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/>
  <mc:AlternateContent xmlns:mc="http://schemas.openxmlformats.org/markup-compatibility/2006">
    <mc:Choice Requires="x15">
      <x15ac:absPath xmlns:x15ac="http://schemas.microsoft.com/office/spreadsheetml/2010/11/ac" url="/Users/blum/blum/systems_jr/blum_sys_jr_geology/SCORS/397-U1588_issue/_397_data_report/20250205_submitted/Supplementary Materials/"/>
    </mc:Choice>
  </mc:AlternateContent>
  <xr:revisionPtr revIDLastSave="0" documentId="13_ncr:1_{17051DDD-CA21-634C-BD6A-A5FA523D08E3}" xr6:coauthVersionLast="47" xr6:coauthVersionMax="47" xr10:uidLastSave="{00000000-0000-0000-0000-000000000000}"/>
  <bookViews>
    <workbookView xWindow="960" yWindow="1820" windowWidth="34880" windowHeight="11980" xr2:uid="{00000000-000D-0000-FFFF-FFFF00000000}"/>
  </bookViews>
  <sheets>
    <sheet name="Your LIMS sample list" sheetId="1" r:id="rId1"/>
    <sheet name="Your LIMS section summary" sheetId="2" r:id="rId2"/>
    <sheet name="Your LIMS core summary" sheetId="3" r:id="rId3"/>
    <sheet name="Your affine table" sheetId="10" r:id="rId4"/>
    <sheet name="Computations" sheetId="8" r:id="rId5"/>
    <sheet name="Your LIMS samples with CCSF-BB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" i="8" l="1" a="1"/>
  <c r="S1" i="8" s="1"/>
  <c r="V1" i="8" a="1"/>
  <c r="V1" i="8" s="1"/>
  <c r="AB1" i="8" s="1" a="1"/>
  <c r="AB1" i="8" s="1"/>
  <c r="AI1" i="8" s="1" a="1"/>
  <c r="AI1" i="8" s="1"/>
  <c r="AK1" i="8" s="1" a="1"/>
  <c r="AK1" i="8" s="1"/>
  <c r="AE1" i="8" a="1"/>
  <c r="AE1" i="8" s="1"/>
  <c r="AF1" i="8" a="1"/>
  <c r="AF1" i="8" s="1"/>
  <c r="AD1" i="8" a="1"/>
  <c r="AD1" i="8" s="1"/>
  <c r="W1" i="8" a="1"/>
  <c r="W1" i="8" s="1"/>
  <c r="U1" i="8" a="1"/>
  <c r="U1" i="8" s="1"/>
  <c r="T1" i="8" a="1"/>
  <c r="T1" i="8" s="1"/>
  <c r="M1" i="8" a="1"/>
  <c r="M1" i="8" s="1"/>
  <c r="J1" i="8" a="1"/>
  <c r="J1" i="8" s="1"/>
  <c r="I1" i="8" a="1"/>
  <c r="I1" i="8" s="1"/>
  <c r="D1" i="8" a="1"/>
  <c r="D1" i="8" s="1"/>
  <c r="C1" i="8" a="1"/>
  <c r="C1" i="8" s="1"/>
  <c r="B1" i="8" a="1"/>
  <c r="B1" i="8" s="1"/>
  <c r="A1" i="8" a="1"/>
  <c r="A1" i="8" s="1"/>
  <c r="U1" i="9" a="1"/>
  <c r="U1" i="9" s="1"/>
  <c r="T1" i="9" a="1"/>
  <c r="T1" i="9" s="1"/>
  <c r="S1" i="9" a="1"/>
  <c r="S1" i="9" s="1"/>
  <c r="AB1" i="9" a="1"/>
  <c r="AB1" i="9" s="1"/>
  <c r="AA1" i="9" a="1"/>
  <c r="AA1" i="9" s="1"/>
  <c r="Z1" i="9" a="1"/>
  <c r="Z1" i="9" s="1"/>
  <c r="Y1" i="9" a="1"/>
  <c r="Y1" i="9" s="1"/>
  <c r="X1" i="9" a="1"/>
  <c r="X1" i="9" s="1"/>
  <c r="W1" i="9" a="1"/>
  <c r="W1" i="9" s="1"/>
  <c r="V1" i="9" a="1"/>
  <c r="V1" i="9" s="1"/>
  <c r="R1" i="9" a="1"/>
  <c r="R1" i="9" s="1"/>
  <c r="Q1" i="9" a="1"/>
  <c r="Q1" i="9" s="1"/>
  <c r="P1" i="9" a="1"/>
  <c r="P1" i="9" s="1"/>
  <c r="AC1" i="8" l="1" a="1"/>
  <c r="AC1" i="8" s="1"/>
  <c r="AJ1" i="8" s="1" a="1"/>
  <c r="AJ1" i="8" s="1"/>
  <c r="AL1" i="8" s="1" a="1"/>
  <c r="AL1" i="8" s="1"/>
  <c r="K1" i="9" a="1"/>
  <c r="K1" i="9" s="1"/>
  <c r="J1" i="9" a="1"/>
  <c r="J1" i="9" s="1"/>
  <c r="I1" i="9" a="1"/>
  <c r="I1" i="9" s="1"/>
  <c r="H1" i="9" a="1"/>
  <c r="H1" i="9" s="1"/>
  <c r="G1" i="9" a="1"/>
  <c r="G1" i="9" s="1"/>
  <c r="F1" i="9" a="1"/>
  <c r="F1" i="9" s="1"/>
  <c r="E1" i="9" a="1"/>
  <c r="E1" i="9" s="1"/>
  <c r="D1" i="9" a="1"/>
  <c r="D1" i="9" s="1"/>
  <c r="C1" i="9" a="1"/>
  <c r="C1" i="9" s="1"/>
  <c r="B1" i="9" a="1"/>
  <c r="B1" i="9" s="1"/>
  <c r="A1" i="9" a="1"/>
  <c r="A1" i="9" s="1"/>
  <c r="R1" i="8" l="1" a="1"/>
  <c r="R1" i="8" s="1"/>
  <c r="Q1" i="8" a="1"/>
  <c r="Q1" i="8" s="1"/>
  <c r="P1" i="8" a="1"/>
  <c r="P1" i="8" s="1"/>
  <c r="O1" i="8" a="1"/>
  <c r="O1" i="8" s="1"/>
  <c r="N1" i="8" a="1"/>
  <c r="N1" i="8" s="1"/>
  <c r="F1" i="8" a="1"/>
  <c r="F1" i="8" s="1"/>
  <c r="E1" i="8" a="1"/>
  <c r="E1" i="8" s="1"/>
  <c r="G1" i="8" l="1" a="1"/>
  <c r="G1" i="8" s="1"/>
  <c r="H1" i="8" a="1"/>
  <c r="H1" i="8" s="1"/>
  <c r="Y1" i="8" a="1"/>
  <c r="Y1" i="8" s="1"/>
  <c r="X1" i="8" a="1"/>
  <c r="X1" i="8" s="1"/>
  <c r="N1" i="9" l="1" a="1"/>
  <c r="N1" i="9" s="1"/>
  <c r="Z1" i="8" a="1"/>
  <c r="Z1" i="8" s="1"/>
  <c r="AG1" i="8" s="1" a="1"/>
  <c r="AG1" i="8" s="1"/>
  <c r="O1" i="9" a="1"/>
  <c r="O1" i="9" s="1"/>
  <c r="AA1" i="8" a="1"/>
  <c r="AA1" i="8" s="1"/>
  <c r="AH1" i="8" s="1" a="1"/>
  <c r="AH1" i="8" s="1"/>
  <c r="M1" i="9" a="1"/>
  <c r="M1" i="9" s="1"/>
  <c r="L1" i="8" a="1"/>
  <c r="L1" i="8" s="1"/>
  <c r="L1" i="9" a="1"/>
  <c r="L1" i="9" s="1"/>
  <c r="K1" i="8" a="1"/>
  <c r="K1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<sst xmlns="http://schemas.openxmlformats.org/spreadsheetml/2006/main" count="39216" uniqueCount="9907">
  <si>
    <t>Exp</t>
  </si>
  <si>
    <t>Site</t>
  </si>
  <si>
    <t>Hole</t>
  </si>
  <si>
    <t>Core</t>
  </si>
  <si>
    <t>Type</t>
  </si>
  <si>
    <t>Sect</t>
  </si>
  <si>
    <t>A/W</t>
  </si>
  <si>
    <t>Top offset in section (cm)</t>
  </si>
  <si>
    <t>Bottom offset in section (cm)</t>
  </si>
  <si>
    <t>Top offset in parent (cm)</t>
  </si>
  <si>
    <t>Bottom offset in parent (cm)</t>
  </si>
  <si>
    <t>Top depth CSF-A (m)</t>
  </si>
  <si>
    <t>Bottom depth CSF-A (m)</t>
  </si>
  <si>
    <t>Top depth CSF-B (m)</t>
  </si>
  <si>
    <t>Bottom depth CSF-B (m)</t>
  </si>
  <si>
    <t>Length (cm)</t>
  </si>
  <si>
    <t>Volume (cm3)</t>
  </si>
  <si>
    <t>Sample type</t>
  </si>
  <si>
    <t>Test</t>
  </si>
  <si>
    <t>Request Code</t>
  </si>
  <si>
    <t>Request number</t>
  </si>
  <si>
    <t>Sample name</t>
  </si>
  <si>
    <t>Text ID</t>
  </si>
  <si>
    <t>Date sample logged</t>
  </si>
  <si>
    <t>Sample entered by</t>
  </si>
  <si>
    <t>Location</t>
  </si>
  <si>
    <t>Comments</t>
  </si>
  <si>
    <t>Label identifier</t>
  </si>
  <si>
    <t>U1588</t>
  </si>
  <si>
    <t>A</t>
  </si>
  <si>
    <t>H</t>
  </si>
  <si>
    <t>OTHR</t>
  </si>
  <si>
    <t>PAL</t>
  </si>
  <si>
    <t>PAL-MUDLINE</t>
  </si>
  <si>
    <t>OTHR11931331</t>
  </si>
  <si>
    <t>LEWIS</t>
  </si>
  <si>
    <t>JR</t>
  </si>
  <si>
    <t>397-U1588A-1H-1-PAL-MUDLINE</t>
  </si>
  <si>
    <t>SS</t>
  </si>
  <si>
    <t>SED</t>
  </si>
  <si>
    <t>SS11936681</t>
  </si>
  <si>
    <t>JRS_PANG</t>
  </si>
  <si>
    <t>397-U1588A-1H-1-A 65/65-SED</t>
  </si>
  <si>
    <t>W</t>
  </si>
  <si>
    <t>CYL</t>
  </si>
  <si>
    <t>MAD</t>
  </si>
  <si>
    <t>CYL11936641</t>
  </si>
  <si>
    <t>JRS_IKEDA</t>
  </si>
  <si>
    <t>397-U1588A-1H-1-W 73/75-31181</t>
  </si>
  <si>
    <t>TPCK</t>
  </si>
  <si>
    <t>NANNO</t>
  </si>
  <si>
    <t>TPCK11936651</t>
  </si>
  <si>
    <t>397-U1588A-1H-1-W 80/80-NANNO</t>
  </si>
  <si>
    <t>LIQ</t>
  </si>
  <si>
    <t>IWS</t>
  </si>
  <si>
    <t>LIQ11931461</t>
  </si>
  <si>
    <t>JR_LIU</t>
  </si>
  <si>
    <t>shipboard untreated</t>
  </si>
  <si>
    <t>397-U1588A-1H-1-IW(143-148)-IWS</t>
  </si>
  <si>
    <t>WRND</t>
  </si>
  <si>
    <t>IW</t>
  </si>
  <si>
    <t>IW(143-148)</t>
  </si>
  <si>
    <t>WRND11931351</t>
  </si>
  <si>
    <t>397-U1588A-1H-1-IW(143-148)</t>
  </si>
  <si>
    <t>WU</t>
  </si>
  <si>
    <t>95353IODP</t>
  </si>
  <si>
    <t>IWWU</t>
  </si>
  <si>
    <t>LIQ11931491</t>
  </si>
  <si>
    <t>30 ul TM HCl</t>
  </si>
  <si>
    <t>397-U1588A-1H-1-IW(143-148)-IWWU</t>
  </si>
  <si>
    <t>IWALK</t>
  </si>
  <si>
    <t>LIQ11931471</t>
  </si>
  <si>
    <t>alkalinity residue</t>
  </si>
  <si>
    <t>397-U1588A-1H-1-IW(143-148)-IWALK</t>
  </si>
  <si>
    <t>BRAD</t>
  </si>
  <si>
    <t>95829IODP</t>
  </si>
  <si>
    <t>IWBRAD</t>
  </si>
  <si>
    <t>LIQ11931531</t>
  </si>
  <si>
    <t>10 ul HgCl2</t>
  </si>
  <si>
    <t>397-U1588A-1H-1-IW(143-148)-IWBRAD</t>
  </si>
  <si>
    <t>CAKE</t>
  </si>
  <si>
    <t>SCWU</t>
  </si>
  <si>
    <t>CAKE11931511</t>
  </si>
  <si>
    <t>397-U1588A-1H-1-IW(143-148)-SCWU</t>
  </si>
  <si>
    <t>SC</t>
  </si>
  <si>
    <t>CAKE11931521</t>
  </si>
  <si>
    <t>repository</t>
  </si>
  <si>
    <t>397-U1588A-1H-1-IW(143-148)-SC</t>
  </si>
  <si>
    <t>YOBO</t>
  </si>
  <si>
    <t>96010IODP</t>
  </si>
  <si>
    <t>IWYOBO</t>
  </si>
  <si>
    <t>LIQ11931501</t>
  </si>
  <si>
    <t>30ul optima HNO3</t>
  </si>
  <si>
    <t>397-U1588A-1H-1-IW(143-148)-IWYOBO</t>
  </si>
  <si>
    <t>ROCH</t>
  </si>
  <si>
    <t>95231IODP</t>
  </si>
  <si>
    <t>IWROCH</t>
  </si>
  <si>
    <t>LIQ11931541</t>
  </si>
  <si>
    <t>20uL Optima HCl</t>
  </si>
  <si>
    <t>397-U1588A-1H-1-IW(143-148)-IWROCH</t>
  </si>
  <si>
    <t>ICP</t>
  </si>
  <si>
    <t>IWICP</t>
  </si>
  <si>
    <t>LIQ11931481</t>
  </si>
  <si>
    <t>10uL HNO3</t>
  </si>
  <si>
    <t>397-U1588A-1H-1-IW(143-148)-IWICP</t>
  </si>
  <si>
    <t>HS</t>
  </si>
  <si>
    <t>CYL11931341</t>
  </si>
  <si>
    <t>397-U1588A-1H-2-HS</t>
  </si>
  <si>
    <t>CARB</t>
  </si>
  <si>
    <t>CYL11937021</t>
  </si>
  <si>
    <t>JRS_CARVALHO</t>
  </si>
  <si>
    <t>397-U1588A-1H-2-W 20/21-CARB</t>
  </si>
  <si>
    <t>XRD</t>
  </si>
  <si>
    <t>CYL11937031</t>
  </si>
  <si>
    <t>397-U1588A-1H-2-W 20/21-XRD</t>
  </si>
  <si>
    <t>SS11936691</t>
  </si>
  <si>
    <t>397-U1588A-1H-2-A 20/20-SED</t>
  </si>
  <si>
    <t>TPCK11936661</t>
  </si>
  <si>
    <t>397-U1588A-1H-2-W 29/29-NANNO</t>
  </si>
  <si>
    <t>CC</t>
  </si>
  <si>
    <t>HUAN</t>
  </si>
  <si>
    <t>98758IODP</t>
  </si>
  <si>
    <t>PALHUAN</t>
  </si>
  <si>
    <t>OTHR11931411</t>
  </si>
  <si>
    <t>397-U1588A-1H-CC-PAL-PALHUAN</t>
  </si>
  <si>
    <t>ZARI</t>
  </si>
  <si>
    <t>95883IODP</t>
  </si>
  <si>
    <t>PALZARI</t>
  </si>
  <si>
    <t>OTHR11931421</t>
  </si>
  <si>
    <t>397-U1588A-1H-CC-PAL-PALZARI</t>
  </si>
  <si>
    <t>OTHR11931441</t>
  </si>
  <si>
    <t>Shipboard Test</t>
  </si>
  <si>
    <t>397-U1588A-1H-CC-PAL-NANNO</t>
  </si>
  <si>
    <t>FORAM</t>
  </si>
  <si>
    <t>OTHR11931451</t>
  </si>
  <si>
    <t>397-U1588A-1H-CC-PAL-FORAM</t>
  </si>
  <si>
    <t>CLAR</t>
  </si>
  <si>
    <t>95439IODP</t>
  </si>
  <si>
    <t>PALCLAR</t>
  </si>
  <si>
    <t>OTHR11931401</t>
  </si>
  <si>
    <t>397-U1588A-1H-CC-PAL-PALCLAR</t>
  </si>
  <si>
    <t>FLOR</t>
  </si>
  <si>
    <t>95504IODP</t>
  </si>
  <si>
    <t>PALFLOR</t>
  </si>
  <si>
    <t>OTHR11931391</t>
  </si>
  <si>
    <t>397-U1588A-1H-CC-PAL-PALFLOR</t>
  </si>
  <si>
    <t>VERM</t>
  </si>
  <si>
    <t>95746IODP</t>
  </si>
  <si>
    <t>PALVERM</t>
  </si>
  <si>
    <t>OTHR11931371</t>
  </si>
  <si>
    <t>397-U1588A-1H-CC-PAL-PALVERM</t>
  </si>
  <si>
    <t>WRND11931361</t>
  </si>
  <si>
    <t>397-U1588A-1H-CC-PAL</t>
  </si>
  <si>
    <t>ABRA</t>
  </si>
  <si>
    <t>95438IODP</t>
  </si>
  <si>
    <t>PALABRA</t>
  </si>
  <si>
    <t>OTHR11931431</t>
  </si>
  <si>
    <t>397-U1588A-1H-CC-PAL-PALABRA</t>
  </si>
  <si>
    <t>PERA</t>
  </si>
  <si>
    <t>95471IODP</t>
  </si>
  <si>
    <t>PALPERA</t>
  </si>
  <si>
    <t>OTHR11931381</t>
  </si>
  <si>
    <t>397-U1588A-1H-CC-PAL-PALPERA</t>
  </si>
  <si>
    <t>TPCK11937421</t>
  </si>
  <si>
    <t>397-U1588A-2H-1-W 76/76-NANNO</t>
  </si>
  <si>
    <t>LIQ11933321</t>
  </si>
  <si>
    <t>397-U1588A-2H-1-IW(143-148)-IWBRAD</t>
  </si>
  <si>
    <t>WRND11933081</t>
  </si>
  <si>
    <t>397-U1588A-2H-1-IW(143-148)</t>
  </si>
  <si>
    <t>LIQ11933261</t>
  </si>
  <si>
    <t>397-U1588A-2H-1-IW(143-148)-IWALK</t>
  </si>
  <si>
    <t>LIQ11933281</t>
  </si>
  <si>
    <t>397-U1588A-2H-1-IW(143-148)-IWWU</t>
  </si>
  <si>
    <t>CAKE11933301</t>
  </si>
  <si>
    <t>397-U1588A-2H-1-IW(143-148)-SCWU</t>
  </si>
  <si>
    <t>LIQ11933251</t>
  </si>
  <si>
    <t>397-U1588A-2H-1-IW(143-148)-IWS</t>
  </si>
  <si>
    <t>LIQ11933291</t>
  </si>
  <si>
    <t>397-U1588A-2H-1-IW(143-148)-IWYOBO</t>
  </si>
  <si>
    <t>LIQ11933271</t>
  </si>
  <si>
    <t>397-U1588A-2H-1-IW(143-148)-IWICP</t>
  </si>
  <si>
    <t>CAKE11933311</t>
  </si>
  <si>
    <t>397-U1588A-2H-1-IW(143-148)-SC</t>
  </si>
  <si>
    <t>TPCK11937431</t>
  </si>
  <si>
    <t>397-U1588A-2H-2-W 72/72-NANNO</t>
  </si>
  <si>
    <t>WRND11933091</t>
  </si>
  <si>
    <t>397-U1588A-2H-2-IW(143-148)</t>
  </si>
  <si>
    <t>LIQ11934621</t>
  </si>
  <si>
    <t>397-U1588A-2H-2-IW(143-148)-IWALK</t>
  </si>
  <si>
    <t>LIQ11934631</t>
  </si>
  <si>
    <t>397-U1588A-2H-2-IW(143-148)-IWICP</t>
  </si>
  <si>
    <t>LIQ11934651</t>
  </si>
  <si>
    <t>397-U1588A-2H-2-IW(143-148)-IWYOBO</t>
  </si>
  <si>
    <t>LIQ11934681</t>
  </si>
  <si>
    <t>397-U1588A-2H-2-IW(143-148)-IWBRAD</t>
  </si>
  <si>
    <t>CAKE11934671</t>
  </si>
  <si>
    <t>397-U1588A-2H-2-IW(143-148)-SC</t>
  </si>
  <si>
    <t>CAKE11934661</t>
  </si>
  <si>
    <t>397-U1588A-2H-2-IW(143-148)-SCWU</t>
  </si>
  <si>
    <t>LIQ11934611</t>
  </si>
  <si>
    <t>397-U1588A-2H-2-IW(143-148)-IWS</t>
  </si>
  <si>
    <t>LIQ11934641</t>
  </si>
  <si>
    <t>397-U1588A-2H-2-IW(143-148)-IWWU</t>
  </si>
  <si>
    <t>xrd</t>
  </si>
  <si>
    <t>CYL11937581</t>
  </si>
  <si>
    <t>397-U1588A-2H-3-W 20/21-xrd</t>
  </si>
  <si>
    <t>CYL11937571</t>
  </si>
  <si>
    <t>397-U1588A-2H-3-W 20/21-CARB</t>
  </si>
  <si>
    <t>SS11937601</t>
  </si>
  <si>
    <t>397-U1588A-2H-3-A 20/20-SED</t>
  </si>
  <si>
    <t>CUBE</t>
  </si>
  <si>
    <t>PMAG</t>
  </si>
  <si>
    <t>XUAN</t>
  </si>
  <si>
    <t>95810IODP</t>
  </si>
  <si>
    <t>CUBE11937621</t>
  </si>
  <si>
    <t>397-U1588A-2H-3-W 53/55-PMAG</t>
  </si>
  <si>
    <t>CYL11937871</t>
  </si>
  <si>
    <t>397-U1588A-2H-3-W 67/69-31182</t>
  </si>
  <si>
    <t>TPCK11937441</t>
  </si>
  <si>
    <t>397-U1588A-2H-3-W 78/78-NANNO</t>
  </si>
  <si>
    <t>LIQ11934821</t>
  </si>
  <si>
    <t>397-U1588A-2H-3-IW(142-147)-IWYOBO</t>
  </si>
  <si>
    <t>IW(142-147)</t>
  </si>
  <si>
    <t>WRND11933101</t>
  </si>
  <si>
    <t>397-U1588A-2H-3-IW(142-147)</t>
  </si>
  <si>
    <t>LIQ11934851</t>
  </si>
  <si>
    <t>397-U1588A-2H-3-IW(142-147)-IWBRAD</t>
  </si>
  <si>
    <t>LIQ11934781</t>
  </si>
  <si>
    <t>397-U1588A-2H-3-IW(142-147)-IWS</t>
  </si>
  <si>
    <t>LIQ11934791</t>
  </si>
  <si>
    <t>397-U1588A-2H-3-IW(142-147)-IWALK</t>
  </si>
  <si>
    <t>LIQ11934811</t>
  </si>
  <si>
    <t>397-U1588A-2H-3-IW(142-147)-IWWU</t>
  </si>
  <si>
    <t>CAKE11934841</t>
  </si>
  <si>
    <t>397-U1588A-2H-3-IW(142-147)-SC</t>
  </si>
  <si>
    <t>LIQ11934801</t>
  </si>
  <si>
    <t>397-U1588A-2H-3-IW(142-147)-IWICP</t>
  </si>
  <si>
    <t>CAKE11934831</t>
  </si>
  <si>
    <t>397-U1588A-2H-3-IW(142-147)-SCWU</t>
  </si>
  <si>
    <t>TPCK11937451</t>
  </si>
  <si>
    <t>397-U1588A-2H-4-W 76/76-NANNO</t>
  </si>
  <si>
    <t>LIQ11935341</t>
  </si>
  <si>
    <t>397-U1588A-2H-4-IW(142-147)-IWBRAD</t>
  </si>
  <si>
    <t>WRND11933111</t>
  </si>
  <si>
    <t>397-U1588A-2H-4-IW(142-147)</t>
  </si>
  <si>
    <t>LIQ11935301</t>
  </si>
  <si>
    <t>397-U1588A-2H-4-IW(142-147)-IWWU</t>
  </si>
  <si>
    <t>CAKE11935321</t>
  </si>
  <si>
    <t>397-U1588A-2H-4-IW(142-147)-SCWU</t>
  </si>
  <si>
    <t>LIQ11935311</t>
  </si>
  <si>
    <t>397-U1588A-2H-4-IW(142-147)-IWYOBO</t>
  </si>
  <si>
    <t>LIQ11935291</t>
  </si>
  <si>
    <t>397-U1588A-2H-4-IW(142-147)-IWICP</t>
  </si>
  <si>
    <t>LIQ11935281</t>
  </si>
  <si>
    <t>397-U1588A-2H-4-IW(142-147)-IWALK</t>
  </si>
  <si>
    <t>CAKE11935331</t>
  </si>
  <si>
    <t>397-U1588A-2H-4-IW(142-147)-SC</t>
  </si>
  <si>
    <t>LIQ11935271</t>
  </si>
  <si>
    <t>397-U1588A-2H-4-IW(142-147)-IWS</t>
  </si>
  <si>
    <t>TPCK11937461</t>
  </si>
  <si>
    <t>397-U1588A-2H-5-W 74/74-NANNO</t>
  </si>
  <si>
    <t>LIQ11935371</t>
  </si>
  <si>
    <t>397-U1588A-2H-5-IW(143-148)-IWICP</t>
  </si>
  <si>
    <t>LIQ11935361</t>
  </si>
  <si>
    <t>397-U1588A-2H-5-IW(143-148)-IWALK</t>
  </si>
  <si>
    <t>CAKE11935411</t>
  </si>
  <si>
    <t>397-U1588A-2H-5-IW(143-148)-SC</t>
  </si>
  <si>
    <t>LIQ11935421</t>
  </si>
  <si>
    <t>397-U1588A-2H-5-IW(143-148)-IWBRAD</t>
  </si>
  <si>
    <t>CAKE11935401</t>
  </si>
  <si>
    <t>397-U1588A-2H-5-IW(143-148)-SCWU</t>
  </si>
  <si>
    <t>LIQ11935351</t>
  </si>
  <si>
    <t>397-U1588A-2H-5-IW(143-148)-IWS</t>
  </si>
  <si>
    <t>LIQ11935381</t>
  </si>
  <si>
    <t>397-U1588A-2H-5-IW(143-148)-IWWU</t>
  </si>
  <si>
    <t>LIQ11935391</t>
  </si>
  <si>
    <t>397-U1588A-2H-5-IW(143-148)-IWYOBO</t>
  </si>
  <si>
    <t>WRND11933121</t>
  </si>
  <si>
    <t>397-U1588A-2H-5-IW(143-148)</t>
  </si>
  <si>
    <t>TPCK11937471</t>
  </si>
  <si>
    <t>397-U1588A-2H-6-W 75/75-NANNO</t>
  </si>
  <si>
    <t>CAKE11935501</t>
  </si>
  <si>
    <t>397-U1588A-2H-6-IW(142-147)-SC</t>
  </si>
  <si>
    <t>LIQ11935511</t>
  </si>
  <si>
    <t>397-U1588A-2H-6-IW(142-147)-IWBRAD</t>
  </si>
  <si>
    <t>CAKE11935491</t>
  </si>
  <si>
    <t>397-U1588A-2H-6-IW(142-147)-SCWU</t>
  </si>
  <si>
    <t>LIQ11935441</t>
  </si>
  <si>
    <t>397-U1588A-2H-6-IW(142-147)-IWS</t>
  </si>
  <si>
    <t>LIQ11935451</t>
  </si>
  <si>
    <t>397-U1588A-2H-6-IW(142-147)-IWALK</t>
  </si>
  <si>
    <t>LIQ11935521</t>
  </si>
  <si>
    <t>397-U1588A-2H-6-IW(142-147)-IWROCH</t>
  </si>
  <si>
    <t>LIQ11935481</t>
  </si>
  <si>
    <t>397-U1588A-2H-6-IW(142-147)-IWYOBO</t>
  </si>
  <si>
    <t>WRND11933131</t>
  </si>
  <si>
    <t>397-U1588A-2H-6-IW(142-147)</t>
  </si>
  <si>
    <t>LIQ11935471</t>
  </si>
  <si>
    <t>397-U1588A-2H-6-IW(142-147)-IWWU</t>
  </si>
  <si>
    <t>LIQ11935461</t>
  </si>
  <si>
    <t>397-U1588A-2H-6-IW(142-147)-IWICP</t>
  </si>
  <si>
    <t>CYL11933141</t>
  </si>
  <si>
    <t>397-U1588A-2H-7-HS</t>
  </si>
  <si>
    <t>SS11937611</t>
  </si>
  <si>
    <t>397-U1588A-2H-7-A 30/30-SED</t>
  </si>
  <si>
    <t>carb</t>
  </si>
  <si>
    <t>CYL11937591</t>
  </si>
  <si>
    <t>397-U1588A-2H-7-W 30/31-carb</t>
  </si>
  <si>
    <t>OTHR11933161</t>
  </si>
  <si>
    <t>397-U1588A-2H-CC-PAL-PALVERM</t>
  </si>
  <si>
    <t>OTHR11933211</t>
  </si>
  <si>
    <t>397-U1588A-2H-CC-PAL-PALZARI</t>
  </si>
  <si>
    <t>OTHR11933221</t>
  </si>
  <si>
    <t>397-U1588A-2H-CC-PAL-PALABRA</t>
  </si>
  <si>
    <t>OTHR11933231</t>
  </si>
  <si>
    <t>397-U1588A-2H-CC-PAL-NANNO</t>
  </si>
  <si>
    <t>OTHR11933171</t>
  </si>
  <si>
    <t>397-U1588A-2H-CC-PAL-PALPERA</t>
  </si>
  <si>
    <t>OTHR11933191</t>
  </si>
  <si>
    <t>397-U1588A-2H-CC-PAL-PALCLAR</t>
  </si>
  <si>
    <t>OTHR11933181</t>
  </si>
  <si>
    <t>397-U1588A-2H-CC-PAL-PALFLOR</t>
  </si>
  <si>
    <t>OTHR11933201</t>
  </si>
  <si>
    <t>397-U1588A-2H-CC-PAL-PALHUAN</t>
  </si>
  <si>
    <t>WRND11933151</t>
  </si>
  <si>
    <t>397-U1588A-2H-CC-PAL</t>
  </si>
  <si>
    <t>OTHR11933241</t>
  </si>
  <si>
    <t>397-U1588A-2H-CC-PAL-FORAM</t>
  </si>
  <si>
    <t>TPCK11938181</t>
  </si>
  <si>
    <t>397-U1588A-3H-1-W 72/72-NANNO</t>
  </si>
  <si>
    <t>CAKE11935991</t>
  </si>
  <si>
    <t>397-U1588A-3H-1-IW(143-148)-SCWU</t>
  </si>
  <si>
    <t>CAKE11936001</t>
  </si>
  <si>
    <t>397-U1588A-3H-1-IW(143-148)-SC</t>
  </si>
  <si>
    <t>LIQ11935951</t>
  </si>
  <si>
    <t>397-U1588A-3H-1-IW(143-148)-IWALK</t>
  </si>
  <si>
    <t>WRND11935101</t>
  </si>
  <si>
    <t>397-U1588A-3H-1-IW(143-148)</t>
  </si>
  <si>
    <t>LIQ11936011</t>
  </si>
  <si>
    <t>397-U1588A-3H-1-IW(143-148)-IWBRAD</t>
  </si>
  <si>
    <t>LIQ11935961</t>
  </si>
  <si>
    <t>397-U1588A-3H-1-IW(143-148)-IWICP</t>
  </si>
  <si>
    <t>LIQ11935941</t>
  </si>
  <si>
    <t>397-U1588A-3H-1-IW(143-148)-IWS</t>
  </si>
  <si>
    <t>LIQ11935981</t>
  </si>
  <si>
    <t>397-U1588A-3H-1-IW(143-148)-IWYOBO</t>
  </si>
  <si>
    <t>LIQ11935971</t>
  </si>
  <si>
    <t>397-U1588A-3H-1-IW(143-148)-IWWU</t>
  </si>
  <si>
    <t>SS11938811</t>
  </si>
  <si>
    <t>397-U1588A-3H-2-A 20/20-SED</t>
  </si>
  <si>
    <t>CYL11938791</t>
  </si>
  <si>
    <t>397-U1588A-3H-2-W 20/21-carb</t>
  </si>
  <si>
    <t>TPCK11938191</t>
  </si>
  <si>
    <t>397-U1588A-3H-2-W 75/75-NANNO</t>
  </si>
  <si>
    <t>LIQ11936031</t>
  </si>
  <si>
    <t>397-U1588A-3H-2-IW(143-148)-IWALK</t>
  </si>
  <si>
    <t>LIQ11936041</t>
  </si>
  <si>
    <t>397-U1588A-3H-2-IW(143-148)-IWICP</t>
  </si>
  <si>
    <t>LIQ11936091</t>
  </si>
  <si>
    <t>397-U1588A-3H-2-IW(143-148)-IWBRAD</t>
  </si>
  <si>
    <t>LIQ11936021</t>
  </si>
  <si>
    <t>397-U1588A-3H-2-IW(143-148)-IWS</t>
  </si>
  <si>
    <t>CAKE11936081</t>
  </si>
  <si>
    <t>397-U1588A-3H-2-IW(143-148)-SC</t>
  </si>
  <si>
    <t>WRND11935111</t>
  </si>
  <si>
    <t>397-U1588A-3H-2-IW(143-148)</t>
  </si>
  <si>
    <t>LIQ11936061</t>
  </si>
  <si>
    <t>397-U1588A-3H-2-IW(143-148)-IWYOBO</t>
  </si>
  <si>
    <t>LIQ11936051</t>
  </si>
  <si>
    <t>397-U1588A-3H-2-IW(143-148)-IWWU</t>
  </si>
  <si>
    <t>CAKE11936071</t>
  </si>
  <si>
    <t>397-U1588A-3H-2-IW(143-148)-SCWU</t>
  </si>
  <si>
    <t>TPCK11938201</t>
  </si>
  <si>
    <t>397-U1588A-3H-3-W 77/77-NANNO</t>
  </si>
  <si>
    <t>LIQ11936141</t>
  </si>
  <si>
    <t>397-U1588A-3H-3-IW(143-148)-IWYOBO</t>
  </si>
  <si>
    <t>LIQ11936171</t>
  </si>
  <si>
    <t>397-U1588A-3H-3-IW(143-148)-IWBRAD</t>
  </si>
  <si>
    <t>LIQ11936131</t>
  </si>
  <si>
    <t>397-U1588A-3H-3-IW(143-148)-IWWU</t>
  </si>
  <si>
    <t>CAKE11936151</t>
  </si>
  <si>
    <t>397-U1588A-3H-3-IW(143-148)-SCWU</t>
  </si>
  <si>
    <t>LIQ11936111</t>
  </si>
  <si>
    <t>397-U1588A-3H-3-IW(143-148)-IWALK</t>
  </si>
  <si>
    <t>LIQ11936101</t>
  </si>
  <si>
    <t>397-U1588A-3H-3-IW(143-148)-IWS</t>
  </si>
  <si>
    <t>WRND11935121</t>
  </si>
  <si>
    <t>397-U1588A-3H-3-IW(143-148)</t>
  </si>
  <si>
    <t>CAKE11936161</t>
  </si>
  <si>
    <t>397-U1588A-3H-3-IW(143-148)-SC</t>
  </si>
  <si>
    <t>LIQ11936121</t>
  </si>
  <si>
    <t>397-U1588A-3H-3-IW(143-148)-IWICP</t>
  </si>
  <si>
    <t>TPCK11938211</t>
  </si>
  <si>
    <t>397-U1588A-3H-4-W 77/77-NANNO</t>
  </si>
  <si>
    <t>CUBE11938801</t>
  </si>
  <si>
    <t>397-U1588A-3H-4-W 81/83-PMAG</t>
  </si>
  <si>
    <t>CYL11938091</t>
  </si>
  <si>
    <t>397-U1588A-3H-4-W 104/106-31183</t>
  </si>
  <si>
    <t>LIQ11936581</t>
  </si>
  <si>
    <t>397-U1588A-3H-4-IW(143-148)-IWICP</t>
  </si>
  <si>
    <t>LIQ11936631</t>
  </si>
  <si>
    <t>397-U1588A-3H-4-IW(143-148)-IWBRAD</t>
  </si>
  <si>
    <t>LIQ11936591</t>
  </si>
  <si>
    <t>397-U1588A-3H-4-IW(143-148)-IWWU</t>
  </si>
  <si>
    <t>LIQ11936571</t>
  </si>
  <si>
    <t>397-U1588A-3H-4-IW(143-148)-IWALK</t>
  </si>
  <si>
    <t>LIQ11936601</t>
  </si>
  <si>
    <t>397-U1588A-3H-4-IW(143-148)-IWYOBO</t>
  </si>
  <si>
    <t>LIQ11936561</t>
  </si>
  <si>
    <t>397-U1588A-3H-4-IW(143-148)-IWS</t>
  </si>
  <si>
    <t>CAKE11936621</t>
  </si>
  <si>
    <t>397-U1588A-3H-4-IW(143-148)-SC</t>
  </si>
  <si>
    <t>WRND11935131</t>
  </si>
  <si>
    <t>397-U1588A-3H-4-IW(143-148)</t>
  </si>
  <si>
    <t>CAKE11936611</t>
  </si>
  <si>
    <t>397-U1588A-3H-4-IW(143-148)-SCWU</t>
  </si>
  <si>
    <t>TPCK11938221</t>
  </si>
  <si>
    <t>397-U1588A-3H-5-W 76/76-NANNO</t>
  </si>
  <si>
    <t>CYL11938781</t>
  </si>
  <si>
    <t>397-U1588A-3H-5-W 110/111-carb</t>
  </si>
  <si>
    <t>CYL11938771</t>
  </si>
  <si>
    <t>397-U1588A-3H-5-W 110/111-XRD</t>
  </si>
  <si>
    <t>SS11938821</t>
  </si>
  <si>
    <t>397-U1588A-3H-5-A 111/111-SED</t>
  </si>
  <si>
    <t>LIQ11937011</t>
  </si>
  <si>
    <t>397-U1588A-3H-5-IW(142-147)-IWBRAD</t>
  </si>
  <si>
    <t>WRND11935141</t>
  </si>
  <si>
    <t>397-U1588A-3H-5-IW(142-147)</t>
  </si>
  <si>
    <t>CAKE11937001</t>
  </si>
  <si>
    <t>397-U1588A-3H-5-IW(142-147)-SC</t>
  </si>
  <si>
    <t>LIQ11936891</t>
  </si>
  <si>
    <t>397-U1588A-3H-5-IW(142-147)-IWALK</t>
  </si>
  <si>
    <t>LIQ11936981</t>
  </si>
  <si>
    <t>397-U1588A-3H-5-IW(142-147)-IWYOBO</t>
  </si>
  <si>
    <t>LIQ11936931</t>
  </si>
  <si>
    <t>397-U1588A-3H-5-IW(142-147)-IWICP</t>
  </si>
  <si>
    <t>CAKE11936991</t>
  </si>
  <si>
    <t>397-U1588A-3H-5-IW(142-147)-SCWU</t>
  </si>
  <si>
    <t>LIQ11936971</t>
  </si>
  <si>
    <t>397-U1588A-3H-5-IW(142-147)-IWWU</t>
  </si>
  <si>
    <t>LIQ11936861</t>
  </si>
  <si>
    <t>397-U1588A-3H-5-IW(142-147)-IWS</t>
  </si>
  <si>
    <t>TPCK11938231</t>
  </si>
  <si>
    <t>397-U1588A-3H-6-W 37/37-NANNO</t>
  </si>
  <si>
    <t>TPCK11938341</t>
  </si>
  <si>
    <t>397-U1588A-3H-6-W 76/76-NANNO</t>
  </si>
  <si>
    <t>CAKE11937221</t>
  </si>
  <si>
    <t>397-U1588A-3H-6-IW(143-148)-SCWU</t>
  </si>
  <si>
    <t>LIQ11937191</t>
  </si>
  <si>
    <t>397-U1588A-3H-6-IW(143-148)-IWICP</t>
  </si>
  <si>
    <t>LIQ11937251</t>
  </si>
  <si>
    <t>397-U1588A-3H-6-IW(143-148)-IWROCH</t>
  </si>
  <si>
    <t>LIQ11937181</t>
  </si>
  <si>
    <t>397-U1588A-3H-6-IW(143-148)-IWALK</t>
  </si>
  <si>
    <t>CAKE11937231</t>
  </si>
  <si>
    <t>397-U1588A-3H-6-IW(143-148)-SC</t>
  </si>
  <si>
    <t>LIQ11937241</t>
  </si>
  <si>
    <t>397-U1588A-3H-6-IW(143-148)-IWBRAD</t>
  </si>
  <si>
    <t>WRND11935151</t>
  </si>
  <si>
    <t>397-U1588A-3H-6-IW(143-148)</t>
  </si>
  <si>
    <t>LIQ11937201</t>
  </si>
  <si>
    <t>397-U1588A-3H-6-IW(143-148)-IWWU</t>
  </si>
  <si>
    <t>LIQ11937211</t>
  </si>
  <si>
    <t>397-U1588A-3H-6-IW(143-148)-IWYOBO</t>
  </si>
  <si>
    <t>LIQ11937171</t>
  </si>
  <si>
    <t>397-U1588A-3H-6-IW(143-148)-IWS</t>
  </si>
  <si>
    <t>CYL11935161</t>
  </si>
  <si>
    <t>397-U1588A-3H-7-HS</t>
  </si>
  <si>
    <t>TPCK11938331</t>
  </si>
  <si>
    <t>397-U1588A-3H-7-W 37/37-NANNO</t>
  </si>
  <si>
    <t>WRND11935171</t>
  </si>
  <si>
    <t>397-U1588A-3H-CC-PAL</t>
  </si>
  <si>
    <t>OTHR11935231</t>
  </si>
  <si>
    <t>397-U1588A-3H-CC-PAL-PALZARI</t>
  </si>
  <si>
    <t>OTHR11935251</t>
  </si>
  <si>
    <t>397-U1588A-3H-CC-PAL-NANNO</t>
  </si>
  <si>
    <t>OTHR11935241</t>
  </si>
  <si>
    <t>397-U1588A-3H-CC-PAL-PALABRA</t>
  </si>
  <si>
    <t>OTHR11935181</t>
  </si>
  <si>
    <t>397-U1588A-3H-CC-PAL-PALVERM</t>
  </si>
  <si>
    <t>OTHR11935221</t>
  </si>
  <si>
    <t>397-U1588A-3H-CC-PAL-PALHUAN</t>
  </si>
  <si>
    <t>OTHR11935201</t>
  </si>
  <si>
    <t>397-U1588A-3H-CC-PAL-PALFLOR</t>
  </si>
  <si>
    <t>OTHR11935261</t>
  </si>
  <si>
    <t>397-U1588A-3H-CC-PAL-FORAM</t>
  </si>
  <si>
    <t>OTHR11935211</t>
  </si>
  <si>
    <t>397-U1588A-3H-CC-PAL-PALCLAR</t>
  </si>
  <si>
    <t>OTHR11935191</t>
  </si>
  <si>
    <t>397-U1588A-3H-CC-PAL-PALPERA</t>
  </si>
  <si>
    <t>TPCK11939471</t>
  </si>
  <si>
    <t>397-U1588A-4H-1-W 71/71-NANNO</t>
  </si>
  <si>
    <t>LIQ11937271</t>
  </si>
  <si>
    <t>397-U1588A-4H-1-IW(143-148)-IWALK</t>
  </si>
  <si>
    <t>LIQ11937331</t>
  </si>
  <si>
    <t>397-U1588A-4H-1-IW(143-148)-IWBRAD</t>
  </si>
  <si>
    <t>LIQ11937291</t>
  </si>
  <si>
    <t>397-U1588A-4H-1-IW(143-148)-IWWU</t>
  </si>
  <si>
    <t>CAKE11937321</t>
  </si>
  <si>
    <t>397-U1588A-4H-1-IW(143-148)-SC</t>
  </si>
  <si>
    <t>WRND11935771</t>
  </si>
  <si>
    <t>397-U1588A-4H-1-IW(143-148)</t>
  </si>
  <si>
    <t>LIQ11937301</t>
  </si>
  <si>
    <t>397-U1588A-4H-1-IW(143-148)-IWYOBO</t>
  </si>
  <si>
    <t>CAKE11937311</t>
  </si>
  <si>
    <t>397-U1588A-4H-1-IW(143-148)-SCWU</t>
  </si>
  <si>
    <t>LIQ11937261</t>
  </si>
  <si>
    <t>397-U1588A-4H-1-IW(143-148)-IWS</t>
  </si>
  <si>
    <t>LIQ11937281</t>
  </si>
  <si>
    <t>397-U1588A-4H-1-IW(143-148)-IWICP</t>
  </si>
  <si>
    <t>TPCK11939481</t>
  </si>
  <si>
    <t>397-U1588A-4H-2-W 70/70-NANNO</t>
  </si>
  <si>
    <t>CAKE11937391</t>
  </si>
  <si>
    <t>397-U1588A-4H-2-IW(143-148)-SCWU</t>
  </si>
  <si>
    <t>LIQ11937411</t>
  </si>
  <si>
    <t>397-U1588A-4H-2-IW(143-148)-IWBRAD</t>
  </si>
  <si>
    <t>LIQ11937361</t>
  </si>
  <si>
    <t>397-U1588A-4H-2-IW(143-148)-IWICP</t>
  </si>
  <si>
    <t>LIQ11937341</t>
  </si>
  <si>
    <t>397-U1588A-4H-2-IW(143-148)-IWS</t>
  </si>
  <si>
    <t>LIQ11937371</t>
  </si>
  <si>
    <t>397-U1588A-4H-2-IW(143-148)-IWWU</t>
  </si>
  <si>
    <t>LIQ11937381</t>
  </si>
  <si>
    <t>397-U1588A-4H-2-IW(143-148)-IWYOBO</t>
  </si>
  <si>
    <t>CAKE11937401</t>
  </si>
  <si>
    <t>397-U1588A-4H-2-IW(143-148)-SC</t>
  </si>
  <si>
    <t>WRND11935781</t>
  </si>
  <si>
    <t>397-U1588A-4H-2-IW(143-148)</t>
  </si>
  <si>
    <t>LIQ11937351</t>
  </si>
  <si>
    <t>397-U1588A-4H-2-IW(143-148)-IWALK</t>
  </si>
  <si>
    <t>CUBE11939461</t>
  </si>
  <si>
    <t>397-U1588A-4H-3-W 68/70-PMAG</t>
  </si>
  <si>
    <t>TPCK11939491</t>
  </si>
  <si>
    <t>397-U1588A-4H-3-W 75/75-NANNO</t>
  </si>
  <si>
    <t>LIQ11937501</t>
  </si>
  <si>
    <t>397-U1588A-4H-3-IW(143-148)-IWALK</t>
  </si>
  <si>
    <t>WRND11935791</t>
  </si>
  <si>
    <t>397-U1588A-4H-3-IW(143-148)</t>
  </si>
  <si>
    <t>LIQ11937491</t>
  </si>
  <si>
    <t>397-U1588A-4H-3-IW(143-148)-IWS</t>
  </si>
  <si>
    <t>CAKE11937541</t>
  </si>
  <si>
    <t>397-U1588A-4H-3-IW(143-148)-SCWU</t>
  </si>
  <si>
    <t>LIQ11937531</t>
  </si>
  <si>
    <t>397-U1588A-4H-3-IW(143-148)-IWYOBO</t>
  </si>
  <si>
    <t>LIQ11937521</t>
  </si>
  <si>
    <t>397-U1588A-4H-3-IW(143-148)-IWWU</t>
  </si>
  <si>
    <t>LIQ11937511</t>
  </si>
  <si>
    <t>397-U1588A-4H-3-IW(143-148)-IWICP</t>
  </si>
  <si>
    <t>LIQ11937561</t>
  </si>
  <si>
    <t>397-U1588A-4H-3-IW(143-148)-IWBRAD</t>
  </si>
  <si>
    <t>CAKE11937551</t>
  </si>
  <si>
    <t>397-U1588A-4H-3-IW(143-148)-SC</t>
  </si>
  <si>
    <t>TPCK11939501</t>
  </si>
  <si>
    <t>397-U1588A-4H-4-W 76/76-NANNO</t>
  </si>
  <si>
    <t>CAKE11938061</t>
  </si>
  <si>
    <t>397-U1588A-4H-4-IW(143-148)-SCWU</t>
  </si>
  <si>
    <t>LIQ11938081</t>
  </si>
  <si>
    <t>397-U1588A-4H-4-IW(143-148)-IWBRAD</t>
  </si>
  <si>
    <t>WRND11935801</t>
  </si>
  <si>
    <t>397-U1588A-4H-4-IW(143-148)</t>
  </si>
  <si>
    <t>LIQ11938011</t>
  </si>
  <si>
    <t>397-U1588A-4H-4-IW(143-148)-IWS</t>
  </si>
  <si>
    <t>LIQ11938041</t>
  </si>
  <si>
    <t>397-U1588A-4H-4-IW(143-148)-IWWU</t>
  </si>
  <si>
    <t>CAKE11938071</t>
  </si>
  <si>
    <t>397-U1588A-4H-4-IW(143-148)-SC</t>
  </si>
  <si>
    <t>LIQ11938051</t>
  </si>
  <si>
    <t>397-U1588A-4H-4-IW(143-148)-IWYOBO</t>
  </si>
  <si>
    <t>LIQ11938031</t>
  </si>
  <si>
    <t>397-U1588A-4H-4-IW(143-148)-IWICP</t>
  </si>
  <si>
    <t>LIQ11938021</t>
  </si>
  <si>
    <t>397-U1588A-4H-4-IW(143-148)-IWALK</t>
  </si>
  <si>
    <t>CYL11939651</t>
  </si>
  <si>
    <t>397-U1588A-4H-5-W 15/17-31184</t>
  </si>
  <si>
    <t>SS11939761</t>
  </si>
  <si>
    <t>397-U1588A-4H-5-A 37/37-SED</t>
  </si>
  <si>
    <t>CYL11939621</t>
  </si>
  <si>
    <t>397-U1588A-4H-5-W 37/38-CARB</t>
  </si>
  <si>
    <t>TPCK11939511</t>
  </si>
  <si>
    <t>397-U1588A-4H-5-W 75/75-NANNO</t>
  </si>
  <si>
    <t>LIQ11938121</t>
  </si>
  <si>
    <t>397-U1588A-4H-5-IW(143-148)-IWICP</t>
  </si>
  <si>
    <t>LIQ11938141</t>
  </si>
  <si>
    <t>397-U1588A-4H-5-IW(143-148)-IWYOBO</t>
  </si>
  <si>
    <t>WRND11935811</t>
  </si>
  <si>
    <t>397-U1588A-4H-5-IW(143-148)</t>
  </si>
  <si>
    <t>LIQ11938171</t>
  </si>
  <si>
    <t>397-U1588A-4H-5-IW(143-148)-IWBRAD</t>
  </si>
  <si>
    <t>LIQ11938111</t>
  </si>
  <si>
    <t>397-U1588A-4H-5-IW(143-148)-IWALK</t>
  </si>
  <si>
    <t>LIQ11938101</t>
  </si>
  <si>
    <t>397-U1588A-4H-5-IW(143-148)-IWS</t>
  </si>
  <si>
    <t>CAKE11938161</t>
  </si>
  <si>
    <t>397-U1588A-4H-5-IW(143-148)-SC</t>
  </si>
  <si>
    <t>LIQ11938131</t>
  </si>
  <si>
    <t>397-U1588A-4H-5-IW(143-148)-IWWU</t>
  </si>
  <si>
    <t>CAKE11938151</t>
  </si>
  <si>
    <t>397-U1588A-4H-5-IW(143-148)-SCWU</t>
  </si>
  <si>
    <t>TPCK11939521</t>
  </si>
  <si>
    <t>397-U1588A-4H-6-W 73/73-NANNO</t>
  </si>
  <si>
    <t>CYL11939641</t>
  </si>
  <si>
    <t>397-U1588A-4H-6-W 108/109-CARB</t>
  </si>
  <si>
    <t>CYL11939631</t>
  </si>
  <si>
    <t>397-U1588A-4H-6-W 108/109-XRD</t>
  </si>
  <si>
    <t>SS11939771</t>
  </si>
  <si>
    <t>397-U1588A-4H-6-A 108/108-SED</t>
  </si>
  <si>
    <t>LIQ11938241</t>
  </si>
  <si>
    <t>397-U1588A-4H-6-IW(143-148)-IWS</t>
  </si>
  <si>
    <t>CAKE11938301</t>
  </si>
  <si>
    <t>397-U1588A-4H-6-IW(143-148)-SC</t>
  </si>
  <si>
    <t>CAKE11938291</t>
  </si>
  <si>
    <t>397-U1588A-4H-6-IW(143-148)-SCWU</t>
  </si>
  <si>
    <t>LIQ11938261</t>
  </si>
  <si>
    <t>397-U1588A-4H-6-IW(143-148)-IWICP</t>
  </si>
  <si>
    <t>LIQ11938271</t>
  </si>
  <si>
    <t>397-U1588A-4H-6-IW(143-148)-IWWU</t>
  </si>
  <si>
    <t>WRND11935821</t>
  </si>
  <si>
    <t>397-U1588A-4H-6-IW(143-148)</t>
  </si>
  <si>
    <t>LIQ11938311</t>
  </si>
  <si>
    <t>397-U1588A-4H-6-IW(143-148)-IWBRAD</t>
  </si>
  <si>
    <t>LIQ11938251</t>
  </si>
  <si>
    <t>397-U1588A-4H-6-IW(143-148)-IWALK</t>
  </si>
  <si>
    <t>LIQ11938321</t>
  </si>
  <si>
    <t>397-U1588A-4H-6-IW(143-148)-IWROCH</t>
  </si>
  <si>
    <t>LIQ11938281</t>
  </si>
  <si>
    <t>397-U1588A-4H-6-IW(143-148)-IWYOBO</t>
  </si>
  <si>
    <t>CYL11935831</t>
  </si>
  <si>
    <t>397-U1588A-4H-7-HS</t>
  </si>
  <si>
    <t>TPCK11939531</t>
  </si>
  <si>
    <t>397-U1588A-4H-7-W 41/41-NANNO</t>
  </si>
  <si>
    <t>OTHR11935881</t>
  </si>
  <si>
    <t>397-U1588A-4H-CC-PAL-PALCLAR</t>
  </si>
  <si>
    <t>OTHR11935891</t>
  </si>
  <si>
    <t>397-U1588A-4H-CC-PAL-PALHUAN</t>
  </si>
  <si>
    <t>OTHR11935851</t>
  </si>
  <si>
    <t>397-U1588A-4H-CC-PAL-PALVERM</t>
  </si>
  <si>
    <t>OTHR11935911</t>
  </si>
  <si>
    <t>397-U1588A-4H-CC-PAL-PALABRA</t>
  </si>
  <si>
    <t>OTHR11935931</t>
  </si>
  <si>
    <t>397-U1588A-4H-CC-PAL-FORAM</t>
  </si>
  <si>
    <t>WRND11935841</t>
  </si>
  <si>
    <t>397-U1588A-4H-CC-PAL</t>
  </si>
  <si>
    <t>OTHR11935921</t>
  </si>
  <si>
    <t>397-U1588A-4H-CC-PAL-NANNO</t>
  </si>
  <si>
    <t>OTHR11935861</t>
  </si>
  <si>
    <t>397-U1588A-4H-CC-PAL-PALPERA</t>
  </si>
  <si>
    <t>OTHR11935871</t>
  </si>
  <si>
    <t>397-U1588A-4H-CC-PAL-PALFLOR</t>
  </si>
  <si>
    <t>OTHR11935901</t>
  </si>
  <si>
    <t>397-U1588A-4H-CC-PAL-PALZARI</t>
  </si>
  <si>
    <t>TPCK11940231</t>
  </si>
  <si>
    <t>397-U1588A-5H-1-W 78/78-NANNO</t>
  </si>
  <si>
    <t>SS11940451</t>
  </si>
  <si>
    <t>397-U1588A-5H-2-A 10/10-SED</t>
  </si>
  <si>
    <t>CYL11940421</t>
  </si>
  <si>
    <t>397-U1588A-5H-2-W 10/11-CARB</t>
  </si>
  <si>
    <t>TPCK11940241</t>
  </si>
  <si>
    <t>397-U1588A-5H-2-W 77/77-NANNO</t>
  </si>
  <si>
    <t>LIQ11939331</t>
  </si>
  <si>
    <t>397-U1588A-5H-2-IW(142-147)-IWYOBO</t>
  </si>
  <si>
    <t>CAKE11939351</t>
  </si>
  <si>
    <t>397-U1588A-5H-2-IW(142-147)-SC</t>
  </si>
  <si>
    <t>WRND11936431</t>
  </si>
  <si>
    <t>397-U1588A-5H-2-IW(142-147)</t>
  </si>
  <si>
    <t>LIQ11939301</t>
  </si>
  <si>
    <t>397-U1588A-5H-2-IW(142-147)-IWALK</t>
  </si>
  <si>
    <t>LIQ11939291</t>
  </si>
  <si>
    <t>397-U1588A-5H-2-IW(142-147)-IWS</t>
  </si>
  <si>
    <t>LIQ11939321</t>
  </si>
  <si>
    <t>397-U1588A-5H-2-IW(142-147)-IWWU</t>
  </si>
  <si>
    <t>LIQ11939361</t>
  </si>
  <si>
    <t>397-U1588A-5H-2-IW(142-147)-IWBRAD</t>
  </si>
  <si>
    <t>CAKE11939341</t>
  </si>
  <si>
    <t>397-U1588A-5H-2-IW(142-147)-SCWU</t>
  </si>
  <si>
    <t>LIQ11939311</t>
  </si>
  <si>
    <t>397-U1588A-5H-2-IW(142-147)-IWICP</t>
  </si>
  <si>
    <t>TPCK11940251</t>
  </si>
  <si>
    <t>397-U1588A-5H-3-W 68/68-NANNO</t>
  </si>
  <si>
    <t>TPCK11940261</t>
  </si>
  <si>
    <t>397-U1588A-5H-4-W 77/77-NANNO</t>
  </si>
  <si>
    <t>CUBE11940301</t>
  </si>
  <si>
    <t>397-U1588A-5H-4-W 84/86-PMAG</t>
  </si>
  <si>
    <t>TPCK11940271</t>
  </si>
  <si>
    <t>397-U1588A-5H-5-W 73/73-NANNO</t>
  </si>
  <si>
    <t>CYL11940401</t>
  </si>
  <si>
    <t>397-U1588A-5H-5-W 96/98-31185</t>
  </si>
  <si>
    <t>CYL11940431</t>
  </si>
  <si>
    <t>397-U1588A-5H-6-W 30/31-CARB</t>
  </si>
  <si>
    <t>SS11940461</t>
  </si>
  <si>
    <t>397-U1588A-5H-6-A 30/30-SED</t>
  </si>
  <si>
    <t>CYL11940441</t>
  </si>
  <si>
    <t>397-U1588A-5H-6-W 30/31-xrd</t>
  </si>
  <si>
    <t>TPCK11940281</t>
  </si>
  <si>
    <t>397-U1588A-5H-6-W 76/76-NANNO</t>
  </si>
  <si>
    <t>LIQ11939401</t>
  </si>
  <si>
    <t>397-U1588A-5H-6-IW(143-148)-IWWU</t>
  </si>
  <si>
    <t>CAKE11939431</t>
  </si>
  <si>
    <t>397-U1588A-5H-6-IW(143-148)-SC</t>
  </si>
  <si>
    <t>LIQ11939381</t>
  </si>
  <si>
    <t>397-U1588A-5H-6-IW(143-148)-IWALK</t>
  </si>
  <si>
    <t>CAKE11939421</t>
  </si>
  <si>
    <t>397-U1588A-5H-6-IW(143-148)-SCWU</t>
  </si>
  <si>
    <t>LIQ11939371</t>
  </si>
  <si>
    <t>397-U1588A-5H-6-IW(143-148)-IWS</t>
  </si>
  <si>
    <t>LIQ11939451</t>
  </si>
  <si>
    <t>397-U1588A-5H-6-IW(143-148)-IWROCH</t>
  </si>
  <si>
    <t>LIQ11939411</t>
  </si>
  <si>
    <t>397-U1588A-5H-6-IW(143-148)-IWYOBO</t>
  </si>
  <si>
    <t>LIQ11939391</t>
  </si>
  <si>
    <t>397-U1588A-5H-6-IW(143-148)-IWICP</t>
  </si>
  <si>
    <t>LIQ11939441</t>
  </si>
  <si>
    <t>397-U1588A-5H-6-IW(143-148)-IWBRAD</t>
  </si>
  <si>
    <t>WRND11936441</t>
  </si>
  <si>
    <t>397-U1588A-5H-6-IW(143-148)</t>
  </si>
  <si>
    <t>CYL11936451</t>
  </si>
  <si>
    <t>397-U1588A-5H-7-HS</t>
  </si>
  <si>
    <t>TPCK11940291</t>
  </si>
  <si>
    <t>397-U1588A-5H-7-W 47/47-NANNO</t>
  </si>
  <si>
    <t>OTHR11936521</t>
  </si>
  <si>
    <t>397-U1588A-5H-CC-PAL-PALZARI</t>
  </si>
  <si>
    <t>OTHR11936541</t>
  </si>
  <si>
    <t>397-U1588A-5H-CC-PAL-NANNO</t>
  </si>
  <si>
    <t>OTHR11936551</t>
  </si>
  <si>
    <t>397-U1588A-5H-CC-PAL-FORAM</t>
  </si>
  <si>
    <t>WRND11936461</t>
  </si>
  <si>
    <t>397-U1588A-5H-CC-PAL</t>
  </si>
  <si>
    <t>OTHR11936491</t>
  </si>
  <si>
    <t>397-U1588A-5H-CC-PAL-PALFLOR</t>
  </si>
  <si>
    <t>OTHR11936501</t>
  </si>
  <si>
    <t>397-U1588A-5H-CC-PAL-PALCLAR</t>
  </si>
  <si>
    <t>OTHR11936511</t>
  </si>
  <si>
    <t>397-U1588A-5H-CC-PAL-PALHUAN</t>
  </si>
  <si>
    <t>OTHR11936471</t>
  </si>
  <si>
    <t>397-U1588A-5H-CC-PAL-PALVERM</t>
  </si>
  <si>
    <t>OTHR11936531</t>
  </si>
  <si>
    <t>397-U1588A-5H-CC-PAL-PALABRA</t>
  </si>
  <si>
    <t>OTHR11936481</t>
  </si>
  <si>
    <t>397-U1588A-5H-CC-PAL-PALPERA</t>
  </si>
  <si>
    <t>TPCK11941031</t>
  </si>
  <si>
    <t>397-U1588A-6H-1-W 87/87-NANNO</t>
  </si>
  <si>
    <t>TPCK11941041</t>
  </si>
  <si>
    <t>397-U1588A-6H-2-W 77/77-NANNO</t>
  </si>
  <si>
    <t>LIQ11939611</t>
  </si>
  <si>
    <t>397-U1588A-6H-2-IW(144-149)-IWBRAD</t>
  </si>
  <si>
    <t>IW(144-149)</t>
  </si>
  <si>
    <t>WRND11937041</t>
  </si>
  <si>
    <t>397-U1588A-6H-2-IW(144-149)</t>
  </si>
  <si>
    <t>CAKE11939591</t>
  </si>
  <si>
    <t>397-U1588A-6H-2-IW(144-149)-SCWU</t>
  </si>
  <si>
    <t>LIQ11939581</t>
  </si>
  <si>
    <t>397-U1588A-6H-2-IW(144-149)-IWYOBO</t>
  </si>
  <si>
    <t>LIQ11939571</t>
  </si>
  <si>
    <t>397-U1588A-6H-2-IW(144-149)-IWWU</t>
  </si>
  <si>
    <t>LIQ11939561</t>
  </si>
  <si>
    <t>397-U1588A-6H-2-IW(144-149)-IWICP</t>
  </si>
  <si>
    <t>CAKE11939601</t>
  </si>
  <si>
    <t>397-U1588A-6H-2-IW(144-149)-SC</t>
  </si>
  <si>
    <t>LIQ11939551</t>
  </si>
  <si>
    <t>397-U1588A-6H-2-IW(144-149)-IWALK</t>
  </si>
  <si>
    <t>LIQ11939541</t>
  </si>
  <si>
    <t>397-U1588A-6H-2-IW(144-149)-IWS</t>
  </si>
  <si>
    <t>CUBE11941021</t>
  </si>
  <si>
    <t>397-U1588A-6H-3-W 72/74-PMAG</t>
  </si>
  <si>
    <t>TPCK11941051</t>
  </si>
  <si>
    <t>397-U1588A-6H-3-W 80/80-NANNO</t>
  </si>
  <si>
    <t>CYL11941011</t>
  </si>
  <si>
    <t>397-U1588A-6H-4-W 68/70-31186</t>
  </si>
  <si>
    <t>TPCK11941061</t>
  </si>
  <si>
    <t>397-U1588A-6H-4-W 70/70-NANNO</t>
  </si>
  <si>
    <t>TPCK11941071</t>
  </si>
  <si>
    <t>397-U1588A-6H-5-W 75/75-NANNO</t>
  </si>
  <si>
    <t>CYL11941101</t>
  </si>
  <si>
    <t>JR_RIEKENBERG</t>
  </si>
  <si>
    <t>397-U1588A-6H-6-W 10/11-CARB</t>
  </si>
  <si>
    <t>SS11941131</t>
  </si>
  <si>
    <t>397-U1588A-6H-6-A 10/10-SED</t>
  </si>
  <si>
    <t>CYL11941111</t>
  </si>
  <si>
    <t>397-U1588A-6H-6-W 10/11-xrd</t>
  </si>
  <si>
    <t>TPCK11941081</t>
  </si>
  <si>
    <t>397-U1588A-6H-6-W 71/71-NANNO</t>
  </si>
  <si>
    <t>LIQ11939731</t>
  </si>
  <si>
    <t>397-U1588A-6H-6-IW(147-152)-IWBRAD</t>
  </si>
  <si>
    <t>CAKE11939711</t>
  </si>
  <si>
    <t>397-U1588A-6H-6-IW(147-152)-SCWU</t>
  </si>
  <si>
    <t>LIQ11939691</t>
  </si>
  <si>
    <t>397-U1588A-6H-6-IW(147-152)-IWWU</t>
  </si>
  <si>
    <t>LIQ11939681</t>
  </si>
  <si>
    <t>397-U1588A-6H-6-IW(147-152)-IWICP</t>
  </si>
  <si>
    <t>LIQ11939701</t>
  </si>
  <si>
    <t>397-U1588A-6H-6-IW(147-152)-IWYOBO</t>
  </si>
  <si>
    <t>LIQ11939661</t>
  </si>
  <si>
    <t>397-U1588A-6H-6-IW(147-152)-IWS</t>
  </si>
  <si>
    <t>LIQ11939671</t>
  </si>
  <si>
    <t>397-U1588A-6H-6-IW(147-152)-IWALK</t>
  </si>
  <si>
    <t>CAKE11939721</t>
  </si>
  <si>
    <t>397-U1588A-6H-6-IW(147-152)-SC</t>
  </si>
  <si>
    <t>IW(147-152)</t>
  </si>
  <si>
    <t>WRND11937051</t>
  </si>
  <si>
    <t>JR_MARONE</t>
  </si>
  <si>
    <t>397-U1588A-6H-6-IW(147-152)</t>
  </si>
  <si>
    <t>LIQ11939741</t>
  </si>
  <si>
    <t>397-U1588A-6H-6-IW(147-152)-IWROCH</t>
  </si>
  <si>
    <t>CYL11937061</t>
  </si>
  <si>
    <t>397-U1588A-6H-7-HS</t>
  </si>
  <si>
    <t>SS11941141</t>
  </si>
  <si>
    <t>397-U1588A-6H-7-A 10/10-SED</t>
  </si>
  <si>
    <t>CYL11941121</t>
  </si>
  <si>
    <t>397-U1588A-6H-7-W 10/10-carb</t>
  </si>
  <si>
    <t>TPCK11941091</t>
  </si>
  <si>
    <t>397-U1588A-6H-7-W 33/33-NANNO</t>
  </si>
  <si>
    <t>OTHR11937081</t>
  </si>
  <si>
    <t>397-U1588A-6H-CC-PAL-PALVERM</t>
  </si>
  <si>
    <t>OTHR11937121</t>
  </si>
  <si>
    <t>397-U1588A-6H-CC-PAL-PALHUAN</t>
  </si>
  <si>
    <t>OTHR11937141</t>
  </si>
  <si>
    <t>397-U1588A-6H-CC-PAL-PALABRA</t>
  </si>
  <si>
    <t>OTHR11937111</t>
  </si>
  <si>
    <t>397-U1588A-6H-CC-PAL-PALCLAR</t>
  </si>
  <si>
    <t>OTHR11937091</t>
  </si>
  <si>
    <t>397-U1588A-6H-CC-PAL-PALPERA</t>
  </si>
  <si>
    <t>OTHR11937101</t>
  </si>
  <si>
    <t>397-U1588A-6H-CC-PAL-PALFLOR</t>
  </si>
  <si>
    <t>OTHR11937161</t>
  </si>
  <si>
    <t>397-U1588A-6H-CC-PAL-FORAM</t>
  </si>
  <si>
    <t>WRND11937071</t>
  </si>
  <si>
    <t>397-U1588A-6H-CC-PAL</t>
  </si>
  <si>
    <t>OTHR11937131</t>
  </si>
  <si>
    <t>397-U1588A-6H-CC-PAL-PALZARI</t>
  </si>
  <si>
    <t>OTHR11937151</t>
  </si>
  <si>
    <t>397-U1588A-6H-CC-PAL-NANNO</t>
  </si>
  <si>
    <t>TPCK11941491</t>
  </si>
  <si>
    <t>397-U1588A-7H-1-W 80/80-NANNO</t>
  </si>
  <si>
    <t>CYL11941561</t>
  </si>
  <si>
    <t>397-U1588A-7H-2-W 27/29-31187</t>
  </si>
  <si>
    <t>SS11941831</t>
  </si>
  <si>
    <t>397-U1588A-7H-2-A 50/50-SED</t>
  </si>
  <si>
    <t>CYL11941701</t>
  </si>
  <si>
    <t>397-U1588A-7H-2-W 50/51-XRD</t>
  </si>
  <si>
    <t>CYL11941711</t>
  </si>
  <si>
    <t>397-U1588A-7H-2-W 50/51-CARB</t>
  </si>
  <si>
    <t>TPCK11941501</t>
  </si>
  <si>
    <t>397-U1588A-7H-2-W 76/76-NANNO</t>
  </si>
  <si>
    <t>TPCK11941511</t>
  </si>
  <si>
    <t>397-U1588A-7H-3-W 71/71-NANNO</t>
  </si>
  <si>
    <t>CUBE11941601</t>
  </si>
  <si>
    <t>397-U1588A-7H-3-W 106/108-PMAG</t>
  </si>
  <si>
    <t>SS11941841</t>
  </si>
  <si>
    <t>397-U1588A-7H-4-A 55/55-SED</t>
  </si>
  <si>
    <t>CYL11941721</t>
  </si>
  <si>
    <t>397-U1588A-7H-4-W 55/56-CARB</t>
  </si>
  <si>
    <t>TPCK11941521</t>
  </si>
  <si>
    <t>397-U1588A-7H-4-W 75/75-NANNO</t>
  </si>
  <si>
    <t>TPCK11941531</t>
  </si>
  <si>
    <t>397-U1588A-7H-5-W 75/75-NANNO</t>
  </si>
  <si>
    <t>TPCK11941541</t>
  </si>
  <si>
    <t>397-U1588A-7H-6-W 75/75-NANNO</t>
  </si>
  <si>
    <t>LIQ11940181</t>
  </si>
  <si>
    <t>397-U1588A-7H-6-IW(147-152)-IWYOBO</t>
  </si>
  <si>
    <t>LIQ11940221</t>
  </si>
  <si>
    <t>397-U1588A-7H-6-IW(147-152)-IWROCH</t>
  </si>
  <si>
    <t>CAKE11940201</t>
  </si>
  <si>
    <t>397-U1588A-7H-6-IW(147-152)-SC</t>
  </si>
  <si>
    <t>LIQ11940211</t>
  </si>
  <si>
    <t>397-U1588A-7H-6-IW(147-152)-IWBRAD</t>
  </si>
  <si>
    <t>WRND11937891</t>
  </si>
  <si>
    <t>397-U1588A-7H-6-IW(147-152)</t>
  </si>
  <si>
    <t>LIQ11940161</t>
  </si>
  <si>
    <t>397-U1588A-7H-6-IW(147-152)-IWICP</t>
  </si>
  <si>
    <t>LIQ11940141</t>
  </si>
  <si>
    <t>397-U1588A-7H-6-IW(147-152)-IWS</t>
  </si>
  <si>
    <t>LIQ11940171</t>
  </si>
  <si>
    <t>397-U1588A-7H-6-IW(147-152)-IWWU</t>
  </si>
  <si>
    <t>CAKE11940191</t>
  </si>
  <si>
    <t>397-U1588A-7H-6-IW(147-152)-SCWU</t>
  </si>
  <si>
    <t>LIQ11940151</t>
  </si>
  <si>
    <t>397-U1588A-7H-6-IW(147-152)-IWALK</t>
  </si>
  <si>
    <t>CYL11937881</t>
  </si>
  <si>
    <t>397-U1588A-7H-7-HS</t>
  </si>
  <si>
    <t>TPCK11941551</t>
  </si>
  <si>
    <t>397-U1588A-7H-7-W 33/33-NANNO</t>
  </si>
  <si>
    <t>OTHR11937911</t>
  </si>
  <si>
    <t>397-U1588A-7H-CC-PAL-PALVERM</t>
  </si>
  <si>
    <t>OTHR11937961</t>
  </si>
  <si>
    <t>397-U1588A-7H-CC-PAL-PALZARI</t>
  </si>
  <si>
    <t>OTHR11937941</t>
  </si>
  <si>
    <t>397-U1588A-7H-CC-PAL-PALCLAR</t>
  </si>
  <si>
    <t>OTHR11937951</t>
  </si>
  <si>
    <t>397-U1588A-7H-CC-PAL-PALHUAN</t>
  </si>
  <si>
    <t>OTHR11937971</t>
  </si>
  <si>
    <t>397-U1588A-7H-CC-PAL-PALABRA</t>
  </si>
  <si>
    <t>WRND11937901</t>
  </si>
  <si>
    <t>397-U1588A-7H-CC-PAL</t>
  </si>
  <si>
    <t>OTHR11937991</t>
  </si>
  <si>
    <t>397-U1588A-7H-CC-PAL-FORAM</t>
  </si>
  <si>
    <t>OTHR11937981</t>
  </si>
  <si>
    <t>397-U1588A-7H-CC-PAL-NANNO</t>
  </si>
  <si>
    <t>OTHR11937921</t>
  </si>
  <si>
    <t>397-U1588A-7H-CC-PAL-PALPERA</t>
  </si>
  <si>
    <t>OTHR11937931</t>
  </si>
  <si>
    <t>397-U1588A-7H-CC-PAL-PALFLOR</t>
  </si>
  <si>
    <t>TPCK11942091</t>
  </si>
  <si>
    <t>397-U1588A-8H-1-W 75/75-NANNO</t>
  </si>
  <si>
    <t>SS11942371</t>
  </si>
  <si>
    <t>397-U1588A-8H-2-A 40/40-SED</t>
  </si>
  <si>
    <t>CYL11942311</t>
  </si>
  <si>
    <t>397-U1588A-8H-2-W 40/41-CARB</t>
  </si>
  <si>
    <t>TPCK11942221</t>
  </si>
  <si>
    <t>397-U1588A-8H-2-W 75/75-NANNO</t>
  </si>
  <si>
    <t>TPCK11942231</t>
  </si>
  <si>
    <t>397-U1588A-8H-3-W 75/75-NANNO</t>
  </si>
  <si>
    <t>CYL11942331</t>
  </si>
  <si>
    <t>397-U1588A-8H-4-W 20/21-XRD</t>
  </si>
  <si>
    <t>SS11942381</t>
  </si>
  <si>
    <t>397-U1588A-8H-4-A 20/20-SED</t>
  </si>
  <si>
    <t>CYL11942321</t>
  </si>
  <si>
    <t>397-U1588A-8H-4-W 20/21-CARB</t>
  </si>
  <si>
    <t>TPCK11942241</t>
  </si>
  <si>
    <t>397-U1588A-8H-4-W 75/75-NANNO</t>
  </si>
  <si>
    <t>CYL11942351</t>
  </si>
  <si>
    <t>397-U1588A-8H-4-W 118/120-31188</t>
  </si>
  <si>
    <t>CUBE11942361</t>
  </si>
  <si>
    <t>397-U1588A-8H-5-W 69/71-PMAG</t>
  </si>
  <si>
    <t>TPCK11942251</t>
  </si>
  <si>
    <t>397-U1588A-8H-5-W 75/75-NANNO</t>
  </si>
  <si>
    <t>TPCK11942261</t>
  </si>
  <si>
    <t>397-U1588A-8H-6-W 75/75-NANNO</t>
  </si>
  <si>
    <t>LIQ11940311</t>
  </si>
  <si>
    <t>397-U1588A-8H-6-IW(147-152)-IWS</t>
  </si>
  <si>
    <t>LIQ11940381</t>
  </si>
  <si>
    <t>397-U1588A-8H-6-IW(147-152)-IWBRAD</t>
  </si>
  <si>
    <t>LIQ11940341</t>
  </si>
  <si>
    <t>397-U1588A-8H-6-IW(147-152)-IWWU</t>
  </si>
  <si>
    <t>LIQ11940321</t>
  </si>
  <si>
    <t>397-U1588A-8H-6-IW(147-152)-IWALK</t>
  </si>
  <si>
    <t>LIQ11940331</t>
  </si>
  <si>
    <t>397-U1588A-8H-6-IW(147-152)-IWICP</t>
  </si>
  <si>
    <t>LIQ11940391</t>
  </si>
  <si>
    <t>397-U1588A-8H-6-IW(147-152)-IWROCH</t>
  </si>
  <si>
    <t>CAKE11940371</t>
  </si>
  <si>
    <t>397-U1588A-8H-6-IW(147-152)-SC</t>
  </si>
  <si>
    <t>CAKE11940361</t>
  </si>
  <si>
    <t>397-U1588A-8H-6-IW(147-152)-SCWU</t>
  </si>
  <si>
    <t>LIQ11940351</t>
  </si>
  <si>
    <t>397-U1588A-8H-6-IW(147-152)-IWYOBO</t>
  </si>
  <si>
    <t>WRND11938591</t>
  </si>
  <si>
    <t>397-U1588A-8H-6-IW(147-152)</t>
  </si>
  <si>
    <t>CYL11938601</t>
  </si>
  <si>
    <t>397-U1588A-8H-7-HS</t>
  </si>
  <si>
    <t>TPCK11942271</t>
  </si>
  <si>
    <t>397-U1588A-8H-7-W 75/75-NANNO</t>
  </si>
  <si>
    <t>OTHR11938661</t>
  </si>
  <si>
    <t>397-U1588A-8H-CC-PAL-PALHUAN</t>
  </si>
  <si>
    <t>OTHR11938701</t>
  </si>
  <si>
    <t>397-U1588A-8H-CC-PAL-FORAM</t>
  </si>
  <si>
    <t>OTHR11938671</t>
  </si>
  <si>
    <t>397-U1588A-8H-CC-PAL-PALZARI</t>
  </si>
  <si>
    <t>OTHR11938681</t>
  </si>
  <si>
    <t>397-U1588A-8H-CC-PAL-PALABRA</t>
  </si>
  <si>
    <t>OTHR11938691</t>
  </si>
  <si>
    <t>397-U1588A-8H-CC-PAL-NANNO</t>
  </si>
  <si>
    <t>OTHR11938631</t>
  </si>
  <si>
    <t>397-U1588A-8H-CC-PAL-PALPERA</t>
  </si>
  <si>
    <t>OTHR11938651</t>
  </si>
  <si>
    <t>397-U1588A-8H-CC-PAL-PALCLAR</t>
  </si>
  <si>
    <t>OTHR11938621</t>
  </si>
  <si>
    <t>397-U1588A-8H-CC-PAL-PALVERM</t>
  </si>
  <si>
    <t>WRND11938611</t>
  </si>
  <si>
    <t>397-U1588A-8H-CC-PAL</t>
  </si>
  <si>
    <t>OTHR11938641</t>
  </si>
  <si>
    <t>397-U1588A-8H-CC-PAL-PALFLOR</t>
  </si>
  <si>
    <t>TPCK11943211</t>
  </si>
  <si>
    <t>397-U1588A-9H-1-W 73/73-NANNO</t>
  </si>
  <si>
    <t>TPCK11943221</t>
  </si>
  <si>
    <t>397-U1588A-9H-2-W 75/75-NANNO</t>
  </si>
  <si>
    <t>CYL11943311</t>
  </si>
  <si>
    <t>397-U1588A-9H-3-W 10/11-CARB</t>
  </si>
  <si>
    <t>SS11943321</t>
  </si>
  <si>
    <t>397-U1588A-9H-3-A 10/10-SED</t>
  </si>
  <si>
    <t>TPCK11943231</t>
  </si>
  <si>
    <t>397-U1588A-9H-3-W 75/75-NANNO</t>
  </si>
  <si>
    <t>SS11943331</t>
  </si>
  <si>
    <t>397-U1588A-9H-3-A 120/120-SED</t>
  </si>
  <si>
    <t>CUBE11943281</t>
  </si>
  <si>
    <t>397-U1588A-9H-4-W 69/71-PMAG</t>
  </si>
  <si>
    <t>TPCK11943241</t>
  </si>
  <si>
    <t>397-U1588A-9H-4-W 75/75-NANNO</t>
  </si>
  <si>
    <t>TPCK11943251</t>
  </si>
  <si>
    <t>397-U1588A-9H-5-W 75/75-NANNO</t>
  </si>
  <si>
    <t>CYL11943351</t>
  </si>
  <si>
    <t>397-U1588A-9H-5-W 104/106-31189</t>
  </si>
  <si>
    <t>TPCK11943261</t>
  </si>
  <si>
    <t>397-U1588A-9H-6-W 75/75-NANNO</t>
  </si>
  <si>
    <t>SS11943341</t>
  </si>
  <si>
    <t>397-U1588A-9H-6-A 120/120-SED</t>
  </si>
  <si>
    <t>CYL11943291</t>
  </si>
  <si>
    <t>397-U1588A-9H-6-W 120/121-XRD</t>
  </si>
  <si>
    <t>CYL11943301</t>
  </si>
  <si>
    <t>397-U1588A-9H-6-W 120/121-CARB</t>
  </si>
  <si>
    <t>LIQ11940781</t>
  </si>
  <si>
    <t>397-U1588A-9H-6-IW(150-155)-IWBRAD</t>
  </si>
  <si>
    <t>LIQ11940731</t>
  </si>
  <si>
    <t>397-U1588A-9H-6-IW(150-155)-IWICP</t>
  </si>
  <si>
    <t>CAKE11940771</t>
  </si>
  <si>
    <t>397-U1588A-9H-6-IW(150-155)-SC</t>
  </si>
  <si>
    <t>LIQ11940751</t>
  </si>
  <si>
    <t>397-U1588A-9H-6-IW(150-155)-IWYOBO</t>
  </si>
  <si>
    <t>CAKE11940761</t>
  </si>
  <si>
    <t>397-U1588A-9H-6-IW(150-155)-SCWU</t>
  </si>
  <si>
    <t>LIQ11940741</t>
  </si>
  <si>
    <t>397-U1588A-9H-6-IW(150-155)-IWWU</t>
  </si>
  <si>
    <t>LIQ11940721</t>
  </si>
  <si>
    <t>397-U1588A-9H-6-IW(150-155)-IWALK</t>
  </si>
  <si>
    <t>LIQ11940791</t>
  </si>
  <si>
    <t>397-U1588A-9H-6-IW(150-155)-IWROCH</t>
  </si>
  <si>
    <t>IW(150-155)</t>
  </si>
  <si>
    <t>WRND11939091</t>
  </si>
  <si>
    <t>397-U1588A-9H-6-IW(150-155)</t>
  </si>
  <si>
    <t>LIQ11940711</t>
  </si>
  <si>
    <t>397-U1588A-9H-6-IW(150-155)-IWS</t>
  </si>
  <si>
    <t>CYL11939081</t>
  </si>
  <si>
    <t>397-U1588A-9H-7-HS</t>
  </si>
  <si>
    <t>TPCK11943271</t>
  </si>
  <si>
    <t>397-U1588A-9H-7-W 75/75-NANNO</t>
  </si>
  <si>
    <t>OTHR11939201</t>
  </si>
  <si>
    <t>397-U1588A-9H-CC-PAL-PALVERM</t>
  </si>
  <si>
    <t>OTHR11939251</t>
  </si>
  <si>
    <t>397-U1588A-9H-CC-PAL-PALZARI</t>
  </si>
  <si>
    <t>WRND11939101</t>
  </si>
  <si>
    <t>397-U1588A-9H-CC-PAL</t>
  </si>
  <si>
    <t>OTHR11939241</t>
  </si>
  <si>
    <t>397-U1588A-9H-CC-PAL-PALHUAN</t>
  </si>
  <si>
    <t>OTHR11939221</t>
  </si>
  <si>
    <t>397-U1588A-9H-CC-PAL-PALFLOR</t>
  </si>
  <si>
    <t>OTHR11939211</t>
  </si>
  <si>
    <t>397-U1588A-9H-CC-PAL-PALPERA</t>
  </si>
  <si>
    <t>OTHR11939261</t>
  </si>
  <si>
    <t>397-U1588A-9H-CC-PAL-PALABRA</t>
  </si>
  <si>
    <t>OTHR11939281</t>
  </si>
  <si>
    <t>397-U1588A-9H-CC-PAL-FORAM</t>
  </si>
  <si>
    <t>OTHR11939231</t>
  </si>
  <si>
    <t>397-U1588A-9H-CC-PAL-PALCLAR</t>
  </si>
  <si>
    <t>OTHR11939271</t>
  </si>
  <si>
    <t>397-U1588A-9H-CC-PAL-NANNO</t>
  </si>
  <si>
    <t>TPCK11944251</t>
  </si>
  <si>
    <t>397-U1588A-10H-1-W 75/75-NANNO</t>
  </si>
  <si>
    <t>SS11944431</t>
  </si>
  <si>
    <t>397-U1588A-10H-2-A 40/40-SED</t>
  </si>
  <si>
    <t>CYL11944641</t>
  </si>
  <si>
    <t>397-U1588A-10H-2-W 40/41-CARB</t>
  </si>
  <si>
    <t>CYL11944651</t>
  </si>
  <si>
    <t>397-U1588A-10H-2-W 40/41-XRD</t>
  </si>
  <si>
    <t>TPCK11944261</t>
  </si>
  <si>
    <t>397-U1588A-10H-2-W 75/75-NANNO</t>
  </si>
  <si>
    <t>TPCK11944271</t>
  </si>
  <si>
    <t>397-U1588A-10H-3-W 75/75-NANNO</t>
  </si>
  <si>
    <t>TPCK11944281</t>
  </si>
  <si>
    <t>397-U1588A-10H-4-W 75/75-NANNO</t>
  </si>
  <si>
    <t>CYL11944321</t>
  </si>
  <si>
    <t>397-U1588A-10H-4-W 80/82-31190</t>
  </si>
  <si>
    <t>CUBE11944331</t>
  </si>
  <si>
    <t>397-U1588A-10H-5-W 63/65-PMAG</t>
  </si>
  <si>
    <t>TPCK11944291</t>
  </si>
  <si>
    <t>397-U1588A-10H-5-W 75/75-NANNO</t>
  </si>
  <si>
    <t>TPCK11944301</t>
  </si>
  <si>
    <t>397-U1588A-10H-6-W 74/74-NANNO</t>
  </si>
  <si>
    <t>CAKE11940981</t>
  </si>
  <si>
    <t>397-U1588A-10H-6-IW(131-136)-SC</t>
  </si>
  <si>
    <t>LIQ11940931</t>
  </si>
  <si>
    <t>397-U1588A-10H-6-IW(131-136)-IWALK</t>
  </si>
  <si>
    <t>LIQ11941001</t>
  </si>
  <si>
    <t>397-U1588A-10H-6-IW(131-136)-IWROCH</t>
  </si>
  <si>
    <t>LIQ11940921</t>
  </si>
  <si>
    <t>397-U1588A-10H-6-IW(131-136)-IWS</t>
  </si>
  <si>
    <t>LIQ11940951</t>
  </si>
  <si>
    <t>397-U1588A-10H-6-IW(131-136)-IWWU</t>
  </si>
  <si>
    <t>LIQ11940961</t>
  </si>
  <si>
    <t>397-U1588A-10H-6-IW(131-136)-IWYOBO</t>
  </si>
  <si>
    <t>LIQ11940991</t>
  </si>
  <si>
    <t>397-U1588A-10H-6-IW(131-136)-IWBRAD</t>
  </si>
  <si>
    <t>CAKE11940971</t>
  </si>
  <si>
    <t>397-U1588A-10H-6-IW(131-136)-SCWU</t>
  </si>
  <si>
    <t>LIQ11940941</t>
  </si>
  <si>
    <t>397-U1588A-10H-6-IW(131-136)-IWICP</t>
  </si>
  <si>
    <t>IW(131-136)</t>
  </si>
  <si>
    <t>WRND11940021</t>
  </si>
  <si>
    <t>397-U1588A-10H-6-IW(131-136)</t>
  </si>
  <si>
    <t>CYL11940031</t>
  </si>
  <si>
    <t>397-U1588A-10H-7-HS</t>
  </si>
  <si>
    <t>SS11944441</t>
  </si>
  <si>
    <t>397-U1588A-10H-7-A 40/40-SED</t>
  </si>
  <si>
    <t>CYL11944661</t>
  </si>
  <si>
    <t>397-U1588A-10H-7-W 40/41-CARB</t>
  </si>
  <si>
    <t>TPCK11944311</t>
  </si>
  <si>
    <t>397-U1588A-10H-7-W 75/75-NANNO</t>
  </si>
  <si>
    <t>OTHR11940091</t>
  </si>
  <si>
    <t>397-U1588A-10H-CC-PAL-PALHUAN</t>
  </si>
  <si>
    <t>WRND11940041</t>
  </si>
  <si>
    <t>397-U1588A-10H-CC-PAL</t>
  </si>
  <si>
    <t>OTHR11940111</t>
  </si>
  <si>
    <t>397-U1588A-10H-CC-PAL-PALABRA</t>
  </si>
  <si>
    <t>OTHR11940051</t>
  </si>
  <si>
    <t>397-U1588A-10H-CC-PAL-PALVERM</t>
  </si>
  <si>
    <t>OTHR11940081</t>
  </si>
  <si>
    <t>397-U1588A-10H-CC-PAL-PALCLAR</t>
  </si>
  <si>
    <t>OTHR11940121</t>
  </si>
  <si>
    <t>397-U1588A-10H-CC-PAL-NANNO</t>
  </si>
  <si>
    <t>OTHR11940131</t>
  </si>
  <si>
    <t>397-U1588A-10H-CC-PAL-FORAM</t>
  </si>
  <si>
    <t>OTHR11940061</t>
  </si>
  <si>
    <t>397-U1588A-10H-CC-PAL-PALPERA</t>
  </si>
  <si>
    <t>OTHR11940101</t>
  </si>
  <si>
    <t>397-U1588A-10H-CC-PAL-PALZARI</t>
  </si>
  <si>
    <t>OTHR11940071</t>
  </si>
  <si>
    <t>397-U1588A-10H-CC-PAL-PALFLOR</t>
  </si>
  <si>
    <t>TPCK11944671</t>
  </si>
  <si>
    <t>397-U1588A-11H-1-W 75/75-NANNO</t>
  </si>
  <si>
    <t>TPCK11944681</t>
  </si>
  <si>
    <t>397-U1588A-11H-2-W 75/75-NANNO</t>
  </si>
  <si>
    <t>SS11944751</t>
  </si>
  <si>
    <t>397-U1588A-11H-2-A 90/90-SED</t>
  </si>
  <si>
    <t>CYL11944801</t>
  </si>
  <si>
    <t>397-U1588A-11H-2-W 90/91-CARB</t>
  </si>
  <si>
    <t>CYL11944791</t>
  </si>
  <si>
    <t>397-U1588A-11H-2-W 90/91-XRD</t>
  </si>
  <si>
    <t>TPCK11944691</t>
  </si>
  <si>
    <t>397-U1588A-11H-3-W 75/75-NANNO</t>
  </si>
  <si>
    <t>SS11944761</t>
  </si>
  <si>
    <t>397-U1588A-11H-4-A 30/30-SED</t>
  </si>
  <si>
    <t>TPCK11944701</t>
  </si>
  <si>
    <t>397-U1588A-11H-4-W 75/75-NANNO</t>
  </si>
  <si>
    <t>CUBE11944741</t>
  </si>
  <si>
    <t>397-U1588A-11H-5-W 61/63-PMAG</t>
  </si>
  <si>
    <t>CYL11944821</t>
  </si>
  <si>
    <t>397-U1588A-11H-5-W 68/70-31191</t>
  </si>
  <si>
    <t>TPCK11944711</t>
  </si>
  <si>
    <t>397-U1588A-11H-5-W 75/75-NANNO</t>
  </si>
  <si>
    <t>CYL11944811</t>
  </si>
  <si>
    <t>397-U1588A-11H-6-W 60/61-CARB</t>
  </si>
  <si>
    <t>SS11944771</t>
  </si>
  <si>
    <t>397-U1588A-11H-6-A 60/60-SED</t>
  </si>
  <si>
    <t>TPCK11944721</t>
  </si>
  <si>
    <t>397-U1588A-11H-6-W 75/75-NANNO</t>
  </si>
  <si>
    <t>LIQ11941421</t>
  </si>
  <si>
    <t>397-U1588A-11H-6-IW(137-142)-IWICP</t>
  </si>
  <si>
    <t>LIQ11941431</t>
  </si>
  <si>
    <t>397-U1588A-11H-6-IW(137-142)-IWWU</t>
  </si>
  <si>
    <t>CAKE11941451</t>
  </si>
  <si>
    <t>397-U1588A-11H-6-IW(137-142)-SCWU</t>
  </si>
  <si>
    <t>CAKE11941461</t>
  </si>
  <si>
    <t>397-U1588A-11H-6-IW(137-142)-SC</t>
  </si>
  <si>
    <t>IW(137-142)</t>
  </si>
  <si>
    <t>WRND11940801</t>
  </si>
  <si>
    <t>397-U1588A-11H-6-IW(137-142)</t>
  </si>
  <si>
    <t>LIQ11941481</t>
  </si>
  <si>
    <t>397-U1588A-11H-6-IW(137-142)-IWROCH</t>
  </si>
  <si>
    <t>LIQ11941401</t>
  </si>
  <si>
    <t>397-U1588A-11H-6-IW(137-142)-IWS</t>
  </si>
  <si>
    <t>LIQ11941441</t>
  </si>
  <si>
    <t>397-U1588A-11H-6-IW(137-142)-IWYOBO</t>
  </si>
  <si>
    <t>LIQ11941411</t>
  </si>
  <si>
    <t>397-U1588A-11H-6-IW(137-142)-IWALK</t>
  </si>
  <si>
    <t>LIQ11941471</t>
  </si>
  <si>
    <t>397-U1588A-11H-6-IW(137-142)-IWBRAD</t>
  </si>
  <si>
    <t>CYL11940811</t>
  </si>
  <si>
    <t>397-U1588A-11H-7-HS</t>
  </si>
  <si>
    <t>TPCK11944731</t>
  </si>
  <si>
    <t>397-U1588A-11H-7-W 75/75-NANNO</t>
  </si>
  <si>
    <t>OTHR11940831</t>
  </si>
  <si>
    <t>397-U1588A-11H-CC-PAL-PALVERM</t>
  </si>
  <si>
    <t>OTHR11940851</t>
  </si>
  <si>
    <t>397-U1588A-11H-CC-PAL-PALFLOR</t>
  </si>
  <si>
    <t>OTHR11940911</t>
  </si>
  <si>
    <t>397-U1588A-11H-CC-PAL-FORAM</t>
  </si>
  <si>
    <t>WRND11940821</t>
  </si>
  <si>
    <t>397-U1588A-11H-CC-PAL</t>
  </si>
  <si>
    <t>OTHR11940901</t>
  </si>
  <si>
    <t>397-U1588A-11H-CC-PAL-NANNO</t>
  </si>
  <si>
    <t>OTHR11940841</t>
  </si>
  <si>
    <t>397-U1588A-11H-CC-PAL-PALPERA</t>
  </si>
  <si>
    <t>OTHR11940891</t>
  </si>
  <si>
    <t>397-U1588A-11H-CC-PAL-PALABRA</t>
  </si>
  <si>
    <t>OTHR11940861</t>
  </si>
  <si>
    <t>397-U1588A-11H-CC-PAL-PALCLAR</t>
  </si>
  <si>
    <t>OTHR11940871</t>
  </si>
  <si>
    <t>397-U1588A-11H-CC-PAL-PALHUAN</t>
  </si>
  <si>
    <t>OTHR11940881</t>
  </si>
  <si>
    <t>397-U1588A-11H-CC-PAL-PALZARI</t>
  </si>
  <si>
    <t>CYL11945641</t>
  </si>
  <si>
    <t>397-U1588A-12H-1-W 26/27-CARB</t>
  </si>
  <si>
    <t>SS11945661</t>
  </si>
  <si>
    <t>397-U1588A-12H-1-A 26/26-SED</t>
  </si>
  <si>
    <t>CYL11945631</t>
  </si>
  <si>
    <t>397-U1588A-12H-1-W 26/27-XRD</t>
  </si>
  <si>
    <t>TPCK11945551</t>
  </si>
  <si>
    <t>397-U1588A-12H-1-W 75/75-NANNO</t>
  </si>
  <si>
    <t>TPCK11945561</t>
  </si>
  <si>
    <t>397-U1588A-12H-2-W 75/75-NANNO</t>
  </si>
  <si>
    <t>TPCK11945571</t>
  </si>
  <si>
    <t>397-U1588A-12H-3-W 75/75-NANNO</t>
  </si>
  <si>
    <t>SS11945671</t>
  </si>
  <si>
    <t>397-U1588A-12H-4-A 64/64-SED</t>
  </si>
  <si>
    <t>CYL11945651</t>
  </si>
  <si>
    <t>397-U1588A-12H-4-W 64/65-CARB</t>
  </si>
  <si>
    <t>TPCK11945581</t>
  </si>
  <si>
    <t>397-U1588A-12H-4-W 75/75-NANNO</t>
  </si>
  <si>
    <t>CUBE11945621</t>
  </si>
  <si>
    <t>397-U1588A-12H-5-W 69/71-PMAG</t>
  </si>
  <si>
    <t>TPCK11945591</t>
  </si>
  <si>
    <t>397-U1588A-12H-5-W 74/74-NANNO</t>
  </si>
  <si>
    <t>CYL11945691</t>
  </si>
  <si>
    <t>397-U1588A-12H-5-W 82/84-31192</t>
  </si>
  <si>
    <t>TPCK11945601</t>
  </si>
  <si>
    <t>397-U1588A-12H-6-W 73/73-NANNO</t>
  </si>
  <si>
    <t>LIQ11941741</t>
  </si>
  <si>
    <t>397-U1588A-12H-6-IW(141-146)-IWS</t>
  </si>
  <si>
    <t>LIQ11941761</t>
  </si>
  <si>
    <t>397-U1588A-12H-6-IW(141-146)-IWICP</t>
  </si>
  <si>
    <t>CAKE11941801</t>
  </si>
  <si>
    <t>397-U1588A-12H-6-IW(141-146)-SC</t>
  </si>
  <si>
    <t>LIQ11941781</t>
  </si>
  <si>
    <t>397-U1588A-12H-6-IW(141-146)-IWYOBO</t>
  </si>
  <si>
    <t>LIQ11941811</t>
  </si>
  <si>
    <t>397-U1588A-12H-6-IW(141-146)-IWBRAD</t>
  </si>
  <si>
    <t>LIQ11941771</t>
  </si>
  <si>
    <t>397-U1588A-12H-6-IW(141-146)-IWWU</t>
  </si>
  <si>
    <t>LIQ11941821</t>
  </si>
  <si>
    <t>397-U1588A-12H-6-IW(141-146)-IWROCH</t>
  </si>
  <si>
    <t>LIQ11941751</t>
  </si>
  <si>
    <t>397-U1588A-12H-6-IW(141-146)-IWALK</t>
  </si>
  <si>
    <t>CAKE11941791</t>
  </si>
  <si>
    <t>397-U1588A-12H-6-IW(141-146)-SCWU</t>
  </si>
  <si>
    <t>IW(141-146)</t>
  </si>
  <si>
    <t>WRND11941581</t>
  </si>
  <si>
    <t>397-U1588A-12H-6-IW(141-146)</t>
  </si>
  <si>
    <t>CYL11941571</t>
  </si>
  <si>
    <t>397-U1588A-12H-7-HS</t>
  </si>
  <si>
    <t>TPCK11945611</t>
  </si>
  <si>
    <t>397-U1588A-12H-7-W 70/70-NANNO</t>
  </si>
  <si>
    <t>OTHR11941631</t>
  </si>
  <si>
    <t>397-U1588A-12H-CC-PAL-PALFLOR</t>
  </si>
  <si>
    <t>WRND11941591</t>
  </si>
  <si>
    <t>397-U1588A-12H-CC-PAL</t>
  </si>
  <si>
    <t>OTHR11941641</t>
  </si>
  <si>
    <t>397-U1588A-12H-CC-PAL-PALCLAR</t>
  </si>
  <si>
    <t>OTHR11941671</t>
  </si>
  <si>
    <t>397-U1588A-12H-CC-PAL-PALABRA</t>
  </si>
  <si>
    <t>OTHR11941621</t>
  </si>
  <si>
    <t>397-U1588A-12H-CC-PAL-PALPERA</t>
  </si>
  <si>
    <t>OTHR11941651</t>
  </si>
  <si>
    <t>397-U1588A-12H-CC-PAL-PALHUAN</t>
  </si>
  <si>
    <t>OTHR11941661</t>
  </si>
  <si>
    <t>397-U1588A-12H-CC-PAL-PALZARI</t>
  </si>
  <si>
    <t>OTHR11941611</t>
  </si>
  <si>
    <t>397-U1588A-12H-CC-PAL-PALVERM</t>
  </si>
  <si>
    <t>OTHR11941681</t>
  </si>
  <si>
    <t>397-U1588A-12H-CC-PAL-NANNO</t>
  </si>
  <si>
    <t>OTHR11941691</t>
  </si>
  <si>
    <t>397-U1588A-12H-CC-PAL-FORAM</t>
  </si>
  <si>
    <t>TPCK11946631</t>
  </si>
  <si>
    <t>397-U1588A-13H-1-W 75/75-NANNO</t>
  </si>
  <si>
    <t>TPCK11946641</t>
  </si>
  <si>
    <t>397-U1588A-13H-2-W 75/75-NANNO</t>
  </si>
  <si>
    <t>TPCK11946651</t>
  </si>
  <si>
    <t>397-U1588A-13H-3-W 75/75-NANNO</t>
  </si>
  <si>
    <t>CYL11946731</t>
  </si>
  <si>
    <t>397-U1588A-13H-4-W 24/25-CARB</t>
  </si>
  <si>
    <t>SS11946741</t>
  </si>
  <si>
    <t>397-U1588A-13H-4-A 24/24-SED</t>
  </si>
  <si>
    <t>TPCK11946661</t>
  </si>
  <si>
    <t>397-U1588A-13H-4-W 75/75-NANNO</t>
  </si>
  <si>
    <t>CUBE11947321</t>
  </si>
  <si>
    <t>397-U1588A-13H-5-W 59/61-PMAG</t>
  </si>
  <si>
    <t>TPCK11946671</t>
  </si>
  <si>
    <t>397-U1588A-13H-5-W 75/75-NANNO</t>
  </si>
  <si>
    <t>CYL11947001</t>
  </si>
  <si>
    <t>397-U1588A-13H-5-W 78/80-31193</t>
  </si>
  <si>
    <t>CYL11946711</t>
  </si>
  <si>
    <t>397-U1588A-13H-6-W 40/41-XRD</t>
  </si>
  <si>
    <t>SS11946751</t>
  </si>
  <si>
    <t>397-U1588A-13H-6-A 40/40-SED</t>
  </si>
  <si>
    <t>CYL11946721</t>
  </si>
  <si>
    <t>397-U1588A-13H-6-W 40/41-CARB</t>
  </si>
  <si>
    <t>TPCK11946681</t>
  </si>
  <si>
    <t>397-U1588A-13H-6-W 75/75-NANNO</t>
  </si>
  <si>
    <t>LIQ11942801</t>
  </si>
  <si>
    <t>397-U1588A-13H-6-IW(136-141)-IWYOBO</t>
  </si>
  <si>
    <t>CAKE11942811</t>
  </si>
  <si>
    <t>397-U1588A-13H-6-IW(136-141)-SCWU</t>
  </si>
  <si>
    <t>LIQ11942781</t>
  </si>
  <si>
    <t>397-U1588A-13H-6-IW(136-141)-IWICP</t>
  </si>
  <si>
    <t>LIQ11942761</t>
  </si>
  <si>
    <t>397-U1588A-13H-6-IW(136-141)-IWS</t>
  </si>
  <si>
    <t>LIQ11942771</t>
  </si>
  <si>
    <t>397-U1588A-13H-6-IW(136-141)-IWALK</t>
  </si>
  <si>
    <t>LIQ11942841</t>
  </si>
  <si>
    <t>397-U1588A-13H-6-IW(136-141)-IWROCH</t>
  </si>
  <si>
    <t>LIQ11942791</t>
  </si>
  <si>
    <t>397-U1588A-13H-6-IW(136-141)-IWWU</t>
  </si>
  <si>
    <t>LIQ11942831</t>
  </si>
  <si>
    <t>397-U1588A-13H-6-IW(136-141)-IWBRAD</t>
  </si>
  <si>
    <t>CAKE11942821</t>
  </si>
  <si>
    <t>397-U1588A-13H-6-IW(136-141)-SC</t>
  </si>
  <si>
    <t>IW(136-141)</t>
  </si>
  <si>
    <t>WRND11942111</t>
  </si>
  <si>
    <t>NOVAK</t>
  </si>
  <si>
    <t>397-U1588A-13H-6-IW(136-141)</t>
  </si>
  <si>
    <t>CYL11942101</t>
  </si>
  <si>
    <t>397-U1588A-13H-7-HS</t>
  </si>
  <si>
    <t>TPCK11946691</t>
  </si>
  <si>
    <t>397-U1588A-13H-7-W 60/60-NANNO</t>
  </si>
  <si>
    <t>OTHR11942191</t>
  </si>
  <si>
    <t>397-U1588A-13H-CC-PAL-PALABRA</t>
  </si>
  <si>
    <t>OTHR11942181</t>
  </si>
  <si>
    <t>397-U1588A-13H-CC-PAL-PALZARI</t>
  </si>
  <si>
    <t>OTHR11942131</t>
  </si>
  <si>
    <t>397-U1588A-13H-CC-PAL-PALVERM</t>
  </si>
  <si>
    <t>OTHR11942151</t>
  </si>
  <si>
    <t>397-U1588A-13H-CC-PAL-PALFLOR</t>
  </si>
  <si>
    <t>OTHR11942171</t>
  </si>
  <si>
    <t>397-U1588A-13H-CC-PAL-PALHUAN</t>
  </si>
  <si>
    <t>OTHR11942201</t>
  </si>
  <si>
    <t>397-U1588A-13H-CC-PAL-NANNO</t>
  </si>
  <si>
    <t>WRND11942121</t>
  </si>
  <si>
    <t>397-U1588A-13H-CC-PAL</t>
  </si>
  <si>
    <t>OTHR11942161</t>
  </si>
  <si>
    <t>397-U1588A-13H-CC-PAL-PALCLAR</t>
  </si>
  <si>
    <t>OTHR11942211</t>
  </si>
  <si>
    <t>397-U1588A-13H-CC-PAL-FORAM</t>
  </si>
  <si>
    <t>OTHR11942141</t>
  </si>
  <si>
    <t>397-U1588A-13H-CC-PAL-PALPERA</t>
  </si>
  <si>
    <t>TPCK11947761</t>
  </si>
  <si>
    <t>397-U1588A-14H-1-W 110/110-NANNO</t>
  </si>
  <si>
    <t>TPCK11947771</t>
  </si>
  <si>
    <t>397-U1588A-14H-2-W 75/75-NANNO</t>
  </si>
  <si>
    <t>SS11947741</t>
  </si>
  <si>
    <t>397-U1588A-14H-3-A 35/35-SED</t>
  </si>
  <si>
    <t>CYL11948251</t>
  </si>
  <si>
    <t>397-U1588A-14H-3-W 35/36-CARB</t>
  </si>
  <si>
    <t>CYL11948241</t>
  </si>
  <si>
    <t>397-U1588A-14H-3-W 35/36-XRD</t>
  </si>
  <si>
    <t>TPCK11947781</t>
  </si>
  <si>
    <t>397-U1588A-14H-3-W 78/78-NANNO</t>
  </si>
  <si>
    <t>TPCK11947791</t>
  </si>
  <si>
    <t>397-U1588A-14H-4-W 76/76-NANNO</t>
  </si>
  <si>
    <t>CUBE11948101</t>
  </si>
  <si>
    <t>397-U1588A-14H-5-W 69/71-PMAG</t>
  </si>
  <si>
    <t>TPCK11947801</t>
  </si>
  <si>
    <t>397-U1588A-14H-5-W 75/75-NANNO</t>
  </si>
  <si>
    <t>CYL11947731</t>
  </si>
  <si>
    <t>397-U1588A-14H-5-W 81/83-31194</t>
  </si>
  <si>
    <t>CYL11948261</t>
  </si>
  <si>
    <t>397-U1588A-14H-6-W 40/41-CARB</t>
  </si>
  <si>
    <t>SS11947751</t>
  </si>
  <si>
    <t>397-U1588A-14H-6-A 40/40-SED</t>
  </si>
  <si>
    <t>TPCK11947811</t>
  </si>
  <si>
    <t>397-U1588A-14H-6-W 77/77-NANNO</t>
  </si>
  <si>
    <t>LIQ11943411</t>
  </si>
  <si>
    <t>397-U1588A-14H-6-IW(90-95)-IWYOBO</t>
  </si>
  <si>
    <t>LIQ11943371</t>
  </si>
  <si>
    <t>397-U1588A-14H-6-IW(90-95)-IWS</t>
  </si>
  <si>
    <t>LIQ11943381</t>
  </si>
  <si>
    <t>397-U1588A-14H-6-IW(90-95)-IWALK</t>
  </si>
  <si>
    <t>IW(90-95)</t>
  </si>
  <si>
    <t>WRND11942641</t>
  </si>
  <si>
    <t>397-U1588A-14H-6-IW(90-95)</t>
  </si>
  <si>
    <t>LIQ11943401</t>
  </si>
  <si>
    <t>397-U1588A-14H-6-IW(90-95)-IWWU</t>
  </si>
  <si>
    <t>LIQ11943441</t>
  </si>
  <si>
    <t>397-U1588A-14H-6-IW(90-95)-IWBRAD</t>
  </si>
  <si>
    <t>LIQ11943451</t>
  </si>
  <si>
    <t>397-U1588A-14H-6-IW(90-95)-IWROCH</t>
  </si>
  <si>
    <t>CAKE11943431</t>
  </si>
  <si>
    <t>397-U1588A-14H-6-IW(90-95)-SC</t>
  </si>
  <si>
    <t>CAKE11943421</t>
  </si>
  <si>
    <t>397-U1588A-14H-6-IW(90-95)-SCWU</t>
  </si>
  <si>
    <t>LIQ11943391</t>
  </si>
  <si>
    <t>397-U1588A-14H-6-IW(90-95)-IWICP</t>
  </si>
  <si>
    <t>CYL11942631</t>
  </si>
  <si>
    <t>397-U1588A-14H-7-HS</t>
  </si>
  <si>
    <t>TPCK11947821</t>
  </si>
  <si>
    <t>397-U1588A-14H-7-W 60/60-NANNO</t>
  </si>
  <si>
    <t>OTHR11942691</t>
  </si>
  <si>
    <t>397-U1588A-14H-CC-PAL-PALCLAR</t>
  </si>
  <si>
    <t>OTHR11942681</t>
  </si>
  <si>
    <t>397-U1588A-14H-CC-PAL-PALFLOR</t>
  </si>
  <si>
    <t>OTHR11942711</t>
  </si>
  <si>
    <t>397-U1588A-14H-CC-PAL-PALZARI</t>
  </si>
  <si>
    <t>OTHR11942671</t>
  </si>
  <si>
    <t>397-U1588A-14H-CC-PAL-PALPERA</t>
  </si>
  <si>
    <t>OTHR11942741</t>
  </si>
  <si>
    <t>397-U1588A-14H-CC-PAL-FORAM</t>
  </si>
  <si>
    <t>WRND11942651</t>
  </si>
  <si>
    <t>397-U1588A-14H-CC-PAL</t>
  </si>
  <si>
    <t>OTHR11942721</t>
  </si>
  <si>
    <t>397-U1588A-14H-CC-PAL-PALABRA</t>
  </si>
  <si>
    <t>OTHR11942731</t>
  </si>
  <si>
    <t>397-U1588A-14H-CC-PAL-NANNO</t>
  </si>
  <si>
    <t>OTHR11942661</t>
  </si>
  <si>
    <t>397-U1588A-14H-CC-PAL-PALVERM</t>
  </si>
  <si>
    <t>OTHR11942701</t>
  </si>
  <si>
    <t>397-U1588A-14H-CC-PAL-PALHUAN</t>
  </si>
  <si>
    <t>TPCK11948541</t>
  </si>
  <si>
    <t>397-U1588A-15H-1-W 75/75-NANNO</t>
  </si>
  <si>
    <t>CYL11948611</t>
  </si>
  <si>
    <t>397-U1588A-15H-2-W 70/71-XRD</t>
  </si>
  <si>
    <t>SS11948731</t>
  </si>
  <si>
    <t>397-U1588A-15H-2-A 70/70-SED</t>
  </si>
  <si>
    <t>CYL11948621</t>
  </si>
  <si>
    <t>397-U1588A-15H-2-W 70/71-CARB</t>
  </si>
  <si>
    <t>TPCK11948551</t>
  </si>
  <si>
    <t>397-U1588A-15H-2-W 75/75-NANNO</t>
  </si>
  <si>
    <t>TPCK11948561</t>
  </si>
  <si>
    <t>397-U1588A-15H-3-W 73/73-NANNO</t>
  </si>
  <si>
    <t>CUBE11948851</t>
  </si>
  <si>
    <t>397-U1588A-15H-4-W 69/71-PMAG</t>
  </si>
  <si>
    <t>TPCK11948571</t>
  </si>
  <si>
    <t>397-U1588A-15H-4-W 75/75-NANNO</t>
  </si>
  <si>
    <t>TPCK11948581</t>
  </si>
  <si>
    <t>397-U1588A-15H-5-W 75/75-NANNO</t>
  </si>
  <si>
    <t>CYL11948751</t>
  </si>
  <si>
    <t>397-U1588A-15H-6-W 29/31-31195</t>
  </si>
  <si>
    <t>CYL11948631</t>
  </si>
  <si>
    <t>397-U1588A-15H-6-W 70/71-CARB</t>
  </si>
  <si>
    <t>SS11948741</t>
  </si>
  <si>
    <t>397-U1588A-15H-6-A 70/70-SED</t>
  </si>
  <si>
    <t>TPCK11948591</t>
  </si>
  <si>
    <t>397-U1588A-15H-6-W 75/75-NANNO</t>
  </si>
  <si>
    <t>LIQ11944411</t>
  </si>
  <si>
    <t>397-U1588A-15H-6-IW(141-151)-IWBRAD</t>
  </si>
  <si>
    <t>LIQ11944381</t>
  </si>
  <si>
    <t>397-U1588A-15H-6-IW(141-151)-IWYOBO</t>
  </si>
  <si>
    <t>LIQ11944371</t>
  </si>
  <si>
    <t>397-U1588A-15H-6-IW(141-151)-IWWU</t>
  </si>
  <si>
    <t>LIQ11944361</t>
  </si>
  <si>
    <t>397-U1588A-15H-6-IW(141-151)-IWICP</t>
  </si>
  <si>
    <t>IW(141-151)</t>
  </si>
  <si>
    <t>WRND11943111</t>
  </si>
  <si>
    <t>397-U1588A-15H-6-IW(141-151)</t>
  </si>
  <si>
    <t>CAKE11944391</t>
  </si>
  <si>
    <t>397-U1588A-15H-6-IW(141-151)-SCWU</t>
  </si>
  <si>
    <t>LIQ11944341</t>
  </si>
  <si>
    <t>397-U1588A-15H-6-IW(141-151)-IWS</t>
  </si>
  <si>
    <t>LIQ11944351</t>
  </si>
  <si>
    <t>397-U1588A-15H-6-IW(141-151)-IWALK</t>
  </si>
  <si>
    <t>LIQ11944421</t>
  </si>
  <si>
    <t>397-U1588A-15H-6-IW(141-151)-IWROCH</t>
  </si>
  <si>
    <t>CAKE11944401</t>
  </si>
  <si>
    <t>397-U1588A-15H-6-IW(141-151)-SC</t>
  </si>
  <si>
    <t>CYL11943101</t>
  </si>
  <si>
    <t>397-U1588A-15H-7-HS</t>
  </si>
  <si>
    <t>TPCK11948601</t>
  </si>
  <si>
    <t>397-U1588A-15H-7-W 60/60-NANNO</t>
  </si>
  <si>
    <t>OTHR11943161</t>
  </si>
  <si>
    <t>397-U1588A-15H-CC-PAL-PALHUAN</t>
  </si>
  <si>
    <t>OTHR11943131</t>
  </si>
  <si>
    <t>397-U1588A-15H-CC-PAL-PALPERA</t>
  </si>
  <si>
    <t>OTHR11943151</t>
  </si>
  <si>
    <t>397-U1588A-15H-CC-PAL-PALCLAR</t>
  </si>
  <si>
    <t>OTHR11943201</t>
  </si>
  <si>
    <t>397-U1588A-15H-CC-PAL-FORAM</t>
  </si>
  <si>
    <t>OTHR11943121</t>
  </si>
  <si>
    <t>397-U1588A-15H-CC-PAL-PALVERM</t>
  </si>
  <si>
    <t>OTHR11943181</t>
  </si>
  <si>
    <t>397-U1588A-15H-CC-PAL-PALABRA</t>
  </si>
  <si>
    <t>OTHR11943171</t>
  </si>
  <si>
    <t>397-U1588A-15H-CC-PAL-PALZARI</t>
  </si>
  <si>
    <t>OTHR11943191</t>
  </si>
  <si>
    <t>397-U1588A-15H-CC-PAL-NANNO</t>
  </si>
  <si>
    <t>WRND11943091</t>
  </si>
  <si>
    <t>397-U1588A-15H-CC-PAL</t>
  </si>
  <si>
    <t>OTHR11943141</t>
  </si>
  <si>
    <t>397-U1588A-15H-CC-PAL-PALFLOR</t>
  </si>
  <si>
    <t>TPCK11950301</t>
  </si>
  <si>
    <t>397-U1588A-16H-1-W 47/47-NANNO</t>
  </si>
  <si>
    <t>CYL11950371</t>
  </si>
  <si>
    <t>397-U1588A-16H-2-W 13/14-CARB</t>
  </si>
  <si>
    <t>SS11950541</t>
  </si>
  <si>
    <t>397-U1588A-16H-2-A 13/13-SED</t>
  </si>
  <si>
    <t>CYL11950381</t>
  </si>
  <si>
    <t>397-U1588A-16H-2-W 13/14-XRD</t>
  </si>
  <si>
    <t>TPCK11950311</t>
  </si>
  <si>
    <t>397-U1588A-16H-2-W 77/77-NANNO</t>
  </si>
  <si>
    <t>TPCK11950321</t>
  </si>
  <si>
    <t>397-U1588A-16H-3-W 66/66-NANNO</t>
  </si>
  <si>
    <t>TPCK11950331</t>
  </si>
  <si>
    <t>397-U1588A-16H-4-NANNO</t>
  </si>
  <si>
    <t>CUBE11950521</t>
  </si>
  <si>
    <t>397-U1588A-16H-4-W 74/76-PMAG</t>
  </si>
  <si>
    <t>CYL11950511</t>
  </si>
  <si>
    <t>397-U1588A-16H-5-W 51/53-31196</t>
  </si>
  <si>
    <t>TPCK11950361</t>
  </si>
  <si>
    <t>397-U1588A-16H-5-NANNO</t>
  </si>
  <si>
    <t>TPCK11950341</t>
  </si>
  <si>
    <t>397-U1588A-16H-6-W 73/73-NANNO</t>
  </si>
  <si>
    <t>TPCK11950351</t>
  </si>
  <si>
    <t>397-U1588A-16H-7-W 73/73-NANNO</t>
  </si>
  <si>
    <t>CYL11950391</t>
  </si>
  <si>
    <t>MECHLER</t>
  </si>
  <si>
    <t>397-U1588A-16H-7-W 74/75-CARB</t>
  </si>
  <si>
    <t>SS11951461</t>
  </si>
  <si>
    <t>397-U1588A-16H-7-A 74/74-SED</t>
  </si>
  <si>
    <t>LIQ11944481</t>
  </si>
  <si>
    <t>397-U1588A-16H-7-IW(115-125)-IWWU</t>
  </si>
  <si>
    <t>LIQ11944461</t>
  </si>
  <si>
    <t>397-U1588A-16H-7-IW(115-125)-IWALK</t>
  </si>
  <si>
    <t>LIQ11944491</t>
  </si>
  <si>
    <t>397-U1588A-16H-7-IW(115-125)-IWYOBO</t>
  </si>
  <si>
    <t>IW(115-125)</t>
  </si>
  <si>
    <t>WRND11943751</t>
  </si>
  <si>
    <t>397-U1588A-16H-7-IW(115-125)</t>
  </si>
  <si>
    <t>LIQ11944521</t>
  </si>
  <si>
    <t>397-U1588A-16H-7-IW(115-125)-IWBRAD</t>
  </si>
  <si>
    <t>LIQ11944471</t>
  </si>
  <si>
    <t>397-U1588A-16H-7-IW(115-125)-IWICP</t>
  </si>
  <si>
    <t>LIQ11944531</t>
  </si>
  <si>
    <t>397-U1588A-16H-7-IW(115-125)-IWROCH</t>
  </si>
  <si>
    <t>CAKE11944501</t>
  </si>
  <si>
    <t>397-U1588A-16H-7-IW(115-125)-SCWU</t>
  </si>
  <si>
    <t>LIQ11944451</t>
  </si>
  <si>
    <t>397-U1588A-16H-7-IW(115-125)-IWS</t>
  </si>
  <si>
    <t>CAKE11944511</t>
  </si>
  <si>
    <t>397-U1588A-16H-7-IW(115-125)-SC</t>
  </si>
  <si>
    <t>CYL11943741</t>
  </si>
  <si>
    <t>397-U1588A-16H-8-HS</t>
  </si>
  <si>
    <t>TPCK11950401</t>
  </si>
  <si>
    <t>397-U1588A-16H-8-W 50/50-NANNO</t>
  </si>
  <si>
    <t>TPCK11951361</t>
  </si>
  <si>
    <t>397-U1588A-17H-1-W 45/45-NANNO</t>
  </si>
  <si>
    <t>OTHR11943841</t>
  </si>
  <si>
    <t>397-U1588A-16H-CC-PAL-FORAM</t>
  </si>
  <si>
    <t>OTHR11943791</t>
  </si>
  <si>
    <t>397-U1588A-16H-CC-PAL-PALCLAR</t>
  </si>
  <si>
    <t>OTHR11943761</t>
  </si>
  <si>
    <t>397-U1588A-16H-CC-PAL-PALVERM</t>
  </si>
  <si>
    <t>OTHR11943801</t>
  </si>
  <si>
    <t>397-U1588A-16H-CC-PAL-PALHUAN</t>
  </si>
  <si>
    <t>OTHR11943831</t>
  </si>
  <si>
    <t>397-U1588A-16H-CC-PAL-NANNO</t>
  </si>
  <si>
    <t>OTHR11943811</t>
  </si>
  <si>
    <t>397-U1588A-16H-CC-PAL-PALZARI</t>
  </si>
  <si>
    <t>WRND11943731</t>
  </si>
  <si>
    <t>397-U1588A-16H-CC-PAL</t>
  </si>
  <si>
    <t>OTHR11943771</t>
  </si>
  <si>
    <t>397-U1588A-16H-CC-PAL-PALPERA</t>
  </si>
  <si>
    <t>OTHR11943821</t>
  </si>
  <si>
    <t>397-U1588A-16H-CC-PAL-PALABRA</t>
  </si>
  <si>
    <t>OTHR11943781</t>
  </si>
  <si>
    <t>397-U1588A-16H-CC-PAL-PALFLOR</t>
  </si>
  <si>
    <t>SS11951441</t>
  </si>
  <si>
    <t>397-U1588A-17H-2-A 28/28-SED</t>
  </si>
  <si>
    <t>CYL11950951</t>
  </si>
  <si>
    <t>397-U1588A-17H-2-W 28/29-CARB</t>
  </si>
  <si>
    <t>TPCK11951371</t>
  </si>
  <si>
    <t>397-U1588A-17H-2-W 66/66-NANNO</t>
  </si>
  <si>
    <t>TPCK11951381</t>
  </si>
  <si>
    <t>397-U1588A-17H-3-W 71/71-NANNO</t>
  </si>
  <si>
    <t>TPCK11951391</t>
  </si>
  <si>
    <t>397-U1588A-17H-4-W 67/67-NANNO</t>
  </si>
  <si>
    <t>TPCK11951401</t>
  </si>
  <si>
    <t>397-U1588A-17H-5-W 80/80-NANNO</t>
  </si>
  <si>
    <t>CYL11950821</t>
  </si>
  <si>
    <t>397-U1588A-17H-5-W 96/98-31197</t>
  </si>
  <si>
    <t>CUBE11950961</t>
  </si>
  <si>
    <t>397-U1588A-17H-6-W 63/65-PMAG</t>
  </si>
  <si>
    <t>TPCK11951411</t>
  </si>
  <si>
    <t>397-U1588A-17H-6-W 77/77-NANNO</t>
  </si>
  <si>
    <t>SS11951451</t>
  </si>
  <si>
    <t>397-U1588A-17H-7-A 43/43-SED</t>
  </si>
  <si>
    <t>CYL11950931</t>
  </si>
  <si>
    <t>397-U1588A-17H-7-W 43/44-XRD</t>
  </si>
  <si>
    <t>CYL11950941</t>
  </si>
  <si>
    <t>397-U1588A-17H-7-W 43/44-CARB</t>
  </si>
  <si>
    <t>TPCK11951421</t>
  </si>
  <si>
    <t>397-U1588A-17H-7-W 59/59-NANNO</t>
  </si>
  <si>
    <t>LIQ11944541</t>
  </si>
  <si>
    <t>397-U1588A-17H-7-IW(105-115)-IWS</t>
  </si>
  <si>
    <t>LIQ11944561</t>
  </si>
  <si>
    <t>397-U1588A-17H-7-IW(105-115)-IWICP</t>
  </si>
  <si>
    <t>CAKE11944601</t>
  </si>
  <si>
    <t>397-U1588A-17H-7-IW(105-115)-SC</t>
  </si>
  <si>
    <t>LIQ11944581</t>
  </si>
  <si>
    <t>397-U1588A-17H-7-IW(105-115)-IWYOBO</t>
  </si>
  <si>
    <t>LIQ11944551</t>
  </si>
  <si>
    <t>397-U1588A-17H-7-IW(105-115)-IWALK</t>
  </si>
  <si>
    <t>LIQ11944611</t>
  </si>
  <si>
    <t>397-U1588A-17H-7-IW(105-115)-IWBRAD</t>
  </si>
  <si>
    <t>LIQ11944571</t>
  </si>
  <si>
    <t>397-U1588A-17H-7-IW(105-115)-IWWU</t>
  </si>
  <si>
    <t>CAKE11944591</t>
  </si>
  <si>
    <t>397-U1588A-17H-7-IW(105-115)-SCWU</t>
  </si>
  <si>
    <t>IW(105-115)</t>
  </si>
  <si>
    <t>WRND11944151</t>
  </si>
  <si>
    <t>397-U1588A-17H-7-IW(105-115)</t>
  </si>
  <si>
    <t>LIQ11944621</t>
  </si>
  <si>
    <t>397-U1588A-17H-7-IW(105-115)-IWROCH</t>
  </si>
  <si>
    <t>CYL11944141</t>
  </si>
  <si>
    <t>397-U1588A-17H-8-HS</t>
  </si>
  <si>
    <t>TPCK11951431</t>
  </si>
  <si>
    <t>397-U1588A-17H-8-W 54/54-NANNO</t>
  </si>
  <si>
    <t>OTHR11944201</t>
  </si>
  <si>
    <t>397-U1588A-17H-CC-PAL-PALHUAN</t>
  </si>
  <si>
    <t>OTHR11944241</t>
  </si>
  <si>
    <t>397-U1588A-17H-CC-PAL-FORAM</t>
  </si>
  <si>
    <t>OTHR11944191</t>
  </si>
  <si>
    <t>397-U1588A-17H-CC-PAL-PALCLAR</t>
  </si>
  <si>
    <t>OTHR11944171</t>
  </si>
  <si>
    <t>397-U1588A-17H-CC-PAL-PALPERA</t>
  </si>
  <si>
    <t>WRND11944131</t>
  </si>
  <si>
    <t>397-U1588A-17H-CC-PAL</t>
  </si>
  <si>
    <t>OTHR11944211</t>
  </si>
  <si>
    <t>397-U1588A-17H-CC-PAL-PALZARI</t>
  </si>
  <si>
    <t>OTHR11944231</t>
  </si>
  <si>
    <t>397-U1588A-17H-CC-PAL-NANNO</t>
  </si>
  <si>
    <t>OTHR11944181</t>
  </si>
  <si>
    <t>397-U1588A-17H-CC-PAL-PALFLOR</t>
  </si>
  <si>
    <t>OTHR11944221</t>
  </si>
  <si>
    <t>397-U1588A-17H-CC-PAL-PALABRA</t>
  </si>
  <si>
    <t>OTHR11944161</t>
  </si>
  <si>
    <t>397-U1588A-17H-CC-PAL-PALVERM</t>
  </si>
  <si>
    <t>X</t>
  </si>
  <si>
    <t>TPCK11951491</t>
  </si>
  <si>
    <t>397-U1588A-18X-1-W 75/75-NANNO</t>
  </si>
  <si>
    <t>TPCK11951501</t>
  </si>
  <si>
    <t>397-U1588A-18X-2-W 76/76-NANNO</t>
  </si>
  <si>
    <t>CYL11951841</t>
  </si>
  <si>
    <t>397-U1588A-18X-3-W 26/27-CARB</t>
  </si>
  <si>
    <t>CYL11951831</t>
  </si>
  <si>
    <t>397-U1588A-18X-3-W 26/27-XRD</t>
  </si>
  <si>
    <t>SS11951871</t>
  </si>
  <si>
    <t>397-U1588A-18X-3-A 26/26-SED</t>
  </si>
  <si>
    <t>TPCK11951511</t>
  </si>
  <si>
    <t>397-U1588A-18X-3-W 74/74-NANNO</t>
  </si>
  <si>
    <t>CUBE11951861</t>
  </si>
  <si>
    <t>397-U1588A-18X-3-W 81/83-PMAG</t>
  </si>
  <si>
    <t>TPCK11951521</t>
  </si>
  <si>
    <t>397-U1588A-18X-4-W 72/72-NANNO</t>
  </si>
  <si>
    <t>CYL11951471</t>
  </si>
  <si>
    <t>397-U1588A-18X-5-W 49/51-31198</t>
  </si>
  <si>
    <t>TPCK11951531</t>
  </si>
  <si>
    <t>397-U1588A-18X-5-W 72/72-NANNO</t>
  </si>
  <si>
    <t>SS11951881</t>
  </si>
  <si>
    <t>397-U1588A-18X-5-A 93/93-SED</t>
  </si>
  <si>
    <t>CYL11951851</t>
  </si>
  <si>
    <t>397-U1588A-18X-5-W 93/94-CARB</t>
  </si>
  <si>
    <t>CAKE11945521</t>
  </si>
  <si>
    <t>397-U1588A-18X-5-IW(136-146)-SC</t>
  </si>
  <si>
    <t>LIQ11945501</t>
  </si>
  <si>
    <t>397-U1588A-18X-5-IW(136-146)-IWYOBO</t>
  </si>
  <si>
    <t>LIQ11945541</t>
  </si>
  <si>
    <t>397-U1588A-18X-5-IW(136-146)-IWROCH</t>
  </si>
  <si>
    <t>LIQ11945471</t>
  </si>
  <si>
    <t>397-U1588A-18X-5-IW(136-146)-IWALK</t>
  </si>
  <si>
    <t>LIQ11945481</t>
  </si>
  <si>
    <t>397-U1588A-18X-5-IW(136-146)-IWICP</t>
  </si>
  <si>
    <t>LIQ11945491</t>
  </si>
  <si>
    <t>397-U1588A-18X-5-IW(136-146)-IWWU</t>
  </si>
  <si>
    <t>LIQ11945461</t>
  </si>
  <si>
    <t>397-U1588A-18X-5-IW(136-146)-IWS</t>
  </si>
  <si>
    <t>CAKE11945511</t>
  </si>
  <si>
    <t>397-U1588A-18X-5-IW(136-146)-SCWU</t>
  </si>
  <si>
    <t>LIQ11945531</t>
  </si>
  <si>
    <t>397-U1588A-18X-5-IW(136-146)-IWBRAD</t>
  </si>
  <si>
    <t>IW(136-146)</t>
  </si>
  <si>
    <t>WRND11945061</t>
  </si>
  <si>
    <t>397-U1588A-18X-5-IW(136-146)</t>
  </si>
  <si>
    <t>CYL11945051</t>
  </si>
  <si>
    <t>397-U1588A-18X-6-HS</t>
  </si>
  <si>
    <t>TPCK11951541</t>
  </si>
  <si>
    <t>397-U1588A-18X-6-W 73/73-NANNO</t>
  </si>
  <si>
    <t>OTHR11945111</t>
  </si>
  <si>
    <t>397-U1588A-18X-CC-PAL-PALHUAN</t>
  </si>
  <si>
    <t>OTHR11945071</t>
  </si>
  <si>
    <t>397-U1588A-18X-CC-PAL-PALVERM</t>
  </si>
  <si>
    <t>OTHR11945081</t>
  </si>
  <si>
    <t>397-U1588A-18X-CC-PAL-PALPERA</t>
  </si>
  <si>
    <t>OTHR11945131</t>
  </si>
  <si>
    <t>397-U1588A-18X-CC-PAL-PALABRA</t>
  </si>
  <si>
    <t>OTHR11945151</t>
  </si>
  <si>
    <t>397-U1588A-18X-CC-PAL-FORAM</t>
  </si>
  <si>
    <t>OTHR11945101</t>
  </si>
  <si>
    <t>397-U1588A-18X-CC-PAL-PALCLAR</t>
  </si>
  <si>
    <t>OTHR11945121</t>
  </si>
  <si>
    <t>397-U1588A-18X-CC-PAL-PALZARI</t>
  </si>
  <si>
    <t>WRND11945041</t>
  </si>
  <si>
    <t>397-U1588A-18X-CC-PAL</t>
  </si>
  <si>
    <t>OTHR11945141</t>
  </si>
  <si>
    <t>397-U1588A-18X-CC-PAL-NANNO</t>
  </si>
  <si>
    <t>OTHR11945091</t>
  </si>
  <si>
    <t>397-U1588A-18X-CC-PAL-PALFLOR</t>
  </si>
  <si>
    <t>TPCK11952471</t>
  </si>
  <si>
    <t>397-U1588A-19X-1-W 75/75-NANNO</t>
  </si>
  <si>
    <t>SS11952881</t>
  </si>
  <si>
    <t>397-U1588A-19X-2-A 40/40-SED</t>
  </si>
  <si>
    <t>CYL11952541</t>
  </si>
  <si>
    <t>397-U1588A-19X-2-W 40/41-CARB</t>
  </si>
  <si>
    <t>CYL11952551</t>
  </si>
  <si>
    <t>397-U1588A-19X-2-W 40/41-XRD</t>
  </si>
  <si>
    <t>CUBE11952531</t>
  </si>
  <si>
    <t>397-U1588A-19X-2-W 65/67-PMAG</t>
  </si>
  <si>
    <t>TPCK11952481</t>
  </si>
  <si>
    <t>397-U1588A-19X-2-W 76/76-NANNO</t>
  </si>
  <si>
    <t>TPCK11952491</t>
  </si>
  <si>
    <t>397-U1588A-19X-3-W 79/79-NANNO</t>
  </si>
  <si>
    <t>CYL11952461</t>
  </si>
  <si>
    <t>397-U1588A-19X-4-W 57/59-31199</t>
  </si>
  <si>
    <t>TPCK11952501</t>
  </si>
  <si>
    <t>397-U1588A-19X-4-W 64/64-NANNO</t>
  </si>
  <si>
    <t>LIQ11946141</t>
  </si>
  <si>
    <t>397-U1588A-19X-4-IW(140-150)-IWBRAD</t>
  </si>
  <si>
    <t>LIQ11946111</t>
  </si>
  <si>
    <t>397-U1588A-19X-4-IW(140-150)-IWYOBO</t>
  </si>
  <si>
    <t>LIQ11946091</t>
  </si>
  <si>
    <t>397-U1588A-19X-4-IW(140-150)-IWICP</t>
  </si>
  <si>
    <t>LIQ11946101</t>
  </si>
  <si>
    <t>397-U1588A-19X-4-IW(140-150)-IWWU</t>
  </si>
  <si>
    <t>LIQ11946071</t>
  </si>
  <si>
    <t>397-U1588A-19X-4-IW(140-150)-IWS</t>
  </si>
  <si>
    <t>CAKE11946131</t>
  </si>
  <si>
    <t>397-U1588A-19X-4-IW(140-150)-SC</t>
  </si>
  <si>
    <t>LIQ11946081</t>
  </si>
  <si>
    <t>397-U1588A-19X-4-IW(140-150)-IWALK</t>
  </si>
  <si>
    <t>LIQ11946151</t>
  </si>
  <si>
    <t>397-U1588A-19X-4-IW(140-150)-IWROCH</t>
  </si>
  <si>
    <t>IW(140-150)</t>
  </si>
  <si>
    <t>WRND11945361</t>
  </si>
  <si>
    <t>397-U1588A-19X-4-IW(140-150)</t>
  </si>
  <si>
    <t>CAKE11946121</t>
  </si>
  <si>
    <t>397-U1588A-19X-4-IW(140-150)-SCWU</t>
  </si>
  <si>
    <t>CYL11945351</t>
  </si>
  <si>
    <t>397-U1588A-19X-5-HS</t>
  </si>
  <si>
    <t>SS11952891</t>
  </si>
  <si>
    <t>397-U1588A-19X-5-A 20/20-SED</t>
  </si>
  <si>
    <t>CYL11952561</t>
  </si>
  <si>
    <t>397-U1588A-19X-5-W 20/21-CARB</t>
  </si>
  <si>
    <t>TPCK11952511</t>
  </si>
  <si>
    <t>397-U1588A-19X-5-W 75/75-NANNO</t>
  </si>
  <si>
    <t>TPCK11952521</t>
  </si>
  <si>
    <t>397-U1588A-19X-CC-W 63/63-NANNO</t>
  </si>
  <si>
    <t>WRND11945341</t>
  </si>
  <si>
    <t>397-U1588A-19X-CC-PAL</t>
  </si>
  <si>
    <t>OTHR11945391</t>
  </si>
  <si>
    <t>397-U1588A-19X-CC-PAL-PALFLOR</t>
  </si>
  <si>
    <t>OTHR11945441</t>
  </si>
  <si>
    <t>397-U1588A-19X-CC-PAL-NANNO</t>
  </si>
  <si>
    <t>OTHR11945381</t>
  </si>
  <si>
    <t>397-U1588A-19X-CC-PAL-PALPERA</t>
  </si>
  <si>
    <t>OTHR11945371</t>
  </si>
  <si>
    <t>397-U1588A-19X-CC-PAL-PALVERM</t>
  </si>
  <si>
    <t>OTHR11945401</t>
  </si>
  <si>
    <t>397-U1588A-19X-CC-PAL-PALCLAR</t>
  </si>
  <si>
    <t>OTHR11945411</t>
  </si>
  <si>
    <t>397-U1588A-19X-CC-PAL-PALHUAN</t>
  </si>
  <si>
    <t>OTHR11945431</t>
  </si>
  <si>
    <t>397-U1588A-19X-CC-PAL-PALABRA</t>
  </si>
  <si>
    <t>OTHR11945451</t>
  </si>
  <si>
    <t>397-U1588A-19X-CC-PAL-FORAM</t>
  </si>
  <si>
    <t>OTHR11945421</t>
  </si>
  <si>
    <t>397-U1588A-19X-CC-PAL-PALZARI</t>
  </si>
  <si>
    <t>TPCK11953361</t>
  </si>
  <si>
    <t>397-U1588A-20X-1-W 52/52-NANNO</t>
  </si>
  <si>
    <t>TPCK11953371</t>
  </si>
  <si>
    <t>397-U1588A-20X-2-W 71/71-NANNO</t>
  </si>
  <si>
    <t>CUBE11953351</t>
  </si>
  <si>
    <t>397-U1588A-20X-3-W 52/54-PMAG</t>
  </si>
  <si>
    <t>TPCK11953381</t>
  </si>
  <si>
    <t>397-U1588A-20X-3-W 70/70-NANNO</t>
  </si>
  <si>
    <t>SS11953431</t>
  </si>
  <si>
    <t>397-U1588A-20X-4-A 17/17-SED</t>
  </si>
  <si>
    <t>CYL11953821</t>
  </si>
  <si>
    <t>397-U1588A-20X-4-W 17/18-CARB</t>
  </si>
  <si>
    <t>CYL11953811</t>
  </si>
  <si>
    <t>397-U1588A-20X-4-W 17/18-XRD</t>
  </si>
  <si>
    <t>TPCK11953391</t>
  </si>
  <si>
    <t>397-U1588A-20X-4-W 67/67-NANNO</t>
  </si>
  <si>
    <t>CYL11953461</t>
  </si>
  <si>
    <t>397-U1588A-20X-5-W 57/59-31200</t>
  </si>
  <si>
    <t>TPCK11953401</t>
  </si>
  <si>
    <t>397-U1588A-20X-5-W 62/62-NANNO</t>
  </si>
  <si>
    <t>TPCK11953411</t>
  </si>
  <si>
    <t>397-U1588A-20X-6-W 59/59-NANNO</t>
  </si>
  <si>
    <t>LIQ11946541</t>
  </si>
  <si>
    <t>397-U1588A-20X-6-IW(124-134)-IWS</t>
  </si>
  <si>
    <t>LIQ11946581</t>
  </si>
  <si>
    <t>397-U1588A-20X-6-IW(124-134)-IWYOBO</t>
  </si>
  <si>
    <t>LIQ11946551</t>
  </si>
  <si>
    <t>397-U1588A-20X-6-IW(124-134)-IWALK</t>
  </si>
  <si>
    <t>LIQ11946621</t>
  </si>
  <si>
    <t>397-U1588A-20X-6-IW(124-134)-IWROCH</t>
  </si>
  <si>
    <t>CAKE11946591</t>
  </si>
  <si>
    <t>397-U1588A-20X-6-IW(124-134)-SCWU</t>
  </si>
  <si>
    <t>LIQ11946561</t>
  </si>
  <si>
    <t>397-U1588A-20X-6-IW(124-134)-IWICP</t>
  </si>
  <si>
    <t>CAKE11946601</t>
  </si>
  <si>
    <t>397-U1588A-20X-6-IW(124-134)-SC</t>
  </si>
  <si>
    <t>LIQ11946611</t>
  </si>
  <si>
    <t>397-U1588A-20X-6-IW(124-134)-IWBRAD</t>
  </si>
  <si>
    <t>IW(124-134)</t>
  </si>
  <si>
    <t>WRND11945941</t>
  </si>
  <si>
    <t>397-U1588A-20X-6-IW(124-134)</t>
  </si>
  <si>
    <t>LIQ11946571</t>
  </si>
  <si>
    <t>397-U1588A-20X-6-IW(124-134)-IWWU</t>
  </si>
  <si>
    <t>CYL11945951</t>
  </si>
  <si>
    <t>397-U1588A-20X-7-HS</t>
  </si>
  <si>
    <t>TPCK11953421</t>
  </si>
  <si>
    <t>397-U1588A-20X-7-W 57/57-NANNO</t>
  </si>
  <si>
    <t>CYL11953831</t>
  </si>
  <si>
    <t>397-U1588A-20X-7-W 65/66-CARB</t>
  </si>
  <si>
    <t>SS11953441</t>
  </si>
  <si>
    <t>397-U1588A-20X-7-A 65/65-SED</t>
  </si>
  <si>
    <t>SS11954651</t>
  </si>
  <si>
    <t>397-U1588A-20X-CC-A 60/60-SED</t>
  </si>
  <si>
    <t>OTHR11946011</t>
  </si>
  <si>
    <t>397-U1588A-20X-CC-PAL-PALHUAN</t>
  </si>
  <si>
    <t>OTHR11946051</t>
  </si>
  <si>
    <t>397-U1588A-20X-CC-PAL-FORAM</t>
  </si>
  <si>
    <t>OTHR11945971</t>
  </si>
  <si>
    <t>397-U1588A-20X-CC-PAL-PALVERM</t>
  </si>
  <si>
    <t>OTHR11945991</t>
  </si>
  <si>
    <t>397-U1588A-20X-CC-PAL-PALFLOR</t>
  </si>
  <si>
    <t>OTHR11946041</t>
  </si>
  <si>
    <t>397-U1588A-20X-CC-PAL-NANNO</t>
  </si>
  <si>
    <t>OTHR11946031</t>
  </si>
  <si>
    <t>397-U1588A-20X-CC-PAL-PALABRA</t>
  </si>
  <si>
    <t>OTHR11946001</t>
  </si>
  <si>
    <t>397-U1588A-20X-CC-PAL-PALCLAR</t>
  </si>
  <si>
    <t>OTHR11945981</t>
  </si>
  <si>
    <t>397-U1588A-20X-CC-PAL-PALPERA</t>
  </si>
  <si>
    <t>WRND11945961</t>
  </si>
  <si>
    <t>397-U1588A-20X-CC-PAL</t>
  </si>
  <si>
    <t>OTHR11946021</t>
  </si>
  <si>
    <t>397-U1588A-20X-CC-PAL-PALZARI</t>
  </si>
  <si>
    <t>TPCK11954131</t>
  </si>
  <si>
    <t>397-U1588A-21X-1-W 72/72-NANNO</t>
  </si>
  <si>
    <t>SS11954621</t>
  </si>
  <si>
    <t>397-U1588A-21X-2-A 48/48-SED</t>
  </si>
  <si>
    <t>CYL11954221</t>
  </si>
  <si>
    <t>397-U1588A-21X-2-W 48/49-CARB</t>
  </si>
  <si>
    <t>TPCK11954141</t>
  </si>
  <si>
    <t>397-U1588A-21X-2-W 72/72-NANNO</t>
  </si>
  <si>
    <t>TPCK11954151</t>
  </si>
  <si>
    <t>397-U1588A-21X-3-W 72/72-NANNO</t>
  </si>
  <si>
    <t>CYL11954611</t>
  </si>
  <si>
    <t>397-U1588A-21X-3-W 105/107-31202</t>
  </si>
  <si>
    <t>CYL11954231</t>
  </si>
  <si>
    <t>397-U1588A-21X-4-W 65/66-CARB</t>
  </si>
  <si>
    <t>SS11954631</t>
  </si>
  <si>
    <t>397-U1588A-21X-4-A 65/65-SED</t>
  </si>
  <si>
    <t>CYL11954241</t>
  </si>
  <si>
    <t>397-U1588A-21X-4-W 65/66-XRD</t>
  </si>
  <si>
    <t>TPCK11954161</t>
  </si>
  <si>
    <t>397-U1588A-21X-4-W 72/72-NANNO</t>
  </si>
  <si>
    <t>GAS</t>
  </si>
  <si>
    <t>VAC</t>
  </si>
  <si>
    <t>VAC_VOID</t>
  </si>
  <si>
    <t>GAS11946401</t>
  </si>
  <si>
    <t>397-U1588A-21X-5-VAC_VOID</t>
  </si>
  <si>
    <t>TPCK11954171</t>
  </si>
  <si>
    <t>397-U1588A-21X-5-W 64/64-NANNO</t>
  </si>
  <si>
    <t>CUBE11954201</t>
  </si>
  <si>
    <t>397-U1588A-21X-5-W 75/77-PMAG</t>
  </si>
  <si>
    <t>TPCK11954181</t>
  </si>
  <si>
    <t>397-U1588A-21X-6-W 60/70-NANNO</t>
  </si>
  <si>
    <t>LIQ11947221</t>
  </si>
  <si>
    <t>397-U1588A-21X-6-IW(100-110)-IWROCH</t>
  </si>
  <si>
    <t>CAKE11947191</t>
  </si>
  <si>
    <t>397-U1588A-21X-6-IW(100-110)-SCWU</t>
  </si>
  <si>
    <t>LIQ11947141</t>
  </si>
  <si>
    <t>397-U1588A-21X-6-IW(100-110)-IWS</t>
  </si>
  <si>
    <t>LIQ11947181</t>
  </si>
  <si>
    <t>397-U1588A-21X-6-IW(100-110)-IWYOBO</t>
  </si>
  <si>
    <t>LIQ11947211</t>
  </si>
  <si>
    <t>397-U1588A-21X-6-IW(100-110)-IWBRAD</t>
  </si>
  <si>
    <t>CAKE11947201</t>
  </si>
  <si>
    <t>397-U1588A-21X-6-IW(100-110)-SC</t>
  </si>
  <si>
    <t>LIQ11947151</t>
  </si>
  <si>
    <t>397-U1588A-21X-6-IW(100-110)-IWALK</t>
  </si>
  <si>
    <t>LIQ11947161</t>
  </si>
  <si>
    <t>397-U1588A-21X-6-IW(100-110)-IWICP</t>
  </si>
  <si>
    <t>IW(100-110)</t>
  </si>
  <si>
    <t>WRND11946411</t>
  </si>
  <si>
    <t>397-U1588A-21X-6-IW(100-110)</t>
  </si>
  <si>
    <t>LIQ11947171</t>
  </si>
  <si>
    <t>397-U1588A-21X-6-IW(100-110)-IWWU</t>
  </si>
  <si>
    <t>CYL11946421</t>
  </si>
  <si>
    <t>397-U1588A-21X-7-HS</t>
  </si>
  <si>
    <t>TPCK11954191</t>
  </si>
  <si>
    <t>397-U1588A-21X-7-NANNO</t>
  </si>
  <si>
    <t>OTHR11946501</t>
  </si>
  <si>
    <t>397-U1588A-21X-CC-PAL-PALABRA</t>
  </si>
  <si>
    <t>OTHR11946461</t>
  </si>
  <si>
    <t>397-U1588A-21X-CC-PAL-PALFLOR</t>
  </si>
  <si>
    <t>OTHR11946451</t>
  </si>
  <si>
    <t>397-U1588A-21X-CC-PAL-PALPERA</t>
  </si>
  <si>
    <t>OTHR11946521</t>
  </si>
  <si>
    <t>397-U1588A-21X-CC-PAL-FORAM</t>
  </si>
  <si>
    <t>OTHR11946441</t>
  </si>
  <si>
    <t>397-U1588A-21X-CC-PAL-PALVERM</t>
  </si>
  <si>
    <t>OTHR11946491</t>
  </si>
  <si>
    <t>397-U1588A-21X-CC-PAL-PALZARI</t>
  </si>
  <si>
    <t>OTHR11946471</t>
  </si>
  <si>
    <t>397-U1588A-21X-CC-PAL-PALCLAR</t>
  </si>
  <si>
    <t>OTHR11946511</t>
  </si>
  <si>
    <t>397-U1588A-21X-CC-PAL-NANNO</t>
  </si>
  <si>
    <t>WRND11946431</t>
  </si>
  <si>
    <t>397-U1588A-21X-CC-PAL</t>
  </si>
  <si>
    <t>OTHR11946481</t>
  </si>
  <si>
    <t>397-U1588A-21X-CC-PAL-PALHUAN</t>
  </si>
  <si>
    <t>TPCK11954941</t>
  </si>
  <si>
    <t>397-U1588A-22X-1-W 75/75-NANNO</t>
  </si>
  <si>
    <t>TPCK11954951</t>
  </si>
  <si>
    <t>397-U1588A-22X-2-W 78/78-NANNO</t>
  </si>
  <si>
    <t>SS11955021</t>
  </si>
  <si>
    <t>397-U1588A-22X-3-A 23/23-SED</t>
  </si>
  <si>
    <t>CYL11955061</t>
  </si>
  <si>
    <t>397-U1588A-22X-3-W 23/24-CARB</t>
  </si>
  <si>
    <t>TPCK11954961</t>
  </si>
  <si>
    <t>397-U1588A-22X-3-W 75/75-NANNO</t>
  </si>
  <si>
    <t>GAS11947011</t>
  </si>
  <si>
    <t>397-U1588A-22X-4-VAC_VOID</t>
  </si>
  <si>
    <t>TPCK11954971</t>
  </si>
  <si>
    <t>397-U1588A-22X-4-W 45/45-NANNO</t>
  </si>
  <si>
    <t>TPCK11954981</t>
  </si>
  <si>
    <t>397-U1588A-22X-5-W 75/75-NANNO</t>
  </si>
  <si>
    <t>CYL11955051</t>
  </si>
  <si>
    <t>397-U1588A-22X-5-W 79/81-31201</t>
  </si>
  <si>
    <t>CUBE11955011</t>
  </si>
  <si>
    <t>397-U1588A-22X-6-W 37/39-PMAG</t>
  </si>
  <si>
    <t>CYL11955071</t>
  </si>
  <si>
    <t>397-U1588A-22X-6-W 48/49-CARB</t>
  </si>
  <si>
    <t>CYL11955081</t>
  </si>
  <si>
    <t>397-U1588A-22X-6-W 48/49-XRD</t>
  </si>
  <si>
    <t>SS11955031</t>
  </si>
  <si>
    <t>397-U1588A-22X-6-A 48/48-SED</t>
  </si>
  <si>
    <t>TPCK11954991</t>
  </si>
  <si>
    <t>397-U1588A-22X-6-W 60/60-NANNO</t>
  </si>
  <si>
    <t>LIQ11947261</t>
  </si>
  <si>
    <t>397-U1588A-22X-6-IW(108-118)-IWWU</t>
  </si>
  <si>
    <t>LIQ11947231</t>
  </si>
  <si>
    <t>397-U1588A-22X-6-IW(108-118)-IWS</t>
  </si>
  <si>
    <t>LIQ11947301</t>
  </si>
  <si>
    <t>397-U1588A-22X-6-IW(108-118)-IWBRAD</t>
  </si>
  <si>
    <t>LIQ11947251</t>
  </si>
  <si>
    <t>397-U1588A-22X-6-IW(108-118)-IWICP</t>
  </si>
  <si>
    <t>CAKE11947281</t>
  </si>
  <si>
    <t>397-U1588A-22X-6-IW(108-118)-SCWU</t>
  </si>
  <si>
    <t>LIQ11947241</t>
  </si>
  <si>
    <t>397-U1588A-22X-6-IW(108-118)-IWALK</t>
  </si>
  <si>
    <t>LIQ11947271</t>
  </si>
  <si>
    <t>397-U1588A-22X-6-IW(108-118)-IWYOBO</t>
  </si>
  <si>
    <t>LIQ11947311</t>
  </si>
  <si>
    <t>397-U1588A-22X-6-IW(108-118)-IWROCH</t>
  </si>
  <si>
    <t>CAKE11947291</t>
  </si>
  <si>
    <t>397-U1588A-22X-6-IW(108-118)-SC</t>
  </si>
  <si>
    <t>IW(108-118)</t>
  </si>
  <si>
    <t>WRND11947021</t>
  </si>
  <si>
    <t>397-U1588A-22X-6-IW(108-118)</t>
  </si>
  <si>
    <t>CYL11947031</t>
  </si>
  <si>
    <t>397-U1588A-22X-7-HS</t>
  </si>
  <si>
    <t>TPCK11955001</t>
  </si>
  <si>
    <t>397-U1588A-22X-7-W 40/40-NANNO</t>
  </si>
  <si>
    <t>OTHR11947091</t>
  </si>
  <si>
    <t>397-U1588A-22X-CC-PAL-PALHUAN</t>
  </si>
  <si>
    <t>OTHR11947051</t>
  </si>
  <si>
    <t>397-U1588A-22X-CC-PAL-PALVERM</t>
  </si>
  <si>
    <t>OTHR11947121</t>
  </si>
  <si>
    <t>397-U1588A-22X-CC-PAL-NANNO</t>
  </si>
  <si>
    <t>OTHR11947111</t>
  </si>
  <si>
    <t>397-U1588A-22X-CC-PAL-PALABRA</t>
  </si>
  <si>
    <t>OTHR11947071</t>
  </si>
  <si>
    <t>397-U1588A-22X-CC-PAL-PALFLOR</t>
  </si>
  <si>
    <t>OTHR11947131</t>
  </si>
  <si>
    <t>397-U1588A-22X-CC-PAL-FORAM</t>
  </si>
  <si>
    <t>OTHR11947081</t>
  </si>
  <si>
    <t>397-U1588A-22X-CC-PAL-PALCLAR</t>
  </si>
  <si>
    <t>OTHR11947061</t>
  </si>
  <si>
    <t>397-U1588A-22X-CC-PAL-PALPERA</t>
  </si>
  <si>
    <t>OTHR11947101</t>
  </si>
  <si>
    <t>397-U1588A-22X-CC-PAL-PALZARI</t>
  </si>
  <si>
    <t>WRND11947041</t>
  </si>
  <si>
    <t>397-U1588A-22X-CC-PAL</t>
  </si>
  <si>
    <t>TPCK11955921</t>
  </si>
  <si>
    <t>397-U1588A-23X-1-W 40/40-NANNO</t>
  </si>
  <si>
    <t>SS11956331</t>
  </si>
  <si>
    <t>397-U1588A-23X-2-A 20/20-SED</t>
  </si>
  <si>
    <t>CYL11956321</t>
  </si>
  <si>
    <t>397-U1588A-23X-2-W 20/21-CARB</t>
  </si>
  <si>
    <t>TPCK11955931</t>
  </si>
  <si>
    <t>397-U1588A-23X-2-W 60/60-NANNO</t>
  </si>
  <si>
    <t>TPCK11955941</t>
  </si>
  <si>
    <t>397-U1588A-23X-3-W 60/60-NANNO</t>
  </si>
  <si>
    <t>GAS11947581</t>
  </si>
  <si>
    <t>397-U1588A-23X-4-VAC_VOID</t>
  </si>
  <si>
    <t>SS11956341</t>
  </si>
  <si>
    <t>397-U1588A-23X-4-A 60/60-SED</t>
  </si>
  <si>
    <t>CYL11956301</t>
  </si>
  <si>
    <t>397-U1588A-23X-4-W 60/61-XRD</t>
  </si>
  <si>
    <t>CYL11956311</t>
  </si>
  <si>
    <t>397-U1588A-23X-4-W 60/61-CARB</t>
  </si>
  <si>
    <t>TPCK11955951</t>
  </si>
  <si>
    <t>397-U1588A-23X-4-W 60/60-NANNO</t>
  </si>
  <si>
    <t>CYL11956281</t>
  </si>
  <si>
    <t>397-U1588A-23X-4-W 77/79-31203</t>
  </si>
  <si>
    <t>CUBE11956291</t>
  </si>
  <si>
    <t>397-U1588A-23X-4-W 99/101-PMAG</t>
  </si>
  <si>
    <t>TPCK11955961</t>
  </si>
  <si>
    <t>397-U1588A-23X-5-W 60/60-NANNO</t>
  </si>
  <si>
    <t>TPCK11955971</t>
  </si>
  <si>
    <t>397-U1588A-23X-6-W 60/60-NANNO</t>
  </si>
  <si>
    <t>LIQ11948711</t>
  </si>
  <si>
    <t>397-U1588A-23X-6-IW(108-118)-IWBRAD</t>
  </si>
  <si>
    <t>LIQ11948721</t>
  </si>
  <si>
    <t>397-U1588A-23X-6-IW(108-118)-IWROCH</t>
  </si>
  <si>
    <t>LIQ11948681</t>
  </si>
  <si>
    <t>397-U1588A-23X-6-IW(108-118)-IWYOBO</t>
  </si>
  <si>
    <t>LIQ11948641</t>
  </si>
  <si>
    <t>397-U1588A-23X-6-IW(108-118)-IWS</t>
  </si>
  <si>
    <t>CAKE11948691</t>
  </si>
  <si>
    <t>397-U1588A-23X-6-IW(108-118)-SCWU</t>
  </si>
  <si>
    <t>LIQ11948651</t>
  </si>
  <si>
    <t>397-U1588A-23X-6-IW(108-118)-IWALK</t>
  </si>
  <si>
    <t>WRND11947591</t>
  </si>
  <si>
    <t>397-U1588A-23X-6-IW(108-118)</t>
  </si>
  <si>
    <t>LIQ11948671</t>
  </si>
  <si>
    <t>397-U1588A-23X-6-IW(108-118)-IWWU</t>
  </si>
  <si>
    <t>CAKE11948701</t>
  </si>
  <si>
    <t>397-U1588A-23X-6-IW(108-118)-SC</t>
  </si>
  <si>
    <t>LIQ11948661</t>
  </si>
  <si>
    <t>397-U1588A-23X-6-IW(108-118)-IWICP</t>
  </si>
  <si>
    <t>CYL11947601</t>
  </si>
  <si>
    <t>397-U1588A-23X-7-HS</t>
  </si>
  <si>
    <t>TPCK11955981</t>
  </si>
  <si>
    <t>397-U1588A-23X-7-W 35/35-NANNO</t>
  </si>
  <si>
    <t>OTHR11947641</t>
  </si>
  <si>
    <t>397-U1588A-23X-CC-PAL-PALFLOR</t>
  </si>
  <si>
    <t>OTHR11947651</t>
  </si>
  <si>
    <t>397-U1588A-23X-CC-PAL-PALCLAR</t>
  </si>
  <si>
    <t>WRND11947611</t>
  </si>
  <si>
    <t>397-U1588A-23X-CC-PAL</t>
  </si>
  <si>
    <t>OTHR11947701</t>
  </si>
  <si>
    <t>397-U1588A-23X-CC-PAL-FORAM</t>
  </si>
  <si>
    <t>OTHR11947681</t>
  </si>
  <si>
    <t>397-U1588A-23X-CC-PAL-PALABRA</t>
  </si>
  <si>
    <t>OTHR11947621</t>
  </si>
  <si>
    <t>397-U1588A-23X-CC-PAL-PALVERM</t>
  </si>
  <si>
    <t>OTHR11947661</t>
  </si>
  <si>
    <t>397-U1588A-23X-CC-PAL-PALHUAN</t>
  </si>
  <si>
    <t>OTHR11947671</t>
  </si>
  <si>
    <t>397-U1588A-23X-CC-PAL-PALZARI</t>
  </si>
  <si>
    <t>OTHR11947691</t>
  </si>
  <si>
    <t>397-U1588A-23X-CC-PAL-NANNO</t>
  </si>
  <si>
    <t>OTHR11947631</t>
  </si>
  <si>
    <t>397-U1588A-23X-CC-PAL-PALPERA</t>
  </si>
  <si>
    <t>TPCK11956981</t>
  </si>
  <si>
    <t>397-U1588A-24X-1-W 25/25-NANNO</t>
  </si>
  <si>
    <t>TPCK11956991</t>
  </si>
  <si>
    <t>397-U1588A-24X-2-W 75/75-NANNO</t>
  </si>
  <si>
    <t>CYL11957061</t>
  </si>
  <si>
    <t>397-U1588A-24X-3-W 38/39-XRD</t>
  </si>
  <si>
    <t>SS11957311</t>
  </si>
  <si>
    <t>397-U1588A-24X-3-A 38/38-SED</t>
  </si>
  <si>
    <t>CYL11957071</t>
  </si>
  <si>
    <t>397-U1588A-24X-3-W 38/39-CARB</t>
  </si>
  <si>
    <t>TPCK11957001</t>
  </si>
  <si>
    <t>397-U1588A-24X-3-W 75/75-NANNO</t>
  </si>
  <si>
    <t>CYL11957091</t>
  </si>
  <si>
    <t>397-U1588A-24X-4-W 64/66-31204</t>
  </si>
  <si>
    <t>TPCK11957011</t>
  </si>
  <si>
    <t>397-U1588A-24X-4-W 70/70-NANNO</t>
  </si>
  <si>
    <t>GAS11948111</t>
  </si>
  <si>
    <t>397-U1588A-24X-5-VAC_VOID</t>
  </si>
  <si>
    <t>CUBE11957101</t>
  </si>
  <si>
    <t>397-U1588A-24X-5-W 32/34-PMAG</t>
  </si>
  <si>
    <t>TPCK11957021</t>
  </si>
  <si>
    <t>397-U1588A-24X-5-NANNO</t>
  </si>
  <si>
    <t>TPCK11957031</t>
  </si>
  <si>
    <t>397-U1588A-24X-6-W 70/70-NANNO</t>
  </si>
  <si>
    <t>TPCK11957041</t>
  </si>
  <si>
    <t>397-U1588A-24X-7-W 62/62-NANNO</t>
  </si>
  <si>
    <t>LIQ11948761</t>
  </si>
  <si>
    <t>397-U1588A-24X-7-IW(116-126)-IWS</t>
  </si>
  <si>
    <t>LIQ11948841</t>
  </si>
  <si>
    <t>397-U1588A-24X-7-IW(116-126)-IWROCH</t>
  </si>
  <si>
    <t>IW(116-126)</t>
  </si>
  <si>
    <t>WRND11948121</t>
  </si>
  <si>
    <t>397-U1588A-24X-7-IW(116-126)</t>
  </si>
  <si>
    <t>CAKE11948811</t>
  </si>
  <si>
    <t>397-U1588A-24X-7-IW(116-126)-SCWU</t>
  </si>
  <si>
    <t>CAKE11948821</t>
  </si>
  <si>
    <t>397-U1588A-24X-7-IW(116-126)-SC</t>
  </si>
  <si>
    <t>LIQ11948831</t>
  </si>
  <si>
    <t>397-U1588A-24X-7-IW(116-126)-IWBRAD</t>
  </si>
  <si>
    <t>LIQ11948801</t>
  </si>
  <si>
    <t>397-U1588A-24X-7-IW(116-126)-IWYOBO</t>
  </si>
  <si>
    <t>LIQ11948791</t>
  </si>
  <si>
    <t>397-U1588A-24X-7-IW(116-126)-IWWU</t>
  </si>
  <si>
    <t>LIQ11948781</t>
  </si>
  <si>
    <t>397-U1588A-24X-7-IW(116-126)-IWICP</t>
  </si>
  <si>
    <t>LIQ11948771</t>
  </si>
  <si>
    <t>397-U1588A-24X-7-IW(116-126)-IWALK</t>
  </si>
  <si>
    <t>CYL11948131</t>
  </si>
  <si>
    <t>397-U1588A-24X-8-HS</t>
  </si>
  <si>
    <t>TPCK11957051</t>
  </si>
  <si>
    <t>397-U1588A-24X-8-W 33/33-NANNO</t>
  </si>
  <si>
    <t>SS11957321</t>
  </si>
  <si>
    <t>397-U1588A-24X-8-A 44/44-SED</t>
  </si>
  <si>
    <t>CYL11957081</t>
  </si>
  <si>
    <t>397-U1588A-24X-8-W 44/45-CARB</t>
  </si>
  <si>
    <t>OTHR11948171</t>
  </si>
  <si>
    <t>397-U1588A-24X-CC-PAL-PALFLOR</t>
  </si>
  <si>
    <t>OTHR11948231</t>
  </si>
  <si>
    <t>397-U1588A-24X-CC-PAL-FORAM</t>
  </si>
  <si>
    <t>OTHR11948181</t>
  </si>
  <si>
    <t>397-U1588A-24X-CC-PAL-PALCLAR</t>
  </si>
  <si>
    <t>OTHR11948211</t>
  </si>
  <si>
    <t>397-U1588A-24X-CC-PAL-PALABRA</t>
  </si>
  <si>
    <t>WRND11948141</t>
  </si>
  <si>
    <t>397-U1588A-24X-CC-PAL</t>
  </si>
  <si>
    <t>OTHR11948161</t>
  </si>
  <si>
    <t>397-U1588A-24X-CC-PAL-PALPERA</t>
  </si>
  <si>
    <t>OTHR11948221</t>
  </si>
  <si>
    <t>397-U1588A-24X-CC-PAL-NANNO</t>
  </si>
  <si>
    <t>OTHR11948201</t>
  </si>
  <si>
    <t>397-U1588A-24X-CC-PAL-PALZARI</t>
  </si>
  <si>
    <t>OTHR11948151</t>
  </si>
  <si>
    <t>397-U1588A-24X-CC-PAL-PALVERM</t>
  </si>
  <si>
    <t>OTHR11948191</t>
  </si>
  <si>
    <t>397-U1588A-24X-CC-PAL-PALHUAN</t>
  </si>
  <si>
    <t>TPCK11957611</t>
  </si>
  <si>
    <t>397-U1588A-25X-1-W 76/76-NANNO</t>
  </si>
  <si>
    <t>TPCK11957621</t>
  </si>
  <si>
    <t>397-U1588A-25X-2-W 77/77-NANNO</t>
  </si>
  <si>
    <t>CYL11957601</t>
  </si>
  <si>
    <t>397-U1588A-25X-3-W 20/21-CARB</t>
  </si>
  <si>
    <t>SS11957971</t>
  </si>
  <si>
    <t>397-U1588A-25X-3-A 20/20-SED</t>
  </si>
  <si>
    <t>TPCK11957631</t>
  </si>
  <si>
    <t>397-U1588A-25X-3-W 75/75-NANNO</t>
  </si>
  <si>
    <t>GAS11948431</t>
  </si>
  <si>
    <t>397-U1588A-25X-4-VAC_VOID</t>
  </si>
  <si>
    <t>TPCK11957641</t>
  </si>
  <si>
    <t>397-U1588A-25X-4-W 60/60-NANNO</t>
  </si>
  <si>
    <t>SS11957981</t>
  </si>
  <si>
    <t>397-U1588A-25X-4-A 100/100-SED</t>
  </si>
  <si>
    <t>TPCK11957911</t>
  </si>
  <si>
    <t>397-U1588A-26X-1-W 75/75-NANNO</t>
  </si>
  <si>
    <t>OTHR11948531</t>
  </si>
  <si>
    <t>397-U1588A-25X-CC-PAL-FORAM</t>
  </si>
  <si>
    <t>OTHR11948501</t>
  </si>
  <si>
    <t>397-U1588A-25X-CC-PAL-PALZARI</t>
  </si>
  <si>
    <t>OTHR11948511</t>
  </si>
  <si>
    <t>397-U1588A-25X-CC-PAL-PALABRA</t>
  </si>
  <si>
    <t>OTHR11948461</t>
  </si>
  <si>
    <t>397-U1588A-25X-CC-PAL-PALPERA</t>
  </si>
  <si>
    <t>OTHR11948451</t>
  </si>
  <si>
    <t>397-U1588A-25X-CC-PAL-PALVERM</t>
  </si>
  <si>
    <t>OTHR11948481</t>
  </si>
  <si>
    <t>397-U1588A-25X-CC-PAL-PALCLAR</t>
  </si>
  <si>
    <t>WRND11948441</t>
  </si>
  <si>
    <t>397-U1588A-25X-CC-PAL</t>
  </si>
  <si>
    <t>OTHR11948471</t>
  </si>
  <si>
    <t>397-U1588A-25X-CC-PAL-PALFLOR</t>
  </si>
  <si>
    <t>OTHR11948491</t>
  </si>
  <si>
    <t>397-U1588A-25X-CC-PAL-PALHUAN</t>
  </si>
  <si>
    <t>OTHR11948521</t>
  </si>
  <si>
    <t>397-U1588A-25X-CC-PAL-NANNO</t>
  </si>
  <si>
    <t>CUBE11957961</t>
  </si>
  <si>
    <t>397-U1588A-26X-2-W 64/66-PMAG</t>
  </si>
  <si>
    <t>TPCK11957921</t>
  </si>
  <si>
    <t>397-U1588A-26X-2-W 76/76-NANNO</t>
  </si>
  <si>
    <t>SS11958001</t>
  </si>
  <si>
    <t>397-U1588A-26X-2-A 80/80-SED</t>
  </si>
  <si>
    <t>CYL11958361</t>
  </si>
  <si>
    <t>JRS_BROOKS</t>
  </si>
  <si>
    <t>397-U1588A-26X-2-W 80/81-CARB</t>
  </si>
  <si>
    <t>CYL11958371</t>
  </si>
  <si>
    <t>397-U1588A-26X-2-W 80/81-XRD</t>
  </si>
  <si>
    <t>TPCK11957931</t>
  </si>
  <si>
    <t>397-U1588A-26X-3-W 75/75-NANNO</t>
  </si>
  <si>
    <t>CYL11957991</t>
  </si>
  <si>
    <t>397-U1588A-26X-4-W 57/59-31205</t>
  </si>
  <si>
    <t>TPCK11957941</t>
  </si>
  <si>
    <t>397-U1588A-26X-4-W 75/75-NANNO</t>
  </si>
  <si>
    <t>LIQ11950531</t>
  </si>
  <si>
    <t>397-U1588A-26X-4-IW(97-107)-IWROCH</t>
  </si>
  <si>
    <t>CAKE11950461</t>
  </si>
  <si>
    <t>397-U1588A-26X-4-IW(97-107)-SCWU</t>
  </si>
  <si>
    <t>LIQ11950431</t>
  </si>
  <si>
    <t>397-U1588A-26X-4-IW(97-107)-IWICP</t>
  </si>
  <si>
    <t>LIQ11950501</t>
  </si>
  <si>
    <t>397-U1588A-26X-4-IW(97-107)-IWBRAD</t>
  </si>
  <si>
    <t>LIQ11950441</t>
  </si>
  <si>
    <t>397-U1588A-26X-4-IW(97-107)-IWWU</t>
  </si>
  <si>
    <t>LIQ11950411</t>
  </si>
  <si>
    <t>397-U1588A-26X-4-IW(97-107)-IWS</t>
  </si>
  <si>
    <t>LIQ11950451</t>
  </si>
  <si>
    <t>397-U1588A-26X-4-IW(97-107)-IWYOBO</t>
  </si>
  <si>
    <t>CAKE11950491</t>
  </si>
  <si>
    <t>397-U1588A-26X-4-IW(97-107)-SC</t>
  </si>
  <si>
    <t>LIQ11950421</t>
  </si>
  <si>
    <t>397-U1588A-26X-4-IW(97-107)-IWALK</t>
  </si>
  <si>
    <t>IW(97-107)</t>
  </si>
  <si>
    <t>WRND11949041</t>
  </si>
  <si>
    <t>397-U1588A-26X-4-IW(97-107)</t>
  </si>
  <si>
    <t>CYL11949051</t>
  </si>
  <si>
    <t>397-U1588A-26X-5-HS</t>
  </si>
  <si>
    <t>TPCK11958391</t>
  </si>
  <si>
    <t>397-U1588A-27X-1-W 75/75-NANNO</t>
  </si>
  <si>
    <t>TPCK11957951</t>
  </si>
  <si>
    <t>397-U1588A-26X-5-W 40/40-NANNO</t>
  </si>
  <si>
    <t>OTHR11949071</t>
  </si>
  <si>
    <t>397-U1588A-26X-CC-PAL-PALVERM</t>
  </si>
  <si>
    <t>OTHR11949151</t>
  </si>
  <si>
    <t>397-U1588A-26X-CC-PAL-FORAM</t>
  </si>
  <si>
    <t>OTHR11949101</t>
  </si>
  <si>
    <t>397-U1588A-26X-CC-PAL-PALCLAR</t>
  </si>
  <si>
    <t>OTHR11949111</t>
  </si>
  <si>
    <t>397-U1588A-26X-CC-PAL-PALHUAN</t>
  </si>
  <si>
    <t>OTHR11949121</t>
  </si>
  <si>
    <t>397-U1588A-26X-CC-PAL-PALZARI</t>
  </si>
  <si>
    <t>OTHR11949081</t>
  </si>
  <si>
    <t>397-U1588A-26X-CC-PAL-PALPERA</t>
  </si>
  <si>
    <t>WRND11949061</t>
  </si>
  <si>
    <t>397-U1588A-26X-CC-PAL</t>
  </si>
  <si>
    <t>OTHR11949131</t>
  </si>
  <si>
    <t>397-U1588A-26X-CC-PAL-PALABRA</t>
  </si>
  <si>
    <t>OTHR11949141</t>
  </si>
  <si>
    <t>397-U1588A-26X-CC-PAL-NANNO</t>
  </si>
  <si>
    <t>OTHR11949091</t>
  </si>
  <si>
    <t>397-U1588A-26X-CC-PAL-PALFLOR</t>
  </si>
  <si>
    <t>TPCK11958401</t>
  </si>
  <si>
    <t>397-U1588A-27X-2-W 75/75-NANNO</t>
  </si>
  <si>
    <t>SS11958441</t>
  </si>
  <si>
    <t>397-U1588A-27X-3-A 70/70-SED</t>
  </si>
  <si>
    <t>CYL11958431</t>
  </si>
  <si>
    <t>397-U1588A-27X-3-W 70/71-CARB</t>
  </si>
  <si>
    <t>TPCK11958411</t>
  </si>
  <si>
    <t>397-U1588A-27X-3-W 75/75-NANNO</t>
  </si>
  <si>
    <t>TPCK11958421</t>
  </si>
  <si>
    <t>397-U1588A-27X-4-W 75/75-NANNO</t>
  </si>
  <si>
    <t>TPCK11958501</t>
  </si>
  <si>
    <t>397-U1588A-28X-1-W 75/75-NANNO</t>
  </si>
  <si>
    <t>OTHR11949331</t>
  </si>
  <si>
    <t>397-U1588A-27X-CC-PAL-PALVERM</t>
  </si>
  <si>
    <t>WRND11949321</t>
  </si>
  <si>
    <t>397-U1588A-27X-CC-PAL</t>
  </si>
  <si>
    <t>OTHR11949411</t>
  </si>
  <si>
    <t>397-U1588A-27X-CC-PAL-FORAM</t>
  </si>
  <si>
    <t>OTHR11949351</t>
  </si>
  <si>
    <t>397-U1588A-27X-CC-PAL-PALFLOR</t>
  </si>
  <si>
    <t>OTHR11949401</t>
  </si>
  <si>
    <t>397-U1588A-27X-CC-PAL-NANNO</t>
  </si>
  <si>
    <t>OTHR11949371</t>
  </si>
  <si>
    <t>397-U1588A-27X-CC-PAL-PALHUAN</t>
  </si>
  <si>
    <t>OTHR11949381</t>
  </si>
  <si>
    <t>397-U1588A-27X-CC-PAL-PALZARI</t>
  </si>
  <si>
    <t>OTHR11949361</t>
  </si>
  <si>
    <t>397-U1588A-27X-CC-PAL-PALCLAR</t>
  </si>
  <si>
    <t>OTHR11949341</t>
  </si>
  <si>
    <t>397-U1588A-27X-CC-PAL-PALPERA</t>
  </si>
  <si>
    <t>OTHR11949391</t>
  </si>
  <si>
    <t>397-U1588A-27X-CC-PAL-PALABRA</t>
  </si>
  <si>
    <t>TPCK11958511</t>
  </si>
  <si>
    <t>397-U1588A-28X-2-W 75/75-NANNO</t>
  </si>
  <si>
    <t>CYL11958451</t>
  </si>
  <si>
    <t>397-U1588A-28X-3-W 30/31-CARB</t>
  </si>
  <si>
    <t>CYL11958461</t>
  </si>
  <si>
    <t>397-U1588A-28X-3-W 30/31-XRD</t>
  </si>
  <si>
    <t>SS11958491</t>
  </si>
  <si>
    <t>397-U1588A-28X-3-A 30/30-SED</t>
  </si>
  <si>
    <t>TPCK11958521</t>
  </si>
  <si>
    <t>397-U1588A-28X-3-W 75/75-NANNO</t>
  </si>
  <si>
    <t>CUBE11958481</t>
  </si>
  <si>
    <t>397-U1588A-28X-3-W 77/79-PMAG</t>
  </si>
  <si>
    <t>LIQ11950861</t>
  </si>
  <si>
    <t>397-U1588A-28X-3-IW(136-146)-IWWU</t>
  </si>
  <si>
    <t>LIQ11950831</t>
  </si>
  <si>
    <t>397-U1588A-28X-3-IW(136-146)-IWS</t>
  </si>
  <si>
    <t>LIQ11950841</t>
  </si>
  <si>
    <t>397-U1588A-28X-3-IW(136-146)-IWALK</t>
  </si>
  <si>
    <t>WRND11949581</t>
  </si>
  <si>
    <t>397-U1588A-28X-3-IW(136-146)</t>
  </si>
  <si>
    <t>CAKE11950881</t>
  </si>
  <si>
    <t>397-U1588A-28X-3-IW(136-146)-SCWU</t>
  </si>
  <si>
    <t>CAKE11950891</t>
  </si>
  <si>
    <t>397-U1588A-28X-3-IW(136-146)-SC</t>
  </si>
  <si>
    <t>LIQ11950851</t>
  </si>
  <si>
    <t>397-U1588A-28X-3-IW(136-146)-IWICP</t>
  </si>
  <si>
    <t>LIQ11950871</t>
  </si>
  <si>
    <t>397-U1588A-28X-3-IW(136-146)-IWYOBO</t>
  </si>
  <si>
    <t>LIQ11950911</t>
  </si>
  <si>
    <t>397-U1588A-28X-3-IW(136-146)-IWROCH</t>
  </si>
  <si>
    <t>LIQ11950901</t>
  </si>
  <si>
    <t>397-U1588A-28X-3-IW(136-146)-IWBRAD</t>
  </si>
  <si>
    <t>CYL11949591</t>
  </si>
  <si>
    <t>397-U1588A-28X-4-HS</t>
  </si>
  <si>
    <t>CYL11958471</t>
  </si>
  <si>
    <t>397-U1588A-28X-4-W 66/68-31206</t>
  </si>
  <si>
    <t>TPCK11958531</t>
  </si>
  <si>
    <t>397-U1588A-28X-4-W 75/75-NANNO</t>
  </si>
  <si>
    <t>TPCK11958721</t>
  </si>
  <si>
    <t>397-U1588A-29X-1-W 75/75-NANNO</t>
  </si>
  <si>
    <t>OTHR11949631</t>
  </si>
  <si>
    <t>397-U1588A-28X-CC-PAL-PALFLOR</t>
  </si>
  <si>
    <t>OTHR11949611</t>
  </si>
  <si>
    <t>397-U1588A-28X-CC-PAL-PALVERM</t>
  </si>
  <si>
    <t>OTHR11949681</t>
  </si>
  <si>
    <t>397-U1588A-28X-CC-PAL-NANNO</t>
  </si>
  <si>
    <t>OTHR11949661</t>
  </si>
  <si>
    <t>397-U1588A-28X-CC-PAL-PALZARI</t>
  </si>
  <si>
    <t>WRND11949601</t>
  </si>
  <si>
    <t>397-U1588A-28X-CC-PAL</t>
  </si>
  <si>
    <t>OTHR11949691</t>
  </si>
  <si>
    <t>397-U1588A-28X-CC-PAL-FORAM</t>
  </si>
  <si>
    <t>OTHR11949651</t>
  </si>
  <si>
    <t>397-U1588A-28X-CC-PAL-PALHUAN</t>
  </si>
  <si>
    <t>OTHR11949621</t>
  </si>
  <si>
    <t>397-U1588A-28X-CC-PAL-PALPERA</t>
  </si>
  <si>
    <t>OTHR11949641</t>
  </si>
  <si>
    <t>397-U1588A-28X-CC-PAL-PALCLAR</t>
  </si>
  <si>
    <t>OTHR11949671</t>
  </si>
  <si>
    <t>397-U1588A-28X-CC-PAL-PALABRA</t>
  </si>
  <si>
    <t>TPCK11958731</t>
  </si>
  <si>
    <t>397-U1588A-29X-2-W 75/75-NANNO</t>
  </si>
  <si>
    <t>TPCK11958741</t>
  </si>
  <si>
    <t>397-U1588A-29X-3-W 75/75-NANNO</t>
  </si>
  <si>
    <t>TPCK11958751</t>
  </si>
  <si>
    <t>397-U1588A-29X-4-W 75/75-NANNO</t>
  </si>
  <si>
    <t>TPCK11958831</t>
  </si>
  <si>
    <t>397-U1588A-30X-1-W 75/75-NANNO</t>
  </si>
  <si>
    <t>CYL11958771</t>
  </si>
  <si>
    <t>397-U1588A-29X-5-W 19/20-CARB</t>
  </si>
  <si>
    <t>SS11958781</t>
  </si>
  <si>
    <t>397-U1588A-29X-5-A 19/19-SED</t>
  </si>
  <si>
    <t>TPCK11958761</t>
  </si>
  <si>
    <t>397-U1588A-29X-5-W 30/30-NANNO</t>
  </si>
  <si>
    <t>OTHR11949961</t>
  </si>
  <si>
    <t>397-U1588A-29X-CC-PAL-PALABRA</t>
  </si>
  <si>
    <t>OTHR11949941</t>
  </si>
  <si>
    <t>397-U1588A-29X-CC-PAL-PALHUAN</t>
  </si>
  <si>
    <t>OTHR11949901</t>
  </si>
  <si>
    <t>397-U1588A-29X-CC-PAL-PALVERM</t>
  </si>
  <si>
    <t>OTHR11949951</t>
  </si>
  <si>
    <t>397-U1588A-29X-CC-PAL-PALZARI</t>
  </si>
  <si>
    <t>OTHR11949971</t>
  </si>
  <si>
    <t>397-U1588A-29X-CC-PAL-NANNO</t>
  </si>
  <si>
    <t>OTHR11949911</t>
  </si>
  <si>
    <t>397-U1588A-29X-CC-PAL-PALPERA</t>
  </si>
  <si>
    <t>OTHR11949931</t>
  </si>
  <si>
    <t>397-U1588A-29X-CC-PAL-PALCLAR</t>
  </si>
  <si>
    <t>OTHR11949921</t>
  </si>
  <si>
    <t>397-U1588A-29X-CC-PAL-PALFLOR</t>
  </si>
  <si>
    <t>WRND11949891</t>
  </si>
  <si>
    <t>397-U1588A-29X-CC-PAL</t>
  </si>
  <si>
    <t>OTHR11949981</t>
  </si>
  <si>
    <t>397-U1588A-29X-CC-PAL-FORAM</t>
  </si>
  <si>
    <t>CYL11958801</t>
  </si>
  <si>
    <t>397-U1588A-30X-2-W 70/71-XRD</t>
  </si>
  <si>
    <t>SS11958811</t>
  </si>
  <si>
    <t>397-U1588A-30X-2-A 70/70-SED</t>
  </si>
  <si>
    <t>CYL11958791</t>
  </si>
  <si>
    <t>397-U1588A-30X-2-W 70/71-CARB</t>
  </si>
  <si>
    <t>TPCK11958841</t>
  </si>
  <si>
    <t>397-U1588A-30X-2-W 75/75-NANNO</t>
  </si>
  <si>
    <t>CUBE11958881</t>
  </si>
  <si>
    <t>397-U1588A-30X-3-W 65/67-PMAG</t>
  </si>
  <si>
    <t>TPCK11958851</t>
  </si>
  <si>
    <t>397-U1588A-30X-3-W 75/75-NANNO</t>
  </si>
  <si>
    <t>CYL11958821</t>
  </si>
  <si>
    <t>397-U1588A-30X-4-W 75/77-31207</t>
  </si>
  <si>
    <t>TPCK11958861</t>
  </si>
  <si>
    <t>397-U1588A-30X-4-W 83/83-NANNO</t>
  </si>
  <si>
    <t>TPCK11958911</t>
  </si>
  <si>
    <t>397-U1588A-31X-1-W 75/75-NANNO</t>
  </si>
  <si>
    <t>CAKE11951201</t>
  </si>
  <si>
    <t>397-U1588A-30X-4-IW(136-146)-SCWU</t>
  </si>
  <si>
    <t>LIQ11951171</t>
  </si>
  <si>
    <t>397-U1588A-30X-4-IW(136-146)-IWICP</t>
  </si>
  <si>
    <t>LIQ11951221</t>
  </si>
  <si>
    <t>397-U1588A-30X-4-IW(136-146)-IWBRAD</t>
  </si>
  <si>
    <t>LIQ11951161</t>
  </si>
  <si>
    <t>397-U1588A-30X-4-IW(136-146)-IWALK</t>
  </si>
  <si>
    <t>LIQ11951151</t>
  </si>
  <si>
    <t>397-U1588A-30X-4-IW(136-146)-IWS</t>
  </si>
  <si>
    <t>WRND11950181</t>
  </si>
  <si>
    <t>397-U1588A-30X-4-IW(136-146)</t>
  </si>
  <si>
    <t>LIQ11951231</t>
  </si>
  <si>
    <t>397-U1588A-30X-4-IW(136-146)-IWROCH</t>
  </si>
  <si>
    <t>CAKE11951211</t>
  </si>
  <si>
    <t>397-U1588A-30X-4-IW(136-146)-SC</t>
  </si>
  <si>
    <t>LIQ11951191</t>
  </si>
  <si>
    <t>397-U1588A-30X-4-IW(136-146)-IWYOBO</t>
  </si>
  <si>
    <t>LIQ11951181</t>
  </si>
  <si>
    <t>397-U1588A-30X-4-IW(136-146)-IWWU</t>
  </si>
  <si>
    <t>CYL11950191</t>
  </si>
  <si>
    <t>397-U1588A-30X-5-HS</t>
  </si>
  <si>
    <t>TPCK11958871</t>
  </si>
  <si>
    <t>397-U1588A-30X-5-W 40/40-NANNO</t>
  </si>
  <si>
    <t>OTHR11950251</t>
  </si>
  <si>
    <t>397-U1588A-30X-CC-PAL-PALHUAN</t>
  </si>
  <si>
    <t>OTHR11950211</t>
  </si>
  <si>
    <t>397-U1588A-30X-CC-PAL-PALVERM</t>
  </si>
  <si>
    <t>OTHR11950291</t>
  </si>
  <si>
    <t>397-U1588A-30X-CC-PAL-FORAM</t>
  </si>
  <si>
    <t>OTHR11950231</t>
  </si>
  <si>
    <t>397-U1588A-30X-CC-PAL-PALFLOR</t>
  </si>
  <si>
    <t>OTHR11950241</t>
  </si>
  <si>
    <t>397-U1588A-30X-CC-PAL-PALCLAR</t>
  </si>
  <si>
    <t>OTHR11950261</t>
  </si>
  <si>
    <t>397-U1588A-30X-CC-PAL-PALZARI</t>
  </si>
  <si>
    <t>OTHR11950281</t>
  </si>
  <si>
    <t>397-U1588A-30X-CC-PAL-NANNO</t>
  </si>
  <si>
    <t>WRND11950201</t>
  </si>
  <si>
    <t>397-U1588A-30X-CC-PAL</t>
  </si>
  <si>
    <t>OTHR11950221</t>
  </si>
  <si>
    <t>397-U1588A-30X-CC-PAL-PALPERA</t>
  </si>
  <si>
    <t>OTHR11950271</t>
  </si>
  <si>
    <t>397-U1588A-30X-CC-PAL-PALABRA</t>
  </si>
  <si>
    <t>SS11958961</t>
  </si>
  <si>
    <t>397-U1588A-31X-2-A 64/64-SED</t>
  </si>
  <si>
    <t>CYL11958951</t>
  </si>
  <si>
    <t>397-U1588A-31X-2-W 64/65-CARB</t>
  </si>
  <si>
    <t>TPCK11958921</t>
  </si>
  <si>
    <t>397-U1588A-31X-2-W 75/75-NANNO</t>
  </si>
  <si>
    <t>TPCK11958931</t>
  </si>
  <si>
    <t>397-U1588A-31X-3-W 75/75-NANNO</t>
  </si>
  <si>
    <t>TPCK11958941</t>
  </si>
  <si>
    <t>397-U1588A-31X-4-W 75/75-NANNO</t>
  </si>
  <si>
    <t>TPCK11959171</t>
  </si>
  <si>
    <t>397-U1588A-32X-1-W 74/74-NANNO</t>
  </si>
  <si>
    <t>OTHR11950741</t>
  </si>
  <si>
    <t>397-U1588A-31X-CC-PAL-PALPERA</t>
  </si>
  <si>
    <t>OTHR11950791</t>
  </si>
  <si>
    <t>397-U1588A-31X-CC-PAL-PALABRA</t>
  </si>
  <si>
    <t>OTHR11950811</t>
  </si>
  <si>
    <t>397-U1588A-31X-CC-PAL-FORAM</t>
  </si>
  <si>
    <t>OTHR11950751</t>
  </si>
  <si>
    <t>397-U1588A-31X-CC-PAL-PALFLOR</t>
  </si>
  <si>
    <t>OTHR11950781</t>
  </si>
  <si>
    <t>397-U1588A-31X-CC-PAL-PALZARI</t>
  </si>
  <si>
    <t>WRND11950721</t>
  </si>
  <si>
    <t>397-U1588A-31X-CC-PAL</t>
  </si>
  <si>
    <t>OTHR11950731</t>
  </si>
  <si>
    <t>397-U1588A-31X-CC-PAL-PALVERM</t>
  </si>
  <si>
    <t>OTHR11950801</t>
  </si>
  <si>
    <t>397-U1588A-31X-CC-PAL-NANNO</t>
  </si>
  <si>
    <t>OTHR11950771</t>
  </si>
  <si>
    <t>397-U1588A-31X-CC-PAL-PALHUAN</t>
  </si>
  <si>
    <t>OTHR11950761</t>
  </si>
  <si>
    <t>397-U1588A-31X-CC-PAL-PALCLAR</t>
  </si>
  <si>
    <t>TPCK11959181</t>
  </si>
  <si>
    <t>397-U1588A-32X-2-W 75/75-NANNO</t>
  </si>
  <si>
    <t>SS11959161</t>
  </si>
  <si>
    <t>397-U1588A-32X-2-A 80/80-SED</t>
  </si>
  <si>
    <t>CUBE11959251</t>
  </si>
  <si>
    <t>397-U1588A-32X-3-W 38/40-PMAG</t>
  </si>
  <si>
    <t>TPCK11959191</t>
  </si>
  <si>
    <t>397-U1588A-32X-3-W 75/75-NANNO</t>
  </si>
  <si>
    <t>CYL11959221</t>
  </si>
  <si>
    <t>397-U1588A-32X-3-W 80/81-CARB</t>
  </si>
  <si>
    <t>CYL11959231</t>
  </si>
  <si>
    <t>397-U1588A-32X-3-W 80/81-XRD</t>
  </si>
  <si>
    <t>CYL11959261</t>
  </si>
  <si>
    <t>397-U1588A-32X-3-W 102/104-31208</t>
  </si>
  <si>
    <t>TPCK11959201</t>
  </si>
  <si>
    <t>397-U1588A-32X-4-W 75/75-NANNO</t>
  </si>
  <si>
    <t>TPCK11959781</t>
  </si>
  <si>
    <t>397-U1588A-33X-1-W 76/76-NANNO</t>
  </si>
  <si>
    <t>LIQ11952971</t>
  </si>
  <si>
    <t>397-U1588A-32X-4-IW(140-150)-IWBRAD</t>
  </si>
  <si>
    <t>LIQ11952911</t>
  </si>
  <si>
    <t>397-U1588A-32X-4-IW(140-150)-IWALK</t>
  </si>
  <si>
    <t>LIQ11952981</t>
  </si>
  <si>
    <t>397-U1588A-32X-4-IW(140-150)-IWROCH</t>
  </si>
  <si>
    <t>CAKE11952951</t>
  </si>
  <si>
    <t>397-U1588A-32X-4-IW(140-150)-SCWU</t>
  </si>
  <si>
    <t>LIQ11952901</t>
  </si>
  <si>
    <t>397-U1588A-32X-4-IW(140-150)-IWS</t>
  </si>
  <si>
    <t>WRND11951241</t>
  </si>
  <si>
    <t>397-U1588A-32X-4-IW(140-150)</t>
  </si>
  <si>
    <t>LIQ11952941</t>
  </si>
  <si>
    <t>397-U1588A-32X-4-IW(140-150)-IWYOBO</t>
  </si>
  <si>
    <t>CAKE11952961</t>
  </si>
  <si>
    <t>397-U1588A-32X-4-IW(140-150)-SC</t>
  </si>
  <si>
    <t>LIQ11952931</t>
  </si>
  <si>
    <t>397-U1588A-32X-4-IW(140-150)-IWWU</t>
  </si>
  <si>
    <t>LIQ11952921</t>
  </si>
  <si>
    <t>397-U1588A-32X-4-IW(140-150)-IWICP</t>
  </si>
  <si>
    <t>CYL11951251</t>
  </si>
  <si>
    <t>397-U1588A-32X-5-HS</t>
  </si>
  <si>
    <t>TPCK11959241</t>
  </si>
  <si>
    <t>397-U1588A-32X-5-W 50/50-NANNO</t>
  </si>
  <si>
    <t>OTHR11951271</t>
  </si>
  <si>
    <t>397-U1588A-32X-CC-PAL-PALVERM</t>
  </si>
  <si>
    <t>OTHR11951341</t>
  </si>
  <si>
    <t>397-U1588A-32X-CC-PAL-NANNO</t>
  </si>
  <si>
    <t>OTHR11951331</t>
  </si>
  <si>
    <t>397-U1588A-32X-CC-PAL-PALABRA</t>
  </si>
  <si>
    <t>OTHR11951321</t>
  </si>
  <si>
    <t>397-U1588A-32X-CC-PAL-PALZARI</t>
  </si>
  <si>
    <t>OTHR11951351</t>
  </si>
  <si>
    <t>397-U1588A-32X-CC-PAL-FORAM</t>
  </si>
  <si>
    <t>OTHR11951281</t>
  </si>
  <si>
    <t>397-U1588A-32X-CC-PAL-PALPERA</t>
  </si>
  <si>
    <t>OTHR11951311</t>
  </si>
  <si>
    <t>397-U1588A-32X-CC-PAL-PALHUAN</t>
  </si>
  <si>
    <t>OTHR11951291</t>
  </si>
  <si>
    <t>397-U1588A-32X-CC-PAL-PALFLOR</t>
  </si>
  <si>
    <t>OTHR11951301</t>
  </si>
  <si>
    <t>397-U1588A-32X-CC-PAL-PALCLAR</t>
  </si>
  <si>
    <t>WRND11951261</t>
  </si>
  <si>
    <t>397-U1588A-32X-CC-PAL</t>
  </si>
  <si>
    <t>TPCK11959791</t>
  </si>
  <si>
    <t>397-U1588A-33X-2-W 75/75-NANNO</t>
  </si>
  <si>
    <t>TPCK11959801</t>
  </si>
  <si>
    <t>397-U1588A-33X-3-W 75/75-NANNO</t>
  </si>
  <si>
    <t>SS11959841</t>
  </si>
  <si>
    <t>397-U1588A-33X-4-A 18/18-SED</t>
  </si>
  <si>
    <t>CYL11959831</t>
  </si>
  <si>
    <t>397-U1588A-33X-4-W 18/19-CARB</t>
  </si>
  <si>
    <t>TPCK11959811</t>
  </si>
  <si>
    <t>397-U1588A-33X-4-W 74/74-NANNO</t>
  </si>
  <si>
    <t>TPCK11960361</t>
  </si>
  <si>
    <t>397-U1588A-34X-1-W 74/74-NANNO</t>
  </si>
  <si>
    <t>TPCK11959821</t>
  </si>
  <si>
    <t>397-U1588A-33X-5-W 35/35-NANNO</t>
  </si>
  <si>
    <t>OTHR11951781</t>
  </si>
  <si>
    <t>397-U1588A-33X-CC-PAL-PALHUAN</t>
  </si>
  <si>
    <t>WRND11951731</t>
  </si>
  <si>
    <t>397-U1588A-33X-CC-PAL</t>
  </si>
  <si>
    <t>OTHR11951791</t>
  </si>
  <si>
    <t>397-U1588A-33X-CC-PAL-PALZARI</t>
  </si>
  <si>
    <t>OTHR11951751</t>
  </si>
  <si>
    <t>397-U1588A-33X-CC-PAL-PALPERA</t>
  </si>
  <si>
    <t>OTHR11951821</t>
  </si>
  <si>
    <t>397-U1588A-33X-CC-PAL-FORAM</t>
  </si>
  <si>
    <t>OTHR11951811</t>
  </si>
  <si>
    <t>397-U1588A-33X-CC-PAL-NANNO</t>
  </si>
  <si>
    <t>OTHR11951801</t>
  </si>
  <si>
    <t>397-U1588A-33X-CC-PAL-PALABRA</t>
  </si>
  <si>
    <t>OTHR11951741</t>
  </si>
  <si>
    <t>397-U1588A-33X-CC-PAL-PALVERM</t>
  </si>
  <si>
    <t>OTHR11951771</t>
  </si>
  <si>
    <t>397-U1588A-33X-CC-PAL-PALCLAR</t>
  </si>
  <si>
    <t>OTHR11951761</t>
  </si>
  <si>
    <t>397-U1588A-33X-CC-PAL-PALFLOR</t>
  </si>
  <si>
    <t>TPCK11960371</t>
  </si>
  <si>
    <t>397-U1588A-34X-2-W 72/72-NANNO</t>
  </si>
  <si>
    <t>CYL11960431</t>
  </si>
  <si>
    <t>397-U1588A-34X-3-W 25/26-XRD</t>
  </si>
  <si>
    <t>SS11960451</t>
  </si>
  <si>
    <t>397-U1588A-34X-3-A 25/25-SED</t>
  </si>
  <si>
    <t>CYL11960441</t>
  </si>
  <si>
    <t>397-U1588A-34X-3-W 25/26-CARB</t>
  </si>
  <si>
    <t>CUBE11960411</t>
  </si>
  <si>
    <t>397-U1588A-34X-3-W 49/51-PMAG</t>
  </si>
  <si>
    <t>TPCK11960381</t>
  </si>
  <si>
    <t>397-U1588A-34X-3-W 75/75-NANNO</t>
  </si>
  <si>
    <t>CYL11960421</t>
  </si>
  <si>
    <t>397-U1588A-34X-3-W 96/98-31209</t>
  </si>
  <si>
    <t>TPCK11960391</t>
  </si>
  <si>
    <t>397-U1588A-34X-4-W 75/75-NANNO</t>
  </si>
  <si>
    <t>SS11960461</t>
  </si>
  <si>
    <t>397-U1588A-34X-4-A 102/102-SED</t>
  </si>
  <si>
    <t>LIQ11953081</t>
  </si>
  <si>
    <t>397-U1588A-34X-4-IW(108-118)-IWROCH</t>
  </si>
  <si>
    <t>LIQ11953041</t>
  </si>
  <si>
    <t>397-U1588A-34X-4-IW(108-118)-IWYOBO</t>
  </si>
  <si>
    <t>LIQ11953011</t>
  </si>
  <si>
    <t>397-U1588A-34X-4-IW(108-118)-IWALK</t>
  </si>
  <si>
    <t>LIQ11953071</t>
  </si>
  <si>
    <t>397-U1588A-34X-4-IW(108-118)-IWBRAD</t>
  </si>
  <si>
    <t>CAKE11953051</t>
  </si>
  <si>
    <t>397-U1588A-34X-4-IW(108-118)-SCWU</t>
  </si>
  <si>
    <t>WRND11952081</t>
  </si>
  <si>
    <t>397-U1588A-34X-4-IW(108-118)</t>
  </si>
  <si>
    <t>LIQ11953031</t>
  </si>
  <si>
    <t>397-U1588A-34X-4-IW(108-118)-IWWU</t>
  </si>
  <si>
    <t>CAKE11953061</t>
  </si>
  <si>
    <t>397-U1588A-34X-4-IW(108-118)-SC</t>
  </si>
  <si>
    <t>LIQ11953021</t>
  </si>
  <si>
    <t>397-U1588A-34X-4-IW(108-118)-IWICP</t>
  </si>
  <si>
    <t>LIQ11953001</t>
  </si>
  <si>
    <t>397-U1588A-34X-4-IW(108-118)-IWS</t>
  </si>
  <si>
    <t>TPCK11960721</t>
  </si>
  <si>
    <t>397-U1588A-35X-1-W 75/75-NANNO</t>
  </si>
  <si>
    <t>CYL11952091</t>
  </si>
  <si>
    <t>397-U1588A-34X-5-HS</t>
  </si>
  <si>
    <t>TPCK11960401</t>
  </si>
  <si>
    <t>397-U1588A-34X-5-W 40/40-NANNO</t>
  </si>
  <si>
    <t>OTHR11952161</t>
  </si>
  <si>
    <t>397-U1588A-34X-CC-PAL-PALZARI</t>
  </si>
  <si>
    <t>OTHR11952191</t>
  </si>
  <si>
    <t>397-U1588A-34X-CC-PAL-FORAM</t>
  </si>
  <si>
    <t>OTHR11952151</t>
  </si>
  <si>
    <t>397-U1588A-34X-CC-PAL-PALHUAN</t>
  </si>
  <si>
    <t>OTHR11952141</t>
  </si>
  <si>
    <t>397-U1588A-34X-CC-PAL-PALCLAR</t>
  </si>
  <si>
    <t>OTHR11952111</t>
  </si>
  <si>
    <t>397-U1588A-34X-CC-PAL-PALVERM</t>
  </si>
  <si>
    <t>OTHR11952131</t>
  </si>
  <si>
    <t>397-U1588A-34X-CC-PAL-PALFLOR</t>
  </si>
  <si>
    <t>WRND11952101</t>
  </si>
  <si>
    <t>397-U1588A-34X-CC-PAL</t>
  </si>
  <si>
    <t>OTHR11952181</t>
  </si>
  <si>
    <t>397-U1588A-34X-CC-PAL-NANNO</t>
  </si>
  <si>
    <t>OTHR11952121</t>
  </si>
  <si>
    <t>397-U1588A-34X-CC-PAL-PALPERA</t>
  </si>
  <si>
    <t>OTHR11952171</t>
  </si>
  <si>
    <t>397-U1588A-34X-CC-PAL-PALABRA</t>
  </si>
  <si>
    <t>TPCK11960731</t>
  </si>
  <si>
    <t>397-U1588A-35X-2-W 75/75-NANNO</t>
  </si>
  <si>
    <t>SS11961031</t>
  </si>
  <si>
    <t>397-U1588A-35X-3-A 54/54-SED</t>
  </si>
  <si>
    <t>CYL11961021</t>
  </si>
  <si>
    <t>397-U1588A-35X-3-W 54/55-CARB</t>
  </si>
  <si>
    <t>TPCK11960741</t>
  </si>
  <si>
    <t>397-U1588A-35X-3-W 75/75-NANNO</t>
  </si>
  <si>
    <t>TPCK11960751</t>
  </si>
  <si>
    <t>397-U1588A-35X-4-W 50/50-NANNO</t>
  </si>
  <si>
    <t>OTHR11952421</t>
  </si>
  <si>
    <t>397-U1588A-35X-CC-PAL-PALZARI</t>
  </si>
  <si>
    <t>OTHR11952401</t>
  </si>
  <si>
    <t>397-U1588A-35X-CC-PAL-PALCLAR</t>
  </si>
  <si>
    <t>WRND11952361</t>
  </si>
  <si>
    <t>397-U1588A-35X-CC-PAL</t>
  </si>
  <si>
    <t>OTHR11952381</t>
  </si>
  <si>
    <t>397-U1588A-35X-CC-PAL-PALPERA</t>
  </si>
  <si>
    <t>OTHR11952411</t>
  </si>
  <si>
    <t>397-U1588A-35X-CC-PAL-PALHUAN</t>
  </si>
  <si>
    <t>OTHR11952371</t>
  </si>
  <si>
    <t>397-U1588A-35X-CC-PAL-PALVERM</t>
  </si>
  <si>
    <t>OTHR11952431</t>
  </si>
  <si>
    <t>397-U1588A-35X-CC-PAL-PALABRA</t>
  </si>
  <si>
    <t>OTHR11952391</t>
  </si>
  <si>
    <t>397-U1588A-35X-CC-PAL-PALFLOR</t>
  </si>
  <si>
    <t>OTHR11952451</t>
  </si>
  <si>
    <t>397-U1588A-35X-CC-PAL-FORAM</t>
  </si>
  <si>
    <t>OTHR11952441</t>
  </si>
  <si>
    <t>397-U1588A-35X-CC-PAL-NANNO</t>
  </si>
  <si>
    <t>TPCK11961311</t>
  </si>
  <si>
    <t>397-U1588A-36X-1-W 75/75-NANNO</t>
  </si>
  <si>
    <t>TPCK11961321</t>
  </si>
  <si>
    <t>397-U1588A-36X-2-W 75/75-NANNO</t>
  </si>
  <si>
    <t>CYL11961361</t>
  </si>
  <si>
    <t>397-U1588A-36X-3-W 19/20-XRD</t>
  </si>
  <si>
    <t>CYL11961351</t>
  </si>
  <si>
    <t>397-U1588A-36X-3-W 19/20-CARB</t>
  </si>
  <si>
    <t>SS11961381</t>
  </si>
  <si>
    <t>397-U1588A-36X-3-A 19/19-SED</t>
  </si>
  <si>
    <t>CUBE11961721</t>
  </si>
  <si>
    <t>397-U1588A-36X-3-W 46/48-PMAG</t>
  </si>
  <si>
    <t>TPCK11961331</t>
  </si>
  <si>
    <t>397-U1588A-36X-3-W 75/75-NANNO</t>
  </si>
  <si>
    <t>CYL11961391</t>
  </si>
  <si>
    <t>397-U1588A-36X-4-W 43/45-31210</t>
  </si>
  <si>
    <t>TPCK11961341</t>
  </si>
  <si>
    <t>397-U1588A-36X-4-W 82/82-NANNO</t>
  </si>
  <si>
    <t>LIQ11954451</t>
  </si>
  <si>
    <t>397-U1588A-36X-4-IW(112-122)-IWICP</t>
  </si>
  <si>
    <t>CAKE11954491</t>
  </si>
  <si>
    <t>397-U1588A-36X-4-IW(112-122)-SC</t>
  </si>
  <si>
    <t>LIQ11954511</t>
  </si>
  <si>
    <t>397-U1588A-36X-4-IW(112-122)-IWROCH</t>
  </si>
  <si>
    <t>LIQ11954471</t>
  </si>
  <si>
    <t>397-U1588A-36X-4-IW(112-122)-IWYOBO</t>
  </si>
  <si>
    <t>LIQ11954501</t>
  </si>
  <si>
    <t>397-U1588A-36X-4-IW(112-122)-IWBRAD</t>
  </si>
  <si>
    <t>CAKE11954481</t>
  </si>
  <si>
    <t>397-U1588A-36X-4-IW(112-122)-SCWU</t>
  </si>
  <si>
    <t>LIQ11954461</t>
  </si>
  <si>
    <t>397-U1588A-36X-4-IW(112-122)-IWWU</t>
  </si>
  <si>
    <t>IW(112-122)</t>
  </si>
  <si>
    <t>WRND11952761</t>
  </si>
  <si>
    <t>397-U1588A-36X-4-IW(112-122)</t>
  </si>
  <si>
    <t>LIQ11954431</t>
  </si>
  <si>
    <t>397-U1588A-36X-4-IW(112-122)-IWS</t>
  </si>
  <si>
    <t>LIQ11954441</t>
  </si>
  <si>
    <t>397-U1588A-36X-4-IW(112-122)-IWALK</t>
  </si>
  <si>
    <t>TPCK11961681</t>
  </si>
  <si>
    <t>397-U1588A-37X-1-W 75/75-NANNO</t>
  </si>
  <si>
    <t>CYL11952771</t>
  </si>
  <si>
    <t>397-U1588A-36X-5-HS</t>
  </si>
  <si>
    <t>TPCK11961371</t>
  </si>
  <si>
    <t>397-U1588A-36X-5-W 45/45-NANNO</t>
  </si>
  <si>
    <t>OTHR11952801</t>
  </si>
  <si>
    <t>397-U1588A-36X-CC-PAL-PALPERA</t>
  </si>
  <si>
    <t>OTHR11952831</t>
  </si>
  <si>
    <t>397-U1588A-36X-CC-PAL-PALHUAN</t>
  </si>
  <si>
    <t>OTHR11952811</t>
  </si>
  <si>
    <t>397-U1588A-36X-CC-PAL-PALFLOR</t>
  </si>
  <si>
    <t>OTHR11952821</t>
  </si>
  <si>
    <t>397-U1588A-36X-CC-PAL-PALCLAR</t>
  </si>
  <si>
    <t>OTHR11952851</t>
  </si>
  <si>
    <t>397-U1588A-36X-CC-PAL-PALABRA</t>
  </si>
  <si>
    <t>OTHR11952871</t>
  </si>
  <si>
    <t>397-U1588A-36X-CC-PAL-FORAM</t>
  </si>
  <si>
    <t>OTHR11952841</t>
  </si>
  <si>
    <t>397-U1588A-36X-CC-PAL-PALZARI</t>
  </si>
  <si>
    <t>WRND11952781</t>
  </si>
  <si>
    <t>397-U1588A-36X-CC-PAL</t>
  </si>
  <si>
    <t>OTHR11952861</t>
  </si>
  <si>
    <t>397-U1588A-36X-CC-PAL-NANNO</t>
  </si>
  <si>
    <t>OTHR11952791</t>
  </si>
  <si>
    <t>397-U1588A-36X-CC-PAL-PALVERM</t>
  </si>
  <si>
    <t>TPCK11961691</t>
  </si>
  <si>
    <t>397-U1588A-37X-2-W 75/75-NANNO</t>
  </si>
  <si>
    <t>CYL11961731</t>
  </si>
  <si>
    <t>397-U1588A-37X-3-W 59/60-CARB</t>
  </si>
  <si>
    <t>SS11961741</t>
  </si>
  <si>
    <t>397-U1588A-37X-3-A 59/59-SED</t>
  </si>
  <si>
    <t>TPCK11961701</t>
  </si>
  <si>
    <t>397-U1588A-37X-3-W 75/75-NANNO</t>
  </si>
  <si>
    <t>CYL11953241</t>
  </si>
  <si>
    <t>397-U1588A-37X-4-HS</t>
  </si>
  <si>
    <t>TPCK11961711</t>
  </si>
  <si>
    <t>397-U1588A-37X-4-W 75/75-NANNO</t>
  </si>
  <si>
    <t>TPCK11961771</t>
  </si>
  <si>
    <t>397-U1588A-38X-1-W 71/71-NANNO</t>
  </si>
  <si>
    <t>OTHR11953271</t>
  </si>
  <si>
    <t>397-U1588A-37X-CC-PAL-PALPERA</t>
  </si>
  <si>
    <t>OTHR11953331</t>
  </si>
  <si>
    <t>397-U1588A-37X-CC-PAL-NANNO</t>
  </si>
  <si>
    <t>OTHR11953321</t>
  </si>
  <si>
    <t>397-U1588A-37X-CC-PAL-PALABRA</t>
  </si>
  <si>
    <t>WRND11953251</t>
  </si>
  <si>
    <t>397-U1588A-37X-CC-PAL</t>
  </si>
  <si>
    <t>OTHR11953311</t>
  </si>
  <si>
    <t>397-U1588A-37X-CC-PAL-PALZARI</t>
  </si>
  <si>
    <t>OTHR11953341</t>
  </si>
  <si>
    <t>397-U1588A-37X-CC-PAL-FORAM</t>
  </si>
  <si>
    <t>OTHR11953291</t>
  </si>
  <si>
    <t>397-U1588A-37X-CC-PAL-PALCLAR</t>
  </si>
  <si>
    <t>OTHR11953301</t>
  </si>
  <si>
    <t>397-U1588A-37X-CC-PAL-PALHUAN</t>
  </si>
  <si>
    <t>OTHR11953261</t>
  </si>
  <si>
    <t>397-U1588A-37X-CC-PAL-PALVERM</t>
  </si>
  <si>
    <t>OTHR11953281</t>
  </si>
  <si>
    <t>397-U1588A-37X-CC-PAL-PALFLOR</t>
  </si>
  <si>
    <t>NANNO78</t>
  </si>
  <si>
    <t>TPCK11961781</t>
  </si>
  <si>
    <t>397-U1588A-38X-2-W 72/72-NANNO78</t>
  </si>
  <si>
    <t>SS11962061</t>
  </si>
  <si>
    <t>397-U1588A-38X-2-A 91/91-SED</t>
  </si>
  <si>
    <t>CYL11961851</t>
  </si>
  <si>
    <t>397-U1588A-38X-2-W 91/92-XRD</t>
  </si>
  <si>
    <t>CYL11961861</t>
  </si>
  <si>
    <t>397-U1588A-38X-2-W 91/92-CARB</t>
  </si>
  <si>
    <t>CYL11961751</t>
  </si>
  <si>
    <t>397-U1588A-38X-3-W 54/56-31211</t>
  </si>
  <si>
    <t>NANNO79</t>
  </si>
  <si>
    <t>TPCK11961791</t>
  </si>
  <si>
    <t>397-U1588A-38X-3-W 80/80-NANNO79</t>
  </si>
  <si>
    <t>CUBE11961761</t>
  </si>
  <si>
    <t>397-U1588A-38X-3-W 118/120-PMAG</t>
  </si>
  <si>
    <t>SS11962071</t>
  </si>
  <si>
    <t>397-U1588A-38X-4-A 22/22-SED</t>
  </si>
  <si>
    <t>CYL11961871</t>
  </si>
  <si>
    <t>397-U1588A-38X-4-W 22/23-CARB</t>
  </si>
  <si>
    <t>NANNO80</t>
  </si>
  <si>
    <t>TPCK11961801</t>
  </si>
  <si>
    <t>397-U1588A-38X-4-W 76/76-NANNO80</t>
  </si>
  <si>
    <t>GAS11953681</t>
  </si>
  <si>
    <t>397-U1588A-38X-5-VAC_VOID</t>
  </si>
  <si>
    <t>NANNO81</t>
  </si>
  <si>
    <t>TPCK11961811</t>
  </si>
  <si>
    <t>397-U1588A-38X-5-W 62/62-NANNO81</t>
  </si>
  <si>
    <t>LIQ11955371</t>
  </si>
  <si>
    <t>397-U1588A-38X-5-IW(114-124)-IWS</t>
  </si>
  <si>
    <t>LIQ11955441</t>
  </si>
  <si>
    <t>397-U1588A-38X-5-IW(114-124)-IWBRAD</t>
  </si>
  <si>
    <t>LIQ11955451</t>
  </si>
  <si>
    <t>397-U1588A-38X-5-IW(114-124)-IWROCH</t>
  </si>
  <si>
    <t>LIQ11955411</t>
  </si>
  <si>
    <t>397-U1588A-38X-5-IW(114-124)-IWYOBO</t>
  </si>
  <si>
    <t>CAKE11955421</t>
  </si>
  <si>
    <t>397-U1588A-38X-5-IW(114-124)-SCWU</t>
  </si>
  <si>
    <t>LIQ11955391</t>
  </si>
  <si>
    <t>397-U1588A-38X-5-IW(114-124)-IWICP</t>
  </si>
  <si>
    <t>LIQ11955401</t>
  </si>
  <si>
    <t>397-U1588A-38X-5-IW(114-124)-IWWU</t>
  </si>
  <si>
    <t>IW(114-124)</t>
  </si>
  <si>
    <t>WRND11953691</t>
  </si>
  <si>
    <t>397-U1588A-38X-5-IW(114-124)</t>
  </si>
  <si>
    <t>CAKE11955431</t>
  </si>
  <si>
    <t>397-U1588A-38X-5-IW(114-124)-SC</t>
  </si>
  <si>
    <t>LIQ11955381</t>
  </si>
  <si>
    <t>397-U1588A-38X-5-IW(114-124)-IWALK</t>
  </si>
  <si>
    <t>CYL11953701</t>
  </si>
  <si>
    <t>397-U1588A-38X-6-HS</t>
  </si>
  <si>
    <t>NANNO82</t>
  </si>
  <si>
    <t>TPCK11961821</t>
  </si>
  <si>
    <t>397-U1588A-38X-6-W 35/35-NANNO82</t>
  </si>
  <si>
    <t>TPCK11961831</t>
  </si>
  <si>
    <t>397-U1588A-38X-6-W 90/90-NANNO</t>
  </si>
  <si>
    <t>OTHR11953791</t>
  </si>
  <si>
    <t>397-U1588A-38X-CC-PAL-NANNO</t>
  </si>
  <si>
    <t>OTHR11953761</t>
  </si>
  <si>
    <t>397-U1588A-38X-CC-PAL-PALHUAN</t>
  </si>
  <si>
    <t>OTHR11953731</t>
  </si>
  <si>
    <t>397-U1588A-38X-CC-PAL-PALPERA</t>
  </si>
  <si>
    <t>OTHR11953781</t>
  </si>
  <si>
    <t>397-U1588A-38X-CC-PAL-PALABRA</t>
  </si>
  <si>
    <t>OTHR11953771</t>
  </si>
  <si>
    <t>397-U1588A-38X-CC-PAL-PALZARI</t>
  </si>
  <si>
    <t>WRND11953711</t>
  </si>
  <si>
    <t>397-U1588A-38X-CC-PAL</t>
  </si>
  <si>
    <t>OTHR11953751</t>
  </si>
  <si>
    <t>397-U1588A-38X-CC-PAL-PALCLAR</t>
  </si>
  <si>
    <t>OTHR11953741</t>
  </si>
  <si>
    <t>397-U1588A-38X-CC-PAL-PALFLOR</t>
  </si>
  <si>
    <t>OTHR11953801</t>
  </si>
  <si>
    <t>397-U1588A-38X-CC-PAL-FORAM</t>
  </si>
  <si>
    <t>OTHR11953721</t>
  </si>
  <si>
    <t>397-U1588A-38X-CC-PAL-PALVERM</t>
  </si>
  <si>
    <t>TPCK11962091</t>
  </si>
  <si>
    <t>397-U1588A-39X-1-W 77/77-NANNO</t>
  </si>
  <si>
    <t>CYL11962081</t>
  </si>
  <si>
    <t>397-U1588A-39X-2-W 29/30-CARB</t>
  </si>
  <si>
    <t>SS11962331</t>
  </si>
  <si>
    <t>397-U1588A-39X-2-A 29/29-SED</t>
  </si>
  <si>
    <t>NANNO10</t>
  </si>
  <si>
    <t>TPCK11962101</t>
  </si>
  <si>
    <t>397-U1588A-39X-2-W 70/70-NANNO10</t>
  </si>
  <si>
    <t>NANNO11</t>
  </si>
  <si>
    <t>TPCK11962111</t>
  </si>
  <si>
    <t>397-U1588A-39X-3-W 81/81-NANNO11</t>
  </si>
  <si>
    <t>NANNO12</t>
  </si>
  <si>
    <t>TPCK11962121</t>
  </si>
  <si>
    <t>397-U1588A-39X-4-W 75/75-NANNO12</t>
  </si>
  <si>
    <t>CYL11962591</t>
  </si>
  <si>
    <t>397-U1588A-40X-1-W 49/50-XRD</t>
  </si>
  <si>
    <t>CYL11962581</t>
  </si>
  <si>
    <t>397-U1588A-40X-1-W 49/50-CARB</t>
  </si>
  <si>
    <t>SS11962811</t>
  </si>
  <si>
    <t>397-U1588A-40X-1-A 49/49-SED</t>
  </si>
  <si>
    <t>TPCK11962531</t>
  </si>
  <si>
    <t>397-U1588A-40X-1-W 71/71-NANNO</t>
  </si>
  <si>
    <t>NANNO13</t>
  </si>
  <si>
    <t>TPCK11962131</t>
  </si>
  <si>
    <t>397-U1588A-39X-5-W 29/29-NANNO13</t>
  </si>
  <si>
    <t>OTHR11954081</t>
  </si>
  <si>
    <t>397-U1588A-39X-CC-PAL-PALHUAN</t>
  </si>
  <si>
    <t>OTHR11954121</t>
  </si>
  <si>
    <t>397-U1588A-39X-CC-PAL-FORAM</t>
  </si>
  <si>
    <t>OTHR11954061</t>
  </si>
  <si>
    <t>397-U1588A-39X-CC-PAL-PALFLOR</t>
  </si>
  <si>
    <t>OTHR11954071</t>
  </si>
  <si>
    <t>397-U1588A-39X-CC-PAL-PALCLAR</t>
  </si>
  <si>
    <t>WRND11954031</t>
  </si>
  <si>
    <t>397-U1588A-39X-CC-PAL</t>
  </si>
  <si>
    <t>OTHR11954111</t>
  </si>
  <si>
    <t>397-U1588A-39X-CC-PAL-NANNO</t>
  </si>
  <si>
    <t>OTHR11954101</t>
  </si>
  <si>
    <t>397-U1588A-39X-CC-PAL-PALABRA</t>
  </si>
  <si>
    <t>OTHR11954091</t>
  </si>
  <si>
    <t>397-U1588A-39X-CC-PAL-PALZARI</t>
  </si>
  <si>
    <t>OTHR11954041</t>
  </si>
  <si>
    <t>397-U1588A-39X-CC-PAL-PALVERM</t>
  </si>
  <si>
    <t>OTHR11954051</t>
  </si>
  <si>
    <t>397-U1588A-39X-CC-PAL-PALPERA</t>
  </si>
  <si>
    <t>NANNO54</t>
  </si>
  <si>
    <t>TPCK11962541</t>
  </si>
  <si>
    <t>397-U1588A-40X-2-W 68/68-NANNO54</t>
  </si>
  <si>
    <t>CUBE11962621</t>
  </si>
  <si>
    <t>397-U1588A-40X-3-W 30/32-PMAG</t>
  </si>
  <si>
    <t>CYL11962571</t>
  </si>
  <si>
    <t>397-U1588A-40X-3-W 49/51-31212</t>
  </si>
  <si>
    <t>NANNO55</t>
  </si>
  <si>
    <t>TPCK11962551</t>
  </si>
  <si>
    <t>397-U1588A-40X-3-W 67/67-NANNO55</t>
  </si>
  <si>
    <t>LIQ11955851</t>
  </si>
  <si>
    <t>397-U1588A-40X-3-IW(106-116)-IWICP</t>
  </si>
  <si>
    <t>LIQ11955831</t>
  </si>
  <si>
    <t>397-U1588A-40X-3-IW(106-116)-IWS</t>
  </si>
  <si>
    <t>LIQ11955841</t>
  </si>
  <si>
    <t>397-U1588A-40X-3-IW(106-116)-IWALK</t>
  </si>
  <si>
    <t>CAKE11955891</t>
  </si>
  <si>
    <t>397-U1588A-40X-3-IW(106-116)-SC</t>
  </si>
  <si>
    <t>CAKE11955881</t>
  </si>
  <si>
    <t>397-U1588A-40X-3-IW(106-116)-SCWU</t>
  </si>
  <si>
    <t>LIQ11955871</t>
  </si>
  <si>
    <t>397-U1588A-40X-3-IW(106-116)-IWYOBO</t>
  </si>
  <si>
    <t>IW(106-116)</t>
  </si>
  <si>
    <t>WRND11954401</t>
  </si>
  <si>
    <t>397-U1588A-40X-3-IW(106-116)</t>
  </si>
  <si>
    <t>LIQ11955861</t>
  </si>
  <si>
    <t>397-U1588A-40X-3-IW(106-116)-IWWU</t>
  </si>
  <si>
    <t>LIQ11955901</t>
  </si>
  <si>
    <t>397-U1588A-40X-3-IW(106-116)-IWBRAD</t>
  </si>
  <si>
    <t>LIQ11955911</t>
  </si>
  <si>
    <t>397-U1588A-40X-3-IW(106-116)-IWROCH</t>
  </si>
  <si>
    <t>CYL11954411</t>
  </si>
  <si>
    <t>397-U1588A-40X-4-HS</t>
  </si>
  <si>
    <t>NANNO56</t>
  </si>
  <si>
    <t>TPCK11962561</t>
  </si>
  <si>
    <t>397-U1588A-40X-4-W 34/34-NANNO56</t>
  </si>
  <si>
    <t>OTHR11954531</t>
  </si>
  <si>
    <t>397-U1588A-40X-CC-PAL-PALPERA</t>
  </si>
  <si>
    <t>OTHR11954551</t>
  </si>
  <si>
    <t>397-U1588A-40X-CC-PAL-PALCLAR</t>
  </si>
  <si>
    <t>OTHR11954591</t>
  </si>
  <si>
    <t>397-U1588A-40X-CC-PAL-NANNO</t>
  </si>
  <si>
    <t>OTHR11954541</t>
  </si>
  <si>
    <t>397-U1588A-40X-CC-PAL-PALFLOR</t>
  </si>
  <si>
    <t>OTHR11954571</t>
  </si>
  <si>
    <t>397-U1588A-40X-CC-PAL-PALZARI</t>
  </si>
  <si>
    <t>OTHR11954601</t>
  </si>
  <si>
    <t>397-U1588A-40X-CC-PAL-FORAM</t>
  </si>
  <si>
    <t>OTHR11954521</t>
  </si>
  <si>
    <t>397-U1588A-40X-CC-PAL-PALVERM</t>
  </si>
  <si>
    <t>OTHR11954561</t>
  </si>
  <si>
    <t>397-U1588A-40X-CC-PAL-PALHUAN</t>
  </si>
  <si>
    <t>OTHR11954581</t>
  </si>
  <si>
    <t>397-U1588A-40X-CC-PAL-PALABRA</t>
  </si>
  <si>
    <t>WRND11954421</t>
  </si>
  <si>
    <t>397-U1588A-40X-CC-PAL</t>
  </si>
  <si>
    <t>TPCK11962821</t>
  </si>
  <si>
    <t>397-U1588A-41X-1-W 75/75-NANNO</t>
  </si>
  <si>
    <t>TPCK11962831</t>
  </si>
  <si>
    <t>397-U1588A-41X-2-W 80/80-NANNO</t>
  </si>
  <si>
    <t>TPCK11962841</t>
  </si>
  <si>
    <t>397-U1588A-41X-3-W 73/73-NANNO</t>
  </si>
  <si>
    <t>TPCK11962851</t>
  </si>
  <si>
    <t>397-U1588A-41X-4-W 75/75-NANNO</t>
  </si>
  <si>
    <t>TPCK11963151</t>
  </si>
  <si>
    <t>397-U1588A-42X-1-W 71/71-NANNO</t>
  </si>
  <si>
    <t>CYL11962871</t>
  </si>
  <si>
    <t>397-U1588A-41X-5-W 8/9-CARB</t>
  </si>
  <si>
    <t>SS11963101</t>
  </si>
  <si>
    <t>397-U1588A-41X-5-A 8/8-SED</t>
  </si>
  <si>
    <t>SS11963381</t>
  </si>
  <si>
    <t>397-U1588A-42X-2-A 19/19-SED</t>
  </si>
  <si>
    <t>CYL11963141</t>
  </si>
  <si>
    <t>397-U1588A-42X-2-W 20/21-CARB</t>
  </si>
  <si>
    <t>CYL11963131</t>
  </si>
  <si>
    <t>397-U1588A-42X-2-W 20/21-XRD</t>
  </si>
  <si>
    <t>TPCK11962861</t>
  </si>
  <si>
    <t>397-U1588A-41X-5-W 70/70-NANNO</t>
  </si>
  <si>
    <t>OTHR11954931</t>
  </si>
  <si>
    <t>397-U1588A-41X-CC-PAL-FORAM</t>
  </si>
  <si>
    <t>WRND11954841</t>
  </si>
  <si>
    <t>397-U1588A-41X-CC-PAL</t>
  </si>
  <si>
    <t>OTHR11954891</t>
  </si>
  <si>
    <t>397-U1588A-41X-CC-PAL-PALHUAN</t>
  </si>
  <si>
    <t>OTHR11954911</t>
  </si>
  <si>
    <t>397-U1588A-41X-CC-PAL-PALABRA</t>
  </si>
  <si>
    <t>OTHR11954881</t>
  </si>
  <si>
    <t>397-U1588A-41X-CC-PAL-PALCLAR</t>
  </si>
  <si>
    <t>OTHR11954871</t>
  </si>
  <si>
    <t>397-U1588A-41X-CC-PAL-PALFLOR</t>
  </si>
  <si>
    <t>OTHR11954861</t>
  </si>
  <si>
    <t>397-U1588A-41X-CC-PAL-PALPERA</t>
  </si>
  <si>
    <t>OTHR11954851</t>
  </si>
  <si>
    <t>397-U1588A-41X-CC-PAL-PALVERM</t>
  </si>
  <si>
    <t>OTHR11954901</t>
  </si>
  <si>
    <t>397-U1588A-41X-CC-PAL-PALZARI</t>
  </si>
  <si>
    <t>OTHR11954921</t>
  </si>
  <si>
    <t>397-U1588A-41X-CC-PAL-NANNO</t>
  </si>
  <si>
    <t>CYL11963121</t>
  </si>
  <si>
    <t>397-U1588A-42X-2-W 61/63-31213</t>
  </si>
  <si>
    <t>TPCK11963161</t>
  </si>
  <si>
    <t>397-U1588A-42X-2-W 76/76-NANNO</t>
  </si>
  <si>
    <t>CUBE11963371</t>
  </si>
  <si>
    <t>397-U1588A-42X-3-W 41/43-PMAG</t>
  </si>
  <si>
    <t>TPCK11963171</t>
  </si>
  <si>
    <t>397-U1588A-42X-3-W 73/73-NANNO</t>
  </si>
  <si>
    <t>CAKE11956681</t>
  </si>
  <si>
    <t>397-U1588A-42X-3-IW(117-127)-SCWU</t>
  </si>
  <si>
    <t>LIQ11956711</t>
  </si>
  <si>
    <t>397-U1588A-42X-3-IW(117-127)-IWROCH</t>
  </si>
  <si>
    <t>LIQ11956651</t>
  </si>
  <si>
    <t>397-U1588A-42X-3-IW(117-127)-IWICP</t>
  </si>
  <si>
    <t>LIQ11956631</t>
  </si>
  <si>
    <t>397-U1588A-42X-3-IW(117-127)-IWS</t>
  </si>
  <si>
    <t>CAKE11956691</t>
  </si>
  <si>
    <t>397-U1588A-42X-3-IW(117-127)-SC</t>
  </si>
  <si>
    <t>LIQ11956701</t>
  </si>
  <si>
    <t>397-U1588A-42X-3-IW(117-127)-IWBRAD</t>
  </si>
  <si>
    <t>LIQ11956661</t>
  </si>
  <si>
    <t>397-U1588A-42X-3-IW(117-127)-IWWU</t>
  </si>
  <si>
    <t>IW(117-127)</t>
  </si>
  <si>
    <t>WRND11955251</t>
  </si>
  <si>
    <t>KOWALSKI</t>
  </si>
  <si>
    <t>397-U1588A-42X-3-IW(117-127)</t>
  </si>
  <si>
    <t>LIQ11956641</t>
  </si>
  <si>
    <t>397-U1588A-42X-3-IW(117-127)-IWALK</t>
  </si>
  <si>
    <t>LIQ11956671</t>
  </si>
  <si>
    <t>397-U1588A-42X-3-IW(117-127)-IWYOBO</t>
  </si>
  <si>
    <t>CYL11955241</t>
  </si>
  <si>
    <t>397-U1588A-42X-4-HS</t>
  </si>
  <si>
    <t>TPCK11963181</t>
  </si>
  <si>
    <t>397-U1588A-42X-4-W 27/27-NANNO</t>
  </si>
  <si>
    <t>WRND11955261</t>
  </si>
  <si>
    <t>397-U1588A-42X-CC-PAL</t>
  </si>
  <si>
    <t>OTHR11955291</t>
  </si>
  <si>
    <t>397-U1588A-42X-CC-PAL-PALFLOR</t>
  </si>
  <si>
    <t>OTHR11955331</t>
  </si>
  <si>
    <t>397-U1588A-42X-CC-PAL-PALABRA</t>
  </si>
  <si>
    <t>OTHR11955311</t>
  </si>
  <si>
    <t>397-U1588A-42X-CC-PAL-PALHUAN</t>
  </si>
  <si>
    <t>OTHR11955341</t>
  </si>
  <si>
    <t>397-U1588A-42X-CC-PAL-NANNO</t>
  </si>
  <si>
    <t>OTHR11955281</t>
  </si>
  <si>
    <t>397-U1588A-42X-CC-PAL-PALPERA</t>
  </si>
  <si>
    <t>OTHR11955271</t>
  </si>
  <si>
    <t>397-U1588A-42X-CC-PAL-PALVERM</t>
  </si>
  <si>
    <t>OTHR11955301</t>
  </si>
  <si>
    <t>397-U1588A-42X-CC-PAL-PALCLAR</t>
  </si>
  <si>
    <t>OTHR11955321</t>
  </si>
  <si>
    <t>397-U1588A-42X-CC-PAL-PALZARI</t>
  </si>
  <si>
    <t>OTHR11955351</t>
  </si>
  <si>
    <t>397-U1588A-42X-CC-PAL-FORAM</t>
  </si>
  <si>
    <t>TPCK11963581</t>
  </si>
  <si>
    <t>397-U1588A-43X-1-W 70/70-NANNO</t>
  </si>
  <si>
    <t>TPCK11963591</t>
  </si>
  <si>
    <t>397-U1588A-43X-2-W 78/78-NANNO</t>
  </si>
  <si>
    <t>SS11963941</t>
  </si>
  <si>
    <t>397-U1588A-43X-3-A 30/30-SED</t>
  </si>
  <si>
    <t>CYL11963671</t>
  </si>
  <si>
    <t>397-U1588A-43X-3-W 30/31-CARB</t>
  </si>
  <si>
    <t>TPCK11963601</t>
  </si>
  <si>
    <t>397-U1588A-43X-3-W 64/64-NANNO</t>
  </si>
  <si>
    <t>TPCK11963611</t>
  </si>
  <si>
    <t>397-U1588A-43X-4-W 70/70-NANNO</t>
  </si>
  <si>
    <t>GAS11955731</t>
  </si>
  <si>
    <t>397-U1588A-43X-5-VAC_VOID</t>
  </si>
  <si>
    <t>CYL11963961</t>
  </si>
  <si>
    <t>397-U1588A-43X-5-W 68/70-31214</t>
  </si>
  <si>
    <t>TPCK11963621</t>
  </si>
  <si>
    <t>397-U1588A-43X-5-W 68/68-NANNO</t>
  </si>
  <si>
    <t>LIQ11957241</t>
  </si>
  <si>
    <t>397-U1588A-43X-5-IW(103-113)-IWICP</t>
  </si>
  <si>
    <t>LIQ11957261</t>
  </si>
  <si>
    <t>397-U1588A-43X-5-IW(103-113)-IWYOBO</t>
  </si>
  <si>
    <t>LIQ11957231</t>
  </si>
  <si>
    <t>397-U1588A-43X-5-IW(103-113)-IWALK</t>
  </si>
  <si>
    <t>CAKE11957271</t>
  </si>
  <si>
    <t>397-U1588A-43X-5-IW(103-113)-SCWU</t>
  </si>
  <si>
    <t>IW(103-113)</t>
  </si>
  <si>
    <t>WRND11955711</t>
  </si>
  <si>
    <t>397-U1588A-43X-5-IW(103-113)</t>
  </si>
  <si>
    <t>CAKE11957281</t>
  </si>
  <si>
    <t>397-U1588A-43X-5-IW(103-113)-SC</t>
  </si>
  <si>
    <t>LIQ11957251</t>
  </si>
  <si>
    <t>397-U1588A-43X-5-IW(103-113)-IWWU</t>
  </si>
  <si>
    <t>LIQ11957221</t>
  </si>
  <si>
    <t>397-U1588A-43X-5-IW(103-113)-IWS</t>
  </si>
  <si>
    <t>LIQ11957301</t>
  </si>
  <si>
    <t>397-U1588A-43X-5-IW(103-113)-IWROCH</t>
  </si>
  <si>
    <t>LIQ11957291</t>
  </si>
  <si>
    <t>397-U1588A-43X-5-IW(103-113)-IWBRAD</t>
  </si>
  <si>
    <t>CYL11955701</t>
  </si>
  <si>
    <t>397-U1588A-43X-6-HS</t>
  </si>
  <si>
    <t>CYL11963681</t>
  </si>
  <si>
    <t>397-U1588A-43X-6-W 47/48-CARB</t>
  </si>
  <si>
    <t>CYL11963691</t>
  </si>
  <si>
    <t>397-U1588A-43X-6-W 47/48-XRD</t>
  </si>
  <si>
    <t>SS11963951</t>
  </si>
  <si>
    <t>397-U1588A-43X-6-A 47/47-SED</t>
  </si>
  <si>
    <t>TPCK11963631</t>
  </si>
  <si>
    <t>397-U1588A-43X-6-W 60/60-NANNO</t>
  </si>
  <si>
    <t>TPCK11963641</t>
  </si>
  <si>
    <t>397-U1588A-43X-7-A 61/61-NANNO</t>
  </si>
  <si>
    <t>TPCK11963651</t>
  </si>
  <si>
    <t>397-U1588A-43X-7-W 61/61-NANNO</t>
  </si>
  <si>
    <t>OTHR11955811</t>
  </si>
  <si>
    <t>397-U1588A-43X-CC-PAL-NANNO</t>
  </si>
  <si>
    <t>OTHR11955751</t>
  </si>
  <si>
    <t>397-U1588A-43X-CC-PAL-PALPERA</t>
  </si>
  <si>
    <t>OTHR11955781</t>
  </si>
  <si>
    <t>397-U1588A-43X-CC-PAL-PALHUAN</t>
  </si>
  <si>
    <t>OTHR11955791</t>
  </si>
  <si>
    <t>397-U1588A-43X-CC-PAL-PALZARI</t>
  </si>
  <si>
    <t>OTHR11955801</t>
  </si>
  <si>
    <t>397-U1588A-43X-CC-PAL-PALABRA</t>
  </si>
  <si>
    <t>OTHR11955821</t>
  </si>
  <si>
    <t>397-U1588A-43X-CC-PAL-FORAM</t>
  </si>
  <si>
    <t>WRND11955721</t>
  </si>
  <si>
    <t>397-U1588A-43X-CC-PAL</t>
  </si>
  <si>
    <t>OTHR11955741</t>
  </si>
  <si>
    <t>397-U1588A-43X-CC-PAL-PALVERM</t>
  </si>
  <si>
    <t>OTHR11955771</t>
  </si>
  <si>
    <t>397-U1588A-43X-CC-PAL-PALCLAR</t>
  </si>
  <si>
    <t>OTHR11955761</t>
  </si>
  <si>
    <t>397-U1588A-43X-CC-PAL-PALFLOR</t>
  </si>
  <si>
    <t>TPCK11964211</t>
  </si>
  <si>
    <t>397-U1588A-44X-1-W 75/75-NANNO</t>
  </si>
  <si>
    <t>TPCK11964221</t>
  </si>
  <si>
    <t>397-U1588A-44X-2-W 76/76-NANNO</t>
  </si>
  <si>
    <t>CYL11964201</t>
  </si>
  <si>
    <t>397-U1588A-44X-3-W 29/30-CARB</t>
  </si>
  <si>
    <t>CYL11964281</t>
  </si>
  <si>
    <t>397-U1588A-44X-3-W 29/30-XRD</t>
  </si>
  <si>
    <t>SS11964291</t>
  </si>
  <si>
    <t>397-U1588A-44X-3-A 29/29-SED</t>
  </si>
  <si>
    <t>CYL11964191</t>
  </si>
  <si>
    <t>397-U1588A-44X-3-W 51/53-31215</t>
  </si>
  <si>
    <t>TPCK11964231</t>
  </si>
  <si>
    <t>397-U1588A-44X-3-W 71/71-NANNO</t>
  </si>
  <si>
    <t>CUBE11964271</t>
  </si>
  <si>
    <t>397-U1588A-44X-3-W 79/81-PMAG</t>
  </si>
  <si>
    <t>TPCK11964241</t>
  </si>
  <si>
    <t>397-U1588A-44X-4-W 80/80-NANNO</t>
  </si>
  <si>
    <t>TPCK11964701</t>
  </si>
  <si>
    <t>397-U1588A-45X-1-W 78/78-NANNO</t>
  </si>
  <si>
    <t>TPCK11964251</t>
  </si>
  <si>
    <t>397-U1588A-44X-5-W 25/25-NANNO</t>
  </si>
  <si>
    <t>OTHR11956251</t>
  </si>
  <si>
    <t>397-U1588A-44X-CC-PAL-PALABRA</t>
  </si>
  <si>
    <t>OTHR11956211</t>
  </si>
  <si>
    <t>397-U1588A-44X-CC-PAL-PALFLOR</t>
  </si>
  <si>
    <t>OTHR11956191</t>
  </si>
  <si>
    <t>397-U1588A-44X-CC-PAL-PALVERM</t>
  </si>
  <si>
    <t>OTHR11956271</t>
  </si>
  <si>
    <t>397-U1588A-44X-CC-PAL-FORAM</t>
  </si>
  <si>
    <t>WRND11956181</t>
  </si>
  <si>
    <t>397-U1588A-44X-CC-PAL</t>
  </si>
  <si>
    <t>OTHR11956241</t>
  </si>
  <si>
    <t>397-U1588A-44X-CC-PAL-PALZARI</t>
  </si>
  <si>
    <t>OTHR11956201</t>
  </si>
  <si>
    <t>397-U1588A-44X-CC-PAL-PALPERA</t>
  </si>
  <si>
    <t>OTHR11956221</t>
  </si>
  <si>
    <t>397-U1588A-44X-CC-PAL-PALCLAR</t>
  </si>
  <si>
    <t>OTHR11956231</t>
  </si>
  <si>
    <t>397-U1588A-44X-CC-PAL-PALHUAN</t>
  </si>
  <si>
    <t>OTHR11956261</t>
  </si>
  <si>
    <t>397-U1588A-44X-CC-PAL-NANNO</t>
  </si>
  <si>
    <t>SS11964681</t>
  </si>
  <si>
    <t>397-U1588A-45X-2-A 57/57-SED</t>
  </si>
  <si>
    <t>CYL11964491</t>
  </si>
  <si>
    <t>397-U1588A-45X-2-W 57/58-CARB</t>
  </si>
  <si>
    <t>TPCK11964711</t>
  </si>
  <si>
    <t>397-U1588A-45X-2-W 77/77-NANNO</t>
  </si>
  <si>
    <t>TPCK11964721</t>
  </si>
  <si>
    <t>397-U1588A-45X-3-W 77/77-NANNO</t>
  </si>
  <si>
    <t>LIQ11957131</t>
  </si>
  <si>
    <t>397-U1588A-45X-3-IW(139-149)-IWS</t>
  </si>
  <si>
    <t>LIQ11957201</t>
  </si>
  <si>
    <t>397-U1588A-45X-3-IW(139-149)-IWBRAD</t>
  </si>
  <si>
    <t>LIQ11957161</t>
  </si>
  <si>
    <t>397-U1588A-45X-3-IW(139-149)-IWWU</t>
  </si>
  <si>
    <t>LIQ11957141</t>
  </si>
  <si>
    <t>397-U1588A-45X-3-IW(139-149)-IWALK</t>
  </si>
  <si>
    <t>LIQ11957211</t>
  </si>
  <si>
    <t>397-U1588A-45X-3-IW(139-149)-IWROCH</t>
  </si>
  <si>
    <t>CAKE11957191</t>
  </si>
  <si>
    <t>397-U1588A-45X-3-IW(139-149)-SC</t>
  </si>
  <si>
    <t>LIQ11957151</t>
  </si>
  <si>
    <t>397-U1588A-45X-3-IW(139-149)-IWICP</t>
  </si>
  <si>
    <t>LIQ11957171</t>
  </si>
  <si>
    <t>397-U1588A-45X-3-IW(139-149)-IWYOBO</t>
  </si>
  <si>
    <t>IW(139-149)</t>
  </si>
  <si>
    <t>WRND11956521</t>
  </si>
  <si>
    <t>397-U1588A-45X-3-IW(139-149)</t>
  </si>
  <si>
    <t>CAKE11957181</t>
  </si>
  <si>
    <t>397-U1588A-45X-3-IW(139-149)-SCWU</t>
  </si>
  <si>
    <t>CYL11956511</t>
  </si>
  <si>
    <t>397-U1588A-45X-4-HS</t>
  </si>
  <si>
    <t>TPCK11964731</t>
  </si>
  <si>
    <t>397-U1588A-45X-4-W 51/51-NANNO</t>
  </si>
  <si>
    <t>TPCK11964981</t>
  </si>
  <si>
    <t>397-U1588A-46X-1-W 74/74-NANNO</t>
  </si>
  <si>
    <t>WRND11956531</t>
  </si>
  <si>
    <t>397-U1588A-45X-CC-PAL</t>
  </si>
  <si>
    <t>OTHR11956611</t>
  </si>
  <si>
    <t>397-U1588A-45X-CC-PAL-NANNO</t>
  </si>
  <si>
    <t>OTHR11956551</t>
  </si>
  <si>
    <t>397-U1588A-45X-CC-PAL-PALPERA</t>
  </si>
  <si>
    <t>OTHR11956561</t>
  </si>
  <si>
    <t>397-U1588A-45X-CC-PAL-PALFLOR</t>
  </si>
  <si>
    <t>OTHR11956541</t>
  </si>
  <si>
    <t>397-U1588A-45X-CC-PAL-PALVERM</t>
  </si>
  <si>
    <t>OTHR11956571</t>
  </si>
  <si>
    <t>397-U1588A-45X-CC-PAL-PALCLAR</t>
  </si>
  <si>
    <t>OTHR11956591</t>
  </si>
  <si>
    <t>397-U1588A-45X-CC-PAL-PALZARI</t>
  </si>
  <si>
    <t>OTHR11956621</t>
  </si>
  <si>
    <t>397-U1588A-45X-CC-PAL-FORAM</t>
  </si>
  <si>
    <t>OTHR11956601</t>
  </si>
  <si>
    <t>397-U1588A-45X-CC-PAL-PALABRA</t>
  </si>
  <si>
    <t>OTHR11956581</t>
  </si>
  <si>
    <t>397-U1588A-45X-CC-PAL-PALHUAN</t>
  </si>
  <si>
    <t>CUBE11964961</t>
  </si>
  <si>
    <t>397-U1588A-46X-2-W 47/49-PMAG</t>
  </si>
  <si>
    <t>SS11965231</t>
  </si>
  <si>
    <t>397-U1588A-46X-2-A 60/60-SED</t>
  </si>
  <si>
    <t>CYL11965211</t>
  </si>
  <si>
    <t>397-U1588A-46X-2-W 60/61-CARB</t>
  </si>
  <si>
    <t>CYL11965201</t>
  </si>
  <si>
    <t>397-U1588A-46X-2-W 60/61-XRD</t>
  </si>
  <si>
    <t>TPCK11964991</t>
  </si>
  <si>
    <t>397-U1588A-46X-2-W 77/77-NANNO</t>
  </si>
  <si>
    <t>CYL11964971</t>
  </si>
  <si>
    <t>397-U1588A-46X-3-W 23/25-31216</t>
  </si>
  <si>
    <t>TPCK11965001</t>
  </si>
  <si>
    <t>397-U1588A-46X-3-W 71/71-NANNO</t>
  </si>
  <si>
    <t>TPCK11965011</t>
  </si>
  <si>
    <t>397-U1588A-46X-4-W 33/33-NANNO</t>
  </si>
  <si>
    <t>OTHR11956891</t>
  </si>
  <si>
    <t>397-U1588A-46X-CC-PAL-PALVERM</t>
  </si>
  <si>
    <t>OTHR11956901</t>
  </si>
  <si>
    <t>397-U1588A-46X-CC-PAL-PALPERA</t>
  </si>
  <si>
    <t>OTHR11956941</t>
  </si>
  <si>
    <t>397-U1588A-46X-CC-PAL-PALZARI</t>
  </si>
  <si>
    <t>OTHR11956921</t>
  </si>
  <si>
    <t>397-U1588A-46X-CC-PAL-PALCLAR</t>
  </si>
  <si>
    <t>WRND11956881</t>
  </si>
  <si>
    <t>397-U1588A-46X-CC-PAL</t>
  </si>
  <si>
    <t>OTHR11956961</t>
  </si>
  <si>
    <t>397-U1588A-46X-CC-PAL-NANNO</t>
  </si>
  <si>
    <t>OTHR11956931</t>
  </si>
  <si>
    <t>397-U1588A-46X-CC-PAL-PALHUAN</t>
  </si>
  <si>
    <t>OTHR11956911</t>
  </si>
  <si>
    <t>397-U1588A-46X-CC-PAL-PALFLOR</t>
  </si>
  <si>
    <t>OTHR11956971</t>
  </si>
  <si>
    <t>397-U1588A-46X-CC-PAL-FORAM</t>
  </si>
  <si>
    <t>OTHR11956951</t>
  </si>
  <si>
    <t>397-U1588A-46X-CC-PAL-PALABRA</t>
  </si>
  <si>
    <t>TPCK11965241</t>
  </si>
  <si>
    <t>397-U1588A-47X-1-W 75/75-NANNO</t>
  </si>
  <si>
    <t>TPCK11965251</t>
  </si>
  <si>
    <t>397-U1588A-47X-2-W 75/75-NANNO</t>
  </si>
  <si>
    <t>TPCK11965261</t>
  </si>
  <si>
    <t>397-U1588A-47X-3-W 75/75-NANNO</t>
  </si>
  <si>
    <t>CYL11965461</t>
  </si>
  <si>
    <t>397-U1588A-47X-3-W 82/83-XRD</t>
  </si>
  <si>
    <t>CYL11965471</t>
  </si>
  <si>
    <t>397-U1588A-47X-3-W 82/83-CARB</t>
  </si>
  <si>
    <t>LIQ11958581</t>
  </si>
  <si>
    <t>397-U1588A-47X-3-IW(139-149)-IWYOBO</t>
  </si>
  <si>
    <t>LIQ11958621</t>
  </si>
  <si>
    <t>397-U1588A-47X-3-IW(139-149)-IWROCH</t>
  </si>
  <si>
    <t>LIQ11958561</t>
  </si>
  <si>
    <t>397-U1588A-47X-3-IW(139-149)-IWICP</t>
  </si>
  <si>
    <t>CAKE11958601</t>
  </si>
  <si>
    <t>397-U1588A-47X-3-IW(139-149)-SC</t>
  </si>
  <si>
    <t>WRND11957491</t>
  </si>
  <si>
    <t>397-U1588A-47X-3-IW(139-149)</t>
  </si>
  <si>
    <t>CAKE11958591</t>
  </si>
  <si>
    <t>397-U1588A-47X-3-IW(139-149)-SCWU</t>
  </si>
  <si>
    <t>LIQ11958571</t>
  </si>
  <si>
    <t>397-U1588A-47X-3-IW(139-149)-IWWU</t>
  </si>
  <si>
    <t>LIQ11958541</t>
  </si>
  <si>
    <t>397-U1588A-47X-3-IW(139-149)-IWS</t>
  </si>
  <si>
    <t>LIQ11958611</t>
  </si>
  <si>
    <t>397-U1588A-47X-3-IW(139-149)-IWBRAD</t>
  </si>
  <si>
    <t>LIQ11958551</t>
  </si>
  <si>
    <t>397-U1588A-47X-3-IW(139-149)-IWALK</t>
  </si>
  <si>
    <t>CYL11957481</t>
  </si>
  <si>
    <t>397-U1588A-47X-4-HS</t>
  </si>
  <si>
    <t>TPCK11965271</t>
  </si>
  <si>
    <t>397-U1588A-47X-4-W 75/75-NANNO</t>
  </si>
  <si>
    <t>SS11965481</t>
  </si>
  <si>
    <t>397-U1588A-47X-4-A 82/82-SED</t>
  </si>
  <si>
    <t>TPCK11965491</t>
  </si>
  <si>
    <t>397-U1588A-48X-1-W 75/75-NANNO</t>
  </si>
  <si>
    <t>OTHR11957571</t>
  </si>
  <si>
    <t>397-U1588A-47X-CC-PAL-PALABRA</t>
  </si>
  <si>
    <t>OTHR11957551</t>
  </si>
  <si>
    <t>397-U1588A-47X-CC-PAL-PALHUAN</t>
  </si>
  <si>
    <t>OTHR11957581</t>
  </si>
  <si>
    <t>397-U1588A-47X-CC-PAL-NANNO</t>
  </si>
  <si>
    <t>OTHR11957541</t>
  </si>
  <si>
    <t>397-U1588A-47X-CC-PAL-PALCLAR</t>
  </si>
  <si>
    <t>OTHR11957561</t>
  </si>
  <si>
    <t>397-U1588A-47X-CC-PAL-PALZARI</t>
  </si>
  <si>
    <t>OTHR11957591</t>
  </si>
  <si>
    <t>397-U1588A-47X-CC-PAL-FORAM</t>
  </si>
  <si>
    <t>WRND11957501</t>
  </si>
  <si>
    <t>397-U1588A-47X-CC-PAL</t>
  </si>
  <si>
    <t>OTHR11957531</t>
  </si>
  <si>
    <t>397-U1588A-47X-CC-PAL-PALFLOR</t>
  </si>
  <si>
    <t>OTHR11957511</t>
  </si>
  <si>
    <t>397-U1588A-47X-CC-PAL-PALVERM</t>
  </si>
  <si>
    <t>OTHR11957521</t>
  </si>
  <si>
    <t>397-U1588A-47X-CC-PAL-PALPERA</t>
  </si>
  <si>
    <t>CYL11965731</t>
  </si>
  <si>
    <t>397-U1588A-48X-2-W 28/29-CARB</t>
  </si>
  <si>
    <t>SS11965751</t>
  </si>
  <si>
    <t>397-U1588A-48X-2-A 28/28-SED</t>
  </si>
  <si>
    <t>CYL11965541</t>
  </si>
  <si>
    <t>397-U1588A-48X-2-W 48/50-31217</t>
  </si>
  <si>
    <t>TPCK11965501</t>
  </si>
  <si>
    <t>397-U1588A-48X-2-W 75/75-NANNO</t>
  </si>
  <si>
    <t>TPCK11965511</t>
  </si>
  <si>
    <t>397-U1588A-48X-3-W 75/75-NANNO</t>
  </si>
  <si>
    <t>CUBE11965741</t>
  </si>
  <si>
    <t>397-U1588A-48X-4-W 67/69-PMAG</t>
  </si>
  <si>
    <t>TPCK11965521</t>
  </si>
  <si>
    <t>397-U1588A-48X-4-W 75/75-NANNO</t>
  </si>
  <si>
    <t>TPCK11965981</t>
  </si>
  <si>
    <t>397-U1588A-49X-1-W 75/75-NANNO</t>
  </si>
  <si>
    <t>OTHR11957871</t>
  </si>
  <si>
    <t>397-U1588A-48X-CC-PAL-PALABRA</t>
  </si>
  <si>
    <t>OTHR11957861</t>
  </si>
  <si>
    <t>397-U1588A-48X-CC-PAL-PALZARI</t>
  </si>
  <si>
    <t>OTHR11957881</t>
  </si>
  <si>
    <t>397-U1588A-48X-CC-PAL-NANNO</t>
  </si>
  <si>
    <t>OTHR11957811</t>
  </si>
  <si>
    <t>397-U1588A-48X-CC-PAL-PALVERM</t>
  </si>
  <si>
    <t>OTHR11957891</t>
  </si>
  <si>
    <t>397-U1588A-48X-CC-PAL-FORAM</t>
  </si>
  <si>
    <t>WRND11957801</t>
  </si>
  <si>
    <t>397-U1588A-48X-CC-PAL</t>
  </si>
  <si>
    <t>OTHR11957841</t>
  </si>
  <si>
    <t>397-U1588A-48X-CC-PAL-PALCLAR</t>
  </si>
  <si>
    <t>OTHR11957851</t>
  </si>
  <si>
    <t>397-U1588A-48X-CC-PAL-PALHUAN</t>
  </si>
  <si>
    <t>OTHR11957831</t>
  </si>
  <si>
    <t>397-U1588A-48X-CC-PAL-PALFLOR</t>
  </si>
  <si>
    <t>OTHR11957821</t>
  </si>
  <si>
    <t>397-U1588A-48X-CC-PAL-PALPERA</t>
  </si>
  <si>
    <t>TPCK11965991</t>
  </si>
  <si>
    <t>397-U1588A-49X-2-W 75/75-NANNO</t>
  </si>
  <si>
    <t>CYL11966041</t>
  </si>
  <si>
    <t>397-U1588A-49X-3-W 32/33-XRD</t>
  </si>
  <si>
    <t>CYL11966031</t>
  </si>
  <si>
    <t>397-U1588A-49X-3-W 32/33-CARB</t>
  </si>
  <si>
    <t>SS11966021</t>
  </si>
  <si>
    <t>397-U1588A-49X-3-A 32/32-SED</t>
  </si>
  <si>
    <t>TPCK11966001</t>
  </si>
  <si>
    <t>397-U1588A-49X-3-W 75/75-NANNO</t>
  </si>
  <si>
    <t>CAKE11958681</t>
  </si>
  <si>
    <t>397-U1588A-49X-3-IW(140-150)-SCWU</t>
  </si>
  <si>
    <t>LIQ11958671</t>
  </si>
  <si>
    <t>397-U1588A-49X-3-IW(140-150)-IWYOBO</t>
  </si>
  <si>
    <t>LIQ11958641</t>
  </si>
  <si>
    <t>397-U1588A-49X-3-IW(140-150)-IWALK</t>
  </si>
  <si>
    <t>WRND11958261</t>
  </si>
  <si>
    <t>397-U1588A-49X-3-IW(140-150)</t>
  </si>
  <si>
    <t>LIQ11958631</t>
  </si>
  <si>
    <t>397-U1588A-49X-3-IW(140-150)-IWS</t>
  </si>
  <si>
    <t>LIQ11958711</t>
  </si>
  <si>
    <t>397-U1588A-49X-3-IW(140-150)-IWROCH</t>
  </si>
  <si>
    <t>LIQ11958651</t>
  </si>
  <si>
    <t>397-U1588A-49X-3-IW(140-150)-IWICP</t>
  </si>
  <si>
    <t>CAKE11958691</t>
  </si>
  <si>
    <t>397-U1588A-49X-3-IW(140-150)-SC</t>
  </si>
  <si>
    <t>LIQ11958661</t>
  </si>
  <si>
    <t>397-U1588A-49X-3-IW(140-150)-IWWU</t>
  </si>
  <si>
    <t>LIQ11958701</t>
  </si>
  <si>
    <t>397-U1588A-49X-3-IW(140-150)-IWBRAD</t>
  </si>
  <si>
    <t>CYL11958251</t>
  </si>
  <si>
    <t>397-U1588A-49X-4-HS</t>
  </si>
  <si>
    <t>TPCK11966011</t>
  </si>
  <si>
    <t>397-U1588A-49X-4-W 75/75-NANNO</t>
  </si>
  <si>
    <t>OTHR11958311</t>
  </si>
  <si>
    <t>397-U1588A-49X-CC-PAL-PALHUAN</t>
  </si>
  <si>
    <t>OTHR11958351</t>
  </si>
  <si>
    <t>397-U1588A-49X-CC-PAL-FORAM</t>
  </si>
  <si>
    <t>OTHR11958331</t>
  </si>
  <si>
    <t>397-U1588A-49X-CC-PAL-PALABRA</t>
  </si>
  <si>
    <t>OTHR11958321</t>
  </si>
  <si>
    <t>397-U1588A-49X-CC-PAL-PALZARI</t>
  </si>
  <si>
    <t>WRND11958241</t>
  </si>
  <si>
    <t>397-U1588A-49X-CC-PAL</t>
  </si>
  <si>
    <t>OTHR11958291</t>
  </si>
  <si>
    <t>397-U1588A-49X-CC-PAL-PALFLOR</t>
  </si>
  <si>
    <t>OTHR11958271</t>
  </si>
  <si>
    <t>397-U1588A-49X-CC-PAL-PALVERM</t>
  </si>
  <si>
    <t>OTHR11958301</t>
  </si>
  <si>
    <t>397-U1588A-49X-CC-PAL-PALCLAR</t>
  </si>
  <si>
    <t>OTHR11958281</t>
  </si>
  <si>
    <t>397-U1588A-49X-CC-PAL-PALPERA</t>
  </si>
  <si>
    <t>OTHR11958341</t>
  </si>
  <si>
    <t>397-U1588A-49X-CC-PAL-NANNO</t>
  </si>
  <si>
    <t>B</t>
  </si>
  <si>
    <t>OTHR11959151</t>
  </si>
  <si>
    <t>397-U1588B-1H-1-PAL-MUDLINE</t>
  </si>
  <si>
    <t>CHEM</t>
  </si>
  <si>
    <t>CHEM35</t>
  </si>
  <si>
    <t>LIQ11960351</t>
  </si>
  <si>
    <t>397-U1588B-1H-1-CHEM35</t>
  </si>
  <si>
    <t>SS11966151</t>
  </si>
  <si>
    <t>397-U1588B-1H-4-A 80/80-SED</t>
  </si>
  <si>
    <t>SS11966161</t>
  </si>
  <si>
    <t>397-U1588B-2H-4-A 70/70-SED</t>
  </si>
  <si>
    <t>SS11966781</t>
  </si>
  <si>
    <t>397-U1588B-4H-5-A 130/130-SED</t>
  </si>
  <si>
    <t>SS11967761</t>
  </si>
  <si>
    <t>397-U1588B-6H-7-A 70/70-SED</t>
  </si>
  <si>
    <t>SS11968721</t>
  </si>
  <si>
    <t>397-U1588B-8H-2-A 27/27-SED</t>
  </si>
  <si>
    <t>SS11969301</t>
  </si>
  <si>
    <t>397-U1588B-9H-2-A 100/100-SED</t>
  </si>
  <si>
    <t>SS11969311</t>
  </si>
  <si>
    <t>397-U1588B-9H-4-A 50/50-SED</t>
  </si>
  <si>
    <t>SS11969701</t>
  </si>
  <si>
    <t>397-U1588B-10X-4-A 90/90-SED</t>
  </si>
  <si>
    <t>SS11969711</t>
  </si>
  <si>
    <t>397-U1588B-11X-2-A 100/100-SED</t>
  </si>
  <si>
    <t>SS11970071</t>
  </si>
  <si>
    <t>397-U1588B-12X-1-A 72/72-SED</t>
  </si>
  <si>
    <t>SS11970081</t>
  </si>
  <si>
    <t>397-U1588B-12X-5-A 20/20-SED</t>
  </si>
  <si>
    <t>SS11973251</t>
  </si>
  <si>
    <t>397-U1588B-48X-2-A 124/124-SED</t>
  </si>
  <si>
    <t>C</t>
  </si>
  <si>
    <t>OTHR11973491</t>
  </si>
  <si>
    <t>397-U1588C-2X-CC-PAL-PALZARI</t>
  </si>
  <si>
    <t>OTHR11973501</t>
  </si>
  <si>
    <t>397-U1588C-2X-CC-PAL-PALABRA</t>
  </si>
  <si>
    <t>OTHR11973461</t>
  </si>
  <si>
    <t>397-U1588C-2X-CC-PAL-PALFLOR</t>
  </si>
  <si>
    <t>OTHR11973471</t>
  </si>
  <si>
    <t>397-U1588C-2X-CC-PAL-PALCLAR</t>
  </si>
  <si>
    <t>OTHR11973451</t>
  </si>
  <si>
    <t>397-U1588C-2X-CC-PAL-PALPERA</t>
  </si>
  <si>
    <t>OTHR11973481</t>
  </si>
  <si>
    <t>397-U1588C-2X-CC-PAL-PALHUAN</t>
  </si>
  <si>
    <t>WRND11973431</t>
  </si>
  <si>
    <t>397-U1588C-2X-CC-PAL</t>
  </si>
  <si>
    <t>OTHR11973441</t>
  </si>
  <si>
    <t>397-U1588C-2X-CC-PAL-PALVERM</t>
  </si>
  <si>
    <t>OTHR11973681</t>
  </si>
  <si>
    <t>397-U1588C-3X-CC-PAL-PALVERM</t>
  </si>
  <si>
    <t>OTHR11973701</t>
  </si>
  <si>
    <t>397-U1588C-3X-CC-PAL-PALFLOR</t>
  </si>
  <si>
    <t>WRND11973671</t>
  </si>
  <si>
    <t>397-U1588C-3X-CC-PAL</t>
  </si>
  <si>
    <t>OTHR11973711</t>
  </si>
  <si>
    <t>397-U1588C-3X-CC-PAL-PALCLAR</t>
  </si>
  <si>
    <t>OTHR11973691</t>
  </si>
  <si>
    <t>397-U1588C-3X-CC-PAL-PALPERA</t>
  </si>
  <si>
    <t>OTHR11973721</t>
  </si>
  <si>
    <t>397-U1588C-3X-CC-PAL-PALHUAN</t>
  </si>
  <si>
    <t>OTHR11973741</t>
  </si>
  <si>
    <t>397-U1588C-3X-CC-PAL-PALABRA</t>
  </si>
  <si>
    <t>OTHR11973731</t>
  </si>
  <si>
    <t>397-U1588C-3X-CC-PAL-PALZARI</t>
  </si>
  <si>
    <t>OTHR11974001</t>
  </si>
  <si>
    <t>397-U1588C-4X-CC-PAL-PALFLOR</t>
  </si>
  <si>
    <t>OTHR11974031</t>
  </si>
  <si>
    <t>397-U1588C-4X-CC-PAL-PALZARI</t>
  </si>
  <si>
    <t>OTHR11974021</t>
  </si>
  <si>
    <t>397-U1588C-4X-CC-PAL-PALHUAN</t>
  </si>
  <si>
    <t>OTHR11973981</t>
  </si>
  <si>
    <t>397-U1588C-4X-CC-PAL-PALVERM</t>
  </si>
  <si>
    <t>OTHR11974041</t>
  </si>
  <si>
    <t>397-U1588C-4X-CC-PAL-PALABRA</t>
  </si>
  <si>
    <t>OTHR11973991</t>
  </si>
  <si>
    <t>397-U1588C-4X-CC-PAL-PALPERA</t>
  </si>
  <si>
    <t>WRND11973971</t>
  </si>
  <si>
    <t>397-U1588C-4X-CC-PAL</t>
  </si>
  <si>
    <t>OTHR11974011</t>
  </si>
  <si>
    <t>397-U1588C-4X-CC-PAL-PALCLAR</t>
  </si>
  <si>
    <t>OTHR11974271</t>
  </si>
  <si>
    <t>397-U1588C-5X-CC-PAL-PALZARI</t>
  </si>
  <si>
    <t>OTHR11974241</t>
  </si>
  <si>
    <t>397-U1588C-5X-CC-PAL-PALFLOR</t>
  </si>
  <si>
    <t>WRND11974211</t>
  </si>
  <si>
    <t>397-U1588C-5X-CC-PAL</t>
  </si>
  <si>
    <t>OTHR11974251</t>
  </si>
  <si>
    <t>397-U1588C-5X-CC-PAL-PALCLAR</t>
  </si>
  <si>
    <t>OTHR11974221</t>
  </si>
  <si>
    <t>397-U1588C-5X-CC-PAL-PALVERM</t>
  </si>
  <si>
    <t>OTHR11974281</t>
  </si>
  <si>
    <t>397-U1588C-5X-CC-PAL-PALABRA</t>
  </si>
  <si>
    <t>OTHR11974261</t>
  </si>
  <si>
    <t>397-U1588C-5X-CC-PAL-PALHUAN</t>
  </si>
  <si>
    <t>OTHR11974231</t>
  </si>
  <si>
    <t>397-U1588C-5X-CC-PAL-PALPERA</t>
  </si>
  <si>
    <t>OTHR11974501</t>
  </si>
  <si>
    <t>397-U1588C-6X-CC-PAL-PALPERA</t>
  </si>
  <si>
    <t>OTHR11974541</t>
  </si>
  <si>
    <t>397-U1588C-6X-CC-PAL-PALZARI</t>
  </si>
  <si>
    <t>OTHR11974511</t>
  </si>
  <si>
    <t>397-U1588C-6X-CC-PAL-PALFLOR</t>
  </si>
  <si>
    <t>WRND11974481</t>
  </si>
  <si>
    <t>397-U1588C-6X-CC-PAL</t>
  </si>
  <si>
    <t>OTHR11974521</t>
  </si>
  <si>
    <t>397-U1588C-6X-CC-PAL-PALCLAR</t>
  </si>
  <si>
    <t>OTHR11974551</t>
  </si>
  <si>
    <t>397-U1588C-6X-CC-PAL-PALABRA</t>
  </si>
  <si>
    <t>OTHR11974491</t>
  </si>
  <si>
    <t>397-U1588C-6X-CC-PAL-PALVERM</t>
  </si>
  <si>
    <t>OTHR11974531</t>
  </si>
  <si>
    <t>397-U1588C-6X-CC-PAL-PALHUAN</t>
  </si>
  <si>
    <t>OTHR11974821</t>
  </si>
  <si>
    <t>397-U1588C-7X-CC-PAL-PALABRA</t>
  </si>
  <si>
    <t>OTHR11974811</t>
  </si>
  <si>
    <t>397-U1588C-7X-CC-PAL-PALZARI</t>
  </si>
  <si>
    <t>OTHR11974761</t>
  </si>
  <si>
    <t>397-U1588C-7X-CC-PAL-PALVERM</t>
  </si>
  <si>
    <t>OTHR11974791</t>
  </si>
  <si>
    <t>397-U1588C-7X-CC-PAL-PALCLAR</t>
  </si>
  <si>
    <t>OTHR11974771</t>
  </si>
  <si>
    <t>397-U1588C-7X-CC-PAL-PALPERA</t>
  </si>
  <si>
    <t>OTHR11974801</t>
  </si>
  <si>
    <t>397-U1588C-7X-CC-PAL-PALHUAN</t>
  </si>
  <si>
    <t>WRND11974751</t>
  </si>
  <si>
    <t>397-U1588C-7X-CC-PAL</t>
  </si>
  <si>
    <t>OTHR11974781</t>
  </si>
  <si>
    <t>397-U1588C-7X-CC-PAL-PALFLOR</t>
  </si>
  <si>
    <t>OTHR11975081</t>
  </si>
  <si>
    <t>397-U1588C-8X-CC-PAL-PALZARI</t>
  </si>
  <si>
    <t>OTHR11975041</t>
  </si>
  <si>
    <t>397-U1588C-8X-CC-PAL-PALPERA</t>
  </si>
  <si>
    <t>WRND11975021</t>
  </si>
  <si>
    <t>397-U1588C-8X-CC-PAL</t>
  </si>
  <si>
    <t>OTHR11975061</t>
  </si>
  <si>
    <t>397-U1588C-8X-CC-PAL-PALCLAR</t>
  </si>
  <si>
    <t>OTHR11975051</t>
  </si>
  <si>
    <t>397-U1588C-8X-CC-PAL-PALFLOR</t>
  </si>
  <si>
    <t>OTHR11975031</t>
  </si>
  <si>
    <t>397-U1588C-8X-CC-PAL-PALVERM</t>
  </si>
  <si>
    <t>OTHR11975091</t>
  </si>
  <si>
    <t>397-U1588C-8X-CC-PAL-PALABRA</t>
  </si>
  <si>
    <t>OTHR11975071</t>
  </si>
  <si>
    <t>397-U1588C-8X-CC-PAL-PALHUAN</t>
  </si>
  <si>
    <t>OTHR11975301</t>
  </si>
  <si>
    <t>397-U1588C-9X-CC-PAL-PALCLAR</t>
  </si>
  <si>
    <t>OTHR11975271</t>
  </si>
  <si>
    <t>397-U1588C-9X-CC-PAL-PALVERM</t>
  </si>
  <si>
    <t>OTHR11975311</t>
  </si>
  <si>
    <t>397-U1588C-9X-CC-PAL-PALHUAN</t>
  </si>
  <si>
    <t>OTHR11975331</t>
  </si>
  <si>
    <t>397-U1588C-9X-CC-PAL-PALABRA</t>
  </si>
  <si>
    <t>OTHR11975281</t>
  </si>
  <si>
    <t>397-U1588C-9X-CC-PAL-PALPERA</t>
  </si>
  <si>
    <t>WRND11975261</t>
  </si>
  <si>
    <t>397-U1588C-9X-CC-PAL</t>
  </si>
  <si>
    <t>OTHR11975321</t>
  </si>
  <si>
    <t>397-U1588C-9X-CC-PAL-PALZARI</t>
  </si>
  <si>
    <t>OTHR11975291</t>
  </si>
  <si>
    <t>397-U1588C-9X-CC-PAL-PALFLOR</t>
  </si>
  <si>
    <t>OTHR11975561</t>
  </si>
  <si>
    <t>397-U1588C-10X-CC-PAL-PALZARI</t>
  </si>
  <si>
    <t>WRND11975501</t>
  </si>
  <si>
    <t>397-U1588C-10X-CC-PAL</t>
  </si>
  <si>
    <t>OTHR11975511</t>
  </si>
  <si>
    <t>397-U1588C-10X-CC-PAL-PALVERM</t>
  </si>
  <si>
    <t>OTHR11975531</t>
  </si>
  <si>
    <t>397-U1588C-10X-CC-PAL-PALFLOR</t>
  </si>
  <si>
    <t>OTHR11975541</t>
  </si>
  <si>
    <t>397-U1588C-10X-CC-PAL-PALCLAR</t>
  </si>
  <si>
    <t>OTHR11975571</t>
  </si>
  <si>
    <t>397-U1588C-10X-CC-PAL-PALABRA</t>
  </si>
  <si>
    <t>OTHR11975551</t>
  </si>
  <si>
    <t>397-U1588C-10X-CC-PAL-PALHUAN</t>
  </si>
  <si>
    <t>OTHR11975521</t>
  </si>
  <si>
    <t>397-U1588C-10X-CC-PAL-PALPERA</t>
  </si>
  <si>
    <t>OTHR11975811</t>
  </si>
  <si>
    <t>397-U1588C-11X-CC-PAL-PALCLAR</t>
  </si>
  <si>
    <t>WRND11975771</t>
  </si>
  <si>
    <t>397-U1588C-11X-CC-PAL</t>
  </si>
  <si>
    <t>OTHR11975841</t>
  </si>
  <si>
    <t>397-U1588C-11X-CC-PAL-PALABRA</t>
  </si>
  <si>
    <t>OTHR11975791</t>
  </si>
  <si>
    <t>397-U1588C-11X-CC-PAL-PALPERA</t>
  </si>
  <si>
    <t>OTHR11975831</t>
  </si>
  <si>
    <t>397-U1588C-11X-CC-PAL-PALZARI</t>
  </si>
  <si>
    <t>OTHR11975781</t>
  </si>
  <si>
    <t>397-U1588C-11X-CC-PAL-PALVERM</t>
  </si>
  <si>
    <t>OTHR11975821</t>
  </si>
  <si>
    <t>397-U1588C-11X-CC-PAL-PALHUAN</t>
  </si>
  <si>
    <t>OTHR11975801</t>
  </si>
  <si>
    <t>397-U1588C-11X-CC-PAL-PALFLOR</t>
  </si>
  <si>
    <t>OTHR11976071</t>
  </si>
  <si>
    <t>397-U1588C-12X-CC-PAL-PALFLOR</t>
  </si>
  <si>
    <t>OTHR11976081</t>
  </si>
  <si>
    <t>397-U1588C-12X-CC-PAL-PALCLAR</t>
  </si>
  <si>
    <t>OTHR11976091</t>
  </si>
  <si>
    <t>397-U1588C-12X-CC-PAL-PALHUAN</t>
  </si>
  <si>
    <t>WRND11976041</t>
  </si>
  <si>
    <t>397-U1588C-12X-CC-PAL</t>
  </si>
  <si>
    <t>OTHR11976051</t>
  </si>
  <si>
    <t>397-U1588C-12X-CC-PAL-PALVERM</t>
  </si>
  <si>
    <t>OTHR11976061</t>
  </si>
  <si>
    <t>397-U1588C-12X-CC-PAL-PALPERA</t>
  </si>
  <si>
    <t>OTHR11976101</t>
  </si>
  <si>
    <t>397-U1588C-12X-CC-PAL-PALZARI</t>
  </si>
  <si>
    <t>OTHR11976111</t>
  </si>
  <si>
    <t>397-U1588C-12X-CC-PAL-PALABRA</t>
  </si>
  <si>
    <t>WRND11976311</t>
  </si>
  <si>
    <t>397-U1588C-13X-CC-PAL</t>
  </si>
  <si>
    <t>OTHR11976351</t>
  </si>
  <si>
    <t>397-U1588C-13X-CC-PAL-PALCLAR</t>
  </si>
  <si>
    <t>OTHR11976331</t>
  </si>
  <si>
    <t>397-U1588C-13X-CC-PAL-PALPERA</t>
  </si>
  <si>
    <t>OTHR11976341</t>
  </si>
  <si>
    <t>397-U1588C-13X-CC-PAL-PALFLOR</t>
  </si>
  <si>
    <t>OTHR11976371</t>
  </si>
  <si>
    <t>397-U1588C-13X-CC-PAL-PALZARI</t>
  </si>
  <si>
    <t>OTHR11976361</t>
  </si>
  <si>
    <t>397-U1588C-13X-CC-PAL-PALHUAN</t>
  </si>
  <si>
    <t>OTHR11976321</t>
  </si>
  <si>
    <t>397-U1588C-13X-CC-PAL-PALVERM</t>
  </si>
  <si>
    <t>OTHR11976381</t>
  </si>
  <si>
    <t>397-U1588C-13X-CC-PAL-PALABRA</t>
  </si>
  <si>
    <t>OTHR11976601</t>
  </si>
  <si>
    <t>397-U1588C-14X-CC-PAL-PALPERA</t>
  </si>
  <si>
    <t>OTHR11976631</t>
  </si>
  <si>
    <t>397-U1588C-14X-CC-PAL-PALHUAN</t>
  </si>
  <si>
    <t>OTHR11976621</t>
  </si>
  <si>
    <t>397-U1588C-14X-CC-PAL-PALCLAR</t>
  </si>
  <si>
    <t>OTHR11976591</t>
  </si>
  <si>
    <t>397-U1588C-14X-CC-PAL-PALVERM</t>
  </si>
  <si>
    <t>OTHR11976651</t>
  </si>
  <si>
    <t>397-U1588C-14X-CC-PAL-PALABRA</t>
  </si>
  <si>
    <t>WRND11976581</t>
  </si>
  <si>
    <t>397-U1588C-14X-CC-PAL</t>
  </si>
  <si>
    <t>OTHR11976611</t>
  </si>
  <si>
    <t>397-U1588C-14X-CC-PAL-PALFLOR</t>
  </si>
  <si>
    <t>OTHR11976641</t>
  </si>
  <si>
    <t>397-U1588C-14X-CC-PAL-PALZARI</t>
  </si>
  <si>
    <t>OTHR11976931</t>
  </si>
  <si>
    <t>397-U1588C-15X-CC-PAL-PALHUAN</t>
  </si>
  <si>
    <t>WRND11976881</t>
  </si>
  <si>
    <t>397-U1588C-15X-CC-PAL</t>
  </si>
  <si>
    <t>OTHR11976951</t>
  </si>
  <si>
    <t>397-U1588C-15X-CC-PAL-PALABRA</t>
  </si>
  <si>
    <t>OTHR11976911</t>
  </si>
  <si>
    <t>397-U1588C-15X-CC-PAL-PALFLOR</t>
  </si>
  <si>
    <t>OTHR11976921</t>
  </si>
  <si>
    <t>397-U1588C-15X-CC-PAL-PALCLAR</t>
  </si>
  <si>
    <t>OTHR11976941</t>
  </si>
  <si>
    <t>397-U1588C-15X-CC-PAL-PALZARI</t>
  </si>
  <si>
    <t>OTHR11976891</t>
  </si>
  <si>
    <t>397-U1588C-15X-CC-PAL-PALVERM</t>
  </si>
  <si>
    <t>OTHR11976901</t>
  </si>
  <si>
    <t>397-U1588C-15X-CC-PAL-PALPERA</t>
  </si>
  <si>
    <t>OTHR11977211</t>
  </si>
  <si>
    <t>397-U1588C-16X-CC-PAL-PALZARI</t>
  </si>
  <si>
    <t>OTHR11977171</t>
  </si>
  <si>
    <t>397-U1588C-16X-CC-PAL-PALPERA</t>
  </si>
  <si>
    <t>OTHR11977181</t>
  </si>
  <si>
    <t>397-U1588C-16X-CC-PAL-PALFLOR</t>
  </si>
  <si>
    <t>OTHR11977221</t>
  </si>
  <si>
    <t>397-U1588C-16X-CC-PAL-PALABRA</t>
  </si>
  <si>
    <t>OTHR11977191</t>
  </si>
  <si>
    <t>397-U1588C-16X-CC-PAL-PALCLAR</t>
  </si>
  <si>
    <t>WRND11977151</t>
  </si>
  <si>
    <t>397-U1588C-16X-CC-PAL</t>
  </si>
  <si>
    <t>OTHR11977201</t>
  </si>
  <si>
    <t>397-U1588C-16X-CC-PAL-PALHUAN</t>
  </si>
  <si>
    <t>OTHR11977161</t>
  </si>
  <si>
    <t>397-U1588C-16X-CC-PAL-PALVERM</t>
  </si>
  <si>
    <t>OTHR11977481</t>
  </si>
  <si>
    <t>397-U1588C-17X-CC-PAL-PALZARI</t>
  </si>
  <si>
    <t>WRND11977421</t>
  </si>
  <si>
    <t>397-U1588C-17X-CC-PAL</t>
  </si>
  <si>
    <t>OTHR11977471</t>
  </si>
  <si>
    <t>397-U1588C-17X-CC-PAL-PALHUAN</t>
  </si>
  <si>
    <t>OTHR11977491</t>
  </si>
  <si>
    <t>397-U1588C-17X-CC-PAL-PALABRA</t>
  </si>
  <si>
    <t>OTHR11977451</t>
  </si>
  <si>
    <t>397-U1588C-17X-CC-PAL-PALFLOR</t>
  </si>
  <si>
    <t>OTHR11977441</t>
  </si>
  <si>
    <t>397-U1588C-17X-CC-PAL-PALPERA</t>
  </si>
  <si>
    <t>OTHR11977461</t>
  </si>
  <si>
    <t>397-U1588C-17X-CC-PAL-PALCLAR</t>
  </si>
  <si>
    <t>OTHR11977431</t>
  </si>
  <si>
    <t>397-U1588C-17X-CC-PAL-PALVERM</t>
  </si>
  <si>
    <t>OTHR11977751</t>
  </si>
  <si>
    <t>397-U1588C-18X-CC-PAL-PALZARI</t>
  </si>
  <si>
    <t>OTHR11977711</t>
  </si>
  <si>
    <t>397-U1588C-18X-CC-PAL-PALPERA</t>
  </si>
  <si>
    <t>OTHR11977731</t>
  </si>
  <si>
    <t>397-U1588C-18X-CC-PAL-PALCLAR</t>
  </si>
  <si>
    <t>OTHR11977721</t>
  </si>
  <si>
    <t>397-U1588C-18X-CC-PAL-PALFLOR</t>
  </si>
  <si>
    <t>OTHR11977761</t>
  </si>
  <si>
    <t>397-U1588C-18X-CC-PAL-PALABRA</t>
  </si>
  <si>
    <t>WRND11977691</t>
  </si>
  <si>
    <t>397-U1588C-18X-CC-PAL</t>
  </si>
  <si>
    <t>OTHR11977701</t>
  </si>
  <si>
    <t>397-U1588C-18X-CC-PAL-PALVERM</t>
  </si>
  <si>
    <t>OTHR11977741</t>
  </si>
  <si>
    <t>397-U1588C-18X-CC-PAL-PALHUAN</t>
  </si>
  <si>
    <t>SS11996301</t>
  </si>
  <si>
    <t>397-U1588C-20X-2-A 6/6-SED</t>
  </si>
  <si>
    <t>SS11996311</t>
  </si>
  <si>
    <t>397-U1588C-20X-2-A 100/100-SED</t>
  </si>
  <si>
    <t>OTHR11978021</t>
  </si>
  <si>
    <t>397-U1588C-19X-CC-PAL-PALZARI</t>
  </si>
  <si>
    <t>OTHR11978001</t>
  </si>
  <si>
    <t>397-U1588C-19X-CC-PAL-PALCLAR</t>
  </si>
  <si>
    <t>OTHR11978011</t>
  </si>
  <si>
    <t>397-U1588C-19X-CC-PAL-PALHUAN</t>
  </si>
  <si>
    <t>OTHR11978031</t>
  </si>
  <si>
    <t>397-U1588C-19X-CC-PAL-PALABRA</t>
  </si>
  <si>
    <t>OTHR11977991</t>
  </si>
  <si>
    <t>397-U1588C-19X-CC-PAL-PALFLOR</t>
  </si>
  <si>
    <t>WRND11977961</t>
  </si>
  <si>
    <t>397-U1588C-19X-CC-PAL</t>
  </si>
  <si>
    <t>OTHR11977981</t>
  </si>
  <si>
    <t>397-U1588C-19X-CC-PAL-PALPERA</t>
  </si>
  <si>
    <t>OTHR11977971</t>
  </si>
  <si>
    <t>397-U1588C-19X-CC-PAL-PALVERM</t>
  </si>
  <si>
    <t>OTHR11978301</t>
  </si>
  <si>
    <t>397-U1588C-20X-CC-PAL-PALABRA</t>
  </si>
  <si>
    <t>OTHR11978271</t>
  </si>
  <si>
    <t>397-U1588C-20X-CC-PAL-PALCLAR</t>
  </si>
  <si>
    <t>OTHR11978241</t>
  </si>
  <si>
    <t>397-U1588C-20X-CC-PAL-PALVERM</t>
  </si>
  <si>
    <t>OTHR11978291</t>
  </si>
  <si>
    <t>397-U1588C-20X-CC-PAL-PALZARI</t>
  </si>
  <si>
    <t>OTHR11978251</t>
  </si>
  <si>
    <t>397-U1588C-20X-CC-PAL-PALPERA</t>
  </si>
  <si>
    <t>OTHR11978281</t>
  </si>
  <si>
    <t>397-U1588C-20X-CC-PAL-PALHUAN</t>
  </si>
  <si>
    <t>OTHR11978261</t>
  </si>
  <si>
    <t>397-U1588C-20X-CC-PAL-PALFLOR</t>
  </si>
  <si>
    <t>WRND11978231</t>
  </si>
  <si>
    <t>397-U1588C-20X-CC-PAL</t>
  </si>
  <si>
    <t>OTHR11978551</t>
  </si>
  <si>
    <t>397-U1588C-21X-CC-PAL-PALHUAN</t>
  </si>
  <si>
    <t>WRND11978501</t>
  </si>
  <si>
    <t>397-U1588C-21X-CC-PAL</t>
  </si>
  <si>
    <t>OTHR11978511</t>
  </si>
  <si>
    <t>397-U1588C-21X-CC-PAL-PALVERM</t>
  </si>
  <si>
    <t>OTHR11978521</t>
  </si>
  <si>
    <t>397-U1588C-21X-CC-PAL-PALPERA</t>
  </si>
  <si>
    <t>OTHR11978561</t>
  </si>
  <si>
    <t>397-U1588C-21X-CC-PAL-PALZARI</t>
  </si>
  <si>
    <t>OTHR11978541</t>
  </si>
  <si>
    <t>397-U1588C-21X-CC-PAL-PALCLAR</t>
  </si>
  <si>
    <t>OTHR11978531</t>
  </si>
  <si>
    <t>397-U1588C-21X-CC-PAL-PALFLOR</t>
  </si>
  <si>
    <t>OTHR11978571</t>
  </si>
  <si>
    <t>397-U1588C-21X-CC-PAL-PALABRA</t>
  </si>
  <si>
    <t>OTHR11978811</t>
  </si>
  <si>
    <t>397-U1588C-22X-CC-PAL-PALCLAR</t>
  </si>
  <si>
    <t>OTHR11978831</t>
  </si>
  <si>
    <t>397-U1588C-22X-CC-PAL-PALZARI</t>
  </si>
  <si>
    <t>OTHR11978821</t>
  </si>
  <si>
    <t>397-U1588C-22X-CC-PAL-PALHUAN</t>
  </si>
  <si>
    <t>OTHR11978781</t>
  </si>
  <si>
    <t>397-U1588C-22X-CC-PAL-PALVERM</t>
  </si>
  <si>
    <t>WRND11978771</t>
  </si>
  <si>
    <t>397-U1588C-22X-CC-PAL</t>
  </si>
  <si>
    <t>OTHR11978801</t>
  </si>
  <si>
    <t>397-U1588C-22X-CC-PAL-PALFLOR</t>
  </si>
  <si>
    <t>OTHR11978841</t>
  </si>
  <si>
    <t>397-U1588C-22X-CC-PAL-PALABRA</t>
  </si>
  <si>
    <t>OTHR11978791</t>
  </si>
  <si>
    <t>397-U1588C-22X-CC-PAL-PALPERA</t>
  </si>
  <si>
    <t>OTHR11979051</t>
  </si>
  <si>
    <t>397-U1588C-23X-CC-PAL-PALVERM</t>
  </si>
  <si>
    <t>OTHR11979111</t>
  </si>
  <si>
    <t>397-U1588C-23X-CC-PAL-PALABRA</t>
  </si>
  <si>
    <t>OTHR11979081</t>
  </si>
  <si>
    <t>397-U1588C-23X-CC-PAL-PALCLAR</t>
  </si>
  <si>
    <t>OTHR11979071</t>
  </si>
  <si>
    <t>397-U1588C-23X-CC-PAL-PALFLOR</t>
  </si>
  <si>
    <t>OTHR11979061</t>
  </si>
  <si>
    <t>397-U1588C-23X-CC-PAL-PALPERA</t>
  </si>
  <si>
    <t>OTHR11979101</t>
  </si>
  <si>
    <t>397-U1588C-23X-CC-PAL-PALZARI</t>
  </si>
  <si>
    <t>WRND11979041</t>
  </si>
  <si>
    <t>397-U1588C-23X-CC-PAL</t>
  </si>
  <si>
    <t>OTHR11979091</t>
  </si>
  <si>
    <t>397-U1588C-23X-CC-PAL-PALHUAN</t>
  </si>
  <si>
    <t>OTHR11979331</t>
  </si>
  <si>
    <t>397-U1588C-24X-CC-PAL-PALPERA</t>
  </si>
  <si>
    <t>OTHR11979321</t>
  </si>
  <si>
    <t>397-U1588C-24X-CC-PAL-PALVERM</t>
  </si>
  <si>
    <t>OTHR11979361</t>
  </si>
  <si>
    <t>397-U1588C-24X-CC-PAL-PALHUAN</t>
  </si>
  <si>
    <t>WRND11979311</t>
  </si>
  <si>
    <t>397-U1588C-24X-CC-PAL</t>
  </si>
  <si>
    <t>OTHR11979351</t>
  </si>
  <si>
    <t>397-U1588C-24X-CC-PAL-PALCLAR</t>
  </si>
  <si>
    <t>OTHR11979371</t>
  </si>
  <si>
    <t>397-U1588C-24X-CC-PAL-PALZARI</t>
  </si>
  <si>
    <t>OTHR11979381</t>
  </si>
  <si>
    <t>397-U1588C-24X-CC-PAL-PALABRA</t>
  </si>
  <si>
    <t>OTHR11979341</t>
  </si>
  <si>
    <t>397-U1588C-24X-CC-PAL-PALFLOR</t>
  </si>
  <si>
    <t>OTHR11979591</t>
  </si>
  <si>
    <t>397-U1588C-25X-CC-PAL-PALCLAR</t>
  </si>
  <si>
    <t>OTHR11979611</t>
  </si>
  <si>
    <t>397-U1588C-25X-CC-PAL-PALZARI</t>
  </si>
  <si>
    <t>OTHR11979561</t>
  </si>
  <si>
    <t>397-U1588C-25X-CC-PAL-PALVERM</t>
  </si>
  <si>
    <t>WRND11979551</t>
  </si>
  <si>
    <t>397-U1588C-25X-CC-PAL</t>
  </si>
  <si>
    <t>OTHR11979601</t>
  </si>
  <si>
    <t>397-U1588C-25X-CC-PAL-PALHUAN</t>
  </si>
  <si>
    <t>OTHR11979621</t>
  </si>
  <si>
    <t>397-U1588C-25X-CC-PAL-PALABRA</t>
  </si>
  <si>
    <t>OTHR11979571</t>
  </si>
  <si>
    <t>397-U1588C-25X-CC-PAL-PALPERA</t>
  </si>
  <si>
    <t>OTHR11979581</t>
  </si>
  <si>
    <t>397-U1588C-25X-CC-PAL-PALFLOR</t>
  </si>
  <si>
    <t>OTHR11979821</t>
  </si>
  <si>
    <t>397-U1588C-26X-CC-PAL-PALFLOR</t>
  </si>
  <si>
    <t>OTHR11979851</t>
  </si>
  <si>
    <t>397-U1588C-26X-CC-PAL-PALZARI</t>
  </si>
  <si>
    <t>OTHR11979841</t>
  </si>
  <si>
    <t>397-U1588C-26X-CC-PAL-PALHUAN</t>
  </si>
  <si>
    <t>OTHR11979811</t>
  </si>
  <si>
    <t>397-U1588C-26X-CC-PAL-PALPERA</t>
  </si>
  <si>
    <t>OTHR11979861</t>
  </si>
  <si>
    <t>397-U1588C-26X-CC-PAL-PALABRA</t>
  </si>
  <si>
    <t>WRND11979791</t>
  </si>
  <si>
    <t>397-U1588C-26X-CC-PAL</t>
  </si>
  <si>
    <t>OTHR11979801</t>
  </si>
  <si>
    <t>397-U1588C-26X-CC-PAL-PALVERM</t>
  </si>
  <si>
    <t>OTHR11979831</t>
  </si>
  <si>
    <t>397-U1588C-26X-CC-PAL-PALCLAR</t>
  </si>
  <si>
    <t>OTHR11980081</t>
  </si>
  <si>
    <t>397-U1588C-27X-CC-PAL-PALHUAN</t>
  </si>
  <si>
    <t>OTHR11980061</t>
  </si>
  <si>
    <t>397-U1588C-27X-CC-PAL-PALFLOR</t>
  </si>
  <si>
    <t>OTHR11980091</t>
  </si>
  <si>
    <t>397-U1588C-27X-CC-PAL-PALZARI</t>
  </si>
  <si>
    <t>WRND11980031</t>
  </si>
  <si>
    <t>397-U1588C-27X-CC-PAL</t>
  </si>
  <si>
    <t>OTHR11980071</t>
  </si>
  <si>
    <t>397-U1588C-27X-CC-PAL-PALCLAR</t>
  </si>
  <si>
    <t>OTHR11980051</t>
  </si>
  <si>
    <t>397-U1588C-27X-CC-PAL-PALPERA</t>
  </si>
  <si>
    <t>OTHR11980101</t>
  </si>
  <si>
    <t>397-U1588C-27X-CC-PAL-PALABRA</t>
  </si>
  <si>
    <t>OTHR11980041</t>
  </si>
  <si>
    <t>397-U1588C-27X-CC-PAL-PALVERM</t>
  </si>
  <si>
    <t>OTHR11980331</t>
  </si>
  <si>
    <t>397-U1588C-28X-CC-PAL-PALFLOR</t>
  </si>
  <si>
    <t>OTHR11980311</t>
  </si>
  <si>
    <t>397-U1588C-28X-CC-PAL-PALVERM</t>
  </si>
  <si>
    <t>OTHR11980371</t>
  </si>
  <si>
    <t>397-U1588C-28X-CC-PAL-PALABRA</t>
  </si>
  <si>
    <t>WRND11980301</t>
  </si>
  <si>
    <t>397-U1588C-28X-CC-PAL</t>
  </si>
  <si>
    <t>OTHR11980341</t>
  </si>
  <si>
    <t>397-U1588C-28X-CC-PAL-PALCLAR</t>
  </si>
  <si>
    <t>OTHR11980351</t>
  </si>
  <si>
    <t>397-U1588C-28X-CC-PAL-PALHUAN</t>
  </si>
  <si>
    <t>OTHR11980361</t>
  </si>
  <si>
    <t>397-U1588C-28X-CC-PAL-PALZARI</t>
  </si>
  <si>
    <t>OTHR11980321</t>
  </si>
  <si>
    <t>397-U1588C-28X-CC-PAL-PALPERA</t>
  </si>
  <si>
    <t>OTHR11980601</t>
  </si>
  <si>
    <t>397-U1588C-29X-CC-PAL-PALZARI</t>
  </si>
  <si>
    <t>OTHR11980581</t>
  </si>
  <si>
    <t>397-U1588C-29X-CC-PAL-PALCLAR</t>
  </si>
  <si>
    <t>OTHR11980561</t>
  </si>
  <si>
    <t>397-U1588C-29X-CC-PAL-PALPERA</t>
  </si>
  <si>
    <t>OTHR11980611</t>
  </si>
  <si>
    <t>397-U1588C-29X-CC-PAL-PALABRA</t>
  </si>
  <si>
    <t>OTHR11980571</t>
  </si>
  <si>
    <t>397-U1588C-29X-CC-PAL-PALFLOR</t>
  </si>
  <si>
    <t>OTHR11980551</t>
  </si>
  <si>
    <t>397-U1588C-29X-CC-PAL-PALVERM</t>
  </si>
  <si>
    <t>WRND11980541</t>
  </si>
  <si>
    <t>397-U1588C-29X-CC-PAL</t>
  </si>
  <si>
    <t>OTHR11980591</t>
  </si>
  <si>
    <t>397-U1588C-29X-CC-PAL-PALHUAN</t>
  </si>
  <si>
    <t>OTHR11980861</t>
  </si>
  <si>
    <t>397-U1588C-30X-CC-PAL-PALHUAN</t>
  </si>
  <si>
    <t>OTHR11980821</t>
  </si>
  <si>
    <t>397-U1588C-30X-CC-PAL-PALVERM</t>
  </si>
  <si>
    <t>OTHR11980841</t>
  </si>
  <si>
    <t>397-U1588C-30X-CC-PAL-PALFLOR</t>
  </si>
  <si>
    <t>OTHR11980831</t>
  </si>
  <si>
    <t>397-U1588C-30X-CC-PAL-PALPERA</t>
  </si>
  <si>
    <t>OTHR11980881</t>
  </si>
  <si>
    <t>397-U1588C-30X-CC-PAL-PALABRA</t>
  </si>
  <si>
    <t>OTHR11980871</t>
  </si>
  <si>
    <t>397-U1588C-30X-CC-PAL-PALZARI</t>
  </si>
  <si>
    <t>WRND11980811</t>
  </si>
  <si>
    <t>397-U1588C-30X-CC-PAL</t>
  </si>
  <si>
    <t>OTHR11980851</t>
  </si>
  <si>
    <t>397-U1588C-30X-CC-PAL-PALCLAR</t>
  </si>
  <si>
    <t>OTHR11981111</t>
  </si>
  <si>
    <t>397-U1588C-31X-CC-PAL-PALFLOR</t>
  </si>
  <si>
    <t>OTHR11981101</t>
  </si>
  <si>
    <t>397-U1588C-31X-CC-PAL-PALPERA</t>
  </si>
  <si>
    <t>OTHR11981091</t>
  </si>
  <si>
    <t>397-U1588C-31X-CC-PAL-PALVERM</t>
  </si>
  <si>
    <t>OTHR11981151</t>
  </si>
  <si>
    <t>397-U1588C-31X-CC-PAL-PALABRA</t>
  </si>
  <si>
    <t>OTHR11981141</t>
  </si>
  <si>
    <t>397-U1588C-31X-CC-PAL-PALZARI</t>
  </si>
  <si>
    <t>WRND11981081</t>
  </si>
  <si>
    <t>397-U1588C-31X-CC-PAL</t>
  </si>
  <si>
    <t>OTHR11981121</t>
  </si>
  <si>
    <t>397-U1588C-31X-CC-PAL-PALCLAR</t>
  </si>
  <si>
    <t>OTHR11981131</t>
  </si>
  <si>
    <t>397-U1588C-31X-CC-PAL-PALHUAN</t>
  </si>
  <si>
    <t>OTHR11981351</t>
  </si>
  <si>
    <t>397-U1588C-32X-CC-PAL-PALFLOR</t>
  </si>
  <si>
    <t>OTHR11981391</t>
  </si>
  <si>
    <t>397-U1588C-32X-CC-PAL-PALABRA</t>
  </si>
  <si>
    <t>OTHR11981341</t>
  </si>
  <si>
    <t>397-U1588C-32X-CC-PAL-PALPERA</t>
  </si>
  <si>
    <t>OTHR11981361</t>
  </si>
  <si>
    <t>397-U1588C-32X-CC-PAL-PALCLAR</t>
  </si>
  <si>
    <t>OTHR11981381</t>
  </si>
  <si>
    <t>397-U1588C-32X-CC-PAL-PALZARI</t>
  </si>
  <si>
    <t>WRND11981321</t>
  </si>
  <si>
    <t>397-U1588C-32X-CC-PAL</t>
  </si>
  <si>
    <t>OTHR11981331</t>
  </si>
  <si>
    <t>397-U1588C-32X-CC-PAL-PALVERM</t>
  </si>
  <si>
    <t>OTHR11981371</t>
  </si>
  <si>
    <t>397-U1588C-32X-CC-PAL-PALHUAN</t>
  </si>
  <si>
    <t>OTHR11981611</t>
  </si>
  <si>
    <t>397-U1588C-33X-CC-PAL-PALPERA</t>
  </si>
  <si>
    <t>OTHR11981651</t>
  </si>
  <si>
    <t>397-U1588C-33X-CC-PAL-PALZARI</t>
  </si>
  <si>
    <t>OTHR11981661</t>
  </si>
  <si>
    <t>397-U1588C-33X-CC-PAL-PALABRA</t>
  </si>
  <si>
    <t>OTHR11981631</t>
  </si>
  <si>
    <t>397-U1588C-33X-CC-PAL-PALCLAR</t>
  </si>
  <si>
    <t>OTHR11981641</t>
  </si>
  <si>
    <t>397-U1588C-33X-CC-PAL-PALHUAN</t>
  </si>
  <si>
    <t>OTHR11981601</t>
  </si>
  <si>
    <t>397-U1588C-33X-CC-PAL-PALVERM</t>
  </si>
  <si>
    <t>OTHR11981621</t>
  </si>
  <si>
    <t>397-U1588C-33X-CC-PAL-PALFLOR</t>
  </si>
  <si>
    <t>WRND11981591</t>
  </si>
  <si>
    <t>397-U1588C-33X-CC-PAL</t>
  </si>
  <si>
    <t>OTHR11981901</t>
  </si>
  <si>
    <t>397-U1588C-34X-CC-PAL-PALCLAR</t>
  </si>
  <si>
    <t>OTHR11981921</t>
  </si>
  <si>
    <t>397-U1588C-34X-CC-PAL-PALZARI</t>
  </si>
  <si>
    <t>OTHR11981881</t>
  </si>
  <si>
    <t>397-U1588C-34X-CC-PAL-PALPERA</t>
  </si>
  <si>
    <t>OTHR11981871</t>
  </si>
  <si>
    <t>397-U1588C-34X-CC-PAL-PALVERM</t>
  </si>
  <si>
    <t>OTHR11981911</t>
  </si>
  <si>
    <t>397-U1588C-34X-CC-PAL-PALHUAN</t>
  </si>
  <si>
    <t>WRND11981861</t>
  </si>
  <si>
    <t>397-U1588C-34X-CC-PAL</t>
  </si>
  <si>
    <t>OTHR11981891</t>
  </si>
  <si>
    <t>397-U1588C-34X-CC-PAL-PALFLOR</t>
  </si>
  <si>
    <t>OTHR11981931</t>
  </si>
  <si>
    <t>397-U1588C-34X-CC-PAL-PALABRA</t>
  </si>
  <si>
    <t>OTHR11982151</t>
  </si>
  <si>
    <t>397-U1588C-35X-CC-PAL-PALPERA</t>
  </si>
  <si>
    <t>WRND11982131</t>
  </si>
  <si>
    <t>397-U1588C-35X-CC-PAL</t>
  </si>
  <si>
    <t>OTHR11982161</t>
  </si>
  <si>
    <t>397-U1588C-35X-CC-PAL-PALFLOR</t>
  </si>
  <si>
    <t>OTHR11982171</t>
  </si>
  <si>
    <t>397-U1588C-35X-CC-PAL-PALCLAR</t>
  </si>
  <si>
    <t>OTHR11982181</t>
  </si>
  <si>
    <t>397-U1588C-35X-CC-PAL-PALHUAN</t>
  </si>
  <si>
    <t>OTHR11982191</t>
  </si>
  <si>
    <t>397-U1588C-35X-CC-PAL-PALZARI</t>
  </si>
  <si>
    <t>OTHR11982201</t>
  </si>
  <si>
    <t>397-U1588C-35X-CC-PAL-PALABRA</t>
  </si>
  <si>
    <t>OTHR11982141</t>
  </si>
  <si>
    <t>397-U1588C-35X-CC-PAL-PALVERM</t>
  </si>
  <si>
    <t>OTHR11982451</t>
  </si>
  <si>
    <t>397-U1588C-36X-CC-PAL-PALHUAN</t>
  </si>
  <si>
    <t>OTHR11982441</t>
  </si>
  <si>
    <t>397-U1588C-36X-CC-PAL-PALCLAR</t>
  </si>
  <si>
    <t>OTHR11982471</t>
  </si>
  <si>
    <t>397-U1588C-36X-CC-PAL-PALABRA</t>
  </si>
  <si>
    <t>WRND11982401</t>
  </si>
  <si>
    <t>397-U1588C-36X-CC-PAL</t>
  </si>
  <si>
    <t>OTHR11982461</t>
  </si>
  <si>
    <t>397-U1588C-36X-CC-PAL-PALZARI</t>
  </si>
  <si>
    <t>OTHR11982431</t>
  </si>
  <si>
    <t>397-U1588C-36X-CC-PAL-PALFLOR</t>
  </si>
  <si>
    <t>OTHR11982411</t>
  </si>
  <si>
    <t>397-U1588C-36X-CC-PAL-PALVERM</t>
  </si>
  <si>
    <t>OTHR11982421</t>
  </si>
  <si>
    <t>397-U1588C-36X-CC-PAL-PALPERA</t>
  </si>
  <si>
    <t>SS11983301</t>
  </si>
  <si>
    <t>397-U1588C-37X-4-A 32/32-SED</t>
  </si>
  <si>
    <t>WRND11982671</t>
  </si>
  <si>
    <t>397-U1588C-37X-CC-PAL</t>
  </si>
  <si>
    <t>OTHR11982681</t>
  </si>
  <si>
    <t>397-U1588C-37X-CC-PAL-PALVERM</t>
  </si>
  <si>
    <t>OTHR11982741</t>
  </si>
  <si>
    <t>397-U1588C-37X-CC-PAL-PALABRA</t>
  </si>
  <si>
    <t>OTHR11982701</t>
  </si>
  <si>
    <t>397-U1588C-37X-CC-PAL-PALFLOR</t>
  </si>
  <si>
    <t>OTHR11982711</t>
  </si>
  <si>
    <t>397-U1588C-37X-CC-PAL-PALCLAR</t>
  </si>
  <si>
    <t>OTHR11982691</t>
  </si>
  <si>
    <t>397-U1588C-37X-CC-PAL-PALPERA</t>
  </si>
  <si>
    <t>OTHR11982721</t>
  </si>
  <si>
    <t>397-U1588C-37X-CC-PAL-PALHUAN</t>
  </si>
  <si>
    <t>OTHR11982731</t>
  </si>
  <si>
    <t>397-U1588C-37X-CC-PAL-PALZARI</t>
  </si>
  <si>
    <t>OTHR11982941</t>
  </si>
  <si>
    <t>397-U1588C-38X-CC-PAL-PALFLOR</t>
  </si>
  <si>
    <t>OTHR11982931</t>
  </si>
  <si>
    <t>397-U1588C-38X-CC-PAL-PALPERA</t>
  </si>
  <si>
    <t>OTHR11982971</t>
  </si>
  <si>
    <t>397-U1588C-38X-CC-PAL-PALZARI</t>
  </si>
  <si>
    <t>OTHR11982951</t>
  </si>
  <si>
    <t>397-U1588C-38X-CC-PAL-PALCLAR</t>
  </si>
  <si>
    <t>OTHR11982921</t>
  </si>
  <si>
    <t>397-U1588C-38X-CC-PAL-PALVERM</t>
  </si>
  <si>
    <t>OTHR11982981</t>
  </si>
  <si>
    <t>397-U1588C-38X-CC-PAL-PALABRA</t>
  </si>
  <si>
    <t>OTHR11982961</t>
  </si>
  <si>
    <t>397-U1588C-38X-CC-PAL-PALHUAN</t>
  </si>
  <si>
    <t>WRND11982911</t>
  </si>
  <si>
    <t>397-U1588C-38X-CC-PAL</t>
  </si>
  <si>
    <t>OTHR11983221</t>
  </si>
  <si>
    <t>397-U1588C-39X-CC-PAL-PALVERM</t>
  </si>
  <si>
    <t>OTHR11983231</t>
  </si>
  <si>
    <t>397-U1588C-39X-CC-PAL-PALPERA</t>
  </si>
  <si>
    <t>OTHR11983271</t>
  </si>
  <si>
    <t>397-U1588C-39X-CC-PAL-PALZARI</t>
  </si>
  <si>
    <t>OTHR11983251</t>
  </si>
  <si>
    <t>397-U1588C-39X-CC-PAL-PALCLAR</t>
  </si>
  <si>
    <t>OTHR11983241</t>
  </si>
  <si>
    <t>397-U1588C-39X-CC-PAL-PALFLOR</t>
  </si>
  <si>
    <t>WRND11983211</t>
  </si>
  <si>
    <t>397-U1588C-39X-CC-PAL</t>
  </si>
  <si>
    <t>OTHR11983261</t>
  </si>
  <si>
    <t>397-U1588C-39X-CC-PAL-PALHUAN</t>
  </si>
  <si>
    <t>OTHR11983281</t>
  </si>
  <si>
    <t>397-U1588C-39X-CC-PAL-PALABRA</t>
  </si>
  <si>
    <t>OTHR11983591</t>
  </si>
  <si>
    <t>397-U1588C-40X-CC-PAL-PALCLAR</t>
  </si>
  <si>
    <t>OTHR11983561</t>
  </si>
  <si>
    <t>397-U1588C-40X-CC-PAL-PALVERM</t>
  </si>
  <si>
    <t>OTHR11983611</t>
  </si>
  <si>
    <t>397-U1588C-40X-CC-PAL-PALZARI</t>
  </si>
  <si>
    <t>OTHR11983581</t>
  </si>
  <si>
    <t>397-U1588C-40X-CC-PAL-PALFLOR</t>
  </si>
  <si>
    <t>OTHR11983601</t>
  </si>
  <si>
    <t>397-U1588C-40X-CC-PAL-PALHUAN</t>
  </si>
  <si>
    <t>WRND11983551</t>
  </si>
  <si>
    <t>397-U1588C-40X-CC-PAL</t>
  </si>
  <si>
    <t>OTHR11983571</t>
  </si>
  <si>
    <t>397-U1588C-40X-CC-PAL-PALPERA</t>
  </si>
  <si>
    <t>OTHR11983621</t>
  </si>
  <si>
    <t>397-U1588C-40X-CC-PAL-PALABRA</t>
  </si>
  <si>
    <t>OTHR11983831</t>
  </si>
  <si>
    <t>397-U1588C-41X-CC-PAL-PALCLAR</t>
  </si>
  <si>
    <t>WRND11983791</t>
  </si>
  <si>
    <t>397-U1588C-41X-CC-PAL</t>
  </si>
  <si>
    <t>OTHR11983841</t>
  </si>
  <si>
    <t>397-U1588C-41X-CC-PAL-PALHUAN</t>
  </si>
  <si>
    <t>OTHR11983851</t>
  </si>
  <si>
    <t>397-U1588C-41X-CC-PAL-PALZARI</t>
  </si>
  <si>
    <t>OTHR11983821</t>
  </si>
  <si>
    <t>397-U1588C-41X-CC-PAL-PALFLOR</t>
  </si>
  <si>
    <t>OTHR11983801</t>
  </si>
  <si>
    <t>397-U1588C-41X-CC-PAL-PALVERM</t>
  </si>
  <si>
    <t>OTHR11983861</t>
  </si>
  <si>
    <t>397-U1588C-41X-CC-PAL-PALABRA</t>
  </si>
  <si>
    <t>OTHR11983811</t>
  </si>
  <si>
    <t>397-U1588C-41X-CC-PAL-PALPERA</t>
  </si>
  <si>
    <t>OTHR11984051</t>
  </si>
  <si>
    <t>397-U1588C-42X-CC-PAL-PALPERA</t>
  </si>
  <si>
    <t>WRND11984031</t>
  </si>
  <si>
    <t>397-U1588C-42X-CC-PAL</t>
  </si>
  <si>
    <t>OTHR11984061</t>
  </si>
  <si>
    <t>397-U1588C-42X-CC-PAL-PALFLOR</t>
  </si>
  <si>
    <t>OTHR11984081</t>
  </si>
  <si>
    <t>397-U1588C-42X-CC-PAL-PALHUAN</t>
  </si>
  <si>
    <t>OTHR11984091</t>
  </si>
  <si>
    <t>397-U1588C-42X-CC-PAL-PALZARI</t>
  </si>
  <si>
    <t>OTHR11984101</t>
  </si>
  <si>
    <t>397-U1588C-42X-CC-PAL-PALABRA</t>
  </si>
  <si>
    <t>OTHR11984041</t>
  </si>
  <si>
    <t>397-U1588C-42X-CC-PAL-PALVERM</t>
  </si>
  <si>
    <t>OTHR11984071</t>
  </si>
  <si>
    <t>397-U1588C-42X-CC-PAL-PALCLAR</t>
  </si>
  <si>
    <t>OTHR11984331</t>
  </si>
  <si>
    <t>397-U1588C-43X-CC-PAL-PALZARI</t>
  </si>
  <si>
    <t>OTHR11984341</t>
  </si>
  <si>
    <t>397-U1588C-43X-CC-PAL-PALABRA</t>
  </si>
  <si>
    <t>OTHR11984321</t>
  </si>
  <si>
    <t>397-U1588C-43X-CC-PAL-PALHUAN</t>
  </si>
  <si>
    <t>OTHR11984301</t>
  </si>
  <si>
    <t>397-U1588C-43X-CC-PAL-PALFLOR</t>
  </si>
  <si>
    <t>OTHR11984311</t>
  </si>
  <si>
    <t>397-U1588C-43X-CC-PAL-PALCLAR</t>
  </si>
  <si>
    <t>OTHR11984291</t>
  </si>
  <si>
    <t>397-U1588C-43X-CC-PAL-PALPERA</t>
  </si>
  <si>
    <t>OTHR11984281</t>
  </si>
  <si>
    <t>397-U1588C-43X-CC-PAL-PALVERM</t>
  </si>
  <si>
    <t>WRND11984271</t>
  </si>
  <si>
    <t>397-U1588C-43X-CC-PAL</t>
  </si>
  <si>
    <t>OTHR11984571</t>
  </si>
  <si>
    <t>397-U1588C-44X-CC-PAL-PALPERA</t>
  </si>
  <si>
    <t>WRND11984551</t>
  </si>
  <si>
    <t>397-U1588C-44X-CC-PAL</t>
  </si>
  <si>
    <t>OTHR11984611</t>
  </si>
  <si>
    <t>397-U1588C-44X-CC-PAL-PALZARI</t>
  </si>
  <si>
    <t>OTHR11984591</t>
  </si>
  <si>
    <t>397-U1588C-44X-CC-PAL-PALCLAR</t>
  </si>
  <si>
    <t>OTHR11984581</t>
  </si>
  <si>
    <t>397-U1588C-44X-CC-PAL-PALFLOR</t>
  </si>
  <si>
    <t>OTHR11984621</t>
  </si>
  <si>
    <t>397-U1588C-44X-CC-PAL-PALABRA</t>
  </si>
  <si>
    <t>OTHR11984561</t>
  </si>
  <si>
    <t>397-U1588C-44X-CC-PAL-PALVERM</t>
  </si>
  <si>
    <t>OTHR11984601</t>
  </si>
  <si>
    <t>397-U1588C-44X-CC-PAL-PALHUAN</t>
  </si>
  <si>
    <t>OTHR11984821</t>
  </si>
  <si>
    <t>397-U1588C-45X-CC-PAL-PALFLOR</t>
  </si>
  <si>
    <t>OTHR11984831</t>
  </si>
  <si>
    <t>397-U1588C-45X-CC-PAL-PALCLAR</t>
  </si>
  <si>
    <t>OTHR11984841</t>
  </si>
  <si>
    <t>397-U1588C-45X-CC-PAL-PALHUAN</t>
  </si>
  <si>
    <t>OTHR11984861</t>
  </si>
  <si>
    <t>397-U1588C-45X-CC-PAL-PALABRA</t>
  </si>
  <si>
    <t>WRND11984791</t>
  </si>
  <si>
    <t>397-U1588C-45X-CC-PAL</t>
  </si>
  <si>
    <t>OTHR11984851</t>
  </si>
  <si>
    <t>397-U1588C-45X-CC-PAL-PALZARI</t>
  </si>
  <si>
    <t>OTHR11984811</t>
  </si>
  <si>
    <t>397-U1588C-45X-CC-PAL-PALPERA</t>
  </si>
  <si>
    <t>OTHR11984801</t>
  </si>
  <si>
    <t>397-U1588C-45X-CC-PAL-PALVERM</t>
  </si>
  <si>
    <t>WRND11985061</t>
  </si>
  <si>
    <t>397-U1588C-46X-CC-PAL</t>
  </si>
  <si>
    <t>OTHR11985111</t>
  </si>
  <si>
    <t>397-U1588C-46X-CC-PAL-PALHUAN</t>
  </si>
  <si>
    <t>OTHR11985121</t>
  </si>
  <si>
    <t>397-U1588C-46X-CC-PAL-PALZARI</t>
  </si>
  <si>
    <t>OTHR11985071</t>
  </si>
  <si>
    <t>397-U1588C-46X-CC-PAL-PALVERM</t>
  </si>
  <si>
    <t>OTHR11985091</t>
  </si>
  <si>
    <t>397-U1588C-46X-CC-PAL-PALFLOR</t>
  </si>
  <si>
    <t>OTHR11985081</t>
  </si>
  <si>
    <t>397-U1588C-46X-CC-PAL-PALPERA</t>
  </si>
  <si>
    <t>OTHR11985101</t>
  </si>
  <si>
    <t>397-U1588C-46X-CC-PAL-PALCLAR</t>
  </si>
  <si>
    <t>OTHR11985131</t>
  </si>
  <si>
    <t>397-U1588C-46X-CC-PAL-PALABRA</t>
  </si>
  <si>
    <t>OTHR11985361</t>
  </si>
  <si>
    <t>397-U1588C-47X-CC-PAL-PALZARI</t>
  </si>
  <si>
    <t>OTHR11985331</t>
  </si>
  <si>
    <t>397-U1588C-47X-CC-PAL-PALFLOR</t>
  </si>
  <si>
    <t>OTHR11985351</t>
  </si>
  <si>
    <t>397-U1588C-47X-CC-PAL-PALHUAN</t>
  </si>
  <si>
    <t>OTHR11985371</t>
  </si>
  <si>
    <t>397-U1588C-47X-CC-PAL-PALABRA</t>
  </si>
  <si>
    <t>OTHR11985311</t>
  </si>
  <si>
    <t>397-U1588C-47X-CC-PAL-PALVERM</t>
  </si>
  <si>
    <t>WRND11985301</t>
  </si>
  <si>
    <t>397-U1588C-47X-CC-PAL</t>
  </si>
  <si>
    <t>OTHR11985321</t>
  </si>
  <si>
    <t>397-U1588C-47X-CC-PAL-PALPERA</t>
  </si>
  <si>
    <t>OTHR11985341</t>
  </si>
  <si>
    <t>397-U1588C-47X-CC-PAL-PALCLAR</t>
  </si>
  <si>
    <t>WRND11985541</t>
  </si>
  <si>
    <t>397-U1588C-48X-CC-PAL</t>
  </si>
  <si>
    <t>OTHR11985571</t>
  </si>
  <si>
    <t>397-U1588C-48X-CC-PAL-PALFLOR</t>
  </si>
  <si>
    <t>OTHR11985611</t>
  </si>
  <si>
    <t>397-U1588C-48X-CC-PAL-PALABRA</t>
  </si>
  <si>
    <t>OTHR11985561</t>
  </si>
  <si>
    <t>397-U1588C-48X-CC-PAL-PALPERA</t>
  </si>
  <si>
    <t>OTHR11985601</t>
  </si>
  <si>
    <t>397-U1588C-48X-CC-PAL-PALZARI</t>
  </si>
  <si>
    <t>OTHR11985591</t>
  </si>
  <si>
    <t>397-U1588C-48X-CC-PAL-PALHUAN</t>
  </si>
  <si>
    <t>OTHR11985581</t>
  </si>
  <si>
    <t>397-U1588C-48X-CC-PAL-PALCLAR</t>
  </si>
  <si>
    <t>OTHR11985551</t>
  </si>
  <si>
    <t>397-U1588C-48X-CC-PAL-PALVERM</t>
  </si>
  <si>
    <t>OTHR11985791</t>
  </si>
  <si>
    <t>397-U1588C-49X-CC-PAL-PALPERA</t>
  </si>
  <si>
    <t>OTHR11985811</t>
  </si>
  <si>
    <t>397-U1588C-49X-CC-PAL-PALCLAR</t>
  </si>
  <si>
    <t>OTHR11985831</t>
  </si>
  <si>
    <t>397-U1588C-49X-CC-PAL-PALZARI</t>
  </si>
  <si>
    <t>OTHR11985801</t>
  </si>
  <si>
    <t>397-U1588C-49X-CC-PAL-PALFLOR</t>
  </si>
  <si>
    <t>OTHR11985841</t>
  </si>
  <si>
    <t>397-U1588C-49X-CC-PAL-PALABRA</t>
  </si>
  <si>
    <t>OTHR11985821</t>
  </si>
  <si>
    <t>397-U1588C-49X-CC-PAL-PALHUAN</t>
  </si>
  <si>
    <t>OTHR11985781</t>
  </si>
  <si>
    <t>397-U1588C-49X-CC-PAL-PALVERM</t>
  </si>
  <si>
    <t>WRND11986631</t>
  </si>
  <si>
    <t>397-U1588C-49X-CC-PAL</t>
  </si>
  <si>
    <t>OTHR11986091</t>
  </si>
  <si>
    <t>397-U1588C-50X-CC-PAL-PALHUAN</t>
  </si>
  <si>
    <t>WRND11986041</t>
  </si>
  <si>
    <t>397-U1588C-50X-CC-PAL</t>
  </si>
  <si>
    <t>OTHR11986061</t>
  </si>
  <si>
    <t>397-U1588C-50X-CC-PAL-PALPERA</t>
  </si>
  <si>
    <t>OTHR11986111</t>
  </si>
  <si>
    <t>397-U1588C-50X-CC-PAL-PALABRA</t>
  </si>
  <si>
    <t>OTHR11986101</t>
  </si>
  <si>
    <t>397-U1588C-50X-CC-PAL-PALZARI</t>
  </si>
  <si>
    <t>OTHR11986071</t>
  </si>
  <si>
    <t>397-U1588C-50X-CC-PAL-PALFLOR</t>
  </si>
  <si>
    <t>OTHR11986081</t>
  </si>
  <si>
    <t>397-U1588C-50X-CC-PAL-PALCLAR</t>
  </si>
  <si>
    <t>OTHR11986051</t>
  </si>
  <si>
    <t>397-U1588C-50X-CC-PAL-PALVERM</t>
  </si>
  <si>
    <t>WRND11986281</t>
  </si>
  <si>
    <t>397-U1588C-51X-CC-PAL</t>
  </si>
  <si>
    <t>OTHR11986321</t>
  </si>
  <si>
    <t>397-U1588C-51X-CC-PAL-PALCLAR</t>
  </si>
  <si>
    <t>OTHR11986331</t>
  </si>
  <si>
    <t>397-U1588C-51X-CC-PAL-PALHUAN</t>
  </si>
  <si>
    <t>OTHR11986341</t>
  </si>
  <si>
    <t>397-U1588C-51X-CC-PAL-PALZARI</t>
  </si>
  <si>
    <t>OTHR11986301</t>
  </si>
  <si>
    <t>397-U1588C-51X-CC-PAL-PALPERA</t>
  </si>
  <si>
    <t>OTHR11986291</t>
  </si>
  <si>
    <t>397-U1588C-51X-CC-PAL-PALVERM</t>
  </si>
  <si>
    <t>OTHR11986311</t>
  </si>
  <si>
    <t>397-U1588C-51X-CC-PAL-PALFLOR</t>
  </si>
  <si>
    <t>OTHR11986351</t>
  </si>
  <si>
    <t>397-U1588C-51X-CC-PAL-PALABRA</t>
  </si>
  <si>
    <t>OTHR11986581</t>
  </si>
  <si>
    <t>397-U1588C-52X-CC-PAL-PALFLOR</t>
  </si>
  <si>
    <t>OTHR11986611</t>
  </si>
  <si>
    <t>397-U1588C-52X-CC-PAL-PALZARI</t>
  </si>
  <si>
    <t>OTHR11986591</t>
  </si>
  <si>
    <t>397-U1588C-52X-CC-PAL-PALCLAR</t>
  </si>
  <si>
    <t>OTHR11986621</t>
  </si>
  <si>
    <t>397-U1588C-52X-CC-PAL-PALABRA</t>
  </si>
  <si>
    <t>WRND11986551</t>
  </si>
  <si>
    <t>397-U1588C-52X-CC-PAL</t>
  </si>
  <si>
    <t>OTHR11986571</t>
  </si>
  <si>
    <t>397-U1588C-52X-CC-PAL-PALPERA</t>
  </si>
  <si>
    <t>OTHR11986601</t>
  </si>
  <si>
    <t>397-U1588C-52X-CC-PAL-PALHUAN</t>
  </si>
  <si>
    <t>OTHR11986561</t>
  </si>
  <si>
    <t>397-U1588C-52X-CC-PAL-PALVERM</t>
  </si>
  <si>
    <t>OTHR11986831</t>
  </si>
  <si>
    <t>397-U1588C-53X-CC-PAL-PALFLOR</t>
  </si>
  <si>
    <t>OTHR11986821</t>
  </si>
  <si>
    <t>397-U1588C-53X-CC-PAL-PALPERA</t>
  </si>
  <si>
    <t>OTHR11986811</t>
  </si>
  <si>
    <t>397-U1588C-53X-CC-PAL-PALVERM</t>
  </si>
  <si>
    <t>OTHR11986861</t>
  </si>
  <si>
    <t>397-U1588C-53X-CC-PAL-PALZARI</t>
  </si>
  <si>
    <t>OTHR11986871</t>
  </si>
  <si>
    <t>397-U1588C-53X-CC-PAL-PALABRA</t>
  </si>
  <si>
    <t>OTHR11986841</t>
  </si>
  <si>
    <t>397-U1588C-53X-CC-PAL-PALCLAR</t>
  </si>
  <si>
    <t>OTHR11986851</t>
  </si>
  <si>
    <t>397-U1588C-53X-CC-PAL-PALHUAN</t>
  </si>
  <si>
    <t>WRND11986801</t>
  </si>
  <si>
    <t>397-U1588C-53X-CC-PAL</t>
  </si>
  <si>
    <t>OTHR11987091</t>
  </si>
  <si>
    <t>397-U1588C-54X-CC-PAL-PALPERA</t>
  </si>
  <si>
    <t>OTHR11987111</t>
  </si>
  <si>
    <t>397-U1588C-54X-CC-PAL-PALCLAR</t>
  </si>
  <si>
    <t>OTHR11987131</t>
  </si>
  <si>
    <t>397-U1588C-54X-CC-PAL-PALZARI</t>
  </si>
  <si>
    <t>OTHR11987121</t>
  </si>
  <si>
    <t>397-U1588C-54X-CC-PAL-PALHUAN</t>
  </si>
  <si>
    <t>OTHR11987101</t>
  </si>
  <si>
    <t>397-U1588C-54X-CC-PAL-PALFLOR</t>
  </si>
  <si>
    <t>OTHR11987081</t>
  </si>
  <si>
    <t>397-U1588C-54X-CC-PAL-PALVERM</t>
  </si>
  <si>
    <t>WRND11987071</t>
  </si>
  <si>
    <t>397-U1588C-54X-CC-PAL</t>
  </si>
  <si>
    <t>OTHR11987141</t>
  </si>
  <si>
    <t>397-U1588C-54X-CC-PAL-PALABRA</t>
  </si>
  <si>
    <t>D</t>
  </si>
  <si>
    <t>OTHR11987921</t>
  </si>
  <si>
    <t>397-U1588D-1H-1-PAL-MUDLINE</t>
  </si>
  <si>
    <t>RHIZON_BRAD</t>
  </si>
  <si>
    <t>LIQ11988011</t>
  </si>
  <si>
    <t>397-U1588D-1H-1-RHIZON_BRAD</t>
  </si>
  <si>
    <t>LIQ11988021</t>
  </si>
  <si>
    <t>397-U1588D-1H-3-RHIZON_BRAD</t>
  </si>
  <si>
    <t>OTHR11988001</t>
  </si>
  <si>
    <t>397-U1588D-1H-CC-PAL-PALABRA</t>
  </si>
  <si>
    <t>OTHR11987941</t>
  </si>
  <si>
    <t>397-U1588D-1H-CC-PAL-PALVERM</t>
  </si>
  <si>
    <t>OTHR11987991</t>
  </si>
  <si>
    <t>397-U1588D-1H-CC-PAL-PALZARI</t>
  </si>
  <si>
    <t>WRND11987931</t>
  </si>
  <si>
    <t>397-U1588D-1H-CC-PAL</t>
  </si>
  <si>
    <t>OTHR11987961</t>
  </si>
  <si>
    <t>397-U1588D-1H-CC-PAL-PALFLOR</t>
  </si>
  <si>
    <t>OTHR11987971</t>
  </si>
  <si>
    <t>397-U1588D-1H-CC-PAL-PALCLAR</t>
  </si>
  <si>
    <t>OTHR11987951</t>
  </si>
  <si>
    <t>397-U1588D-1H-CC-PAL-PALPERA</t>
  </si>
  <si>
    <t>OTHR11987981</t>
  </si>
  <si>
    <t>397-U1588D-1H-CC-PAL-PALHUAN</t>
  </si>
  <si>
    <t>LIQ11988691</t>
  </si>
  <si>
    <t>397-U1588D-2H-3-RHIZON_BRAD</t>
  </si>
  <si>
    <t>LIQ11988701</t>
  </si>
  <si>
    <t>397-U1588D-2H-5-RHIZON_BRAD</t>
  </si>
  <si>
    <t>WRND11988291</t>
  </si>
  <si>
    <t>397-U1588D-2H-CC-PAL</t>
  </si>
  <si>
    <t>OTHR11988351</t>
  </si>
  <si>
    <t>397-U1588D-2H-CC-PAL-PALZARI</t>
  </si>
  <si>
    <t>OTHR11988361</t>
  </si>
  <si>
    <t>397-U1588D-2H-CC-PAL-PALABRA</t>
  </si>
  <si>
    <t>OTHR11988311</t>
  </si>
  <si>
    <t>397-U1588D-2H-CC-PAL-PALPERA</t>
  </si>
  <si>
    <t>OTHR11988331</t>
  </si>
  <si>
    <t>397-U1588D-2H-CC-PAL-PALCLAR</t>
  </si>
  <si>
    <t>OTHR11988341</t>
  </si>
  <si>
    <t>397-U1588D-2H-CC-PAL-PALHUAN</t>
  </si>
  <si>
    <t>OTHR11988321</t>
  </si>
  <si>
    <t>397-U1588D-2H-CC-PAL-PALFLOR</t>
  </si>
  <si>
    <t>OTHR11988301</t>
  </si>
  <si>
    <t>397-U1588D-2H-CC-PAL-PALVERM</t>
  </si>
  <si>
    <t>LIQ11989041</t>
  </si>
  <si>
    <t>397-U1588D-3H-3-RHIZON_BRAD</t>
  </si>
  <si>
    <t>LIQ11989051</t>
  </si>
  <si>
    <t>397-U1588D-3H-5-RHIZON_BRAD</t>
  </si>
  <si>
    <t>OTHR11988631</t>
  </si>
  <si>
    <t>397-U1588D-3H-CC-PAL-PALPERA</t>
  </si>
  <si>
    <t>OTHR11988671</t>
  </si>
  <si>
    <t>397-U1588D-3H-CC-PAL-PALZARI</t>
  </si>
  <si>
    <t>WRND11988611</t>
  </si>
  <si>
    <t>397-U1588D-3H-CC-PAL</t>
  </si>
  <si>
    <t>OTHR11988651</t>
  </si>
  <si>
    <t>397-U1588D-3H-CC-PAL-PALCLAR</t>
  </si>
  <si>
    <t>OTHR11988641</t>
  </si>
  <si>
    <t>397-U1588D-3H-CC-PAL-PALFLOR</t>
  </si>
  <si>
    <t>OTHR11988681</t>
  </si>
  <si>
    <t>397-U1588D-3H-CC-PAL-PALABRA</t>
  </si>
  <si>
    <t>OTHR11988661</t>
  </si>
  <si>
    <t>397-U1588D-3H-CC-PAL-PALHUAN</t>
  </si>
  <si>
    <t>OTHR11988621</t>
  </si>
  <si>
    <t>397-U1588D-3H-CC-PAL-PALVERM</t>
  </si>
  <si>
    <t>LIQ11989331</t>
  </si>
  <si>
    <t>397-U1588D-4H-3-RHIZON_BRAD</t>
  </si>
  <si>
    <t>LIQ11989341</t>
  </si>
  <si>
    <t>397-U1588D-4H-5-RHIZON_BRAD</t>
  </si>
  <si>
    <t>OTHR11988981</t>
  </si>
  <si>
    <t>397-U1588D-4H-CC-PAL-PALPERA</t>
  </si>
  <si>
    <t>WRND11988961</t>
  </si>
  <si>
    <t>397-U1588D-4H-CC-PAL</t>
  </si>
  <si>
    <t>OTHR11988991</t>
  </si>
  <si>
    <t>397-U1588D-4H-CC-PAL-PALFLOR</t>
  </si>
  <si>
    <t>OTHR11989031</t>
  </si>
  <si>
    <t>397-U1588D-4H-CC-PAL-PALABRA</t>
  </si>
  <si>
    <t>OTHR11989001</t>
  </si>
  <si>
    <t>397-U1588D-4H-CC-PAL-PALCLAR</t>
  </si>
  <si>
    <t>OTHR11988971</t>
  </si>
  <si>
    <t>397-U1588D-4H-CC-PAL-PALVERM</t>
  </si>
  <si>
    <t>OTHR11989011</t>
  </si>
  <si>
    <t>397-U1588D-4H-CC-PAL-PALHUAN</t>
  </si>
  <si>
    <t>OTHR11989021</t>
  </si>
  <si>
    <t>397-U1588D-4H-CC-PAL-PALZARI</t>
  </si>
  <si>
    <t>LIQ11989681</t>
  </si>
  <si>
    <t>397-U1588D-5H-2-RHIZON_BRAD</t>
  </si>
  <si>
    <t>LIQ11989691</t>
  </si>
  <si>
    <t>397-U1588D-5H-4-RHIZON_BRAD</t>
  </si>
  <si>
    <t>OTHR11989301</t>
  </si>
  <si>
    <t>397-U1588D-5H-CC-PAL-PALHUAN</t>
  </si>
  <si>
    <t>WRND11989251</t>
  </si>
  <si>
    <t>397-U1588D-5H-CC-PAL</t>
  </si>
  <si>
    <t>OTHR11989291</t>
  </si>
  <si>
    <t>397-U1588D-5H-CC-PAL-PALCLAR</t>
  </si>
  <si>
    <t>OTHR11989281</t>
  </si>
  <si>
    <t>397-U1588D-5H-CC-PAL-PALFLOR</t>
  </si>
  <si>
    <t>OTHR11989271</t>
  </si>
  <si>
    <t>397-U1588D-5H-CC-PAL-PALPERA</t>
  </si>
  <si>
    <t>OTHR11989311</t>
  </si>
  <si>
    <t>397-U1588D-5H-CC-PAL-PALZARI</t>
  </si>
  <si>
    <t>OTHR11989321</t>
  </si>
  <si>
    <t>397-U1588D-5H-CC-PAL-PALABRA</t>
  </si>
  <si>
    <t>OTHR11989261</t>
  </si>
  <si>
    <t>397-U1588D-5H-CC-PAL-PALVERM</t>
  </si>
  <si>
    <t>LIQ11989701</t>
  </si>
  <si>
    <t>397-U1588D-6H-3-RHIZON_BRAD</t>
  </si>
  <si>
    <t>LIQ11989711</t>
  </si>
  <si>
    <t>397-U1588D-6H-5-RHIZON_BRAD</t>
  </si>
  <si>
    <t>OTHR11989621</t>
  </si>
  <si>
    <t>397-U1588D-6H-CC-PAL-PALPERA</t>
  </si>
  <si>
    <t>OTHR11989671</t>
  </si>
  <si>
    <t>397-U1588D-6H-CC-PAL-PALABRA</t>
  </si>
  <si>
    <t>OTHR11989631</t>
  </si>
  <si>
    <t>397-U1588D-6H-CC-PAL-PALFLOR</t>
  </si>
  <si>
    <t>OTHR11989611</t>
  </si>
  <si>
    <t>397-U1588D-6H-CC-PAL-PALVERM</t>
  </si>
  <si>
    <t>OTHR11989651</t>
  </si>
  <si>
    <t>397-U1588D-6H-CC-PAL-PALHUAN</t>
  </si>
  <si>
    <t>OTHR11989641</t>
  </si>
  <si>
    <t>397-U1588D-6H-CC-PAL-PALCLAR</t>
  </si>
  <si>
    <t>OTHR11989661</t>
  </si>
  <si>
    <t>397-U1588D-6H-CC-PAL-PALZARI</t>
  </si>
  <si>
    <t>WRND11989601</t>
  </si>
  <si>
    <t>397-U1588D-6H-CC-PAL</t>
  </si>
  <si>
    <t>BRAD(82-82)</t>
  </si>
  <si>
    <t>LIQ11990381</t>
  </si>
  <si>
    <t>397-U1588D-7H-3-BRAD(82-82)</t>
  </si>
  <si>
    <t>BRAD(75-75)</t>
  </si>
  <si>
    <t>LIQ11990391</t>
  </si>
  <si>
    <t>397-U1588D-7H-5-BRAD(75-75)</t>
  </si>
  <si>
    <t>OTHR11990031</t>
  </si>
  <si>
    <t>397-U1588D-7H-CC-PAL-PALZARI</t>
  </si>
  <si>
    <t>OTHR11990001</t>
  </si>
  <si>
    <t>397-U1588D-7H-CC-PAL-PALFLOR</t>
  </si>
  <si>
    <t>OTHR11989981</t>
  </si>
  <si>
    <t>397-U1588D-7H-CC-PAL-PALVERM</t>
  </si>
  <si>
    <t>OTHR11990011</t>
  </si>
  <si>
    <t>397-U1588D-7H-CC-PAL-PALCLAR</t>
  </si>
  <si>
    <t>OTHR11990041</t>
  </si>
  <si>
    <t>397-U1588D-7H-CC-PAL-PALABRA</t>
  </si>
  <si>
    <t>OTHR11989991</t>
  </si>
  <si>
    <t>397-U1588D-7H-CC-PAL-PALPERA</t>
  </si>
  <si>
    <t>WRND11989971</t>
  </si>
  <si>
    <t>397-U1588D-7H-CC-PAL</t>
  </si>
  <si>
    <t>OTHR11990021</t>
  </si>
  <si>
    <t>397-U1588D-7H-CC-PAL-PALHUAN</t>
  </si>
  <si>
    <t>LIQ11990731</t>
  </si>
  <si>
    <t>397-U1588D-8H-3-BRAD(75-75)</t>
  </si>
  <si>
    <t>LIQ11990741</t>
  </si>
  <si>
    <t>397-U1588D-8H-5-BRAD(75-75)</t>
  </si>
  <si>
    <t>OTHR11990311</t>
  </si>
  <si>
    <t>397-U1588D-8H-CC-PAL-PALVERM</t>
  </si>
  <si>
    <t>OTHR11990361</t>
  </si>
  <si>
    <t>397-U1588D-8H-CC-PAL-PALZARI</t>
  </si>
  <si>
    <t>OTHR11990341</t>
  </si>
  <si>
    <t>397-U1588D-8H-CC-PAL-PALCLAR</t>
  </si>
  <si>
    <t>WRND11990301</t>
  </si>
  <si>
    <t>397-U1588D-8H-CC-PAL</t>
  </si>
  <si>
    <t>OTHR11990331</t>
  </si>
  <si>
    <t>397-U1588D-8H-CC-PAL-PALFLOR</t>
  </si>
  <si>
    <t>OTHR11990321</t>
  </si>
  <si>
    <t>397-U1588D-8H-CC-PAL-PALPERA</t>
  </si>
  <si>
    <t>OTHR11990371</t>
  </si>
  <si>
    <t>397-U1588D-8H-CC-PAL-PALABRA</t>
  </si>
  <si>
    <t>OTHR11990351</t>
  </si>
  <si>
    <t>397-U1588D-8H-CC-PAL-PALHUAN</t>
  </si>
  <si>
    <t>OTHR11990681</t>
  </si>
  <si>
    <t>397-U1588D-9H-CC-PAL-PALFLOR</t>
  </si>
  <si>
    <t>WRND11990651</t>
  </si>
  <si>
    <t>397-U1588D-9H-CC-PAL</t>
  </si>
  <si>
    <t>OTHR11990701</t>
  </si>
  <si>
    <t>397-U1588D-9H-CC-PAL-PALHUAN</t>
  </si>
  <si>
    <t>OTHR11990691</t>
  </si>
  <si>
    <t>397-U1588D-9H-CC-PAL-PALCLAR</t>
  </si>
  <si>
    <t>OTHR11990661</t>
  </si>
  <si>
    <t>397-U1588D-9H-CC-PAL-PALVERM</t>
  </si>
  <si>
    <t>OTHR11990671</t>
  </si>
  <si>
    <t>397-U1588D-9H-CC-PAL-PALPERA</t>
  </si>
  <si>
    <t>OTHR11990721</t>
  </si>
  <si>
    <t>397-U1588D-9H-CC-PAL-PALABRA</t>
  </si>
  <si>
    <t>OTHR11990711</t>
  </si>
  <si>
    <t>397-U1588D-9H-CC-PAL-PALZARI</t>
  </si>
  <si>
    <t>OTHR11991111</t>
  </si>
  <si>
    <t>397-U1588D-10H-CC-PAL-PALZARI</t>
  </si>
  <si>
    <t>OTHR11991121</t>
  </si>
  <si>
    <t>397-U1588D-10H-CC-PAL-PALABRA</t>
  </si>
  <si>
    <t>OTHR11991081</t>
  </si>
  <si>
    <t>397-U1588D-10H-CC-PAL-PALFLOR</t>
  </si>
  <si>
    <t>OTHR11991061</t>
  </si>
  <si>
    <t>397-U1588D-10H-CC-PAL-PALVERM</t>
  </si>
  <si>
    <t>WRND11991051</t>
  </si>
  <si>
    <t>397-U1588D-10H-CC-PAL</t>
  </si>
  <si>
    <t>OTHR11991091</t>
  </si>
  <si>
    <t>397-U1588D-10H-CC-PAL-PALCLAR</t>
  </si>
  <si>
    <t>OTHR11991101</t>
  </si>
  <si>
    <t>397-U1588D-10H-CC-PAL-PALHUAN</t>
  </si>
  <si>
    <t>OTHR11991071</t>
  </si>
  <si>
    <t>397-U1588D-10H-CC-PAL-PALPERA</t>
  </si>
  <si>
    <t>OTHR11991371</t>
  </si>
  <si>
    <t>397-U1588D-11H-CC-PAL-PALFLOR</t>
  </si>
  <si>
    <t>OTHR11991411</t>
  </si>
  <si>
    <t>397-U1588D-11H-CC-PAL-PALZARI</t>
  </si>
  <si>
    <t>OTHR11991361</t>
  </si>
  <si>
    <t>397-U1588D-11H-CC-PAL-PALCLAR</t>
  </si>
  <si>
    <t>OTHR11991391</t>
  </si>
  <si>
    <t>397-U1588D-11H-CC-PAL-PALPERA</t>
  </si>
  <si>
    <t>OTHR11991381</t>
  </si>
  <si>
    <t>397-U1588D-11H-CC-PAL-PALHUAN</t>
  </si>
  <si>
    <t>OTHR11991351</t>
  </si>
  <si>
    <t>397-U1588D-11H-CC-PAL-PALABRA</t>
  </si>
  <si>
    <t>WRND11991341</t>
  </si>
  <si>
    <t>397-U1588D-11H-CC-PAL</t>
  </si>
  <si>
    <t>OTHR11991401</t>
  </si>
  <si>
    <t>397-U1588D-11H-CC-PAL-PALVERM</t>
  </si>
  <si>
    <t>OTHR11991701</t>
  </si>
  <si>
    <t>397-U1588D-12X-CC-PAL-PALABRA</t>
  </si>
  <si>
    <t>WRND11991631</t>
  </si>
  <si>
    <t>397-U1588D-12X-CC-PAL</t>
  </si>
  <si>
    <t>OTHR11991691</t>
  </si>
  <si>
    <t>397-U1588D-12X-CC-PAL-PALZARI</t>
  </si>
  <si>
    <t>OTHR11991671</t>
  </si>
  <si>
    <t>397-U1588D-12X-CC-PAL-PALCLAR</t>
  </si>
  <si>
    <t>OTHR11991651</t>
  </si>
  <si>
    <t>397-U1588D-12X-CC-PAL-PALPERA</t>
  </si>
  <si>
    <t>OTHR11991641</t>
  </si>
  <si>
    <t>397-U1588D-12X-CC-PAL-PALVERM</t>
  </si>
  <si>
    <t>OTHR11991681</t>
  </si>
  <si>
    <t>397-U1588D-12X-CC-PAL-PALHUAN</t>
  </si>
  <si>
    <t>OTHR11991661</t>
  </si>
  <si>
    <t>397-U1588D-12X-CC-PAL-PALFLOR</t>
  </si>
  <si>
    <t>TPCK12004691</t>
  </si>
  <si>
    <t>JRS_FLORES</t>
  </si>
  <si>
    <t>397-U1588D-62X-1-W 75/75-NANNO</t>
  </si>
  <si>
    <t>TPCK12004701</t>
  </si>
  <si>
    <t>397-U1588D-62X-2-W 75/75-NANNO</t>
  </si>
  <si>
    <t>TPCK12004711</t>
  </si>
  <si>
    <t>397-U1588D-62X-3-W 75/75-NANNO</t>
  </si>
  <si>
    <t>TPCK12004721</t>
  </si>
  <si>
    <t>397-U1588D-62X-4-W 75/75-NANNO</t>
  </si>
  <si>
    <t>TPCK12004741</t>
  </si>
  <si>
    <t>397-U1588D-63X-1-W 75/75-NANNO</t>
  </si>
  <si>
    <t>CYL12001791</t>
  </si>
  <si>
    <t>397-U1588D-62X-5-HS</t>
  </si>
  <si>
    <t>TPCK12004731</t>
  </si>
  <si>
    <t>397-U1588D-62X-5-W 75/75-NANNO</t>
  </si>
  <si>
    <t>TPCK12004751</t>
  </si>
  <si>
    <t>397-U1588D-63X-2-W 75/75-NANNO</t>
  </si>
  <si>
    <t>WRND12001511</t>
  </si>
  <si>
    <t>397-U1588D-62X-CC-PAL</t>
  </si>
  <si>
    <t>OTHR12001551</t>
  </si>
  <si>
    <t>397-U1588D-62X-CC-PAL-PALCLAR</t>
  </si>
  <si>
    <t>OTHR12001561</t>
  </si>
  <si>
    <t>397-U1588D-62X-CC-PAL-PALHUAN</t>
  </si>
  <si>
    <t>OTHR12001571</t>
  </si>
  <si>
    <t>397-U1588D-62X-CC-PAL-PALZARI</t>
  </si>
  <si>
    <t>OTHR12001581</t>
  </si>
  <si>
    <t>397-U1588D-62X-CC-PAL-PALABRA</t>
  </si>
  <si>
    <t>OTHR12001541</t>
  </si>
  <si>
    <t>397-U1588D-62X-CC-PAL-PALFLOR</t>
  </si>
  <si>
    <t>OTHR12001521</t>
  </si>
  <si>
    <t>397-U1588D-62X-CC-PAL-PALVERM</t>
  </si>
  <si>
    <t>OTHR12001591</t>
  </si>
  <si>
    <t>397-U1588D-62X-CC-PAL-NANNO</t>
  </si>
  <si>
    <t>OTHR12001531</t>
  </si>
  <si>
    <t>397-U1588D-62X-CC-PAL-PALPERA</t>
  </si>
  <si>
    <t>TPCK12004761</t>
  </si>
  <si>
    <t>397-U1588D-63X-3-W 75/75-NANNO</t>
  </si>
  <si>
    <t>TPCK12004771</t>
  </si>
  <si>
    <t>397-U1588D-63X-4-W 75/75-NANNO</t>
  </si>
  <si>
    <t>TPCK12005091</t>
  </si>
  <si>
    <t>397-U1588D-64X-1-W 75/75-NANNO</t>
  </si>
  <si>
    <t>TPCK12004781</t>
  </si>
  <si>
    <t>397-U1588D-63X-5-NANNO</t>
  </si>
  <si>
    <t>OTHR12001831</t>
  </si>
  <si>
    <t>397-U1588D-63X-CC-PAL-PALFLOR</t>
  </si>
  <si>
    <t>OTHR12001811</t>
  </si>
  <si>
    <t>397-U1588D-63X-CC-PAL-PALVERM</t>
  </si>
  <si>
    <t>OTHR12001851</t>
  </si>
  <si>
    <t>397-U1588D-63X-CC-PAL-PALHUAN</t>
  </si>
  <si>
    <t>OTHR12001821</t>
  </si>
  <si>
    <t>397-U1588D-63X-CC-PAL-PALPERA</t>
  </si>
  <si>
    <t>OTHR12001871</t>
  </si>
  <si>
    <t>397-U1588D-63X-CC-PAL-PALABRA</t>
  </si>
  <si>
    <t>OTHR12001881</t>
  </si>
  <si>
    <t>397-U1588D-63X-CC-PAL-NANNO</t>
  </si>
  <si>
    <t>WRND12001801</t>
  </si>
  <si>
    <t>397-U1588D-63X-CC-PAL</t>
  </si>
  <si>
    <t>OTHR12001861</t>
  </si>
  <si>
    <t>397-U1588D-63X-CC-PAL-PALZARI</t>
  </si>
  <si>
    <t>OTHR12001841</t>
  </si>
  <si>
    <t>397-U1588D-63X-CC-PAL-PALCLAR</t>
  </si>
  <si>
    <t>SS12005081</t>
  </si>
  <si>
    <t>397-U1588D-64X-2-A 70/70-SED</t>
  </si>
  <si>
    <t>TPCK12005101</t>
  </si>
  <si>
    <t>397-U1588D-64X-2-W 75/75-NANNO10</t>
  </si>
  <si>
    <t>TPCK12005111</t>
  </si>
  <si>
    <t>397-U1588D-64X-3-W 75/75-NANNO11</t>
  </si>
  <si>
    <t>TPCK12005121</t>
  </si>
  <si>
    <t>397-U1588D-64X-4-W 75/75-NANNO12</t>
  </si>
  <si>
    <t>CYL12002081</t>
  </si>
  <si>
    <t>397-U1588D-64X-5-HS</t>
  </si>
  <si>
    <t>TPCK12005751</t>
  </si>
  <si>
    <t>397-U1588D-65X-1-W 75/75-NANNO</t>
  </si>
  <si>
    <t>OTHR12002131</t>
  </si>
  <si>
    <t>397-U1588D-64X-CC-PAL-PALCLAR</t>
  </si>
  <si>
    <t>OTHR12002111</t>
  </si>
  <si>
    <t>397-U1588D-64X-CC-PAL-PALPERA</t>
  </si>
  <si>
    <t>OTHR12002171</t>
  </si>
  <si>
    <t>397-U1588D-64X-CC-PAL-NANNO</t>
  </si>
  <si>
    <t>OTHR12002121</t>
  </si>
  <si>
    <t>397-U1588D-64X-CC-PAL-PALFLOR</t>
  </si>
  <si>
    <t>WRND12002091</t>
  </si>
  <si>
    <t>397-U1588D-64X-CC-PAL</t>
  </si>
  <si>
    <t>OTHR12002101</t>
  </si>
  <si>
    <t>397-U1588D-64X-CC-PAL-PALVERM</t>
  </si>
  <si>
    <t>OTHR12002151</t>
  </si>
  <si>
    <t>397-U1588D-64X-CC-PAL-PALZARI</t>
  </si>
  <si>
    <t>OTHR12002141</t>
  </si>
  <si>
    <t>397-U1588D-64X-CC-PAL-PALHUAN</t>
  </si>
  <si>
    <t>OTHR12002161</t>
  </si>
  <si>
    <t>397-U1588D-64X-CC-PAL-PALABRA</t>
  </si>
  <si>
    <t>TPCK12005761</t>
  </si>
  <si>
    <t>397-U1588D-65X-2-W 75/75-NANNO</t>
  </si>
  <si>
    <t>SS12005791</t>
  </si>
  <si>
    <t>397-U1588D-65X-3-A 70/70-SED</t>
  </si>
  <si>
    <t>TPCK12005771</t>
  </si>
  <si>
    <t>397-U1588D-65X-3-W 75/75-NANNO</t>
  </si>
  <si>
    <t>TPCK12005781</t>
  </si>
  <si>
    <t>397-U1588D-65X-4-W 75/75-NANNO</t>
  </si>
  <si>
    <t>TPCK12005801</t>
  </si>
  <si>
    <t>397-U1588D-66X-1-W 75/75-NANNO</t>
  </si>
  <si>
    <t>OTHR12002421</t>
  </si>
  <si>
    <t>397-U1588D-65X-CC-PAL-PALHUAN</t>
  </si>
  <si>
    <t>OTHR12002441</t>
  </si>
  <si>
    <t>397-U1588D-65X-CC-PAL-PALABRA</t>
  </si>
  <si>
    <t>OTHR12002381</t>
  </si>
  <si>
    <t>397-U1588D-65X-CC-PAL-PALVERM</t>
  </si>
  <si>
    <t>OTHR12002451</t>
  </si>
  <si>
    <t>397-U1588D-65X-CC-PAL-NANNO</t>
  </si>
  <si>
    <t>OTHR12002391</t>
  </si>
  <si>
    <t>397-U1588D-65X-CC-PAL-PALPERA</t>
  </si>
  <si>
    <t>OTHR12002411</t>
  </si>
  <si>
    <t>397-U1588D-65X-CC-PAL-PALCLAR</t>
  </si>
  <si>
    <t>OTHR12002401</t>
  </si>
  <si>
    <t>397-U1588D-65X-CC-PAL-PALFLOR</t>
  </si>
  <si>
    <t>OTHR12002431</t>
  </si>
  <si>
    <t>397-U1588D-65X-CC-PAL-PALZARI</t>
  </si>
  <si>
    <t>WRND12002371</t>
  </si>
  <si>
    <t>397-U1588D-65X-CC-PAL</t>
  </si>
  <si>
    <t>TPCK12005811</t>
  </si>
  <si>
    <t>397-U1588D-66X-2-W 75/75-NANNO</t>
  </si>
  <si>
    <t>SS12005841</t>
  </si>
  <si>
    <t>397-U1588D-66X-3-A 70/70-SED</t>
  </si>
  <si>
    <t>TPCK12005821</t>
  </si>
  <si>
    <t>397-U1588D-66X-3-W 75/75-NANNO</t>
  </si>
  <si>
    <t>CYL12002621</t>
  </si>
  <si>
    <t>397-U1588D-66X-4-HS</t>
  </si>
  <si>
    <t>TPCK12005831</t>
  </si>
  <si>
    <t>397-U1588D-66X-4-W 75/75-NANNO</t>
  </si>
  <si>
    <t>TPCK12005851</t>
  </si>
  <si>
    <t>397-U1588D-67X-1-W 75/75-NANNO</t>
  </si>
  <si>
    <t>OTHR12002681</t>
  </si>
  <si>
    <t>397-U1588D-66X-CC-PAL-PALHUAN</t>
  </si>
  <si>
    <t>OTHR12002671</t>
  </si>
  <si>
    <t>397-U1588D-66X-CC-PAL-PALCLAR</t>
  </si>
  <si>
    <t>WRND12002631</t>
  </si>
  <si>
    <t>397-U1588D-66X-CC-PAL</t>
  </si>
  <si>
    <t>OTHR12002711</t>
  </si>
  <si>
    <t>397-U1588D-66X-CC-PAL-NANNO</t>
  </si>
  <si>
    <t>OTHR12002661</t>
  </si>
  <si>
    <t>397-U1588D-66X-CC-PAL-PALFLOR</t>
  </si>
  <si>
    <t>OTHR12002701</t>
  </si>
  <si>
    <t>397-U1588D-66X-CC-PAL-PALABRA</t>
  </si>
  <si>
    <t>OTHR12002651</t>
  </si>
  <si>
    <t>397-U1588D-66X-CC-PAL-PALPERA</t>
  </si>
  <si>
    <t>OTHR12002641</t>
  </si>
  <si>
    <t>397-U1588D-66X-CC-PAL-PALVERM</t>
  </si>
  <si>
    <t>OTHR12002691</t>
  </si>
  <si>
    <t>397-U1588D-66X-CC-PAL-PALZARI</t>
  </si>
  <si>
    <t>TPCK12005861</t>
  </si>
  <si>
    <t>397-U1588D-67X-2-W 75/75-NANNO</t>
  </si>
  <si>
    <t>TPCK12005871</t>
  </si>
  <si>
    <t>397-U1588D-67X-3-W 75/75-NANNO</t>
  </si>
  <si>
    <t>SS12005901</t>
  </si>
  <si>
    <t>397-U1588D-67X-3-SED</t>
  </si>
  <si>
    <t>SS12005911</t>
  </si>
  <si>
    <t>397-U1588D-67X-3-A 90/90-SED</t>
  </si>
  <si>
    <t>TPCK12005881</t>
  </si>
  <si>
    <t>397-U1588D-67X-4-W 75/75-NANNO</t>
  </si>
  <si>
    <t>TPCK12005921</t>
  </si>
  <si>
    <t>397-U1588D-68X-1-W 75/75-NANNO</t>
  </si>
  <si>
    <t>TPCK12005891</t>
  </si>
  <si>
    <t>397-U1588D-67X-5-W 75/75-NANNO</t>
  </si>
  <si>
    <t>TPCK12005931</t>
  </si>
  <si>
    <t>397-U1588D-68X-2-W 75/75-NANNO</t>
  </si>
  <si>
    <t>OTHR12003011</t>
  </si>
  <si>
    <t>397-U1588D-67X-CC-PAL-PALABRA</t>
  </si>
  <si>
    <t>OTHR12003001</t>
  </si>
  <si>
    <t>397-U1588D-67X-CC-PAL-PALZARI</t>
  </si>
  <si>
    <t>OTHR12002961</t>
  </si>
  <si>
    <t>397-U1588D-67X-CC-PAL-PALPERA</t>
  </si>
  <si>
    <t>OTHR12002991</t>
  </si>
  <si>
    <t>397-U1588D-67X-CC-PAL-PALHUAN</t>
  </si>
  <si>
    <t>WRND12002941</t>
  </si>
  <si>
    <t>397-U1588D-67X-CC-PAL</t>
  </si>
  <si>
    <t>OTHR12002951</t>
  </si>
  <si>
    <t>397-U1588D-67X-CC-PAL-PALVERM</t>
  </si>
  <si>
    <t>OTHR12002981</t>
  </si>
  <si>
    <t>397-U1588D-67X-CC-PAL-PALCLAR</t>
  </si>
  <si>
    <t>OTHR12003021</t>
  </si>
  <si>
    <t>397-U1588D-67X-CC-PAL-NANNO</t>
  </si>
  <si>
    <t>OTHR12002971</t>
  </si>
  <si>
    <t>397-U1588D-67X-CC-PAL-PALFLOR</t>
  </si>
  <si>
    <t>SS12005971</t>
  </si>
  <si>
    <t>397-U1588D-68X-3-A 70/70-SED</t>
  </si>
  <si>
    <t>TPCK12005941</t>
  </si>
  <si>
    <t>397-U1588D-68X-3-W 75/75-NANNO</t>
  </si>
  <si>
    <t>TPCK12005951</t>
  </si>
  <si>
    <t>397-U1588D-68X-4-W 75/75-NANNO</t>
  </si>
  <si>
    <t>TPCK12005981</t>
  </si>
  <si>
    <t>397-U1588D-69X-1-W 75/75-NANNO</t>
  </si>
  <si>
    <t>CYL12003221</t>
  </si>
  <si>
    <t>397-U1588D-68X-5-HS</t>
  </si>
  <si>
    <t>TPCK12005961</t>
  </si>
  <si>
    <t>397-U1588D-68X-5-W 30/30-NANNO</t>
  </si>
  <si>
    <t>TPCK12005991</t>
  </si>
  <si>
    <t>397-U1588D-69X-2-W 75/75-NANNO</t>
  </si>
  <si>
    <t>SS12006021</t>
  </si>
  <si>
    <t>397-U1588D-69X-2-A 75/75-SED</t>
  </si>
  <si>
    <t>OTHR12003281</t>
  </si>
  <si>
    <t>397-U1588D-68X-CC-PAL-PALHUAN</t>
  </si>
  <si>
    <t>OTHR12003271</t>
  </si>
  <si>
    <t>397-U1588D-68X-CC-PAL-PALCLAR</t>
  </si>
  <si>
    <t>OTHR12003241</t>
  </si>
  <si>
    <t>397-U1588D-68X-CC-PAL-PALVERM</t>
  </si>
  <si>
    <t>OTHR12003251</t>
  </si>
  <si>
    <t>397-U1588D-68X-CC-PAL-PALPERA</t>
  </si>
  <si>
    <t>OTHR12003291</t>
  </si>
  <si>
    <t>397-U1588D-68X-CC-PAL-PALZARI</t>
  </si>
  <si>
    <t>WRND12003231</t>
  </si>
  <si>
    <t>397-U1588D-68X-CC-PAL</t>
  </si>
  <si>
    <t>OTHR12003261</t>
  </si>
  <si>
    <t>397-U1588D-68X-CC-PAL-PALFLOR</t>
  </si>
  <si>
    <t>OTHR12003301</t>
  </si>
  <si>
    <t>397-U1588D-68X-CC-PAL-PALABRA</t>
  </si>
  <si>
    <t>OTHR12003311</t>
  </si>
  <si>
    <t>397-U1588D-68X-CC-PAL-NANNO</t>
  </si>
  <si>
    <t>TPCK12006001</t>
  </si>
  <si>
    <t>397-U1588D-69X-3-W 75/75-NANNO</t>
  </si>
  <si>
    <t>TPCK12006011</t>
  </si>
  <si>
    <t>397-U1588D-69X-4-W 75/75-NANNO</t>
  </si>
  <si>
    <t>TPCK12006041</t>
  </si>
  <si>
    <t>397-U1588D-70X-1-W 75/75-NANNO</t>
  </si>
  <si>
    <t>OTHR12003511</t>
  </si>
  <si>
    <t>397-U1588D-69X-CC-PAL-PALFLOR</t>
  </si>
  <si>
    <t>WRND12003481</t>
  </si>
  <si>
    <t>397-U1588D-69X-CC-PAL</t>
  </si>
  <si>
    <t>OTHR12003551</t>
  </si>
  <si>
    <t>397-U1588D-69X-CC-PAL-PALABRA</t>
  </si>
  <si>
    <t>OTHR12003561</t>
  </si>
  <si>
    <t>397-U1588D-69X-CC-PAL-NANNO</t>
  </si>
  <si>
    <t>OTHR12003501</t>
  </si>
  <si>
    <t>397-U1588D-69X-CC-PAL-PALPERA</t>
  </si>
  <si>
    <t>OTHR12003541</t>
  </si>
  <si>
    <t>397-U1588D-69X-CC-PAL-PALZARI</t>
  </si>
  <si>
    <t>OTHR12003491</t>
  </si>
  <si>
    <t>397-U1588D-69X-CC-PAL-PALVERM</t>
  </si>
  <si>
    <t>OTHR12003531</t>
  </si>
  <si>
    <t>397-U1588D-69X-CC-PAL-PALHUAN</t>
  </si>
  <si>
    <t>OTHR12003521</t>
  </si>
  <si>
    <t>397-U1588D-69X-CC-PAL-PALCLAR</t>
  </si>
  <si>
    <t>SS12006031</t>
  </si>
  <si>
    <t>397-U1588D-70X-2-A 70/70-SED</t>
  </si>
  <si>
    <t>TPCK12006051</t>
  </si>
  <si>
    <t>397-U1588D-70X-2-W 75/75-NANNO</t>
  </si>
  <si>
    <t>TPCK12006061</t>
  </si>
  <si>
    <t>397-U1588D-70X-3-W 75/75-NANNO</t>
  </si>
  <si>
    <t>TPCK12006071</t>
  </si>
  <si>
    <t>397-U1588D-70X-4-W 75/75-NANNO</t>
  </si>
  <si>
    <t>TPCK12006101</t>
  </si>
  <si>
    <t>397-U1588D-71X-1-W 75/75-NANNO</t>
  </si>
  <si>
    <t>TPCK12006081</t>
  </si>
  <si>
    <t>397-U1588D-70X-5-W 75/75-NANNO</t>
  </si>
  <si>
    <t>TPCK12006111</t>
  </si>
  <si>
    <t>397-U1588D-71X-2-W 75/75-NANNO</t>
  </si>
  <si>
    <t>CYL12003791</t>
  </si>
  <si>
    <t>397-U1588D-70X-6-HS</t>
  </si>
  <si>
    <t>OTHR12003811</t>
  </si>
  <si>
    <t>397-U1588D-70X-CC-PAL-PALVERM</t>
  </si>
  <si>
    <t>OTHR12003831</t>
  </si>
  <si>
    <t>397-U1588D-70X-CC-PAL-PALFLOR</t>
  </si>
  <si>
    <t>OTHR12003871</t>
  </si>
  <si>
    <t>397-U1588D-70X-CC-PAL-PALABRA</t>
  </si>
  <si>
    <t>OTHR12003881</t>
  </si>
  <si>
    <t>397-U1588D-70X-CC-PAL-NANNO</t>
  </si>
  <si>
    <t>OTHR12003851</t>
  </si>
  <si>
    <t>397-U1588D-70X-CC-PAL-PALHUAN</t>
  </si>
  <si>
    <t>WRND12003801</t>
  </si>
  <si>
    <t>397-U1588D-70X-CC-PAL</t>
  </si>
  <si>
    <t>OTHR12003861</t>
  </si>
  <si>
    <t>397-U1588D-70X-CC-PAL-PALZARI</t>
  </si>
  <si>
    <t>OTHR12003841</t>
  </si>
  <si>
    <t>397-U1588D-70X-CC-PAL-PALCLAR</t>
  </si>
  <si>
    <t>OTHR12003821</t>
  </si>
  <si>
    <t>397-U1588D-70X-CC-PAL-PALPERA</t>
  </si>
  <si>
    <t>TPCK12006121</t>
  </si>
  <si>
    <t>397-U1588D-71X-3-W 75/75-NANNO</t>
  </si>
  <si>
    <t>TPCK12006131</t>
  </si>
  <si>
    <t>397-U1588D-71X-4-W 75/75-NANNO</t>
  </si>
  <si>
    <t>SS12006091</t>
  </si>
  <si>
    <t>397-U1588D-71X-4-A 91/91-SED</t>
  </si>
  <si>
    <t>TPCK12006151</t>
  </si>
  <si>
    <t>397-U1588D-72X-1-W 78/78-NANNO</t>
  </si>
  <si>
    <t>TPCK12006141</t>
  </si>
  <si>
    <t>397-U1588D-71X-5-W 30/30-NANNO</t>
  </si>
  <si>
    <t>OTHR12004111</t>
  </si>
  <si>
    <t>397-U1588D-71X-CC-PAL-PALFLOR</t>
  </si>
  <si>
    <t>OTHR12004131</t>
  </si>
  <si>
    <t>397-U1588D-71X-CC-PAL-PALHUAN</t>
  </si>
  <si>
    <t>OTHR12004101</t>
  </si>
  <si>
    <t>397-U1588D-71X-CC-PAL-PALPERA</t>
  </si>
  <si>
    <t>OTHR12004091</t>
  </si>
  <si>
    <t>397-U1588D-71X-CC-PAL-PALVERM</t>
  </si>
  <si>
    <t>WRND12004081</t>
  </si>
  <si>
    <t>397-U1588D-71X-CC-PAL</t>
  </si>
  <si>
    <t>OTHR12004121</t>
  </si>
  <si>
    <t>397-U1588D-71X-CC-PAL-PALCLAR</t>
  </si>
  <si>
    <t>OTHR12004151</t>
  </si>
  <si>
    <t>397-U1588D-71X-CC-PAL-PALABRA</t>
  </si>
  <si>
    <t>OTHR12004141</t>
  </si>
  <si>
    <t>397-U1588D-71X-CC-PAL-PALZARI</t>
  </si>
  <si>
    <t>OTHR12004161</t>
  </si>
  <si>
    <t>397-U1588D-71X-CC-PAL-NANNO</t>
  </si>
  <si>
    <t>TPCK12006161</t>
  </si>
  <si>
    <t>397-U1588D-72X-2-W 78/78-NANNO</t>
  </si>
  <si>
    <t>SS12006191</t>
  </si>
  <si>
    <t>397-U1588D-72X-3-A 67/67-SED</t>
  </si>
  <si>
    <t>TPCK12006171</t>
  </si>
  <si>
    <t>397-U1588D-72X-3-W 78/78-NANNO</t>
  </si>
  <si>
    <t>CYL12004331</t>
  </si>
  <si>
    <t>397-U1588D-72X-4-HS</t>
  </si>
  <si>
    <t>TPCK12006181</t>
  </si>
  <si>
    <t>397-U1588D-72X-4-W 78/78-NANNO</t>
  </si>
  <si>
    <t>TPCK12006201</t>
  </si>
  <si>
    <t>397-U1588D-73X-1-W 75/75-NANNO</t>
  </si>
  <si>
    <t>OTHR12004391</t>
  </si>
  <si>
    <t>397-U1588D-72X-CC-PAL-PALHUAN</t>
  </si>
  <si>
    <t>OTHR12004361</t>
  </si>
  <si>
    <t>397-U1588D-72X-CC-PAL-PALPERA</t>
  </si>
  <si>
    <t>OTHR12004411</t>
  </si>
  <si>
    <t>397-U1588D-72X-CC-PAL-PALABRA</t>
  </si>
  <si>
    <t>OTHR12004401</t>
  </si>
  <si>
    <t>397-U1588D-72X-CC-PAL-PALZARI</t>
  </si>
  <si>
    <t>WRND12004341</t>
  </si>
  <si>
    <t>397-U1588D-72X-CC-PAL</t>
  </si>
  <si>
    <t>OTHR12004351</t>
  </si>
  <si>
    <t>397-U1588D-72X-CC-PAL-PALVERM</t>
  </si>
  <si>
    <t>OTHR12004381</t>
  </si>
  <si>
    <t>397-U1588D-72X-CC-PAL-PALCLAR</t>
  </si>
  <si>
    <t>OTHR12004421</t>
  </si>
  <si>
    <t>397-U1588D-72X-CC-PAL-NANNO</t>
  </si>
  <si>
    <t>OTHR12004371</t>
  </si>
  <si>
    <t>397-U1588D-72X-CC-PAL-PALFLOR</t>
  </si>
  <si>
    <t>TPCK12006211</t>
  </si>
  <si>
    <t>397-U1588D-73X-2-W 75/75-NANNO</t>
  </si>
  <si>
    <t>TPCK12006221</t>
  </si>
  <si>
    <t>397-U1588D-73X-3-W 75/75-NANNO</t>
  </si>
  <si>
    <t>SS12006241</t>
  </si>
  <si>
    <t>397-U1588D-73X-3-A 80/80-SED</t>
  </si>
  <si>
    <t>TPCK12006231</t>
  </si>
  <si>
    <t>397-U1588D-73X-4-W 75/75-NANNO</t>
  </si>
  <si>
    <t>TPCK12006251</t>
  </si>
  <si>
    <t>397-U1588D-74X-1-W 75/75-NANNO</t>
  </si>
  <si>
    <t>OTHR12004631</t>
  </si>
  <si>
    <t>397-U1588D-73X-CC-PAL-PALCLAR</t>
  </si>
  <si>
    <t>OTHR12004661</t>
  </si>
  <si>
    <t>397-U1588D-73X-CC-PAL-PALABRA</t>
  </si>
  <si>
    <t>WRND12004591</t>
  </si>
  <si>
    <t>397-U1588D-73X-CC-PAL</t>
  </si>
  <si>
    <t>OTHR12004671</t>
  </si>
  <si>
    <t>397-U1588D-73X-CC-PAL-NANNO</t>
  </si>
  <si>
    <t>OTHR12004611</t>
  </si>
  <si>
    <t>397-U1588D-73X-CC-PAL-PALPERA</t>
  </si>
  <si>
    <t>OTHR12004601</t>
  </si>
  <si>
    <t>397-U1588D-73X-CC-PAL-PALVERM</t>
  </si>
  <si>
    <t>OTHR12004621</t>
  </si>
  <si>
    <t>397-U1588D-73X-CC-PAL-PALFLOR</t>
  </si>
  <si>
    <t>OTHR12004651</t>
  </si>
  <si>
    <t>397-U1588D-73X-CC-PAL-PALZARI</t>
  </si>
  <si>
    <t>OTHR12004641</t>
  </si>
  <si>
    <t>397-U1588D-73X-CC-PAL-PALHUAN</t>
  </si>
  <si>
    <t>TPCK12006261</t>
  </si>
  <si>
    <t>397-U1588D-74X-2-W 75/75-NANNO</t>
  </si>
  <si>
    <t>SS12006301</t>
  </si>
  <si>
    <t>397-U1588D-74X-3-A 70/70-SED</t>
  </si>
  <si>
    <t>TPCK12006271</t>
  </si>
  <si>
    <t>397-U1588D-74X-3-W 75/75-NANNO</t>
  </si>
  <si>
    <t>TPCK12006281</t>
  </si>
  <si>
    <t>397-U1588D-74X-4-W 75/75-NANNO</t>
  </si>
  <si>
    <t>TPCK12006311</t>
  </si>
  <si>
    <t>397-U1588D-75X-1-W 75/75-NANNO</t>
  </si>
  <si>
    <t>CYL12004971</t>
  </si>
  <si>
    <t>397-U1588D-74X-5-HS</t>
  </si>
  <si>
    <t>TPCK12006291</t>
  </si>
  <si>
    <t>397-U1588D-74X-5-W 75/75-NANNO</t>
  </si>
  <si>
    <t>TPCK12006321</t>
  </si>
  <si>
    <t>397-U1588D-75X-2-W 75/75-NANNO</t>
  </si>
  <si>
    <t>OTHR12004991</t>
  </si>
  <si>
    <t>397-U1588D-74X-CC-PAL-PALVERM</t>
  </si>
  <si>
    <t>OTHR12005031</t>
  </si>
  <si>
    <t>397-U1588D-74X-CC-PAL-PALHUAN</t>
  </si>
  <si>
    <t>WRND12004981</t>
  </si>
  <si>
    <t>397-U1588D-74X-CC-PAL</t>
  </si>
  <si>
    <t>OTHR12005021</t>
  </si>
  <si>
    <t>397-U1588D-74X-CC-PAL-PALCLAR</t>
  </si>
  <si>
    <t>OTHR12005001</t>
  </si>
  <si>
    <t>397-U1588D-74X-CC-PAL-PALPERA</t>
  </si>
  <si>
    <t>OTHR12005051</t>
  </si>
  <si>
    <t>397-U1588D-74X-CC-PAL-PALABRA</t>
  </si>
  <si>
    <t>OTHR12005061</t>
  </si>
  <si>
    <t>397-U1588D-74X-CC-PAL-NANNO</t>
  </si>
  <si>
    <t>OTHR12005041</t>
  </si>
  <si>
    <t>397-U1588D-74X-CC-PAL-PALZARI</t>
  </si>
  <si>
    <t>OTHR12005011</t>
  </si>
  <si>
    <t>397-U1588D-74X-CC-PAL-PALFLOR</t>
  </si>
  <si>
    <t>TPCK12006331</t>
  </si>
  <si>
    <t>397-U1588D-75X-3-W 75/75-NANNO</t>
  </si>
  <si>
    <t>SS12006361</t>
  </si>
  <si>
    <t>397-U1588D-75X-3-A 80/80-SED</t>
  </si>
  <si>
    <t>TPCK12006341</t>
  </si>
  <si>
    <t>397-U1588D-75X-4-W 75/75-NANNO</t>
  </si>
  <si>
    <t>TPCK12006371</t>
  </si>
  <si>
    <t>397-U1588D-76X-1-W 75/75-NANNO</t>
  </si>
  <si>
    <t>TPCK12006351</t>
  </si>
  <si>
    <t>397-U1588D-75X-5-NANNO</t>
  </si>
  <si>
    <t>TPCK12006381</t>
  </si>
  <si>
    <t>397-U1588D-76X-2-W 75/75-NANNO</t>
  </si>
  <si>
    <t>OTHR12005351</t>
  </si>
  <si>
    <t>397-U1588D-75X-CC-PAL-PALCLAR</t>
  </si>
  <si>
    <t>OTHR12005321</t>
  </si>
  <si>
    <t>397-U1588D-75X-CC-PAL-PALVERM</t>
  </si>
  <si>
    <t>OTHR12005361</t>
  </si>
  <si>
    <t>397-U1588D-75X-CC-PAL-PALHUAN</t>
  </si>
  <si>
    <t>WRND12005311</t>
  </si>
  <si>
    <t>397-U1588D-75X-CC-PAL</t>
  </si>
  <si>
    <t>OTHR12005391</t>
  </si>
  <si>
    <t>397-U1588D-75X-CC-PAL-NANNO</t>
  </si>
  <si>
    <t>OTHR12005371</t>
  </si>
  <si>
    <t>397-U1588D-75X-CC-PAL-PALZARI</t>
  </si>
  <si>
    <t>OTHR12005341</t>
  </si>
  <si>
    <t>397-U1588D-75X-CC-PAL-PALFLOR</t>
  </si>
  <si>
    <t>OTHR12005331</t>
  </si>
  <si>
    <t>397-U1588D-75X-CC-PAL-PALPERA</t>
  </si>
  <si>
    <t>OTHR12005381</t>
  </si>
  <si>
    <t>397-U1588D-75X-CC-PAL-PALABRA</t>
  </si>
  <si>
    <t>TPCK12006391</t>
  </si>
  <si>
    <t>397-U1588D-76X-3-W 75/75-NANNO</t>
  </si>
  <si>
    <t>TPCK12006401</t>
  </si>
  <si>
    <t>397-U1588D-76X-4-W 75/75-NANNO</t>
  </si>
  <si>
    <t>TPCK12006411</t>
  </si>
  <si>
    <t>397-U1588D-76X-5-W 75/75-NANNO</t>
  </si>
  <si>
    <t>SS12006441</t>
  </si>
  <si>
    <t>397-U1588D-76X-5-A 86/86-SED</t>
  </si>
  <si>
    <t>TPCK12006421</t>
  </si>
  <si>
    <t>397-U1588D-76X-6-W 75/75-NANNO</t>
  </si>
  <si>
    <t>CYL12005651</t>
  </si>
  <si>
    <t>397-U1588D-76X-7-HS</t>
  </si>
  <si>
    <t>TPCK12006431</t>
  </si>
  <si>
    <t>397-U1588D-76X-7-W 30/30-NANNO</t>
  </si>
  <si>
    <t>OTHR12005701</t>
  </si>
  <si>
    <t>397-U1588D-76X-CC-PAL-PALCLAR</t>
  </si>
  <si>
    <t>OTHR12005671</t>
  </si>
  <si>
    <t>397-U1588D-76X-CC-PAL-PALVERM</t>
  </si>
  <si>
    <t>OTHR12005731</t>
  </si>
  <si>
    <t>397-U1588D-76X-CC-PAL-PALABRA</t>
  </si>
  <si>
    <t>WRND12005661</t>
  </si>
  <si>
    <t>397-U1588D-76X-CC-PAL</t>
  </si>
  <si>
    <t>OTHR12005711</t>
  </si>
  <si>
    <t>397-U1588D-76X-CC-PAL-PALHUAN</t>
  </si>
  <si>
    <t>OTHR12005721</t>
  </si>
  <si>
    <t>397-U1588D-76X-CC-PAL-PALZARI</t>
  </si>
  <si>
    <t>OTHR12005741</t>
  </si>
  <si>
    <t>397-U1588D-76X-CC-PAL-NANNO</t>
  </si>
  <si>
    <t>OTHR12005691</t>
  </si>
  <si>
    <t>397-U1588D-76X-CC-PAL-PALFLOR</t>
  </si>
  <si>
    <t>OTHR12005681</t>
  </si>
  <si>
    <t>397-U1588D-76X-CC-PAL-PALPERA</t>
  </si>
  <si>
    <t>Recovered length (m)</t>
  </si>
  <si>
    <t>Curated length (m)</t>
  </si>
  <si>
    <t>Text ID of section</t>
  </si>
  <si>
    <t>Text ID of archive half</t>
  </si>
  <si>
    <t>Text ID of working half</t>
  </si>
  <si>
    <t>Catwalk samples (no.)</t>
  </si>
  <si>
    <t>Section half samples (no.)</t>
  </si>
  <si>
    <t>SECT11931241</t>
  </si>
  <si>
    <t>SHLF11931261</t>
  </si>
  <si>
    <t>SHLF11931251</t>
  </si>
  <si>
    <t>SECT11931271</t>
  </si>
  <si>
    <t>SHLF11931291</t>
  </si>
  <si>
    <t>SHLF11931281</t>
  </si>
  <si>
    <t>SECT11931301</t>
  </si>
  <si>
    <t>SHLF11931321</t>
  </si>
  <si>
    <t>SHLF11931311</t>
  </si>
  <si>
    <t>SECT11932841</t>
  </si>
  <si>
    <t>SHLF11932861</t>
  </si>
  <si>
    <t>SHLF11932851</t>
  </si>
  <si>
    <t>SECT11932871</t>
  </si>
  <si>
    <t>SHLF11932891</t>
  </si>
  <si>
    <t>SHLF11932881</t>
  </si>
  <si>
    <t>SECT11932901</t>
  </si>
  <si>
    <t>SHLF11932921</t>
  </si>
  <si>
    <t>SHLF11932911</t>
  </si>
  <si>
    <t>SECT11932931</t>
  </si>
  <si>
    <t>SHLF11932951</t>
  </si>
  <si>
    <t>SHLF11932941</t>
  </si>
  <si>
    <t>SECT11932961</t>
  </si>
  <si>
    <t>SHLF11932981</t>
  </si>
  <si>
    <t>SHLF11932971</t>
  </si>
  <si>
    <t>SECT11932991</t>
  </si>
  <si>
    <t>SHLF11933011</t>
  </si>
  <si>
    <t>SHLF11933001</t>
  </si>
  <si>
    <t>SECT11933021</t>
  </si>
  <si>
    <t>SHLF11933041</t>
  </si>
  <si>
    <t>SHLF11933031</t>
  </si>
  <si>
    <t>SECT11933051</t>
  </si>
  <si>
    <t>SHLF11933071</t>
  </si>
  <si>
    <t>SHLF11933061</t>
  </si>
  <si>
    <t>SECT11934861</t>
  </si>
  <si>
    <t>SHLF11934881</t>
  </si>
  <si>
    <t>SHLF11934871</t>
  </si>
  <si>
    <t>SECT11934891</t>
  </si>
  <si>
    <t>SHLF11934911</t>
  </si>
  <si>
    <t>SHLF11934901</t>
  </si>
  <si>
    <t>SECT11934921</t>
  </si>
  <si>
    <t>SHLF11934941</t>
  </si>
  <si>
    <t>SHLF11934931</t>
  </si>
  <si>
    <t>SECT11934951</t>
  </si>
  <si>
    <t>SHLF11934971</t>
  </si>
  <si>
    <t>SHLF11934961</t>
  </si>
  <si>
    <t>SECT11934981</t>
  </si>
  <si>
    <t>SHLF11935001</t>
  </si>
  <si>
    <t>SHLF11934991</t>
  </si>
  <si>
    <t>SECT11935011</t>
  </si>
  <si>
    <t>SHLF11935031</t>
  </si>
  <si>
    <t>SHLF11935021</t>
  </si>
  <si>
    <t>SECT11935041</t>
  </si>
  <si>
    <t>SHLF11935061</t>
  </si>
  <si>
    <t>SHLF11935051</t>
  </si>
  <si>
    <t>SECT11935071</t>
  </si>
  <si>
    <t>SHLF11935091</t>
  </si>
  <si>
    <t>SHLF11935081</t>
  </si>
  <si>
    <t>SECT11935531</t>
  </si>
  <si>
    <t>SHLF11935551</t>
  </si>
  <si>
    <t>SHLF11935541</t>
  </si>
  <si>
    <t>SECT11935561</t>
  </si>
  <si>
    <t>SHLF11935581</t>
  </si>
  <si>
    <t>SHLF11935571</t>
  </si>
  <si>
    <t>SECT11935591</t>
  </si>
  <si>
    <t>SHLF11935611</t>
  </si>
  <si>
    <t>SHLF11935601</t>
  </si>
  <si>
    <t>SECT11935621</t>
  </si>
  <si>
    <t>SHLF11935641</t>
  </si>
  <si>
    <t>SHLF11935631</t>
  </si>
  <si>
    <t>SECT11935651</t>
  </si>
  <si>
    <t>SHLF11935671</t>
  </si>
  <si>
    <t>SHLF11935661</t>
  </si>
  <si>
    <t>SECT11935681</t>
  </si>
  <si>
    <t>SHLF11935701</t>
  </si>
  <si>
    <t>SHLF11935691</t>
  </si>
  <si>
    <t>SECT11935711</t>
  </si>
  <si>
    <t>SHLF11935731</t>
  </si>
  <si>
    <t>SHLF11935721</t>
  </si>
  <si>
    <t>SECT11935741</t>
  </si>
  <si>
    <t>SHLF11935761</t>
  </si>
  <si>
    <t>SHLF11935751</t>
  </si>
  <si>
    <t>SECT11936191</t>
  </si>
  <si>
    <t>SHLF11936211</t>
  </si>
  <si>
    <t>SHLF11936201</t>
  </si>
  <si>
    <t>SECT11936221</t>
  </si>
  <si>
    <t>SHLF11936241</t>
  </si>
  <si>
    <t>SHLF11936231</t>
  </si>
  <si>
    <t>SECT11936251</t>
  </si>
  <si>
    <t>SHLF11936271</t>
  </si>
  <si>
    <t>SHLF11936261</t>
  </si>
  <si>
    <t>SECT11936281</t>
  </si>
  <si>
    <t>SHLF11936301</t>
  </si>
  <si>
    <t>SHLF11936291</t>
  </si>
  <si>
    <t>SECT11936311</t>
  </si>
  <si>
    <t>SHLF11936331</t>
  </si>
  <si>
    <t>SHLF11936321</t>
  </si>
  <si>
    <t>SECT11936341</t>
  </si>
  <si>
    <t>SHLF11936361</t>
  </si>
  <si>
    <t>SHLF11936351</t>
  </si>
  <si>
    <t>SECT11936371</t>
  </si>
  <si>
    <t>SHLF11936391</t>
  </si>
  <si>
    <t>SHLF11936381</t>
  </si>
  <si>
    <t>SECT11936401</t>
  </si>
  <si>
    <t>SHLF11936421</t>
  </si>
  <si>
    <t>SHLF11936411</t>
  </si>
  <si>
    <t>SECT11936701</t>
  </si>
  <si>
    <t>SHLF11936721</t>
  </si>
  <si>
    <t>SHLF11936711</t>
  </si>
  <si>
    <t>SECT11936731</t>
  </si>
  <si>
    <t>SHLF11936751</t>
  </si>
  <si>
    <t>SHLF11936741</t>
  </si>
  <si>
    <t>SECT11936761</t>
  </si>
  <si>
    <t>SHLF11936781</t>
  </si>
  <si>
    <t>SHLF11936771</t>
  </si>
  <si>
    <t>SECT11936791</t>
  </si>
  <si>
    <t>SHLF11936811</t>
  </si>
  <si>
    <t>SHLF11936801</t>
  </si>
  <si>
    <t>SECT11936821</t>
  </si>
  <si>
    <t>SHLF11936841</t>
  </si>
  <si>
    <t>SHLF11936831</t>
  </si>
  <si>
    <t>SECT11936851</t>
  </si>
  <si>
    <t>SHLF11936881</t>
  </si>
  <si>
    <t>SHLF11936871</t>
  </si>
  <si>
    <t>SECT11936901</t>
  </si>
  <si>
    <t>SHLF11936921</t>
  </si>
  <si>
    <t>SHLF11936911</t>
  </si>
  <si>
    <t>SECT11936941</t>
  </si>
  <si>
    <t>SHLF11936961</t>
  </si>
  <si>
    <t>SHLF11936951</t>
  </si>
  <si>
    <t>SECT11937631</t>
  </si>
  <si>
    <t>SHLF11937651</t>
  </si>
  <si>
    <t>SHLF11937641</t>
  </si>
  <si>
    <t>SECT11937661</t>
  </si>
  <si>
    <t>SHLF11937681</t>
  </si>
  <si>
    <t>SHLF11937671</t>
  </si>
  <si>
    <t>SECT11937691</t>
  </si>
  <si>
    <t>SHLF11937711</t>
  </si>
  <si>
    <t>SHLF11937701</t>
  </si>
  <si>
    <t>SECT11937721</t>
  </si>
  <si>
    <t>SHLF11937741</t>
  </si>
  <si>
    <t>SHLF11937731</t>
  </si>
  <si>
    <t>SECT11937751</t>
  </si>
  <si>
    <t>SHLF11937771</t>
  </si>
  <si>
    <t>SHLF11937761</t>
  </si>
  <si>
    <t>SECT11937781</t>
  </si>
  <si>
    <t>SHLF11937801</t>
  </si>
  <si>
    <t>SHLF11937791</t>
  </si>
  <si>
    <t>SECT11937811</t>
  </si>
  <si>
    <t>SHLF11937831</t>
  </si>
  <si>
    <t>SHLF11937821</t>
  </si>
  <si>
    <t>SECT11937841</t>
  </si>
  <si>
    <t>SHLF11937861</t>
  </si>
  <si>
    <t>SHLF11937851</t>
  </si>
  <si>
    <t>SECT11938351</t>
  </si>
  <si>
    <t>SHLF11938371</t>
  </si>
  <si>
    <t>SHLF11938361</t>
  </si>
  <si>
    <t>SECT11938381</t>
  </si>
  <si>
    <t>SHLF11938401</t>
  </si>
  <si>
    <t>SHLF11938391</t>
  </si>
  <si>
    <t>SECT11938411</t>
  </si>
  <si>
    <t>SHLF11938431</t>
  </si>
  <si>
    <t>SHLF11938421</t>
  </si>
  <si>
    <t>SECT11938441</t>
  </si>
  <si>
    <t>SHLF11938461</t>
  </si>
  <si>
    <t>SHLF11938451</t>
  </si>
  <si>
    <t>SECT11938471</t>
  </si>
  <si>
    <t>SHLF11938491</t>
  </si>
  <si>
    <t>SHLF11938481</t>
  </si>
  <si>
    <t>SECT11938501</t>
  </si>
  <si>
    <t>SHLF11938521</t>
  </si>
  <si>
    <t>SHLF11938511</t>
  </si>
  <si>
    <t>SECT11938531</t>
  </si>
  <si>
    <t>SHLF11938551</t>
  </si>
  <si>
    <t>SHLF11938541</t>
  </si>
  <si>
    <t>SECT11938561</t>
  </si>
  <si>
    <t>SHLF11938581</t>
  </si>
  <si>
    <t>SHLF11938571</t>
  </si>
  <si>
    <t>SECT11938841</t>
  </si>
  <si>
    <t>SHLF11938861</t>
  </si>
  <si>
    <t>SHLF11938851</t>
  </si>
  <si>
    <t>SECT11938871</t>
  </si>
  <si>
    <t>SHLF11938891</t>
  </si>
  <si>
    <t>SHLF11938881</t>
  </si>
  <si>
    <t>SECT11938901</t>
  </si>
  <si>
    <t>SHLF11938921</t>
  </si>
  <si>
    <t>SHLF11938911</t>
  </si>
  <si>
    <t>SECT11938931</t>
  </si>
  <si>
    <t>SHLF11938951</t>
  </si>
  <si>
    <t>SHLF11938941</t>
  </si>
  <si>
    <t>SECT11938961</t>
  </si>
  <si>
    <t>SHLF11938981</t>
  </si>
  <si>
    <t>SHLF11938971</t>
  </si>
  <si>
    <t>SECT11938991</t>
  </si>
  <si>
    <t>SHLF11939011</t>
  </si>
  <si>
    <t>SHLF11939001</t>
  </si>
  <si>
    <t>SECT11939021</t>
  </si>
  <si>
    <t>SHLF11939041</t>
  </si>
  <si>
    <t>SHLF11939031</t>
  </si>
  <si>
    <t>SECT11939051</t>
  </si>
  <si>
    <t>SHLF11939071</t>
  </si>
  <si>
    <t>SHLF11939061</t>
  </si>
  <si>
    <t>SECT11939781</t>
  </si>
  <si>
    <t>SHLF11939801</t>
  </si>
  <si>
    <t>SHLF11939791</t>
  </si>
  <si>
    <t>SECT11939811</t>
  </si>
  <si>
    <t>SHLF11939831</t>
  </si>
  <si>
    <t>SHLF11939821</t>
  </si>
  <si>
    <t>SECT11939841</t>
  </si>
  <si>
    <t>SHLF11939861</t>
  </si>
  <si>
    <t>SHLF11939851</t>
  </si>
  <si>
    <t>SECT11939871</t>
  </si>
  <si>
    <t>SHLF11939891</t>
  </si>
  <si>
    <t>SHLF11939881</t>
  </si>
  <si>
    <t>SECT11939901</t>
  </si>
  <si>
    <t>SHLF11939921</t>
  </si>
  <si>
    <t>SHLF11939911</t>
  </si>
  <si>
    <t>SECT11939931</t>
  </si>
  <si>
    <t>SHLF11939951</t>
  </si>
  <si>
    <t>SHLF11939941</t>
  </si>
  <si>
    <t>SECT11939961</t>
  </si>
  <si>
    <t>SHLF11939981</t>
  </si>
  <si>
    <t>SHLF11939971</t>
  </si>
  <si>
    <t>SECT11939991</t>
  </si>
  <si>
    <t>SHLF11940011</t>
  </si>
  <si>
    <t>SHLF11940001</t>
  </si>
  <si>
    <t>SECT11940471</t>
  </si>
  <si>
    <t>SHLF11940491</t>
  </si>
  <si>
    <t>SHLF11940481</t>
  </si>
  <si>
    <t>SECT11940501</t>
  </si>
  <si>
    <t>SHLF11940521</t>
  </si>
  <si>
    <t>SHLF11940511</t>
  </si>
  <si>
    <t>SECT11940531</t>
  </si>
  <si>
    <t>SHLF11940551</t>
  </si>
  <si>
    <t>SHLF11940541</t>
  </si>
  <si>
    <t>SECT11940561</t>
  </si>
  <si>
    <t>SHLF11940581</t>
  </si>
  <si>
    <t>SHLF11940571</t>
  </si>
  <si>
    <t>SECT11940591</t>
  </si>
  <si>
    <t>SHLF11940611</t>
  </si>
  <si>
    <t>SHLF11940601</t>
  </si>
  <si>
    <t>SECT11940621</t>
  </si>
  <si>
    <t>SHLF11940641</t>
  </si>
  <si>
    <t>SHLF11940631</t>
  </si>
  <si>
    <t>SECT11940651</t>
  </si>
  <si>
    <t>SHLF11940671</t>
  </si>
  <si>
    <t>SHLF11940661</t>
  </si>
  <si>
    <t>SECT11940681</t>
  </si>
  <si>
    <t>SHLF11940701</t>
  </si>
  <si>
    <t>SHLF11940691</t>
  </si>
  <si>
    <t>SECT11941161</t>
  </si>
  <si>
    <t>SHLF11941181</t>
  </si>
  <si>
    <t>SHLF11941171</t>
  </si>
  <si>
    <t>SECT11941191</t>
  </si>
  <si>
    <t>SHLF11941211</t>
  </si>
  <si>
    <t>SHLF11941201</t>
  </si>
  <si>
    <t>SECT11941221</t>
  </si>
  <si>
    <t>SHLF11941241</t>
  </si>
  <si>
    <t>SHLF11941231</t>
  </si>
  <si>
    <t>SECT11941251</t>
  </si>
  <si>
    <t>SHLF11941271</t>
  </si>
  <si>
    <t>SHLF11941261</t>
  </si>
  <si>
    <t>SECT11941281</t>
  </si>
  <si>
    <t>SHLF11941301</t>
  </si>
  <si>
    <t>SHLF11941291</t>
  </si>
  <si>
    <t>SECT11941311</t>
  </si>
  <si>
    <t>SHLF11941331</t>
  </si>
  <si>
    <t>SHLF11941321</t>
  </si>
  <si>
    <t>SECT11941341</t>
  </si>
  <si>
    <t>SHLF11941361</t>
  </si>
  <si>
    <t>SHLF11941351</t>
  </si>
  <si>
    <t>SECT11941371</t>
  </si>
  <si>
    <t>SHLF11941391</t>
  </si>
  <si>
    <t>SHLF11941381</t>
  </si>
  <si>
    <t>SECT11941851</t>
  </si>
  <si>
    <t>SHLF11941871</t>
  </si>
  <si>
    <t>SHLF11941861</t>
  </si>
  <si>
    <t>SECT11941881</t>
  </si>
  <si>
    <t>SHLF11941901</t>
  </si>
  <si>
    <t>SHLF11941891</t>
  </si>
  <si>
    <t>SECT11941911</t>
  </si>
  <si>
    <t>SHLF11941931</t>
  </si>
  <si>
    <t>SHLF11941921</t>
  </si>
  <si>
    <t>SECT11941941</t>
  </si>
  <si>
    <t>SHLF11941961</t>
  </si>
  <si>
    <t>SHLF11941951</t>
  </si>
  <si>
    <t>SECT11941971</t>
  </si>
  <si>
    <t>SHLF11941991</t>
  </si>
  <si>
    <t>SHLF11941981</t>
  </si>
  <si>
    <t>SECT11942001</t>
  </si>
  <si>
    <t>SHLF11942021</t>
  </si>
  <si>
    <t>SHLF11942011</t>
  </si>
  <si>
    <t>SECT11942031</t>
  </si>
  <si>
    <t>SHLF11942051</t>
  </si>
  <si>
    <t>SHLF11942041</t>
  </si>
  <si>
    <t>SECT11942061</t>
  </si>
  <si>
    <t>SHLF11942081</t>
  </si>
  <si>
    <t>SHLF11942071</t>
  </si>
  <si>
    <t>SECT11942391</t>
  </si>
  <si>
    <t>SHLF11942411</t>
  </si>
  <si>
    <t>SHLF11942401</t>
  </si>
  <si>
    <t>SECT11942421</t>
  </si>
  <si>
    <t>SHLF11942441</t>
  </si>
  <si>
    <t>SHLF11942431</t>
  </si>
  <si>
    <t>SECT11942451</t>
  </si>
  <si>
    <t>SHLF11942471</t>
  </si>
  <si>
    <t>SHLF11942461</t>
  </si>
  <si>
    <t>SECT11942481</t>
  </si>
  <si>
    <t>SHLF11942501</t>
  </si>
  <si>
    <t>SHLF11942491</t>
  </si>
  <si>
    <t>SECT11942511</t>
  </si>
  <si>
    <t>SHLF11942531</t>
  </si>
  <si>
    <t>SHLF11942521</t>
  </si>
  <si>
    <t>SECT11942541</t>
  </si>
  <si>
    <t>SHLF11942561</t>
  </si>
  <si>
    <t>SHLF11942551</t>
  </si>
  <si>
    <t>SECT11942571</t>
  </si>
  <si>
    <t>SHLF11942591</t>
  </si>
  <si>
    <t>SHLF11942581</t>
  </si>
  <si>
    <t>SECT11942601</t>
  </si>
  <si>
    <t>SHLF11942621</t>
  </si>
  <si>
    <t>SHLF11942611</t>
  </si>
  <si>
    <t>SECT11942851</t>
  </si>
  <si>
    <t>SHLF11942871</t>
  </si>
  <si>
    <t>SHLF11942861</t>
  </si>
  <si>
    <t>Top of section 1 disturbed</t>
  </si>
  <si>
    <t>SECT11942881</t>
  </si>
  <si>
    <t>SHLF11942901</t>
  </si>
  <si>
    <t>SHLF11942891</t>
  </si>
  <si>
    <t>SECT11942911</t>
  </si>
  <si>
    <t>SHLF11942931</t>
  </si>
  <si>
    <t>SHLF11942921</t>
  </si>
  <si>
    <t>SECT11942941</t>
  </si>
  <si>
    <t>SHLF11942961</t>
  </si>
  <si>
    <t>SHLF11942951</t>
  </si>
  <si>
    <t>SECT11942971</t>
  </si>
  <si>
    <t>SHLF11942991</t>
  </si>
  <si>
    <t>SHLF11942981</t>
  </si>
  <si>
    <t>SECT11943001</t>
  </si>
  <si>
    <t>SHLF11943021</t>
  </si>
  <si>
    <t>SHLF11943011</t>
  </si>
  <si>
    <t>SECT11943031</t>
  </si>
  <si>
    <t>SHLF11943051</t>
  </si>
  <si>
    <t>SHLF11943041</t>
  </si>
  <si>
    <t>SECT11943061</t>
  </si>
  <si>
    <t>SHLF11943081</t>
  </si>
  <si>
    <t>SHLF11943071</t>
  </si>
  <si>
    <t>SECT11943461</t>
  </si>
  <si>
    <t>SHLF11943481</t>
  </si>
  <si>
    <t>SHLF11943471</t>
  </si>
  <si>
    <t>Extruded from liner on the drill floor.  Disturbed</t>
  </si>
  <si>
    <t>SECT11943491</t>
  </si>
  <si>
    <t>SHLF11943511</t>
  </si>
  <si>
    <t>SHLF11943501</t>
  </si>
  <si>
    <t>SECT11943521</t>
  </si>
  <si>
    <t>SHLF11943541</t>
  </si>
  <si>
    <t>SHLF11943531</t>
  </si>
  <si>
    <t>SECT11943551</t>
  </si>
  <si>
    <t>SHLF11943571</t>
  </si>
  <si>
    <t>SHLF11943561</t>
  </si>
  <si>
    <t>SECT11943581</t>
  </si>
  <si>
    <t>SHLF11943601</t>
  </si>
  <si>
    <t>SHLF11943591</t>
  </si>
  <si>
    <t>SECT11943611</t>
  </si>
  <si>
    <t>SHLF11943631</t>
  </si>
  <si>
    <t>SHLF11943621</t>
  </si>
  <si>
    <t>SECT11943641</t>
  </si>
  <si>
    <t>SHLF11943661</t>
  </si>
  <si>
    <t>SHLF11943651</t>
  </si>
  <si>
    <t>SECT11943671</t>
  </si>
  <si>
    <t>SHLF11943691</t>
  </si>
  <si>
    <t>SHLF11943681</t>
  </si>
  <si>
    <t>SECT11943701</t>
  </si>
  <si>
    <t>SHLF11943721</t>
  </si>
  <si>
    <t>SHLF11943711</t>
  </si>
  <si>
    <t>SECT11943861</t>
  </si>
  <si>
    <t>SHLF11943881</t>
  </si>
  <si>
    <t>SHLF11943871</t>
  </si>
  <si>
    <t>SECT11943891</t>
  </si>
  <si>
    <t>SHLF11943911</t>
  </si>
  <si>
    <t>SHLF11943901</t>
  </si>
  <si>
    <t>SECT11943921</t>
  </si>
  <si>
    <t>SHLF11943941</t>
  </si>
  <si>
    <t>SHLF11943931</t>
  </si>
  <si>
    <t>SECT11943951</t>
  </si>
  <si>
    <t>SHLF11943971</t>
  </si>
  <si>
    <t>SHLF11943961</t>
  </si>
  <si>
    <t>SECT11943981</t>
  </si>
  <si>
    <t>SHLF11944001</t>
  </si>
  <si>
    <t>SHLF11943991</t>
  </si>
  <si>
    <t>SECT11944011</t>
  </si>
  <si>
    <t>SHLF11944031</t>
  </si>
  <si>
    <t>SHLF11944021</t>
  </si>
  <si>
    <t>SECT11944041</t>
  </si>
  <si>
    <t>SHLF11944061</t>
  </si>
  <si>
    <t>SHLF11944051</t>
  </si>
  <si>
    <t>SECT11944071</t>
  </si>
  <si>
    <t>SHLF11944091</t>
  </si>
  <si>
    <t>SHLF11944081</t>
  </si>
  <si>
    <t>SECT11944101</t>
  </si>
  <si>
    <t>SHLF11944121</t>
  </si>
  <si>
    <t>SHLF11944111</t>
  </si>
  <si>
    <t>SECT11944831</t>
  </si>
  <si>
    <t>SHLF11944851</t>
  </si>
  <si>
    <t>SHLF11944841</t>
  </si>
  <si>
    <t>Extruded on drill floor. Disturbed</t>
  </si>
  <si>
    <t>SECT11944861</t>
  </si>
  <si>
    <t>SHLF11944881</t>
  </si>
  <si>
    <t>SHLF11944871</t>
  </si>
  <si>
    <t>SECT11944891</t>
  </si>
  <si>
    <t>SHLF11944911</t>
  </si>
  <si>
    <t>SHLF11944901</t>
  </si>
  <si>
    <t>SECT11944921</t>
  </si>
  <si>
    <t>SHLF11944941</t>
  </si>
  <si>
    <t>SHLF11944931</t>
  </si>
  <si>
    <t>SECT11944951</t>
  </si>
  <si>
    <t>SHLF11944971</t>
  </si>
  <si>
    <t>SHLF11944961</t>
  </si>
  <si>
    <t>SECT11944981</t>
  </si>
  <si>
    <t>SHLF11945001</t>
  </si>
  <si>
    <t>SHLF11944991</t>
  </si>
  <si>
    <t>SECT11945011</t>
  </si>
  <si>
    <t>SHLF11945031</t>
  </si>
  <si>
    <t>SHLF11945021</t>
  </si>
  <si>
    <t>SECT11945161</t>
  </si>
  <si>
    <t>SHLF11945181</t>
  </si>
  <si>
    <t>SHLF11945171</t>
  </si>
  <si>
    <t>SECT11945191</t>
  </si>
  <si>
    <t>SHLF11945211</t>
  </si>
  <si>
    <t>SHLF11945201</t>
  </si>
  <si>
    <t>SECT11945221</t>
  </si>
  <si>
    <t>SHLF11945241</t>
  </si>
  <si>
    <t>SHLF11945231</t>
  </si>
  <si>
    <t>SECT11945251</t>
  </si>
  <si>
    <t>SHLF11945271</t>
  </si>
  <si>
    <t>SHLF11945261</t>
  </si>
  <si>
    <t>SECT11945281</t>
  </si>
  <si>
    <t>SHLF11945301</t>
  </si>
  <si>
    <t>SHLF11945291</t>
  </si>
  <si>
    <t>SECT11945311</t>
  </si>
  <si>
    <t>SHLF11945331</t>
  </si>
  <si>
    <t>SHLF11945321</t>
  </si>
  <si>
    <t>Extruded on drill floor.  Disturbed</t>
  </si>
  <si>
    <t>SECT11945701</t>
  </si>
  <si>
    <t>SHLF11945721</t>
  </si>
  <si>
    <t>SHLF11945711</t>
  </si>
  <si>
    <t>extruded on rig floor</t>
  </si>
  <si>
    <t>SECT11945731</t>
  </si>
  <si>
    <t>SHLF11945751</t>
  </si>
  <si>
    <t>SHLF11945741</t>
  </si>
  <si>
    <t>SECT11945761</t>
  </si>
  <si>
    <t>SHLF11945781</t>
  </si>
  <si>
    <t>SHLF11945771</t>
  </si>
  <si>
    <t>SECT11945791</t>
  </si>
  <si>
    <t>SHLF11945811</t>
  </si>
  <si>
    <t>SHLF11945801</t>
  </si>
  <si>
    <t>SECT11945821</t>
  </si>
  <si>
    <t>SHLF11945841</t>
  </si>
  <si>
    <t>SHLF11945831</t>
  </si>
  <si>
    <t>SECT11945851</t>
  </si>
  <si>
    <t>SHLF11945871</t>
  </si>
  <si>
    <t>SHLF11945861</t>
  </si>
  <si>
    <t>SECT11945881</t>
  </si>
  <si>
    <t>SHLF11945901</t>
  </si>
  <si>
    <t>SHLF11945891</t>
  </si>
  <si>
    <t>SECT11945911</t>
  </si>
  <si>
    <t>SHLF11945931</t>
  </si>
  <si>
    <t>SHLF11945921</t>
  </si>
  <si>
    <t>SECT11946161</t>
  </si>
  <si>
    <t>SHLF11946181</t>
  </si>
  <si>
    <t>SHLF11946171</t>
  </si>
  <si>
    <t>top 25 cm extruded on rig floor, disturbed</t>
  </si>
  <si>
    <t>SECT11946191</t>
  </si>
  <si>
    <t>SHLF11946211</t>
  </si>
  <si>
    <t>SHLF11946201</t>
  </si>
  <si>
    <t>SECT11946221</t>
  </si>
  <si>
    <t>SHLF11946241</t>
  </si>
  <si>
    <t>SHLF11946231</t>
  </si>
  <si>
    <t>SECT11946251</t>
  </si>
  <si>
    <t>SHLF11946271</t>
  </si>
  <si>
    <t>SHLF11946261</t>
  </si>
  <si>
    <t>SECT11946281</t>
  </si>
  <si>
    <t>SHLF11946301</t>
  </si>
  <si>
    <t>SHLF11946291</t>
  </si>
  <si>
    <t>SECT11946311</t>
  </si>
  <si>
    <t>SHLF11946331</t>
  </si>
  <si>
    <t>SHLF11946321</t>
  </si>
  <si>
    <t>SECT11946341</t>
  </si>
  <si>
    <t>SHLF11946361</t>
  </si>
  <si>
    <t>SHLF11946351</t>
  </si>
  <si>
    <t>SECT11946371</t>
  </si>
  <si>
    <t>SHLF11946391</t>
  </si>
  <si>
    <t>SHLF11946381</t>
  </si>
  <si>
    <t>SECT11946761</t>
  </si>
  <si>
    <t>SHLF11946781</t>
  </si>
  <si>
    <t>SHLF11946771</t>
  </si>
  <si>
    <t>top 20 cm extruded on rig floor, disturbed</t>
  </si>
  <si>
    <t>SECT11946791</t>
  </si>
  <si>
    <t>SHLF11946811</t>
  </si>
  <si>
    <t>SHLF11946801</t>
  </si>
  <si>
    <t>SECT11946821</t>
  </si>
  <si>
    <t>SHLF11946841</t>
  </si>
  <si>
    <t>SHLF11946831</t>
  </si>
  <si>
    <t>SECT11946851</t>
  </si>
  <si>
    <t>SHLF11946871</t>
  </si>
  <si>
    <t>SHLF11946861</t>
  </si>
  <si>
    <t>SECT11946881</t>
  </si>
  <si>
    <t>SHLF11946901</t>
  </si>
  <si>
    <t>SHLF11946891</t>
  </si>
  <si>
    <t>SECT11946911</t>
  </si>
  <si>
    <t>SHLF11946931</t>
  </si>
  <si>
    <t>SHLF11946921</t>
  </si>
  <si>
    <t>SECT11946941</t>
  </si>
  <si>
    <t>SHLF11946961</t>
  </si>
  <si>
    <t>SHLF11946951</t>
  </si>
  <si>
    <t>SECT11946971</t>
  </si>
  <si>
    <t>SHLF11946991</t>
  </si>
  <si>
    <t>SHLF11946981</t>
  </si>
  <si>
    <t>SECT11947341</t>
  </si>
  <si>
    <t>SHLF11947361</t>
  </si>
  <si>
    <t>SHLF11947351</t>
  </si>
  <si>
    <t>SECT11947371</t>
  </si>
  <si>
    <t>SHLF11947391</t>
  </si>
  <si>
    <t>SHLF11947381</t>
  </si>
  <si>
    <t>SECT11947401</t>
  </si>
  <si>
    <t>SHLF11947421</t>
  </si>
  <si>
    <t>SHLF11947411</t>
  </si>
  <si>
    <t>SECT11947431</t>
  </si>
  <si>
    <t>SHLF11947451</t>
  </si>
  <si>
    <t>SHLF11947441</t>
  </si>
  <si>
    <t>SECT11947461</t>
  </si>
  <si>
    <t>SHLF11947481</t>
  </si>
  <si>
    <t>SHLF11947471</t>
  </si>
  <si>
    <t>SECT11947491</t>
  </si>
  <si>
    <t>SHLF11947511</t>
  </si>
  <si>
    <t>SHLF11947501</t>
  </si>
  <si>
    <t>SECT11947521</t>
  </si>
  <si>
    <t>SHLF11947541</t>
  </si>
  <si>
    <t>SHLF11947531</t>
  </si>
  <si>
    <t>SECT11947551</t>
  </si>
  <si>
    <t>SHLF11947571</t>
  </si>
  <si>
    <t>SHLF11947561</t>
  </si>
  <si>
    <t>SECT11947831</t>
  </si>
  <si>
    <t>SHLF11947851</t>
  </si>
  <si>
    <t>SHLF11947841</t>
  </si>
  <si>
    <t>extruded on rig floor, disturbed</t>
  </si>
  <si>
    <t>SECT11947861</t>
  </si>
  <si>
    <t>SHLF11947881</t>
  </si>
  <si>
    <t>SHLF11947871</t>
  </si>
  <si>
    <t>SECT11947891</t>
  </si>
  <si>
    <t>SHLF11947911</t>
  </si>
  <si>
    <t>SHLF11947901</t>
  </si>
  <si>
    <t>SECT11947921</t>
  </si>
  <si>
    <t>SHLF11947941</t>
  </si>
  <si>
    <t>SHLF11947931</t>
  </si>
  <si>
    <t>SECT11947951</t>
  </si>
  <si>
    <t>SHLF11947971</t>
  </si>
  <si>
    <t>SHLF11947961</t>
  </si>
  <si>
    <t>SECT11947981</t>
  </si>
  <si>
    <t>SHLF11948001</t>
  </si>
  <si>
    <t>SHLF11947991</t>
  </si>
  <si>
    <t>SECT11948011</t>
  </si>
  <si>
    <t>SHLF11948031</t>
  </si>
  <si>
    <t>SHLF11948021</t>
  </si>
  <si>
    <t>SECT11948041</t>
  </si>
  <si>
    <t>SHLF11948061</t>
  </si>
  <si>
    <t>SHLF11948051</t>
  </si>
  <si>
    <t>SECT11948071</t>
  </si>
  <si>
    <t>SHLF11948091</t>
  </si>
  <si>
    <t>SHLF11948081</t>
  </si>
  <si>
    <t>SECT11948281</t>
  </si>
  <si>
    <t>SHLF11948301</t>
  </si>
  <si>
    <t>SHLF11948291</t>
  </si>
  <si>
    <t>SECT11948311</t>
  </si>
  <si>
    <t>SHLF11948331</t>
  </si>
  <si>
    <t>SHLF11948321</t>
  </si>
  <si>
    <t>SECT11948341</t>
  </si>
  <si>
    <t>SHLF11948361</t>
  </si>
  <si>
    <t>SHLF11948351</t>
  </si>
  <si>
    <t>SECT11948371</t>
  </si>
  <si>
    <t>SHLF11948391</t>
  </si>
  <si>
    <t>SHLF11948381</t>
  </si>
  <si>
    <t>SECT11948401</t>
  </si>
  <si>
    <t>SHLF11948421</t>
  </si>
  <si>
    <t>SHLF11948411</t>
  </si>
  <si>
    <t>SECT11948861</t>
  </si>
  <si>
    <t>SHLF11948881</t>
  </si>
  <si>
    <t>SHLF11948871</t>
  </si>
  <si>
    <t>SECT11948891</t>
  </si>
  <si>
    <t>SHLF11948911</t>
  </si>
  <si>
    <t>SHLF11948901</t>
  </si>
  <si>
    <t>SECT11948921</t>
  </si>
  <si>
    <t>SHLF11948941</t>
  </si>
  <si>
    <t>SHLF11948931</t>
  </si>
  <si>
    <t>SECT11948951</t>
  </si>
  <si>
    <t>SHLF11948971</t>
  </si>
  <si>
    <t>SHLF11948961</t>
  </si>
  <si>
    <t>SECT11948981</t>
  </si>
  <si>
    <t>SHLF11949001</t>
  </si>
  <si>
    <t>SHLF11948991</t>
  </si>
  <si>
    <t>SECT11949011</t>
  </si>
  <si>
    <t>SHLF11949031</t>
  </si>
  <si>
    <t>SHLF11949021</t>
  </si>
  <si>
    <t>SECT11949171</t>
  </si>
  <si>
    <t>SHLF11949191</t>
  </si>
  <si>
    <t>SHLF11949181</t>
  </si>
  <si>
    <t>SECT11949201</t>
  </si>
  <si>
    <t>SHLF11949221</t>
  </si>
  <si>
    <t>SHLF11949211</t>
  </si>
  <si>
    <t>SECT11949231</t>
  </si>
  <si>
    <t>SHLF11949251</t>
  </si>
  <si>
    <t>SHLF11949241</t>
  </si>
  <si>
    <t>SECT11949261</t>
  </si>
  <si>
    <t>SHLF11949281</t>
  </si>
  <si>
    <t>SHLF11949271</t>
  </si>
  <si>
    <t>SECT11949291</t>
  </si>
  <si>
    <t>SHLF11949311</t>
  </si>
  <si>
    <t>SHLF11949301</t>
  </si>
  <si>
    <t>SECT11949431</t>
  </si>
  <si>
    <t>SHLF11949451</t>
  </si>
  <si>
    <t>SHLF11949441</t>
  </si>
  <si>
    <t>SECT11949461</t>
  </si>
  <si>
    <t>SHLF11949481</t>
  </si>
  <si>
    <t>SHLF11949471</t>
  </si>
  <si>
    <t>SECT11949491</t>
  </si>
  <si>
    <t>SHLF11949511</t>
  </si>
  <si>
    <t>SHLF11949501</t>
  </si>
  <si>
    <t>SECT11949521</t>
  </si>
  <si>
    <t>SHLF11949541</t>
  </si>
  <si>
    <t>SHLF11949531</t>
  </si>
  <si>
    <t>SECT11949551</t>
  </si>
  <si>
    <t>SHLF11949571</t>
  </si>
  <si>
    <t>SHLF11949561</t>
  </si>
  <si>
    <t>SECT11949711</t>
  </si>
  <si>
    <t>SHLF11949731</t>
  </si>
  <si>
    <t>SHLF11949721</t>
  </si>
  <si>
    <t>SECT11949741</t>
  </si>
  <si>
    <t>SHLF11949761</t>
  </si>
  <si>
    <t>SHLF11949751</t>
  </si>
  <si>
    <t>SECT11949771</t>
  </si>
  <si>
    <t>SHLF11949791</t>
  </si>
  <si>
    <t>SHLF11949781</t>
  </si>
  <si>
    <t>SECT11949801</t>
  </si>
  <si>
    <t>SHLF11949821</t>
  </si>
  <si>
    <t>SHLF11949811</t>
  </si>
  <si>
    <t>SECT11949831</t>
  </si>
  <si>
    <t>SHLF11949851</t>
  </si>
  <si>
    <t>SHLF11949841</t>
  </si>
  <si>
    <t>SECT11949861</t>
  </si>
  <si>
    <t>SHLF11949881</t>
  </si>
  <si>
    <t>SHLF11949871</t>
  </si>
  <si>
    <t>SECT11950001</t>
  </si>
  <si>
    <t>SHLF11950021</t>
  </si>
  <si>
    <t>SHLF11950011</t>
  </si>
  <si>
    <t>SECT11950031</t>
  </si>
  <si>
    <t>SHLF11950051</t>
  </si>
  <si>
    <t>SHLF11950041</t>
  </si>
  <si>
    <t>SECT11950061</t>
  </si>
  <si>
    <t>SHLF11950081</t>
  </si>
  <si>
    <t>SHLF11950071</t>
  </si>
  <si>
    <t>SECT11950091</t>
  </si>
  <si>
    <t>SHLF11950111</t>
  </si>
  <si>
    <t>SHLF11950101</t>
  </si>
  <si>
    <t>SECT11950121</t>
  </si>
  <si>
    <t>SHLF11950141</t>
  </si>
  <si>
    <t>SHLF11950131</t>
  </si>
  <si>
    <t>SECT11950151</t>
  </si>
  <si>
    <t>SHLF11950171</t>
  </si>
  <si>
    <t>SHLF11950161</t>
  </si>
  <si>
    <t>SECT11950571</t>
  </si>
  <si>
    <t>SHLF11950591</t>
  </si>
  <si>
    <t>SHLF11950581</t>
  </si>
  <si>
    <t>SECT11950601</t>
  </si>
  <si>
    <t>SHLF11950621</t>
  </si>
  <si>
    <t>SHLF11950611</t>
  </si>
  <si>
    <t>SECT11950631</t>
  </si>
  <si>
    <t>SHLF11950651</t>
  </si>
  <si>
    <t>SHLF11950641</t>
  </si>
  <si>
    <t>SECT11950661</t>
  </si>
  <si>
    <t>SHLF11950681</t>
  </si>
  <si>
    <t>SHLF11950671</t>
  </si>
  <si>
    <t>SECT11950691</t>
  </si>
  <si>
    <t>SHLF11950711</t>
  </si>
  <si>
    <t>SHLF11950701</t>
  </si>
  <si>
    <t>SECT11950971</t>
  </si>
  <si>
    <t>SHLF11950991</t>
  </si>
  <si>
    <t>SHLF11950981</t>
  </si>
  <si>
    <t>SECT11951001</t>
  </si>
  <si>
    <t>SHLF11951021</t>
  </si>
  <si>
    <t>SHLF11951011</t>
  </si>
  <si>
    <t>SECT11951031</t>
  </si>
  <si>
    <t>SHLF11951051</t>
  </si>
  <si>
    <t>SHLF11951041</t>
  </si>
  <si>
    <t>SECT11951061</t>
  </si>
  <si>
    <t>SHLF11951081</t>
  </si>
  <si>
    <t>SHLF11951071</t>
  </si>
  <si>
    <t>SECT11951091</t>
  </si>
  <si>
    <t>SHLF11951111</t>
  </si>
  <si>
    <t>SHLF11951101</t>
  </si>
  <si>
    <t>SECT11951121</t>
  </si>
  <si>
    <t>SHLF11951141</t>
  </si>
  <si>
    <t>SHLF11951131</t>
  </si>
  <si>
    <t>SECT11951551</t>
  </si>
  <si>
    <t>SHLF11951571</t>
  </si>
  <si>
    <t>SHLF11951561</t>
  </si>
  <si>
    <t>SECT11951581</t>
  </si>
  <si>
    <t>SHLF11951601</t>
  </si>
  <si>
    <t>SHLF11951591</t>
  </si>
  <si>
    <t>SECT11951611</t>
  </si>
  <si>
    <t>SHLF11951631</t>
  </si>
  <si>
    <t>SHLF11951621</t>
  </si>
  <si>
    <t>SECT11951641</t>
  </si>
  <si>
    <t>SHLF11951661</t>
  </si>
  <si>
    <t>SHLF11951651</t>
  </si>
  <si>
    <t>SECT11951671</t>
  </si>
  <si>
    <t>SHLF11951691</t>
  </si>
  <si>
    <t>SHLF11951681</t>
  </si>
  <si>
    <t>SECT11951701</t>
  </si>
  <si>
    <t>SHLF11951721</t>
  </si>
  <si>
    <t>SHLF11951711</t>
  </si>
  <si>
    <t>SECT11951901</t>
  </si>
  <si>
    <t>SHLF11951921</t>
  </si>
  <si>
    <t>SHLF11951911</t>
  </si>
  <si>
    <t>SECT11951931</t>
  </si>
  <si>
    <t>SHLF11951951</t>
  </si>
  <si>
    <t>SHLF11951941</t>
  </si>
  <si>
    <t>SECT11951961</t>
  </si>
  <si>
    <t>SHLF11951981</t>
  </si>
  <si>
    <t>SHLF11951971</t>
  </si>
  <si>
    <t>SECT11951991</t>
  </si>
  <si>
    <t>SHLF11952011</t>
  </si>
  <si>
    <t>SHLF11952001</t>
  </si>
  <si>
    <t>SECT11952021</t>
  </si>
  <si>
    <t>SHLF11952041</t>
  </si>
  <si>
    <t>SHLF11952031</t>
  </si>
  <si>
    <t>SECT11952051</t>
  </si>
  <si>
    <t>SHLF11952071</t>
  </si>
  <si>
    <t>SHLF11952061</t>
  </si>
  <si>
    <t>SECT11952211</t>
  </si>
  <si>
    <t>SHLF11952231</t>
  </si>
  <si>
    <t>SHLF11952221</t>
  </si>
  <si>
    <t>SECT11952241</t>
  </si>
  <si>
    <t>SHLF11952261</t>
  </si>
  <si>
    <t>SHLF11952251</t>
  </si>
  <si>
    <t>SECT11952271</t>
  </si>
  <si>
    <t>SHLF11952291</t>
  </si>
  <si>
    <t>SHLF11952281</t>
  </si>
  <si>
    <t>SECT11952301</t>
  </si>
  <si>
    <t>SHLF11952321</t>
  </si>
  <si>
    <t>SHLF11952311</t>
  </si>
  <si>
    <t>SECT11952331</t>
  </si>
  <si>
    <t>SHLF11952351</t>
  </si>
  <si>
    <t>SHLF11952341</t>
  </si>
  <si>
    <t>SECT11952581</t>
  </si>
  <si>
    <t>SHLF11952601</t>
  </si>
  <si>
    <t>SHLF11952591</t>
  </si>
  <si>
    <t>SECT11952611</t>
  </si>
  <si>
    <t>SHLF11952631</t>
  </si>
  <si>
    <t>SHLF11952621</t>
  </si>
  <si>
    <t>SECT11952641</t>
  </si>
  <si>
    <t>SHLF11952661</t>
  </si>
  <si>
    <t>SHLF11952651</t>
  </si>
  <si>
    <t>SECT11952671</t>
  </si>
  <si>
    <t>SHLF11952691</t>
  </si>
  <si>
    <t>SHLF11952681</t>
  </si>
  <si>
    <t>SECT11952701</t>
  </si>
  <si>
    <t>SHLF11952721</t>
  </si>
  <si>
    <t>SHLF11952711</t>
  </si>
  <si>
    <t>SECT11952731</t>
  </si>
  <si>
    <t>SHLF11952751</t>
  </si>
  <si>
    <t>SHLF11952741</t>
  </si>
  <si>
    <t>SECT11953091</t>
  </si>
  <si>
    <t>SHLF11953111</t>
  </si>
  <si>
    <t>SHLF11953101</t>
  </si>
  <si>
    <t>SECT11953121</t>
  </si>
  <si>
    <t>SHLF11953141</t>
  </si>
  <si>
    <t>SHLF11953131</t>
  </si>
  <si>
    <t>SECT11953151</t>
  </si>
  <si>
    <t>SHLF11953171</t>
  </si>
  <si>
    <t>SHLF11953161</t>
  </si>
  <si>
    <t>SECT11953181</t>
  </si>
  <si>
    <t>SHLF11953201</t>
  </si>
  <si>
    <t>SHLF11953191</t>
  </si>
  <si>
    <t>SECT11953211</t>
  </si>
  <si>
    <t>SHLF11953231</t>
  </si>
  <si>
    <t>SHLF11953221</t>
  </si>
  <si>
    <t>SECT11953471</t>
  </si>
  <si>
    <t>SHLF11953491</t>
  </si>
  <si>
    <t>SHLF11953481</t>
  </si>
  <si>
    <t>SECT11953501</t>
  </si>
  <si>
    <t>SHLF11953521</t>
  </si>
  <si>
    <t>SHLF11953511</t>
  </si>
  <si>
    <t>SECT11953531</t>
  </si>
  <si>
    <t>SHLF11953551</t>
  </si>
  <si>
    <t>SHLF11953541</t>
  </si>
  <si>
    <t>SECT11953561</t>
  </si>
  <si>
    <t>SHLF11953581</t>
  </si>
  <si>
    <t>SHLF11953571</t>
  </si>
  <si>
    <t>SECT11953591</t>
  </si>
  <si>
    <t>SHLF11953611</t>
  </si>
  <si>
    <t>SHLF11953601</t>
  </si>
  <si>
    <t>SECT11953621</t>
  </si>
  <si>
    <t>SHLF11953641</t>
  </si>
  <si>
    <t>SHLF11953631</t>
  </si>
  <si>
    <t>SECT11953651</t>
  </si>
  <si>
    <t>SHLF11953671</t>
  </si>
  <si>
    <t>SHLF11953661</t>
  </si>
  <si>
    <t>SECT11953851</t>
  </si>
  <si>
    <t>SHLF11953871</t>
  </si>
  <si>
    <t>SHLF11953861</t>
  </si>
  <si>
    <t>SECT11953881</t>
  </si>
  <si>
    <t>SHLF11953901</t>
  </si>
  <si>
    <t>SHLF11953891</t>
  </si>
  <si>
    <t>SECT11953911</t>
  </si>
  <si>
    <t>SHLF11953931</t>
  </si>
  <si>
    <t>SHLF11953921</t>
  </si>
  <si>
    <t>SECT11953941</t>
  </si>
  <si>
    <t>SHLF11953961</t>
  </si>
  <si>
    <t>SHLF11953951</t>
  </si>
  <si>
    <t>SECT11953971</t>
  </si>
  <si>
    <t>SHLF11953991</t>
  </si>
  <si>
    <t>SHLF11953981</t>
  </si>
  <si>
    <t>SECT11954001</t>
  </si>
  <si>
    <t>SHLF11954021</t>
  </si>
  <si>
    <t>SHLF11954011</t>
  </si>
  <si>
    <t>SECT11954251</t>
  </si>
  <si>
    <t>SHLF11954271</t>
  </si>
  <si>
    <t>SHLF11954261</t>
  </si>
  <si>
    <t>SECT11954281</t>
  </si>
  <si>
    <t>SHLF11954301</t>
  </si>
  <si>
    <t>SHLF11954291</t>
  </si>
  <si>
    <t>SECT11954311</t>
  </si>
  <si>
    <t>SHLF11954331</t>
  </si>
  <si>
    <t>SHLF11954321</t>
  </si>
  <si>
    <t>SECT11954341</t>
  </si>
  <si>
    <t>SHLF11954361</t>
  </si>
  <si>
    <t>SHLF11954351</t>
  </si>
  <si>
    <t>SECT11954371</t>
  </si>
  <si>
    <t>SHLF11954391</t>
  </si>
  <si>
    <t>SHLF11954381</t>
  </si>
  <si>
    <t>SECT11954661</t>
  </si>
  <si>
    <t>SHLF11954681</t>
  </si>
  <si>
    <t>SHLF11954671</t>
  </si>
  <si>
    <t>SECT11954691</t>
  </si>
  <si>
    <t>SHLF11954711</t>
  </si>
  <si>
    <t>SHLF11954701</t>
  </si>
  <si>
    <t>SECT11954721</t>
  </si>
  <si>
    <t>SHLF11954741</t>
  </si>
  <si>
    <t>SHLF11954731</t>
  </si>
  <si>
    <t>SECT11954751</t>
  </si>
  <si>
    <t>SHLF11954771</t>
  </si>
  <si>
    <t>SHLF11954761</t>
  </si>
  <si>
    <t>SECT11954781</t>
  </si>
  <si>
    <t>SHLF11954801</t>
  </si>
  <si>
    <t>SHLF11954791</t>
  </si>
  <si>
    <t>SECT11954811</t>
  </si>
  <si>
    <t>SHLF11954831</t>
  </si>
  <si>
    <t>SHLF11954821</t>
  </si>
  <si>
    <t>SECT11955091</t>
  </si>
  <si>
    <t>SHLF11955111</t>
  </si>
  <si>
    <t>SHLF11955101</t>
  </si>
  <si>
    <t>SECT11955121</t>
  </si>
  <si>
    <t>SHLF11955141</t>
  </si>
  <si>
    <t>SHLF11955131</t>
  </si>
  <si>
    <t>SECT11955151</t>
  </si>
  <si>
    <t>SHLF11955171</t>
  </si>
  <si>
    <t>SHLF11955161</t>
  </si>
  <si>
    <t>SECT11955181</t>
  </si>
  <si>
    <t>SHLF11955201</t>
  </si>
  <si>
    <t>SHLF11955191</t>
  </si>
  <si>
    <t>SECT11955211</t>
  </si>
  <si>
    <t>SHLF11955231</t>
  </si>
  <si>
    <t>SHLF11955221</t>
  </si>
  <si>
    <t>SECT11955461</t>
  </si>
  <si>
    <t>SHLF11955481</t>
  </si>
  <si>
    <t>SHLF11955471</t>
  </si>
  <si>
    <t>Top ~40cm extruded from core barrel and fell on rig floor</t>
  </si>
  <si>
    <t>SECT11955491</t>
  </si>
  <si>
    <t>SHLF11955511</t>
  </si>
  <si>
    <t>SHLF11955501</t>
  </si>
  <si>
    <t>SECT11955521</t>
  </si>
  <si>
    <t>SHLF11955541</t>
  </si>
  <si>
    <t>SHLF11955531</t>
  </si>
  <si>
    <t>SECT11955551</t>
  </si>
  <si>
    <t>SHLF11955571</t>
  </si>
  <si>
    <t>SHLF11955561</t>
  </si>
  <si>
    <t>SECT11955581</t>
  </si>
  <si>
    <t>SHLF11955601</t>
  </si>
  <si>
    <t>SHLF11955591</t>
  </si>
  <si>
    <t>SECT11955611</t>
  </si>
  <si>
    <t>SHLF11955631</t>
  </si>
  <si>
    <t>SHLF11955621</t>
  </si>
  <si>
    <t>SECT11955641</t>
  </si>
  <si>
    <t>SHLF11955661</t>
  </si>
  <si>
    <t>SHLF11955651</t>
  </si>
  <si>
    <t>All of section 7 extruded from core barrel and fell on rig floor</t>
  </si>
  <si>
    <t>SECT11955671</t>
  </si>
  <si>
    <t>SHLF11955691</t>
  </si>
  <si>
    <t>SHLF11955681</t>
  </si>
  <si>
    <t>SECT11956001</t>
  </si>
  <si>
    <t>SHLF11956021</t>
  </si>
  <si>
    <t>SHLF11956011</t>
  </si>
  <si>
    <t>SECT11956031</t>
  </si>
  <si>
    <t>SHLF11956051</t>
  </si>
  <si>
    <t>SHLF11956041</t>
  </si>
  <si>
    <t>SECT11956061</t>
  </si>
  <si>
    <t>SHLF11956081</t>
  </si>
  <si>
    <t>SHLF11956071</t>
  </si>
  <si>
    <t>SECT11956091</t>
  </si>
  <si>
    <t>SHLF11956111</t>
  </si>
  <si>
    <t>SHLF11956101</t>
  </si>
  <si>
    <t>SECT11956121</t>
  </si>
  <si>
    <t>SHLF11956141</t>
  </si>
  <si>
    <t>SHLF11956131</t>
  </si>
  <si>
    <t>SECT11956151</t>
  </si>
  <si>
    <t>SHLF11956171</t>
  </si>
  <si>
    <t>SHLF11956161</t>
  </si>
  <si>
    <t>SECT11956361</t>
  </si>
  <si>
    <t>SHLF11956381</t>
  </si>
  <si>
    <t>SHLF11956371</t>
  </si>
  <si>
    <t>SECT11956391</t>
  </si>
  <si>
    <t>SHLF11956411</t>
  </si>
  <si>
    <t>SHLF11956401</t>
  </si>
  <si>
    <t>SECT11956421</t>
  </si>
  <si>
    <t>SHLF11956441</t>
  </si>
  <si>
    <t>SHLF11956431</t>
  </si>
  <si>
    <t>SECT11956451</t>
  </si>
  <si>
    <t>SHLF11956471</t>
  </si>
  <si>
    <t>SHLF11956461</t>
  </si>
  <si>
    <t>SECT11956481</t>
  </si>
  <si>
    <t>SHLF11956501</t>
  </si>
  <si>
    <t>SHLF11956491</t>
  </si>
  <si>
    <t>SECT11956731</t>
  </si>
  <si>
    <t>SHLF11956751</t>
  </si>
  <si>
    <t>SHLF11956741</t>
  </si>
  <si>
    <t>SECT11956761</t>
  </si>
  <si>
    <t>SHLF11956781</t>
  </si>
  <si>
    <t>SHLF11956771</t>
  </si>
  <si>
    <t>SECT11956791</t>
  </si>
  <si>
    <t>SHLF11956811</t>
  </si>
  <si>
    <t>SHLF11956801</t>
  </si>
  <si>
    <t>SECT11956821</t>
  </si>
  <si>
    <t>SHLF11956841</t>
  </si>
  <si>
    <t>SHLF11956831</t>
  </si>
  <si>
    <t>SECT11956851</t>
  </si>
  <si>
    <t>SHLF11956871</t>
  </si>
  <si>
    <t>SHLF11956861</t>
  </si>
  <si>
    <t>SECT11957331</t>
  </si>
  <si>
    <t>SHLF11957351</t>
  </si>
  <si>
    <t>SHLF11957341</t>
  </si>
  <si>
    <t>SECT11957361</t>
  </si>
  <si>
    <t>SHLF11957381</t>
  </si>
  <si>
    <t>SHLF11957371</t>
  </si>
  <si>
    <t>SECT11957391</t>
  </si>
  <si>
    <t>SHLF11957411</t>
  </si>
  <si>
    <t>SHLF11957401</t>
  </si>
  <si>
    <t>SECT11957421</t>
  </si>
  <si>
    <t>SHLF11957441</t>
  </si>
  <si>
    <t>SHLF11957431</t>
  </si>
  <si>
    <t>SECT11957451</t>
  </si>
  <si>
    <t>SHLF11957471</t>
  </si>
  <si>
    <t>SHLF11957461</t>
  </si>
  <si>
    <t>SECT11957651</t>
  </si>
  <si>
    <t>SHLF11957671</t>
  </si>
  <si>
    <t>SHLF11957661</t>
  </si>
  <si>
    <t>SECT11957681</t>
  </si>
  <si>
    <t>SHLF11957701</t>
  </si>
  <si>
    <t>SHLF11957691</t>
  </si>
  <si>
    <t>SECT11957711</t>
  </si>
  <si>
    <t>SHLF11957731</t>
  </si>
  <si>
    <t>SHLF11957721</t>
  </si>
  <si>
    <t>SECT11957741</t>
  </si>
  <si>
    <t>SHLF11957761</t>
  </si>
  <si>
    <t>SHLF11957751</t>
  </si>
  <si>
    <t>SECT11957771</t>
  </si>
  <si>
    <t>SHLF11957791</t>
  </si>
  <si>
    <t>SHLF11957781</t>
  </si>
  <si>
    <t>SECT11958091</t>
  </si>
  <si>
    <t>SHLF11958111</t>
  </si>
  <si>
    <t>SHLF11958101</t>
  </si>
  <si>
    <t>SECT11958121</t>
  </si>
  <si>
    <t>SHLF11958141</t>
  </si>
  <si>
    <t>SHLF11958131</t>
  </si>
  <si>
    <t>SECT11958151</t>
  </si>
  <si>
    <t>SHLF11958171</t>
  </si>
  <si>
    <t>SHLF11958161</t>
  </si>
  <si>
    <t>SECT11958181</t>
  </si>
  <si>
    <t>SHLF11958201</t>
  </si>
  <si>
    <t>SHLF11958191</t>
  </si>
  <si>
    <t>SECT11958211</t>
  </si>
  <si>
    <t>SHLF11958231</t>
  </si>
  <si>
    <t>SHLF11958221</t>
  </si>
  <si>
    <t>SECT11959001</t>
  </si>
  <si>
    <t>SHLF11959021</t>
  </si>
  <si>
    <t>SHLF11959011</t>
  </si>
  <si>
    <t>SECT11959031</t>
  </si>
  <si>
    <t>SHLF11959051</t>
  </si>
  <si>
    <t>SHLF11959041</t>
  </si>
  <si>
    <t>SECT11959061</t>
  </si>
  <si>
    <t>SHLF11959081</t>
  </si>
  <si>
    <t>SHLF11959071</t>
  </si>
  <si>
    <t>SECT11959091</t>
  </si>
  <si>
    <t>SHLF11959111</t>
  </si>
  <si>
    <t>SHLF11959101</t>
  </si>
  <si>
    <t>SECT11959121</t>
  </si>
  <si>
    <t>SHLF11959141</t>
  </si>
  <si>
    <t>SHLF11959131</t>
  </si>
  <si>
    <t>SECT11959281</t>
  </si>
  <si>
    <t>SHLF11959301</t>
  </si>
  <si>
    <t>SHLF11959291</t>
  </si>
  <si>
    <t>SECT11959311</t>
  </si>
  <si>
    <t>SHLF11959331</t>
  </si>
  <si>
    <t>SHLF11959321</t>
  </si>
  <si>
    <t>SECT11959341</t>
  </si>
  <si>
    <t>SHLF11959361</t>
  </si>
  <si>
    <t>SHLF11959351</t>
  </si>
  <si>
    <t>SECT11959371</t>
  </si>
  <si>
    <t>SHLF11959391</t>
  </si>
  <si>
    <t>SHLF11959381</t>
  </si>
  <si>
    <t>SECT11959401</t>
  </si>
  <si>
    <t>SHLF11959421</t>
  </si>
  <si>
    <t>SHLF11959411</t>
  </si>
  <si>
    <t>SECT11959431</t>
  </si>
  <si>
    <t>SHLF11959451</t>
  </si>
  <si>
    <t>SHLF11959441</t>
  </si>
  <si>
    <t>SECT11959461</t>
  </si>
  <si>
    <t>SHLF11959481</t>
  </si>
  <si>
    <t>SHLF11959471</t>
  </si>
  <si>
    <t>SECT11959491</t>
  </si>
  <si>
    <t>SHLF11959511</t>
  </si>
  <si>
    <t>SHLF11959501</t>
  </si>
  <si>
    <t>SECT11959541</t>
  </si>
  <si>
    <t>SHLF11959561</t>
  </si>
  <si>
    <t>SHLF11959551</t>
  </si>
  <si>
    <t>SECT11959571</t>
  </si>
  <si>
    <t>SHLF11959591</t>
  </si>
  <si>
    <t>SHLF11959581</t>
  </si>
  <si>
    <t>SECT11959601</t>
  </si>
  <si>
    <t>SHLF11959621</t>
  </si>
  <si>
    <t>SHLF11959611</t>
  </si>
  <si>
    <t>SECT11959631</t>
  </si>
  <si>
    <t>SHLF11959651</t>
  </si>
  <si>
    <t>SHLF11959641</t>
  </si>
  <si>
    <t>SECT11959661</t>
  </si>
  <si>
    <t>SHLF11959681</t>
  </si>
  <si>
    <t>SHLF11959671</t>
  </si>
  <si>
    <t>SECT11959691</t>
  </si>
  <si>
    <t>SHLF11959711</t>
  </si>
  <si>
    <t>SHLF11959701</t>
  </si>
  <si>
    <t>SECT11959721</t>
  </si>
  <si>
    <t>SHLF11959741</t>
  </si>
  <si>
    <t>SHLF11959731</t>
  </si>
  <si>
    <t>SECT11959751</t>
  </si>
  <si>
    <t>SHLF11959771</t>
  </si>
  <si>
    <t>SHLF11959761</t>
  </si>
  <si>
    <t>SECT11959851</t>
  </si>
  <si>
    <t>SHLF11959871</t>
  </si>
  <si>
    <t>SHLF11959861</t>
  </si>
  <si>
    <t>SECT11959881</t>
  </si>
  <si>
    <t>SHLF11959901</t>
  </si>
  <si>
    <t>SHLF11959891</t>
  </si>
  <si>
    <t>SECT11959911</t>
  </si>
  <si>
    <t>SHLF11959931</t>
  </si>
  <si>
    <t>SHLF11959921</t>
  </si>
  <si>
    <t>SECT11959941</t>
  </si>
  <si>
    <t>SHLF11959961</t>
  </si>
  <si>
    <t>SHLF11959951</t>
  </si>
  <si>
    <t>SECT11959971</t>
  </si>
  <si>
    <t>SHLF11959991</t>
  </si>
  <si>
    <t>SHLF11959981</t>
  </si>
  <si>
    <t>SECT11960001</t>
  </si>
  <si>
    <t>SHLF11960021</t>
  </si>
  <si>
    <t>SHLF11960011</t>
  </si>
  <si>
    <t>SECT11960031</t>
  </si>
  <si>
    <t>SHLF11960051</t>
  </si>
  <si>
    <t>SHLF11960041</t>
  </si>
  <si>
    <t>SECT11960061</t>
  </si>
  <si>
    <t>SHLF11960081</t>
  </si>
  <si>
    <t>SHLF11960071</t>
  </si>
  <si>
    <t>SECT11960101</t>
  </si>
  <si>
    <t>SHLF11960121</t>
  </si>
  <si>
    <t>SHLF11960111</t>
  </si>
  <si>
    <t>SECT11960131</t>
  </si>
  <si>
    <t>SHLF11960151</t>
  </si>
  <si>
    <t>SHLF11960141</t>
  </si>
  <si>
    <t>SECT11960161</t>
  </si>
  <si>
    <t>SHLF11960181</t>
  </si>
  <si>
    <t>SHLF11960171</t>
  </si>
  <si>
    <t>SECT11960191</t>
  </si>
  <si>
    <t>SHLF11960211</t>
  </si>
  <si>
    <t>SHLF11960201</t>
  </si>
  <si>
    <t>SECT11960221</t>
  </si>
  <si>
    <t>SHLF11960241</t>
  </si>
  <si>
    <t>SHLF11960231</t>
  </si>
  <si>
    <t>SECT11960251</t>
  </si>
  <si>
    <t>SHLF11960271</t>
  </si>
  <si>
    <t>SHLF11960261</t>
  </si>
  <si>
    <t>SECT11960281</t>
  </si>
  <si>
    <t>SHLF11960301</t>
  </si>
  <si>
    <t>SHLF11960291</t>
  </si>
  <si>
    <t>SECT11960311</t>
  </si>
  <si>
    <t>SHLF11960331</t>
  </si>
  <si>
    <t>SHLF11960321</t>
  </si>
  <si>
    <t>SECT11960481</t>
  </si>
  <si>
    <t>SHLF11960501</t>
  </si>
  <si>
    <t>SHLF11960491</t>
  </si>
  <si>
    <t>SECT11960511</t>
  </si>
  <si>
    <t>SHLF11960531</t>
  </si>
  <si>
    <t>SHLF11960521</t>
  </si>
  <si>
    <t>SECT11960541</t>
  </si>
  <si>
    <t>SHLF11960561</t>
  </si>
  <si>
    <t>SHLF11960551</t>
  </si>
  <si>
    <t>SECT11960571</t>
  </si>
  <si>
    <t>SHLF11960591</t>
  </si>
  <si>
    <t>SHLF11960581</t>
  </si>
  <si>
    <t>SECT11960601</t>
  </si>
  <si>
    <t>SHLF11960621</t>
  </si>
  <si>
    <t>SHLF11960611</t>
  </si>
  <si>
    <t>SECT11960631</t>
  </si>
  <si>
    <t>SHLF11960651</t>
  </si>
  <si>
    <t>SHLF11960641</t>
  </si>
  <si>
    <t>SECT11960661</t>
  </si>
  <si>
    <t>SHLF11960681</t>
  </si>
  <si>
    <t>SHLF11960671</t>
  </si>
  <si>
    <t>SECT11960691</t>
  </si>
  <si>
    <t>SHLF11960711</t>
  </si>
  <si>
    <t>SHLF11960701</t>
  </si>
  <si>
    <t>SECT11960781</t>
  </si>
  <si>
    <t>SHLF11960801</t>
  </si>
  <si>
    <t>SHLF11960791</t>
  </si>
  <si>
    <t>SECT11960811</t>
  </si>
  <si>
    <t>SHLF11960831</t>
  </si>
  <si>
    <t>SHLF11960821</t>
  </si>
  <si>
    <t>SECT11960841</t>
  </si>
  <si>
    <t>SHLF11960861</t>
  </si>
  <si>
    <t>SHLF11960851</t>
  </si>
  <si>
    <t>SECT11960871</t>
  </si>
  <si>
    <t>SHLF11960891</t>
  </si>
  <si>
    <t>SHLF11960881</t>
  </si>
  <si>
    <t>SECT11960901</t>
  </si>
  <si>
    <t>SHLF11960921</t>
  </si>
  <si>
    <t>SHLF11960911</t>
  </si>
  <si>
    <t>SECT11960931</t>
  </si>
  <si>
    <t>SHLF11960951</t>
  </si>
  <si>
    <t>SHLF11960941</t>
  </si>
  <si>
    <t>SECT11960961</t>
  </si>
  <si>
    <t>SHLF11960981</t>
  </si>
  <si>
    <t>SHLF11960971</t>
  </si>
  <si>
    <t>SECT11960991</t>
  </si>
  <si>
    <t>SHLF11961011</t>
  </si>
  <si>
    <t>SHLF11961001</t>
  </si>
  <si>
    <t>SECT11961041</t>
  </si>
  <si>
    <t>SHLF11961061</t>
  </si>
  <si>
    <t>SHLF11961051</t>
  </si>
  <si>
    <t>SECT11961071</t>
  </si>
  <si>
    <t>SHLF11961091</t>
  </si>
  <si>
    <t>SHLF11961081</t>
  </si>
  <si>
    <t>SECT11961101</t>
  </si>
  <si>
    <t>SHLF11961121</t>
  </si>
  <si>
    <t>SHLF11961111</t>
  </si>
  <si>
    <t>SECT11961131</t>
  </si>
  <si>
    <t>SHLF11961151</t>
  </si>
  <si>
    <t>SHLF11961141</t>
  </si>
  <si>
    <t>SECT11961161</t>
  </si>
  <si>
    <t>SHLF11961181</t>
  </si>
  <si>
    <t>SHLF11961171</t>
  </si>
  <si>
    <t>SECT11961191</t>
  </si>
  <si>
    <t>SHLF11961211</t>
  </si>
  <si>
    <t>SHLF11961201</t>
  </si>
  <si>
    <t>SECT11961221</t>
  </si>
  <si>
    <t>SHLF11961241</t>
  </si>
  <si>
    <t>SHLF11961231</t>
  </si>
  <si>
    <t>SECT11961251</t>
  </si>
  <si>
    <t>SHLF11961271</t>
  </si>
  <si>
    <t>SHLF11961261</t>
  </si>
  <si>
    <t>SECT11961281</t>
  </si>
  <si>
    <t>SHLF11961301</t>
  </si>
  <si>
    <t>SHLF11961291</t>
  </si>
  <si>
    <t>SECT11961411</t>
  </si>
  <si>
    <t>SHLF11961431</t>
  </si>
  <si>
    <t>SHLF11961421</t>
  </si>
  <si>
    <t>SECT11961441</t>
  </si>
  <si>
    <t>SHLF11961461</t>
  </si>
  <si>
    <t>SHLF11961451</t>
  </si>
  <si>
    <t>SECT11961471</t>
  </si>
  <si>
    <t>SHLF11961491</t>
  </si>
  <si>
    <t>SHLF11961481</t>
  </si>
  <si>
    <t>SECT11961501</t>
  </si>
  <si>
    <t>SHLF11961521</t>
  </si>
  <si>
    <t>SHLF11961511</t>
  </si>
  <si>
    <t>SECT11961531</t>
  </si>
  <si>
    <t>SHLF11961551</t>
  </si>
  <si>
    <t>SHLF11961541</t>
  </si>
  <si>
    <t>SECT11961561</t>
  </si>
  <si>
    <t>SHLF11961581</t>
  </si>
  <si>
    <t>SHLF11961571</t>
  </si>
  <si>
    <t>SECT11961591</t>
  </si>
  <si>
    <t>SHLF11961611</t>
  </si>
  <si>
    <t>SHLF11961601</t>
  </si>
  <si>
    <t>SECT11961621</t>
  </si>
  <si>
    <t>SHLF11961641</t>
  </si>
  <si>
    <t>SHLF11961631</t>
  </si>
  <si>
    <t>SECT11961651</t>
  </si>
  <si>
    <t>SHLF11961671</t>
  </si>
  <si>
    <t>SHLF11961661</t>
  </si>
  <si>
    <t>SECT11961881</t>
  </si>
  <si>
    <t>SHLF11961901</t>
  </si>
  <si>
    <t>SHLF11961891</t>
  </si>
  <si>
    <t>SECT11961911</t>
  </si>
  <si>
    <t>SHLF11961931</t>
  </si>
  <si>
    <t>SHLF11961921</t>
  </si>
  <si>
    <t>SECT11961941</t>
  </si>
  <si>
    <t>SHLF11961961</t>
  </si>
  <si>
    <t>SHLF11961951</t>
  </si>
  <si>
    <t>SECT11961971</t>
  </si>
  <si>
    <t>SHLF11961991</t>
  </si>
  <si>
    <t>SHLF11961981</t>
  </si>
  <si>
    <t>SECT11962001</t>
  </si>
  <si>
    <t>SHLF11962021</t>
  </si>
  <si>
    <t>SHLF11962011</t>
  </si>
  <si>
    <t>SECT11962031</t>
  </si>
  <si>
    <t>SHLF11962051</t>
  </si>
  <si>
    <t>SHLF11962041</t>
  </si>
  <si>
    <t>SECT11962151</t>
  </si>
  <si>
    <t>SHLF11962171</t>
  </si>
  <si>
    <t>SHLF11962161</t>
  </si>
  <si>
    <t>SECT11962181</t>
  </si>
  <si>
    <t>SHLF11962201</t>
  </si>
  <si>
    <t>SHLF11962191</t>
  </si>
  <si>
    <t>SECT11962211</t>
  </si>
  <si>
    <t>SHLF11962231</t>
  </si>
  <si>
    <t>SHLF11962221</t>
  </si>
  <si>
    <t>SECT11962241</t>
  </si>
  <si>
    <t>SHLF11962261</t>
  </si>
  <si>
    <t>SHLF11962251</t>
  </si>
  <si>
    <t>SECT11962271</t>
  </si>
  <si>
    <t>SHLF11962291</t>
  </si>
  <si>
    <t>SHLF11962281</t>
  </si>
  <si>
    <t>SECT11962301</t>
  </si>
  <si>
    <t>SHLF11962321</t>
  </si>
  <si>
    <t>SHLF11962311</t>
  </si>
  <si>
    <t>SECT11962351</t>
  </si>
  <si>
    <t>SHLF11962371</t>
  </si>
  <si>
    <t>SHLF11962361</t>
  </si>
  <si>
    <t>SECT11962381</t>
  </si>
  <si>
    <t>SHLF11962401</t>
  </si>
  <si>
    <t>SHLF11962391</t>
  </si>
  <si>
    <t>SECT11962411</t>
  </si>
  <si>
    <t>SHLF11962431</t>
  </si>
  <si>
    <t>SHLF11962421</t>
  </si>
  <si>
    <t>SECT11962441</t>
  </si>
  <si>
    <t>SHLF11962461</t>
  </si>
  <si>
    <t>SHLF11962451</t>
  </si>
  <si>
    <t>SECT11962471</t>
  </si>
  <si>
    <t>SHLF11962491</t>
  </si>
  <si>
    <t>SHLF11962481</t>
  </si>
  <si>
    <t>SECT11962501</t>
  </si>
  <si>
    <t>SHLF11962521</t>
  </si>
  <si>
    <t>SHLF11962511</t>
  </si>
  <si>
    <t>SECT11962631</t>
  </si>
  <si>
    <t>SHLF11962651</t>
  </si>
  <si>
    <t>SHLF11962641</t>
  </si>
  <si>
    <t>SECT11962661</t>
  </si>
  <si>
    <t>SHLF11962681</t>
  </si>
  <si>
    <t>SHLF11962671</t>
  </si>
  <si>
    <t>SECT11962691</t>
  </si>
  <si>
    <t>SHLF11962711</t>
  </si>
  <si>
    <t>SHLF11962701</t>
  </si>
  <si>
    <t>SECT11962721</t>
  </si>
  <si>
    <t>SHLF11962741</t>
  </si>
  <si>
    <t>SHLF11962731</t>
  </si>
  <si>
    <t>SECT11962751</t>
  </si>
  <si>
    <t>SHLF11962771</t>
  </si>
  <si>
    <t>SHLF11962761</t>
  </si>
  <si>
    <t>SECT11962781</t>
  </si>
  <si>
    <t>SHLF11962801</t>
  </si>
  <si>
    <t>SHLF11962791</t>
  </si>
  <si>
    <t>SECT11962891</t>
  </si>
  <si>
    <t>SHLF11962911</t>
  </si>
  <si>
    <t>SHLF11962901</t>
  </si>
  <si>
    <t>SECT11962921</t>
  </si>
  <si>
    <t>SHLF11962941</t>
  </si>
  <si>
    <t>SHLF11962931</t>
  </si>
  <si>
    <t>SECT11962951</t>
  </si>
  <si>
    <t>SHLF11962971</t>
  </si>
  <si>
    <t>SHLF11962961</t>
  </si>
  <si>
    <t>SECT11962981</t>
  </si>
  <si>
    <t>SHLF11963001</t>
  </si>
  <si>
    <t>SHLF11962991</t>
  </si>
  <si>
    <t>SECT11963011</t>
  </si>
  <si>
    <t>SHLF11963031</t>
  </si>
  <si>
    <t>SHLF11963021</t>
  </si>
  <si>
    <t>SECT11963041</t>
  </si>
  <si>
    <t>SHLF11963061</t>
  </si>
  <si>
    <t>SHLF11963051</t>
  </si>
  <si>
    <t>SECT11963071</t>
  </si>
  <si>
    <t>SHLF11963091</t>
  </si>
  <si>
    <t>SHLF11963081</t>
  </si>
  <si>
    <t>SECT11963191</t>
  </si>
  <si>
    <t>SHLF11963211</t>
  </si>
  <si>
    <t>SHLF11963201</t>
  </si>
  <si>
    <t>SECT11963221</t>
  </si>
  <si>
    <t>SHLF11963241</t>
  </si>
  <si>
    <t>SHLF11963231</t>
  </si>
  <si>
    <t>SECT11963251</t>
  </si>
  <si>
    <t>SHLF11963271</t>
  </si>
  <si>
    <t>SHLF11963261</t>
  </si>
  <si>
    <t>SECT11963281</t>
  </si>
  <si>
    <t>SHLF11963301</t>
  </si>
  <si>
    <t>SHLF11963291</t>
  </si>
  <si>
    <t>SECT11963311</t>
  </si>
  <si>
    <t>SHLF11963331</t>
  </si>
  <si>
    <t>SHLF11963321</t>
  </si>
  <si>
    <t>SECT11963341</t>
  </si>
  <si>
    <t>SHLF11963361</t>
  </si>
  <si>
    <t>SHLF11963351</t>
  </si>
  <si>
    <t>SECT11963401</t>
  </si>
  <si>
    <t>SHLF11963421</t>
  </si>
  <si>
    <t>SHLF11963411</t>
  </si>
  <si>
    <t>SECT11963431</t>
  </si>
  <si>
    <t>SHLF11963451</t>
  </si>
  <si>
    <t>SHLF11963441</t>
  </si>
  <si>
    <t>SECT11963461</t>
  </si>
  <si>
    <t>SHLF11963481</t>
  </si>
  <si>
    <t>SHLF11963471</t>
  </si>
  <si>
    <t>SECT11963491</t>
  </si>
  <si>
    <t>SHLF11963511</t>
  </si>
  <si>
    <t>SHLF11963501</t>
  </si>
  <si>
    <t>SECT11963521</t>
  </si>
  <si>
    <t>SHLF11963541</t>
  </si>
  <si>
    <t>SHLF11963531</t>
  </si>
  <si>
    <t>SECT11963551</t>
  </si>
  <si>
    <t>SHLF11963571</t>
  </si>
  <si>
    <t>SHLF11963561</t>
  </si>
  <si>
    <t>SECT11963701</t>
  </si>
  <si>
    <t>SHLF11963721</t>
  </si>
  <si>
    <t>SHLF11963711</t>
  </si>
  <si>
    <t>SECT11963731</t>
  </si>
  <si>
    <t>SHLF11963751</t>
  </si>
  <si>
    <t>SHLF11963741</t>
  </si>
  <si>
    <t>SECT11963761</t>
  </si>
  <si>
    <t>SHLF11963781</t>
  </si>
  <si>
    <t>SHLF11963771</t>
  </si>
  <si>
    <t>SECT11963791</t>
  </si>
  <si>
    <t>SHLF11963811</t>
  </si>
  <si>
    <t>SHLF11963801</t>
  </si>
  <si>
    <t>SECT11963821</t>
  </si>
  <si>
    <t>SHLF11963841</t>
  </si>
  <si>
    <t>SHLF11963831</t>
  </si>
  <si>
    <t>SECT11963851</t>
  </si>
  <si>
    <t>SHLF11963871</t>
  </si>
  <si>
    <t>SHLF11963861</t>
  </si>
  <si>
    <t>SECT11963881</t>
  </si>
  <si>
    <t>SHLF11963901</t>
  </si>
  <si>
    <t>SHLF11963891</t>
  </si>
  <si>
    <t>SECT11963911</t>
  </si>
  <si>
    <t>SHLF11963931</t>
  </si>
  <si>
    <t>SHLF11963921</t>
  </si>
  <si>
    <t>SECT11963981</t>
  </si>
  <si>
    <t>SHLF11964001</t>
  </si>
  <si>
    <t>SHLF11963991</t>
  </si>
  <si>
    <t>SECT11964011</t>
  </si>
  <si>
    <t>SHLF11964031</t>
  </si>
  <si>
    <t>SHLF11964021</t>
  </si>
  <si>
    <t>SECT11964041</t>
  </si>
  <si>
    <t>SHLF11964061</t>
  </si>
  <si>
    <t>SHLF11964051</t>
  </si>
  <si>
    <t>SECT11964071</t>
  </si>
  <si>
    <t>SHLF11964091</t>
  </si>
  <si>
    <t>SHLF11964081</t>
  </si>
  <si>
    <t>SECT11964101</t>
  </si>
  <si>
    <t>SHLF11964121</t>
  </si>
  <si>
    <t>SHLF11964111</t>
  </si>
  <si>
    <t>SECT11964131</t>
  </si>
  <si>
    <t>SHLF11964151</t>
  </si>
  <si>
    <t>SHLF11964141</t>
  </si>
  <si>
    <t>SECT11964161</t>
  </si>
  <si>
    <t>SHLF11964181</t>
  </si>
  <si>
    <t>SHLF11964171</t>
  </si>
  <si>
    <t>SECT11964301</t>
  </si>
  <si>
    <t>SHLF11964321</t>
  </si>
  <si>
    <t>SHLF11964311</t>
  </si>
  <si>
    <t>SECT11964331</t>
  </si>
  <si>
    <t>SHLF11964351</t>
  </si>
  <si>
    <t>SHLF11964341</t>
  </si>
  <si>
    <t>SECT11964361</t>
  </si>
  <si>
    <t>SHLF11964381</t>
  </si>
  <si>
    <t>SHLF11964371</t>
  </si>
  <si>
    <t>SECT11964391</t>
  </si>
  <si>
    <t>SHLF11964411</t>
  </si>
  <si>
    <t>SHLF11964401</t>
  </si>
  <si>
    <t>SECT11964421</t>
  </si>
  <si>
    <t>SHLF11964441</t>
  </si>
  <si>
    <t>SHLF11964431</t>
  </si>
  <si>
    <t>SECT11964451</t>
  </si>
  <si>
    <t>SHLF11964471</t>
  </si>
  <si>
    <t>SHLF11964461</t>
  </si>
  <si>
    <t>SECT11964501</t>
  </si>
  <si>
    <t>SHLF11964521</t>
  </si>
  <si>
    <t>SHLF11964511</t>
  </si>
  <si>
    <t>SECT11964531</t>
  </si>
  <si>
    <t>SHLF11964551</t>
  </si>
  <si>
    <t>SHLF11964541</t>
  </si>
  <si>
    <t>SECT11964561</t>
  </si>
  <si>
    <t>SHLF11964581</t>
  </si>
  <si>
    <t>SHLF11964571</t>
  </si>
  <si>
    <t>SECT11964591</t>
  </si>
  <si>
    <t>SHLF11964611</t>
  </si>
  <si>
    <t>SHLF11964601</t>
  </si>
  <si>
    <t>SECT11964621</t>
  </si>
  <si>
    <t>SHLF11964641</t>
  </si>
  <si>
    <t>SHLF11964631</t>
  </si>
  <si>
    <t>SECT11964651</t>
  </si>
  <si>
    <t>SHLF11964671</t>
  </si>
  <si>
    <t>SHLF11964661</t>
  </si>
  <si>
    <t>SECT11964741</t>
  </si>
  <si>
    <t>SHLF11964761</t>
  </si>
  <si>
    <t>SHLF11964751</t>
  </si>
  <si>
    <t>SECT11964771</t>
  </si>
  <si>
    <t>SHLF11964791</t>
  </si>
  <si>
    <t>SHLF11964781</t>
  </si>
  <si>
    <t>SECT11964801</t>
  </si>
  <si>
    <t>SHLF11964821</t>
  </si>
  <si>
    <t>SHLF11964811</t>
  </si>
  <si>
    <t>SECT11964831</t>
  </si>
  <si>
    <t>SHLF11964851</t>
  </si>
  <si>
    <t>SHLF11964841</t>
  </si>
  <si>
    <t>SECT11964861</t>
  </si>
  <si>
    <t>SHLF11964881</t>
  </si>
  <si>
    <t>SHLF11964871</t>
  </si>
  <si>
    <t>SECT11964891</t>
  </si>
  <si>
    <t>SHLF11964911</t>
  </si>
  <si>
    <t>SHLF11964901</t>
  </si>
  <si>
    <t>SECT11964921</t>
  </si>
  <si>
    <t>SHLF11964941</t>
  </si>
  <si>
    <t>SHLF11964931</t>
  </si>
  <si>
    <t>SECT11965021</t>
  </si>
  <si>
    <t>SHLF11965041</t>
  </si>
  <si>
    <t>SHLF11965031</t>
  </si>
  <si>
    <t>SECT11965051</t>
  </si>
  <si>
    <t>SHLF11965071</t>
  </si>
  <si>
    <t>SHLF11965061</t>
  </si>
  <si>
    <t>SECT11965081</t>
  </si>
  <si>
    <t>SHLF11965101</t>
  </si>
  <si>
    <t>SHLF11965091</t>
  </si>
  <si>
    <t>SECT11965111</t>
  </si>
  <si>
    <t>SHLF11965131</t>
  </si>
  <si>
    <t>SHLF11965121</t>
  </si>
  <si>
    <t>SECT11965141</t>
  </si>
  <si>
    <t>SHLF11965161</t>
  </si>
  <si>
    <t>SHLF11965151</t>
  </si>
  <si>
    <t>SECT11965171</t>
  </si>
  <si>
    <t>SHLF11965191</t>
  </si>
  <si>
    <t>SHLF11965181</t>
  </si>
  <si>
    <t>SECT11965281</t>
  </si>
  <si>
    <t>SHLF11965301</t>
  </si>
  <si>
    <t>SHLF11965291</t>
  </si>
  <si>
    <t>SECT11965311</t>
  </si>
  <si>
    <t>SHLF11965331</t>
  </si>
  <si>
    <t>SHLF11965321</t>
  </si>
  <si>
    <t>SECT11965341</t>
  </si>
  <si>
    <t>SHLF11965361</t>
  </si>
  <si>
    <t>SHLF11965351</t>
  </si>
  <si>
    <t>SECT11965371</t>
  </si>
  <si>
    <t>SHLF11965391</t>
  </si>
  <si>
    <t>SHLF11965381</t>
  </si>
  <si>
    <t>SECT11965401</t>
  </si>
  <si>
    <t>SHLF11965421</t>
  </si>
  <si>
    <t>SHLF11965411</t>
  </si>
  <si>
    <t>SECT11965431</t>
  </si>
  <si>
    <t>SHLF11965451</t>
  </si>
  <si>
    <t>SHLF11965441</t>
  </si>
  <si>
    <t>SECT11965551</t>
  </si>
  <si>
    <t>SHLF11965571</t>
  </si>
  <si>
    <t>SHLF11965561</t>
  </si>
  <si>
    <t>SECT11965581</t>
  </si>
  <si>
    <t>SHLF11965601</t>
  </si>
  <si>
    <t>SHLF11965591</t>
  </si>
  <si>
    <t>SECT11965611</t>
  </si>
  <si>
    <t>SHLF11965631</t>
  </si>
  <si>
    <t>SHLF11965621</t>
  </si>
  <si>
    <t>SECT11965641</t>
  </si>
  <si>
    <t>SHLF11965661</t>
  </si>
  <si>
    <t>SHLF11965651</t>
  </si>
  <si>
    <t>SECT11965671</t>
  </si>
  <si>
    <t>SHLF11965691</t>
  </si>
  <si>
    <t>SHLF11965681</t>
  </si>
  <si>
    <t>SECT11965701</t>
  </si>
  <si>
    <t>SHLF11965721</t>
  </si>
  <si>
    <t>SHLF11965711</t>
  </si>
  <si>
    <t>SECT11965771</t>
  </si>
  <si>
    <t>SHLF11965791</t>
  </si>
  <si>
    <t>SHLF11965781</t>
  </si>
  <si>
    <t>SECT11965801</t>
  </si>
  <si>
    <t>SHLF11965821</t>
  </si>
  <si>
    <t>SHLF11965811</t>
  </si>
  <si>
    <t>SECT11965831</t>
  </si>
  <si>
    <t>SHLF11965851</t>
  </si>
  <si>
    <t>SHLF11965841</t>
  </si>
  <si>
    <t>SECT11965861</t>
  </si>
  <si>
    <t>SHLF11965881</t>
  </si>
  <si>
    <t>SHLF11965871</t>
  </si>
  <si>
    <t>SECT11965891</t>
  </si>
  <si>
    <t>SHLF11965911</t>
  </si>
  <si>
    <t>SHLF11965901</t>
  </si>
  <si>
    <t>SECT11965921</t>
  </si>
  <si>
    <t>SHLF11965941</t>
  </si>
  <si>
    <t>SHLF11965931</t>
  </si>
  <si>
    <t>SECT11965951</t>
  </si>
  <si>
    <t>SHLF11965971</t>
  </si>
  <si>
    <t>SHLF11965961</t>
  </si>
  <si>
    <t>SECT11966061</t>
  </si>
  <si>
    <t>SHLF11966081</t>
  </si>
  <si>
    <t>SHLF11966071</t>
  </si>
  <si>
    <t>SECT11966091</t>
  </si>
  <si>
    <t>SHLF11966111</t>
  </si>
  <si>
    <t>SHLF11966101</t>
  </si>
  <si>
    <t>SECT11966121</t>
  </si>
  <si>
    <t>SHLF11966141</t>
  </si>
  <si>
    <t>SHLF11966131</t>
  </si>
  <si>
    <t>SECT11966191</t>
  </si>
  <si>
    <t>SHLF11966211</t>
  </si>
  <si>
    <t>SHLF11966201</t>
  </si>
  <si>
    <t>SECT11966221</t>
  </si>
  <si>
    <t>SHLF11966241</t>
  </si>
  <si>
    <t>SHLF11966231</t>
  </si>
  <si>
    <t>SECT11966251</t>
  </si>
  <si>
    <t>SHLF11966271</t>
  </si>
  <si>
    <t>SHLF11966261</t>
  </si>
  <si>
    <t>SECT11966281</t>
  </si>
  <si>
    <t>SHLF11966301</t>
  </si>
  <si>
    <t>SHLF11966291</t>
  </si>
  <si>
    <t>SECT11966311</t>
  </si>
  <si>
    <t>SHLF11966331</t>
  </si>
  <si>
    <t>SHLF11966321</t>
  </si>
  <si>
    <t>SECT11966341</t>
  </si>
  <si>
    <t>SHLF11966361</t>
  </si>
  <si>
    <t>SHLF11966351</t>
  </si>
  <si>
    <t>SECT11966371</t>
  </si>
  <si>
    <t>SHLF11966391</t>
  </si>
  <si>
    <t>SHLF11966381</t>
  </si>
  <si>
    <t>SECT11966401</t>
  </si>
  <si>
    <t>SHLF11966421</t>
  </si>
  <si>
    <t>SHLF11966411</t>
  </si>
  <si>
    <t>SECT11966431</t>
  </si>
  <si>
    <t>SHLF11966451</t>
  </si>
  <si>
    <t>SHLF11966441</t>
  </si>
  <si>
    <t>SECT11966461</t>
  </si>
  <si>
    <t>SHLF11966481</t>
  </si>
  <si>
    <t>SHLF11966471</t>
  </si>
  <si>
    <t>SECT11966491</t>
  </si>
  <si>
    <t>SHLF11966511</t>
  </si>
  <si>
    <t>SHLF11966501</t>
  </si>
  <si>
    <t>SECT11966521</t>
  </si>
  <si>
    <t>SHLF11966541</t>
  </si>
  <si>
    <t>SHLF11966531</t>
  </si>
  <si>
    <t>SECT11966551</t>
  </si>
  <si>
    <t>SHLF11966571</t>
  </si>
  <si>
    <t>SHLF11966561</t>
  </si>
  <si>
    <t>SECT11966591</t>
  </si>
  <si>
    <t>SHLF11966611</t>
  </si>
  <si>
    <t>SHLF11966601</t>
  </si>
  <si>
    <t>SECT11966621</t>
  </si>
  <si>
    <t>SHLF11966641</t>
  </si>
  <si>
    <t>SHLF11966631</t>
  </si>
  <si>
    <t>SECT11966651</t>
  </si>
  <si>
    <t>SHLF11966671</t>
  </si>
  <si>
    <t>SHLF11966661</t>
  </si>
  <si>
    <t>SECT11966681</t>
  </si>
  <si>
    <t>SHLF11966701</t>
  </si>
  <si>
    <t>SHLF11966691</t>
  </si>
  <si>
    <t>SECT11966711</t>
  </si>
  <si>
    <t>SHLF11966731</t>
  </si>
  <si>
    <t>SHLF11966721</t>
  </si>
  <si>
    <t>SECT11966741</t>
  </si>
  <si>
    <t>SHLF11966761</t>
  </si>
  <si>
    <t>SHLF11966751</t>
  </si>
  <si>
    <t>SECT11966801</t>
  </si>
  <si>
    <t>SHLF11966821</t>
  </si>
  <si>
    <t>SHLF11966811</t>
  </si>
  <si>
    <t>SECT11966831</t>
  </si>
  <si>
    <t>SHLF11966851</t>
  </si>
  <si>
    <t>SHLF11966841</t>
  </si>
  <si>
    <t>SECT11966861</t>
  </si>
  <si>
    <t>SHLF11966881</t>
  </si>
  <si>
    <t>SHLF11966871</t>
  </si>
  <si>
    <t>SECT11966891</t>
  </si>
  <si>
    <t>SHLF11966911</t>
  </si>
  <si>
    <t>SHLF11966901</t>
  </si>
  <si>
    <t>SECT11966921</t>
  </si>
  <si>
    <t>SHLF11966941</t>
  </si>
  <si>
    <t>SHLF11966931</t>
  </si>
  <si>
    <t>SECT11966951</t>
  </si>
  <si>
    <t>SHLF11966971</t>
  </si>
  <si>
    <t>SHLF11966961</t>
  </si>
  <si>
    <t>SECT11966981</t>
  </si>
  <si>
    <t>SHLF11967001</t>
  </si>
  <si>
    <t>SHLF11966991</t>
  </si>
  <si>
    <t>SECT11967011</t>
  </si>
  <si>
    <t>SHLF11967031</t>
  </si>
  <si>
    <t>SHLF11967021</t>
  </si>
  <si>
    <t>SECT11967041</t>
  </si>
  <si>
    <t>SHLF11967061</t>
  </si>
  <si>
    <t>SHLF11967051</t>
  </si>
  <si>
    <t>SECT11967071</t>
  </si>
  <si>
    <t>SHLF11967091</t>
  </si>
  <si>
    <t>SHLF11967081</t>
  </si>
  <si>
    <t>SECT11967101</t>
  </si>
  <si>
    <t>SHLF11967121</t>
  </si>
  <si>
    <t>SHLF11967111</t>
  </si>
  <si>
    <t>SECT11967131</t>
  </si>
  <si>
    <t>SHLF11967151</t>
  </si>
  <si>
    <t>SHLF11967141</t>
  </si>
  <si>
    <t>SECT11967161</t>
  </si>
  <si>
    <t>SHLF11967181</t>
  </si>
  <si>
    <t>SHLF11967171</t>
  </si>
  <si>
    <t>SECT11967211</t>
  </si>
  <si>
    <t>SHLF11967231</t>
  </si>
  <si>
    <t>SHLF11967221</t>
  </si>
  <si>
    <t>SECT11967241</t>
  </si>
  <si>
    <t>SHLF11967261</t>
  </si>
  <si>
    <t>SHLF11967251</t>
  </si>
  <si>
    <t>SECT11967271</t>
  </si>
  <si>
    <t>SHLF11967291</t>
  </si>
  <si>
    <t>SHLF11967281</t>
  </si>
  <si>
    <t>SECT11967301</t>
  </si>
  <si>
    <t>SHLF11967321</t>
  </si>
  <si>
    <t>SHLF11967311</t>
  </si>
  <si>
    <t>SECT11967331</t>
  </si>
  <si>
    <t>SHLF11967351</t>
  </si>
  <si>
    <t>SHLF11967341</t>
  </si>
  <si>
    <t>SECT11967361</t>
  </si>
  <si>
    <t>SHLF11967381</t>
  </si>
  <si>
    <t>SHLF11967371</t>
  </si>
  <si>
    <t>SECT11967391</t>
  </si>
  <si>
    <t>SHLF11967411</t>
  </si>
  <si>
    <t>SHLF11967401</t>
  </si>
  <si>
    <t>SECT11967421</t>
  </si>
  <si>
    <t>SHLF11967441</t>
  </si>
  <si>
    <t>SHLF11967431</t>
  </si>
  <si>
    <t>SECT11967451</t>
  </si>
  <si>
    <t>SHLF11967471</t>
  </si>
  <si>
    <t>SHLF11967461</t>
  </si>
  <si>
    <t>SECT11967481</t>
  </si>
  <si>
    <t>SHLF11967501</t>
  </si>
  <si>
    <t>SHLF11967491</t>
  </si>
  <si>
    <t>SECT11967511</t>
  </si>
  <si>
    <t>SHLF11967531</t>
  </si>
  <si>
    <t>SHLF11967521</t>
  </si>
  <si>
    <t>SECT11967541</t>
  </si>
  <si>
    <t>SHLF11967561</t>
  </si>
  <si>
    <t>SHLF11967551</t>
  </si>
  <si>
    <t>SECT11967581</t>
  </si>
  <si>
    <t>SHLF11967601</t>
  </si>
  <si>
    <t>SHLF11967591</t>
  </si>
  <si>
    <t>SECT11967611</t>
  </si>
  <si>
    <t>SHLF11967631</t>
  </si>
  <si>
    <t>SHLF11967621</t>
  </si>
  <si>
    <t>SECT11967641</t>
  </si>
  <si>
    <t>SHLF11967661</t>
  </si>
  <si>
    <t>SHLF11967651</t>
  </si>
  <si>
    <t>SECT11967671</t>
  </si>
  <si>
    <t>SHLF11967691</t>
  </si>
  <si>
    <t>SHLF11967681</t>
  </si>
  <si>
    <t>SECT11967701</t>
  </si>
  <si>
    <t>SHLF11967721</t>
  </si>
  <si>
    <t>SHLF11967711</t>
  </si>
  <si>
    <t>SECT11967731</t>
  </si>
  <si>
    <t>SHLF11967751</t>
  </si>
  <si>
    <t>SHLF11967741</t>
  </si>
  <si>
    <t>SECT11967791</t>
  </si>
  <si>
    <t>SHLF11967811</t>
  </si>
  <si>
    <t>SHLF11967801</t>
  </si>
  <si>
    <t>SECT11967821</t>
  </si>
  <si>
    <t>SHLF11967841</t>
  </si>
  <si>
    <t>SHLF11967831</t>
  </si>
  <si>
    <t>SECT11967851</t>
  </si>
  <si>
    <t>SHLF11967871</t>
  </si>
  <si>
    <t>SHLF11967861</t>
  </si>
  <si>
    <t>SECT11967881</t>
  </si>
  <si>
    <t>SHLF11967901</t>
  </si>
  <si>
    <t>SHLF11967891</t>
  </si>
  <si>
    <t>SECT11967911</t>
  </si>
  <si>
    <t>SHLF11967931</t>
  </si>
  <si>
    <t>SHLF11967921</t>
  </si>
  <si>
    <t>SECT11967941</t>
  </si>
  <si>
    <t>SHLF11967961</t>
  </si>
  <si>
    <t>SHLF11967951</t>
  </si>
  <si>
    <t>SECT11967971</t>
  </si>
  <si>
    <t>SHLF11967991</t>
  </si>
  <si>
    <t>SHLF11967981</t>
  </si>
  <si>
    <t>SECT11968001</t>
  </si>
  <si>
    <t>SHLF11968021</t>
  </si>
  <si>
    <t>SHLF11968011</t>
  </si>
  <si>
    <t>SECT11968031</t>
  </si>
  <si>
    <t>SHLF11968051</t>
  </si>
  <si>
    <t>SHLF11968041</t>
  </si>
  <si>
    <t>SECT11968061</t>
  </si>
  <si>
    <t>SHLF11968081</t>
  </si>
  <si>
    <t>SHLF11968071</t>
  </si>
  <si>
    <t>SECT11968091</t>
  </si>
  <si>
    <t>SHLF11968111</t>
  </si>
  <si>
    <t>SHLF11968101</t>
  </si>
  <si>
    <t>SECT11968121</t>
  </si>
  <si>
    <t>SHLF11968141</t>
  </si>
  <si>
    <t>SHLF11968131</t>
  </si>
  <si>
    <t>SECT11968161</t>
  </si>
  <si>
    <t>SHLF11968181</t>
  </si>
  <si>
    <t>SHLF11968171</t>
  </si>
  <si>
    <t>SECT11968191</t>
  </si>
  <si>
    <t>SHLF11968211</t>
  </si>
  <si>
    <t>SHLF11968201</t>
  </si>
  <si>
    <t>SECT11968221</t>
  </si>
  <si>
    <t>SHLF11968241</t>
  </si>
  <si>
    <t>SHLF11968231</t>
  </si>
  <si>
    <t>SECT11968251</t>
  </si>
  <si>
    <t>SHLF11968271</t>
  </si>
  <si>
    <t>SHLF11968261</t>
  </si>
  <si>
    <t>SECT11968281</t>
  </si>
  <si>
    <t>SHLF11968301</t>
  </si>
  <si>
    <t>SHLF11968291</t>
  </si>
  <si>
    <t>SECT11968311</t>
  </si>
  <si>
    <t>SHLF11968331</t>
  </si>
  <si>
    <t>SHLF11968321</t>
  </si>
  <si>
    <t>SECT11968351</t>
  </si>
  <si>
    <t>SHLF11968371</t>
  </si>
  <si>
    <t>SHLF11968361</t>
  </si>
  <si>
    <t>SECT11968381</t>
  </si>
  <si>
    <t>SHLF11968401</t>
  </si>
  <si>
    <t>SHLF11968391</t>
  </si>
  <si>
    <t>SECT11968411</t>
  </si>
  <si>
    <t>SHLF11968431</t>
  </si>
  <si>
    <t>SHLF11968421</t>
  </si>
  <si>
    <t>SECT11968441</t>
  </si>
  <si>
    <t>SHLF11968461</t>
  </si>
  <si>
    <t>SHLF11968451</t>
  </si>
  <si>
    <t>SECT11968471</t>
  </si>
  <si>
    <t>SHLF11968491</t>
  </si>
  <si>
    <t>SHLF11968481</t>
  </si>
  <si>
    <t>SECT11968501</t>
  </si>
  <si>
    <t>SHLF11968521</t>
  </si>
  <si>
    <t>SHLF11968511</t>
  </si>
  <si>
    <t>SECT11968541</t>
  </si>
  <si>
    <t>SHLF11968561</t>
  </si>
  <si>
    <t>SHLF11968551</t>
  </si>
  <si>
    <t>SECT11968571</t>
  </si>
  <si>
    <t>SHLF11968591</t>
  </si>
  <si>
    <t>SHLF11968581</t>
  </si>
  <si>
    <t>SECT11968601</t>
  </si>
  <si>
    <t>SHLF11968621</t>
  </si>
  <si>
    <t>SHLF11968611</t>
  </si>
  <si>
    <t>SECT11968631</t>
  </si>
  <si>
    <t>SHLF11968651</t>
  </si>
  <si>
    <t>SHLF11968641</t>
  </si>
  <si>
    <t>SECT11968661</t>
  </si>
  <si>
    <t>SHLF11968681</t>
  </si>
  <si>
    <t>SHLF11968671</t>
  </si>
  <si>
    <t>SECT11968691</t>
  </si>
  <si>
    <t>SHLF11968711</t>
  </si>
  <si>
    <t>SHLF11968701</t>
  </si>
  <si>
    <t>SECT11968741</t>
  </si>
  <si>
    <t>SHLF11968761</t>
  </si>
  <si>
    <t>SHLF11968751</t>
  </si>
  <si>
    <t>SECT11968771</t>
  </si>
  <si>
    <t>SHLF11968791</t>
  </si>
  <si>
    <t>SHLF11968781</t>
  </si>
  <si>
    <t>SECT11968801</t>
  </si>
  <si>
    <t>SHLF11968821</t>
  </si>
  <si>
    <t>SHLF11968811</t>
  </si>
  <si>
    <t>SECT11968831</t>
  </si>
  <si>
    <t>SHLF11968851</t>
  </si>
  <si>
    <t>SHLF11968841</t>
  </si>
  <si>
    <t>SECT11968861</t>
  </si>
  <si>
    <t>SHLF11968881</t>
  </si>
  <si>
    <t>SHLF11968871</t>
  </si>
  <si>
    <t>SECT11968891</t>
  </si>
  <si>
    <t>SHLF11968911</t>
  </si>
  <si>
    <t>SHLF11968901</t>
  </si>
  <si>
    <t>SECT11968931</t>
  </si>
  <si>
    <t>SHLF11968951</t>
  </si>
  <si>
    <t>SHLF11968941</t>
  </si>
  <si>
    <t>SECT11968961</t>
  </si>
  <si>
    <t>SHLF11968981</t>
  </si>
  <si>
    <t>SHLF11968971</t>
  </si>
  <si>
    <t>SECT11968991</t>
  </si>
  <si>
    <t>SHLF11969011</t>
  </si>
  <si>
    <t>SHLF11969001</t>
  </si>
  <si>
    <t>SECT11969021</t>
  </si>
  <si>
    <t>SHLF11969041</t>
  </si>
  <si>
    <t>SHLF11969031</t>
  </si>
  <si>
    <t>SECT11969051</t>
  </si>
  <si>
    <t>SHLF11969071</t>
  </si>
  <si>
    <t>SHLF11969061</t>
  </si>
  <si>
    <t>SECT11969081</t>
  </si>
  <si>
    <t>SHLF11969101</t>
  </si>
  <si>
    <t>SHLF11969091</t>
  </si>
  <si>
    <t>SECT11969121</t>
  </si>
  <si>
    <t>SHLF11969141</t>
  </si>
  <si>
    <t>SHLF11969131</t>
  </si>
  <si>
    <t>SECT11969151</t>
  </si>
  <si>
    <t>SHLF11969171</t>
  </si>
  <si>
    <t>SHLF11969161</t>
  </si>
  <si>
    <t>SECT11969181</t>
  </si>
  <si>
    <t>SHLF11969201</t>
  </si>
  <si>
    <t>SHLF11969191</t>
  </si>
  <si>
    <t>SECT11969211</t>
  </si>
  <si>
    <t>SHLF11969231</t>
  </si>
  <si>
    <t>SHLF11969221</t>
  </si>
  <si>
    <t>SECT11969241</t>
  </si>
  <si>
    <t>SHLF11969261</t>
  </si>
  <si>
    <t>SHLF11969251</t>
  </si>
  <si>
    <t>SECT11969271</t>
  </si>
  <si>
    <t>SHLF11969291</t>
  </si>
  <si>
    <t>SHLF11969281</t>
  </si>
  <si>
    <t>SECT11969331</t>
  </si>
  <si>
    <t>SHLF11969351</t>
  </si>
  <si>
    <t>SHLF11969341</t>
  </si>
  <si>
    <t>SECT11969361</t>
  </si>
  <si>
    <t>SHLF11969381</t>
  </si>
  <si>
    <t>SHLF11969371</t>
  </si>
  <si>
    <t>SECT11969391</t>
  </si>
  <si>
    <t>SHLF11969411</t>
  </si>
  <si>
    <t>SHLF11969401</t>
  </si>
  <si>
    <t>SECT11969421</t>
  </si>
  <si>
    <t>SHLF11969441</t>
  </si>
  <si>
    <t>SHLF11969431</t>
  </si>
  <si>
    <t>SECT11969451</t>
  </si>
  <si>
    <t>SHLF11969471</t>
  </si>
  <si>
    <t>SHLF11969461</t>
  </si>
  <si>
    <t>SECT11969481</t>
  </si>
  <si>
    <t>SHLF11969501</t>
  </si>
  <si>
    <t>SHLF11969491</t>
  </si>
  <si>
    <t>SECT11969521</t>
  </si>
  <si>
    <t>SHLF11969541</t>
  </si>
  <si>
    <t>SHLF11969531</t>
  </si>
  <si>
    <t>SECT11969551</t>
  </si>
  <si>
    <t>SHLF11969571</t>
  </si>
  <si>
    <t>SHLF11969561</t>
  </si>
  <si>
    <t>SECT11969581</t>
  </si>
  <si>
    <t>SHLF11969601</t>
  </si>
  <si>
    <t>SHLF11969591</t>
  </si>
  <si>
    <t>SECT11969611</t>
  </si>
  <si>
    <t>SHLF11969631</t>
  </si>
  <si>
    <t>SHLF11969621</t>
  </si>
  <si>
    <t>SECT11969641</t>
  </si>
  <si>
    <t>SHLF11969661</t>
  </si>
  <si>
    <t>SHLF11969651</t>
  </si>
  <si>
    <t>SECT11969671</t>
  </si>
  <si>
    <t>SHLF11969691</t>
  </si>
  <si>
    <t>SHLF11969681</t>
  </si>
  <si>
    <t>SECT11969731</t>
  </si>
  <si>
    <t>SHLF11969751</t>
  </si>
  <si>
    <t>SHLF11969741</t>
  </si>
  <si>
    <t>SECT11969761</t>
  </si>
  <si>
    <t>SHLF11969781</t>
  </si>
  <si>
    <t>SHLF11969771</t>
  </si>
  <si>
    <t>SECT11969791</t>
  </si>
  <si>
    <t>SHLF11969811</t>
  </si>
  <si>
    <t>SHLF11969801</t>
  </si>
  <si>
    <t>SECT11969821</t>
  </si>
  <si>
    <t>SHLF11969841</t>
  </si>
  <si>
    <t>SHLF11969831</t>
  </si>
  <si>
    <t>SECT11969851</t>
  </si>
  <si>
    <t>SHLF11969871</t>
  </si>
  <si>
    <t>SHLF11969861</t>
  </si>
  <si>
    <t>SECT11969891</t>
  </si>
  <si>
    <t>SHLF11969911</t>
  </si>
  <si>
    <t>SHLF11969901</t>
  </si>
  <si>
    <t>SECT11969921</t>
  </si>
  <si>
    <t>SHLF11969941</t>
  </si>
  <si>
    <t>SHLF11969931</t>
  </si>
  <si>
    <t>SECT11969951</t>
  </si>
  <si>
    <t>SHLF11969971</t>
  </si>
  <si>
    <t>SHLF11969961</t>
  </si>
  <si>
    <t>SECT11969981</t>
  </si>
  <si>
    <t>SHLF11970001</t>
  </si>
  <si>
    <t>SHLF11969991</t>
  </si>
  <si>
    <t>SECT11970011</t>
  </si>
  <si>
    <t>SHLF11970031</t>
  </si>
  <si>
    <t>SHLF11970021</t>
  </si>
  <si>
    <t>SECT11970041</t>
  </si>
  <si>
    <t>SHLF11970061</t>
  </si>
  <si>
    <t>SHLF11970051</t>
  </si>
  <si>
    <t>SECT11970101</t>
  </si>
  <si>
    <t>SHLF11970121</t>
  </si>
  <si>
    <t>SHLF11970111</t>
  </si>
  <si>
    <t>SECT11970131</t>
  </si>
  <si>
    <t>SHLF11970151</t>
  </si>
  <si>
    <t>SHLF11970141</t>
  </si>
  <si>
    <t>SECT11970161</t>
  </si>
  <si>
    <t>SHLF11970181</t>
  </si>
  <si>
    <t>SHLF11970171</t>
  </si>
  <si>
    <t>SECT11970191</t>
  </si>
  <si>
    <t>SHLF11970211</t>
  </si>
  <si>
    <t>SHLF11970201</t>
  </si>
  <si>
    <t>SECT11970221</t>
  </si>
  <si>
    <t>SHLF11970241</t>
  </si>
  <si>
    <t>SHLF11970231</t>
  </si>
  <si>
    <t>SECT11970261</t>
  </si>
  <si>
    <t>SHLF11970281</t>
  </si>
  <si>
    <t>SHLF11970271</t>
  </si>
  <si>
    <t>SECT11970291</t>
  </si>
  <si>
    <t>SHLF11970311</t>
  </si>
  <si>
    <t>SHLF11970301</t>
  </si>
  <si>
    <t>SECT11970321</t>
  </si>
  <si>
    <t>SHLF11970341</t>
  </si>
  <si>
    <t>SHLF11970331</t>
  </si>
  <si>
    <t>SECT11970351</t>
  </si>
  <si>
    <t>SHLF11970371</t>
  </si>
  <si>
    <t>SHLF11970361</t>
  </si>
  <si>
    <t>SECT11970381</t>
  </si>
  <si>
    <t>SHLF11970401</t>
  </si>
  <si>
    <t>SHLF11970391</t>
  </si>
  <si>
    <t>SECT11970411</t>
  </si>
  <si>
    <t>SHLF11970431</t>
  </si>
  <si>
    <t>SHLF11970421</t>
  </si>
  <si>
    <t>SECT11970451</t>
  </si>
  <si>
    <t>SHLF11970471</t>
  </si>
  <si>
    <t>SHLF11970461</t>
  </si>
  <si>
    <t>SECT11970481</t>
  </si>
  <si>
    <t>SHLF11970501</t>
  </si>
  <si>
    <t>SHLF11970491</t>
  </si>
  <si>
    <t>SECT11970511</t>
  </si>
  <si>
    <t>SHLF11970531</t>
  </si>
  <si>
    <t>SHLF11970521</t>
  </si>
  <si>
    <t>SECT11970541</t>
  </si>
  <si>
    <t>SHLF11970561</t>
  </si>
  <si>
    <t>SHLF11970551</t>
  </si>
  <si>
    <t>SECT11970571</t>
  </si>
  <si>
    <t>SHLF11970591</t>
  </si>
  <si>
    <t>SHLF11970581</t>
  </si>
  <si>
    <t>SECT11970611</t>
  </si>
  <si>
    <t>SHLF11970631</t>
  </si>
  <si>
    <t>SHLF11970621</t>
  </si>
  <si>
    <t>SECT11970641</t>
  </si>
  <si>
    <t>SHLF11970661</t>
  </si>
  <si>
    <t>SHLF11970651</t>
  </si>
  <si>
    <t>SECT11970671</t>
  </si>
  <si>
    <t>SHLF11970691</t>
  </si>
  <si>
    <t>SHLF11970681</t>
  </si>
  <si>
    <t>SECT11970701</t>
  </si>
  <si>
    <t>SHLF11970721</t>
  </si>
  <si>
    <t>SHLF11970711</t>
  </si>
  <si>
    <t>SECT11970731</t>
  </si>
  <si>
    <t>SHLF11970751</t>
  </si>
  <si>
    <t>SHLF11970741</t>
  </si>
  <si>
    <t>SECT11970761</t>
  </si>
  <si>
    <t>SHLF11970781</t>
  </si>
  <si>
    <t>SHLF11970771</t>
  </si>
  <si>
    <t>SECT11970801</t>
  </si>
  <si>
    <t>SHLF11970821</t>
  </si>
  <si>
    <t>SHLF11970811</t>
  </si>
  <si>
    <t>SECT11970831</t>
  </si>
  <si>
    <t>SHLF11970851</t>
  </si>
  <si>
    <t>SHLF11970841</t>
  </si>
  <si>
    <t>SECT11970861</t>
  </si>
  <si>
    <t>SHLF11970881</t>
  </si>
  <si>
    <t>SHLF11970871</t>
  </si>
  <si>
    <t>SECT11970891</t>
  </si>
  <si>
    <t>SHLF11970911</t>
  </si>
  <si>
    <t>SHLF11970901</t>
  </si>
  <si>
    <t>SECT11970921</t>
  </si>
  <si>
    <t>SHLF11970941</t>
  </si>
  <si>
    <t>SHLF11970931</t>
  </si>
  <si>
    <t>SECT11970961</t>
  </si>
  <si>
    <t>SHLF11970981</t>
  </si>
  <si>
    <t>SHLF11970971</t>
  </si>
  <si>
    <t>SECT11970991</t>
  </si>
  <si>
    <t>SHLF11971011</t>
  </si>
  <si>
    <t>SHLF11971001</t>
  </si>
  <si>
    <t>SECT11971021</t>
  </si>
  <si>
    <t>SHLF11971041</t>
  </si>
  <si>
    <t>SHLF11971031</t>
  </si>
  <si>
    <t>SECT11971051</t>
  </si>
  <si>
    <t>SHLF11971071</t>
  </si>
  <si>
    <t>SHLF11971061</t>
  </si>
  <si>
    <t>SECT11971081</t>
  </si>
  <si>
    <t>SHLF11971101</t>
  </si>
  <si>
    <t>SHLF11971091</t>
  </si>
  <si>
    <t>SECT11971111</t>
  </si>
  <si>
    <t>SHLF11971131</t>
  </si>
  <si>
    <t>SHLF11971121</t>
  </si>
  <si>
    <t>SECT11971151</t>
  </si>
  <si>
    <t>SHLF11971171</t>
  </si>
  <si>
    <t>SHLF11971161</t>
  </si>
  <si>
    <t>SECT11971181</t>
  </si>
  <si>
    <t>SHLF11971201</t>
  </si>
  <si>
    <t>SHLF11971191</t>
  </si>
  <si>
    <t>SECT11971211</t>
  </si>
  <si>
    <t>SHLF11971231</t>
  </si>
  <si>
    <t>SHLF11971221</t>
  </si>
  <si>
    <t>SECT11971241</t>
  </si>
  <si>
    <t>SHLF11971261</t>
  </si>
  <si>
    <t>SHLF11971251</t>
  </si>
  <si>
    <t>SECT11971271</t>
  </si>
  <si>
    <t>SHLF11971291</t>
  </si>
  <si>
    <t>SHLF11971281</t>
  </si>
  <si>
    <t>SECT11971311</t>
  </si>
  <si>
    <t>SHLF11971331</t>
  </si>
  <si>
    <t>SHLF11971321</t>
  </si>
  <si>
    <t>SECT11971341</t>
  </si>
  <si>
    <t>SHLF11971361</t>
  </si>
  <si>
    <t>SHLF11971351</t>
  </si>
  <si>
    <t>SECT11971371</t>
  </si>
  <si>
    <t>SHLF11971391</t>
  </si>
  <si>
    <t>SHLF11971381</t>
  </si>
  <si>
    <t>SECT11971401</t>
  </si>
  <si>
    <t>SHLF11971421</t>
  </si>
  <si>
    <t>SHLF11971411</t>
  </si>
  <si>
    <t>SECT11971431</t>
  </si>
  <si>
    <t>SHLF11971451</t>
  </si>
  <si>
    <t>SHLF11971441</t>
  </si>
  <si>
    <t>SECT11971471</t>
  </si>
  <si>
    <t>SHLF11971491</t>
  </si>
  <si>
    <t>SHLF11971481</t>
  </si>
  <si>
    <t>SECT11971501</t>
  </si>
  <si>
    <t>SHLF11971521</t>
  </si>
  <si>
    <t>SHLF11971511</t>
  </si>
  <si>
    <t>SECT11971531</t>
  </si>
  <si>
    <t>SHLF11971551</t>
  </si>
  <si>
    <t>SHLF11971541</t>
  </si>
  <si>
    <t>SECT11971561</t>
  </si>
  <si>
    <t>SHLF11971581</t>
  </si>
  <si>
    <t>SHLF11971571</t>
  </si>
  <si>
    <t>SECT11971591</t>
  </si>
  <si>
    <t>SHLF11971611</t>
  </si>
  <si>
    <t>SHLF11971601</t>
  </si>
  <si>
    <t>SECT11971631</t>
  </si>
  <si>
    <t>SHLF11971651</t>
  </si>
  <si>
    <t>SHLF11971641</t>
  </si>
  <si>
    <t>SECT11971661</t>
  </si>
  <si>
    <t>SHLF11971681</t>
  </si>
  <si>
    <t>SHLF11971671</t>
  </si>
  <si>
    <t>SECT11971691</t>
  </si>
  <si>
    <t>SHLF11971711</t>
  </si>
  <si>
    <t>SHLF11971701</t>
  </si>
  <si>
    <t>SECT11971721</t>
  </si>
  <si>
    <t>SHLF11971741</t>
  </si>
  <si>
    <t>SHLF11971731</t>
  </si>
  <si>
    <t>SECT11971751</t>
  </si>
  <si>
    <t>SHLF11971771</t>
  </si>
  <si>
    <t>SHLF11971761</t>
  </si>
  <si>
    <t>SECT11971791</t>
  </si>
  <si>
    <t>SHLF11971811</t>
  </si>
  <si>
    <t>SHLF11971801</t>
  </si>
  <si>
    <t>SECT11971821</t>
  </si>
  <si>
    <t>SHLF11971841</t>
  </si>
  <si>
    <t>SHLF11971831</t>
  </si>
  <si>
    <t>SECT11971851</t>
  </si>
  <si>
    <t>SHLF11971871</t>
  </si>
  <si>
    <t>SHLF11971861</t>
  </si>
  <si>
    <t>SECT11971881</t>
  </si>
  <si>
    <t>SHLF11971901</t>
  </si>
  <si>
    <t>SHLF11971891</t>
  </si>
  <si>
    <t>SECT11971911</t>
  </si>
  <si>
    <t>SHLF11971931</t>
  </si>
  <si>
    <t>SHLF11971921</t>
  </si>
  <si>
    <t>SECT11971951</t>
  </si>
  <si>
    <t>SHLF11971971</t>
  </si>
  <si>
    <t>SHLF11971961</t>
  </si>
  <si>
    <t>SECT11971981</t>
  </si>
  <si>
    <t>SHLF11972001</t>
  </si>
  <si>
    <t>SHLF11971991</t>
  </si>
  <si>
    <t>SECT11972011</t>
  </si>
  <si>
    <t>SHLF11972031</t>
  </si>
  <si>
    <t>SHLF11972021</t>
  </si>
  <si>
    <t>SECT11972041</t>
  </si>
  <si>
    <t>SHLF11972061</t>
  </si>
  <si>
    <t>SHLF11972051</t>
  </si>
  <si>
    <t>SECT11972071</t>
  </si>
  <si>
    <t>SHLF11972091</t>
  </si>
  <si>
    <t>SHLF11972081</t>
  </si>
  <si>
    <t>SECT11972101</t>
  </si>
  <si>
    <t>SHLF11972121</t>
  </si>
  <si>
    <t>SHLF11972111</t>
  </si>
  <si>
    <t>SECT11972141</t>
  </si>
  <si>
    <t>SHLF11972161</t>
  </si>
  <si>
    <t>SHLF11972151</t>
  </si>
  <si>
    <t>SECT11972171</t>
  </si>
  <si>
    <t>SHLF11972191</t>
  </si>
  <si>
    <t>SHLF11972181</t>
  </si>
  <si>
    <t>SECT11972201</t>
  </si>
  <si>
    <t>SHLF11972221</t>
  </si>
  <si>
    <t>SHLF11972211</t>
  </si>
  <si>
    <t>SECT11972231</t>
  </si>
  <si>
    <t>SHLF11972251</t>
  </si>
  <si>
    <t>SHLF11972241</t>
  </si>
  <si>
    <t>SECT11972261</t>
  </si>
  <si>
    <t>SHLF11972281</t>
  </si>
  <si>
    <t>SHLF11972271</t>
  </si>
  <si>
    <t>SECT11972301</t>
  </si>
  <si>
    <t>SHLF11972321</t>
  </si>
  <si>
    <t>SHLF11972311</t>
  </si>
  <si>
    <t>SECT11972331</t>
  </si>
  <si>
    <t>SHLF11972351</t>
  </si>
  <si>
    <t>SHLF11972341</t>
  </si>
  <si>
    <t>SECT11972361</t>
  </si>
  <si>
    <t>SHLF11972381</t>
  </si>
  <si>
    <t>SHLF11972371</t>
  </si>
  <si>
    <t>SECT11972391</t>
  </si>
  <si>
    <t>SHLF11972411</t>
  </si>
  <si>
    <t>SHLF11972401</t>
  </si>
  <si>
    <t>SECT11972421</t>
  </si>
  <si>
    <t>SHLF11972441</t>
  </si>
  <si>
    <t>SHLF11972431</t>
  </si>
  <si>
    <t>SECT11972451</t>
  </si>
  <si>
    <t>SHLF11972471</t>
  </si>
  <si>
    <t>SHLF11972461</t>
  </si>
  <si>
    <t>SECT11972501</t>
  </si>
  <si>
    <t>SHLF11972521</t>
  </si>
  <si>
    <t>SHLF11972511</t>
  </si>
  <si>
    <t>SECT11972531</t>
  </si>
  <si>
    <t>SHLF11972551</t>
  </si>
  <si>
    <t>SHLF11972541</t>
  </si>
  <si>
    <t>SECT11972561</t>
  </si>
  <si>
    <t>SHLF11972581</t>
  </si>
  <si>
    <t>SHLF11972571</t>
  </si>
  <si>
    <t>SECT11972591</t>
  </si>
  <si>
    <t>SHLF11972611</t>
  </si>
  <si>
    <t>SHLF11972601</t>
  </si>
  <si>
    <t>SECT11972621</t>
  </si>
  <si>
    <t>SHLF11972641</t>
  </si>
  <si>
    <t>SHLF11972631</t>
  </si>
  <si>
    <t>SECT11972651</t>
  </si>
  <si>
    <t>SHLF11972671</t>
  </si>
  <si>
    <t>SHLF11972661</t>
  </si>
  <si>
    <t>SECT11972691</t>
  </si>
  <si>
    <t>SHLF11972711</t>
  </si>
  <si>
    <t>SHLF11972701</t>
  </si>
  <si>
    <t>SECT11972721</t>
  </si>
  <si>
    <t>SHLF11972741</t>
  </si>
  <si>
    <t>SHLF11972731</t>
  </si>
  <si>
    <t>SECT11972751</t>
  </si>
  <si>
    <t>SHLF11972771</t>
  </si>
  <si>
    <t>SHLF11972761</t>
  </si>
  <si>
    <t>SECT11972781</t>
  </si>
  <si>
    <t>SHLF11972801</t>
  </si>
  <si>
    <t>SHLF11972791</t>
  </si>
  <si>
    <t>SECT11972811</t>
  </si>
  <si>
    <t>SHLF11972831</t>
  </si>
  <si>
    <t>SHLF11972821</t>
  </si>
  <si>
    <t>SECT11972851</t>
  </si>
  <si>
    <t>SHLF11972871</t>
  </si>
  <si>
    <t>SHLF11972861</t>
  </si>
  <si>
    <t>SECT11972881</t>
  </si>
  <si>
    <t>SHLF11972901</t>
  </si>
  <si>
    <t>SHLF11972891</t>
  </si>
  <si>
    <t>SECT11972911</t>
  </si>
  <si>
    <t>SHLF11972931</t>
  </si>
  <si>
    <t>SHLF11972921</t>
  </si>
  <si>
    <t>SECT11972941</t>
  </si>
  <si>
    <t>SHLF11972961</t>
  </si>
  <si>
    <t>SHLF11972951</t>
  </si>
  <si>
    <t>SECT11972971</t>
  </si>
  <si>
    <t>SHLF11972991</t>
  </si>
  <si>
    <t>SHLF11972981</t>
  </si>
  <si>
    <t>SECT11973011</t>
  </si>
  <si>
    <t>SHLF11973031</t>
  </si>
  <si>
    <t>SHLF11973021</t>
  </si>
  <si>
    <t>SECT11973041</t>
  </si>
  <si>
    <t>SHLF11973061</t>
  </si>
  <si>
    <t>SHLF11973051</t>
  </si>
  <si>
    <t>SECT11973071</t>
  </si>
  <si>
    <t>SHLF11973091</t>
  </si>
  <si>
    <t>SHLF11973081</t>
  </si>
  <si>
    <t>SECT11973101</t>
  </si>
  <si>
    <t>SHLF11973121</t>
  </si>
  <si>
    <t>SHLF11973111</t>
  </si>
  <si>
    <t>SECT11973131</t>
  </si>
  <si>
    <t>SHLF11973151</t>
  </si>
  <si>
    <t>SHLF11973141</t>
  </si>
  <si>
    <t>SECT11973161</t>
  </si>
  <si>
    <t>SHLF11973181</t>
  </si>
  <si>
    <t>SHLF11973171</t>
  </si>
  <si>
    <t>SECT11973191</t>
  </si>
  <si>
    <t>SHLF11973211</t>
  </si>
  <si>
    <t>SHLF11973201</t>
  </si>
  <si>
    <t>SECT11973221</t>
  </si>
  <si>
    <t>SHLF11973241</t>
  </si>
  <si>
    <t>SHLF11973231</t>
  </si>
  <si>
    <t>SECT11973281</t>
  </si>
  <si>
    <t>SHLF11973301</t>
  </si>
  <si>
    <t>SHLF11973291</t>
  </si>
  <si>
    <t>SECT11973311</t>
  </si>
  <si>
    <t>SHLF11973331</t>
  </si>
  <si>
    <t>SHLF11973321</t>
  </si>
  <si>
    <t>SECT11973341</t>
  </si>
  <si>
    <t>SHLF11973361</t>
  </si>
  <si>
    <t>SHLF11973351</t>
  </si>
  <si>
    <t>SECT11973371</t>
  </si>
  <si>
    <t>SHLF11973391</t>
  </si>
  <si>
    <t>SHLF11973381</t>
  </si>
  <si>
    <t>SECT11973401</t>
  </si>
  <si>
    <t>SHLF11973421</t>
  </si>
  <si>
    <t>SHLF11973411</t>
  </si>
  <si>
    <t>SECT11973521</t>
  </si>
  <si>
    <t>SHLF11973541</t>
  </si>
  <si>
    <t>SHLF11973531</t>
  </si>
  <si>
    <t>SECT11973551</t>
  </si>
  <si>
    <t>SHLF11973571</t>
  </si>
  <si>
    <t>SHLF11973561</t>
  </si>
  <si>
    <t>SECT11973581</t>
  </si>
  <si>
    <t>SHLF11973601</t>
  </si>
  <si>
    <t>SHLF11973591</t>
  </si>
  <si>
    <t>SECT11973611</t>
  </si>
  <si>
    <t>SHLF11973631</t>
  </si>
  <si>
    <t>SHLF11973621</t>
  </si>
  <si>
    <t>SECT11973641</t>
  </si>
  <si>
    <t>SHLF11973661</t>
  </si>
  <si>
    <t>SHLF11973651</t>
  </si>
  <si>
    <t>SECT11973761</t>
  </si>
  <si>
    <t>SHLF11973781</t>
  </si>
  <si>
    <t>SHLF11973771</t>
  </si>
  <si>
    <t>SECT11973791</t>
  </si>
  <si>
    <t>SHLF11973811</t>
  </si>
  <si>
    <t>SHLF11973801</t>
  </si>
  <si>
    <t>SECT11973821</t>
  </si>
  <si>
    <t>SHLF11973841</t>
  </si>
  <si>
    <t>SHLF11973831</t>
  </si>
  <si>
    <t>SECT11973851</t>
  </si>
  <si>
    <t>SHLF11973871</t>
  </si>
  <si>
    <t>SHLF11973861</t>
  </si>
  <si>
    <t>SECT11973881</t>
  </si>
  <si>
    <t>SHLF11973901</t>
  </si>
  <si>
    <t>SHLF11973891</t>
  </si>
  <si>
    <t>SECT11973911</t>
  </si>
  <si>
    <t>SHLF11973931</t>
  </si>
  <si>
    <t>SHLF11973921</t>
  </si>
  <si>
    <t>SECT11973941</t>
  </si>
  <si>
    <t>SHLF11973961</t>
  </si>
  <si>
    <t>SHLF11973951</t>
  </si>
  <si>
    <t>SECT11974061</t>
  </si>
  <si>
    <t>SHLF11974081</t>
  </si>
  <si>
    <t>SHLF11974071</t>
  </si>
  <si>
    <t>SECT11974091</t>
  </si>
  <si>
    <t>SHLF11974111</t>
  </si>
  <si>
    <t>SHLF11974101</t>
  </si>
  <si>
    <t>SECT11974121</t>
  </si>
  <si>
    <t>SHLF11974141</t>
  </si>
  <si>
    <t>SHLF11974131</t>
  </si>
  <si>
    <t>SECT11974151</t>
  </si>
  <si>
    <t>SHLF11974171</t>
  </si>
  <si>
    <t>SHLF11974161</t>
  </si>
  <si>
    <t>SECT11974181</t>
  </si>
  <si>
    <t>SHLF11974201</t>
  </si>
  <si>
    <t>SHLF11974191</t>
  </si>
  <si>
    <t>SECT11974301</t>
  </si>
  <si>
    <t>SHLF11974321</t>
  </si>
  <si>
    <t>SHLF11974311</t>
  </si>
  <si>
    <t>SECT11974331</t>
  </si>
  <si>
    <t>SHLF11974351</t>
  </si>
  <si>
    <t>SHLF11974341</t>
  </si>
  <si>
    <t>SECT11974361</t>
  </si>
  <si>
    <t>SHLF11974381</t>
  </si>
  <si>
    <t>SHLF11974371</t>
  </si>
  <si>
    <t>SECT11974391</t>
  </si>
  <si>
    <t>SHLF11974411</t>
  </si>
  <si>
    <t>SHLF11974401</t>
  </si>
  <si>
    <t>SECT11974421</t>
  </si>
  <si>
    <t>SHLF11974441</t>
  </si>
  <si>
    <t>SHLF11974431</t>
  </si>
  <si>
    <t>SECT11974451</t>
  </si>
  <si>
    <t>SHLF11974471</t>
  </si>
  <si>
    <t>SHLF11974461</t>
  </si>
  <si>
    <t>SECT11974571</t>
  </si>
  <si>
    <t>SHLF11974591</t>
  </si>
  <si>
    <t>SHLF11974581</t>
  </si>
  <si>
    <t>SECT11974601</t>
  </si>
  <si>
    <t>SHLF11974621</t>
  </si>
  <si>
    <t>SHLF11974611</t>
  </si>
  <si>
    <t>SECT11974631</t>
  </si>
  <si>
    <t>SHLF11974651</t>
  </si>
  <si>
    <t>SHLF11974641</t>
  </si>
  <si>
    <t>SECT11974661</t>
  </si>
  <si>
    <t>SHLF11974681</t>
  </si>
  <si>
    <t>SHLF11974671</t>
  </si>
  <si>
    <t>SECT11974691</t>
  </si>
  <si>
    <t>SHLF11974711</t>
  </si>
  <si>
    <t>SHLF11974701</t>
  </si>
  <si>
    <t>SECT11974721</t>
  </si>
  <si>
    <t>SHLF11974741</t>
  </si>
  <si>
    <t>SHLF11974731</t>
  </si>
  <si>
    <t>SECT11974841</t>
  </si>
  <si>
    <t>SHLF11974861</t>
  </si>
  <si>
    <t>SHLF11974851</t>
  </si>
  <si>
    <t>SECT11974871</t>
  </si>
  <si>
    <t>SHLF11974891</t>
  </si>
  <si>
    <t>SHLF11974881</t>
  </si>
  <si>
    <t>SECT11974901</t>
  </si>
  <si>
    <t>SHLF11974921</t>
  </si>
  <si>
    <t>SHLF11974911</t>
  </si>
  <si>
    <t>SECT11974931</t>
  </si>
  <si>
    <t>SHLF11974951</t>
  </si>
  <si>
    <t>SHLF11974941</t>
  </si>
  <si>
    <t>SECT11974961</t>
  </si>
  <si>
    <t>SHLF11974981</t>
  </si>
  <si>
    <t>SHLF11974971</t>
  </si>
  <si>
    <t>SECT11974991</t>
  </si>
  <si>
    <t>SHLF11975011</t>
  </si>
  <si>
    <t>SHLF11975001</t>
  </si>
  <si>
    <t>SECT11975111</t>
  </si>
  <si>
    <t>SHLF11975131</t>
  </si>
  <si>
    <t>SHLF11975121</t>
  </si>
  <si>
    <t>SECT11975141</t>
  </si>
  <si>
    <t>SHLF11975161</t>
  </si>
  <si>
    <t>SHLF11975151</t>
  </si>
  <si>
    <t>SECT11975171</t>
  </si>
  <si>
    <t>SHLF11975191</t>
  </si>
  <si>
    <t>SHLF11975181</t>
  </si>
  <si>
    <t>SECT11975201</t>
  </si>
  <si>
    <t>SHLF11975221</t>
  </si>
  <si>
    <t>SHLF11975211</t>
  </si>
  <si>
    <t>SECT11975231</t>
  </si>
  <si>
    <t>SHLF11975251</t>
  </si>
  <si>
    <t>SHLF11975241</t>
  </si>
  <si>
    <t>SECT11975351</t>
  </si>
  <si>
    <t>SHLF11975371</t>
  </si>
  <si>
    <t>SHLF11975361</t>
  </si>
  <si>
    <t>SECT11975381</t>
  </si>
  <si>
    <t>SHLF11975401</t>
  </si>
  <si>
    <t>SHLF11975391</t>
  </si>
  <si>
    <t>SECT11975411</t>
  </si>
  <si>
    <t>SHLF11975431</t>
  </si>
  <si>
    <t>SHLF11975421</t>
  </si>
  <si>
    <t>SECT11975441</t>
  </si>
  <si>
    <t>SHLF11975461</t>
  </si>
  <si>
    <t>SHLF11975451</t>
  </si>
  <si>
    <t>SECT11975471</t>
  </si>
  <si>
    <t>SHLF11975491</t>
  </si>
  <si>
    <t>SHLF11975481</t>
  </si>
  <si>
    <t>SECT11975591</t>
  </si>
  <si>
    <t>SHLF11975611</t>
  </si>
  <si>
    <t>SHLF11975601</t>
  </si>
  <si>
    <t>SECT11975621</t>
  </si>
  <si>
    <t>SHLF11975641</t>
  </si>
  <si>
    <t>SHLF11975631</t>
  </si>
  <si>
    <t>SECT11975651</t>
  </si>
  <si>
    <t>SHLF11975671</t>
  </si>
  <si>
    <t>SHLF11975661</t>
  </si>
  <si>
    <t>SECT11975681</t>
  </si>
  <si>
    <t>SHLF11975701</t>
  </si>
  <si>
    <t>SHLF11975691</t>
  </si>
  <si>
    <t>SECT11975711</t>
  </si>
  <si>
    <t>SHLF11975731</t>
  </si>
  <si>
    <t>SHLF11975721</t>
  </si>
  <si>
    <t>SECT11975741</t>
  </si>
  <si>
    <t>SHLF11975761</t>
  </si>
  <si>
    <t>SHLF11975751</t>
  </si>
  <si>
    <t>SECT11975861</t>
  </si>
  <si>
    <t>SHLF11975881</t>
  </si>
  <si>
    <t>SHLF11975871</t>
  </si>
  <si>
    <t>SECT11975891</t>
  </si>
  <si>
    <t>SHLF11975911</t>
  </si>
  <si>
    <t>SHLF11975901</t>
  </si>
  <si>
    <t>SECT11975921</t>
  </si>
  <si>
    <t>SHLF11975941</t>
  </si>
  <si>
    <t>SHLF11975931</t>
  </si>
  <si>
    <t>SECT11975951</t>
  </si>
  <si>
    <t>SHLF11975971</t>
  </si>
  <si>
    <t>SHLF11975961</t>
  </si>
  <si>
    <t>SECT11975981</t>
  </si>
  <si>
    <t>SHLF11976001</t>
  </si>
  <si>
    <t>SHLF11975991</t>
  </si>
  <si>
    <t>SECT11976011</t>
  </si>
  <si>
    <t>SHLF11976031</t>
  </si>
  <si>
    <t>SHLF11976021</t>
  </si>
  <si>
    <t>SECT11976131</t>
  </si>
  <si>
    <t>SHLF11976151</t>
  </si>
  <si>
    <t>SHLF11976141</t>
  </si>
  <si>
    <t>SECT11976161</t>
  </si>
  <si>
    <t>SHLF11976181</t>
  </si>
  <si>
    <t>SHLF11976171</t>
  </si>
  <si>
    <t>SECT11976191</t>
  </si>
  <si>
    <t>SHLF11976211</t>
  </si>
  <si>
    <t>SHLF11976201</t>
  </si>
  <si>
    <t>SECT11976221</t>
  </si>
  <si>
    <t>SHLF11976241</t>
  </si>
  <si>
    <t>SHLF11976231</t>
  </si>
  <si>
    <t>SECT11976251</t>
  </si>
  <si>
    <t>SHLF11976271</t>
  </si>
  <si>
    <t>SHLF11976261</t>
  </si>
  <si>
    <t>SECT11976281</t>
  </si>
  <si>
    <t>SHLF11976301</t>
  </si>
  <si>
    <t>SHLF11976291</t>
  </si>
  <si>
    <t>SECT11976401</t>
  </si>
  <si>
    <t>SHLF11976421</t>
  </si>
  <si>
    <t>SHLF11976411</t>
  </si>
  <si>
    <t>SECT11976431</t>
  </si>
  <si>
    <t>SHLF11976451</t>
  </si>
  <si>
    <t>SHLF11976441</t>
  </si>
  <si>
    <t>SECT11976461</t>
  </si>
  <si>
    <t>SHLF11976481</t>
  </si>
  <si>
    <t>SHLF11976471</t>
  </si>
  <si>
    <t>SECT11976491</t>
  </si>
  <si>
    <t>SHLF11976511</t>
  </si>
  <si>
    <t>SHLF11976501</t>
  </si>
  <si>
    <t>SECT11976521</t>
  </si>
  <si>
    <t>SHLF11976541</t>
  </si>
  <si>
    <t>SHLF11976531</t>
  </si>
  <si>
    <t>SECT11976551</t>
  </si>
  <si>
    <t>SHLF11976571</t>
  </si>
  <si>
    <t>SHLF11976561</t>
  </si>
  <si>
    <t>SECT11976671</t>
  </si>
  <si>
    <t>SHLF11976691</t>
  </si>
  <si>
    <t>SHLF11976681</t>
  </si>
  <si>
    <t>SECT11976701</t>
  </si>
  <si>
    <t>SHLF11976721</t>
  </si>
  <si>
    <t>SHLF11976711</t>
  </si>
  <si>
    <t>SECT11976731</t>
  </si>
  <si>
    <t>SHLF11976751</t>
  </si>
  <si>
    <t>SHLF11976741</t>
  </si>
  <si>
    <t>SECT11976761</t>
  </si>
  <si>
    <t>SHLF11976781</t>
  </si>
  <si>
    <t>SHLF11976771</t>
  </si>
  <si>
    <t>SECT11976791</t>
  </si>
  <si>
    <t>SHLF11976811</t>
  </si>
  <si>
    <t>SHLF11976801</t>
  </si>
  <si>
    <t>SECT11976821</t>
  </si>
  <si>
    <t>SHLF11976841</t>
  </si>
  <si>
    <t>SHLF11976831</t>
  </si>
  <si>
    <t>SECT11976851</t>
  </si>
  <si>
    <t>SHLF11976871</t>
  </si>
  <si>
    <t>SHLF11976861</t>
  </si>
  <si>
    <t>SECT11976971</t>
  </si>
  <si>
    <t>SHLF11976991</t>
  </si>
  <si>
    <t>SHLF11976981</t>
  </si>
  <si>
    <t>SECT11977001</t>
  </si>
  <si>
    <t>SHLF11977021</t>
  </si>
  <si>
    <t>SHLF11977011</t>
  </si>
  <si>
    <t>SECT11977031</t>
  </si>
  <si>
    <t>SHLF11977051</t>
  </si>
  <si>
    <t>SHLF11977041</t>
  </si>
  <si>
    <t>SECT11977061</t>
  </si>
  <si>
    <t>SHLF11977081</t>
  </si>
  <si>
    <t>SHLF11977071</t>
  </si>
  <si>
    <t>SECT11977091</t>
  </si>
  <si>
    <t>SHLF11977111</t>
  </si>
  <si>
    <t>SHLF11977101</t>
  </si>
  <si>
    <t>SECT11977121</t>
  </si>
  <si>
    <t>SHLF11977141</t>
  </si>
  <si>
    <t>SHLF11977131</t>
  </si>
  <si>
    <t>SECT11977241</t>
  </si>
  <si>
    <t>SHLF11977261</t>
  </si>
  <si>
    <t>SHLF11977251</t>
  </si>
  <si>
    <t>SECT11977271</t>
  </si>
  <si>
    <t>SHLF11977291</t>
  </si>
  <si>
    <t>SHLF11977281</t>
  </si>
  <si>
    <t>SECT11977301</t>
  </si>
  <si>
    <t>SHLF11977321</t>
  </si>
  <si>
    <t>SHLF11977311</t>
  </si>
  <si>
    <t>SECT11977331</t>
  </si>
  <si>
    <t>SHLF11977351</t>
  </si>
  <si>
    <t>SHLF11977341</t>
  </si>
  <si>
    <t>SECT11977361</t>
  </si>
  <si>
    <t>SHLF11977381</t>
  </si>
  <si>
    <t>SHLF11977371</t>
  </si>
  <si>
    <t>SECT11977391</t>
  </si>
  <si>
    <t>SHLF11977411</t>
  </si>
  <si>
    <t>SHLF11977401</t>
  </si>
  <si>
    <t>SECT11977511</t>
  </si>
  <si>
    <t>SHLF11977531</t>
  </si>
  <si>
    <t>SHLF11977521</t>
  </si>
  <si>
    <t>SECT11977541</t>
  </si>
  <si>
    <t>SHLF11977561</t>
  </si>
  <si>
    <t>SHLF11977551</t>
  </si>
  <si>
    <t>SECT11977571</t>
  </si>
  <si>
    <t>SHLF11977591</t>
  </si>
  <si>
    <t>SHLF11977581</t>
  </si>
  <si>
    <t>SECT11977601</t>
  </si>
  <si>
    <t>SHLF11977621</t>
  </si>
  <si>
    <t>SHLF11977611</t>
  </si>
  <si>
    <t>SECT11977631</t>
  </si>
  <si>
    <t>SHLF11977651</t>
  </si>
  <si>
    <t>SHLF11977641</t>
  </si>
  <si>
    <t>SECT11977661</t>
  </si>
  <si>
    <t>SHLF11977681</t>
  </si>
  <si>
    <t>SHLF11977671</t>
  </si>
  <si>
    <t>SECT11977781</t>
  </si>
  <si>
    <t>SHLF11977801</t>
  </si>
  <si>
    <t>SHLF11977791</t>
  </si>
  <si>
    <t>SECT11977811</t>
  </si>
  <si>
    <t>SHLF11977831</t>
  </si>
  <si>
    <t>SHLF11977821</t>
  </si>
  <si>
    <t>SECT11977841</t>
  </si>
  <si>
    <t>SHLF11977861</t>
  </si>
  <si>
    <t>SHLF11977851</t>
  </si>
  <si>
    <t>SECT11977871</t>
  </si>
  <si>
    <t>SHLF11977891</t>
  </si>
  <si>
    <t>SHLF11977881</t>
  </si>
  <si>
    <t>SECT11977901</t>
  </si>
  <si>
    <t>SHLF11977921</t>
  </si>
  <si>
    <t>SHLF11977911</t>
  </si>
  <si>
    <t>SECT11977931</t>
  </si>
  <si>
    <t>SHLF11977951</t>
  </si>
  <si>
    <t>SHLF11977941</t>
  </si>
  <si>
    <t>SECT11978051</t>
  </si>
  <si>
    <t>SHLF11978071</t>
  </si>
  <si>
    <t>SHLF11978061</t>
  </si>
  <si>
    <t>SECT11978081</t>
  </si>
  <si>
    <t>SHLF11978101</t>
  </si>
  <si>
    <t>SHLF11978091</t>
  </si>
  <si>
    <t>SECT11978111</t>
  </si>
  <si>
    <t>SHLF11978131</t>
  </si>
  <si>
    <t>SHLF11978121</t>
  </si>
  <si>
    <t>SECT11978141</t>
  </si>
  <si>
    <t>SHLF11978161</t>
  </si>
  <si>
    <t>SHLF11978151</t>
  </si>
  <si>
    <t>SECT11978171</t>
  </si>
  <si>
    <t>SHLF11978191</t>
  </si>
  <si>
    <t>SHLF11978181</t>
  </si>
  <si>
    <t>SECT11978201</t>
  </si>
  <si>
    <t>SHLF11978221</t>
  </si>
  <si>
    <t>SHLF11978211</t>
  </si>
  <si>
    <t>SECT11978321</t>
  </si>
  <si>
    <t>SHLF11978341</t>
  </si>
  <si>
    <t>SHLF11978331</t>
  </si>
  <si>
    <t>SECT11978351</t>
  </si>
  <si>
    <t>SHLF11978371</t>
  </si>
  <si>
    <t>SHLF11978361</t>
  </si>
  <si>
    <t>SECT11978381</t>
  </si>
  <si>
    <t>SHLF11978401</t>
  </si>
  <si>
    <t>SHLF11978391</t>
  </si>
  <si>
    <t>SECT11978411</t>
  </si>
  <si>
    <t>SHLF11978431</t>
  </si>
  <si>
    <t>SHLF11978421</t>
  </si>
  <si>
    <t>SECT11978441</t>
  </si>
  <si>
    <t>SHLF11978461</t>
  </si>
  <si>
    <t>SHLF11978451</t>
  </si>
  <si>
    <t>SECT11978471</t>
  </si>
  <si>
    <t>SHLF11978491</t>
  </si>
  <si>
    <t>SHLF11978481</t>
  </si>
  <si>
    <t>SECT11978591</t>
  </si>
  <si>
    <t>SHLF11978611</t>
  </si>
  <si>
    <t>SHLF11978601</t>
  </si>
  <si>
    <t>SECT11978621</t>
  </si>
  <si>
    <t>SHLF11978641</t>
  </si>
  <si>
    <t>SHLF11978631</t>
  </si>
  <si>
    <t>SECT11978651</t>
  </si>
  <si>
    <t>SHLF11978671</t>
  </si>
  <si>
    <t>SHLF11978661</t>
  </si>
  <si>
    <t>SECT11978681</t>
  </si>
  <si>
    <t>SHLF11978701</t>
  </si>
  <si>
    <t>SHLF11978691</t>
  </si>
  <si>
    <t>SECT11978711</t>
  </si>
  <si>
    <t>SHLF11978731</t>
  </si>
  <si>
    <t>SHLF11978721</t>
  </si>
  <si>
    <t>SECT11978741</t>
  </si>
  <si>
    <t>SHLF11978761</t>
  </si>
  <si>
    <t>SHLF11978751</t>
  </si>
  <si>
    <t>SECT11978861</t>
  </si>
  <si>
    <t>SHLF11978881</t>
  </si>
  <si>
    <t>SHLF11978871</t>
  </si>
  <si>
    <t>SECT11978891</t>
  </si>
  <si>
    <t>SHLF11978911</t>
  </si>
  <si>
    <t>SHLF11978901</t>
  </si>
  <si>
    <t>SECT11978921</t>
  </si>
  <si>
    <t>SHLF11978941</t>
  </si>
  <si>
    <t>SHLF11978931</t>
  </si>
  <si>
    <t>SECT11978951</t>
  </si>
  <si>
    <t>SHLF11978971</t>
  </si>
  <si>
    <t>SHLF11978961</t>
  </si>
  <si>
    <t>SECT11978981</t>
  </si>
  <si>
    <t>SHLF11979001</t>
  </si>
  <si>
    <t>SHLF11978991</t>
  </si>
  <si>
    <t>SECT11979011</t>
  </si>
  <si>
    <t>SHLF11979031</t>
  </si>
  <si>
    <t>SHLF11979021</t>
  </si>
  <si>
    <t>SECT11979131</t>
  </si>
  <si>
    <t>SHLF11979151</t>
  </si>
  <si>
    <t>SHLF11979141</t>
  </si>
  <si>
    <t>SECT11979161</t>
  </si>
  <si>
    <t>SHLF11979181</t>
  </si>
  <si>
    <t>SHLF11979171</t>
  </si>
  <si>
    <t>SECT11979191</t>
  </si>
  <si>
    <t>SHLF11979211</t>
  </si>
  <si>
    <t>SHLF11979201</t>
  </si>
  <si>
    <t>SECT11979221</t>
  </si>
  <si>
    <t>SHLF11979241</t>
  </si>
  <si>
    <t>SHLF11979231</t>
  </si>
  <si>
    <t>SECT11979251</t>
  </si>
  <si>
    <t>SHLF11979271</t>
  </si>
  <si>
    <t>SHLF11979261</t>
  </si>
  <si>
    <t>SECT11979281</t>
  </si>
  <si>
    <t>SHLF11979301</t>
  </si>
  <si>
    <t>SHLF11979291</t>
  </si>
  <si>
    <t>SECT11979401</t>
  </si>
  <si>
    <t>SHLF11979421</t>
  </si>
  <si>
    <t>SHLF11979411</t>
  </si>
  <si>
    <t>SECT11979431</t>
  </si>
  <si>
    <t>SHLF11979451</t>
  </si>
  <si>
    <t>SHLF11979441</t>
  </si>
  <si>
    <t>SECT11979461</t>
  </si>
  <si>
    <t>SHLF11979481</t>
  </si>
  <si>
    <t>SHLF11979471</t>
  </si>
  <si>
    <t>SECT11979491</t>
  </si>
  <si>
    <t>SHLF11979511</t>
  </si>
  <si>
    <t>SHLF11979501</t>
  </si>
  <si>
    <t>SECT11979521</t>
  </si>
  <si>
    <t>SHLF11979541</t>
  </si>
  <si>
    <t>SHLF11979531</t>
  </si>
  <si>
    <t>SECT11979641</t>
  </si>
  <si>
    <t>SHLF11979661</t>
  </si>
  <si>
    <t>SHLF11979651</t>
  </si>
  <si>
    <t>SECT11979671</t>
  </si>
  <si>
    <t>SHLF11979691</t>
  </si>
  <si>
    <t>SHLF11979681</t>
  </si>
  <si>
    <t>SECT11979701</t>
  </si>
  <si>
    <t>SHLF11979721</t>
  </si>
  <si>
    <t>SHLF11979711</t>
  </si>
  <si>
    <t>SECT11979731</t>
  </si>
  <si>
    <t>SHLF11979751</t>
  </si>
  <si>
    <t>SHLF11979741</t>
  </si>
  <si>
    <t>SECT11979761</t>
  </si>
  <si>
    <t>SHLF11979781</t>
  </si>
  <si>
    <t>SHLF11979771</t>
  </si>
  <si>
    <t>SECT11979881</t>
  </si>
  <si>
    <t>SHLF11979901</t>
  </si>
  <si>
    <t>SHLF11979891</t>
  </si>
  <si>
    <t>SECT11979911</t>
  </si>
  <si>
    <t>SHLF11979931</t>
  </si>
  <si>
    <t>SHLF11979921</t>
  </si>
  <si>
    <t>SECT11979941</t>
  </si>
  <si>
    <t>SHLF11979961</t>
  </si>
  <si>
    <t>SHLF11979951</t>
  </si>
  <si>
    <t>SECT11979971</t>
  </si>
  <si>
    <t>SHLF11979991</t>
  </si>
  <si>
    <t>SHLF11979981</t>
  </si>
  <si>
    <t>SECT11980001</t>
  </si>
  <si>
    <t>SHLF11980021</t>
  </si>
  <si>
    <t>SHLF11980011</t>
  </si>
  <si>
    <t>SECT11980121</t>
  </si>
  <si>
    <t>SHLF11980141</t>
  </si>
  <si>
    <t>SHLF11980131</t>
  </si>
  <si>
    <t>SECT11980151</t>
  </si>
  <si>
    <t>SHLF11980171</t>
  </si>
  <si>
    <t>SHLF11980161</t>
  </si>
  <si>
    <t>SECT11980181</t>
  </si>
  <si>
    <t>SHLF11980201</t>
  </si>
  <si>
    <t>SHLF11980191</t>
  </si>
  <si>
    <t>SECT11980211</t>
  </si>
  <si>
    <t>SHLF11980231</t>
  </si>
  <si>
    <t>SHLF11980221</t>
  </si>
  <si>
    <t>SECT11980241</t>
  </si>
  <si>
    <t>SHLF11980261</t>
  </si>
  <si>
    <t>SHLF11980251</t>
  </si>
  <si>
    <t>SECT11980271</t>
  </si>
  <si>
    <t>SHLF11980291</t>
  </si>
  <si>
    <t>SHLF11980281</t>
  </si>
  <si>
    <t>SECT11980391</t>
  </si>
  <si>
    <t>SHLF11980411</t>
  </si>
  <si>
    <t>SHLF11980401</t>
  </si>
  <si>
    <t>SECT11980421</t>
  </si>
  <si>
    <t>SHLF11980441</t>
  </si>
  <si>
    <t>SHLF11980431</t>
  </si>
  <si>
    <t>SECT11980451</t>
  </si>
  <si>
    <t>SHLF11980471</t>
  </si>
  <si>
    <t>SHLF11980461</t>
  </si>
  <si>
    <t>SECT11980481</t>
  </si>
  <si>
    <t>SHLF11980501</t>
  </si>
  <si>
    <t>SHLF11980491</t>
  </si>
  <si>
    <t>SECT11980511</t>
  </si>
  <si>
    <t>SHLF11980531</t>
  </si>
  <si>
    <t>SHLF11980521</t>
  </si>
  <si>
    <t>SECT11980631</t>
  </si>
  <si>
    <t>SHLF11980651</t>
  </si>
  <si>
    <t>SHLF11980641</t>
  </si>
  <si>
    <t>SECT11980661</t>
  </si>
  <si>
    <t>SHLF11980681</t>
  </si>
  <si>
    <t>SHLF11980671</t>
  </si>
  <si>
    <t>SECT11980691</t>
  </si>
  <si>
    <t>SHLF11980711</t>
  </si>
  <si>
    <t>SHLF11980701</t>
  </si>
  <si>
    <t>SECT11980721</t>
  </si>
  <si>
    <t>SHLF11980741</t>
  </si>
  <si>
    <t>SHLF11980731</t>
  </si>
  <si>
    <t>SECT11980751</t>
  </si>
  <si>
    <t>SHLF11980771</t>
  </si>
  <si>
    <t>SHLF11980761</t>
  </si>
  <si>
    <t>SECT11980781</t>
  </si>
  <si>
    <t>SHLF11980801</t>
  </si>
  <si>
    <t>SHLF11980791</t>
  </si>
  <si>
    <t>SECT11980901</t>
  </si>
  <si>
    <t>SHLF11980921</t>
  </si>
  <si>
    <t>SHLF11980911</t>
  </si>
  <si>
    <t>SECT11980931</t>
  </si>
  <si>
    <t>SHLF11980951</t>
  </si>
  <si>
    <t>SHLF11980941</t>
  </si>
  <si>
    <t>SECT11980961</t>
  </si>
  <si>
    <t>SHLF11980981</t>
  </si>
  <si>
    <t>SHLF11980971</t>
  </si>
  <si>
    <t>SECT11980991</t>
  </si>
  <si>
    <t>SHLF11981011</t>
  </si>
  <si>
    <t>SHLF11981001</t>
  </si>
  <si>
    <t>SECT11981021</t>
  </si>
  <si>
    <t>SHLF11981041</t>
  </si>
  <si>
    <t>SHLF11981031</t>
  </si>
  <si>
    <t>SECT11981051</t>
  </si>
  <si>
    <t>SHLF11981071</t>
  </si>
  <si>
    <t>SHLF11981061</t>
  </si>
  <si>
    <t>SECT11981171</t>
  </si>
  <si>
    <t>SHLF11981191</t>
  </si>
  <si>
    <t>SHLF11981181</t>
  </si>
  <si>
    <t>SECT11981201</t>
  </si>
  <si>
    <t>SHLF11981221</t>
  </si>
  <si>
    <t>SHLF11981211</t>
  </si>
  <si>
    <t>SECT11981231</t>
  </si>
  <si>
    <t>SHLF11981251</t>
  </si>
  <si>
    <t>SHLF11981241</t>
  </si>
  <si>
    <t>SECT11981261</t>
  </si>
  <si>
    <t>SHLF11981281</t>
  </si>
  <si>
    <t>SHLF11981271</t>
  </si>
  <si>
    <t>SECT11981291</t>
  </si>
  <si>
    <t>SHLF11981311</t>
  </si>
  <si>
    <t>SHLF11981301</t>
  </si>
  <si>
    <t>SECT11981411</t>
  </si>
  <si>
    <t>SHLF11981431</t>
  </si>
  <si>
    <t>SHLF11981421</t>
  </si>
  <si>
    <t>SECT11981441</t>
  </si>
  <si>
    <t>SHLF11981461</t>
  </si>
  <si>
    <t>SHLF11981451</t>
  </si>
  <si>
    <t>SECT11981471</t>
  </si>
  <si>
    <t>SHLF11981491</t>
  </si>
  <si>
    <t>SHLF11981481</t>
  </si>
  <si>
    <t>SECT11981501</t>
  </si>
  <si>
    <t>SHLF11981521</t>
  </si>
  <si>
    <t>SHLF11981511</t>
  </si>
  <si>
    <t>SECT11981531</t>
  </si>
  <si>
    <t>SHLF11981551</t>
  </si>
  <si>
    <t>SHLF11981541</t>
  </si>
  <si>
    <t>SECT11981561</t>
  </si>
  <si>
    <t>SHLF11981581</t>
  </si>
  <si>
    <t>SHLF11981571</t>
  </si>
  <si>
    <t>SECT11981681</t>
  </si>
  <si>
    <t>SHLF11981701</t>
  </si>
  <si>
    <t>SHLF11981691</t>
  </si>
  <si>
    <t>SECT11981711</t>
  </si>
  <si>
    <t>SHLF11981731</t>
  </si>
  <si>
    <t>SHLF11981721</t>
  </si>
  <si>
    <t>SECT11981741</t>
  </si>
  <si>
    <t>SHLF11981761</t>
  </si>
  <si>
    <t>SHLF11981751</t>
  </si>
  <si>
    <t>SECT11981771</t>
  </si>
  <si>
    <t>SHLF11981791</t>
  </si>
  <si>
    <t>SHLF11981781</t>
  </si>
  <si>
    <t>SECT11981801</t>
  </si>
  <si>
    <t>SHLF11981821</t>
  </si>
  <si>
    <t>SHLF11981811</t>
  </si>
  <si>
    <t>SECT11981831</t>
  </si>
  <si>
    <t>SHLF11981851</t>
  </si>
  <si>
    <t>SHLF11981841</t>
  </si>
  <si>
    <t>SECT11981951</t>
  </si>
  <si>
    <t>SHLF11981971</t>
  </si>
  <si>
    <t>SHLF11981961</t>
  </si>
  <si>
    <t>SECT11981981</t>
  </si>
  <si>
    <t>SHLF11982001</t>
  </si>
  <si>
    <t>SHLF11981991</t>
  </si>
  <si>
    <t>SECT11982011</t>
  </si>
  <si>
    <t>SHLF11982031</t>
  </si>
  <si>
    <t>SHLF11982021</t>
  </si>
  <si>
    <t>SECT11982041</t>
  </si>
  <si>
    <t>SHLF11982061</t>
  </si>
  <si>
    <t>SHLF11982051</t>
  </si>
  <si>
    <t>SECT11982071</t>
  </si>
  <si>
    <t>SHLF11982091</t>
  </si>
  <si>
    <t>SHLF11982081</t>
  </si>
  <si>
    <t>SECT11982101</t>
  </si>
  <si>
    <t>SHLF11982121</t>
  </si>
  <si>
    <t>SHLF11982111</t>
  </si>
  <si>
    <t>SECT11982221</t>
  </si>
  <si>
    <t>SHLF11982241</t>
  </si>
  <si>
    <t>SHLF11982231</t>
  </si>
  <si>
    <t>SECT11982251</t>
  </si>
  <si>
    <t>SHLF11982271</t>
  </si>
  <si>
    <t>SHLF11982261</t>
  </si>
  <si>
    <t>SECT11982281</t>
  </si>
  <si>
    <t>SHLF11982301</t>
  </si>
  <si>
    <t>SHLF11982291</t>
  </si>
  <si>
    <t>SECT11982311</t>
  </si>
  <si>
    <t>SHLF11982331</t>
  </si>
  <si>
    <t>SHLF11982321</t>
  </si>
  <si>
    <t>SECT11982341</t>
  </si>
  <si>
    <t>SHLF11982361</t>
  </si>
  <si>
    <t>SHLF11982351</t>
  </si>
  <si>
    <t>SECT11982371</t>
  </si>
  <si>
    <t>SHLF11982391</t>
  </si>
  <si>
    <t>SHLF11982381</t>
  </si>
  <si>
    <t>SECT11982491</t>
  </si>
  <si>
    <t>SHLF11982511</t>
  </si>
  <si>
    <t>SHLF11982501</t>
  </si>
  <si>
    <t>SECT11982521</t>
  </si>
  <si>
    <t>SHLF11982541</t>
  </si>
  <si>
    <t>SHLF11982531</t>
  </si>
  <si>
    <t>SECT11982551</t>
  </si>
  <si>
    <t>SHLF11982571</t>
  </si>
  <si>
    <t>SHLF11982561</t>
  </si>
  <si>
    <t>SECT11982581</t>
  </si>
  <si>
    <t>SHLF11982601</t>
  </si>
  <si>
    <t>SHLF11982591</t>
  </si>
  <si>
    <t>SECT11982611</t>
  </si>
  <si>
    <t>SHLF11982631</t>
  </si>
  <si>
    <t>SHLF11982621</t>
  </si>
  <si>
    <t>SECT11982641</t>
  </si>
  <si>
    <t>SHLF11982661</t>
  </si>
  <si>
    <t>SHLF11982651</t>
  </si>
  <si>
    <t>SECT11982761</t>
  </si>
  <si>
    <t>SHLF11982781</t>
  </si>
  <si>
    <t>SHLF11982771</t>
  </si>
  <si>
    <t>SECT11982791</t>
  </si>
  <si>
    <t>SHLF11982811</t>
  </si>
  <si>
    <t>SHLF11982801</t>
  </si>
  <si>
    <t>SECT11982821</t>
  </si>
  <si>
    <t>SHLF11982841</t>
  </si>
  <si>
    <t>SHLF11982831</t>
  </si>
  <si>
    <t>SECT11982851</t>
  </si>
  <si>
    <t>SHLF11982871</t>
  </si>
  <si>
    <t>SHLF11982861</t>
  </si>
  <si>
    <t>SECT11982881</t>
  </si>
  <si>
    <t>SHLF11982901</t>
  </si>
  <si>
    <t>SHLF11982891</t>
  </si>
  <si>
    <t>SECT11983001</t>
  </si>
  <si>
    <t>SHLF11983021</t>
  </si>
  <si>
    <t>SHLF11983011</t>
  </si>
  <si>
    <t>SECT11983031</t>
  </si>
  <si>
    <t>SHLF11983051</t>
  </si>
  <si>
    <t>SHLF11983041</t>
  </si>
  <si>
    <t>SECT11983061</t>
  </si>
  <si>
    <t>SHLF11983081</t>
  </si>
  <si>
    <t>SHLF11983071</t>
  </si>
  <si>
    <t>SECT11983091</t>
  </si>
  <si>
    <t>SHLF11983111</t>
  </si>
  <si>
    <t>SHLF11983101</t>
  </si>
  <si>
    <t>SECT11983121</t>
  </si>
  <si>
    <t>SHLF11983141</t>
  </si>
  <si>
    <t>SHLF11983131</t>
  </si>
  <si>
    <t>SECT11983151</t>
  </si>
  <si>
    <t>SHLF11983171</t>
  </si>
  <si>
    <t>SHLF11983161</t>
  </si>
  <si>
    <t>SECT11983181</t>
  </si>
  <si>
    <t>SHLF11983201</t>
  </si>
  <si>
    <t>SHLF11983191</t>
  </si>
  <si>
    <t>SECT11983311</t>
  </si>
  <si>
    <t>SHLF11983331</t>
  </si>
  <si>
    <t>SHLF11983321</t>
  </si>
  <si>
    <t>SECT11983341</t>
  </si>
  <si>
    <t>SHLF11983361</t>
  </si>
  <si>
    <t>SHLF11983351</t>
  </si>
  <si>
    <t>SECT11983371</t>
  </si>
  <si>
    <t>SHLF11983391</t>
  </si>
  <si>
    <t>SHLF11983381</t>
  </si>
  <si>
    <t>SECT11983401</t>
  </si>
  <si>
    <t>SHLF11983421</t>
  </si>
  <si>
    <t>SHLF11983411</t>
  </si>
  <si>
    <t>SECT11983431</t>
  </si>
  <si>
    <t>SHLF11983451</t>
  </si>
  <si>
    <t>SHLF11983441</t>
  </si>
  <si>
    <t>SECT11983461</t>
  </si>
  <si>
    <t>SHLF11983481</t>
  </si>
  <si>
    <t>SHLF11983471</t>
  </si>
  <si>
    <t>SECT11983491</t>
  </si>
  <si>
    <t>SHLF11983511</t>
  </si>
  <si>
    <t>SHLF11983501</t>
  </si>
  <si>
    <t>SECT11983521</t>
  </si>
  <si>
    <t>SHLF11983541</t>
  </si>
  <si>
    <t>SHLF11983531</t>
  </si>
  <si>
    <t>SECT11983641</t>
  </si>
  <si>
    <t>SHLF11983661</t>
  </si>
  <si>
    <t>SHLF11983651</t>
  </si>
  <si>
    <t>SECT11983671</t>
  </si>
  <si>
    <t>SHLF11983691</t>
  </si>
  <si>
    <t>SHLF11983681</t>
  </si>
  <si>
    <t>SECT11983701</t>
  </si>
  <si>
    <t>SHLF11983721</t>
  </si>
  <si>
    <t>SHLF11983711</t>
  </si>
  <si>
    <t>SECT11983731</t>
  </si>
  <si>
    <t>SHLF11983751</t>
  </si>
  <si>
    <t>SHLF11983741</t>
  </si>
  <si>
    <t>SECT11983761</t>
  </si>
  <si>
    <t>SHLF11983781</t>
  </si>
  <si>
    <t>SHLF11983771</t>
  </si>
  <si>
    <t>SECT11983881</t>
  </si>
  <si>
    <t>SHLF11983901</t>
  </si>
  <si>
    <t>SHLF11983891</t>
  </si>
  <si>
    <t>SECT11983911</t>
  </si>
  <si>
    <t>SHLF11983931</t>
  </si>
  <si>
    <t>SHLF11983921</t>
  </si>
  <si>
    <t>SECT11983941</t>
  </si>
  <si>
    <t>SHLF11983961</t>
  </si>
  <si>
    <t>SHLF11983951</t>
  </si>
  <si>
    <t>SECT11983971</t>
  </si>
  <si>
    <t>SHLF11983991</t>
  </si>
  <si>
    <t>SHLF11983981</t>
  </si>
  <si>
    <t>SECT11984001</t>
  </si>
  <si>
    <t>SHLF11984021</t>
  </si>
  <si>
    <t>SHLF11984011</t>
  </si>
  <si>
    <t>SECT11984121</t>
  </si>
  <si>
    <t>SHLF11984141</t>
  </si>
  <si>
    <t>SHLF11984131</t>
  </si>
  <si>
    <t>SECT11984151</t>
  </si>
  <si>
    <t>SHLF11984171</t>
  </si>
  <si>
    <t>SHLF11984161</t>
  </si>
  <si>
    <t>SECT11984181</t>
  </si>
  <si>
    <t>SHLF11984201</t>
  </si>
  <si>
    <t>SHLF11984191</t>
  </si>
  <si>
    <t>SECT11984211</t>
  </si>
  <si>
    <t>SHLF11984231</t>
  </si>
  <si>
    <t>SHLF11984221</t>
  </si>
  <si>
    <t>SECT11984241</t>
  </si>
  <si>
    <t>SHLF11984261</t>
  </si>
  <si>
    <t>SHLF11984251</t>
  </si>
  <si>
    <t>SECT11984371</t>
  </si>
  <si>
    <t>SHLF11984391</t>
  </si>
  <si>
    <t>SHLF11984381</t>
  </si>
  <si>
    <t>SECT11984401</t>
  </si>
  <si>
    <t>SHLF11984421</t>
  </si>
  <si>
    <t>SHLF11984411</t>
  </si>
  <si>
    <t>SECT11984431</t>
  </si>
  <si>
    <t>SHLF11984451</t>
  </si>
  <si>
    <t>SHLF11984441</t>
  </si>
  <si>
    <t>SECT11984461</t>
  </si>
  <si>
    <t>SHLF11984481</t>
  </si>
  <si>
    <t>SHLF11984471</t>
  </si>
  <si>
    <t>SECT11984491</t>
  </si>
  <si>
    <t>SHLF11984511</t>
  </si>
  <si>
    <t>SHLF11984501</t>
  </si>
  <si>
    <t>SECT11984521</t>
  </si>
  <si>
    <t>SHLF11984541</t>
  </si>
  <si>
    <t>SHLF11984531</t>
  </si>
  <si>
    <t>SECT11984641</t>
  </si>
  <si>
    <t>SHLF11984661</t>
  </si>
  <si>
    <t>SHLF11984651</t>
  </si>
  <si>
    <t>SECT11984671</t>
  </si>
  <si>
    <t>SHLF11984691</t>
  </si>
  <si>
    <t>SHLF11984681</t>
  </si>
  <si>
    <t>SECT11984701</t>
  </si>
  <si>
    <t>SHLF11984721</t>
  </si>
  <si>
    <t>SHLF11984711</t>
  </si>
  <si>
    <t>SECT11984731</t>
  </si>
  <si>
    <t>SHLF11984751</t>
  </si>
  <si>
    <t>SHLF11984741</t>
  </si>
  <si>
    <t>SECT11984761</t>
  </si>
  <si>
    <t>SHLF11984781</t>
  </si>
  <si>
    <t>SHLF11984771</t>
  </si>
  <si>
    <t>SECT11984881</t>
  </si>
  <si>
    <t>SHLF11984901</t>
  </si>
  <si>
    <t>SHLF11984891</t>
  </si>
  <si>
    <t>SECT11984911</t>
  </si>
  <si>
    <t>SHLF11984931</t>
  </si>
  <si>
    <t>SHLF11984921</t>
  </si>
  <si>
    <t>SECT11984941</t>
  </si>
  <si>
    <t>SHLF11984961</t>
  </si>
  <si>
    <t>SHLF11984951</t>
  </si>
  <si>
    <t>SECT11984971</t>
  </si>
  <si>
    <t>SHLF11984991</t>
  </si>
  <si>
    <t>SHLF11984981</t>
  </si>
  <si>
    <t>SECT11985001</t>
  </si>
  <si>
    <t>SHLF11985021</t>
  </si>
  <si>
    <t>SHLF11985011</t>
  </si>
  <si>
    <t>SECT11985031</t>
  </si>
  <si>
    <t>SHLF11985051</t>
  </si>
  <si>
    <t>SHLF11985041</t>
  </si>
  <si>
    <t>SECT11985151</t>
  </si>
  <si>
    <t>SHLF11985171</t>
  </si>
  <si>
    <t>SHLF11985161</t>
  </si>
  <si>
    <t>SECT11985181</t>
  </si>
  <si>
    <t>SHLF11985201</t>
  </si>
  <si>
    <t>SHLF11985191</t>
  </si>
  <si>
    <t>SECT11985211</t>
  </si>
  <si>
    <t>SHLF11985231</t>
  </si>
  <si>
    <t>SHLF11985221</t>
  </si>
  <si>
    <t>SECT11985241</t>
  </si>
  <si>
    <t>SHLF11985261</t>
  </si>
  <si>
    <t>SHLF11985251</t>
  </si>
  <si>
    <t>SECT11985271</t>
  </si>
  <si>
    <t>SHLF11985291</t>
  </si>
  <si>
    <t>SHLF11985281</t>
  </si>
  <si>
    <t>SECT11985391</t>
  </si>
  <si>
    <t>SHLF11985411</t>
  </si>
  <si>
    <t>SHLF11985401</t>
  </si>
  <si>
    <t>SECT11985421</t>
  </si>
  <si>
    <t>SHLF11985441</t>
  </si>
  <si>
    <t>SHLF11985431</t>
  </si>
  <si>
    <t>SECT11985451</t>
  </si>
  <si>
    <t>SHLF11985471</t>
  </si>
  <si>
    <t>SHLF11985461</t>
  </si>
  <si>
    <t>SECT11985481</t>
  </si>
  <si>
    <t>SHLF11985501</t>
  </si>
  <si>
    <t>SHLF11985491</t>
  </si>
  <si>
    <t>SECT11985511</t>
  </si>
  <si>
    <t>SHLF11985531</t>
  </si>
  <si>
    <t>SHLF11985521</t>
  </si>
  <si>
    <t>SECT11985631</t>
  </si>
  <si>
    <t>SHLF11985651</t>
  </si>
  <si>
    <t>SHLF11985641</t>
  </si>
  <si>
    <t>SECT11985661</t>
  </si>
  <si>
    <t>SHLF11985681</t>
  </si>
  <si>
    <t>SHLF11985671</t>
  </si>
  <si>
    <t>SECT11985691</t>
  </si>
  <si>
    <t>SHLF11985711</t>
  </si>
  <si>
    <t>SHLF11985701</t>
  </si>
  <si>
    <t>SECT11985721</t>
  </si>
  <si>
    <t>SHLF11985741</t>
  </si>
  <si>
    <t>SHLF11985731</t>
  </si>
  <si>
    <t>SECT11985751</t>
  </si>
  <si>
    <t>SHLF11985771</t>
  </si>
  <si>
    <t>SHLF11985761</t>
  </si>
  <si>
    <t>SECT11985861</t>
  </si>
  <si>
    <t>SHLF11985881</t>
  </si>
  <si>
    <t>SHLF11985871</t>
  </si>
  <si>
    <t>SECT11985891</t>
  </si>
  <si>
    <t>SHLF11985911</t>
  </si>
  <si>
    <t>SHLF11985901</t>
  </si>
  <si>
    <t>SECT11985921</t>
  </si>
  <si>
    <t>SHLF11985941</t>
  </si>
  <si>
    <t>SHLF11985931</t>
  </si>
  <si>
    <t>SECT11985951</t>
  </si>
  <si>
    <t>SHLF11985971</t>
  </si>
  <si>
    <t>SHLF11985961</t>
  </si>
  <si>
    <t>SECT11985981</t>
  </si>
  <si>
    <t>SHLF11986001</t>
  </si>
  <si>
    <t>SHLF11985991</t>
  </si>
  <si>
    <t>SECT11986011</t>
  </si>
  <si>
    <t>SHLF11986031</t>
  </si>
  <si>
    <t>SHLF11986021</t>
  </si>
  <si>
    <t>SECT11986131</t>
  </si>
  <si>
    <t>SHLF11986151</t>
  </si>
  <si>
    <t>SHLF11986141</t>
  </si>
  <si>
    <t>SECT11986161</t>
  </si>
  <si>
    <t>SHLF11986181</t>
  </si>
  <si>
    <t>SHLF11986171</t>
  </si>
  <si>
    <t>SECT11986191</t>
  </si>
  <si>
    <t>SHLF11986211</t>
  </si>
  <si>
    <t>SHLF11986201</t>
  </si>
  <si>
    <t>SECT11986221</t>
  </si>
  <si>
    <t>SHLF11986241</t>
  </si>
  <si>
    <t>SHLF11986231</t>
  </si>
  <si>
    <t>SECT11986251</t>
  </si>
  <si>
    <t>SHLF11986271</t>
  </si>
  <si>
    <t>SHLF11986261</t>
  </si>
  <si>
    <t>SECT11986371</t>
  </si>
  <si>
    <t>SHLF11986391</t>
  </si>
  <si>
    <t>SHLF11986381</t>
  </si>
  <si>
    <t>SECT11986401</t>
  </si>
  <si>
    <t>SHLF11986421</t>
  </si>
  <si>
    <t>SHLF11986411</t>
  </si>
  <si>
    <t>SECT11986431</t>
  </si>
  <si>
    <t>SHLF11986451</t>
  </si>
  <si>
    <t>SHLF11986441</t>
  </si>
  <si>
    <t>SECT11986461</t>
  </si>
  <si>
    <t>SHLF11986481</t>
  </si>
  <si>
    <t>SHLF11986471</t>
  </si>
  <si>
    <t>SECT11986491</t>
  </si>
  <si>
    <t>SHLF11986511</t>
  </si>
  <si>
    <t>SHLF11986501</t>
  </si>
  <si>
    <t>SECT11986521</t>
  </si>
  <si>
    <t>SHLF11986541</t>
  </si>
  <si>
    <t>SHLF11986531</t>
  </si>
  <si>
    <t>SECT11986651</t>
  </si>
  <si>
    <t>SHLF11986671</t>
  </si>
  <si>
    <t>SHLF11986661</t>
  </si>
  <si>
    <t>SECT11986681</t>
  </si>
  <si>
    <t>SHLF11986701</t>
  </si>
  <si>
    <t>SHLF11986691</t>
  </si>
  <si>
    <t>SECT11986711</t>
  </si>
  <si>
    <t>SHLF11986731</t>
  </si>
  <si>
    <t>SHLF11986721</t>
  </si>
  <si>
    <t>SECT11986741</t>
  </si>
  <si>
    <t>SHLF11986761</t>
  </si>
  <si>
    <t>SHLF11986751</t>
  </si>
  <si>
    <t>SECT11986771</t>
  </si>
  <si>
    <t>SHLF11986791</t>
  </si>
  <si>
    <t>SHLF11986781</t>
  </si>
  <si>
    <t>SECT11986891</t>
  </si>
  <si>
    <t>SHLF11986911</t>
  </si>
  <si>
    <t>SHLF11986901</t>
  </si>
  <si>
    <t>SECT11986921</t>
  </si>
  <si>
    <t>SHLF11986941</t>
  </si>
  <si>
    <t>SHLF11986931</t>
  </si>
  <si>
    <t>SECT11986951</t>
  </si>
  <si>
    <t>SHLF11986971</t>
  </si>
  <si>
    <t>SHLF11986961</t>
  </si>
  <si>
    <t>SECT11986981</t>
  </si>
  <si>
    <t>SHLF11987001</t>
  </si>
  <si>
    <t>SHLF11986991</t>
  </si>
  <si>
    <t>SECT11987011</t>
  </si>
  <si>
    <t>SHLF11987031</t>
  </si>
  <si>
    <t>SHLF11987021</t>
  </si>
  <si>
    <t>SECT11987041</t>
  </si>
  <si>
    <t>SHLF11987061</t>
  </si>
  <si>
    <t>SHLF11987051</t>
  </si>
  <si>
    <t>SECT11987801</t>
  </si>
  <si>
    <t>SHLF11987821</t>
  </si>
  <si>
    <t>SHLF11987811</t>
  </si>
  <si>
    <t>SECT11987831</t>
  </si>
  <si>
    <t>SHLF11987851</t>
  </si>
  <si>
    <t>SHLF11987841</t>
  </si>
  <si>
    <t>SECT11987861</t>
  </si>
  <si>
    <t>SHLF11987881</t>
  </si>
  <si>
    <t>SHLF11987871</t>
  </si>
  <si>
    <t>SECT11987891</t>
  </si>
  <si>
    <t>SHLF11987911</t>
  </si>
  <si>
    <t>SHLF11987901</t>
  </si>
  <si>
    <t>SECT11988051</t>
  </si>
  <si>
    <t>SHLF11988071</t>
  </si>
  <si>
    <t>SHLF11988061</t>
  </si>
  <si>
    <t>SECT11988081</t>
  </si>
  <si>
    <t>SHLF11988101</t>
  </si>
  <si>
    <t>SHLF11988091</t>
  </si>
  <si>
    <t>SECT11988111</t>
  </si>
  <si>
    <t>SHLF11988131</t>
  </si>
  <si>
    <t>SHLF11988121</t>
  </si>
  <si>
    <t>SECT11988141</t>
  </si>
  <si>
    <t>SHLF11988161</t>
  </si>
  <si>
    <t>SHLF11988151</t>
  </si>
  <si>
    <t>SECT11988171</t>
  </si>
  <si>
    <t>SHLF11988191</t>
  </si>
  <si>
    <t>SHLF11988181</t>
  </si>
  <si>
    <t>SECT11988201</t>
  </si>
  <si>
    <t>SHLF11988221</t>
  </si>
  <si>
    <t>SHLF11988211</t>
  </si>
  <si>
    <t>SECT11988231</t>
  </si>
  <si>
    <t>SHLF11988251</t>
  </si>
  <si>
    <t>SHLF11988241</t>
  </si>
  <si>
    <t>SECT11988261</t>
  </si>
  <si>
    <t>SHLF11988281</t>
  </si>
  <si>
    <t>SHLF11988271</t>
  </si>
  <si>
    <t>SECT11988371</t>
  </si>
  <si>
    <t>SHLF11988391</t>
  </si>
  <si>
    <t>SHLF11988381</t>
  </si>
  <si>
    <t>SECT11988401</t>
  </si>
  <si>
    <t>SHLF11988421</t>
  </si>
  <si>
    <t>SHLF11988411</t>
  </si>
  <si>
    <t>SECT11988431</t>
  </si>
  <si>
    <t>SHLF11988451</t>
  </si>
  <si>
    <t>SHLF11988441</t>
  </si>
  <si>
    <t>SECT11988461</t>
  </si>
  <si>
    <t>SHLF11988481</t>
  </si>
  <si>
    <t>SHLF11988471</t>
  </si>
  <si>
    <t>SECT11988491</t>
  </si>
  <si>
    <t>SHLF11988511</t>
  </si>
  <si>
    <t>SHLF11988501</t>
  </si>
  <si>
    <t>SECT11988521</t>
  </si>
  <si>
    <t>SHLF11988541</t>
  </si>
  <si>
    <t>SHLF11988531</t>
  </si>
  <si>
    <t>SECT11988551</t>
  </si>
  <si>
    <t>SHLF11988571</t>
  </si>
  <si>
    <t>SHLF11988561</t>
  </si>
  <si>
    <t>SECT11988581</t>
  </si>
  <si>
    <t>SHLF11988601</t>
  </si>
  <si>
    <t>SHLF11988591</t>
  </si>
  <si>
    <t>SECT11988721</t>
  </si>
  <si>
    <t>SHLF11988741</t>
  </si>
  <si>
    <t>SHLF11988731</t>
  </si>
  <si>
    <t>SECT11988751</t>
  </si>
  <si>
    <t>SHLF11988771</t>
  </si>
  <si>
    <t>SHLF11988761</t>
  </si>
  <si>
    <t>SECT11988781</t>
  </si>
  <si>
    <t>SHLF11988801</t>
  </si>
  <si>
    <t>SHLF11988791</t>
  </si>
  <si>
    <t>SECT11988811</t>
  </si>
  <si>
    <t>SHLF11988831</t>
  </si>
  <si>
    <t>SHLF11988821</t>
  </si>
  <si>
    <t>SECT11988841</t>
  </si>
  <si>
    <t>SHLF11988861</t>
  </si>
  <si>
    <t>SHLF11988851</t>
  </si>
  <si>
    <t>SECT11988871</t>
  </si>
  <si>
    <t>SHLF11988891</t>
  </si>
  <si>
    <t>SHLF11988881</t>
  </si>
  <si>
    <t>SECT11988901</t>
  </si>
  <si>
    <t>SHLF11988921</t>
  </si>
  <si>
    <t>SHLF11988911</t>
  </si>
  <si>
    <t>SECT11988931</t>
  </si>
  <si>
    <t>SHLF11988951</t>
  </si>
  <si>
    <t>SHLF11988941</t>
  </si>
  <si>
    <t>SECT11989071</t>
  </si>
  <si>
    <t>SHLF11989091</t>
  </si>
  <si>
    <t>SHLF11989081</t>
  </si>
  <si>
    <t>SECT11989101</t>
  </si>
  <si>
    <t>SHLF11989121</t>
  </si>
  <si>
    <t>SHLF11989111</t>
  </si>
  <si>
    <t>SECT11989131</t>
  </si>
  <si>
    <t>SHLF11989151</t>
  </si>
  <si>
    <t>SHLF11989141</t>
  </si>
  <si>
    <t>SECT11989161</t>
  </si>
  <si>
    <t>SHLF11989181</t>
  </si>
  <si>
    <t>SHLF11989171</t>
  </si>
  <si>
    <t>SECT11989191</t>
  </si>
  <si>
    <t>SHLF11989211</t>
  </si>
  <si>
    <t>SHLF11989201</t>
  </si>
  <si>
    <t>SECT11989221</t>
  </si>
  <si>
    <t>SHLF11989241</t>
  </si>
  <si>
    <t>SHLF11989231</t>
  </si>
  <si>
    <t>SECT11989361</t>
  </si>
  <si>
    <t>SHLF11989381</t>
  </si>
  <si>
    <t>SHLF11989371</t>
  </si>
  <si>
    <t>SECT11989391</t>
  </si>
  <si>
    <t>SHLF11989411</t>
  </si>
  <si>
    <t>SHLF11989401</t>
  </si>
  <si>
    <t>SECT11989421</t>
  </si>
  <si>
    <t>SHLF11989441</t>
  </si>
  <si>
    <t>SHLF11989431</t>
  </si>
  <si>
    <t>SECT11989451</t>
  </si>
  <si>
    <t>SHLF11989471</t>
  </si>
  <si>
    <t>SHLF11989461</t>
  </si>
  <si>
    <t>SECT11989481</t>
  </si>
  <si>
    <t>SHLF11989501</t>
  </si>
  <si>
    <t>SHLF11989491</t>
  </si>
  <si>
    <t>SECT11989511</t>
  </si>
  <si>
    <t>SHLF11989531</t>
  </si>
  <si>
    <t>SHLF11989521</t>
  </si>
  <si>
    <t>SECT11989541</t>
  </si>
  <si>
    <t>SHLF11989561</t>
  </si>
  <si>
    <t>SHLF11989551</t>
  </si>
  <si>
    <t>SECT11989571</t>
  </si>
  <si>
    <t>SHLF11989591</t>
  </si>
  <si>
    <t>SHLF11989581</t>
  </si>
  <si>
    <t>SECT11989731</t>
  </si>
  <si>
    <t>SHLF11989751</t>
  </si>
  <si>
    <t>SHLF11989741</t>
  </si>
  <si>
    <t>SECT11989761</t>
  </si>
  <si>
    <t>SHLF11989781</t>
  </si>
  <si>
    <t>SHLF11989771</t>
  </si>
  <si>
    <t>SECT11989791</t>
  </si>
  <si>
    <t>SHLF11989811</t>
  </si>
  <si>
    <t>SHLF11989801</t>
  </si>
  <si>
    <t>SECT11989821</t>
  </si>
  <si>
    <t>SHLF11989841</t>
  </si>
  <si>
    <t>SHLF11989831</t>
  </si>
  <si>
    <t>SECT11989851</t>
  </si>
  <si>
    <t>SHLF11989871</t>
  </si>
  <si>
    <t>SHLF11989861</t>
  </si>
  <si>
    <t>SECT11989881</t>
  </si>
  <si>
    <t>SHLF11989901</t>
  </si>
  <si>
    <t>SHLF11989891</t>
  </si>
  <si>
    <t>SECT11989911</t>
  </si>
  <si>
    <t>SHLF11989931</t>
  </si>
  <si>
    <t>SHLF11989921</t>
  </si>
  <si>
    <t>SECT11989941</t>
  </si>
  <si>
    <t>SHLF11989961</t>
  </si>
  <si>
    <t>SHLF11989951</t>
  </si>
  <si>
    <t>SECT11990061</t>
  </si>
  <si>
    <t>SHLF11990081</t>
  </si>
  <si>
    <t>SHLF11990071</t>
  </si>
  <si>
    <t>SECT11990091</t>
  </si>
  <si>
    <t>SHLF11990111</t>
  </si>
  <si>
    <t>SHLF11990101</t>
  </si>
  <si>
    <t>SECT11990121</t>
  </si>
  <si>
    <t>SHLF11990141</t>
  </si>
  <si>
    <t>SHLF11990131</t>
  </si>
  <si>
    <t>SECT11990151</t>
  </si>
  <si>
    <t>SHLF11990171</t>
  </si>
  <si>
    <t>SHLF11990161</t>
  </si>
  <si>
    <t>SECT11990181</t>
  </si>
  <si>
    <t>SHLF11990201</t>
  </si>
  <si>
    <t>SHLF11990191</t>
  </si>
  <si>
    <t>SECT11990211</t>
  </si>
  <si>
    <t>SHLF11990231</t>
  </si>
  <si>
    <t>SHLF11990221</t>
  </si>
  <si>
    <t>SECT11990241</t>
  </si>
  <si>
    <t>SHLF11990261</t>
  </si>
  <si>
    <t>SHLF11990251</t>
  </si>
  <si>
    <t>SECT11990271</t>
  </si>
  <si>
    <t>SHLF11990291</t>
  </si>
  <si>
    <t>SHLF11990281</t>
  </si>
  <si>
    <t>SECT11990411</t>
  </si>
  <si>
    <t>SHLF11990431</t>
  </si>
  <si>
    <t>SHLF11990421</t>
  </si>
  <si>
    <t>SECT11990441</t>
  </si>
  <si>
    <t>SHLF11990461</t>
  </si>
  <si>
    <t>SHLF11990451</t>
  </si>
  <si>
    <t>SECT11990471</t>
  </si>
  <si>
    <t>SHLF11990491</t>
  </si>
  <si>
    <t>SHLF11990481</t>
  </si>
  <si>
    <t>SECT11990501</t>
  </si>
  <si>
    <t>SHLF11990521</t>
  </si>
  <si>
    <t>SHLF11990511</t>
  </si>
  <si>
    <t>SECT11990531</t>
  </si>
  <si>
    <t>SHLF11990551</t>
  </si>
  <si>
    <t>SHLF11990541</t>
  </si>
  <si>
    <t>SECT11990561</t>
  </si>
  <si>
    <t>SHLF11990581</t>
  </si>
  <si>
    <t>SHLF11990571</t>
  </si>
  <si>
    <t>SECT11990591</t>
  </si>
  <si>
    <t>SHLF11990611</t>
  </si>
  <si>
    <t>SHLF11990601</t>
  </si>
  <si>
    <t>SECT11990621</t>
  </si>
  <si>
    <t>SHLF11990641</t>
  </si>
  <si>
    <t>SHLF11990631</t>
  </si>
  <si>
    <t>SECT11990781</t>
  </si>
  <si>
    <t>SHLF11990801</t>
  </si>
  <si>
    <t>SHLF11990791</t>
  </si>
  <si>
    <t>extruded from the liner on the drill floor. disturbed.</t>
  </si>
  <si>
    <t>SECT11990811</t>
  </si>
  <si>
    <t>SHLF11990831</t>
  </si>
  <si>
    <t>SHLF11990821</t>
  </si>
  <si>
    <t>SECT11990841</t>
  </si>
  <si>
    <t>SHLF11990861</t>
  </si>
  <si>
    <t>SHLF11990851</t>
  </si>
  <si>
    <t>SECT11990871</t>
  </si>
  <si>
    <t>SHLF11990891</t>
  </si>
  <si>
    <t>SHLF11990881</t>
  </si>
  <si>
    <t>SECT11990901</t>
  </si>
  <si>
    <t>SHLF11990921</t>
  </si>
  <si>
    <t>SHLF11990911</t>
  </si>
  <si>
    <t>SECT11990931</t>
  </si>
  <si>
    <t>SHLF11990951</t>
  </si>
  <si>
    <t>SHLF11990941</t>
  </si>
  <si>
    <t>SECT11990961</t>
  </si>
  <si>
    <t>SHLF11990981</t>
  </si>
  <si>
    <t>SHLF11990971</t>
  </si>
  <si>
    <t>SECT11990991</t>
  </si>
  <si>
    <t>SHLF11991011</t>
  </si>
  <si>
    <t>SHLF11991001</t>
  </si>
  <si>
    <t>SECT11991021</t>
  </si>
  <si>
    <t>SHLF11991041</t>
  </si>
  <si>
    <t>SHLF11991031</t>
  </si>
  <si>
    <t>SECT11991131</t>
  </si>
  <si>
    <t>SHLF11991151</t>
  </si>
  <si>
    <t>SHLF11991141</t>
  </si>
  <si>
    <t>SECT11991161</t>
  </si>
  <si>
    <t>SHLF11991181</t>
  </si>
  <si>
    <t>SHLF11991171</t>
  </si>
  <si>
    <t>SECT11991191</t>
  </si>
  <si>
    <t>SHLF11991211</t>
  </si>
  <si>
    <t>SHLF11991201</t>
  </si>
  <si>
    <t>SECT11991221</t>
  </si>
  <si>
    <t>SHLF11991241</t>
  </si>
  <si>
    <t>SHLF11991231</t>
  </si>
  <si>
    <t>SECT11991251</t>
  </si>
  <si>
    <t>SHLF11991271</t>
  </si>
  <si>
    <t>SHLF11991261</t>
  </si>
  <si>
    <t>SECT11991281</t>
  </si>
  <si>
    <t>SHLF11991301</t>
  </si>
  <si>
    <t>SHLF11991291</t>
  </si>
  <si>
    <t>SECT11991311</t>
  </si>
  <si>
    <t>SHLF11991331</t>
  </si>
  <si>
    <t>SHLF11991321</t>
  </si>
  <si>
    <t>SECT11991451</t>
  </si>
  <si>
    <t>SHLF11991471</t>
  </si>
  <si>
    <t>SHLF11991461</t>
  </si>
  <si>
    <t>SECT11991481</t>
  </si>
  <si>
    <t>SHLF11991501</t>
  </si>
  <si>
    <t>SHLF11991491</t>
  </si>
  <si>
    <t>SECT11991511</t>
  </si>
  <si>
    <t>SHLF11991531</t>
  </si>
  <si>
    <t>SHLF11991521</t>
  </si>
  <si>
    <t>SECT11991541</t>
  </si>
  <si>
    <t>SHLF11991561</t>
  </si>
  <si>
    <t>SHLF11991551</t>
  </si>
  <si>
    <t>SECT11991571</t>
  </si>
  <si>
    <t>SHLF11991591</t>
  </si>
  <si>
    <t>SHLF11991581</t>
  </si>
  <si>
    <t>SECT11991601</t>
  </si>
  <si>
    <t>SHLF11991621</t>
  </si>
  <si>
    <t>SHLF11991611</t>
  </si>
  <si>
    <t>SECT11991721</t>
  </si>
  <si>
    <t>SHLF11991741</t>
  </si>
  <si>
    <t>SHLF11991731</t>
  </si>
  <si>
    <t>SECT11991751</t>
  </si>
  <si>
    <t>SHLF11991771</t>
  </si>
  <si>
    <t>SHLF11991761</t>
  </si>
  <si>
    <t>SECT11991781</t>
  </si>
  <si>
    <t>SHLF11991801</t>
  </si>
  <si>
    <t>SHLF11991791</t>
  </si>
  <si>
    <t>SECT11991811</t>
  </si>
  <si>
    <t>SHLF11991831</t>
  </si>
  <si>
    <t>SHLF11991821</t>
  </si>
  <si>
    <t>SECT11991841</t>
  </si>
  <si>
    <t>SHLF11991861</t>
  </si>
  <si>
    <t>SHLF11991851</t>
  </si>
  <si>
    <t>SECT11991871</t>
  </si>
  <si>
    <t>SHLF11991891</t>
  </si>
  <si>
    <t>SHLF11991881</t>
  </si>
  <si>
    <t>SECT11991901</t>
  </si>
  <si>
    <t>SHLF11991921</t>
  </si>
  <si>
    <t>SHLF11991911</t>
  </si>
  <si>
    <t>SECT11991931</t>
  </si>
  <si>
    <t>SHLF11991951</t>
  </si>
  <si>
    <t>SHLF11991941</t>
  </si>
  <si>
    <t>SECT11991961</t>
  </si>
  <si>
    <t>SHLF11991981</t>
  </si>
  <si>
    <t>SHLF11991971</t>
  </si>
  <si>
    <t>SECT11991991</t>
  </si>
  <si>
    <t>SHLF11992011</t>
  </si>
  <si>
    <t>SHLF11992001</t>
  </si>
  <si>
    <t>SECT11992021</t>
  </si>
  <si>
    <t>SHLF11992041</t>
  </si>
  <si>
    <t>SHLF11992031</t>
  </si>
  <si>
    <t>SECT11992051</t>
  </si>
  <si>
    <t>SHLF11992071</t>
  </si>
  <si>
    <t>SHLF11992061</t>
  </si>
  <si>
    <t>SECT11992081</t>
  </si>
  <si>
    <t>SHLF11992101</t>
  </si>
  <si>
    <t>SHLF11992091</t>
  </si>
  <si>
    <t>SECT11992131</t>
  </si>
  <si>
    <t>SHLF11992151</t>
  </si>
  <si>
    <t>SHLF11992141</t>
  </si>
  <si>
    <t>SECT11992161</t>
  </si>
  <si>
    <t>SHLF11992181</t>
  </si>
  <si>
    <t>SHLF11992171</t>
  </si>
  <si>
    <t>SECT11992191</t>
  </si>
  <si>
    <t>SHLF11992211</t>
  </si>
  <si>
    <t>SHLF11992201</t>
  </si>
  <si>
    <t>SECT11992221</t>
  </si>
  <si>
    <t>SHLF11992241</t>
  </si>
  <si>
    <t>SHLF11992231</t>
  </si>
  <si>
    <t>SECT11992251</t>
  </si>
  <si>
    <t>SHLF11992271</t>
  </si>
  <si>
    <t>SHLF11992261</t>
  </si>
  <si>
    <t>SECT11992281</t>
  </si>
  <si>
    <t>SHLF11992301</t>
  </si>
  <si>
    <t>SHLF11992291</t>
  </si>
  <si>
    <t>SECT11992321</t>
  </si>
  <si>
    <t>SHLF11992341</t>
  </si>
  <si>
    <t>SHLF11992331</t>
  </si>
  <si>
    <t>SECT11992351</t>
  </si>
  <si>
    <t>SHLF11992371</t>
  </si>
  <si>
    <t>SHLF11992361</t>
  </si>
  <si>
    <t>SECT11992381</t>
  </si>
  <si>
    <t>SHLF11992401</t>
  </si>
  <si>
    <t>SHLF11992391</t>
  </si>
  <si>
    <t>SECT11992411</t>
  </si>
  <si>
    <t>SHLF11992431</t>
  </si>
  <si>
    <t>SHLF11992421</t>
  </si>
  <si>
    <t>SECT11992441</t>
  </si>
  <si>
    <t>SHLF11992461</t>
  </si>
  <si>
    <t>SHLF11992451</t>
  </si>
  <si>
    <t>SECT11992471</t>
  </si>
  <si>
    <t>SHLF11992491</t>
  </si>
  <si>
    <t>SHLF11992481</t>
  </si>
  <si>
    <t>SECT11992501</t>
  </si>
  <si>
    <t>SHLF11992521</t>
  </si>
  <si>
    <t>SHLF11992511</t>
  </si>
  <si>
    <t>SECT11992541</t>
  </si>
  <si>
    <t>SHLF11992561</t>
  </si>
  <si>
    <t>SHLF11992551</t>
  </si>
  <si>
    <t>SECT11992571</t>
  </si>
  <si>
    <t>SHLF11992591</t>
  </si>
  <si>
    <t>SHLF11992581</t>
  </si>
  <si>
    <t>SECT11992601</t>
  </si>
  <si>
    <t>SHLF11992621</t>
  </si>
  <si>
    <t>SHLF11992611</t>
  </si>
  <si>
    <t>SECT11992631</t>
  </si>
  <si>
    <t>SHLF11992651</t>
  </si>
  <si>
    <t>SHLF11992641</t>
  </si>
  <si>
    <t>SECT11992661</t>
  </si>
  <si>
    <t>SHLF11992681</t>
  </si>
  <si>
    <t>SHLF11992671</t>
  </si>
  <si>
    <t>SECT11992691</t>
  </si>
  <si>
    <t>SHLF11992711</t>
  </si>
  <si>
    <t>SHLF11992701</t>
  </si>
  <si>
    <t>SECT11992731</t>
  </si>
  <si>
    <t>SHLF11992751</t>
  </si>
  <si>
    <t>SHLF11992741</t>
  </si>
  <si>
    <t>SECT11992761</t>
  </si>
  <si>
    <t>SHLF11992781</t>
  </si>
  <si>
    <t>SHLF11992771</t>
  </si>
  <si>
    <t>SECT11992791</t>
  </si>
  <si>
    <t>SHLF11992811</t>
  </si>
  <si>
    <t>SHLF11992801</t>
  </si>
  <si>
    <t>SECT11992821</t>
  </si>
  <si>
    <t>SHLF11992841</t>
  </si>
  <si>
    <t>SHLF11992831</t>
  </si>
  <si>
    <t>SECT11992851</t>
  </si>
  <si>
    <t>SHLF11992871</t>
  </si>
  <si>
    <t>SHLF11992861</t>
  </si>
  <si>
    <t>SECT11992881</t>
  </si>
  <si>
    <t>SHLF11992901</t>
  </si>
  <si>
    <t>SHLF11992891</t>
  </si>
  <si>
    <t>SECT11992911</t>
  </si>
  <si>
    <t>SHLF11992931</t>
  </si>
  <si>
    <t>SHLF11992921</t>
  </si>
  <si>
    <t>SECT11992961</t>
  </si>
  <si>
    <t>SHLF11992981</t>
  </si>
  <si>
    <t>SHLF11992971</t>
  </si>
  <si>
    <t>SECT11992991</t>
  </si>
  <si>
    <t>SHLF11993011</t>
  </si>
  <si>
    <t>SHLF11993001</t>
  </si>
  <si>
    <t>SECT11993021</t>
  </si>
  <si>
    <t>SHLF11993041</t>
  </si>
  <si>
    <t>SHLF11993031</t>
  </si>
  <si>
    <t>SECT11993051</t>
  </si>
  <si>
    <t>SHLF11993071</t>
  </si>
  <si>
    <t>SHLF11993061</t>
  </si>
  <si>
    <t>SECT11993081</t>
  </si>
  <si>
    <t>SHLF11993101</t>
  </si>
  <si>
    <t>SHLF11993091</t>
  </si>
  <si>
    <t>SECT11993111</t>
  </si>
  <si>
    <t>SHLF11993131</t>
  </si>
  <si>
    <t>SHLF11993121</t>
  </si>
  <si>
    <t>SECT11993141</t>
  </si>
  <si>
    <t>SHLF11993161</t>
  </si>
  <si>
    <t>SHLF11993151</t>
  </si>
  <si>
    <t>SECT11993171</t>
  </si>
  <si>
    <t>SHLF11993191</t>
  </si>
  <si>
    <t>SHLF11993181</t>
  </si>
  <si>
    <t>SECT11993201</t>
  </si>
  <si>
    <t>SHLF11993221</t>
  </si>
  <si>
    <t>SHLF11993211</t>
  </si>
  <si>
    <t>SECT11993231</t>
  </si>
  <si>
    <t>SHLF11993251</t>
  </si>
  <si>
    <t>SHLF11993241</t>
  </si>
  <si>
    <t>SECT11993261</t>
  </si>
  <si>
    <t>SHLF11993281</t>
  </si>
  <si>
    <t>SHLF11993271</t>
  </si>
  <si>
    <t>SECT11993291</t>
  </si>
  <si>
    <t>SHLF11993311</t>
  </si>
  <si>
    <t>SHLF11993301</t>
  </si>
  <si>
    <t>SECT11993321</t>
  </si>
  <si>
    <t>SHLF11993341</t>
  </si>
  <si>
    <t>SHLF11993331</t>
  </si>
  <si>
    <t>SECT11993361</t>
  </si>
  <si>
    <t>SHLF11993381</t>
  </si>
  <si>
    <t>SHLF11993371</t>
  </si>
  <si>
    <t>SECT11993391</t>
  </si>
  <si>
    <t>SHLF11993411</t>
  </si>
  <si>
    <t>SHLF11993401</t>
  </si>
  <si>
    <t>SECT11993421</t>
  </si>
  <si>
    <t>SHLF11993441</t>
  </si>
  <si>
    <t>SHLF11993431</t>
  </si>
  <si>
    <t>SECT11993451</t>
  </si>
  <si>
    <t>SHLF11993471</t>
  </si>
  <si>
    <t>SHLF11993461</t>
  </si>
  <si>
    <t>SECT11993481</t>
  </si>
  <si>
    <t>SHLF11993501</t>
  </si>
  <si>
    <t>SHLF11993491</t>
  </si>
  <si>
    <t>SECT11993511</t>
  </si>
  <si>
    <t>SHLF11993531</t>
  </si>
  <si>
    <t>SHLF11993521</t>
  </si>
  <si>
    <t>SECT11993551</t>
  </si>
  <si>
    <t>SHLF11993571</t>
  </si>
  <si>
    <t>SHLF11993561</t>
  </si>
  <si>
    <t>SECT11993581</t>
  </si>
  <si>
    <t>SHLF11993601</t>
  </si>
  <si>
    <t>SHLF11993591</t>
  </si>
  <si>
    <t>SECT11993611</t>
  </si>
  <si>
    <t>SHLF11993631</t>
  </si>
  <si>
    <t>SHLF11993621</t>
  </si>
  <si>
    <t>SECT11993641</t>
  </si>
  <si>
    <t>SHLF11993661</t>
  </si>
  <si>
    <t>SHLF11993651</t>
  </si>
  <si>
    <t>SECT11993671</t>
  </si>
  <si>
    <t>SHLF11993691</t>
  </si>
  <si>
    <t>SHLF11993681</t>
  </si>
  <si>
    <t>SECT11993701</t>
  </si>
  <si>
    <t>SHLF11993721</t>
  </si>
  <si>
    <t>SHLF11993711</t>
  </si>
  <si>
    <t>SECT11993741</t>
  </si>
  <si>
    <t>SHLF11993761</t>
  </si>
  <si>
    <t>SHLF11993751</t>
  </si>
  <si>
    <t>SECT11993771</t>
  </si>
  <si>
    <t>SHLF11993791</t>
  </si>
  <si>
    <t>SHLF11993781</t>
  </si>
  <si>
    <t>SECT11993801</t>
  </si>
  <si>
    <t>SHLF11993821</t>
  </si>
  <si>
    <t>SHLF11993811</t>
  </si>
  <si>
    <t>SECT11993831</t>
  </si>
  <si>
    <t>SHLF11993851</t>
  </si>
  <si>
    <t>SHLF11993841</t>
  </si>
  <si>
    <t>SECT11993861</t>
  </si>
  <si>
    <t>SHLF11993881</t>
  </si>
  <si>
    <t>SHLF11993871</t>
  </si>
  <si>
    <t>SECT11993891</t>
  </si>
  <si>
    <t>SHLF11993911</t>
  </si>
  <si>
    <t>SHLF11993901</t>
  </si>
  <si>
    <t>SECT11993931</t>
  </si>
  <si>
    <t>SHLF11993951</t>
  </si>
  <si>
    <t>SHLF11993941</t>
  </si>
  <si>
    <t>SECT11993961</t>
  </si>
  <si>
    <t>SHLF11993981</t>
  </si>
  <si>
    <t>SHLF11993971</t>
  </si>
  <si>
    <t>SECT11993991</t>
  </si>
  <si>
    <t>SHLF11994011</t>
  </si>
  <si>
    <t>SHLF11994001</t>
  </si>
  <si>
    <t>SECT11994021</t>
  </si>
  <si>
    <t>SHLF11994041</t>
  </si>
  <si>
    <t>SHLF11994031</t>
  </si>
  <si>
    <t>SECT11994051</t>
  </si>
  <si>
    <t>SHLF11994071</t>
  </si>
  <si>
    <t>SHLF11994061</t>
  </si>
  <si>
    <t>SECT11994081</t>
  </si>
  <si>
    <t>SHLF11994101</t>
  </si>
  <si>
    <t>SHLF11994091</t>
  </si>
  <si>
    <t>SECT11994121</t>
  </si>
  <si>
    <t>SHLF11994141</t>
  </si>
  <si>
    <t>SHLF11994131</t>
  </si>
  <si>
    <t>SECT11994151</t>
  </si>
  <si>
    <t>SHLF11994171</t>
  </si>
  <si>
    <t>SHLF11994161</t>
  </si>
  <si>
    <t>SECT11994181</t>
  </si>
  <si>
    <t>SHLF11994201</t>
  </si>
  <si>
    <t>SHLF11994191</t>
  </si>
  <si>
    <t>SECT11994211</t>
  </si>
  <si>
    <t>SHLF11994231</t>
  </si>
  <si>
    <t>SHLF11994221</t>
  </si>
  <si>
    <t>SECT11994241</t>
  </si>
  <si>
    <t>SHLF11994261</t>
  </si>
  <si>
    <t>SHLF11994251</t>
  </si>
  <si>
    <t>SECT11994271</t>
  </si>
  <si>
    <t>SHLF11994291</t>
  </si>
  <si>
    <t>SHLF11994281</t>
  </si>
  <si>
    <t>SECT11994301</t>
  </si>
  <si>
    <t>SHLF11994321</t>
  </si>
  <si>
    <t>SHLF11994311</t>
  </si>
  <si>
    <t>SECT11994341</t>
  </si>
  <si>
    <t>SHLF11994361</t>
  </si>
  <si>
    <t>SHLF11994351</t>
  </si>
  <si>
    <t>SECT11994371</t>
  </si>
  <si>
    <t>SHLF11994391</t>
  </si>
  <si>
    <t>SHLF11994381</t>
  </si>
  <si>
    <t>SECT11994401</t>
  </si>
  <si>
    <t>SHLF11994421</t>
  </si>
  <si>
    <t>SHLF11994411</t>
  </si>
  <si>
    <t>SECT11994431</t>
  </si>
  <si>
    <t>SHLF11994451</t>
  </si>
  <si>
    <t>SHLF11994441</t>
  </si>
  <si>
    <t>SECT11994461</t>
  </si>
  <si>
    <t>SHLF11994481</t>
  </si>
  <si>
    <t>SHLF11994471</t>
  </si>
  <si>
    <t>SECT11994491</t>
  </si>
  <si>
    <t>SHLF11994511</t>
  </si>
  <si>
    <t>SHLF11994501</t>
  </si>
  <si>
    <t>SECT11994521</t>
  </si>
  <si>
    <t>SHLF11994541</t>
  </si>
  <si>
    <t>SHLF11994531</t>
  </si>
  <si>
    <t>SECT11994561</t>
  </si>
  <si>
    <t>SHLF11994581</t>
  </si>
  <si>
    <t>SHLF11994571</t>
  </si>
  <si>
    <t>SECT11994591</t>
  </si>
  <si>
    <t>SHLF11994611</t>
  </si>
  <si>
    <t>SHLF11994601</t>
  </si>
  <si>
    <t>SECT11994621</t>
  </si>
  <si>
    <t>SHLF11994641</t>
  </si>
  <si>
    <t>SHLF11994631</t>
  </si>
  <si>
    <t>SECT11994651</t>
  </si>
  <si>
    <t>SHLF11994671</t>
  </si>
  <si>
    <t>SHLF11994661</t>
  </si>
  <si>
    <t>SECT11994681</t>
  </si>
  <si>
    <t>SHLF11994701</t>
  </si>
  <si>
    <t>SHLF11994691</t>
  </si>
  <si>
    <t>SECT11994711</t>
  </si>
  <si>
    <t>SHLF11994731</t>
  </si>
  <si>
    <t>SHLF11994721</t>
  </si>
  <si>
    <t>SECT11994751</t>
  </si>
  <si>
    <t>SHLF11994771</t>
  </si>
  <si>
    <t>SHLF11994761</t>
  </si>
  <si>
    <t>SECT11994781</t>
  </si>
  <si>
    <t>SHLF11994801</t>
  </si>
  <si>
    <t>SHLF11994791</t>
  </si>
  <si>
    <t>SECT11994811</t>
  </si>
  <si>
    <t>SHLF11994831</t>
  </si>
  <si>
    <t>SHLF11994821</t>
  </si>
  <si>
    <t>SECT11994841</t>
  </si>
  <si>
    <t>SHLF11994861</t>
  </si>
  <si>
    <t>SHLF11994851</t>
  </si>
  <si>
    <t>SECT11994871</t>
  </si>
  <si>
    <t>SHLF11994891</t>
  </si>
  <si>
    <t>SHLF11994881</t>
  </si>
  <si>
    <t>SECT11994901</t>
  </si>
  <si>
    <t>SHLF11994921</t>
  </si>
  <si>
    <t>SHLF11994911</t>
  </si>
  <si>
    <t>SECT11994931</t>
  </si>
  <si>
    <t>SHLF11994951</t>
  </si>
  <si>
    <t>SHLF11994941</t>
  </si>
  <si>
    <t>SECT11994971</t>
  </si>
  <si>
    <t>SHLF11994991</t>
  </si>
  <si>
    <t>SHLF11994981</t>
  </si>
  <si>
    <t>SECT11995001</t>
  </si>
  <si>
    <t>SHLF11995021</t>
  </si>
  <si>
    <t>SHLF11995011</t>
  </si>
  <si>
    <t>SECT11995031</t>
  </si>
  <si>
    <t>SHLF11995051</t>
  </si>
  <si>
    <t>SHLF11995041</t>
  </si>
  <si>
    <t>SECT11995061</t>
  </si>
  <si>
    <t>SHLF11995081</t>
  </si>
  <si>
    <t>SHLF11995071</t>
  </si>
  <si>
    <t>SECT11995091</t>
  </si>
  <si>
    <t>SHLF11995111</t>
  </si>
  <si>
    <t>SHLF11995101</t>
  </si>
  <si>
    <t>SECT11995121</t>
  </si>
  <si>
    <t>SHLF11995141</t>
  </si>
  <si>
    <t>SHLF11995131</t>
  </si>
  <si>
    <t>SECT11995161</t>
  </si>
  <si>
    <t>SHLF11995181</t>
  </si>
  <si>
    <t>SHLF11995171</t>
  </si>
  <si>
    <t>SECT11995191</t>
  </si>
  <si>
    <t>SHLF11995211</t>
  </si>
  <si>
    <t>SHLF11995201</t>
  </si>
  <si>
    <t>SECT11995221</t>
  </si>
  <si>
    <t>SHLF11995241</t>
  </si>
  <si>
    <t>SHLF11995231</t>
  </si>
  <si>
    <t>SECT11995251</t>
  </si>
  <si>
    <t>SHLF11995271</t>
  </si>
  <si>
    <t>SHLF11995261</t>
  </si>
  <si>
    <t>SECT11995281</t>
  </si>
  <si>
    <t>SHLF11995301</t>
  </si>
  <si>
    <t>SHLF11995291</t>
  </si>
  <si>
    <t>SECT11995311</t>
  </si>
  <si>
    <t>SHLF11995331</t>
  </si>
  <si>
    <t>SHLF11995321</t>
  </si>
  <si>
    <t>SECT11995351</t>
  </si>
  <si>
    <t>SHLF11995371</t>
  </si>
  <si>
    <t>SHLF11995361</t>
  </si>
  <si>
    <t>SECT11995381</t>
  </si>
  <si>
    <t>SHLF11995401</t>
  </si>
  <si>
    <t>SHLF11995391</t>
  </si>
  <si>
    <t>SECT11995411</t>
  </si>
  <si>
    <t>SHLF11995431</t>
  </si>
  <si>
    <t>SHLF11995421</t>
  </si>
  <si>
    <t>SECT11995441</t>
  </si>
  <si>
    <t>SHLF11995461</t>
  </si>
  <si>
    <t>SHLF11995451</t>
  </si>
  <si>
    <t>SECT11995471</t>
  </si>
  <si>
    <t>SHLF11995491</t>
  </si>
  <si>
    <t>SHLF11995481</t>
  </si>
  <si>
    <t>SECT11995501</t>
  </si>
  <si>
    <t>SHLF11995521</t>
  </si>
  <si>
    <t>SHLF11995511</t>
  </si>
  <si>
    <t>SECT11995541</t>
  </si>
  <si>
    <t>SHLF11995561</t>
  </si>
  <si>
    <t>SHLF11995551</t>
  </si>
  <si>
    <t>SECT11995571</t>
  </si>
  <si>
    <t>SHLF11995591</t>
  </si>
  <si>
    <t>SHLF11995581</t>
  </si>
  <si>
    <t>SECT11995601</t>
  </si>
  <si>
    <t>SHLF11995621</t>
  </si>
  <si>
    <t>SHLF11995611</t>
  </si>
  <si>
    <t>SECT11995631</t>
  </si>
  <si>
    <t>SHLF11995651</t>
  </si>
  <si>
    <t>SHLF11995641</t>
  </si>
  <si>
    <t>SECT11995661</t>
  </si>
  <si>
    <t>SHLF11995681</t>
  </si>
  <si>
    <t>SHLF11995671</t>
  </si>
  <si>
    <t>SECT11995691</t>
  </si>
  <si>
    <t>SHLF11995711</t>
  </si>
  <si>
    <t>SHLF11995701</t>
  </si>
  <si>
    <t>SECT11995731</t>
  </si>
  <si>
    <t>SHLF11995751</t>
  </si>
  <si>
    <t>SHLF11995741</t>
  </si>
  <si>
    <t>SECT11995761</t>
  </si>
  <si>
    <t>SHLF11995781</t>
  </si>
  <si>
    <t>SHLF11995771</t>
  </si>
  <si>
    <t>SECT11995791</t>
  </si>
  <si>
    <t>SHLF11995811</t>
  </si>
  <si>
    <t>SHLF11995801</t>
  </si>
  <si>
    <t>SECT11995821</t>
  </si>
  <si>
    <t>SHLF11995841</t>
  </si>
  <si>
    <t>SHLF11995831</t>
  </si>
  <si>
    <t>SECT11995851</t>
  </si>
  <si>
    <t>SHLF11995871</t>
  </si>
  <si>
    <t>SHLF11995861</t>
  </si>
  <si>
    <t>SECT11995881</t>
  </si>
  <si>
    <t>SHLF11995901</t>
  </si>
  <si>
    <t>SHLF11995891</t>
  </si>
  <si>
    <t>SECT11995921</t>
  </si>
  <si>
    <t>SHLF11995941</t>
  </si>
  <si>
    <t>SHLF11995931</t>
  </si>
  <si>
    <t>SECT11995951</t>
  </si>
  <si>
    <t>SHLF11995971</t>
  </si>
  <si>
    <t>SHLF11995961</t>
  </si>
  <si>
    <t>SECT11995981</t>
  </si>
  <si>
    <t>SHLF11996001</t>
  </si>
  <si>
    <t>SHLF11995991</t>
  </si>
  <si>
    <t>SECT11996011</t>
  </si>
  <si>
    <t>SHLF11996031</t>
  </si>
  <si>
    <t>SHLF11996021</t>
  </si>
  <si>
    <t>SECT11996041</t>
  </si>
  <si>
    <t>SHLF11996061</t>
  </si>
  <si>
    <t>SHLF11996051</t>
  </si>
  <si>
    <t>SECT11996071</t>
  </si>
  <si>
    <t>SHLF11996091</t>
  </si>
  <si>
    <t>SHLF11996081</t>
  </si>
  <si>
    <t>SECT11996111</t>
  </si>
  <si>
    <t>SHLF11996131</t>
  </si>
  <si>
    <t>SHLF11996121</t>
  </si>
  <si>
    <t>SECT11996141</t>
  </si>
  <si>
    <t>SHLF11996161</t>
  </si>
  <si>
    <t>SHLF11996151</t>
  </si>
  <si>
    <t>SECT11996171</t>
  </si>
  <si>
    <t>SHLF11996191</t>
  </si>
  <si>
    <t>SHLF11996181</t>
  </si>
  <si>
    <t>SECT11996201</t>
  </si>
  <si>
    <t>SHLF11996221</t>
  </si>
  <si>
    <t>SHLF11996211</t>
  </si>
  <si>
    <t>SECT11996231</t>
  </si>
  <si>
    <t>SHLF11996251</t>
  </si>
  <si>
    <t>SHLF11996241</t>
  </si>
  <si>
    <t>SECT11996261</t>
  </si>
  <si>
    <t>SHLF11996281</t>
  </si>
  <si>
    <t>SHLF11996271</t>
  </si>
  <si>
    <t>SECT11996321</t>
  </si>
  <si>
    <t>SHLF11996341</t>
  </si>
  <si>
    <t>SHLF11996331</t>
  </si>
  <si>
    <t>SECT11996351</t>
  </si>
  <si>
    <t>SHLF11996371</t>
  </si>
  <si>
    <t>SHLF11996361</t>
  </si>
  <si>
    <t>SECT11996381</t>
  </si>
  <si>
    <t>SHLF11996401</t>
  </si>
  <si>
    <t>SHLF11996391</t>
  </si>
  <si>
    <t>SECT11996411</t>
  </si>
  <si>
    <t>SHLF11996431</t>
  </si>
  <si>
    <t>SHLF11996421</t>
  </si>
  <si>
    <t>SECT11996441</t>
  </si>
  <si>
    <t>SHLF11996461</t>
  </si>
  <si>
    <t>SHLF11996451</t>
  </si>
  <si>
    <t>SECT11996471</t>
  </si>
  <si>
    <t>SHLF11996491</t>
  </si>
  <si>
    <t>SHLF11996481</t>
  </si>
  <si>
    <t>SECT11996511</t>
  </si>
  <si>
    <t>SHLF11996531</t>
  </si>
  <si>
    <t>SHLF11996521</t>
  </si>
  <si>
    <t>SECT11996541</t>
  </si>
  <si>
    <t>SHLF11996561</t>
  </si>
  <si>
    <t>SHLF11996551</t>
  </si>
  <si>
    <t>SECT11996571</t>
  </si>
  <si>
    <t>SHLF11996591</t>
  </si>
  <si>
    <t>SHLF11996581</t>
  </si>
  <si>
    <t>SECT11996601</t>
  </si>
  <si>
    <t>SHLF11996621</t>
  </si>
  <si>
    <t>SHLF11996611</t>
  </si>
  <si>
    <t>SECT11996631</t>
  </si>
  <si>
    <t>SHLF11996651</t>
  </si>
  <si>
    <t>SHLF11996641</t>
  </si>
  <si>
    <t>SECT11996661</t>
  </si>
  <si>
    <t>SHLF11996681</t>
  </si>
  <si>
    <t>SHLF11996671</t>
  </si>
  <si>
    <t>SECT11996691</t>
  </si>
  <si>
    <t>SHLF11996711</t>
  </si>
  <si>
    <t>SHLF11996701</t>
  </si>
  <si>
    <t>SECT11996731</t>
  </si>
  <si>
    <t>SHLF11996751</t>
  </si>
  <si>
    <t>SHLF11996741</t>
  </si>
  <si>
    <t>SECT11996761</t>
  </si>
  <si>
    <t>SHLF11996781</t>
  </si>
  <si>
    <t>SHLF11996771</t>
  </si>
  <si>
    <t>SECT11996791</t>
  </si>
  <si>
    <t>SHLF11996811</t>
  </si>
  <si>
    <t>SHLF11996801</t>
  </si>
  <si>
    <t>SECT11996821</t>
  </si>
  <si>
    <t>SHLF11996841</t>
  </si>
  <si>
    <t>SHLF11996831</t>
  </si>
  <si>
    <t>SECT11996851</t>
  </si>
  <si>
    <t>SHLF11996871</t>
  </si>
  <si>
    <t>SHLF11996861</t>
  </si>
  <si>
    <t>SECT11996881</t>
  </si>
  <si>
    <t>SHLF11996901</t>
  </si>
  <si>
    <t>SHLF11996891</t>
  </si>
  <si>
    <t>SECT11996921</t>
  </si>
  <si>
    <t>SHLF11996941</t>
  </si>
  <si>
    <t>SHLF11996931</t>
  </si>
  <si>
    <t>SECT11996951</t>
  </si>
  <si>
    <t>SHLF11996971</t>
  </si>
  <si>
    <t>SHLF11996961</t>
  </si>
  <si>
    <t>SECT11996981</t>
  </si>
  <si>
    <t>SHLF11997001</t>
  </si>
  <si>
    <t>SHLF11996991</t>
  </si>
  <si>
    <t>SECT11997011</t>
  </si>
  <si>
    <t>SHLF11997031</t>
  </si>
  <si>
    <t>SHLF11997021</t>
  </si>
  <si>
    <t>SECT11997041</t>
  </si>
  <si>
    <t>SHLF11997061</t>
  </si>
  <si>
    <t>SHLF11997051</t>
  </si>
  <si>
    <t>SECT11997071</t>
  </si>
  <si>
    <t>SHLF11997091</t>
  </si>
  <si>
    <t>SHLF11997081</t>
  </si>
  <si>
    <t>SECT11997101</t>
  </si>
  <si>
    <t>SHLF11997121</t>
  </si>
  <si>
    <t>SHLF11997111</t>
  </si>
  <si>
    <t>SECT11997141</t>
  </si>
  <si>
    <t>SHLF11997161</t>
  </si>
  <si>
    <t>SHLF11997151</t>
  </si>
  <si>
    <t>SECT11997171</t>
  </si>
  <si>
    <t>SHLF11997191</t>
  </si>
  <si>
    <t>SHLF11997181</t>
  </si>
  <si>
    <t>SECT11997201</t>
  </si>
  <si>
    <t>SHLF11997221</t>
  </si>
  <si>
    <t>SHLF11997211</t>
  </si>
  <si>
    <t>SECT11997231</t>
  </si>
  <si>
    <t>SHLF11997251</t>
  </si>
  <si>
    <t>SHLF11997241</t>
  </si>
  <si>
    <t>SECT11997261</t>
  </si>
  <si>
    <t>SHLF11997281</t>
  </si>
  <si>
    <t>SHLF11997271</t>
  </si>
  <si>
    <t>SECT11997291</t>
  </si>
  <si>
    <t>SHLF11997311</t>
  </si>
  <si>
    <t>SHLF11997301</t>
  </si>
  <si>
    <t>SECT11997321</t>
  </si>
  <si>
    <t>SHLF11997341</t>
  </si>
  <si>
    <t>SHLF11997331</t>
  </si>
  <si>
    <t>SECT11997361</t>
  </si>
  <si>
    <t>SHLF11997381</t>
  </si>
  <si>
    <t>SHLF11997371</t>
  </si>
  <si>
    <t>SECT11997391</t>
  </si>
  <si>
    <t>SHLF11997411</t>
  </si>
  <si>
    <t>SHLF11997401</t>
  </si>
  <si>
    <t>SECT11997421</t>
  </si>
  <si>
    <t>SHLF11997441</t>
  </si>
  <si>
    <t>SHLF11997431</t>
  </si>
  <si>
    <t>SECT11997451</t>
  </si>
  <si>
    <t>SHLF11997471</t>
  </si>
  <si>
    <t>SHLF11997461</t>
  </si>
  <si>
    <t>SECT11997481</t>
  </si>
  <si>
    <t>SHLF11997501</t>
  </si>
  <si>
    <t>SHLF11997491</t>
  </si>
  <si>
    <t>SECT11997511</t>
  </si>
  <si>
    <t>SHLF11997531</t>
  </si>
  <si>
    <t>SHLF11997521</t>
  </si>
  <si>
    <t>SECT11997551</t>
  </si>
  <si>
    <t>SHLF11997571</t>
  </si>
  <si>
    <t>SHLF11997561</t>
  </si>
  <si>
    <t>SECT11997581</t>
  </si>
  <si>
    <t>SHLF11997601</t>
  </si>
  <si>
    <t>SHLF11997591</t>
  </si>
  <si>
    <t>SECT11997611</t>
  </si>
  <si>
    <t>SHLF11997631</t>
  </si>
  <si>
    <t>SHLF11997621</t>
  </si>
  <si>
    <t>SECT11997641</t>
  </si>
  <si>
    <t>SHLF11997661</t>
  </si>
  <si>
    <t>SHLF11997651</t>
  </si>
  <si>
    <t>SECT11997671</t>
  </si>
  <si>
    <t>SHLF11997691</t>
  </si>
  <si>
    <t>SHLF11997681</t>
  </si>
  <si>
    <t>SECT11997711</t>
  </si>
  <si>
    <t>SHLF11997731</t>
  </si>
  <si>
    <t>SHLF11997721</t>
  </si>
  <si>
    <t>SECT11997741</t>
  </si>
  <si>
    <t>SHLF11997761</t>
  </si>
  <si>
    <t>SHLF11997751</t>
  </si>
  <si>
    <t>SECT11997771</t>
  </si>
  <si>
    <t>SHLF11997791</t>
  </si>
  <si>
    <t>SHLF11997781</t>
  </si>
  <si>
    <t>SECT11997801</t>
  </si>
  <si>
    <t>SHLF11997821</t>
  </si>
  <si>
    <t>SHLF11997811</t>
  </si>
  <si>
    <t>SECT11997831</t>
  </si>
  <si>
    <t>SHLF11997851</t>
  </si>
  <si>
    <t>SHLF11997841</t>
  </si>
  <si>
    <t>SECT11997861</t>
  </si>
  <si>
    <t>SHLF11997881</t>
  </si>
  <si>
    <t>SHLF11997871</t>
  </si>
  <si>
    <t>SECT11997901</t>
  </si>
  <si>
    <t>SHLF11997921</t>
  </si>
  <si>
    <t>SHLF11997911</t>
  </si>
  <si>
    <t>SECT11997931</t>
  </si>
  <si>
    <t>SHLF11997951</t>
  </si>
  <si>
    <t>SHLF11997941</t>
  </si>
  <si>
    <t>SECT11997961</t>
  </si>
  <si>
    <t>SHLF11997981</t>
  </si>
  <si>
    <t>SHLF11997971</t>
  </si>
  <si>
    <t>SECT11997991</t>
  </si>
  <si>
    <t>SHLF11998011</t>
  </si>
  <si>
    <t>SHLF11998001</t>
  </si>
  <si>
    <t>SECT11998021</t>
  </si>
  <si>
    <t>SHLF11998041</t>
  </si>
  <si>
    <t>SHLF11998031</t>
  </si>
  <si>
    <t>SECT11998051</t>
  </si>
  <si>
    <t>SHLF11998071</t>
  </si>
  <si>
    <t>SHLF11998061</t>
  </si>
  <si>
    <t>SECT11998091</t>
  </si>
  <si>
    <t>SHLF11998111</t>
  </si>
  <si>
    <t>SHLF11998101</t>
  </si>
  <si>
    <t>SECT11998121</t>
  </si>
  <si>
    <t>SHLF11998141</t>
  </si>
  <si>
    <t>SHLF11998131</t>
  </si>
  <si>
    <t>SECT11998151</t>
  </si>
  <si>
    <t>SHLF11998171</t>
  </si>
  <si>
    <t>SHLF11998161</t>
  </si>
  <si>
    <t>SECT11998181</t>
  </si>
  <si>
    <t>SHLF11998201</t>
  </si>
  <si>
    <t>SHLF11998191</t>
  </si>
  <si>
    <t>SECT11998211</t>
  </si>
  <si>
    <t>SHLF11998231</t>
  </si>
  <si>
    <t>SHLF11998221</t>
  </si>
  <si>
    <t>SECT11998251</t>
  </si>
  <si>
    <t>SHLF11998271</t>
  </si>
  <si>
    <t>SHLF11998261</t>
  </si>
  <si>
    <t>SECT11998281</t>
  </si>
  <si>
    <t>SHLF11998301</t>
  </si>
  <si>
    <t>SHLF11998291</t>
  </si>
  <si>
    <t>SECT11998311</t>
  </si>
  <si>
    <t>SHLF11998331</t>
  </si>
  <si>
    <t>SHLF11998321</t>
  </si>
  <si>
    <t>SECT11998341</t>
  </si>
  <si>
    <t>SHLF11998361</t>
  </si>
  <si>
    <t>SHLF11998351</t>
  </si>
  <si>
    <t>SECT11998371</t>
  </si>
  <si>
    <t>SHLF11998391</t>
  </si>
  <si>
    <t>SHLF11998381</t>
  </si>
  <si>
    <t>SECT11998401</t>
  </si>
  <si>
    <t>SHLF11998421</t>
  </si>
  <si>
    <t>SHLF11998411</t>
  </si>
  <si>
    <t>SECT11998441</t>
  </si>
  <si>
    <t>SHLF11998461</t>
  </si>
  <si>
    <t>SHLF11998451</t>
  </si>
  <si>
    <t>SECT11998471</t>
  </si>
  <si>
    <t>SHLF11998491</t>
  </si>
  <si>
    <t>SHLF11998481</t>
  </si>
  <si>
    <t>SECT11998501</t>
  </si>
  <si>
    <t>SHLF11998521</t>
  </si>
  <si>
    <t>SHLF11998511</t>
  </si>
  <si>
    <t>SECT11998531</t>
  </si>
  <si>
    <t>SHLF11998551</t>
  </si>
  <si>
    <t>SHLF11998541</t>
  </si>
  <si>
    <t>SECT11998561</t>
  </si>
  <si>
    <t>SHLF11998581</t>
  </si>
  <si>
    <t>SHLF11998571</t>
  </si>
  <si>
    <t>SECT11998591</t>
  </si>
  <si>
    <t>SHLF11998611</t>
  </si>
  <si>
    <t>SHLF11998601</t>
  </si>
  <si>
    <t>SECT11998631</t>
  </si>
  <si>
    <t>SHLF11998651</t>
  </si>
  <si>
    <t>SHLF11998641</t>
  </si>
  <si>
    <t>SECT11998661</t>
  </si>
  <si>
    <t>SHLF11998681</t>
  </si>
  <si>
    <t>SHLF11998671</t>
  </si>
  <si>
    <t>SECT11998691</t>
  </si>
  <si>
    <t>SHLF11998711</t>
  </si>
  <si>
    <t>SHLF11998701</t>
  </si>
  <si>
    <t>SECT11998721</t>
  </si>
  <si>
    <t>SHLF11998741</t>
  </si>
  <si>
    <t>SHLF11998731</t>
  </si>
  <si>
    <t>SECT11998751</t>
  </si>
  <si>
    <t>SHLF11998771</t>
  </si>
  <si>
    <t>SHLF11998761</t>
  </si>
  <si>
    <t>SECT11998791</t>
  </si>
  <si>
    <t>SHLF11998811</t>
  </si>
  <si>
    <t>SHLF11998801</t>
  </si>
  <si>
    <t>SECT11998821</t>
  </si>
  <si>
    <t>SHLF11998841</t>
  </si>
  <si>
    <t>SHLF11998831</t>
  </si>
  <si>
    <t>SECT11998851</t>
  </si>
  <si>
    <t>SHLF11998871</t>
  </si>
  <si>
    <t>SHLF11998861</t>
  </si>
  <si>
    <t>SECT11998881</t>
  </si>
  <si>
    <t>SHLF11998901</t>
  </si>
  <si>
    <t>SHLF11998891</t>
  </si>
  <si>
    <t>SECT11998911</t>
  </si>
  <si>
    <t>SHLF11998931</t>
  </si>
  <si>
    <t>SHLF11998921</t>
  </si>
  <si>
    <t>SECT11998941</t>
  </si>
  <si>
    <t>SHLF11998961</t>
  </si>
  <si>
    <t>SHLF11998951</t>
  </si>
  <si>
    <t>SECT11998981</t>
  </si>
  <si>
    <t>SHLF11999001</t>
  </si>
  <si>
    <t>SHLF11998991</t>
  </si>
  <si>
    <t>SECT11999011</t>
  </si>
  <si>
    <t>SHLF11999031</t>
  </si>
  <si>
    <t>SHLF11999021</t>
  </si>
  <si>
    <t>SECT11999041</t>
  </si>
  <si>
    <t>SHLF11999061</t>
  </si>
  <si>
    <t>SHLF11999051</t>
  </si>
  <si>
    <t>SECT11999071</t>
  </si>
  <si>
    <t>SHLF11999091</t>
  </si>
  <si>
    <t>SHLF11999081</t>
  </si>
  <si>
    <t>SECT11999101</t>
  </si>
  <si>
    <t>SHLF11999121</t>
  </si>
  <si>
    <t>SHLF11999111</t>
  </si>
  <si>
    <t>SECT11999131</t>
  </si>
  <si>
    <t>SHLF11999151</t>
  </si>
  <si>
    <t>SHLF11999141</t>
  </si>
  <si>
    <t>SECT11999161</t>
  </si>
  <si>
    <t>SHLF11999181</t>
  </si>
  <si>
    <t>SHLF11999171</t>
  </si>
  <si>
    <t>SECT11999211</t>
  </si>
  <si>
    <t>SHLF11999231</t>
  </si>
  <si>
    <t>SHLF11999221</t>
  </si>
  <si>
    <t>SECT11999241</t>
  </si>
  <si>
    <t>SHLF11999261</t>
  </si>
  <si>
    <t>SHLF11999251</t>
  </si>
  <si>
    <t>SECT11999271</t>
  </si>
  <si>
    <t>SHLF11999291</t>
  </si>
  <si>
    <t>SHLF11999281</t>
  </si>
  <si>
    <t>SECT11999301</t>
  </si>
  <si>
    <t>SHLF11999321</t>
  </si>
  <si>
    <t>SHLF11999311</t>
  </si>
  <si>
    <t>SECT11999331</t>
  </si>
  <si>
    <t>SHLF11999351</t>
  </si>
  <si>
    <t>SHLF11999341</t>
  </si>
  <si>
    <t>SECT11999361</t>
  </si>
  <si>
    <t>SHLF11999381</t>
  </si>
  <si>
    <t>SHLF11999371</t>
  </si>
  <si>
    <t>SECT11999391</t>
  </si>
  <si>
    <t>SHLF11999411</t>
  </si>
  <si>
    <t>SHLF11999401</t>
  </si>
  <si>
    <t>SECT11999421</t>
  </si>
  <si>
    <t>SHLF11999441</t>
  </si>
  <si>
    <t>SHLF11999431</t>
  </si>
  <si>
    <t>SECT11999451</t>
  </si>
  <si>
    <t>SHLF11999471</t>
  </si>
  <si>
    <t>SHLF11999461</t>
  </si>
  <si>
    <t>SECT11999481</t>
  </si>
  <si>
    <t>SHLF11999501</t>
  </si>
  <si>
    <t>SHLF11999491</t>
  </si>
  <si>
    <t>SECT11999511</t>
  </si>
  <si>
    <t>SHLF11999531</t>
  </si>
  <si>
    <t>SHLF11999521</t>
  </si>
  <si>
    <t>SECT11999551</t>
  </si>
  <si>
    <t>SHLF11999571</t>
  </si>
  <si>
    <t>SHLF11999561</t>
  </si>
  <si>
    <t>SECT11999581</t>
  </si>
  <si>
    <t>SHLF11999601</t>
  </si>
  <si>
    <t>SHLF11999591</t>
  </si>
  <si>
    <t>SECT11999611</t>
  </si>
  <si>
    <t>SHLF11999631</t>
  </si>
  <si>
    <t>SHLF11999621</t>
  </si>
  <si>
    <t>SECT11999641</t>
  </si>
  <si>
    <t>SHLF11999661</t>
  </si>
  <si>
    <t>SHLF11999651</t>
  </si>
  <si>
    <t>SECT11999671</t>
  </si>
  <si>
    <t>SHLF11999691</t>
  </si>
  <si>
    <t>SHLF11999681</t>
  </si>
  <si>
    <t>SECT11999701</t>
  </si>
  <si>
    <t>SHLF11999721</t>
  </si>
  <si>
    <t>SHLF11999711</t>
  </si>
  <si>
    <t>SECT11999741</t>
  </si>
  <si>
    <t>SHLF11999761</t>
  </si>
  <si>
    <t>SHLF11999751</t>
  </si>
  <si>
    <t>SECT11999771</t>
  </si>
  <si>
    <t>SHLF11999791</t>
  </si>
  <si>
    <t>SHLF11999781</t>
  </si>
  <si>
    <t>SECT11999801</t>
  </si>
  <si>
    <t>SHLF11999821</t>
  </si>
  <si>
    <t>SHLF11999811</t>
  </si>
  <si>
    <t>SECT11999831</t>
  </si>
  <si>
    <t>SHLF11999851</t>
  </si>
  <si>
    <t>SHLF11999841</t>
  </si>
  <si>
    <t>SECT11999861</t>
  </si>
  <si>
    <t>SHLF11999881</t>
  </si>
  <si>
    <t>SHLF11999871</t>
  </si>
  <si>
    <t>SECT11999891</t>
  </si>
  <si>
    <t>SHLF11999911</t>
  </si>
  <si>
    <t>SHLF11999901</t>
  </si>
  <si>
    <t>SECT11999921</t>
  </si>
  <si>
    <t>SHLF11999941</t>
  </si>
  <si>
    <t>SHLF11999931</t>
  </si>
  <si>
    <t>SECT11999961</t>
  </si>
  <si>
    <t>SHLF11999981</t>
  </si>
  <si>
    <t>SHLF11999971</t>
  </si>
  <si>
    <t>SECT11999991</t>
  </si>
  <si>
    <t>SHLF12000011</t>
  </si>
  <si>
    <t>SHLF12000001</t>
  </si>
  <si>
    <t>SECT12000021</t>
  </si>
  <si>
    <t>SHLF12000041</t>
  </si>
  <si>
    <t>SHLF12000031</t>
  </si>
  <si>
    <t>SECT12000051</t>
  </si>
  <si>
    <t>SHLF12000071</t>
  </si>
  <si>
    <t>SHLF12000061</t>
  </si>
  <si>
    <t>SECT12000081</t>
  </si>
  <si>
    <t>SHLF12000101</t>
  </si>
  <si>
    <t>SHLF12000091</t>
  </si>
  <si>
    <t>SECT12000111</t>
  </si>
  <si>
    <t>SHLF12000131</t>
  </si>
  <si>
    <t>SHLF12000121</t>
  </si>
  <si>
    <t>SECT12000151</t>
  </si>
  <si>
    <t>SHLF12000171</t>
  </si>
  <si>
    <t>SHLF12000161</t>
  </si>
  <si>
    <t>SECT12000181</t>
  </si>
  <si>
    <t>SHLF12000201</t>
  </si>
  <si>
    <t>SHLF12000191</t>
  </si>
  <si>
    <t>SECT12000211</t>
  </si>
  <si>
    <t>SHLF12000231</t>
  </si>
  <si>
    <t>SHLF12000221</t>
  </si>
  <si>
    <t>SECT12000241</t>
  </si>
  <si>
    <t>SHLF12000261</t>
  </si>
  <si>
    <t>SHLF12000251</t>
  </si>
  <si>
    <t>SECT12000271</t>
  </si>
  <si>
    <t>SHLF12000291</t>
  </si>
  <si>
    <t>SHLF12000281</t>
  </si>
  <si>
    <t>SECT12000301</t>
  </si>
  <si>
    <t>SHLF12000321</t>
  </si>
  <si>
    <t>SHLF12000311</t>
  </si>
  <si>
    <t>SECT12000331</t>
  </si>
  <si>
    <t>SHLF12000351</t>
  </si>
  <si>
    <t>SHLF12000341</t>
  </si>
  <si>
    <t>SECT12000381</t>
  </si>
  <si>
    <t>SHLF12000401</t>
  </si>
  <si>
    <t>SHLF12000391</t>
  </si>
  <si>
    <t>SECT12000411</t>
  </si>
  <si>
    <t>SHLF12000431</t>
  </si>
  <si>
    <t>SHLF12000421</t>
  </si>
  <si>
    <t>SECT12000441</t>
  </si>
  <si>
    <t>SHLF12000461</t>
  </si>
  <si>
    <t>SHLF12000451</t>
  </si>
  <si>
    <t>SECT12000471</t>
  </si>
  <si>
    <t>SHLF12000491</t>
  </si>
  <si>
    <t>SHLF12000481</t>
  </si>
  <si>
    <t>SECT12000501</t>
  </si>
  <si>
    <t>SHLF12000521</t>
  </si>
  <si>
    <t>SHLF12000511</t>
  </si>
  <si>
    <t>SECT12000531</t>
  </si>
  <si>
    <t>SHLF12000551</t>
  </si>
  <si>
    <t>SHLF12000541</t>
  </si>
  <si>
    <t>SECT12000571</t>
  </si>
  <si>
    <t>SHLF12000591</t>
  </si>
  <si>
    <t>SHLF12000581</t>
  </si>
  <si>
    <t>SECT12000601</t>
  </si>
  <si>
    <t>SHLF12000621</t>
  </si>
  <si>
    <t>SHLF12000611</t>
  </si>
  <si>
    <t>SECT12000631</t>
  </si>
  <si>
    <t>SHLF12000651</t>
  </si>
  <si>
    <t>SHLF12000641</t>
  </si>
  <si>
    <t>SECT12000661</t>
  </si>
  <si>
    <t>SHLF12000681</t>
  </si>
  <si>
    <t>SHLF12000671</t>
  </si>
  <si>
    <t>SECT12000691</t>
  </si>
  <si>
    <t>SHLF12000711</t>
  </si>
  <si>
    <t>SHLF12000701</t>
  </si>
  <si>
    <t>SECT12000721</t>
  </si>
  <si>
    <t>SHLF12000741</t>
  </si>
  <si>
    <t>SHLF12000731</t>
  </si>
  <si>
    <t>SECT12000751</t>
  </si>
  <si>
    <t>SHLF12000771</t>
  </si>
  <si>
    <t>SHLF12000761</t>
  </si>
  <si>
    <t>SECT12000791</t>
  </si>
  <si>
    <t>SHLF12000811</t>
  </si>
  <si>
    <t>SHLF12000801</t>
  </si>
  <si>
    <t>SECT12000821</t>
  </si>
  <si>
    <t>SHLF12000841</t>
  </si>
  <si>
    <t>SHLF12000831</t>
  </si>
  <si>
    <t>SECT12000851</t>
  </si>
  <si>
    <t>SHLF12000871</t>
  </si>
  <si>
    <t>SHLF12000861</t>
  </si>
  <si>
    <t>SECT12000881</t>
  </si>
  <si>
    <t>SHLF12000901</t>
  </si>
  <si>
    <t>SHLF12000891</t>
  </si>
  <si>
    <t>SECT12000911</t>
  </si>
  <si>
    <t>SHLF12000931</t>
  </si>
  <si>
    <t>SHLF12000921</t>
  </si>
  <si>
    <t>SECT12000941</t>
  </si>
  <si>
    <t>SHLF12000961</t>
  </si>
  <si>
    <t>SHLF12000951</t>
  </si>
  <si>
    <t>SECT12000981</t>
  </si>
  <si>
    <t>SHLF12001001</t>
  </si>
  <si>
    <t>SHLF12000991</t>
  </si>
  <si>
    <t>SECT12001011</t>
  </si>
  <si>
    <t>SHLF12001031</t>
  </si>
  <si>
    <t>SHLF12001021</t>
  </si>
  <si>
    <t>SECT12001041</t>
  </si>
  <si>
    <t>SHLF12001061</t>
  </si>
  <si>
    <t>SHLF12001051</t>
  </si>
  <si>
    <t>SECT12001071</t>
  </si>
  <si>
    <t>SHLF12001091</t>
  </si>
  <si>
    <t>SHLF12001081</t>
  </si>
  <si>
    <t>SECT12001101</t>
  </si>
  <si>
    <t>SHLF12001121</t>
  </si>
  <si>
    <t>SHLF12001111</t>
  </si>
  <si>
    <t>SECT12001141</t>
  </si>
  <si>
    <t>SHLF12001161</t>
  </si>
  <si>
    <t>SHLF12001151</t>
  </si>
  <si>
    <t>SECT12001171</t>
  </si>
  <si>
    <t>SHLF12001191</t>
  </si>
  <si>
    <t>SHLF12001181</t>
  </si>
  <si>
    <t>SECT12001201</t>
  </si>
  <si>
    <t>SHLF12001221</t>
  </si>
  <si>
    <t>SHLF12001211</t>
  </si>
  <si>
    <t>SECT12001231</t>
  </si>
  <si>
    <t>SHLF12001251</t>
  </si>
  <si>
    <t>SHLF12001241</t>
  </si>
  <si>
    <t>SECT12001261</t>
  </si>
  <si>
    <t>SHLF12001281</t>
  </si>
  <si>
    <t>SHLF12001271</t>
  </si>
  <si>
    <t>SECT12001291</t>
  </si>
  <si>
    <t>SHLF12001311</t>
  </si>
  <si>
    <t>SHLF12001301</t>
  </si>
  <si>
    <t>SECT12001331</t>
  </si>
  <si>
    <t>SHLF12001351</t>
  </si>
  <si>
    <t>SHLF12001341</t>
  </si>
  <si>
    <t>SECT12001361</t>
  </si>
  <si>
    <t>SHLF12001381</t>
  </si>
  <si>
    <t>SHLF12001371</t>
  </si>
  <si>
    <t>SECT12001391</t>
  </si>
  <si>
    <t>SHLF12001411</t>
  </si>
  <si>
    <t>SHLF12001401</t>
  </si>
  <si>
    <t>SECT12001421</t>
  </si>
  <si>
    <t>SHLF12001441</t>
  </si>
  <si>
    <t>SHLF12001431</t>
  </si>
  <si>
    <t>SECT12001451</t>
  </si>
  <si>
    <t>SHLF12001471</t>
  </si>
  <si>
    <t>SHLF12001461</t>
  </si>
  <si>
    <t>SECT12001481</t>
  </si>
  <si>
    <t>SHLF12001501</t>
  </si>
  <si>
    <t>SHLF12001491</t>
  </si>
  <si>
    <t>SECT12001611</t>
  </si>
  <si>
    <t>SHLF12001631</t>
  </si>
  <si>
    <t>SHLF12001621</t>
  </si>
  <si>
    <t>SECT12001641</t>
  </si>
  <si>
    <t>SHLF12001661</t>
  </si>
  <si>
    <t>SHLF12001651</t>
  </si>
  <si>
    <t>SECT12001671</t>
  </si>
  <si>
    <t>SHLF12001691</t>
  </si>
  <si>
    <t>SHLF12001681</t>
  </si>
  <si>
    <t>SECT12001701</t>
  </si>
  <si>
    <t>SHLF12001721</t>
  </si>
  <si>
    <t>SHLF12001711</t>
  </si>
  <si>
    <t>SECT12001731</t>
  </si>
  <si>
    <t>SHLF12001751</t>
  </si>
  <si>
    <t>SHLF12001741</t>
  </si>
  <si>
    <t>SECT12001761</t>
  </si>
  <si>
    <t>SHLF12001781</t>
  </si>
  <si>
    <t>SHLF12001771</t>
  </si>
  <si>
    <t>SECT12001901</t>
  </si>
  <si>
    <t>SHLF12001921</t>
  </si>
  <si>
    <t>SHLF12001911</t>
  </si>
  <si>
    <t>SECT12001931</t>
  </si>
  <si>
    <t>SHLF12001951</t>
  </si>
  <si>
    <t>SHLF12001941</t>
  </si>
  <si>
    <t>SECT12001961</t>
  </si>
  <si>
    <t>SHLF12001981</t>
  </si>
  <si>
    <t>SHLF12001971</t>
  </si>
  <si>
    <t>SECT12001991</t>
  </si>
  <si>
    <t>SHLF12002011</t>
  </si>
  <si>
    <t>SHLF12002001</t>
  </si>
  <si>
    <t>SECT12002021</t>
  </si>
  <si>
    <t>SHLF12002041</t>
  </si>
  <si>
    <t>SHLF12002031</t>
  </si>
  <si>
    <t>SECT12002051</t>
  </si>
  <si>
    <t>SHLF12002071</t>
  </si>
  <si>
    <t>SHLF12002061</t>
  </si>
  <si>
    <t>SECT12002221</t>
  </si>
  <si>
    <t>SHLF12002241</t>
  </si>
  <si>
    <t>SHLF12002231</t>
  </si>
  <si>
    <t>SECT12002251</t>
  </si>
  <si>
    <t>SHLF12002271</t>
  </si>
  <si>
    <t>SHLF12002261</t>
  </si>
  <si>
    <t>SECT12002281</t>
  </si>
  <si>
    <t>SHLF12002301</t>
  </si>
  <si>
    <t>SHLF12002291</t>
  </si>
  <si>
    <t>SECT12002311</t>
  </si>
  <si>
    <t>SHLF12002331</t>
  </si>
  <si>
    <t>SHLF12002321</t>
  </si>
  <si>
    <t>SECT12002341</t>
  </si>
  <si>
    <t>SHLF12002361</t>
  </si>
  <si>
    <t>SHLF12002351</t>
  </si>
  <si>
    <t>SECT12002471</t>
  </si>
  <si>
    <t>SHLF12002491</t>
  </si>
  <si>
    <t>SHLF12002481</t>
  </si>
  <si>
    <t>SECT12002501</t>
  </si>
  <si>
    <t>SHLF12002521</t>
  </si>
  <si>
    <t>SHLF12002511</t>
  </si>
  <si>
    <t>SECT12002531</t>
  </si>
  <si>
    <t>SHLF12002551</t>
  </si>
  <si>
    <t>SHLF12002541</t>
  </si>
  <si>
    <t>SECT12002561</t>
  </si>
  <si>
    <t>SHLF12002581</t>
  </si>
  <si>
    <t>SHLF12002571</t>
  </si>
  <si>
    <t>SECT12002591</t>
  </si>
  <si>
    <t>SHLF12002611</t>
  </si>
  <si>
    <t>SHLF12002601</t>
  </si>
  <si>
    <t>SECT12002731</t>
  </si>
  <si>
    <t>SHLF12002751</t>
  </si>
  <si>
    <t>SHLF12002741</t>
  </si>
  <si>
    <t>SECT12002761</t>
  </si>
  <si>
    <t>SHLF12002781</t>
  </si>
  <si>
    <t>SHLF12002771</t>
  </si>
  <si>
    <t>SECT12002791</t>
  </si>
  <si>
    <t>SHLF12002811</t>
  </si>
  <si>
    <t>SHLF12002801</t>
  </si>
  <si>
    <t>SECT12002821</t>
  </si>
  <si>
    <t>SHLF12002841</t>
  </si>
  <si>
    <t>SHLF12002831</t>
  </si>
  <si>
    <t>SECT12002851</t>
  </si>
  <si>
    <t>SHLF12002871</t>
  </si>
  <si>
    <t>SHLF12002861</t>
  </si>
  <si>
    <t>SECT12002881</t>
  </si>
  <si>
    <t>SHLF12002901</t>
  </si>
  <si>
    <t>SHLF12002891</t>
  </si>
  <si>
    <t>SECT12002911</t>
  </si>
  <si>
    <t>SHLF12002931</t>
  </si>
  <si>
    <t>SHLF12002921</t>
  </si>
  <si>
    <t>SECT12003041</t>
  </si>
  <si>
    <t>SHLF12003061</t>
  </si>
  <si>
    <t>SHLF12003051</t>
  </si>
  <si>
    <t>SECT12003071</t>
  </si>
  <si>
    <t>SHLF12003091</t>
  </si>
  <si>
    <t>SHLF12003081</t>
  </si>
  <si>
    <t>SECT12003101</t>
  </si>
  <si>
    <t>SHLF12003121</t>
  </si>
  <si>
    <t>SHLF12003111</t>
  </si>
  <si>
    <t>SECT12003131</t>
  </si>
  <si>
    <t>SHLF12003151</t>
  </si>
  <si>
    <t>SHLF12003141</t>
  </si>
  <si>
    <t>SECT12003161</t>
  </si>
  <si>
    <t>SHLF12003181</t>
  </si>
  <si>
    <t>SHLF12003171</t>
  </si>
  <si>
    <t>SECT12003191</t>
  </si>
  <si>
    <t>SHLF12003211</t>
  </si>
  <si>
    <t>SHLF12003201</t>
  </si>
  <si>
    <t>SECT12003331</t>
  </si>
  <si>
    <t>SHLF12003351</t>
  </si>
  <si>
    <t>SHLF12003341</t>
  </si>
  <si>
    <t>SECT12003361</t>
  </si>
  <si>
    <t>SHLF12003381</t>
  </si>
  <si>
    <t>SHLF12003371</t>
  </si>
  <si>
    <t>SECT12003391</t>
  </si>
  <si>
    <t>SHLF12003411</t>
  </si>
  <si>
    <t>SHLF12003401</t>
  </si>
  <si>
    <t>SECT12003421</t>
  </si>
  <si>
    <t>SHLF12003441</t>
  </si>
  <si>
    <t>SHLF12003431</t>
  </si>
  <si>
    <t>SECT12003451</t>
  </si>
  <si>
    <t>SHLF12003471</t>
  </si>
  <si>
    <t>SHLF12003461</t>
  </si>
  <si>
    <t>SECT12003581</t>
  </si>
  <si>
    <t>SHLF12003601</t>
  </si>
  <si>
    <t>SHLF12003591</t>
  </si>
  <si>
    <t>SECT12003611</t>
  </si>
  <si>
    <t>SHLF12003631</t>
  </si>
  <si>
    <t>SHLF12003621</t>
  </si>
  <si>
    <t>SECT12003641</t>
  </si>
  <si>
    <t>SHLF12003661</t>
  </si>
  <si>
    <t>SHLF12003651</t>
  </si>
  <si>
    <t>SECT12003671</t>
  </si>
  <si>
    <t>SHLF12003691</t>
  </si>
  <si>
    <t>SHLF12003681</t>
  </si>
  <si>
    <t>SECT12003701</t>
  </si>
  <si>
    <t>SHLF12003721</t>
  </si>
  <si>
    <t>SHLF12003711</t>
  </si>
  <si>
    <t>SECT12003731</t>
  </si>
  <si>
    <t>SHLF12003751</t>
  </si>
  <si>
    <t>SHLF12003741</t>
  </si>
  <si>
    <t>SECT12003761</t>
  </si>
  <si>
    <t>SHLF12003781</t>
  </si>
  <si>
    <t>SHLF12003771</t>
  </si>
  <si>
    <t>SECT12003901</t>
  </si>
  <si>
    <t>SHLF12003921</t>
  </si>
  <si>
    <t>SHLF12003911</t>
  </si>
  <si>
    <t>SECT12003931</t>
  </si>
  <si>
    <t>SHLF12003951</t>
  </si>
  <si>
    <t>SHLF12003941</t>
  </si>
  <si>
    <t>SECT12003961</t>
  </si>
  <si>
    <t>SHLF12003981</t>
  </si>
  <si>
    <t>SHLF12003971</t>
  </si>
  <si>
    <t>SECT12003991</t>
  </si>
  <si>
    <t>SHLF12004011</t>
  </si>
  <si>
    <t>SHLF12004001</t>
  </si>
  <si>
    <t>SECT12004021</t>
  </si>
  <si>
    <t>SHLF12004041</t>
  </si>
  <si>
    <t>SHLF12004031</t>
  </si>
  <si>
    <t>SECT12004051</t>
  </si>
  <si>
    <t>SHLF12004071</t>
  </si>
  <si>
    <t>SHLF12004061</t>
  </si>
  <si>
    <t>SECT12004181</t>
  </si>
  <si>
    <t>SHLF12004201</t>
  </si>
  <si>
    <t>SHLF12004191</t>
  </si>
  <si>
    <t>SECT12004211</t>
  </si>
  <si>
    <t>SHLF12004231</t>
  </si>
  <si>
    <t>SHLF12004221</t>
  </si>
  <si>
    <t>SECT12004241</t>
  </si>
  <si>
    <t>SHLF12004261</t>
  </si>
  <si>
    <t>SHLF12004251</t>
  </si>
  <si>
    <t>SECT12004271</t>
  </si>
  <si>
    <t>SHLF12004291</t>
  </si>
  <si>
    <t>SHLF12004281</t>
  </si>
  <si>
    <t>SECT12004301</t>
  </si>
  <si>
    <t>SHLF12004321</t>
  </si>
  <si>
    <t>SHLF12004311</t>
  </si>
  <si>
    <t>SECT12004441</t>
  </si>
  <si>
    <t>SHLF12004461</t>
  </si>
  <si>
    <t>SHLF12004451</t>
  </si>
  <si>
    <t>SECT12004471</t>
  </si>
  <si>
    <t>SHLF12004491</t>
  </si>
  <si>
    <t>SHLF12004481</t>
  </si>
  <si>
    <t>SECT12004501</t>
  </si>
  <si>
    <t>SHLF12004521</t>
  </si>
  <si>
    <t>SHLF12004511</t>
  </si>
  <si>
    <t>SECT12004531</t>
  </si>
  <si>
    <t>SHLF12004551</t>
  </si>
  <si>
    <t>SHLF12004541</t>
  </si>
  <si>
    <t>SECT12004561</t>
  </si>
  <si>
    <t>SHLF12004581</t>
  </si>
  <si>
    <t>SHLF12004571</t>
  </si>
  <si>
    <t>SECT12004791</t>
  </si>
  <si>
    <t>SHLF12004811</t>
  </si>
  <si>
    <t>SHLF12004801</t>
  </si>
  <si>
    <t>SECT12004821</t>
  </si>
  <si>
    <t>SHLF12004841</t>
  </si>
  <si>
    <t>SHLF12004831</t>
  </si>
  <si>
    <t>SECT12004851</t>
  </si>
  <si>
    <t>SHLF12004871</t>
  </si>
  <si>
    <t>SHLF12004861</t>
  </si>
  <si>
    <t>SECT12004881</t>
  </si>
  <si>
    <t>SHLF12004901</t>
  </si>
  <si>
    <t>SHLF12004891</t>
  </si>
  <si>
    <t>SECT12004911</t>
  </si>
  <si>
    <t>SHLF12004931</t>
  </si>
  <si>
    <t>SHLF12004921</t>
  </si>
  <si>
    <t>SECT12004941</t>
  </si>
  <si>
    <t>SHLF12004961</t>
  </si>
  <si>
    <t>SHLF12004951</t>
  </si>
  <si>
    <t>SECT12005131</t>
  </si>
  <si>
    <t>SHLF12005151</t>
  </si>
  <si>
    <t>SHLF12005141</t>
  </si>
  <si>
    <t>SECT12005161</t>
  </si>
  <si>
    <t>SHLF12005181</t>
  </si>
  <si>
    <t>SHLF12005171</t>
  </si>
  <si>
    <t>SECT12005191</t>
  </si>
  <si>
    <t>SHLF12005211</t>
  </si>
  <si>
    <t>SHLF12005201</t>
  </si>
  <si>
    <t>SECT12005221</t>
  </si>
  <si>
    <t>SHLF12005241</t>
  </si>
  <si>
    <t>SHLF12005231</t>
  </si>
  <si>
    <t>SECT12005251</t>
  </si>
  <si>
    <t>SHLF12005271</t>
  </si>
  <si>
    <t>SHLF12005261</t>
  </si>
  <si>
    <t>SECT12005281</t>
  </si>
  <si>
    <t>SHLF12005301</t>
  </si>
  <si>
    <t>SHLF12005291</t>
  </si>
  <si>
    <t>SECT12005411</t>
  </si>
  <si>
    <t>SHLF12005431</t>
  </si>
  <si>
    <t>SHLF12005421</t>
  </si>
  <si>
    <t>SECT12005441</t>
  </si>
  <si>
    <t>SHLF12005461</t>
  </si>
  <si>
    <t>SHLF12005451</t>
  </si>
  <si>
    <t>SECT12005471</t>
  </si>
  <si>
    <t>SHLF12005491</t>
  </si>
  <si>
    <t>SHLF12005481</t>
  </si>
  <si>
    <t>SECT12005501</t>
  </si>
  <si>
    <t>SHLF12005521</t>
  </si>
  <si>
    <t>SHLF12005511</t>
  </si>
  <si>
    <t>SECT12005531</t>
  </si>
  <si>
    <t>SHLF12005551</t>
  </si>
  <si>
    <t>SHLF12005541</t>
  </si>
  <si>
    <t>SECT12005561</t>
  </si>
  <si>
    <t>SHLF12005581</t>
  </si>
  <si>
    <t>SHLF12005571</t>
  </si>
  <si>
    <t>SECT12005591</t>
  </si>
  <si>
    <t>SHLF12005611</t>
  </si>
  <si>
    <t>SHLF12005601</t>
  </si>
  <si>
    <t>SECT12005621</t>
  </si>
  <si>
    <t>SHLF12005641</t>
  </si>
  <si>
    <t>SHLF12005631</t>
  </si>
  <si>
    <t>Top depth drilled DSF (m)</t>
  </si>
  <si>
    <t>Bottom depth drilled DSF (m)</t>
  </si>
  <si>
    <t>Advanced (m)</t>
  </si>
  <si>
    <t>Top depth cored CSF (m)</t>
  </si>
  <si>
    <t>Bottom depth recovered (m)</t>
  </si>
  <si>
    <t>Recovery (%)</t>
  </si>
  <si>
    <t>Time on deck(UTC)</t>
  </si>
  <si>
    <t>Sections (no.)</t>
  </si>
  <si>
    <t>Label ID</t>
  </si>
  <si>
    <t>##########</t>
  </si>
  <si>
    <t>397-U1588A-1H</t>
  </si>
  <si>
    <t>397-U1588A-2H</t>
  </si>
  <si>
    <t>397-U1588A-3H</t>
  </si>
  <si>
    <t>397-U1588A-4H</t>
  </si>
  <si>
    <t>397-U1588A-5H</t>
  </si>
  <si>
    <t>397-U1588A-6H</t>
  </si>
  <si>
    <t>397-U1588A-7H</t>
  </si>
  <si>
    <t>397-U1588A-8H</t>
  </si>
  <si>
    <t>397-U1588A-9H</t>
  </si>
  <si>
    <t>397-U1588A-10H</t>
  </si>
  <si>
    <t>397-U1588A-11H</t>
  </si>
  <si>
    <t>397-U1588A-12H</t>
  </si>
  <si>
    <t>397-U1588A-13H</t>
  </si>
  <si>
    <t>397-U1588A-14H</t>
  </si>
  <si>
    <t>397-U1588A-15H</t>
  </si>
  <si>
    <t>397-U1588A-16H</t>
  </si>
  <si>
    <t>397-U1588A-17H</t>
  </si>
  <si>
    <t>397-U1588A-18X</t>
  </si>
  <si>
    <t>397-U1588A-19X</t>
  </si>
  <si>
    <t>397-U1588A-20X</t>
  </si>
  <si>
    <t>397-U1588A-21X</t>
  </si>
  <si>
    <t>397-U1588A-22X</t>
  </si>
  <si>
    <t>397-U1588A-23X</t>
  </si>
  <si>
    <t>397-U1588A-24X</t>
  </si>
  <si>
    <t>397-U1588A-25X</t>
  </si>
  <si>
    <t>397-U1588A-26X</t>
  </si>
  <si>
    <t>397-U1588A-27X</t>
  </si>
  <si>
    <t>397-U1588A-28X</t>
  </si>
  <si>
    <t>397-U1588A-29X</t>
  </si>
  <si>
    <t>397-U1588A-30X</t>
  </si>
  <si>
    <t>397-U1588A-31X</t>
  </si>
  <si>
    <t>397-U1588A-32X</t>
  </si>
  <si>
    <t>397-U1588A-33X</t>
  </si>
  <si>
    <t>397-U1588A-34X</t>
  </si>
  <si>
    <t>397-U1588A-35X</t>
  </si>
  <si>
    <t>397-U1588A-36X</t>
  </si>
  <si>
    <t>397-U1588A-37X</t>
  </si>
  <si>
    <t>397-U1588A-38X</t>
  </si>
  <si>
    <t>397-U1588A-39X</t>
  </si>
  <si>
    <t>397-U1588A-40X</t>
  </si>
  <si>
    <t>397-U1588A-41X</t>
  </si>
  <si>
    <t>397-U1588A-42X</t>
  </si>
  <si>
    <t>397-U1588A-43X</t>
  </si>
  <si>
    <t>397-U1588A-44X</t>
  </si>
  <si>
    <t>397-U1588A-45X</t>
  </si>
  <si>
    <t>397-U1588A-46X</t>
  </si>
  <si>
    <t>397-U1588A-47X</t>
  </si>
  <si>
    <t>397-U1588A-48X</t>
  </si>
  <si>
    <t>397-U1588A-49X</t>
  </si>
  <si>
    <t>397-U1588B-1H</t>
  </si>
  <si>
    <t>397-U1588B-2H</t>
  </si>
  <si>
    <t>397-U1588B-3H</t>
  </si>
  <si>
    <t>397-U1588B-4H</t>
  </si>
  <si>
    <t>397-U1588B-5H</t>
  </si>
  <si>
    <t>397-U1588B-6H</t>
  </si>
  <si>
    <t>397-U1588B-7H</t>
  </si>
  <si>
    <t>397-U1588B-8H</t>
  </si>
  <si>
    <t>397-U1588B-9H</t>
  </si>
  <si>
    <t>397-U1588B-10X</t>
  </si>
  <si>
    <t>397-U1588B-11X</t>
  </si>
  <si>
    <t>397-U1588B-12X</t>
  </si>
  <si>
    <t>397-U1588B-13X</t>
  </si>
  <si>
    <t>397-U1588B-14X</t>
  </si>
  <si>
    <t>397-U1588B-15X</t>
  </si>
  <si>
    <t>397-U1588B-16X</t>
  </si>
  <si>
    <t>397-U1588B-17X</t>
  </si>
  <si>
    <t>397-U1588B-18X</t>
  </si>
  <si>
    <t>397-U1588B-19X</t>
  </si>
  <si>
    <t>397-U1588B-20X</t>
  </si>
  <si>
    <t>397-U1588B-21X</t>
  </si>
  <si>
    <t>397-U1588B-22X</t>
  </si>
  <si>
    <t>397-U1588B-23X</t>
  </si>
  <si>
    <t>397-U1588B-24X</t>
  </si>
  <si>
    <t>397-U1588B-25X</t>
  </si>
  <si>
    <t>397-U1588B-26X</t>
  </si>
  <si>
    <t>397-U1588B-27X</t>
  </si>
  <si>
    <t>397-U1588B-28X</t>
  </si>
  <si>
    <t>397-U1588B-29X</t>
  </si>
  <si>
    <t>397-U1588B-30X</t>
  </si>
  <si>
    <t>397-U1588B-31X</t>
  </si>
  <si>
    <t>397-U1588B-32X</t>
  </si>
  <si>
    <t>397-U1588B-33X</t>
  </si>
  <si>
    <t>397-U1588B-34X</t>
  </si>
  <si>
    <t>397-U1588B-35X</t>
  </si>
  <si>
    <t>397-U1588B-36X</t>
  </si>
  <si>
    <t>397-U1588B-37X</t>
  </si>
  <si>
    <t>397-U1588B-38X</t>
  </si>
  <si>
    <t>397-U1588B-39X</t>
  </si>
  <si>
    <t>397-U1588B-40X</t>
  </si>
  <si>
    <t>397-U1588B-41X</t>
  </si>
  <si>
    <t>397-U1588B-42X</t>
  </si>
  <si>
    <t>397-U1588B-43X</t>
  </si>
  <si>
    <t>397-U1588B-44X</t>
  </si>
  <si>
    <t>397-U1588B-45X</t>
  </si>
  <si>
    <t>397-U1588B-46X</t>
  </si>
  <si>
    <t>397-U1588B-47X</t>
  </si>
  <si>
    <t>397-U1588B-48X</t>
  </si>
  <si>
    <t>397-U1588B-49X</t>
  </si>
  <si>
    <t>397-U1588B-50X</t>
  </si>
  <si>
    <t>397-U1588B-51X</t>
  </si>
  <si>
    <t>397-U1588B-52X</t>
  </si>
  <si>
    <t>397-U1588B-53X</t>
  </si>
  <si>
    <t>397-U1588B-54X</t>
  </si>
  <si>
    <t>397-U1588B-55X</t>
  </si>
  <si>
    <t>397-U1588B-56X</t>
  </si>
  <si>
    <t>397-U1588B-57X</t>
  </si>
  <si>
    <t>397-U1588B-58X</t>
  </si>
  <si>
    <t>397-U1588B-59X</t>
  </si>
  <si>
    <t>397-U1588B-60X</t>
  </si>
  <si>
    <t>397-U1588B-61X</t>
  </si>
  <si>
    <t>397-U1588B-62X</t>
  </si>
  <si>
    <t>397-U1588B-63X</t>
  </si>
  <si>
    <t>397-U1588B-64X</t>
  </si>
  <si>
    <t>397-U1588C-11</t>
  </si>
  <si>
    <t>397-U1588C-2X</t>
  </si>
  <si>
    <t>397-U1588C-3X</t>
  </si>
  <si>
    <t>397-U1588C-4X</t>
  </si>
  <si>
    <t>397-U1588C-5X</t>
  </si>
  <si>
    <t>397-U1588C-6X</t>
  </si>
  <si>
    <t>397-U1588C-7X</t>
  </si>
  <si>
    <t>397-U1588C-8X</t>
  </si>
  <si>
    <t>397-U1588C-9X</t>
  </si>
  <si>
    <t>397-U1588C-10X</t>
  </si>
  <si>
    <t>397-U1588C-11X</t>
  </si>
  <si>
    <t>397-U1588C-12X</t>
  </si>
  <si>
    <t>397-U1588C-13X</t>
  </si>
  <si>
    <t>397-U1588C-14X</t>
  </si>
  <si>
    <t>397-U1588C-15X</t>
  </si>
  <si>
    <t>397-U1588C-16X</t>
  </si>
  <si>
    <t>397-U1588C-17X</t>
  </si>
  <si>
    <t>397-U1588C-18X</t>
  </si>
  <si>
    <t>397-U1588C-19X</t>
  </si>
  <si>
    <t>397-U1588C-20X</t>
  </si>
  <si>
    <t>397-U1588C-21X</t>
  </si>
  <si>
    <t>397-U1588C-22X</t>
  </si>
  <si>
    <t>397-U1588C-23X</t>
  </si>
  <si>
    <t>397-U1588C-24X</t>
  </si>
  <si>
    <t>397-U1588C-25X</t>
  </si>
  <si>
    <t>397-U1588C-26X</t>
  </si>
  <si>
    <t>397-U1588C-27X</t>
  </si>
  <si>
    <t>397-U1588C-28X</t>
  </si>
  <si>
    <t>397-U1588C-29X</t>
  </si>
  <si>
    <t>397-U1588C-30X</t>
  </si>
  <si>
    <t>397-U1588C-31X</t>
  </si>
  <si>
    <t>397-U1588C-32X</t>
  </si>
  <si>
    <t>397-U1588C-33X</t>
  </si>
  <si>
    <t>397-U1588C-34X</t>
  </si>
  <si>
    <t>397-U1588C-35X</t>
  </si>
  <si>
    <t>397-U1588C-36X</t>
  </si>
  <si>
    <t>397-U1588C-37X</t>
  </si>
  <si>
    <t>397-U1588C-38X</t>
  </si>
  <si>
    <t>397-U1588C-39X</t>
  </si>
  <si>
    <t>397-U1588C-40X</t>
  </si>
  <si>
    <t>397-U1588C-41X</t>
  </si>
  <si>
    <t>397-U1588C-42X</t>
  </si>
  <si>
    <t>397-U1588C-43X</t>
  </si>
  <si>
    <t>397-U1588C-44X</t>
  </si>
  <si>
    <t>397-U1588C-45X</t>
  </si>
  <si>
    <t>397-U1588C-46X</t>
  </si>
  <si>
    <t>397-U1588C-47X</t>
  </si>
  <si>
    <t>397-U1588C-48X</t>
  </si>
  <si>
    <t>397-U1588C-49X</t>
  </si>
  <si>
    <t>397-U1588C-50X</t>
  </si>
  <si>
    <t>397-U1588C-51X</t>
  </si>
  <si>
    <t>397-U1588C-52X</t>
  </si>
  <si>
    <t>397-U1588C-53X</t>
  </si>
  <si>
    <t>397-U1588C-54X</t>
  </si>
  <si>
    <t>397-U1588D-1H</t>
  </si>
  <si>
    <t>397-U1588D-2H</t>
  </si>
  <si>
    <t>397-U1588D-3H</t>
  </si>
  <si>
    <t>397-U1588D-4H</t>
  </si>
  <si>
    <t>397-U1588D-5H</t>
  </si>
  <si>
    <t>397-U1588D-6H</t>
  </si>
  <si>
    <t>397-U1588D-7H</t>
  </si>
  <si>
    <t>397-U1588D-8H</t>
  </si>
  <si>
    <t>397-U1588D-9H</t>
  </si>
  <si>
    <t>397-U1588D-10H</t>
  </si>
  <si>
    <t>397-U1588D-11H</t>
  </si>
  <si>
    <t>397-U1588D-12X</t>
  </si>
  <si>
    <t>397-U1588D-13X</t>
  </si>
  <si>
    <t>397-U1588D-14X</t>
  </si>
  <si>
    <t>397-U1588D-15X</t>
  </si>
  <si>
    <t>397-U1588D-16X</t>
  </si>
  <si>
    <t>397-U1588D-17X</t>
  </si>
  <si>
    <t>397-U1588D-18X</t>
  </si>
  <si>
    <t>397-U1588D-19X</t>
  </si>
  <si>
    <t>397-U1588D-20X</t>
  </si>
  <si>
    <t>397-U1588D-21X</t>
  </si>
  <si>
    <t>397-U1588D-22X</t>
  </si>
  <si>
    <t>397-U1588D-23X</t>
  </si>
  <si>
    <t>397-U1588D-24X</t>
  </si>
  <si>
    <t>397-U1588D-25X</t>
  </si>
  <si>
    <t>397-U1588D-26X</t>
  </si>
  <si>
    <t>397-U1588D-27X</t>
  </si>
  <si>
    <t>397-U1588D-28X</t>
  </si>
  <si>
    <t>397-U1588D-29X</t>
  </si>
  <si>
    <t>397-U1588D-30X</t>
  </si>
  <si>
    <t>397-U1588D-31X</t>
  </si>
  <si>
    <t>397-U1588D-32X</t>
  </si>
  <si>
    <t>397-U1588D-33X</t>
  </si>
  <si>
    <t>397-U1588D-34X</t>
  </si>
  <si>
    <t>397-U1588D-35X</t>
  </si>
  <si>
    <t>397-U1588D-36X</t>
  </si>
  <si>
    <t>397-U1588D-37X</t>
  </si>
  <si>
    <t>397-U1588D-38X</t>
  </si>
  <si>
    <t>397-U1588D-39X</t>
  </si>
  <si>
    <t>397-U1588D-40X</t>
  </si>
  <si>
    <t>397-U1588D-41X</t>
  </si>
  <si>
    <t>397-U1588D-42X</t>
  </si>
  <si>
    <t>397-U1588D-43X</t>
  </si>
  <si>
    <t>397-U1588D-44X</t>
  </si>
  <si>
    <t>397-U1588D-45X</t>
  </si>
  <si>
    <t>397-U1588D-46X</t>
  </si>
  <si>
    <t>397-U1588D-47X</t>
  </si>
  <si>
    <t>397-U1588D-48X</t>
  </si>
  <si>
    <t>397-U1588D-49X</t>
  </si>
  <si>
    <t>397-U1588D-50X</t>
  </si>
  <si>
    <t>397-U1588D-51X</t>
  </si>
  <si>
    <t>397-U1588D-52X</t>
  </si>
  <si>
    <t>397-U1588D-53X</t>
  </si>
  <si>
    <t>397-U1588D-54X</t>
  </si>
  <si>
    <t>397-U1588D-55X</t>
  </si>
  <si>
    <t>397-U1588D-56X</t>
  </si>
  <si>
    <t>397-U1588D-57X</t>
  </si>
  <si>
    <t>397-U1588D-58X</t>
  </si>
  <si>
    <t>397-U1588D-59X</t>
  </si>
  <si>
    <t>397-U1588D-60X</t>
  </si>
  <si>
    <t>397-U1588D-61X</t>
  </si>
  <si>
    <t>397-U1588D-62X</t>
  </si>
  <si>
    <t>397-U1588D-63X</t>
  </si>
  <si>
    <t>397-U1588D-64X</t>
  </si>
  <si>
    <t>397-U1588D-65X</t>
  </si>
  <si>
    <t>397-U1588D-66X</t>
  </si>
  <si>
    <t>397-U1588D-67X</t>
  </si>
  <si>
    <t>397-U1588D-68X</t>
  </si>
  <si>
    <t>397-U1588D-69X</t>
  </si>
  <si>
    <t>397-U1588D-70X</t>
  </si>
  <si>
    <t>397-U1588D-71X</t>
  </si>
  <si>
    <t>397-U1588D-72X</t>
  </si>
  <si>
    <t>397-U1588D-73X</t>
  </si>
  <si>
    <t>397-U1588D-74X</t>
  </si>
  <si>
    <t>397-U1588D-75X</t>
  </si>
  <si>
    <t>397-U1588D-76X</t>
  </si>
  <si>
    <t>Core type</t>
  </si>
  <si>
    <t>Core top depth CSF-A (m)</t>
  </si>
  <si>
    <t>Core top depth CCSF (m)</t>
  </si>
  <si>
    <t>Cumulative offset (m)</t>
  </si>
  <si>
    <t>Differential offset (m)</t>
  </si>
  <si>
    <t>Growth rate</t>
  </si>
  <si>
    <t>Shift type</t>
  </si>
  <si>
    <t>Data used</t>
  </si>
  <si>
    <t>Quality comment</t>
  </si>
  <si>
    <t>Reference core</t>
  </si>
  <si>
    <t>Reference tie point CSF-A (m)</t>
  </si>
  <si>
    <t>Shift tie point CSF-A (m)</t>
  </si>
  <si>
    <t>REL</t>
  </si>
  <si>
    <t>TIE</t>
  </si>
  <si>
    <t>MScompress</t>
  </si>
  <si>
    <t>B1</t>
  </si>
  <si>
    <t>B2</t>
  </si>
  <si>
    <t>D3</t>
  </si>
  <si>
    <t>D4</t>
  </si>
  <si>
    <t>B6</t>
  </si>
  <si>
    <t>B7</t>
  </si>
  <si>
    <t>B8</t>
  </si>
  <si>
    <t>D9</t>
  </si>
  <si>
    <t>D10</t>
  </si>
  <si>
    <t>Natural Gamma</t>
  </si>
  <si>
    <t>B11</t>
  </si>
  <si>
    <t>D13</t>
  </si>
  <si>
    <t>C5</t>
  </si>
  <si>
    <t>B17</t>
  </si>
  <si>
    <t>B19</t>
  </si>
  <si>
    <t>B21</t>
  </si>
  <si>
    <t>B23</t>
  </si>
  <si>
    <t>B25</t>
  </si>
  <si>
    <t>B28</t>
  </si>
  <si>
    <t>B29</t>
  </si>
  <si>
    <t>B32</t>
  </si>
  <si>
    <t>B34</t>
  </si>
  <si>
    <t>B35</t>
  </si>
  <si>
    <t>D37</t>
  </si>
  <si>
    <t>B39</t>
  </si>
  <si>
    <t>B40</t>
  </si>
  <si>
    <t>B41</t>
  </si>
  <si>
    <t>B42</t>
  </si>
  <si>
    <t>B43</t>
  </si>
  <si>
    <t>B44</t>
  </si>
  <si>
    <t>B45</t>
  </si>
  <si>
    <t>B46</t>
  </si>
  <si>
    <t>B47</t>
  </si>
  <si>
    <t>B48</t>
  </si>
  <si>
    <t>B50</t>
  </si>
  <si>
    <t>D50</t>
  </si>
  <si>
    <t>B52</t>
  </si>
  <si>
    <t>C41</t>
  </si>
  <si>
    <t>B54</t>
  </si>
  <si>
    <t>B55</t>
  </si>
  <si>
    <t>B56</t>
  </si>
  <si>
    <t>C46</t>
  </si>
  <si>
    <t>B58</t>
  </si>
  <si>
    <t>B60</t>
  </si>
  <si>
    <t>B61</t>
  </si>
  <si>
    <t>C51</t>
  </si>
  <si>
    <t>C52</t>
  </si>
  <si>
    <t>C53</t>
  </si>
  <si>
    <t>B64</t>
  </si>
  <si>
    <t>A2</t>
  </si>
  <si>
    <t>A3</t>
  </si>
  <si>
    <t>A4</t>
  </si>
  <si>
    <t>A5</t>
  </si>
  <si>
    <t>D6</t>
  </si>
  <si>
    <t>D7</t>
  </si>
  <si>
    <t>D8</t>
  </si>
  <si>
    <t>A10</t>
  </si>
  <si>
    <t>A11</t>
  </si>
  <si>
    <t>A12</t>
  </si>
  <si>
    <t>C4</t>
  </si>
  <si>
    <t>C7</t>
  </si>
  <si>
    <t>C8</t>
  </si>
  <si>
    <t>C9</t>
  </si>
  <si>
    <t>D20</t>
  </si>
  <si>
    <t>C11</t>
  </si>
  <si>
    <t>C12</t>
  </si>
  <si>
    <t>C13</t>
  </si>
  <si>
    <t>A17</t>
  </si>
  <si>
    <t>C15</t>
  </si>
  <si>
    <t>A18</t>
  </si>
  <si>
    <t>C16</t>
  </si>
  <si>
    <t>C17</t>
  </si>
  <si>
    <t>D28</t>
  </si>
  <si>
    <t>C19</t>
  </si>
  <si>
    <t>C20</t>
  </si>
  <si>
    <t>C21</t>
  </si>
  <si>
    <t>C22</t>
  </si>
  <si>
    <t>C23</t>
  </si>
  <si>
    <t>D34</t>
  </si>
  <si>
    <t>C25</t>
  </si>
  <si>
    <t>C26</t>
  </si>
  <si>
    <t>C27</t>
  </si>
  <si>
    <t>C28</t>
  </si>
  <si>
    <t>C29</t>
  </si>
  <si>
    <t>D40</t>
  </si>
  <si>
    <t>C31</t>
  </si>
  <si>
    <t>D42</t>
  </si>
  <si>
    <t>C33</t>
  </si>
  <si>
    <t>D44</t>
  </si>
  <si>
    <t>C35</t>
  </si>
  <si>
    <t>A32</t>
  </si>
  <si>
    <t>C37</t>
  </si>
  <si>
    <t>A34</t>
  </si>
  <si>
    <t>C39</t>
  </si>
  <si>
    <t>D51</t>
  </si>
  <si>
    <t>D52</t>
  </si>
  <si>
    <t>C42</t>
  </si>
  <si>
    <t>D54</t>
  </si>
  <si>
    <t>D55</t>
  </si>
  <si>
    <t>D56</t>
  </si>
  <si>
    <t>C47</t>
  </si>
  <si>
    <t>A43</t>
  </si>
  <si>
    <t>D59</t>
  </si>
  <si>
    <t>C50</t>
  </si>
  <si>
    <t>A46</t>
  </si>
  <si>
    <t>A48</t>
  </si>
  <si>
    <t>B13</t>
  </si>
  <si>
    <t>B14</t>
  </si>
  <si>
    <t>B15</t>
  </si>
  <si>
    <t>B16</t>
  </si>
  <si>
    <t>D17</t>
  </si>
  <si>
    <t>D18</t>
  </si>
  <si>
    <t>D19</t>
  </si>
  <si>
    <t>A15</t>
  </si>
  <si>
    <t>D21</t>
  </si>
  <si>
    <t>D22</t>
  </si>
  <si>
    <t>B22</t>
  </si>
  <si>
    <t>D25</t>
  </si>
  <si>
    <t>D27</t>
  </si>
  <si>
    <t>D29</t>
  </si>
  <si>
    <t>D30</t>
  </si>
  <si>
    <t>D31</t>
  </si>
  <si>
    <t>D32</t>
  </si>
  <si>
    <t>D33</t>
  </si>
  <si>
    <t>D35</t>
  </si>
  <si>
    <t>D36</t>
  </si>
  <si>
    <t>D38</t>
  </si>
  <si>
    <t>D43</t>
  </si>
  <si>
    <t>D48</t>
  </si>
  <si>
    <t>D49</t>
  </si>
  <si>
    <t>B53</t>
  </si>
  <si>
    <t>D57</t>
  </si>
  <si>
    <t>B59</t>
  </si>
  <si>
    <t>D58</t>
  </si>
  <si>
    <t>A44</t>
  </si>
  <si>
    <t>D60</t>
  </si>
  <si>
    <t>D61</t>
  </si>
  <si>
    <t>D62</t>
  </si>
  <si>
    <t>B4</t>
  </si>
  <si>
    <t>B5</t>
  </si>
  <si>
    <t>B9</t>
  </si>
  <si>
    <t>C6</t>
  </si>
  <si>
    <t>A14</t>
  </si>
  <si>
    <t>B18</t>
  </si>
  <si>
    <t>C10</t>
  </si>
  <si>
    <t>B20</t>
  </si>
  <si>
    <t>A16</t>
  </si>
  <si>
    <t>C14</t>
  </si>
  <si>
    <t>B24</t>
  </si>
  <si>
    <t>B27</t>
  </si>
  <si>
    <t>C18</t>
  </si>
  <si>
    <t>B31</t>
  </si>
  <si>
    <t>B36</t>
  </si>
  <si>
    <t>C30</t>
  </si>
  <si>
    <t>C32</t>
  </si>
  <si>
    <t>C34</t>
  </si>
  <si>
    <t>C36</t>
  </si>
  <si>
    <t>B49</t>
  </si>
  <si>
    <t>C40</t>
  </si>
  <si>
    <t>A39</t>
  </si>
  <si>
    <t>A40</t>
  </si>
  <si>
    <t>C45</t>
  </si>
  <si>
    <t>C48</t>
  </si>
  <si>
    <t>C49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</si>
</sst>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\ h:mm"/>
    <numFmt numFmtId="165" formatCode="0.000"/>
    <numFmt numFmtId="166" formatCode="0.0"/>
  </numFmts>
  <fonts count="7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  <scheme val="minor"/>
    </font>
    <font>
      <sz val="10"/>
      <color theme="1" tint="0.499984740745262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rgb="FFF9CB9C"/>
      </patternFill>
    </fill>
    <fill>
      <patternFill patternType="solid">
        <fgColor theme="4" tint="0.79998168889431442"/>
        <bgColor rgb="FFCFE2F3"/>
      </patternFill>
    </fill>
    <fill>
      <patternFill patternType="solid">
        <fgColor theme="5" tint="0.79998168889431442"/>
        <bgColor rgb="FFF4CCCC"/>
      </patternFill>
    </fill>
    <fill>
      <patternFill patternType="solid">
        <fgColor theme="9" tint="0.59999389629810485"/>
        <bgColor rgb="FFB4A7D6"/>
      </patternFill>
    </fill>
    <fill>
      <patternFill patternType="solid">
        <fgColor theme="7" tint="0.79998168889431442"/>
        <bgColor rgb="FF6AA84F"/>
      </patternFill>
    </fill>
    <fill>
      <patternFill patternType="solid">
        <fgColor theme="4" tint="0.79998168889431442"/>
        <bgColor rgb="FF9FC5E8"/>
      </patternFill>
    </fill>
    <fill>
      <patternFill patternType="solid">
        <fgColor theme="4" tint="0.79998168889431442"/>
        <bgColor rgb="FFF4CCCC"/>
      </patternFill>
    </fill>
    <fill>
      <patternFill patternType="solid">
        <fgColor theme="6" tint="0.59999389629810485"/>
        <bgColor rgb="FFCFE2F3"/>
      </patternFill>
    </fill>
    <fill>
      <patternFill patternType="solid">
        <fgColor theme="9" tint="0.59999389629810485"/>
        <bgColor rgb="FFDDEBF7"/>
      </patternFill>
    </fill>
    <fill>
      <patternFill patternType="solid">
        <fgColor theme="7" tint="0.79998168889431442"/>
        <bgColor rgb="FFDDEBF7"/>
      </patternFill>
    </fill>
    <fill>
      <patternFill patternType="solid">
        <fgColor theme="7" tint="0.79998168889431442"/>
        <bgColor rgb="FFC9DAF8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quotePrefix="1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165" fontId="1" fillId="3" borderId="0" xfId="0" applyNumberFormat="1" applyFont="1" applyFill="1" applyAlignment="1">
      <alignment horizontal="center" vertical="center" wrapText="1"/>
    </xf>
    <xf numFmtId="0" fontId="6" fillId="0" borderId="0" xfId="0" applyFont="1"/>
    <xf numFmtId="165" fontId="2" fillId="4" borderId="0" xfId="0" applyNumberFormat="1" applyFont="1" applyFill="1" applyAlignment="1">
      <alignment horizontal="center" vertical="center" wrapText="1"/>
    </xf>
    <xf numFmtId="165" fontId="1" fillId="4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165" fontId="0" fillId="0" borderId="0" xfId="0" applyNumberFormat="1"/>
    <xf numFmtId="165" fontId="2" fillId="6" borderId="0" xfId="0" applyNumberFormat="1" applyFont="1" applyFill="1" applyAlignment="1">
      <alignment horizontal="center" vertical="center" wrapText="1"/>
    </xf>
    <xf numFmtId="165" fontId="2" fillId="3" borderId="0" xfId="0" applyNumberFormat="1" applyFont="1" applyFill="1" applyAlignment="1">
      <alignment horizontal="center" vertical="center" wrapText="1"/>
    </xf>
    <xf numFmtId="165" fontId="1" fillId="5" borderId="0" xfId="0" applyNumberFormat="1" applyFont="1" applyFill="1" applyAlignment="1">
      <alignment horizontal="center" vertical="center" wrapText="1"/>
    </xf>
    <xf numFmtId="166" fontId="2" fillId="3" borderId="0" xfId="0" applyNumberFormat="1" applyFont="1" applyFill="1" applyAlignment="1">
      <alignment horizontal="center" vertical="center" wrapText="1"/>
    </xf>
    <xf numFmtId="166" fontId="0" fillId="0" borderId="0" xfId="0" applyNumberFormat="1"/>
    <xf numFmtId="2" fontId="2" fillId="3" borderId="0" xfId="0" applyNumberFormat="1" applyFont="1" applyFill="1" applyAlignment="1">
      <alignment horizontal="center" vertical="center" wrapText="1"/>
    </xf>
    <xf numFmtId="2" fontId="0" fillId="0" borderId="0" xfId="0" applyNumberFormat="1"/>
    <xf numFmtId="166" fontId="1" fillId="3" borderId="0" xfId="0" applyNumberFormat="1" applyFont="1" applyFill="1" applyAlignment="1">
      <alignment horizontal="center" vertical="center" wrapText="1"/>
    </xf>
    <xf numFmtId="0" fontId="2" fillId="3" borderId="0" xfId="0" quotePrefix="1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166" fontId="2" fillId="3" borderId="0" xfId="0" quotePrefix="1" applyNumberFormat="1" applyFont="1" applyFill="1" applyAlignment="1">
      <alignment horizontal="center" vertical="center" wrapText="1"/>
    </xf>
    <xf numFmtId="165" fontId="5" fillId="4" borderId="0" xfId="0" applyNumberFormat="1" applyFont="1" applyFill="1" applyAlignment="1">
      <alignment horizontal="center" vertical="center" wrapText="1"/>
    </xf>
    <xf numFmtId="166" fontId="6" fillId="0" borderId="0" xfId="0" applyNumberFormat="1" applyFont="1" applyAlignment="1">
      <alignment horizontal="center" vertical="center" wrapText="1"/>
    </xf>
    <xf numFmtId="166" fontId="6" fillId="0" borderId="0" xfId="0" applyNumberFormat="1" applyFont="1"/>
    <xf numFmtId="0" fontId="1" fillId="7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3" fillId="10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outlinePr summaryBelow="0" summaryRight="0"/>
  </sheetPr>
  <dimension ref="A1:AB2387"/>
  <sheetViews>
    <sheetView tabSelected="1" workbookViewId="0">
      <pane ySplit="1" topLeftCell="A2" activePane="bottomLeft" state="frozen"/>
      <selection pane="bottomLeft"/>
    </sheetView>
  </sheetViews>
  <sheetFormatPr baseColWidth="10" defaultColWidth="12.6640625" defaultRowHeight="15.75" customHeight="1" x14ac:dyDescent="0.15"/>
  <cols>
    <col min="1" max="1" width="3.83203125" customWidth="1"/>
    <col min="2" max="2" width="5.83203125" customWidth="1"/>
    <col min="3" max="3" width="4.33203125" customWidth="1"/>
    <col min="4" max="5" width="4.6640625" customWidth="1"/>
    <col min="6" max="6" width="4.33203125" customWidth="1"/>
    <col min="7" max="7" width="4.1640625" customWidth="1"/>
    <col min="8" max="11" width="8.83203125" customWidth="1"/>
    <col min="12" max="15" width="8.6640625" customWidth="1"/>
    <col min="16" max="18" width="7.6640625" customWidth="1"/>
    <col min="19" max="19" width="7" customWidth="1"/>
    <col min="20" max="20" width="8.6640625" customWidth="1"/>
    <col min="21" max="21" width="12" customWidth="1"/>
    <col min="22" max="22" width="13" customWidth="1"/>
    <col min="23" max="23" width="13.5" customWidth="1"/>
    <col min="24" max="24" width="15.83203125" customWidth="1"/>
    <col min="25" max="25" width="15" customWidth="1"/>
    <col min="26" max="26" width="7.1640625" customWidth="1"/>
    <col min="27" max="27" width="20.6640625" customWidth="1"/>
    <col min="28" max="28" width="32.83203125" customWidth="1"/>
  </cols>
  <sheetData>
    <row r="1" spans="1:28" ht="62" customHeight="1" x14ac:dyDescent="0.1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39" t="s">
        <v>9</v>
      </c>
      <c r="K1" s="39" t="s">
        <v>10</v>
      </c>
      <c r="L1" s="40" t="s">
        <v>11</v>
      </c>
      <c r="M1" s="40" t="s">
        <v>12</v>
      </c>
      <c r="N1" s="40" t="s">
        <v>13</v>
      </c>
      <c r="O1" s="40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</row>
    <row r="2" spans="1:28" ht="15.75" customHeight="1" x14ac:dyDescent="0.15">
      <c r="A2" s="1">
        <v>397</v>
      </c>
      <c r="B2" s="2" t="s">
        <v>28</v>
      </c>
      <c r="C2" s="2" t="s">
        <v>29</v>
      </c>
      <c r="D2" s="1">
        <v>1</v>
      </c>
      <c r="E2" s="2" t="s">
        <v>30</v>
      </c>
      <c r="F2" s="1">
        <v>1</v>
      </c>
      <c r="G2" s="2"/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5000</v>
      </c>
      <c r="R2" s="2" t="s">
        <v>31</v>
      </c>
      <c r="S2" s="2" t="s">
        <v>32</v>
      </c>
      <c r="T2" s="2"/>
      <c r="U2" s="2"/>
      <c r="V2" s="2" t="s">
        <v>33</v>
      </c>
      <c r="W2" s="2" t="s">
        <v>34</v>
      </c>
      <c r="X2" s="3">
        <v>44895.784722222219</v>
      </c>
      <c r="Y2" s="2" t="s">
        <v>35</v>
      </c>
      <c r="Z2" s="2" t="s">
        <v>36</v>
      </c>
      <c r="AA2" s="2"/>
      <c r="AB2" s="2" t="s">
        <v>37</v>
      </c>
    </row>
    <row r="3" spans="1:28" ht="15.75" customHeight="1" x14ac:dyDescent="0.15">
      <c r="A3" s="1">
        <v>397</v>
      </c>
      <c r="B3" s="2" t="s">
        <v>28</v>
      </c>
      <c r="C3" s="2" t="s">
        <v>29</v>
      </c>
      <c r="D3" s="1">
        <v>1</v>
      </c>
      <c r="E3" s="2" t="s">
        <v>30</v>
      </c>
      <c r="F3" s="1">
        <v>1</v>
      </c>
      <c r="G3" s="2" t="s">
        <v>29</v>
      </c>
      <c r="H3" s="1">
        <v>65</v>
      </c>
      <c r="I3" s="1">
        <v>65</v>
      </c>
      <c r="J3" s="1">
        <v>65</v>
      </c>
      <c r="K3" s="1">
        <v>65</v>
      </c>
      <c r="L3" s="1">
        <v>0.65</v>
      </c>
      <c r="M3" s="1">
        <v>0.65</v>
      </c>
      <c r="N3" s="1">
        <v>0.65</v>
      </c>
      <c r="O3" s="1">
        <v>0.65</v>
      </c>
      <c r="P3" s="1">
        <v>0</v>
      </c>
      <c r="Q3" s="1">
        <v>1</v>
      </c>
      <c r="R3" s="2" t="s">
        <v>38</v>
      </c>
      <c r="S3" s="2" t="s">
        <v>39</v>
      </c>
      <c r="T3" s="2"/>
      <c r="U3" s="2"/>
      <c r="V3" s="2" t="s">
        <v>39</v>
      </c>
      <c r="W3" s="2" t="s">
        <v>40</v>
      </c>
      <c r="X3" s="3">
        <v>44895.930555555555</v>
      </c>
      <c r="Y3" s="2" t="s">
        <v>41</v>
      </c>
      <c r="Z3" s="2" t="s">
        <v>36</v>
      </c>
      <c r="AA3" s="2"/>
      <c r="AB3" s="2" t="s">
        <v>42</v>
      </c>
    </row>
    <row r="4" spans="1:28" ht="15.75" customHeight="1" x14ac:dyDescent="0.15">
      <c r="A4" s="1">
        <v>397</v>
      </c>
      <c r="B4" s="2" t="s">
        <v>28</v>
      </c>
      <c r="C4" s="2" t="s">
        <v>29</v>
      </c>
      <c r="D4" s="1">
        <v>1</v>
      </c>
      <c r="E4" s="2" t="s">
        <v>30</v>
      </c>
      <c r="F4" s="1">
        <v>1</v>
      </c>
      <c r="G4" s="2" t="s">
        <v>43</v>
      </c>
      <c r="H4" s="1">
        <v>73</v>
      </c>
      <c r="I4" s="1">
        <v>75</v>
      </c>
      <c r="J4" s="1">
        <v>73</v>
      </c>
      <c r="K4" s="1">
        <v>75</v>
      </c>
      <c r="L4" s="1">
        <v>0.73</v>
      </c>
      <c r="M4" s="1">
        <v>0.75</v>
      </c>
      <c r="N4" s="1">
        <v>0.73</v>
      </c>
      <c r="O4" s="1">
        <v>0.75</v>
      </c>
      <c r="P4" s="1">
        <v>2</v>
      </c>
      <c r="Q4" s="1">
        <v>10</v>
      </c>
      <c r="R4" s="2" t="s">
        <v>44</v>
      </c>
      <c r="S4" s="2" t="s">
        <v>45</v>
      </c>
      <c r="T4" s="2"/>
      <c r="U4" s="2"/>
      <c r="V4" s="2">
        <v>31181</v>
      </c>
      <c r="W4" s="2" t="s">
        <v>46</v>
      </c>
      <c r="X4" s="3">
        <v>44895.919444444444</v>
      </c>
      <c r="Y4" s="2" t="s">
        <v>47</v>
      </c>
      <c r="Z4" s="2" t="s">
        <v>36</v>
      </c>
      <c r="AA4" s="2"/>
      <c r="AB4" s="2" t="s">
        <v>48</v>
      </c>
    </row>
    <row r="5" spans="1:28" ht="15.75" customHeight="1" x14ac:dyDescent="0.15">
      <c r="A5" s="1">
        <v>397</v>
      </c>
      <c r="B5" s="2" t="s">
        <v>28</v>
      </c>
      <c r="C5" s="2" t="s">
        <v>29</v>
      </c>
      <c r="D5" s="1">
        <v>1</v>
      </c>
      <c r="E5" s="2" t="s">
        <v>30</v>
      </c>
      <c r="F5" s="1">
        <v>1</v>
      </c>
      <c r="G5" s="2" t="s">
        <v>43</v>
      </c>
      <c r="H5" s="1">
        <v>80</v>
      </c>
      <c r="I5" s="1">
        <v>80</v>
      </c>
      <c r="J5" s="1">
        <v>80</v>
      </c>
      <c r="K5" s="1">
        <v>80</v>
      </c>
      <c r="L5" s="1">
        <v>0.8</v>
      </c>
      <c r="M5" s="1">
        <v>0.8</v>
      </c>
      <c r="N5" s="1">
        <v>0.8</v>
      </c>
      <c r="O5" s="1">
        <v>0.8</v>
      </c>
      <c r="P5" s="1">
        <v>0</v>
      </c>
      <c r="Q5" s="1">
        <v>1</v>
      </c>
      <c r="R5" s="2" t="s">
        <v>49</v>
      </c>
      <c r="S5" s="2" t="s">
        <v>50</v>
      </c>
      <c r="T5" s="2"/>
      <c r="U5" s="2"/>
      <c r="V5" s="2" t="s">
        <v>50</v>
      </c>
      <c r="W5" s="2" t="s">
        <v>51</v>
      </c>
      <c r="X5" s="3">
        <v>44895.92291666667</v>
      </c>
      <c r="Y5" s="2" t="s">
        <v>47</v>
      </c>
      <c r="Z5" s="2" t="s">
        <v>36</v>
      </c>
      <c r="AA5" s="2"/>
      <c r="AB5" s="2" t="s">
        <v>52</v>
      </c>
    </row>
    <row r="6" spans="1:28" ht="15.75" customHeight="1" x14ac:dyDescent="0.15">
      <c r="A6" s="1">
        <v>397</v>
      </c>
      <c r="B6" s="2" t="s">
        <v>28</v>
      </c>
      <c r="C6" s="2" t="s">
        <v>29</v>
      </c>
      <c r="D6" s="1">
        <v>1</v>
      </c>
      <c r="E6" s="2" t="s">
        <v>30</v>
      </c>
      <c r="F6" s="1">
        <v>1</v>
      </c>
      <c r="G6" s="2"/>
      <c r="H6" s="1">
        <v>143</v>
      </c>
      <c r="I6" s="1">
        <v>148</v>
      </c>
      <c r="J6" s="1">
        <v>0</v>
      </c>
      <c r="K6" s="1">
        <v>5</v>
      </c>
      <c r="L6" s="1">
        <v>1.43</v>
      </c>
      <c r="M6" s="1">
        <v>1.48</v>
      </c>
      <c r="N6" s="1">
        <v>1.43</v>
      </c>
      <c r="O6" s="1">
        <v>1.48</v>
      </c>
      <c r="P6" s="1">
        <v>5</v>
      </c>
      <c r="Q6" s="1">
        <v>6</v>
      </c>
      <c r="R6" s="2" t="s">
        <v>53</v>
      </c>
      <c r="S6" s="2"/>
      <c r="T6" s="2"/>
      <c r="U6" s="2"/>
      <c r="V6" s="2" t="s">
        <v>54</v>
      </c>
      <c r="W6" s="2" t="s">
        <v>55</v>
      </c>
      <c r="X6" s="3">
        <v>44895.789583333331</v>
      </c>
      <c r="Y6" s="2" t="s">
        <v>56</v>
      </c>
      <c r="Z6" s="2" t="s">
        <v>36</v>
      </c>
      <c r="AA6" s="2" t="s">
        <v>57</v>
      </c>
      <c r="AB6" s="2" t="s">
        <v>58</v>
      </c>
    </row>
    <row r="7" spans="1:28" ht="15.75" customHeight="1" x14ac:dyDescent="0.15">
      <c r="A7" s="1">
        <v>397</v>
      </c>
      <c r="B7" s="2" t="s">
        <v>28</v>
      </c>
      <c r="C7" s="2" t="s">
        <v>29</v>
      </c>
      <c r="D7" s="1">
        <v>1</v>
      </c>
      <c r="E7" s="2" t="s">
        <v>30</v>
      </c>
      <c r="F7" s="1">
        <v>1</v>
      </c>
      <c r="G7" s="2"/>
      <c r="H7" s="1">
        <v>143</v>
      </c>
      <c r="I7" s="1">
        <v>148</v>
      </c>
      <c r="J7" s="1">
        <v>143</v>
      </c>
      <c r="K7" s="1">
        <v>5</v>
      </c>
      <c r="L7" s="1">
        <v>1.43</v>
      </c>
      <c r="M7" s="1">
        <v>1.48</v>
      </c>
      <c r="N7" s="1">
        <v>1.43</v>
      </c>
      <c r="O7" s="1">
        <v>1.48</v>
      </c>
      <c r="P7" s="1">
        <v>5</v>
      </c>
      <c r="Q7" s="1">
        <v>176</v>
      </c>
      <c r="R7" s="2" t="s">
        <v>59</v>
      </c>
      <c r="S7" s="2" t="s">
        <v>60</v>
      </c>
      <c r="T7" s="2"/>
      <c r="U7" s="2"/>
      <c r="V7" s="2" t="s">
        <v>61</v>
      </c>
      <c r="W7" s="2" t="s">
        <v>62</v>
      </c>
      <c r="X7" s="3">
        <v>44895.784722222219</v>
      </c>
      <c r="Y7" s="2" t="s">
        <v>35</v>
      </c>
      <c r="Z7" s="2" t="s">
        <v>36</v>
      </c>
      <c r="AA7" s="2"/>
      <c r="AB7" s="2" t="s">
        <v>63</v>
      </c>
    </row>
    <row r="8" spans="1:28" ht="15.75" customHeight="1" x14ac:dyDescent="0.15">
      <c r="A8" s="1">
        <v>397</v>
      </c>
      <c r="B8" s="2" t="s">
        <v>28</v>
      </c>
      <c r="C8" s="2" t="s">
        <v>29</v>
      </c>
      <c r="D8" s="1">
        <v>1</v>
      </c>
      <c r="E8" s="2" t="s">
        <v>30</v>
      </c>
      <c r="F8" s="1">
        <v>1</v>
      </c>
      <c r="G8" s="2"/>
      <c r="H8" s="1">
        <v>143</v>
      </c>
      <c r="I8" s="1">
        <v>148</v>
      </c>
      <c r="J8" s="1">
        <v>0</v>
      </c>
      <c r="K8" s="1">
        <v>5</v>
      </c>
      <c r="L8" s="1">
        <v>1.43</v>
      </c>
      <c r="M8" s="1">
        <v>1.48</v>
      </c>
      <c r="N8" s="1">
        <v>1.43</v>
      </c>
      <c r="O8" s="1">
        <v>1.48</v>
      </c>
      <c r="P8" s="1">
        <v>5</v>
      </c>
      <c r="Q8" s="1">
        <v>10</v>
      </c>
      <c r="R8" s="2" t="s">
        <v>53</v>
      </c>
      <c r="S8" s="2"/>
      <c r="T8" s="2" t="s">
        <v>64</v>
      </c>
      <c r="U8" s="2" t="s">
        <v>65</v>
      </c>
      <c r="V8" s="1" t="s">
        <v>66</v>
      </c>
      <c r="W8" s="2" t="s">
        <v>67</v>
      </c>
      <c r="X8" s="3">
        <v>44895.789583333331</v>
      </c>
      <c r="Y8" s="2" t="s">
        <v>56</v>
      </c>
      <c r="Z8" s="2" t="s">
        <v>36</v>
      </c>
      <c r="AA8" s="2" t="s">
        <v>68</v>
      </c>
      <c r="AB8" s="2" t="s">
        <v>69</v>
      </c>
    </row>
    <row r="9" spans="1:28" ht="15.75" customHeight="1" x14ac:dyDescent="0.15">
      <c r="A9" s="1">
        <v>397</v>
      </c>
      <c r="B9" s="2" t="s">
        <v>28</v>
      </c>
      <c r="C9" s="2" t="s">
        <v>29</v>
      </c>
      <c r="D9" s="1">
        <v>1</v>
      </c>
      <c r="E9" s="2" t="s">
        <v>30</v>
      </c>
      <c r="F9" s="1">
        <v>1</v>
      </c>
      <c r="G9" s="2"/>
      <c r="H9" s="1">
        <v>143</v>
      </c>
      <c r="I9" s="1">
        <v>148</v>
      </c>
      <c r="J9" s="1">
        <v>0</v>
      </c>
      <c r="K9" s="1">
        <v>5</v>
      </c>
      <c r="L9" s="1">
        <v>1.43</v>
      </c>
      <c r="M9" s="1">
        <v>1.48</v>
      </c>
      <c r="N9" s="1">
        <v>1.43</v>
      </c>
      <c r="O9" s="1">
        <v>1.48</v>
      </c>
      <c r="P9" s="1">
        <v>5</v>
      </c>
      <c r="Q9" s="1">
        <v>3</v>
      </c>
      <c r="R9" s="2" t="s">
        <v>53</v>
      </c>
      <c r="S9" s="2"/>
      <c r="T9" s="2"/>
      <c r="U9" s="2"/>
      <c r="V9" s="2" t="s">
        <v>70</v>
      </c>
      <c r="W9" s="2" t="s">
        <v>71</v>
      </c>
      <c r="X9" s="3">
        <v>44895.789583333331</v>
      </c>
      <c r="Y9" s="2" t="s">
        <v>56</v>
      </c>
      <c r="Z9" s="2" t="s">
        <v>36</v>
      </c>
      <c r="AA9" s="2" t="s">
        <v>72</v>
      </c>
      <c r="AB9" s="2" t="s">
        <v>73</v>
      </c>
    </row>
    <row r="10" spans="1:28" ht="15.75" customHeight="1" x14ac:dyDescent="0.15">
      <c r="A10" s="1">
        <v>397</v>
      </c>
      <c r="B10" s="2" t="s">
        <v>28</v>
      </c>
      <c r="C10" s="2" t="s">
        <v>29</v>
      </c>
      <c r="D10" s="1">
        <v>1</v>
      </c>
      <c r="E10" s="2" t="s">
        <v>30</v>
      </c>
      <c r="F10" s="1">
        <v>1</v>
      </c>
      <c r="G10" s="2"/>
      <c r="H10" s="1">
        <v>143</v>
      </c>
      <c r="I10" s="1">
        <v>148</v>
      </c>
      <c r="J10" s="1">
        <v>0</v>
      </c>
      <c r="K10" s="1">
        <v>5</v>
      </c>
      <c r="L10" s="1">
        <v>1.43</v>
      </c>
      <c r="M10" s="1">
        <v>1.48</v>
      </c>
      <c r="N10" s="1">
        <v>1.43</v>
      </c>
      <c r="O10" s="1">
        <v>1.48</v>
      </c>
      <c r="P10" s="1">
        <v>5</v>
      </c>
      <c r="Q10" s="1">
        <v>2</v>
      </c>
      <c r="R10" s="2" t="s">
        <v>53</v>
      </c>
      <c r="S10" s="2"/>
      <c r="T10" s="2" t="s">
        <v>74</v>
      </c>
      <c r="U10" s="2" t="s">
        <v>75</v>
      </c>
      <c r="V10" s="2" t="s">
        <v>76</v>
      </c>
      <c r="W10" s="2" t="s">
        <v>77</v>
      </c>
      <c r="X10" s="3">
        <v>44895.789583333331</v>
      </c>
      <c r="Y10" s="2" t="s">
        <v>56</v>
      </c>
      <c r="Z10" s="2" t="s">
        <v>36</v>
      </c>
      <c r="AA10" s="2" t="s">
        <v>78</v>
      </c>
      <c r="AB10" s="2" t="s">
        <v>79</v>
      </c>
    </row>
    <row r="11" spans="1:28" ht="15.75" customHeight="1" x14ac:dyDescent="0.15">
      <c r="A11" s="1">
        <v>397</v>
      </c>
      <c r="B11" s="2" t="s">
        <v>28</v>
      </c>
      <c r="C11" s="2" t="s">
        <v>29</v>
      </c>
      <c r="D11" s="1">
        <v>1</v>
      </c>
      <c r="E11" s="2" t="s">
        <v>30</v>
      </c>
      <c r="F11" s="2">
        <v>1</v>
      </c>
      <c r="G11" s="2"/>
      <c r="H11" s="1">
        <v>143</v>
      </c>
      <c r="I11" s="1">
        <v>148</v>
      </c>
      <c r="J11" s="1">
        <v>0</v>
      </c>
      <c r="K11" s="1">
        <v>5</v>
      </c>
      <c r="L11" s="1">
        <v>1.43</v>
      </c>
      <c r="M11" s="1">
        <v>1.48</v>
      </c>
      <c r="N11" s="1">
        <v>1.43</v>
      </c>
      <c r="O11" s="1">
        <v>1.48</v>
      </c>
      <c r="P11" s="1">
        <v>5</v>
      </c>
      <c r="Q11" s="1">
        <v>25</v>
      </c>
      <c r="R11" s="2" t="s">
        <v>80</v>
      </c>
      <c r="S11" s="2"/>
      <c r="T11" s="2" t="s">
        <v>64</v>
      </c>
      <c r="U11" s="2" t="s">
        <v>65</v>
      </c>
      <c r="V11" s="2" t="s">
        <v>81</v>
      </c>
      <c r="W11" s="2" t="s">
        <v>82</v>
      </c>
      <c r="X11" s="3">
        <v>44895.789583333331</v>
      </c>
      <c r="Y11" s="2" t="s">
        <v>56</v>
      </c>
      <c r="Z11" s="2" t="s">
        <v>36</v>
      </c>
      <c r="AA11" s="2"/>
      <c r="AB11" s="2" t="s">
        <v>83</v>
      </c>
    </row>
    <row r="12" spans="1:28" ht="15.75" customHeight="1" x14ac:dyDescent="0.15">
      <c r="A12" s="1">
        <v>397</v>
      </c>
      <c r="B12" s="2" t="s">
        <v>28</v>
      </c>
      <c r="C12" s="2" t="s">
        <v>29</v>
      </c>
      <c r="D12" s="1">
        <v>1</v>
      </c>
      <c r="E12" s="2" t="s">
        <v>30</v>
      </c>
      <c r="F12" s="2">
        <v>1</v>
      </c>
      <c r="G12" s="2"/>
      <c r="H12" s="1">
        <v>143</v>
      </c>
      <c r="I12" s="1">
        <v>148</v>
      </c>
      <c r="J12" s="1">
        <v>0</v>
      </c>
      <c r="K12" s="1">
        <v>5</v>
      </c>
      <c r="L12" s="1">
        <v>1.43</v>
      </c>
      <c r="M12" s="1">
        <v>1.48</v>
      </c>
      <c r="N12" s="1">
        <v>1.43</v>
      </c>
      <c r="O12" s="1">
        <v>1.48</v>
      </c>
      <c r="P12" s="1">
        <v>5</v>
      </c>
      <c r="Q12" s="1">
        <v>75</v>
      </c>
      <c r="R12" s="2" t="s">
        <v>80</v>
      </c>
      <c r="S12" s="2"/>
      <c r="T12" s="2"/>
      <c r="U12" s="2"/>
      <c r="V12" s="2" t="s">
        <v>84</v>
      </c>
      <c r="W12" s="2" t="s">
        <v>85</v>
      </c>
      <c r="X12" s="3">
        <v>44895.789583333331</v>
      </c>
      <c r="Y12" s="2" t="s">
        <v>56</v>
      </c>
      <c r="Z12" s="2" t="s">
        <v>36</v>
      </c>
      <c r="AA12" s="2" t="s">
        <v>86</v>
      </c>
      <c r="AB12" s="2" t="s">
        <v>87</v>
      </c>
    </row>
    <row r="13" spans="1:28" ht="15.75" customHeight="1" x14ac:dyDescent="0.15">
      <c r="A13" s="1">
        <v>397</v>
      </c>
      <c r="B13" s="2" t="s">
        <v>28</v>
      </c>
      <c r="C13" s="2" t="s">
        <v>29</v>
      </c>
      <c r="D13" s="1">
        <v>1</v>
      </c>
      <c r="E13" s="2" t="s">
        <v>30</v>
      </c>
      <c r="F13" s="2">
        <v>1</v>
      </c>
      <c r="G13" s="2"/>
      <c r="H13" s="1">
        <v>143</v>
      </c>
      <c r="I13" s="1">
        <v>148</v>
      </c>
      <c r="J13" s="1">
        <v>0</v>
      </c>
      <c r="K13" s="1">
        <v>5</v>
      </c>
      <c r="L13" s="1">
        <v>1.43</v>
      </c>
      <c r="M13" s="1">
        <v>1.48</v>
      </c>
      <c r="N13" s="1">
        <v>1.43</v>
      </c>
      <c r="O13" s="1">
        <v>1.48</v>
      </c>
      <c r="P13" s="1">
        <v>5</v>
      </c>
      <c r="Q13" s="1">
        <v>10</v>
      </c>
      <c r="R13" s="2" t="s">
        <v>53</v>
      </c>
      <c r="S13" s="2"/>
      <c r="T13" s="2" t="s">
        <v>88</v>
      </c>
      <c r="U13" s="2" t="s">
        <v>89</v>
      </c>
      <c r="V13" s="2" t="s">
        <v>90</v>
      </c>
      <c r="W13" s="2" t="s">
        <v>91</v>
      </c>
      <c r="X13" s="3">
        <v>44895.789583333331</v>
      </c>
      <c r="Y13" s="2" t="s">
        <v>56</v>
      </c>
      <c r="Z13" s="2" t="s">
        <v>36</v>
      </c>
      <c r="AA13" s="2" t="s">
        <v>92</v>
      </c>
      <c r="AB13" s="2" t="s">
        <v>93</v>
      </c>
    </row>
    <row r="14" spans="1:28" ht="15.75" customHeight="1" x14ac:dyDescent="0.15">
      <c r="A14" s="1">
        <v>397</v>
      </c>
      <c r="B14" s="2" t="s">
        <v>28</v>
      </c>
      <c r="C14" s="2" t="s">
        <v>29</v>
      </c>
      <c r="D14" s="1">
        <v>1</v>
      </c>
      <c r="E14" s="2" t="s">
        <v>30</v>
      </c>
      <c r="F14" s="2">
        <v>1</v>
      </c>
      <c r="G14" s="2"/>
      <c r="H14" s="1">
        <v>143</v>
      </c>
      <c r="I14" s="1">
        <v>148</v>
      </c>
      <c r="J14" s="1">
        <v>0</v>
      </c>
      <c r="K14" s="1">
        <v>5</v>
      </c>
      <c r="L14" s="1">
        <v>1.43</v>
      </c>
      <c r="M14" s="1">
        <v>1.48</v>
      </c>
      <c r="N14" s="1">
        <v>1.43</v>
      </c>
      <c r="O14" s="1">
        <v>1.48</v>
      </c>
      <c r="P14" s="1">
        <v>5</v>
      </c>
      <c r="Q14" s="1">
        <v>4</v>
      </c>
      <c r="R14" s="2" t="s">
        <v>53</v>
      </c>
      <c r="S14" s="2"/>
      <c r="T14" s="2" t="s">
        <v>94</v>
      </c>
      <c r="U14" s="2" t="s">
        <v>95</v>
      </c>
      <c r="V14" s="2" t="s">
        <v>96</v>
      </c>
      <c r="W14" s="2" t="s">
        <v>97</v>
      </c>
      <c r="X14" s="3">
        <v>44895.789583333331</v>
      </c>
      <c r="Y14" s="2" t="s">
        <v>56</v>
      </c>
      <c r="Z14" s="2" t="s">
        <v>36</v>
      </c>
      <c r="AA14" s="2" t="s">
        <v>98</v>
      </c>
      <c r="AB14" s="2" t="s">
        <v>99</v>
      </c>
    </row>
    <row r="15" spans="1:28" ht="15.75" customHeight="1" x14ac:dyDescent="0.15">
      <c r="A15" s="1">
        <v>397</v>
      </c>
      <c r="B15" s="2" t="s">
        <v>28</v>
      </c>
      <c r="C15" s="2" t="s">
        <v>29</v>
      </c>
      <c r="D15" s="1">
        <v>1</v>
      </c>
      <c r="E15" s="2" t="s">
        <v>30</v>
      </c>
      <c r="F15" s="2">
        <v>1</v>
      </c>
      <c r="G15" s="2"/>
      <c r="H15" s="1">
        <v>143</v>
      </c>
      <c r="I15" s="1">
        <v>148</v>
      </c>
      <c r="J15" s="1">
        <v>0</v>
      </c>
      <c r="K15" s="1">
        <v>5</v>
      </c>
      <c r="L15" s="1">
        <v>1.43</v>
      </c>
      <c r="M15" s="1">
        <v>1.48</v>
      </c>
      <c r="N15" s="1">
        <v>1.43</v>
      </c>
      <c r="O15" s="1">
        <v>1.48</v>
      </c>
      <c r="P15" s="1">
        <v>5</v>
      </c>
      <c r="Q15" s="1">
        <v>2</v>
      </c>
      <c r="R15" s="2" t="s">
        <v>53</v>
      </c>
      <c r="S15" s="2" t="s">
        <v>100</v>
      </c>
      <c r="T15" s="2"/>
      <c r="U15" s="2"/>
      <c r="V15" s="2" t="s">
        <v>101</v>
      </c>
      <c r="W15" s="2" t="s">
        <v>102</v>
      </c>
      <c r="X15" s="3">
        <v>44895.789583333331</v>
      </c>
      <c r="Y15" s="2" t="s">
        <v>56</v>
      </c>
      <c r="Z15" s="2" t="s">
        <v>36</v>
      </c>
      <c r="AA15" s="2" t="s">
        <v>103</v>
      </c>
      <c r="AB15" s="2" t="s">
        <v>104</v>
      </c>
    </row>
    <row r="16" spans="1:28" ht="15.75" customHeight="1" x14ac:dyDescent="0.15">
      <c r="A16" s="1">
        <v>397</v>
      </c>
      <c r="B16" s="2" t="s">
        <v>28</v>
      </c>
      <c r="C16" s="2" t="s">
        <v>29</v>
      </c>
      <c r="D16" s="1">
        <v>1</v>
      </c>
      <c r="E16" s="2" t="s">
        <v>30</v>
      </c>
      <c r="F16" s="2">
        <v>2</v>
      </c>
      <c r="G16" s="2"/>
      <c r="H16" s="1">
        <v>0</v>
      </c>
      <c r="I16" s="1">
        <v>5</v>
      </c>
      <c r="J16" s="1">
        <v>0</v>
      </c>
      <c r="K16" s="1">
        <v>5</v>
      </c>
      <c r="L16" s="1">
        <v>1.48</v>
      </c>
      <c r="M16" s="1">
        <v>1.53</v>
      </c>
      <c r="N16" s="1">
        <v>1.48</v>
      </c>
      <c r="O16" s="1">
        <v>1.53</v>
      </c>
      <c r="P16" s="1">
        <v>5</v>
      </c>
      <c r="Q16" s="1">
        <v>5</v>
      </c>
      <c r="R16" s="2" t="s">
        <v>44</v>
      </c>
      <c r="S16" s="2" t="s">
        <v>105</v>
      </c>
      <c r="T16" s="2"/>
      <c r="U16" s="2"/>
      <c r="V16" s="2" t="s">
        <v>105</v>
      </c>
      <c r="W16" s="2" t="s">
        <v>106</v>
      </c>
      <c r="X16" s="3">
        <v>44895.784722222219</v>
      </c>
      <c r="Y16" s="2" t="s">
        <v>35</v>
      </c>
      <c r="Z16" s="2" t="s">
        <v>36</v>
      </c>
      <c r="AA16" s="2"/>
      <c r="AB16" s="2" t="s">
        <v>107</v>
      </c>
    </row>
    <row r="17" spans="1:28" ht="15.75" customHeight="1" x14ac:dyDescent="0.15">
      <c r="A17" s="1">
        <v>397</v>
      </c>
      <c r="B17" s="2" t="s">
        <v>28</v>
      </c>
      <c r="C17" s="2" t="s">
        <v>29</v>
      </c>
      <c r="D17" s="1">
        <v>1</v>
      </c>
      <c r="E17" s="2" t="s">
        <v>30</v>
      </c>
      <c r="F17" s="2">
        <v>2</v>
      </c>
      <c r="G17" s="2" t="s">
        <v>43</v>
      </c>
      <c r="H17" s="1">
        <v>20</v>
      </c>
      <c r="I17" s="1">
        <v>21</v>
      </c>
      <c r="J17" s="1">
        <v>20</v>
      </c>
      <c r="K17" s="1">
        <v>5</v>
      </c>
      <c r="L17" s="1">
        <v>1.68</v>
      </c>
      <c r="M17" s="1">
        <v>1.69</v>
      </c>
      <c r="N17" s="1">
        <v>1.68</v>
      </c>
      <c r="O17" s="1">
        <v>1.69</v>
      </c>
      <c r="P17" s="1">
        <v>1</v>
      </c>
      <c r="Q17" s="1">
        <v>5</v>
      </c>
      <c r="R17" s="2" t="s">
        <v>44</v>
      </c>
      <c r="S17" s="2" t="s">
        <v>108</v>
      </c>
      <c r="T17" s="2"/>
      <c r="U17" s="2"/>
      <c r="V17" s="2" t="s">
        <v>108</v>
      </c>
      <c r="W17" s="2" t="s">
        <v>109</v>
      </c>
      <c r="X17" s="3">
        <v>44895.931944444441</v>
      </c>
      <c r="Y17" s="2" t="s">
        <v>110</v>
      </c>
      <c r="Z17" s="2" t="s">
        <v>36</v>
      </c>
      <c r="AA17" s="2"/>
      <c r="AB17" s="2" t="s">
        <v>111</v>
      </c>
    </row>
    <row r="18" spans="1:28" ht="15.75" customHeight="1" x14ac:dyDescent="0.15">
      <c r="A18" s="1">
        <v>397</v>
      </c>
      <c r="B18" s="2" t="s">
        <v>28</v>
      </c>
      <c r="C18" s="2" t="s">
        <v>29</v>
      </c>
      <c r="D18" s="1">
        <v>1</v>
      </c>
      <c r="E18" s="2" t="s">
        <v>30</v>
      </c>
      <c r="F18" s="2">
        <v>2</v>
      </c>
      <c r="G18" s="2" t="s">
        <v>43</v>
      </c>
      <c r="H18" s="1">
        <v>20</v>
      </c>
      <c r="I18" s="1">
        <v>21</v>
      </c>
      <c r="J18" s="1">
        <v>20</v>
      </c>
      <c r="K18" s="1">
        <v>5</v>
      </c>
      <c r="L18" s="1">
        <v>1.68</v>
      </c>
      <c r="M18" s="1">
        <v>1.69</v>
      </c>
      <c r="N18" s="1">
        <v>1.68</v>
      </c>
      <c r="O18" s="1">
        <v>1.69</v>
      </c>
      <c r="P18" s="1">
        <v>1</v>
      </c>
      <c r="Q18" s="1">
        <v>5</v>
      </c>
      <c r="R18" s="2" t="s">
        <v>44</v>
      </c>
      <c r="S18" s="2" t="s">
        <v>112</v>
      </c>
      <c r="T18" s="2"/>
      <c r="U18" s="2"/>
      <c r="V18" s="2" t="s">
        <v>112</v>
      </c>
      <c r="W18" s="2" t="s">
        <v>113</v>
      </c>
      <c r="X18" s="3">
        <v>44895.931944444441</v>
      </c>
      <c r="Y18" s="2" t="s">
        <v>110</v>
      </c>
      <c r="Z18" s="2" t="s">
        <v>36</v>
      </c>
      <c r="AA18" s="2"/>
      <c r="AB18" s="2" t="s">
        <v>114</v>
      </c>
    </row>
    <row r="19" spans="1:28" ht="15.75" customHeight="1" x14ac:dyDescent="0.15">
      <c r="A19" s="1">
        <v>397</v>
      </c>
      <c r="B19" s="2" t="s">
        <v>28</v>
      </c>
      <c r="C19" s="2" t="s">
        <v>29</v>
      </c>
      <c r="D19" s="1">
        <v>1</v>
      </c>
      <c r="E19" s="2" t="s">
        <v>30</v>
      </c>
      <c r="F19" s="2">
        <v>2</v>
      </c>
      <c r="G19" s="2" t="s">
        <v>29</v>
      </c>
      <c r="H19" s="1">
        <v>20</v>
      </c>
      <c r="I19" s="1">
        <v>20</v>
      </c>
      <c r="J19" s="1">
        <v>20</v>
      </c>
      <c r="K19" s="1">
        <v>5</v>
      </c>
      <c r="L19" s="1">
        <v>1.68</v>
      </c>
      <c r="M19" s="1">
        <v>1.68</v>
      </c>
      <c r="N19" s="1">
        <v>1.68</v>
      </c>
      <c r="O19" s="1">
        <v>1.68</v>
      </c>
      <c r="P19" s="1">
        <v>0</v>
      </c>
      <c r="Q19" s="1">
        <v>1</v>
      </c>
      <c r="R19" s="2" t="s">
        <v>38</v>
      </c>
      <c r="S19" s="2" t="s">
        <v>39</v>
      </c>
      <c r="T19" s="2"/>
      <c r="U19" s="2"/>
      <c r="V19" s="2" t="s">
        <v>39</v>
      </c>
      <c r="W19" s="2" t="s">
        <v>115</v>
      </c>
      <c r="X19" s="3">
        <v>44895.930555555555</v>
      </c>
      <c r="Y19" s="2" t="s">
        <v>41</v>
      </c>
      <c r="Z19" s="2" t="s">
        <v>36</v>
      </c>
      <c r="AA19" s="2"/>
      <c r="AB19" s="2" t="s">
        <v>116</v>
      </c>
    </row>
    <row r="20" spans="1:28" ht="15.75" customHeight="1" x14ac:dyDescent="0.15">
      <c r="A20" s="1">
        <v>397</v>
      </c>
      <c r="B20" s="2" t="s">
        <v>28</v>
      </c>
      <c r="C20" s="2" t="s">
        <v>29</v>
      </c>
      <c r="D20" s="1">
        <v>1</v>
      </c>
      <c r="E20" s="2" t="s">
        <v>30</v>
      </c>
      <c r="F20" s="2">
        <v>2</v>
      </c>
      <c r="G20" s="2" t="s">
        <v>43</v>
      </c>
      <c r="H20" s="1">
        <v>29</v>
      </c>
      <c r="I20" s="1">
        <v>29</v>
      </c>
      <c r="J20" s="1">
        <v>29</v>
      </c>
      <c r="K20" s="1">
        <v>5</v>
      </c>
      <c r="L20" s="1">
        <v>1.77</v>
      </c>
      <c r="M20" s="1">
        <v>1.77</v>
      </c>
      <c r="N20" s="1">
        <v>1.77</v>
      </c>
      <c r="O20" s="1">
        <v>1.77</v>
      </c>
      <c r="P20" s="1">
        <v>0</v>
      </c>
      <c r="Q20" s="1">
        <v>1</v>
      </c>
      <c r="R20" s="2" t="s">
        <v>49</v>
      </c>
      <c r="S20" s="2" t="s">
        <v>50</v>
      </c>
      <c r="T20" s="2"/>
      <c r="U20" s="2"/>
      <c r="V20" s="2" t="s">
        <v>50</v>
      </c>
      <c r="W20" s="2" t="s">
        <v>117</v>
      </c>
      <c r="X20" s="3">
        <v>44895.92291666667</v>
      </c>
      <c r="Y20" s="2" t="s">
        <v>47</v>
      </c>
      <c r="Z20" s="2" t="s">
        <v>36</v>
      </c>
      <c r="AA20" s="2"/>
      <c r="AB20" s="2" t="s">
        <v>118</v>
      </c>
    </row>
    <row r="21" spans="1:28" ht="15.75" customHeight="1" x14ac:dyDescent="0.15">
      <c r="A21" s="1">
        <v>397</v>
      </c>
      <c r="B21" s="2" t="s">
        <v>28</v>
      </c>
      <c r="C21" s="2" t="s">
        <v>29</v>
      </c>
      <c r="D21" s="1">
        <v>1</v>
      </c>
      <c r="E21" s="2" t="s">
        <v>30</v>
      </c>
      <c r="F21" s="1" t="s">
        <v>119</v>
      </c>
      <c r="G21" s="2"/>
      <c r="H21" s="1">
        <v>5</v>
      </c>
      <c r="I21" s="1">
        <v>12</v>
      </c>
      <c r="J21" s="1">
        <v>0</v>
      </c>
      <c r="K21" s="1">
        <v>5</v>
      </c>
      <c r="L21" s="1">
        <v>2.11</v>
      </c>
      <c r="M21" s="1">
        <v>2.1800000000000002</v>
      </c>
      <c r="N21" s="1">
        <v>2.11</v>
      </c>
      <c r="O21" s="1">
        <v>2.1800000000000002</v>
      </c>
      <c r="P21" s="1">
        <v>7</v>
      </c>
      <c r="Q21" s="1">
        <v>30</v>
      </c>
      <c r="R21" s="2" t="s">
        <v>31</v>
      </c>
      <c r="S21" s="2"/>
      <c r="T21" s="2" t="s">
        <v>120</v>
      </c>
      <c r="U21" s="2" t="s">
        <v>121</v>
      </c>
      <c r="V21" s="2" t="s">
        <v>122</v>
      </c>
      <c r="W21" s="2" t="s">
        <v>123</v>
      </c>
      <c r="X21" s="3">
        <v>44895.787499999999</v>
      </c>
      <c r="Y21" s="2" t="s">
        <v>35</v>
      </c>
      <c r="Z21" s="2" t="s">
        <v>36</v>
      </c>
      <c r="AA21" s="2"/>
      <c r="AB21" s="2" t="s">
        <v>124</v>
      </c>
    </row>
    <row r="22" spans="1:28" ht="15.75" customHeight="1" x14ac:dyDescent="0.15">
      <c r="A22" s="1">
        <v>397</v>
      </c>
      <c r="B22" s="2" t="s">
        <v>28</v>
      </c>
      <c r="C22" s="2" t="s">
        <v>29</v>
      </c>
      <c r="D22" s="1">
        <v>1</v>
      </c>
      <c r="E22" s="2" t="s">
        <v>30</v>
      </c>
      <c r="F22" s="1" t="s">
        <v>119</v>
      </c>
      <c r="G22" s="2"/>
      <c r="H22" s="1">
        <v>5</v>
      </c>
      <c r="I22" s="1">
        <v>12</v>
      </c>
      <c r="J22" s="1">
        <v>0</v>
      </c>
      <c r="K22" s="1">
        <v>5</v>
      </c>
      <c r="L22" s="1">
        <v>2.11</v>
      </c>
      <c r="M22" s="1">
        <v>2.1800000000000002</v>
      </c>
      <c r="N22" s="1">
        <v>2.11</v>
      </c>
      <c r="O22" s="1">
        <v>2.1800000000000002</v>
      </c>
      <c r="P22" s="1">
        <v>7</v>
      </c>
      <c r="Q22" s="2">
        <v>30</v>
      </c>
      <c r="R22" s="2" t="s">
        <v>31</v>
      </c>
      <c r="S22" s="2"/>
      <c r="T22" s="2" t="s">
        <v>125</v>
      </c>
      <c r="U22" s="2" t="s">
        <v>126</v>
      </c>
      <c r="V22" s="2" t="s">
        <v>127</v>
      </c>
      <c r="W22" s="2" t="s">
        <v>128</v>
      </c>
      <c r="X22" s="3">
        <v>44895.787499999999</v>
      </c>
      <c r="Y22" s="2" t="s">
        <v>35</v>
      </c>
      <c r="Z22" s="2" t="s">
        <v>36</v>
      </c>
      <c r="AA22" s="2"/>
      <c r="AB22" s="2" t="s">
        <v>129</v>
      </c>
    </row>
    <row r="23" spans="1:28" ht="15.75" customHeight="1" x14ac:dyDescent="0.15">
      <c r="A23" s="1">
        <v>397</v>
      </c>
      <c r="B23" s="2" t="s">
        <v>28</v>
      </c>
      <c r="C23" s="2" t="s">
        <v>29</v>
      </c>
      <c r="D23" s="1">
        <v>1</v>
      </c>
      <c r="E23" s="2" t="s">
        <v>30</v>
      </c>
      <c r="F23" s="1" t="s">
        <v>119</v>
      </c>
      <c r="G23" s="2"/>
      <c r="H23" s="1">
        <v>5</v>
      </c>
      <c r="I23" s="1">
        <v>12</v>
      </c>
      <c r="J23" s="1">
        <v>0</v>
      </c>
      <c r="K23" s="1">
        <v>5</v>
      </c>
      <c r="L23" s="1">
        <v>2.11</v>
      </c>
      <c r="M23" s="1">
        <v>2.1800000000000002</v>
      </c>
      <c r="N23" s="1">
        <v>2.11</v>
      </c>
      <c r="O23" s="1">
        <v>2.1800000000000002</v>
      </c>
      <c r="P23" s="1">
        <v>7</v>
      </c>
      <c r="Q23" s="2">
        <v>5</v>
      </c>
      <c r="R23" s="2" t="s">
        <v>31</v>
      </c>
      <c r="S23" s="2" t="s">
        <v>50</v>
      </c>
      <c r="T23" s="2"/>
      <c r="U23" s="2"/>
      <c r="V23" s="2" t="s">
        <v>50</v>
      </c>
      <c r="W23" s="2" t="s">
        <v>130</v>
      </c>
      <c r="X23" s="3">
        <v>44895.787499999999</v>
      </c>
      <c r="Y23" s="2" t="s">
        <v>35</v>
      </c>
      <c r="Z23" s="2" t="s">
        <v>36</v>
      </c>
      <c r="AA23" s="2" t="s">
        <v>131</v>
      </c>
      <c r="AB23" s="2" t="s">
        <v>132</v>
      </c>
    </row>
    <row r="24" spans="1:28" ht="15.75" customHeight="1" x14ac:dyDescent="0.15">
      <c r="A24" s="1">
        <v>397</v>
      </c>
      <c r="B24" s="2" t="s">
        <v>28</v>
      </c>
      <c r="C24" s="2" t="s">
        <v>29</v>
      </c>
      <c r="D24" s="1">
        <v>1</v>
      </c>
      <c r="E24" s="2" t="s">
        <v>30</v>
      </c>
      <c r="F24" s="1" t="s">
        <v>119</v>
      </c>
      <c r="G24" s="2"/>
      <c r="H24" s="1">
        <v>5</v>
      </c>
      <c r="I24" s="1">
        <v>12</v>
      </c>
      <c r="J24" s="1">
        <v>0</v>
      </c>
      <c r="K24" s="1">
        <v>5</v>
      </c>
      <c r="L24" s="1">
        <v>2.11</v>
      </c>
      <c r="M24" s="1">
        <v>2.1800000000000002</v>
      </c>
      <c r="N24" s="1">
        <v>2.11</v>
      </c>
      <c r="O24" s="1">
        <v>2.1800000000000002</v>
      </c>
      <c r="P24" s="1">
        <v>7</v>
      </c>
      <c r="Q24" s="2">
        <v>20</v>
      </c>
      <c r="R24" s="2" t="s">
        <v>31</v>
      </c>
      <c r="S24" s="2" t="s">
        <v>133</v>
      </c>
      <c r="T24" s="2"/>
      <c r="U24" s="2"/>
      <c r="V24" s="2" t="s">
        <v>133</v>
      </c>
      <c r="W24" s="2" t="s">
        <v>134</v>
      </c>
      <c r="X24" s="3">
        <v>44895.787499999999</v>
      </c>
      <c r="Y24" s="2" t="s">
        <v>35</v>
      </c>
      <c r="Z24" s="2" t="s">
        <v>36</v>
      </c>
      <c r="AA24" s="2" t="s">
        <v>131</v>
      </c>
      <c r="AB24" s="2" t="s">
        <v>135</v>
      </c>
    </row>
    <row r="25" spans="1:28" ht="15.75" customHeight="1" x14ac:dyDescent="0.15">
      <c r="A25" s="1">
        <v>397</v>
      </c>
      <c r="B25" s="2" t="s">
        <v>28</v>
      </c>
      <c r="C25" s="2" t="s">
        <v>29</v>
      </c>
      <c r="D25" s="1">
        <v>1</v>
      </c>
      <c r="E25" s="2" t="s">
        <v>30</v>
      </c>
      <c r="F25" s="1" t="s">
        <v>119</v>
      </c>
      <c r="G25" s="2"/>
      <c r="H25" s="1">
        <v>5</v>
      </c>
      <c r="I25" s="1">
        <v>12</v>
      </c>
      <c r="J25" s="1">
        <v>0</v>
      </c>
      <c r="K25" s="1">
        <v>5</v>
      </c>
      <c r="L25" s="1">
        <v>2.11</v>
      </c>
      <c r="M25" s="1">
        <v>2.1800000000000002</v>
      </c>
      <c r="N25" s="1">
        <v>2.11</v>
      </c>
      <c r="O25" s="1">
        <v>2.1800000000000002</v>
      </c>
      <c r="P25" s="1">
        <v>7</v>
      </c>
      <c r="Q25" s="2">
        <v>5</v>
      </c>
      <c r="R25" s="2" t="s">
        <v>31</v>
      </c>
      <c r="S25" s="2"/>
      <c r="T25" s="2" t="s">
        <v>136</v>
      </c>
      <c r="U25" s="2" t="s">
        <v>137</v>
      </c>
      <c r="V25" s="2" t="s">
        <v>138</v>
      </c>
      <c r="W25" s="2" t="s">
        <v>139</v>
      </c>
      <c r="X25" s="3">
        <v>44895.787499999999</v>
      </c>
      <c r="Y25" s="2" t="s">
        <v>35</v>
      </c>
      <c r="Z25" s="2" t="s">
        <v>36</v>
      </c>
      <c r="AA25" s="2"/>
      <c r="AB25" s="2" t="s">
        <v>140</v>
      </c>
    </row>
    <row r="26" spans="1:28" ht="15.75" customHeight="1" x14ac:dyDescent="0.15">
      <c r="A26" s="1">
        <v>397</v>
      </c>
      <c r="B26" s="2" t="s">
        <v>28</v>
      </c>
      <c r="C26" s="2" t="s">
        <v>29</v>
      </c>
      <c r="D26" s="1">
        <v>1</v>
      </c>
      <c r="E26" s="2" t="s">
        <v>30</v>
      </c>
      <c r="F26" s="1" t="s">
        <v>119</v>
      </c>
      <c r="G26" s="2"/>
      <c r="H26" s="1">
        <v>5</v>
      </c>
      <c r="I26" s="1">
        <v>12</v>
      </c>
      <c r="J26" s="1">
        <v>0</v>
      </c>
      <c r="K26" s="1">
        <v>5</v>
      </c>
      <c r="L26" s="1">
        <v>2.11</v>
      </c>
      <c r="M26" s="1">
        <v>2.1800000000000002</v>
      </c>
      <c r="N26" s="1">
        <v>2.11</v>
      </c>
      <c r="O26" s="1">
        <v>2.1800000000000002</v>
      </c>
      <c r="P26" s="1">
        <v>7</v>
      </c>
      <c r="Q26" s="1">
        <v>5</v>
      </c>
      <c r="R26" s="2" t="s">
        <v>31</v>
      </c>
      <c r="S26" s="2"/>
      <c r="T26" s="2" t="s">
        <v>141</v>
      </c>
      <c r="U26" s="2" t="s">
        <v>142</v>
      </c>
      <c r="V26" s="1" t="s">
        <v>143</v>
      </c>
      <c r="W26" s="2" t="s">
        <v>144</v>
      </c>
      <c r="X26" s="3">
        <v>44895.787499999999</v>
      </c>
      <c r="Y26" s="2" t="s">
        <v>35</v>
      </c>
      <c r="Z26" s="2" t="s">
        <v>36</v>
      </c>
      <c r="AA26" s="2"/>
      <c r="AB26" s="2" t="s">
        <v>145</v>
      </c>
    </row>
    <row r="27" spans="1:28" ht="15.75" customHeight="1" x14ac:dyDescent="0.15">
      <c r="A27" s="1">
        <v>397</v>
      </c>
      <c r="B27" s="2" t="s">
        <v>28</v>
      </c>
      <c r="C27" s="2" t="s">
        <v>29</v>
      </c>
      <c r="D27" s="1">
        <v>1</v>
      </c>
      <c r="E27" s="2" t="s">
        <v>30</v>
      </c>
      <c r="F27" s="1" t="s">
        <v>119</v>
      </c>
      <c r="G27" s="2"/>
      <c r="H27" s="1">
        <v>5</v>
      </c>
      <c r="I27" s="1">
        <v>12</v>
      </c>
      <c r="J27" s="1">
        <v>0</v>
      </c>
      <c r="K27" s="1">
        <v>5</v>
      </c>
      <c r="L27" s="1">
        <v>2.11</v>
      </c>
      <c r="M27" s="1">
        <v>2.1800000000000002</v>
      </c>
      <c r="N27" s="1">
        <v>2.11</v>
      </c>
      <c r="O27" s="1">
        <v>2.1800000000000002</v>
      </c>
      <c r="P27" s="1">
        <v>7</v>
      </c>
      <c r="Q27" s="2">
        <v>20</v>
      </c>
      <c r="R27" s="2" t="s">
        <v>31</v>
      </c>
      <c r="S27" s="2"/>
      <c r="T27" s="2" t="s">
        <v>146</v>
      </c>
      <c r="U27" s="2" t="s">
        <v>147</v>
      </c>
      <c r="V27" s="2" t="s">
        <v>148</v>
      </c>
      <c r="W27" s="2" t="s">
        <v>149</v>
      </c>
      <c r="X27" s="3">
        <v>44895.787499999999</v>
      </c>
      <c r="Y27" s="2" t="s">
        <v>35</v>
      </c>
      <c r="Z27" s="2" t="s">
        <v>36</v>
      </c>
      <c r="AA27" s="2"/>
      <c r="AB27" s="2" t="s">
        <v>150</v>
      </c>
    </row>
    <row r="28" spans="1:28" ht="15.75" customHeight="1" x14ac:dyDescent="0.15">
      <c r="A28" s="1">
        <v>397</v>
      </c>
      <c r="B28" s="2" t="s">
        <v>28</v>
      </c>
      <c r="C28" s="2" t="s">
        <v>29</v>
      </c>
      <c r="D28" s="1">
        <v>1</v>
      </c>
      <c r="E28" s="2" t="s">
        <v>30</v>
      </c>
      <c r="F28" s="1" t="s">
        <v>119</v>
      </c>
      <c r="G28" s="2"/>
      <c r="H28" s="1">
        <v>5</v>
      </c>
      <c r="I28" s="1">
        <v>12</v>
      </c>
      <c r="J28" s="1">
        <v>5</v>
      </c>
      <c r="K28" s="1">
        <v>5</v>
      </c>
      <c r="L28" s="1">
        <v>2.11</v>
      </c>
      <c r="M28" s="1">
        <v>2.1800000000000002</v>
      </c>
      <c r="N28" s="1">
        <v>2.11</v>
      </c>
      <c r="O28" s="1">
        <v>2.1800000000000002</v>
      </c>
      <c r="P28" s="1">
        <v>7</v>
      </c>
      <c r="Q28" s="2">
        <v>247</v>
      </c>
      <c r="R28" s="2" t="s">
        <v>59</v>
      </c>
      <c r="S28" s="2" t="s">
        <v>32</v>
      </c>
      <c r="T28" s="2"/>
      <c r="U28" s="2"/>
      <c r="V28" s="2" t="s">
        <v>32</v>
      </c>
      <c r="W28" s="2" t="s">
        <v>151</v>
      </c>
      <c r="X28" s="3">
        <v>44895.784722222219</v>
      </c>
      <c r="Y28" s="2" t="s">
        <v>35</v>
      </c>
      <c r="Z28" s="2" t="s">
        <v>36</v>
      </c>
      <c r="AA28" s="2"/>
      <c r="AB28" s="2" t="s">
        <v>152</v>
      </c>
    </row>
    <row r="29" spans="1:28" ht="15.75" customHeight="1" x14ac:dyDescent="0.15">
      <c r="A29" s="1">
        <v>397</v>
      </c>
      <c r="B29" s="2" t="s">
        <v>28</v>
      </c>
      <c r="C29" s="2" t="s">
        <v>29</v>
      </c>
      <c r="D29" s="1">
        <v>1</v>
      </c>
      <c r="E29" s="2" t="s">
        <v>30</v>
      </c>
      <c r="F29" s="1" t="s">
        <v>119</v>
      </c>
      <c r="G29" s="2"/>
      <c r="H29" s="1">
        <v>5</v>
      </c>
      <c r="I29" s="1">
        <v>12</v>
      </c>
      <c r="J29" s="1">
        <v>0</v>
      </c>
      <c r="K29" s="1">
        <v>5</v>
      </c>
      <c r="L29" s="1">
        <v>2.11</v>
      </c>
      <c r="M29" s="1">
        <v>2.1800000000000002</v>
      </c>
      <c r="N29" s="1">
        <v>2.11</v>
      </c>
      <c r="O29" s="1">
        <v>2.1800000000000002</v>
      </c>
      <c r="P29" s="1">
        <v>7</v>
      </c>
      <c r="Q29" s="2">
        <v>5</v>
      </c>
      <c r="R29" s="2" t="s">
        <v>31</v>
      </c>
      <c r="S29" s="2"/>
      <c r="T29" s="2" t="s">
        <v>153</v>
      </c>
      <c r="U29" s="2" t="s">
        <v>154</v>
      </c>
      <c r="V29" s="2" t="s">
        <v>155</v>
      </c>
      <c r="W29" s="2" t="s">
        <v>156</v>
      </c>
      <c r="X29" s="3">
        <v>44895.787499999999</v>
      </c>
      <c r="Y29" s="2" t="s">
        <v>35</v>
      </c>
      <c r="Z29" s="2" t="s">
        <v>36</v>
      </c>
      <c r="AA29" s="2"/>
      <c r="AB29" s="2" t="s">
        <v>157</v>
      </c>
    </row>
    <row r="30" spans="1:28" ht="15.75" customHeight="1" x14ac:dyDescent="0.15">
      <c r="A30" s="1">
        <v>397</v>
      </c>
      <c r="B30" s="2" t="s">
        <v>28</v>
      </c>
      <c r="C30" s="2" t="s">
        <v>29</v>
      </c>
      <c r="D30" s="1">
        <v>1</v>
      </c>
      <c r="E30" s="2" t="s">
        <v>30</v>
      </c>
      <c r="F30" s="1" t="s">
        <v>119</v>
      </c>
      <c r="G30" s="2"/>
      <c r="H30" s="1">
        <v>5</v>
      </c>
      <c r="I30" s="1">
        <v>12</v>
      </c>
      <c r="J30" s="1">
        <v>0</v>
      </c>
      <c r="K30" s="1">
        <v>5</v>
      </c>
      <c r="L30" s="1">
        <v>2.11</v>
      </c>
      <c r="M30" s="1">
        <v>2.1800000000000002</v>
      </c>
      <c r="N30" s="1">
        <v>2.11</v>
      </c>
      <c r="O30" s="1">
        <v>2.1800000000000002</v>
      </c>
      <c r="P30" s="1">
        <v>7</v>
      </c>
      <c r="Q30" s="1">
        <v>20</v>
      </c>
      <c r="R30" s="2" t="s">
        <v>31</v>
      </c>
      <c r="S30" s="2"/>
      <c r="T30" s="2" t="s">
        <v>158</v>
      </c>
      <c r="U30" s="2" t="s">
        <v>159</v>
      </c>
      <c r="V30" s="2" t="s">
        <v>160</v>
      </c>
      <c r="W30" s="2" t="s">
        <v>161</v>
      </c>
      <c r="X30" s="3">
        <v>44895.787499999999</v>
      </c>
      <c r="Y30" s="2" t="s">
        <v>35</v>
      </c>
      <c r="Z30" s="2" t="s">
        <v>36</v>
      </c>
      <c r="AA30" s="2"/>
      <c r="AB30" s="2" t="s">
        <v>162</v>
      </c>
    </row>
    <row r="31" spans="1:28" ht="15.75" customHeight="1" x14ac:dyDescent="0.15">
      <c r="A31" s="1">
        <v>397</v>
      </c>
      <c r="B31" s="2" t="s">
        <v>28</v>
      </c>
      <c r="C31" s="2" t="s">
        <v>29</v>
      </c>
      <c r="D31" s="1">
        <v>2</v>
      </c>
      <c r="E31" s="2" t="s">
        <v>30</v>
      </c>
      <c r="F31" s="1">
        <v>1</v>
      </c>
      <c r="G31" s="2" t="s">
        <v>43</v>
      </c>
      <c r="H31" s="1">
        <v>76</v>
      </c>
      <c r="I31" s="1">
        <v>76</v>
      </c>
      <c r="J31" s="1">
        <v>76</v>
      </c>
      <c r="K31" s="1">
        <v>5</v>
      </c>
      <c r="L31" s="1">
        <v>2.96</v>
      </c>
      <c r="M31" s="1">
        <v>2.96</v>
      </c>
      <c r="N31" s="1">
        <v>2.9449999999999998</v>
      </c>
      <c r="O31" s="1">
        <v>2.9449999999999998</v>
      </c>
      <c r="P31" s="1">
        <v>0</v>
      </c>
      <c r="Q31" s="2">
        <v>1</v>
      </c>
      <c r="R31" s="2" t="s">
        <v>49</v>
      </c>
      <c r="S31" s="2" t="s">
        <v>50</v>
      </c>
      <c r="T31" s="2"/>
      <c r="U31" s="2"/>
      <c r="V31" s="2" t="s">
        <v>50</v>
      </c>
      <c r="W31" s="2" t="s">
        <v>163</v>
      </c>
      <c r="X31" s="3">
        <v>44895.959722222222</v>
      </c>
      <c r="Y31" s="2" t="s">
        <v>110</v>
      </c>
      <c r="Z31" s="2" t="s">
        <v>36</v>
      </c>
      <c r="AA31" s="2"/>
      <c r="AB31" s="2" t="s">
        <v>164</v>
      </c>
    </row>
    <row r="32" spans="1:28" ht="15.75" customHeight="1" x14ac:dyDescent="0.15">
      <c r="A32" s="1">
        <v>397</v>
      </c>
      <c r="B32" s="2" t="s">
        <v>28</v>
      </c>
      <c r="C32" s="2" t="s">
        <v>29</v>
      </c>
      <c r="D32" s="1">
        <v>2</v>
      </c>
      <c r="E32" s="2" t="s">
        <v>30</v>
      </c>
      <c r="F32" s="2">
        <v>1</v>
      </c>
      <c r="G32" s="2"/>
      <c r="H32" s="1">
        <v>143</v>
      </c>
      <c r="I32" s="1">
        <v>148</v>
      </c>
      <c r="J32" s="1">
        <v>0</v>
      </c>
      <c r="K32" s="1">
        <v>5</v>
      </c>
      <c r="L32" s="1">
        <v>3.63</v>
      </c>
      <c r="M32" s="1">
        <v>3.68</v>
      </c>
      <c r="N32" s="1">
        <v>3.6019999999999999</v>
      </c>
      <c r="O32" s="1">
        <v>3.6509999999999998</v>
      </c>
      <c r="P32" s="1">
        <v>5</v>
      </c>
      <c r="Q32" s="1">
        <v>2</v>
      </c>
      <c r="R32" s="2" t="s">
        <v>53</v>
      </c>
      <c r="S32" s="2"/>
      <c r="T32" s="2" t="s">
        <v>74</v>
      </c>
      <c r="U32" s="2" t="s">
        <v>75</v>
      </c>
      <c r="V32" s="2" t="s">
        <v>76</v>
      </c>
      <c r="W32" s="2" t="s">
        <v>165</v>
      </c>
      <c r="X32" s="3">
        <v>44895.824305555558</v>
      </c>
      <c r="Y32" s="2" t="s">
        <v>56</v>
      </c>
      <c r="Z32" s="2" t="s">
        <v>36</v>
      </c>
      <c r="AA32" s="2" t="s">
        <v>78</v>
      </c>
      <c r="AB32" s="2" t="s">
        <v>166</v>
      </c>
    </row>
    <row r="33" spans="1:28" ht="15.75" customHeight="1" x14ac:dyDescent="0.15">
      <c r="A33" s="1">
        <v>397</v>
      </c>
      <c r="B33" s="2" t="s">
        <v>28</v>
      </c>
      <c r="C33" s="2" t="s">
        <v>29</v>
      </c>
      <c r="D33" s="1">
        <v>2</v>
      </c>
      <c r="E33" s="2" t="s">
        <v>30</v>
      </c>
      <c r="F33" s="2">
        <v>1</v>
      </c>
      <c r="G33" s="2"/>
      <c r="H33" s="1">
        <v>143</v>
      </c>
      <c r="I33" s="1">
        <v>148</v>
      </c>
      <c r="J33" s="1">
        <v>143</v>
      </c>
      <c r="K33" s="1">
        <v>5</v>
      </c>
      <c r="L33" s="1">
        <v>3.63</v>
      </c>
      <c r="M33" s="1">
        <v>3.68</v>
      </c>
      <c r="N33" s="1">
        <v>3.6019999999999999</v>
      </c>
      <c r="O33" s="1">
        <v>3.6509999999999998</v>
      </c>
      <c r="P33" s="1">
        <v>5</v>
      </c>
      <c r="Q33" s="1">
        <v>176</v>
      </c>
      <c r="R33" s="2" t="s">
        <v>59</v>
      </c>
      <c r="S33" s="2" t="s">
        <v>60</v>
      </c>
      <c r="T33" s="2"/>
      <c r="U33" s="2"/>
      <c r="V33" s="2" t="s">
        <v>61</v>
      </c>
      <c r="W33" s="2" t="s">
        <v>167</v>
      </c>
      <c r="X33" s="3">
        <v>44895.818749999999</v>
      </c>
      <c r="Y33" s="2" t="s">
        <v>35</v>
      </c>
      <c r="Z33" s="2" t="s">
        <v>36</v>
      </c>
      <c r="AA33" s="2"/>
      <c r="AB33" s="2" t="s">
        <v>168</v>
      </c>
    </row>
    <row r="34" spans="1:28" ht="15.75" customHeight="1" x14ac:dyDescent="0.15">
      <c r="A34" s="1">
        <v>397</v>
      </c>
      <c r="B34" s="2" t="s">
        <v>28</v>
      </c>
      <c r="C34" s="2" t="s">
        <v>29</v>
      </c>
      <c r="D34" s="1">
        <v>2</v>
      </c>
      <c r="E34" s="2" t="s">
        <v>30</v>
      </c>
      <c r="F34" s="2">
        <v>1</v>
      </c>
      <c r="G34" s="2"/>
      <c r="H34" s="1">
        <v>143</v>
      </c>
      <c r="I34" s="1">
        <v>148</v>
      </c>
      <c r="J34" s="1">
        <v>0</v>
      </c>
      <c r="K34" s="1">
        <v>5</v>
      </c>
      <c r="L34" s="1">
        <v>3.63</v>
      </c>
      <c r="M34" s="1">
        <v>3.68</v>
      </c>
      <c r="N34" s="1">
        <v>3.6019999999999999</v>
      </c>
      <c r="O34" s="1">
        <v>3.6509999999999998</v>
      </c>
      <c r="P34" s="1">
        <v>5</v>
      </c>
      <c r="Q34" s="1">
        <v>3</v>
      </c>
      <c r="R34" s="2" t="s">
        <v>53</v>
      </c>
      <c r="S34" s="2"/>
      <c r="T34" s="2"/>
      <c r="U34" s="2"/>
      <c r="V34" s="2" t="s">
        <v>70</v>
      </c>
      <c r="W34" s="2" t="s">
        <v>169</v>
      </c>
      <c r="X34" s="3">
        <v>44895.824305555558</v>
      </c>
      <c r="Y34" s="2" t="s">
        <v>56</v>
      </c>
      <c r="Z34" s="2" t="s">
        <v>36</v>
      </c>
      <c r="AA34" s="2" t="s">
        <v>72</v>
      </c>
      <c r="AB34" s="2" t="s">
        <v>170</v>
      </c>
    </row>
    <row r="35" spans="1:28" ht="15.75" customHeight="1" x14ac:dyDescent="0.15">
      <c r="A35" s="1">
        <v>397</v>
      </c>
      <c r="B35" s="2" t="s">
        <v>28</v>
      </c>
      <c r="C35" s="2" t="s">
        <v>29</v>
      </c>
      <c r="D35" s="1">
        <v>2</v>
      </c>
      <c r="E35" s="2" t="s">
        <v>30</v>
      </c>
      <c r="F35" s="2">
        <v>1</v>
      </c>
      <c r="G35" s="2"/>
      <c r="H35" s="1">
        <v>143</v>
      </c>
      <c r="I35" s="1">
        <v>148</v>
      </c>
      <c r="J35" s="1">
        <v>0</v>
      </c>
      <c r="K35" s="1">
        <v>5</v>
      </c>
      <c r="L35" s="1">
        <v>3.63</v>
      </c>
      <c r="M35" s="1">
        <v>3.68</v>
      </c>
      <c r="N35" s="1">
        <v>3.6019999999999999</v>
      </c>
      <c r="O35" s="1">
        <v>3.6509999999999998</v>
      </c>
      <c r="P35" s="1">
        <v>5</v>
      </c>
      <c r="Q35" s="1">
        <v>10</v>
      </c>
      <c r="R35" s="2" t="s">
        <v>53</v>
      </c>
      <c r="S35" s="2"/>
      <c r="T35" s="2" t="s">
        <v>64</v>
      </c>
      <c r="U35" s="2" t="s">
        <v>65</v>
      </c>
      <c r="V35" s="2" t="s">
        <v>66</v>
      </c>
      <c r="W35" s="2" t="s">
        <v>171</v>
      </c>
      <c r="X35" s="3">
        <v>44895.824305555558</v>
      </c>
      <c r="Y35" s="2" t="s">
        <v>56</v>
      </c>
      <c r="Z35" s="2" t="s">
        <v>36</v>
      </c>
      <c r="AA35" s="2" t="s">
        <v>68</v>
      </c>
      <c r="AB35" s="2" t="s">
        <v>172</v>
      </c>
    </row>
    <row r="36" spans="1:28" ht="15.75" customHeight="1" x14ac:dyDescent="0.15">
      <c r="A36" s="1">
        <v>397</v>
      </c>
      <c r="B36" s="2" t="s">
        <v>28</v>
      </c>
      <c r="C36" s="2" t="s">
        <v>29</v>
      </c>
      <c r="D36" s="1">
        <v>2</v>
      </c>
      <c r="E36" s="2" t="s">
        <v>30</v>
      </c>
      <c r="F36" s="2">
        <v>1</v>
      </c>
      <c r="G36" s="2"/>
      <c r="H36" s="1">
        <v>143</v>
      </c>
      <c r="I36" s="1">
        <v>148</v>
      </c>
      <c r="J36" s="1">
        <v>0</v>
      </c>
      <c r="K36" s="1">
        <v>5</v>
      </c>
      <c r="L36" s="1">
        <v>3.63</v>
      </c>
      <c r="M36" s="1">
        <v>3.68</v>
      </c>
      <c r="N36" s="1">
        <v>3.6019999999999999</v>
      </c>
      <c r="O36" s="1">
        <v>3.6509999999999998</v>
      </c>
      <c r="P36" s="1">
        <v>5</v>
      </c>
      <c r="Q36" s="1">
        <v>25</v>
      </c>
      <c r="R36" s="2" t="s">
        <v>80</v>
      </c>
      <c r="S36" s="2"/>
      <c r="T36" s="2" t="s">
        <v>64</v>
      </c>
      <c r="U36" s="2" t="s">
        <v>65</v>
      </c>
      <c r="V36" s="2" t="s">
        <v>81</v>
      </c>
      <c r="W36" s="2" t="s">
        <v>173</v>
      </c>
      <c r="X36" s="3">
        <v>44895.824305555558</v>
      </c>
      <c r="Y36" s="2" t="s">
        <v>56</v>
      </c>
      <c r="Z36" s="2" t="s">
        <v>36</v>
      </c>
      <c r="AA36" s="2"/>
      <c r="AB36" s="2" t="s">
        <v>174</v>
      </c>
    </row>
    <row r="37" spans="1:28" ht="15.75" customHeight="1" x14ac:dyDescent="0.15">
      <c r="A37" s="1">
        <v>397</v>
      </c>
      <c r="B37" s="2" t="s">
        <v>28</v>
      </c>
      <c r="C37" s="2" t="s">
        <v>29</v>
      </c>
      <c r="D37" s="1">
        <v>2</v>
      </c>
      <c r="E37" s="2" t="s">
        <v>30</v>
      </c>
      <c r="F37" s="2">
        <v>1</v>
      </c>
      <c r="G37" s="2"/>
      <c r="H37" s="1">
        <v>143</v>
      </c>
      <c r="I37" s="1">
        <v>148</v>
      </c>
      <c r="J37" s="1">
        <v>0</v>
      </c>
      <c r="K37" s="1">
        <v>5</v>
      </c>
      <c r="L37" s="1">
        <v>3.63</v>
      </c>
      <c r="M37" s="1">
        <v>3.68</v>
      </c>
      <c r="N37" s="1">
        <v>3.6019999999999999</v>
      </c>
      <c r="O37" s="1">
        <v>3.6509999999999998</v>
      </c>
      <c r="P37" s="1">
        <v>5</v>
      </c>
      <c r="Q37" s="1">
        <v>6</v>
      </c>
      <c r="R37" s="2" t="s">
        <v>53</v>
      </c>
      <c r="S37" s="2"/>
      <c r="T37" s="2"/>
      <c r="U37" s="2"/>
      <c r="V37" s="2" t="s">
        <v>54</v>
      </c>
      <c r="W37" s="2" t="s">
        <v>175</v>
      </c>
      <c r="X37" s="3">
        <v>44895.824305555558</v>
      </c>
      <c r="Y37" s="2" t="s">
        <v>56</v>
      </c>
      <c r="Z37" s="2" t="s">
        <v>36</v>
      </c>
      <c r="AA37" s="2" t="s">
        <v>57</v>
      </c>
      <c r="AB37" s="2" t="s">
        <v>176</v>
      </c>
    </row>
    <row r="38" spans="1:28" ht="15.75" customHeight="1" x14ac:dyDescent="0.15">
      <c r="A38" s="1">
        <v>397</v>
      </c>
      <c r="B38" s="2" t="s">
        <v>28</v>
      </c>
      <c r="C38" s="2" t="s">
        <v>29</v>
      </c>
      <c r="D38" s="1">
        <v>2</v>
      </c>
      <c r="E38" s="2" t="s">
        <v>30</v>
      </c>
      <c r="F38" s="2">
        <v>1</v>
      </c>
      <c r="G38" s="2"/>
      <c r="H38" s="1">
        <v>143</v>
      </c>
      <c r="I38" s="1">
        <v>148</v>
      </c>
      <c r="J38" s="1">
        <v>0</v>
      </c>
      <c r="K38" s="1">
        <v>5</v>
      </c>
      <c r="L38" s="1">
        <v>3.63</v>
      </c>
      <c r="M38" s="1">
        <v>3.68</v>
      </c>
      <c r="N38" s="1">
        <v>3.6019999999999999</v>
      </c>
      <c r="O38" s="1">
        <v>3.6509999999999998</v>
      </c>
      <c r="P38" s="1">
        <v>5</v>
      </c>
      <c r="Q38" s="1">
        <v>10</v>
      </c>
      <c r="R38" s="2" t="s">
        <v>53</v>
      </c>
      <c r="S38" s="2"/>
      <c r="T38" s="2" t="s">
        <v>88</v>
      </c>
      <c r="U38" s="2" t="s">
        <v>89</v>
      </c>
      <c r="V38" s="2" t="s">
        <v>90</v>
      </c>
      <c r="W38" s="2" t="s">
        <v>177</v>
      </c>
      <c r="X38" s="3">
        <v>44895.824305555558</v>
      </c>
      <c r="Y38" s="2" t="s">
        <v>56</v>
      </c>
      <c r="Z38" s="2" t="s">
        <v>36</v>
      </c>
      <c r="AA38" s="2" t="s">
        <v>92</v>
      </c>
      <c r="AB38" s="2" t="s">
        <v>178</v>
      </c>
    </row>
    <row r="39" spans="1:28" ht="15.75" customHeight="1" x14ac:dyDescent="0.15">
      <c r="A39" s="1">
        <v>397</v>
      </c>
      <c r="B39" s="2" t="s">
        <v>28</v>
      </c>
      <c r="C39" s="2" t="s">
        <v>29</v>
      </c>
      <c r="D39" s="1">
        <v>2</v>
      </c>
      <c r="E39" s="2" t="s">
        <v>30</v>
      </c>
      <c r="F39" s="2">
        <v>1</v>
      </c>
      <c r="G39" s="2"/>
      <c r="H39" s="1">
        <v>143</v>
      </c>
      <c r="I39" s="1">
        <v>148</v>
      </c>
      <c r="J39" s="1">
        <v>0</v>
      </c>
      <c r="K39" s="1">
        <v>5</v>
      </c>
      <c r="L39" s="1">
        <v>3.63</v>
      </c>
      <c r="M39" s="1">
        <v>3.68</v>
      </c>
      <c r="N39" s="1">
        <v>3.6019999999999999</v>
      </c>
      <c r="O39" s="1">
        <v>3.6509999999999998</v>
      </c>
      <c r="P39" s="1">
        <v>5</v>
      </c>
      <c r="Q39" s="1">
        <v>2</v>
      </c>
      <c r="R39" s="2" t="s">
        <v>53</v>
      </c>
      <c r="S39" s="2" t="s">
        <v>100</v>
      </c>
      <c r="T39" s="2"/>
      <c r="U39" s="2"/>
      <c r="V39" s="2" t="s">
        <v>101</v>
      </c>
      <c r="W39" s="2" t="s">
        <v>179</v>
      </c>
      <c r="X39" s="3">
        <v>44895.824305555558</v>
      </c>
      <c r="Y39" s="2" t="s">
        <v>56</v>
      </c>
      <c r="Z39" s="2" t="s">
        <v>36</v>
      </c>
      <c r="AA39" s="2" t="s">
        <v>103</v>
      </c>
      <c r="AB39" s="2" t="s">
        <v>180</v>
      </c>
    </row>
    <row r="40" spans="1:28" ht="15.75" customHeight="1" x14ac:dyDescent="0.15">
      <c r="A40" s="1">
        <v>397</v>
      </c>
      <c r="B40" s="2" t="s">
        <v>28</v>
      </c>
      <c r="C40" s="2" t="s">
        <v>29</v>
      </c>
      <c r="D40" s="1">
        <v>2</v>
      </c>
      <c r="E40" s="2" t="s">
        <v>30</v>
      </c>
      <c r="F40" s="2">
        <v>1</v>
      </c>
      <c r="G40" s="2"/>
      <c r="H40" s="1">
        <v>143</v>
      </c>
      <c r="I40" s="1">
        <v>148</v>
      </c>
      <c r="J40" s="1">
        <v>0</v>
      </c>
      <c r="K40" s="1">
        <v>5</v>
      </c>
      <c r="L40" s="1">
        <v>3.63</v>
      </c>
      <c r="M40" s="1">
        <v>3.68</v>
      </c>
      <c r="N40" s="1">
        <v>3.6019999999999999</v>
      </c>
      <c r="O40" s="1">
        <v>3.6509999999999998</v>
      </c>
      <c r="P40" s="1">
        <v>5</v>
      </c>
      <c r="Q40" s="1">
        <v>75</v>
      </c>
      <c r="R40" s="2" t="s">
        <v>80</v>
      </c>
      <c r="S40" s="2"/>
      <c r="T40" s="2"/>
      <c r="U40" s="2"/>
      <c r="V40" s="2" t="s">
        <v>84</v>
      </c>
      <c r="W40" s="2" t="s">
        <v>181</v>
      </c>
      <c r="X40" s="3">
        <v>44895.824305555558</v>
      </c>
      <c r="Y40" s="2" t="s">
        <v>56</v>
      </c>
      <c r="Z40" s="2" t="s">
        <v>36</v>
      </c>
      <c r="AA40" s="2" t="s">
        <v>86</v>
      </c>
      <c r="AB40" s="2" t="s">
        <v>182</v>
      </c>
    </row>
    <row r="41" spans="1:28" ht="15.75" customHeight="1" x14ac:dyDescent="0.15">
      <c r="A41" s="1">
        <v>397</v>
      </c>
      <c r="B41" s="2" t="s">
        <v>28</v>
      </c>
      <c r="C41" s="2" t="s">
        <v>29</v>
      </c>
      <c r="D41" s="1">
        <v>2</v>
      </c>
      <c r="E41" s="2" t="s">
        <v>30</v>
      </c>
      <c r="F41" s="2">
        <v>2</v>
      </c>
      <c r="G41" s="2" t="s">
        <v>43</v>
      </c>
      <c r="H41" s="1">
        <v>72</v>
      </c>
      <c r="I41" s="1">
        <v>72</v>
      </c>
      <c r="J41" s="1">
        <v>72</v>
      </c>
      <c r="K41" s="1">
        <v>5</v>
      </c>
      <c r="L41" s="1">
        <v>4.4000000000000004</v>
      </c>
      <c r="M41" s="1">
        <v>4.4000000000000004</v>
      </c>
      <c r="N41" s="1">
        <v>4.3570000000000002</v>
      </c>
      <c r="O41" s="1">
        <v>4.3570000000000002</v>
      </c>
      <c r="P41" s="1">
        <v>0</v>
      </c>
      <c r="Q41" s="1">
        <v>1</v>
      </c>
      <c r="R41" s="2" t="s">
        <v>49</v>
      </c>
      <c r="S41" s="2" t="s">
        <v>50</v>
      </c>
      <c r="T41" s="2"/>
      <c r="U41" s="2"/>
      <c r="V41" s="2" t="s">
        <v>50</v>
      </c>
      <c r="W41" s="2" t="s">
        <v>183</v>
      </c>
      <c r="X41" s="3">
        <v>44895.959722222222</v>
      </c>
      <c r="Y41" s="2" t="s">
        <v>110</v>
      </c>
      <c r="Z41" s="2" t="s">
        <v>36</v>
      </c>
      <c r="AA41" s="2"/>
      <c r="AB41" s="2" t="s">
        <v>184</v>
      </c>
    </row>
    <row r="42" spans="1:28" ht="15.75" customHeight="1" x14ac:dyDescent="0.15">
      <c r="A42" s="1">
        <v>397</v>
      </c>
      <c r="B42" s="2" t="s">
        <v>28</v>
      </c>
      <c r="C42" s="2" t="s">
        <v>29</v>
      </c>
      <c r="D42" s="1">
        <v>2</v>
      </c>
      <c r="E42" s="2" t="s">
        <v>30</v>
      </c>
      <c r="F42" s="1">
        <v>2</v>
      </c>
      <c r="G42" s="2"/>
      <c r="H42" s="1">
        <v>143</v>
      </c>
      <c r="I42" s="1">
        <v>148</v>
      </c>
      <c r="J42" s="1">
        <v>143</v>
      </c>
      <c r="K42" s="1">
        <v>5</v>
      </c>
      <c r="L42" s="1">
        <v>5.1100000000000003</v>
      </c>
      <c r="M42" s="1">
        <v>5.16</v>
      </c>
      <c r="N42" s="1">
        <v>5.0529999999999999</v>
      </c>
      <c r="O42" s="1">
        <v>5.1020000000000003</v>
      </c>
      <c r="P42" s="1">
        <v>5</v>
      </c>
      <c r="Q42" s="1">
        <v>176</v>
      </c>
      <c r="R42" s="2" t="s">
        <v>59</v>
      </c>
      <c r="S42" s="2" t="s">
        <v>60</v>
      </c>
      <c r="T42" s="2"/>
      <c r="U42" s="2"/>
      <c r="V42" s="2" t="s">
        <v>61</v>
      </c>
      <c r="W42" s="2" t="s">
        <v>185</v>
      </c>
      <c r="X42" s="3">
        <v>44895.818749999999</v>
      </c>
      <c r="Y42" s="2" t="s">
        <v>35</v>
      </c>
      <c r="Z42" s="2" t="s">
        <v>36</v>
      </c>
      <c r="AA42" s="2"/>
      <c r="AB42" s="2" t="s">
        <v>186</v>
      </c>
    </row>
    <row r="43" spans="1:28" ht="15.75" customHeight="1" x14ac:dyDescent="0.15">
      <c r="A43" s="1">
        <v>397</v>
      </c>
      <c r="B43" s="2" t="s">
        <v>28</v>
      </c>
      <c r="C43" s="2" t="s">
        <v>29</v>
      </c>
      <c r="D43" s="1">
        <v>2</v>
      </c>
      <c r="E43" s="2" t="s">
        <v>30</v>
      </c>
      <c r="F43" s="1">
        <v>2</v>
      </c>
      <c r="G43" s="2"/>
      <c r="H43" s="1">
        <v>143</v>
      </c>
      <c r="I43" s="1">
        <v>148</v>
      </c>
      <c r="J43" s="1">
        <v>0</v>
      </c>
      <c r="K43" s="1">
        <v>5</v>
      </c>
      <c r="L43" s="1">
        <v>5.1100000000000003</v>
      </c>
      <c r="M43" s="1">
        <v>5.16</v>
      </c>
      <c r="N43" s="1">
        <v>5.0529999999999999</v>
      </c>
      <c r="O43" s="1">
        <v>5.1020000000000003</v>
      </c>
      <c r="P43" s="1">
        <v>5</v>
      </c>
      <c r="Q43" s="1">
        <v>3</v>
      </c>
      <c r="R43" s="2" t="s">
        <v>53</v>
      </c>
      <c r="S43" s="2"/>
      <c r="T43" s="2"/>
      <c r="U43" s="2"/>
      <c r="V43" s="2" t="s">
        <v>70</v>
      </c>
      <c r="W43" s="2" t="s">
        <v>187</v>
      </c>
      <c r="X43" s="3">
        <v>44895.834027777775</v>
      </c>
      <c r="Y43" s="2" t="s">
        <v>56</v>
      </c>
      <c r="Z43" s="2" t="s">
        <v>36</v>
      </c>
      <c r="AA43" s="2" t="s">
        <v>72</v>
      </c>
      <c r="AB43" s="2" t="s">
        <v>188</v>
      </c>
    </row>
    <row r="44" spans="1:28" ht="15.75" customHeight="1" x14ac:dyDescent="0.15">
      <c r="A44" s="1">
        <v>397</v>
      </c>
      <c r="B44" s="2" t="s">
        <v>28</v>
      </c>
      <c r="C44" s="2" t="s">
        <v>29</v>
      </c>
      <c r="D44" s="1">
        <v>2</v>
      </c>
      <c r="E44" s="2" t="s">
        <v>30</v>
      </c>
      <c r="F44" s="1">
        <v>2</v>
      </c>
      <c r="G44" s="2"/>
      <c r="H44" s="1">
        <v>143</v>
      </c>
      <c r="I44" s="1">
        <v>148</v>
      </c>
      <c r="J44" s="1">
        <v>0</v>
      </c>
      <c r="K44" s="1">
        <v>5</v>
      </c>
      <c r="L44" s="1">
        <v>5.1100000000000003</v>
      </c>
      <c r="M44" s="1">
        <v>5.16</v>
      </c>
      <c r="N44" s="1">
        <v>5.0529999999999999</v>
      </c>
      <c r="O44" s="1">
        <v>5.1020000000000003</v>
      </c>
      <c r="P44" s="1">
        <v>5</v>
      </c>
      <c r="Q44" s="2">
        <v>2</v>
      </c>
      <c r="R44" s="2" t="s">
        <v>53</v>
      </c>
      <c r="S44" s="2" t="s">
        <v>100</v>
      </c>
      <c r="T44" s="2"/>
      <c r="U44" s="2"/>
      <c r="V44" s="2" t="s">
        <v>101</v>
      </c>
      <c r="W44" s="2" t="s">
        <v>189</v>
      </c>
      <c r="X44" s="3">
        <v>44895.834027777775</v>
      </c>
      <c r="Y44" s="2" t="s">
        <v>56</v>
      </c>
      <c r="Z44" s="2" t="s">
        <v>36</v>
      </c>
      <c r="AA44" s="2" t="s">
        <v>103</v>
      </c>
      <c r="AB44" s="2" t="s">
        <v>190</v>
      </c>
    </row>
    <row r="45" spans="1:28" ht="15.75" customHeight="1" x14ac:dyDescent="0.15">
      <c r="A45" s="1">
        <v>397</v>
      </c>
      <c r="B45" s="2" t="s">
        <v>28</v>
      </c>
      <c r="C45" s="2" t="s">
        <v>29</v>
      </c>
      <c r="D45" s="1">
        <v>2</v>
      </c>
      <c r="E45" s="2" t="s">
        <v>30</v>
      </c>
      <c r="F45" s="1">
        <v>2</v>
      </c>
      <c r="G45" s="2"/>
      <c r="H45" s="1">
        <v>143</v>
      </c>
      <c r="I45" s="1">
        <v>148</v>
      </c>
      <c r="J45" s="1">
        <v>0</v>
      </c>
      <c r="K45" s="1">
        <v>5</v>
      </c>
      <c r="L45" s="1">
        <v>5.1100000000000003</v>
      </c>
      <c r="M45" s="1">
        <v>5.16</v>
      </c>
      <c r="N45" s="1">
        <v>5.0529999999999999</v>
      </c>
      <c r="O45" s="1">
        <v>5.1020000000000003</v>
      </c>
      <c r="P45" s="1">
        <v>5</v>
      </c>
      <c r="Q45" s="1">
        <v>10</v>
      </c>
      <c r="R45" s="2" t="s">
        <v>53</v>
      </c>
      <c r="S45" s="2"/>
      <c r="T45" s="2" t="s">
        <v>88</v>
      </c>
      <c r="U45" s="2" t="s">
        <v>89</v>
      </c>
      <c r="V45" s="2" t="s">
        <v>90</v>
      </c>
      <c r="W45" s="2" t="s">
        <v>191</v>
      </c>
      <c r="X45" s="3">
        <v>44895.834027777775</v>
      </c>
      <c r="Y45" s="2" t="s">
        <v>56</v>
      </c>
      <c r="Z45" s="2" t="s">
        <v>36</v>
      </c>
      <c r="AA45" s="2" t="s">
        <v>92</v>
      </c>
      <c r="AB45" s="2" t="s">
        <v>192</v>
      </c>
    </row>
    <row r="46" spans="1:28" ht="15.75" customHeight="1" x14ac:dyDescent="0.15">
      <c r="A46" s="1">
        <v>397</v>
      </c>
      <c r="B46" s="2" t="s">
        <v>28</v>
      </c>
      <c r="C46" s="2" t="s">
        <v>29</v>
      </c>
      <c r="D46" s="1">
        <v>2</v>
      </c>
      <c r="E46" s="2" t="s">
        <v>30</v>
      </c>
      <c r="F46" s="1">
        <v>2</v>
      </c>
      <c r="G46" s="2"/>
      <c r="H46" s="1">
        <v>143</v>
      </c>
      <c r="I46" s="1">
        <v>148</v>
      </c>
      <c r="J46" s="1">
        <v>0</v>
      </c>
      <c r="K46" s="1">
        <v>5</v>
      </c>
      <c r="L46" s="1">
        <v>5.1100000000000003</v>
      </c>
      <c r="M46" s="1">
        <v>5.16</v>
      </c>
      <c r="N46" s="1">
        <v>5.0529999999999999</v>
      </c>
      <c r="O46" s="1">
        <v>5.1020000000000003</v>
      </c>
      <c r="P46" s="1">
        <v>5</v>
      </c>
      <c r="Q46" s="1">
        <v>2</v>
      </c>
      <c r="R46" s="2" t="s">
        <v>53</v>
      </c>
      <c r="S46" s="2"/>
      <c r="T46" s="2" t="s">
        <v>74</v>
      </c>
      <c r="U46" s="2" t="s">
        <v>75</v>
      </c>
      <c r="V46" s="2" t="s">
        <v>76</v>
      </c>
      <c r="W46" s="2" t="s">
        <v>193</v>
      </c>
      <c r="X46" s="3">
        <v>44895.834027777775</v>
      </c>
      <c r="Y46" s="2" t="s">
        <v>56</v>
      </c>
      <c r="Z46" s="2" t="s">
        <v>36</v>
      </c>
      <c r="AA46" s="2" t="s">
        <v>78</v>
      </c>
      <c r="AB46" s="2" t="s">
        <v>194</v>
      </c>
    </row>
    <row r="47" spans="1:28" ht="15.75" customHeight="1" x14ac:dyDescent="0.15">
      <c r="A47" s="1">
        <v>397</v>
      </c>
      <c r="B47" s="2" t="s">
        <v>28</v>
      </c>
      <c r="C47" s="2" t="s">
        <v>29</v>
      </c>
      <c r="D47" s="1">
        <v>2</v>
      </c>
      <c r="E47" s="2" t="s">
        <v>30</v>
      </c>
      <c r="F47" s="1">
        <v>2</v>
      </c>
      <c r="G47" s="2"/>
      <c r="H47" s="1">
        <v>143</v>
      </c>
      <c r="I47" s="1">
        <v>148</v>
      </c>
      <c r="J47" s="1">
        <v>0</v>
      </c>
      <c r="K47" s="1">
        <v>5</v>
      </c>
      <c r="L47" s="1">
        <v>5.1100000000000003</v>
      </c>
      <c r="M47" s="1">
        <v>5.16</v>
      </c>
      <c r="N47" s="1">
        <v>5.0529999999999999</v>
      </c>
      <c r="O47" s="1">
        <v>5.1020000000000003</v>
      </c>
      <c r="P47" s="1">
        <v>5</v>
      </c>
      <c r="Q47" s="1">
        <v>75</v>
      </c>
      <c r="R47" s="2" t="s">
        <v>80</v>
      </c>
      <c r="S47" s="2"/>
      <c r="T47" s="2"/>
      <c r="U47" s="2"/>
      <c r="V47" s="2" t="s">
        <v>84</v>
      </c>
      <c r="W47" s="2" t="s">
        <v>195</v>
      </c>
      <c r="X47" s="3">
        <v>44895.834027777775</v>
      </c>
      <c r="Y47" s="2" t="s">
        <v>56</v>
      </c>
      <c r="Z47" s="2" t="s">
        <v>36</v>
      </c>
      <c r="AA47" s="2" t="s">
        <v>86</v>
      </c>
      <c r="AB47" s="2" t="s">
        <v>196</v>
      </c>
    </row>
    <row r="48" spans="1:28" ht="15.75" customHeight="1" x14ac:dyDescent="0.15">
      <c r="A48" s="1">
        <v>397</v>
      </c>
      <c r="B48" s="2" t="s">
        <v>28</v>
      </c>
      <c r="C48" s="2" t="s">
        <v>29</v>
      </c>
      <c r="D48" s="1">
        <v>2</v>
      </c>
      <c r="E48" s="2" t="s">
        <v>30</v>
      </c>
      <c r="F48" s="1">
        <v>2</v>
      </c>
      <c r="G48" s="2"/>
      <c r="H48" s="1">
        <v>143</v>
      </c>
      <c r="I48" s="1">
        <v>148</v>
      </c>
      <c r="J48" s="1">
        <v>0</v>
      </c>
      <c r="K48" s="1">
        <v>5</v>
      </c>
      <c r="L48" s="1">
        <v>5.1100000000000003</v>
      </c>
      <c r="M48" s="1">
        <v>5.16</v>
      </c>
      <c r="N48" s="1">
        <v>5.0529999999999999</v>
      </c>
      <c r="O48" s="1">
        <v>5.1020000000000003</v>
      </c>
      <c r="P48" s="1">
        <v>5</v>
      </c>
      <c r="Q48" s="1">
        <v>25</v>
      </c>
      <c r="R48" s="2" t="s">
        <v>80</v>
      </c>
      <c r="S48" s="2"/>
      <c r="T48" s="2" t="s">
        <v>64</v>
      </c>
      <c r="U48" s="2" t="s">
        <v>65</v>
      </c>
      <c r="V48" s="1" t="s">
        <v>81</v>
      </c>
      <c r="W48" s="2" t="s">
        <v>197</v>
      </c>
      <c r="X48" s="3">
        <v>44895.834027777775</v>
      </c>
      <c r="Y48" s="2" t="s">
        <v>56</v>
      </c>
      <c r="Z48" s="2" t="s">
        <v>36</v>
      </c>
      <c r="AA48" s="2"/>
      <c r="AB48" s="2" t="s">
        <v>198</v>
      </c>
    </row>
    <row r="49" spans="1:28" ht="15.75" customHeight="1" x14ac:dyDescent="0.15">
      <c r="A49" s="1">
        <v>397</v>
      </c>
      <c r="B49" s="2" t="s">
        <v>28</v>
      </c>
      <c r="C49" s="2" t="s">
        <v>29</v>
      </c>
      <c r="D49" s="1">
        <v>2</v>
      </c>
      <c r="E49" s="2" t="s">
        <v>30</v>
      </c>
      <c r="F49" s="1">
        <v>2</v>
      </c>
      <c r="G49" s="2"/>
      <c r="H49" s="1">
        <v>143</v>
      </c>
      <c r="I49" s="1">
        <v>148</v>
      </c>
      <c r="J49" s="1">
        <v>0</v>
      </c>
      <c r="K49" s="1">
        <v>5</v>
      </c>
      <c r="L49" s="1">
        <v>5.1100000000000003</v>
      </c>
      <c r="M49" s="1">
        <v>5.16</v>
      </c>
      <c r="N49" s="1">
        <v>5.0529999999999999</v>
      </c>
      <c r="O49" s="1">
        <v>5.1020000000000003</v>
      </c>
      <c r="P49" s="1">
        <v>5</v>
      </c>
      <c r="Q49" s="2">
        <v>6</v>
      </c>
      <c r="R49" s="2" t="s">
        <v>53</v>
      </c>
      <c r="S49" s="2"/>
      <c r="T49" s="2"/>
      <c r="U49" s="2"/>
      <c r="V49" s="2" t="s">
        <v>54</v>
      </c>
      <c r="W49" s="2" t="s">
        <v>199</v>
      </c>
      <c r="X49" s="3">
        <v>44895.834027777775</v>
      </c>
      <c r="Y49" s="2" t="s">
        <v>56</v>
      </c>
      <c r="Z49" s="2" t="s">
        <v>36</v>
      </c>
      <c r="AA49" s="2" t="s">
        <v>57</v>
      </c>
      <c r="AB49" s="2" t="s">
        <v>200</v>
      </c>
    </row>
    <row r="50" spans="1:28" ht="15.75" customHeight="1" x14ac:dyDescent="0.15">
      <c r="A50" s="1">
        <v>397</v>
      </c>
      <c r="B50" s="2" t="s">
        <v>28</v>
      </c>
      <c r="C50" s="2" t="s">
        <v>29</v>
      </c>
      <c r="D50" s="1">
        <v>2</v>
      </c>
      <c r="E50" s="2" t="s">
        <v>30</v>
      </c>
      <c r="F50" s="1">
        <v>2</v>
      </c>
      <c r="G50" s="2"/>
      <c r="H50" s="1">
        <v>143</v>
      </c>
      <c r="I50" s="1">
        <v>148</v>
      </c>
      <c r="J50" s="1">
        <v>0</v>
      </c>
      <c r="K50" s="1">
        <v>5</v>
      </c>
      <c r="L50" s="1">
        <v>5.1100000000000003</v>
      </c>
      <c r="M50" s="1">
        <v>5.16</v>
      </c>
      <c r="N50" s="1">
        <v>5.0529999999999999</v>
      </c>
      <c r="O50" s="1">
        <v>5.1020000000000003</v>
      </c>
      <c r="P50" s="1">
        <v>5</v>
      </c>
      <c r="Q50" s="1">
        <v>10</v>
      </c>
      <c r="R50" s="2" t="s">
        <v>53</v>
      </c>
      <c r="S50" s="2"/>
      <c r="T50" s="2" t="s">
        <v>64</v>
      </c>
      <c r="U50" s="2" t="s">
        <v>65</v>
      </c>
      <c r="V50" s="2" t="s">
        <v>66</v>
      </c>
      <c r="W50" s="2" t="s">
        <v>201</v>
      </c>
      <c r="X50" s="3">
        <v>44895.834027777775</v>
      </c>
      <c r="Y50" s="2" t="s">
        <v>56</v>
      </c>
      <c r="Z50" s="2" t="s">
        <v>36</v>
      </c>
      <c r="AA50" s="2" t="s">
        <v>68</v>
      </c>
      <c r="AB50" s="2" t="s">
        <v>202</v>
      </c>
    </row>
    <row r="51" spans="1:28" ht="15.75" customHeight="1" x14ac:dyDescent="0.15">
      <c r="A51" s="1">
        <v>397</v>
      </c>
      <c r="B51" s="2" t="s">
        <v>28</v>
      </c>
      <c r="C51" s="2" t="s">
        <v>29</v>
      </c>
      <c r="D51" s="1">
        <v>2</v>
      </c>
      <c r="E51" s="2" t="s">
        <v>30</v>
      </c>
      <c r="F51" s="1">
        <v>3</v>
      </c>
      <c r="G51" s="2" t="s">
        <v>43</v>
      </c>
      <c r="H51" s="1">
        <v>20</v>
      </c>
      <c r="I51" s="1">
        <v>21</v>
      </c>
      <c r="J51" s="1">
        <v>20</v>
      </c>
      <c r="K51" s="1">
        <v>5</v>
      </c>
      <c r="L51" s="1">
        <v>5.36</v>
      </c>
      <c r="M51" s="1">
        <v>5.37</v>
      </c>
      <c r="N51" s="1">
        <v>5.298</v>
      </c>
      <c r="O51" s="1">
        <v>5.3079999999999998</v>
      </c>
      <c r="P51" s="1">
        <v>1</v>
      </c>
      <c r="Q51" s="1">
        <v>5</v>
      </c>
      <c r="R51" s="2" t="s">
        <v>44</v>
      </c>
      <c r="S51" s="2" t="s">
        <v>112</v>
      </c>
      <c r="T51" s="2"/>
      <c r="U51" s="2"/>
      <c r="V51" s="2" t="s">
        <v>203</v>
      </c>
      <c r="W51" s="2" t="s">
        <v>204</v>
      </c>
      <c r="X51" s="3">
        <v>44895.96597222222</v>
      </c>
      <c r="Y51" s="2" t="s">
        <v>110</v>
      </c>
      <c r="Z51" s="2" t="s">
        <v>36</v>
      </c>
      <c r="AA51" s="2"/>
      <c r="AB51" s="2" t="s">
        <v>205</v>
      </c>
    </row>
    <row r="52" spans="1:28" ht="15.75" customHeight="1" x14ac:dyDescent="0.15">
      <c r="A52" s="1">
        <v>397</v>
      </c>
      <c r="B52" s="2" t="s">
        <v>28</v>
      </c>
      <c r="C52" s="2" t="s">
        <v>29</v>
      </c>
      <c r="D52" s="1">
        <v>2</v>
      </c>
      <c r="E52" s="2" t="s">
        <v>30</v>
      </c>
      <c r="F52" s="1">
        <v>3</v>
      </c>
      <c r="G52" s="2" t="s">
        <v>43</v>
      </c>
      <c r="H52" s="1">
        <v>20</v>
      </c>
      <c r="I52" s="1">
        <v>21</v>
      </c>
      <c r="J52" s="1">
        <v>20</v>
      </c>
      <c r="K52" s="1">
        <v>5</v>
      </c>
      <c r="L52" s="1">
        <v>5.36</v>
      </c>
      <c r="M52" s="1">
        <v>5.37</v>
      </c>
      <c r="N52" s="1">
        <v>5.298</v>
      </c>
      <c r="O52" s="1">
        <v>5.3079999999999998</v>
      </c>
      <c r="P52" s="1">
        <v>1</v>
      </c>
      <c r="Q52" s="1">
        <v>5</v>
      </c>
      <c r="R52" s="2" t="s">
        <v>44</v>
      </c>
      <c r="S52" s="2" t="s">
        <v>108</v>
      </c>
      <c r="T52" s="2"/>
      <c r="U52" s="2"/>
      <c r="V52" s="2" t="s">
        <v>108</v>
      </c>
      <c r="W52" s="2" t="s">
        <v>206</v>
      </c>
      <c r="X52" s="3">
        <v>44895.96597222222</v>
      </c>
      <c r="Y52" s="2" t="s">
        <v>110</v>
      </c>
      <c r="Z52" s="2" t="s">
        <v>36</v>
      </c>
      <c r="AA52" s="2"/>
      <c r="AB52" s="2" t="s">
        <v>207</v>
      </c>
    </row>
    <row r="53" spans="1:28" ht="15.75" customHeight="1" x14ac:dyDescent="0.15">
      <c r="A53" s="1">
        <v>397</v>
      </c>
      <c r="B53" s="2" t="s">
        <v>28</v>
      </c>
      <c r="C53" s="2" t="s">
        <v>29</v>
      </c>
      <c r="D53" s="1">
        <v>2</v>
      </c>
      <c r="E53" s="2" t="s">
        <v>30</v>
      </c>
      <c r="F53" s="2">
        <v>3</v>
      </c>
      <c r="G53" s="2" t="s">
        <v>29</v>
      </c>
      <c r="H53" s="1">
        <v>20</v>
      </c>
      <c r="I53" s="1">
        <v>20</v>
      </c>
      <c r="J53" s="1">
        <v>20</v>
      </c>
      <c r="K53" s="1">
        <v>5</v>
      </c>
      <c r="L53" s="1">
        <v>5.36</v>
      </c>
      <c r="M53" s="1">
        <v>5.36</v>
      </c>
      <c r="N53" s="1">
        <v>5.298</v>
      </c>
      <c r="O53" s="1">
        <v>5.298</v>
      </c>
      <c r="P53" s="1">
        <v>0</v>
      </c>
      <c r="Q53" s="1"/>
      <c r="R53" s="2" t="s">
        <v>38</v>
      </c>
      <c r="S53" s="2" t="s">
        <v>39</v>
      </c>
      <c r="T53" s="2"/>
      <c r="U53" s="2"/>
      <c r="V53" s="2" t="s">
        <v>39</v>
      </c>
      <c r="W53" s="2" t="s">
        <v>208</v>
      </c>
      <c r="X53" s="3">
        <v>44895.967361111114</v>
      </c>
      <c r="Y53" s="2" t="s">
        <v>41</v>
      </c>
      <c r="Z53" s="2" t="s">
        <v>36</v>
      </c>
      <c r="AA53" s="2"/>
      <c r="AB53" s="2" t="s">
        <v>209</v>
      </c>
    </row>
    <row r="54" spans="1:28" ht="15.75" customHeight="1" x14ac:dyDescent="0.15">
      <c r="A54" s="1">
        <v>397</v>
      </c>
      <c r="B54" s="2" t="s">
        <v>28</v>
      </c>
      <c r="C54" s="2" t="s">
        <v>29</v>
      </c>
      <c r="D54" s="1">
        <v>2</v>
      </c>
      <c r="E54" s="2" t="s">
        <v>30</v>
      </c>
      <c r="F54" s="2">
        <v>3</v>
      </c>
      <c r="G54" s="2" t="s">
        <v>43</v>
      </c>
      <c r="H54" s="1">
        <v>53</v>
      </c>
      <c r="I54" s="1">
        <v>55</v>
      </c>
      <c r="J54" s="1">
        <v>53</v>
      </c>
      <c r="K54" s="1">
        <v>5</v>
      </c>
      <c r="L54" s="1">
        <v>5.69</v>
      </c>
      <c r="M54" s="1">
        <v>5.71</v>
      </c>
      <c r="N54" s="1">
        <v>5.6219999999999999</v>
      </c>
      <c r="O54" s="1">
        <v>5.641</v>
      </c>
      <c r="P54" s="1">
        <v>2</v>
      </c>
      <c r="Q54" s="1">
        <v>7</v>
      </c>
      <c r="R54" s="2" t="s">
        <v>210</v>
      </c>
      <c r="S54" s="2" t="s">
        <v>211</v>
      </c>
      <c r="T54" s="2" t="s">
        <v>212</v>
      </c>
      <c r="U54" s="2" t="s">
        <v>213</v>
      </c>
      <c r="V54" s="2" t="s">
        <v>211</v>
      </c>
      <c r="W54" s="2" t="s">
        <v>214</v>
      </c>
      <c r="X54" s="3">
        <v>44895.97152777778</v>
      </c>
      <c r="Y54" s="2" t="s">
        <v>35</v>
      </c>
      <c r="Z54" s="2" t="s">
        <v>36</v>
      </c>
      <c r="AA54" s="2"/>
      <c r="AB54" s="2" t="s">
        <v>215</v>
      </c>
    </row>
    <row r="55" spans="1:28" ht="15.75" customHeight="1" x14ac:dyDescent="0.15">
      <c r="A55" s="1">
        <v>397</v>
      </c>
      <c r="B55" s="2" t="s">
        <v>28</v>
      </c>
      <c r="C55" s="2" t="s">
        <v>29</v>
      </c>
      <c r="D55" s="1">
        <v>2</v>
      </c>
      <c r="E55" s="2" t="s">
        <v>30</v>
      </c>
      <c r="F55" s="2">
        <v>3</v>
      </c>
      <c r="G55" s="2" t="s">
        <v>43</v>
      </c>
      <c r="H55" s="1">
        <v>67</v>
      </c>
      <c r="I55" s="1">
        <v>69</v>
      </c>
      <c r="J55" s="1">
        <v>67</v>
      </c>
      <c r="K55" s="1">
        <v>5</v>
      </c>
      <c r="L55" s="1">
        <v>5.83</v>
      </c>
      <c r="M55" s="1">
        <v>5.85</v>
      </c>
      <c r="N55" s="1">
        <v>5.7590000000000003</v>
      </c>
      <c r="O55" s="1">
        <v>5.7779999999999996</v>
      </c>
      <c r="P55" s="1">
        <v>2</v>
      </c>
      <c r="Q55" s="1">
        <v>10</v>
      </c>
      <c r="R55" s="2" t="s">
        <v>44</v>
      </c>
      <c r="S55" s="2" t="s">
        <v>45</v>
      </c>
      <c r="T55" s="2"/>
      <c r="U55" s="2"/>
      <c r="V55" s="2">
        <v>31182</v>
      </c>
      <c r="W55" s="2" t="s">
        <v>216</v>
      </c>
      <c r="X55" s="3">
        <v>44895.974305555559</v>
      </c>
      <c r="Y55" s="2" t="s">
        <v>110</v>
      </c>
      <c r="Z55" s="2" t="s">
        <v>36</v>
      </c>
      <c r="AA55" s="2"/>
      <c r="AB55" s="2" t="s">
        <v>217</v>
      </c>
    </row>
    <row r="56" spans="1:28" ht="15.75" customHeight="1" x14ac:dyDescent="0.15">
      <c r="A56" s="1">
        <v>397</v>
      </c>
      <c r="B56" s="2" t="s">
        <v>28</v>
      </c>
      <c r="C56" s="2" t="s">
        <v>29</v>
      </c>
      <c r="D56" s="1">
        <v>2</v>
      </c>
      <c r="E56" s="2" t="s">
        <v>30</v>
      </c>
      <c r="F56" s="2">
        <v>3</v>
      </c>
      <c r="G56" s="2" t="s">
        <v>43</v>
      </c>
      <c r="H56" s="1">
        <v>78</v>
      </c>
      <c r="I56" s="1">
        <v>78</v>
      </c>
      <c r="J56" s="1">
        <v>78</v>
      </c>
      <c r="K56" s="1">
        <v>5</v>
      </c>
      <c r="L56" s="1">
        <v>5.94</v>
      </c>
      <c r="M56" s="1">
        <v>5.94</v>
      </c>
      <c r="N56" s="1">
        <v>5.867</v>
      </c>
      <c r="O56" s="1">
        <v>5.867</v>
      </c>
      <c r="P56" s="1">
        <v>0</v>
      </c>
      <c r="Q56" s="1">
        <v>1</v>
      </c>
      <c r="R56" s="2" t="s">
        <v>49</v>
      </c>
      <c r="S56" s="2" t="s">
        <v>50</v>
      </c>
      <c r="T56" s="2"/>
      <c r="U56" s="2"/>
      <c r="V56" s="2" t="s">
        <v>50</v>
      </c>
      <c r="W56" s="2" t="s">
        <v>218</v>
      </c>
      <c r="X56" s="3">
        <v>44895.959722222222</v>
      </c>
      <c r="Y56" s="2" t="s">
        <v>110</v>
      </c>
      <c r="Z56" s="2" t="s">
        <v>36</v>
      </c>
      <c r="AA56" s="2"/>
      <c r="AB56" s="2" t="s">
        <v>219</v>
      </c>
    </row>
    <row r="57" spans="1:28" ht="15.75" customHeight="1" x14ac:dyDescent="0.15">
      <c r="A57" s="1">
        <v>397</v>
      </c>
      <c r="B57" s="2" t="s">
        <v>28</v>
      </c>
      <c r="C57" s="2" t="s">
        <v>29</v>
      </c>
      <c r="D57" s="1">
        <v>2</v>
      </c>
      <c r="E57" s="2" t="s">
        <v>30</v>
      </c>
      <c r="F57" s="2">
        <v>3</v>
      </c>
      <c r="G57" s="2"/>
      <c r="H57" s="1">
        <v>142</v>
      </c>
      <c r="I57" s="1">
        <v>147</v>
      </c>
      <c r="J57" s="1">
        <v>0</v>
      </c>
      <c r="K57" s="1">
        <v>5</v>
      </c>
      <c r="L57" s="1">
        <v>6.58</v>
      </c>
      <c r="M57" s="1">
        <v>6.63</v>
      </c>
      <c r="N57" s="1">
        <v>6.4939999999999998</v>
      </c>
      <c r="O57" s="1">
        <v>6.5430000000000001</v>
      </c>
      <c r="P57" s="1">
        <v>5</v>
      </c>
      <c r="Q57" s="1">
        <v>10</v>
      </c>
      <c r="R57" s="2" t="s">
        <v>53</v>
      </c>
      <c r="S57" s="2"/>
      <c r="T57" s="2" t="s">
        <v>88</v>
      </c>
      <c r="U57" s="2" t="s">
        <v>89</v>
      </c>
      <c r="V57" s="2" t="s">
        <v>90</v>
      </c>
      <c r="W57" s="2" t="s">
        <v>220</v>
      </c>
      <c r="X57" s="3">
        <v>44895.835416666669</v>
      </c>
      <c r="Y57" s="2" t="s">
        <v>56</v>
      </c>
      <c r="Z57" s="2" t="s">
        <v>36</v>
      </c>
      <c r="AA57" s="2" t="s">
        <v>92</v>
      </c>
      <c r="AB57" s="2" t="s">
        <v>221</v>
      </c>
    </row>
    <row r="58" spans="1:28" ht="15.75" customHeight="1" x14ac:dyDescent="0.15">
      <c r="A58" s="1">
        <v>397</v>
      </c>
      <c r="B58" s="2" t="s">
        <v>28</v>
      </c>
      <c r="C58" s="2" t="s">
        <v>29</v>
      </c>
      <c r="D58" s="1">
        <v>2</v>
      </c>
      <c r="E58" s="2" t="s">
        <v>30</v>
      </c>
      <c r="F58" s="2">
        <v>3</v>
      </c>
      <c r="G58" s="2"/>
      <c r="H58" s="1">
        <v>142</v>
      </c>
      <c r="I58" s="1">
        <v>147</v>
      </c>
      <c r="J58" s="1">
        <v>142</v>
      </c>
      <c r="K58" s="1">
        <v>5</v>
      </c>
      <c r="L58" s="1">
        <v>6.58</v>
      </c>
      <c r="M58" s="1">
        <v>6.63</v>
      </c>
      <c r="N58" s="1">
        <v>6.4939999999999998</v>
      </c>
      <c r="O58" s="1">
        <v>6.5430000000000001</v>
      </c>
      <c r="P58" s="1">
        <v>5</v>
      </c>
      <c r="Q58" s="1">
        <v>176</v>
      </c>
      <c r="R58" s="2" t="s">
        <v>59</v>
      </c>
      <c r="S58" s="2" t="s">
        <v>60</v>
      </c>
      <c r="T58" s="2"/>
      <c r="U58" s="2"/>
      <c r="V58" s="2" t="s">
        <v>222</v>
      </c>
      <c r="W58" s="2" t="s">
        <v>223</v>
      </c>
      <c r="X58" s="3">
        <v>44895.818749999999</v>
      </c>
      <c r="Y58" s="2" t="s">
        <v>35</v>
      </c>
      <c r="Z58" s="2" t="s">
        <v>36</v>
      </c>
      <c r="AA58" s="2"/>
      <c r="AB58" s="2" t="s">
        <v>224</v>
      </c>
    </row>
    <row r="59" spans="1:28" ht="15.75" customHeight="1" x14ac:dyDescent="0.15">
      <c r="A59" s="1">
        <v>397</v>
      </c>
      <c r="B59" s="2" t="s">
        <v>28</v>
      </c>
      <c r="C59" s="2" t="s">
        <v>29</v>
      </c>
      <c r="D59" s="1">
        <v>2</v>
      </c>
      <c r="E59" s="2" t="s">
        <v>30</v>
      </c>
      <c r="F59" s="2">
        <v>3</v>
      </c>
      <c r="G59" s="2"/>
      <c r="H59" s="1">
        <v>142</v>
      </c>
      <c r="I59" s="1">
        <v>147</v>
      </c>
      <c r="J59" s="1">
        <v>0</v>
      </c>
      <c r="K59" s="1">
        <v>5</v>
      </c>
      <c r="L59" s="1">
        <v>6.58</v>
      </c>
      <c r="M59" s="1">
        <v>6.63</v>
      </c>
      <c r="N59" s="1">
        <v>6.4939999999999998</v>
      </c>
      <c r="O59" s="1">
        <v>6.5430000000000001</v>
      </c>
      <c r="P59" s="1">
        <v>5</v>
      </c>
      <c r="Q59" s="1">
        <v>2</v>
      </c>
      <c r="R59" s="2" t="s">
        <v>53</v>
      </c>
      <c r="S59" s="2"/>
      <c r="T59" s="2" t="s">
        <v>74</v>
      </c>
      <c r="U59" s="2" t="s">
        <v>75</v>
      </c>
      <c r="V59" s="2" t="s">
        <v>76</v>
      </c>
      <c r="W59" s="2" t="s">
        <v>225</v>
      </c>
      <c r="X59" s="3">
        <v>44895.835416666669</v>
      </c>
      <c r="Y59" s="2" t="s">
        <v>56</v>
      </c>
      <c r="Z59" s="2" t="s">
        <v>36</v>
      </c>
      <c r="AA59" s="2" t="s">
        <v>78</v>
      </c>
      <c r="AB59" s="2" t="s">
        <v>226</v>
      </c>
    </row>
    <row r="60" spans="1:28" ht="15.75" customHeight="1" x14ac:dyDescent="0.15">
      <c r="A60" s="1">
        <v>397</v>
      </c>
      <c r="B60" s="2" t="s">
        <v>28</v>
      </c>
      <c r="C60" s="2" t="s">
        <v>29</v>
      </c>
      <c r="D60" s="1">
        <v>2</v>
      </c>
      <c r="E60" s="2" t="s">
        <v>30</v>
      </c>
      <c r="F60" s="2">
        <v>3</v>
      </c>
      <c r="G60" s="2"/>
      <c r="H60" s="1">
        <v>142</v>
      </c>
      <c r="I60" s="1">
        <v>147</v>
      </c>
      <c r="J60" s="1">
        <v>0</v>
      </c>
      <c r="K60" s="1">
        <v>5</v>
      </c>
      <c r="L60" s="1">
        <v>6.58</v>
      </c>
      <c r="M60" s="1">
        <v>6.63</v>
      </c>
      <c r="N60" s="1">
        <v>6.4939999999999998</v>
      </c>
      <c r="O60" s="1">
        <v>6.5430000000000001</v>
      </c>
      <c r="P60" s="1">
        <v>5</v>
      </c>
      <c r="Q60" s="1">
        <v>6</v>
      </c>
      <c r="R60" s="2" t="s">
        <v>53</v>
      </c>
      <c r="S60" s="2"/>
      <c r="T60" s="2"/>
      <c r="U60" s="2"/>
      <c r="V60" s="2" t="s">
        <v>54</v>
      </c>
      <c r="W60" s="2" t="s">
        <v>227</v>
      </c>
      <c r="X60" s="3">
        <v>44895.835416666669</v>
      </c>
      <c r="Y60" s="2" t="s">
        <v>56</v>
      </c>
      <c r="Z60" s="2" t="s">
        <v>36</v>
      </c>
      <c r="AA60" s="2" t="s">
        <v>57</v>
      </c>
      <c r="AB60" s="2" t="s">
        <v>228</v>
      </c>
    </row>
    <row r="61" spans="1:28" ht="15.75" customHeight="1" x14ac:dyDescent="0.15">
      <c r="A61" s="1">
        <v>397</v>
      </c>
      <c r="B61" s="2" t="s">
        <v>28</v>
      </c>
      <c r="C61" s="2" t="s">
        <v>29</v>
      </c>
      <c r="D61" s="1">
        <v>2</v>
      </c>
      <c r="E61" s="2" t="s">
        <v>30</v>
      </c>
      <c r="F61" s="2">
        <v>3</v>
      </c>
      <c r="G61" s="2"/>
      <c r="H61" s="1">
        <v>142</v>
      </c>
      <c r="I61" s="1">
        <v>147</v>
      </c>
      <c r="J61" s="1">
        <v>0</v>
      </c>
      <c r="K61" s="1">
        <v>5</v>
      </c>
      <c r="L61" s="1">
        <v>6.58</v>
      </c>
      <c r="M61" s="1">
        <v>6.63</v>
      </c>
      <c r="N61" s="1">
        <v>6.4939999999999998</v>
      </c>
      <c r="O61" s="1">
        <v>6.5430000000000001</v>
      </c>
      <c r="P61" s="1">
        <v>5</v>
      </c>
      <c r="Q61" s="1">
        <v>3</v>
      </c>
      <c r="R61" s="2" t="s">
        <v>53</v>
      </c>
      <c r="S61" s="2"/>
      <c r="T61" s="2"/>
      <c r="U61" s="2"/>
      <c r="V61" s="2" t="s">
        <v>70</v>
      </c>
      <c r="W61" s="2" t="s">
        <v>229</v>
      </c>
      <c r="X61" s="3">
        <v>44895.835416666669</v>
      </c>
      <c r="Y61" s="2" t="s">
        <v>56</v>
      </c>
      <c r="Z61" s="2" t="s">
        <v>36</v>
      </c>
      <c r="AA61" s="2" t="s">
        <v>72</v>
      </c>
      <c r="AB61" s="2" t="s">
        <v>230</v>
      </c>
    </row>
    <row r="62" spans="1:28" ht="15.75" customHeight="1" x14ac:dyDescent="0.15">
      <c r="A62" s="1">
        <v>397</v>
      </c>
      <c r="B62" s="2" t="s">
        <v>28</v>
      </c>
      <c r="C62" s="2" t="s">
        <v>29</v>
      </c>
      <c r="D62" s="1">
        <v>2</v>
      </c>
      <c r="E62" s="2" t="s">
        <v>30</v>
      </c>
      <c r="F62" s="2">
        <v>3</v>
      </c>
      <c r="G62" s="2"/>
      <c r="H62" s="1">
        <v>142</v>
      </c>
      <c r="I62" s="1">
        <v>147</v>
      </c>
      <c r="J62" s="1">
        <v>0</v>
      </c>
      <c r="K62" s="1">
        <v>5</v>
      </c>
      <c r="L62" s="1">
        <v>6.58</v>
      </c>
      <c r="M62" s="1">
        <v>6.63</v>
      </c>
      <c r="N62" s="1">
        <v>6.4939999999999998</v>
      </c>
      <c r="O62" s="1">
        <v>6.5430000000000001</v>
      </c>
      <c r="P62" s="1">
        <v>5</v>
      </c>
      <c r="Q62" s="1">
        <v>10</v>
      </c>
      <c r="R62" s="2" t="s">
        <v>53</v>
      </c>
      <c r="S62" s="2"/>
      <c r="T62" s="2" t="s">
        <v>64</v>
      </c>
      <c r="U62" s="2" t="s">
        <v>65</v>
      </c>
      <c r="V62" s="2" t="s">
        <v>66</v>
      </c>
      <c r="W62" s="2" t="s">
        <v>231</v>
      </c>
      <c r="X62" s="3">
        <v>44895.835416666669</v>
      </c>
      <c r="Y62" s="2" t="s">
        <v>56</v>
      </c>
      <c r="Z62" s="2" t="s">
        <v>36</v>
      </c>
      <c r="AA62" s="2" t="s">
        <v>68</v>
      </c>
      <c r="AB62" s="2" t="s">
        <v>232</v>
      </c>
    </row>
    <row r="63" spans="1:28" ht="15.75" customHeight="1" x14ac:dyDescent="0.15">
      <c r="A63" s="1">
        <v>397</v>
      </c>
      <c r="B63" s="2" t="s">
        <v>28</v>
      </c>
      <c r="C63" s="2" t="s">
        <v>29</v>
      </c>
      <c r="D63" s="1">
        <v>2</v>
      </c>
      <c r="E63" s="2" t="s">
        <v>30</v>
      </c>
      <c r="F63" s="1">
        <v>3</v>
      </c>
      <c r="G63" s="2"/>
      <c r="H63" s="1">
        <v>142</v>
      </c>
      <c r="I63" s="1">
        <v>147</v>
      </c>
      <c r="J63" s="1">
        <v>0</v>
      </c>
      <c r="K63" s="1">
        <v>5</v>
      </c>
      <c r="L63" s="1">
        <v>6.58</v>
      </c>
      <c r="M63" s="1">
        <v>6.63</v>
      </c>
      <c r="N63" s="1">
        <v>6.4939999999999998</v>
      </c>
      <c r="O63" s="1">
        <v>6.5430000000000001</v>
      </c>
      <c r="P63" s="1">
        <v>5</v>
      </c>
      <c r="Q63" s="1">
        <v>75</v>
      </c>
      <c r="R63" s="2" t="s">
        <v>80</v>
      </c>
      <c r="S63" s="2"/>
      <c r="T63" s="2"/>
      <c r="U63" s="2"/>
      <c r="V63" s="2" t="s">
        <v>84</v>
      </c>
      <c r="W63" s="2" t="s">
        <v>233</v>
      </c>
      <c r="X63" s="3">
        <v>44895.835416666669</v>
      </c>
      <c r="Y63" s="2" t="s">
        <v>56</v>
      </c>
      <c r="Z63" s="2" t="s">
        <v>36</v>
      </c>
      <c r="AA63" s="2" t="s">
        <v>86</v>
      </c>
      <c r="AB63" s="2" t="s">
        <v>234</v>
      </c>
    </row>
    <row r="64" spans="1:28" ht="15.75" customHeight="1" x14ac:dyDescent="0.15">
      <c r="A64" s="1">
        <v>397</v>
      </c>
      <c r="B64" s="2" t="s">
        <v>28</v>
      </c>
      <c r="C64" s="2" t="s">
        <v>29</v>
      </c>
      <c r="D64" s="1">
        <v>2</v>
      </c>
      <c r="E64" s="2" t="s">
        <v>30</v>
      </c>
      <c r="F64" s="1">
        <v>3</v>
      </c>
      <c r="G64" s="2"/>
      <c r="H64" s="1">
        <v>142</v>
      </c>
      <c r="I64" s="1">
        <v>147</v>
      </c>
      <c r="J64" s="1">
        <v>0</v>
      </c>
      <c r="K64" s="1">
        <v>5</v>
      </c>
      <c r="L64" s="1">
        <v>6.58</v>
      </c>
      <c r="M64" s="1">
        <v>6.63</v>
      </c>
      <c r="N64" s="1">
        <v>6.4939999999999998</v>
      </c>
      <c r="O64" s="1">
        <v>6.5430000000000001</v>
      </c>
      <c r="P64" s="1">
        <v>5</v>
      </c>
      <c r="Q64" s="1">
        <v>2</v>
      </c>
      <c r="R64" s="2" t="s">
        <v>53</v>
      </c>
      <c r="S64" s="2" t="s">
        <v>100</v>
      </c>
      <c r="T64" s="2"/>
      <c r="U64" s="2"/>
      <c r="V64" s="2" t="s">
        <v>101</v>
      </c>
      <c r="W64" s="2" t="s">
        <v>235</v>
      </c>
      <c r="X64" s="3">
        <v>44895.835416666669</v>
      </c>
      <c r="Y64" s="2" t="s">
        <v>56</v>
      </c>
      <c r="Z64" s="2" t="s">
        <v>36</v>
      </c>
      <c r="AA64" s="2" t="s">
        <v>103</v>
      </c>
      <c r="AB64" s="2" t="s">
        <v>236</v>
      </c>
    </row>
    <row r="65" spans="1:28" ht="15.75" customHeight="1" x14ac:dyDescent="0.15">
      <c r="A65" s="1">
        <v>397</v>
      </c>
      <c r="B65" s="2" t="s">
        <v>28</v>
      </c>
      <c r="C65" s="2" t="s">
        <v>29</v>
      </c>
      <c r="D65" s="1">
        <v>2</v>
      </c>
      <c r="E65" s="2" t="s">
        <v>30</v>
      </c>
      <c r="F65" s="1">
        <v>3</v>
      </c>
      <c r="G65" s="2"/>
      <c r="H65" s="1">
        <v>142</v>
      </c>
      <c r="I65" s="1">
        <v>147</v>
      </c>
      <c r="J65" s="1">
        <v>0</v>
      </c>
      <c r="K65" s="1">
        <v>5</v>
      </c>
      <c r="L65" s="1">
        <v>6.58</v>
      </c>
      <c r="M65" s="1">
        <v>6.63</v>
      </c>
      <c r="N65" s="1">
        <v>6.4939999999999998</v>
      </c>
      <c r="O65" s="1">
        <v>6.5430000000000001</v>
      </c>
      <c r="P65" s="1">
        <v>5</v>
      </c>
      <c r="Q65" s="1">
        <v>25</v>
      </c>
      <c r="R65" s="2" t="s">
        <v>80</v>
      </c>
      <c r="S65" s="2"/>
      <c r="T65" s="2" t="s">
        <v>64</v>
      </c>
      <c r="U65" s="2" t="s">
        <v>65</v>
      </c>
      <c r="V65" s="2" t="s">
        <v>81</v>
      </c>
      <c r="W65" s="2" t="s">
        <v>237</v>
      </c>
      <c r="X65" s="3">
        <v>44895.835416666669</v>
      </c>
      <c r="Y65" s="2" t="s">
        <v>56</v>
      </c>
      <c r="Z65" s="2" t="s">
        <v>36</v>
      </c>
      <c r="AA65" s="2"/>
      <c r="AB65" s="2" t="s">
        <v>238</v>
      </c>
    </row>
    <row r="66" spans="1:28" ht="15.75" customHeight="1" x14ac:dyDescent="0.15">
      <c r="A66" s="1">
        <v>397</v>
      </c>
      <c r="B66" s="2" t="s">
        <v>28</v>
      </c>
      <c r="C66" s="2" t="s">
        <v>29</v>
      </c>
      <c r="D66" s="1">
        <v>2</v>
      </c>
      <c r="E66" s="2" t="s">
        <v>30</v>
      </c>
      <c r="F66" s="1">
        <v>4</v>
      </c>
      <c r="G66" s="2" t="s">
        <v>43</v>
      </c>
      <c r="H66" s="1">
        <v>76</v>
      </c>
      <c r="I66" s="1">
        <v>76</v>
      </c>
      <c r="J66" s="1">
        <v>76</v>
      </c>
      <c r="K66" s="1">
        <v>5</v>
      </c>
      <c r="L66" s="1">
        <v>7.39</v>
      </c>
      <c r="M66" s="1">
        <v>7.39</v>
      </c>
      <c r="N66" s="1">
        <v>7.2880000000000003</v>
      </c>
      <c r="O66" s="1">
        <v>7.2880000000000003</v>
      </c>
      <c r="P66" s="1">
        <v>0</v>
      </c>
      <c r="Q66" s="1">
        <v>1</v>
      </c>
      <c r="R66" s="2" t="s">
        <v>49</v>
      </c>
      <c r="S66" s="2" t="s">
        <v>50</v>
      </c>
      <c r="T66" s="2"/>
      <c r="U66" s="2"/>
      <c r="V66" s="2" t="s">
        <v>50</v>
      </c>
      <c r="W66" s="2" t="s">
        <v>239</v>
      </c>
      <c r="X66" s="3">
        <v>44895.959722222222</v>
      </c>
      <c r="Y66" s="2" t="s">
        <v>110</v>
      </c>
      <c r="Z66" s="2" t="s">
        <v>36</v>
      </c>
      <c r="AA66" s="2"/>
      <c r="AB66" s="2" t="s">
        <v>240</v>
      </c>
    </row>
    <row r="67" spans="1:28" ht="15.75" customHeight="1" x14ac:dyDescent="0.15">
      <c r="A67" s="1">
        <v>397</v>
      </c>
      <c r="B67" s="2" t="s">
        <v>28</v>
      </c>
      <c r="C67" s="2" t="s">
        <v>29</v>
      </c>
      <c r="D67" s="1">
        <v>2</v>
      </c>
      <c r="E67" s="2" t="s">
        <v>30</v>
      </c>
      <c r="F67" s="1">
        <v>4</v>
      </c>
      <c r="G67" s="2"/>
      <c r="H67" s="1">
        <v>142</v>
      </c>
      <c r="I67" s="1">
        <v>147</v>
      </c>
      <c r="J67" s="1">
        <v>0</v>
      </c>
      <c r="K67" s="1">
        <v>5</v>
      </c>
      <c r="L67" s="1">
        <v>8.0500000000000007</v>
      </c>
      <c r="M67" s="1">
        <v>8.1</v>
      </c>
      <c r="N67" s="1">
        <v>7.9349999999999996</v>
      </c>
      <c r="O67" s="1">
        <v>7.984</v>
      </c>
      <c r="P67" s="1">
        <v>5</v>
      </c>
      <c r="Q67" s="2">
        <v>2</v>
      </c>
      <c r="R67" s="2" t="s">
        <v>53</v>
      </c>
      <c r="S67" s="2"/>
      <c r="T67" s="2" t="s">
        <v>74</v>
      </c>
      <c r="U67" s="2" t="s">
        <v>75</v>
      </c>
      <c r="V67" s="2" t="s">
        <v>76</v>
      </c>
      <c r="W67" s="2" t="s">
        <v>241</v>
      </c>
      <c r="X67" s="3">
        <v>44895.853472222225</v>
      </c>
      <c r="Y67" s="2" t="s">
        <v>56</v>
      </c>
      <c r="Z67" s="2" t="s">
        <v>36</v>
      </c>
      <c r="AA67" s="2" t="s">
        <v>78</v>
      </c>
      <c r="AB67" s="2" t="s">
        <v>242</v>
      </c>
    </row>
    <row r="68" spans="1:28" ht="13" x14ac:dyDescent="0.15">
      <c r="A68" s="1">
        <v>397</v>
      </c>
      <c r="B68" s="2" t="s">
        <v>28</v>
      </c>
      <c r="C68" s="2" t="s">
        <v>29</v>
      </c>
      <c r="D68" s="1">
        <v>2</v>
      </c>
      <c r="E68" s="2" t="s">
        <v>30</v>
      </c>
      <c r="F68" s="1">
        <v>4</v>
      </c>
      <c r="G68" s="2"/>
      <c r="H68" s="1">
        <v>142</v>
      </c>
      <c r="I68" s="1">
        <v>147</v>
      </c>
      <c r="J68" s="1">
        <v>142</v>
      </c>
      <c r="K68" s="1">
        <v>5</v>
      </c>
      <c r="L68" s="1">
        <v>8.0500000000000007</v>
      </c>
      <c r="M68" s="1">
        <v>8.1</v>
      </c>
      <c r="N68" s="1">
        <v>7.9349999999999996</v>
      </c>
      <c r="O68" s="1">
        <v>7.984</v>
      </c>
      <c r="P68" s="1">
        <v>5</v>
      </c>
      <c r="Q68" s="1">
        <v>176</v>
      </c>
      <c r="R68" s="2" t="s">
        <v>59</v>
      </c>
      <c r="S68" s="2" t="s">
        <v>60</v>
      </c>
      <c r="T68" s="2"/>
      <c r="U68" s="2"/>
      <c r="V68" s="2" t="s">
        <v>222</v>
      </c>
      <c r="W68" s="2" t="s">
        <v>243</v>
      </c>
      <c r="X68" s="3">
        <v>44895.818749999999</v>
      </c>
      <c r="Y68" s="2" t="s">
        <v>35</v>
      </c>
      <c r="Z68" s="2" t="s">
        <v>36</v>
      </c>
      <c r="AA68" s="2"/>
      <c r="AB68" s="2" t="s">
        <v>244</v>
      </c>
    </row>
    <row r="69" spans="1:28" ht="13" x14ac:dyDescent="0.15">
      <c r="A69" s="1">
        <v>397</v>
      </c>
      <c r="B69" s="2" t="s">
        <v>28</v>
      </c>
      <c r="C69" s="2" t="s">
        <v>29</v>
      </c>
      <c r="D69" s="1">
        <v>2</v>
      </c>
      <c r="E69" s="2" t="s">
        <v>30</v>
      </c>
      <c r="F69" s="1">
        <v>4</v>
      </c>
      <c r="G69" s="2"/>
      <c r="H69" s="1">
        <v>142</v>
      </c>
      <c r="I69" s="1">
        <v>147</v>
      </c>
      <c r="J69" s="1">
        <v>0</v>
      </c>
      <c r="K69" s="1">
        <v>5</v>
      </c>
      <c r="L69" s="1">
        <v>8.0500000000000007</v>
      </c>
      <c r="M69" s="1">
        <v>8.1</v>
      </c>
      <c r="N69" s="1">
        <v>7.9349999999999996</v>
      </c>
      <c r="O69" s="1">
        <v>7.984</v>
      </c>
      <c r="P69" s="1">
        <v>5</v>
      </c>
      <c r="Q69" s="1">
        <v>10</v>
      </c>
      <c r="R69" s="2" t="s">
        <v>53</v>
      </c>
      <c r="S69" s="2"/>
      <c r="T69" s="2" t="s">
        <v>64</v>
      </c>
      <c r="U69" s="2" t="s">
        <v>65</v>
      </c>
      <c r="V69" s="1" t="s">
        <v>66</v>
      </c>
      <c r="W69" s="2" t="s">
        <v>245</v>
      </c>
      <c r="X69" s="3">
        <v>44895.853472222225</v>
      </c>
      <c r="Y69" s="2" t="s">
        <v>56</v>
      </c>
      <c r="Z69" s="2" t="s">
        <v>36</v>
      </c>
      <c r="AA69" s="2" t="s">
        <v>68</v>
      </c>
      <c r="AB69" s="2" t="s">
        <v>246</v>
      </c>
    </row>
    <row r="70" spans="1:28" ht="13" x14ac:dyDescent="0.15">
      <c r="A70" s="1">
        <v>397</v>
      </c>
      <c r="B70" s="2" t="s">
        <v>28</v>
      </c>
      <c r="C70" s="2" t="s">
        <v>29</v>
      </c>
      <c r="D70" s="1">
        <v>2</v>
      </c>
      <c r="E70" s="2" t="s">
        <v>30</v>
      </c>
      <c r="F70" s="1">
        <v>4</v>
      </c>
      <c r="G70" s="2"/>
      <c r="H70" s="1">
        <v>142</v>
      </c>
      <c r="I70" s="1">
        <v>147</v>
      </c>
      <c r="J70" s="1">
        <v>0</v>
      </c>
      <c r="K70" s="1">
        <v>5</v>
      </c>
      <c r="L70" s="1">
        <v>8.0500000000000007</v>
      </c>
      <c r="M70" s="1">
        <v>8.1</v>
      </c>
      <c r="N70" s="1">
        <v>7.9349999999999996</v>
      </c>
      <c r="O70" s="1">
        <v>7.984</v>
      </c>
      <c r="P70" s="1">
        <v>5</v>
      </c>
      <c r="Q70" s="2">
        <v>25</v>
      </c>
      <c r="R70" s="2" t="s">
        <v>80</v>
      </c>
      <c r="S70" s="2"/>
      <c r="T70" s="2" t="s">
        <v>64</v>
      </c>
      <c r="U70" s="2" t="s">
        <v>65</v>
      </c>
      <c r="V70" s="2" t="s">
        <v>81</v>
      </c>
      <c r="W70" s="2" t="s">
        <v>247</v>
      </c>
      <c r="X70" s="3">
        <v>44895.853472222225</v>
      </c>
      <c r="Y70" s="2" t="s">
        <v>56</v>
      </c>
      <c r="Z70" s="2" t="s">
        <v>36</v>
      </c>
      <c r="AA70" s="2"/>
      <c r="AB70" s="2" t="s">
        <v>248</v>
      </c>
    </row>
    <row r="71" spans="1:28" ht="13" x14ac:dyDescent="0.15">
      <c r="A71" s="1">
        <v>397</v>
      </c>
      <c r="B71" s="2" t="s">
        <v>28</v>
      </c>
      <c r="C71" s="2" t="s">
        <v>29</v>
      </c>
      <c r="D71" s="1">
        <v>2</v>
      </c>
      <c r="E71" s="2" t="s">
        <v>30</v>
      </c>
      <c r="F71" s="1">
        <v>4</v>
      </c>
      <c r="G71" s="2"/>
      <c r="H71" s="1">
        <v>142</v>
      </c>
      <c r="I71" s="1">
        <v>147</v>
      </c>
      <c r="J71" s="1">
        <v>0</v>
      </c>
      <c r="K71" s="1">
        <v>5</v>
      </c>
      <c r="L71" s="1">
        <v>8.0500000000000007</v>
      </c>
      <c r="M71" s="1">
        <v>8.1</v>
      </c>
      <c r="N71" s="1">
        <v>7.9349999999999996</v>
      </c>
      <c r="O71" s="1">
        <v>7.984</v>
      </c>
      <c r="P71" s="1">
        <v>5</v>
      </c>
      <c r="Q71" s="1">
        <v>10</v>
      </c>
      <c r="R71" s="2" t="s">
        <v>53</v>
      </c>
      <c r="S71" s="2"/>
      <c r="T71" s="2" t="s">
        <v>88</v>
      </c>
      <c r="U71" s="2" t="s">
        <v>89</v>
      </c>
      <c r="V71" s="2" t="s">
        <v>90</v>
      </c>
      <c r="W71" s="2" t="s">
        <v>249</v>
      </c>
      <c r="X71" s="3">
        <v>44895.853472222225</v>
      </c>
      <c r="Y71" s="2" t="s">
        <v>56</v>
      </c>
      <c r="Z71" s="2" t="s">
        <v>36</v>
      </c>
      <c r="AA71" s="2" t="s">
        <v>92</v>
      </c>
      <c r="AB71" s="2" t="s">
        <v>250</v>
      </c>
    </row>
    <row r="72" spans="1:28" ht="13" x14ac:dyDescent="0.15">
      <c r="A72" s="1">
        <v>397</v>
      </c>
      <c r="B72" s="2" t="s">
        <v>28</v>
      </c>
      <c r="C72" s="2" t="s">
        <v>29</v>
      </c>
      <c r="D72" s="1">
        <v>2</v>
      </c>
      <c r="E72" s="2" t="s">
        <v>30</v>
      </c>
      <c r="F72" s="1">
        <v>4</v>
      </c>
      <c r="G72" s="2"/>
      <c r="H72" s="1">
        <v>142</v>
      </c>
      <c r="I72" s="1">
        <v>147</v>
      </c>
      <c r="J72" s="1">
        <v>0</v>
      </c>
      <c r="K72" s="1">
        <v>5</v>
      </c>
      <c r="L72" s="1">
        <v>8.0500000000000007</v>
      </c>
      <c r="M72" s="1">
        <v>8.1</v>
      </c>
      <c r="N72" s="1">
        <v>7.9349999999999996</v>
      </c>
      <c r="O72" s="1">
        <v>7.984</v>
      </c>
      <c r="P72" s="1">
        <v>5</v>
      </c>
      <c r="Q72" s="1">
        <v>2</v>
      </c>
      <c r="R72" s="2" t="s">
        <v>53</v>
      </c>
      <c r="S72" s="2" t="s">
        <v>100</v>
      </c>
      <c r="T72" s="2"/>
      <c r="U72" s="2"/>
      <c r="V72" s="2" t="s">
        <v>101</v>
      </c>
      <c r="W72" s="2" t="s">
        <v>251</v>
      </c>
      <c r="X72" s="3">
        <v>44895.853472222225</v>
      </c>
      <c r="Y72" s="2" t="s">
        <v>56</v>
      </c>
      <c r="Z72" s="2" t="s">
        <v>36</v>
      </c>
      <c r="AA72" s="2" t="s">
        <v>103</v>
      </c>
      <c r="AB72" s="2" t="s">
        <v>252</v>
      </c>
    </row>
    <row r="73" spans="1:28" ht="13" x14ac:dyDescent="0.15">
      <c r="A73" s="1">
        <v>397</v>
      </c>
      <c r="B73" s="2" t="s">
        <v>28</v>
      </c>
      <c r="C73" s="2" t="s">
        <v>29</v>
      </c>
      <c r="D73" s="1">
        <v>2</v>
      </c>
      <c r="E73" s="2" t="s">
        <v>30</v>
      </c>
      <c r="F73" s="1">
        <v>4</v>
      </c>
      <c r="G73" s="2"/>
      <c r="H73" s="1">
        <v>142</v>
      </c>
      <c r="I73" s="1">
        <v>147</v>
      </c>
      <c r="J73" s="1">
        <v>0</v>
      </c>
      <c r="K73" s="1">
        <v>5</v>
      </c>
      <c r="L73" s="1">
        <v>8.0500000000000007</v>
      </c>
      <c r="M73" s="1">
        <v>8.1</v>
      </c>
      <c r="N73" s="1">
        <v>7.9349999999999996</v>
      </c>
      <c r="O73" s="1">
        <v>7.984</v>
      </c>
      <c r="P73" s="1">
        <v>5</v>
      </c>
      <c r="Q73" s="1">
        <v>3</v>
      </c>
      <c r="R73" s="2" t="s">
        <v>53</v>
      </c>
      <c r="S73" s="2"/>
      <c r="T73" s="2"/>
      <c r="U73" s="2"/>
      <c r="V73" s="2" t="s">
        <v>70</v>
      </c>
      <c r="W73" s="2" t="s">
        <v>253</v>
      </c>
      <c r="X73" s="3">
        <v>44895.853472222225</v>
      </c>
      <c r="Y73" s="2" t="s">
        <v>56</v>
      </c>
      <c r="Z73" s="2" t="s">
        <v>36</v>
      </c>
      <c r="AA73" s="2" t="s">
        <v>72</v>
      </c>
      <c r="AB73" s="2" t="s">
        <v>254</v>
      </c>
    </row>
    <row r="74" spans="1:28" ht="13" x14ac:dyDescent="0.15">
      <c r="A74" s="1">
        <v>397</v>
      </c>
      <c r="B74" s="2" t="s">
        <v>28</v>
      </c>
      <c r="C74" s="2" t="s">
        <v>29</v>
      </c>
      <c r="D74" s="1">
        <v>2</v>
      </c>
      <c r="E74" s="2" t="s">
        <v>30</v>
      </c>
      <c r="F74" s="2">
        <v>4</v>
      </c>
      <c r="G74" s="2"/>
      <c r="H74" s="1">
        <v>142</v>
      </c>
      <c r="I74" s="1">
        <v>147</v>
      </c>
      <c r="J74" s="1">
        <v>0</v>
      </c>
      <c r="K74" s="1">
        <v>5</v>
      </c>
      <c r="L74" s="1">
        <v>8.0500000000000007</v>
      </c>
      <c r="M74" s="1">
        <v>8.1</v>
      </c>
      <c r="N74" s="1">
        <v>7.9349999999999996</v>
      </c>
      <c r="O74" s="1">
        <v>7.984</v>
      </c>
      <c r="P74" s="1">
        <v>5</v>
      </c>
      <c r="Q74" s="1">
        <v>75</v>
      </c>
      <c r="R74" s="2" t="s">
        <v>80</v>
      </c>
      <c r="S74" s="2"/>
      <c r="T74" s="2"/>
      <c r="U74" s="2"/>
      <c r="V74" s="2" t="s">
        <v>84</v>
      </c>
      <c r="W74" s="2" t="s">
        <v>255</v>
      </c>
      <c r="X74" s="3">
        <v>44895.853472222225</v>
      </c>
      <c r="Y74" s="2" t="s">
        <v>56</v>
      </c>
      <c r="Z74" s="2" t="s">
        <v>36</v>
      </c>
      <c r="AA74" s="2" t="s">
        <v>86</v>
      </c>
      <c r="AB74" s="2" t="s">
        <v>256</v>
      </c>
    </row>
    <row r="75" spans="1:28" ht="13" x14ac:dyDescent="0.15">
      <c r="A75" s="1">
        <v>397</v>
      </c>
      <c r="B75" s="2" t="s">
        <v>28</v>
      </c>
      <c r="C75" s="2" t="s">
        <v>29</v>
      </c>
      <c r="D75" s="1">
        <v>2</v>
      </c>
      <c r="E75" s="2" t="s">
        <v>30</v>
      </c>
      <c r="F75" s="2">
        <v>4</v>
      </c>
      <c r="G75" s="2"/>
      <c r="H75" s="1">
        <v>142</v>
      </c>
      <c r="I75" s="1">
        <v>147</v>
      </c>
      <c r="J75" s="1">
        <v>0</v>
      </c>
      <c r="K75" s="1">
        <v>5</v>
      </c>
      <c r="L75" s="1">
        <v>8.0500000000000007</v>
      </c>
      <c r="M75" s="1">
        <v>8.1</v>
      </c>
      <c r="N75" s="1">
        <v>7.9349999999999996</v>
      </c>
      <c r="O75" s="1">
        <v>7.984</v>
      </c>
      <c r="P75" s="1">
        <v>5</v>
      </c>
      <c r="Q75" s="1">
        <v>6</v>
      </c>
      <c r="R75" s="2" t="s">
        <v>53</v>
      </c>
      <c r="S75" s="2"/>
      <c r="T75" s="2"/>
      <c r="U75" s="2"/>
      <c r="V75" s="2" t="s">
        <v>54</v>
      </c>
      <c r="W75" s="2" t="s">
        <v>257</v>
      </c>
      <c r="X75" s="3">
        <v>44895.853472222225</v>
      </c>
      <c r="Y75" s="2" t="s">
        <v>56</v>
      </c>
      <c r="Z75" s="2" t="s">
        <v>36</v>
      </c>
      <c r="AA75" s="2" t="s">
        <v>57</v>
      </c>
      <c r="AB75" s="2" t="s">
        <v>258</v>
      </c>
    </row>
    <row r="76" spans="1:28" ht="13" x14ac:dyDescent="0.15">
      <c r="A76" s="1">
        <v>397</v>
      </c>
      <c r="B76" s="2" t="s">
        <v>28</v>
      </c>
      <c r="C76" s="2" t="s">
        <v>29</v>
      </c>
      <c r="D76" s="1">
        <v>2</v>
      </c>
      <c r="E76" s="2" t="s">
        <v>30</v>
      </c>
      <c r="F76" s="2">
        <v>5</v>
      </c>
      <c r="G76" s="2" t="s">
        <v>43</v>
      </c>
      <c r="H76" s="1">
        <v>74</v>
      </c>
      <c r="I76" s="1">
        <v>74</v>
      </c>
      <c r="J76" s="1">
        <v>74</v>
      </c>
      <c r="K76" s="1">
        <v>5</v>
      </c>
      <c r="L76" s="1">
        <v>8.84</v>
      </c>
      <c r="M76" s="1">
        <v>8.84</v>
      </c>
      <c r="N76" s="1">
        <v>8.7089999999999996</v>
      </c>
      <c r="O76" s="1">
        <v>8.7089999999999996</v>
      </c>
      <c r="P76" s="1">
        <v>0</v>
      </c>
      <c r="Q76" s="1">
        <v>1</v>
      </c>
      <c r="R76" s="2" t="s">
        <v>49</v>
      </c>
      <c r="S76" s="2" t="s">
        <v>50</v>
      </c>
      <c r="T76" s="2"/>
      <c r="U76" s="2"/>
      <c r="V76" s="2" t="s">
        <v>50</v>
      </c>
      <c r="W76" s="2" t="s">
        <v>259</v>
      </c>
      <c r="X76" s="3">
        <v>44895.959722222222</v>
      </c>
      <c r="Y76" s="2" t="s">
        <v>110</v>
      </c>
      <c r="Z76" s="2" t="s">
        <v>36</v>
      </c>
      <c r="AA76" s="2"/>
      <c r="AB76" s="2" t="s">
        <v>260</v>
      </c>
    </row>
    <row r="77" spans="1:28" ht="13" x14ac:dyDescent="0.15">
      <c r="A77" s="1">
        <v>397</v>
      </c>
      <c r="B77" s="2" t="s">
        <v>28</v>
      </c>
      <c r="C77" s="2" t="s">
        <v>29</v>
      </c>
      <c r="D77" s="1">
        <v>2</v>
      </c>
      <c r="E77" s="2" t="s">
        <v>30</v>
      </c>
      <c r="F77" s="2">
        <v>5</v>
      </c>
      <c r="G77" s="2"/>
      <c r="H77" s="1">
        <v>143</v>
      </c>
      <c r="I77" s="1">
        <v>148</v>
      </c>
      <c r="J77" s="1">
        <v>0</v>
      </c>
      <c r="K77" s="1">
        <v>5</v>
      </c>
      <c r="L77" s="1">
        <v>9.5299999999999994</v>
      </c>
      <c r="M77" s="1">
        <v>9.58</v>
      </c>
      <c r="N77" s="1">
        <v>9.3859999999999992</v>
      </c>
      <c r="O77" s="1">
        <v>9.4350000000000005</v>
      </c>
      <c r="P77" s="1">
        <v>5</v>
      </c>
      <c r="Q77" s="1">
        <v>2</v>
      </c>
      <c r="R77" s="2" t="s">
        <v>53</v>
      </c>
      <c r="S77" s="2" t="s">
        <v>100</v>
      </c>
      <c r="T77" s="2"/>
      <c r="U77" s="2"/>
      <c r="V77" s="2" t="s">
        <v>101</v>
      </c>
      <c r="W77" s="2" t="s">
        <v>261</v>
      </c>
      <c r="X77" s="3">
        <v>44895.868750000001</v>
      </c>
      <c r="Y77" s="2" t="s">
        <v>56</v>
      </c>
      <c r="Z77" s="2" t="s">
        <v>36</v>
      </c>
      <c r="AA77" s="2" t="s">
        <v>103</v>
      </c>
      <c r="AB77" s="2" t="s">
        <v>262</v>
      </c>
    </row>
    <row r="78" spans="1:28" ht="13" x14ac:dyDescent="0.15">
      <c r="A78" s="1">
        <v>397</v>
      </c>
      <c r="B78" s="2" t="s">
        <v>28</v>
      </c>
      <c r="C78" s="2" t="s">
        <v>29</v>
      </c>
      <c r="D78" s="1">
        <v>2</v>
      </c>
      <c r="E78" s="2" t="s">
        <v>30</v>
      </c>
      <c r="F78" s="2">
        <v>5</v>
      </c>
      <c r="G78" s="2"/>
      <c r="H78" s="1">
        <v>143</v>
      </c>
      <c r="I78" s="1">
        <v>148</v>
      </c>
      <c r="J78" s="1">
        <v>0</v>
      </c>
      <c r="K78" s="1">
        <v>5</v>
      </c>
      <c r="L78" s="1">
        <v>9.5299999999999994</v>
      </c>
      <c r="M78" s="1">
        <v>9.58</v>
      </c>
      <c r="N78" s="1">
        <v>9.3859999999999992</v>
      </c>
      <c r="O78" s="1">
        <v>9.4350000000000005</v>
      </c>
      <c r="P78" s="1">
        <v>5</v>
      </c>
      <c r="Q78" s="1">
        <v>3</v>
      </c>
      <c r="R78" s="2" t="s">
        <v>53</v>
      </c>
      <c r="S78" s="2"/>
      <c r="T78" s="2"/>
      <c r="U78" s="2"/>
      <c r="V78" s="2" t="s">
        <v>70</v>
      </c>
      <c r="W78" s="2" t="s">
        <v>263</v>
      </c>
      <c r="X78" s="3">
        <v>44895.868750000001</v>
      </c>
      <c r="Y78" s="2" t="s">
        <v>56</v>
      </c>
      <c r="Z78" s="2" t="s">
        <v>36</v>
      </c>
      <c r="AA78" s="2" t="s">
        <v>72</v>
      </c>
      <c r="AB78" s="2" t="s">
        <v>264</v>
      </c>
    </row>
    <row r="79" spans="1:28" ht="13" x14ac:dyDescent="0.15">
      <c r="A79" s="1">
        <v>397</v>
      </c>
      <c r="B79" s="2" t="s">
        <v>28</v>
      </c>
      <c r="C79" s="2" t="s">
        <v>29</v>
      </c>
      <c r="D79" s="1">
        <v>2</v>
      </c>
      <c r="E79" s="2" t="s">
        <v>30</v>
      </c>
      <c r="F79" s="2">
        <v>5</v>
      </c>
      <c r="G79" s="2"/>
      <c r="H79" s="1">
        <v>143</v>
      </c>
      <c r="I79" s="1">
        <v>148</v>
      </c>
      <c r="J79" s="1">
        <v>0</v>
      </c>
      <c r="K79" s="1">
        <v>5</v>
      </c>
      <c r="L79" s="1">
        <v>9.5299999999999994</v>
      </c>
      <c r="M79" s="1">
        <v>9.58</v>
      </c>
      <c r="N79" s="1">
        <v>9.3859999999999992</v>
      </c>
      <c r="O79" s="1">
        <v>9.4350000000000005</v>
      </c>
      <c r="P79" s="1">
        <v>5</v>
      </c>
      <c r="Q79" s="1">
        <v>75</v>
      </c>
      <c r="R79" s="2" t="s">
        <v>80</v>
      </c>
      <c r="S79" s="2"/>
      <c r="T79" s="2"/>
      <c r="U79" s="2"/>
      <c r="V79" s="2" t="s">
        <v>84</v>
      </c>
      <c r="W79" s="2" t="s">
        <v>265</v>
      </c>
      <c r="X79" s="3">
        <v>44895.868750000001</v>
      </c>
      <c r="Y79" s="2" t="s">
        <v>56</v>
      </c>
      <c r="Z79" s="2" t="s">
        <v>36</v>
      </c>
      <c r="AA79" s="2" t="s">
        <v>86</v>
      </c>
      <c r="AB79" s="2" t="s">
        <v>266</v>
      </c>
    </row>
    <row r="80" spans="1:28" ht="13" x14ac:dyDescent="0.15">
      <c r="A80" s="1">
        <v>397</v>
      </c>
      <c r="B80" s="2" t="s">
        <v>28</v>
      </c>
      <c r="C80" s="2" t="s">
        <v>29</v>
      </c>
      <c r="D80" s="1">
        <v>2</v>
      </c>
      <c r="E80" s="2" t="s">
        <v>30</v>
      </c>
      <c r="F80" s="2">
        <v>5</v>
      </c>
      <c r="G80" s="2"/>
      <c r="H80" s="1">
        <v>143</v>
      </c>
      <c r="I80" s="1">
        <v>148</v>
      </c>
      <c r="J80" s="1">
        <v>0</v>
      </c>
      <c r="K80" s="1">
        <v>5</v>
      </c>
      <c r="L80" s="1">
        <v>9.5299999999999994</v>
      </c>
      <c r="M80" s="1">
        <v>9.58</v>
      </c>
      <c r="N80" s="1">
        <v>9.3859999999999992</v>
      </c>
      <c r="O80" s="1">
        <v>9.4350000000000005</v>
      </c>
      <c r="P80" s="1">
        <v>5</v>
      </c>
      <c r="Q80" s="1">
        <v>2</v>
      </c>
      <c r="R80" s="2" t="s">
        <v>53</v>
      </c>
      <c r="S80" s="2"/>
      <c r="T80" s="2" t="s">
        <v>74</v>
      </c>
      <c r="U80" s="2" t="s">
        <v>75</v>
      </c>
      <c r="V80" s="2" t="s">
        <v>76</v>
      </c>
      <c r="W80" s="2" t="s">
        <v>267</v>
      </c>
      <c r="X80" s="3">
        <v>44895.868750000001</v>
      </c>
      <c r="Y80" s="2" t="s">
        <v>56</v>
      </c>
      <c r="Z80" s="2" t="s">
        <v>36</v>
      </c>
      <c r="AA80" s="2" t="s">
        <v>78</v>
      </c>
      <c r="AB80" s="2" t="s">
        <v>268</v>
      </c>
    </row>
    <row r="81" spans="1:28" ht="13" x14ac:dyDescent="0.15">
      <c r="A81" s="1">
        <v>397</v>
      </c>
      <c r="B81" s="2" t="s">
        <v>28</v>
      </c>
      <c r="C81" s="2" t="s">
        <v>29</v>
      </c>
      <c r="D81" s="1">
        <v>2</v>
      </c>
      <c r="E81" s="2" t="s">
        <v>30</v>
      </c>
      <c r="F81" s="2">
        <v>5</v>
      </c>
      <c r="G81" s="2"/>
      <c r="H81" s="1">
        <v>143</v>
      </c>
      <c r="I81" s="1">
        <v>148</v>
      </c>
      <c r="J81" s="1">
        <v>0</v>
      </c>
      <c r="K81" s="1">
        <v>5</v>
      </c>
      <c r="L81" s="1">
        <v>9.5299999999999994</v>
      </c>
      <c r="M81" s="1">
        <v>9.58</v>
      </c>
      <c r="N81" s="1">
        <v>9.3859999999999992</v>
      </c>
      <c r="O81" s="1">
        <v>9.4350000000000005</v>
      </c>
      <c r="P81" s="1">
        <v>5</v>
      </c>
      <c r="Q81" s="1">
        <v>25</v>
      </c>
      <c r="R81" s="2" t="s">
        <v>80</v>
      </c>
      <c r="S81" s="2"/>
      <c r="T81" s="2" t="s">
        <v>64</v>
      </c>
      <c r="U81" s="2" t="s">
        <v>65</v>
      </c>
      <c r="V81" s="2" t="s">
        <v>81</v>
      </c>
      <c r="W81" s="2" t="s">
        <v>269</v>
      </c>
      <c r="X81" s="3">
        <v>44895.868750000001</v>
      </c>
      <c r="Y81" s="2" t="s">
        <v>56</v>
      </c>
      <c r="Z81" s="2" t="s">
        <v>36</v>
      </c>
      <c r="AA81" s="2"/>
      <c r="AB81" s="2" t="s">
        <v>270</v>
      </c>
    </row>
    <row r="82" spans="1:28" ht="13" x14ac:dyDescent="0.15">
      <c r="A82" s="1">
        <v>397</v>
      </c>
      <c r="B82" s="2" t="s">
        <v>28</v>
      </c>
      <c r="C82" s="2" t="s">
        <v>29</v>
      </c>
      <c r="D82" s="1">
        <v>2</v>
      </c>
      <c r="E82" s="2" t="s">
        <v>30</v>
      </c>
      <c r="F82" s="2">
        <v>5</v>
      </c>
      <c r="G82" s="2"/>
      <c r="H82" s="1">
        <v>143</v>
      </c>
      <c r="I82" s="1">
        <v>148</v>
      </c>
      <c r="J82" s="1">
        <v>0</v>
      </c>
      <c r="K82" s="1">
        <v>5</v>
      </c>
      <c r="L82" s="1">
        <v>9.5299999999999994</v>
      </c>
      <c r="M82" s="1">
        <v>9.58</v>
      </c>
      <c r="N82" s="1">
        <v>9.3859999999999992</v>
      </c>
      <c r="O82" s="1">
        <v>9.4350000000000005</v>
      </c>
      <c r="P82" s="1">
        <v>5</v>
      </c>
      <c r="Q82" s="1">
        <v>6</v>
      </c>
      <c r="R82" s="2" t="s">
        <v>53</v>
      </c>
      <c r="S82" s="2"/>
      <c r="T82" s="2"/>
      <c r="U82" s="2"/>
      <c r="V82" s="2" t="s">
        <v>54</v>
      </c>
      <c r="W82" s="2" t="s">
        <v>271</v>
      </c>
      <c r="X82" s="3">
        <v>44895.868750000001</v>
      </c>
      <c r="Y82" s="2" t="s">
        <v>56</v>
      </c>
      <c r="Z82" s="2" t="s">
        <v>36</v>
      </c>
      <c r="AA82" s="2" t="s">
        <v>57</v>
      </c>
      <c r="AB82" s="2" t="s">
        <v>272</v>
      </c>
    </row>
    <row r="83" spans="1:28" ht="13" x14ac:dyDescent="0.15">
      <c r="A83" s="1">
        <v>397</v>
      </c>
      <c r="B83" s="2" t="s">
        <v>28</v>
      </c>
      <c r="C83" s="2" t="s">
        <v>29</v>
      </c>
      <c r="D83" s="1">
        <v>2</v>
      </c>
      <c r="E83" s="2" t="s">
        <v>30</v>
      </c>
      <c r="F83" s="2">
        <v>5</v>
      </c>
      <c r="G83" s="2"/>
      <c r="H83" s="1">
        <v>143</v>
      </c>
      <c r="I83" s="1">
        <v>148</v>
      </c>
      <c r="J83" s="1">
        <v>0</v>
      </c>
      <c r="K83" s="1">
        <v>5</v>
      </c>
      <c r="L83" s="1">
        <v>9.5299999999999994</v>
      </c>
      <c r="M83" s="1">
        <v>9.58</v>
      </c>
      <c r="N83" s="1">
        <v>9.3859999999999992</v>
      </c>
      <c r="O83" s="1">
        <v>9.4350000000000005</v>
      </c>
      <c r="P83" s="1">
        <v>5</v>
      </c>
      <c r="Q83" s="1">
        <v>10</v>
      </c>
      <c r="R83" s="2" t="s">
        <v>53</v>
      </c>
      <c r="S83" s="2"/>
      <c r="T83" s="2" t="s">
        <v>64</v>
      </c>
      <c r="U83" s="2" t="s">
        <v>65</v>
      </c>
      <c r="V83" s="2" t="s">
        <v>66</v>
      </c>
      <c r="W83" s="2" t="s">
        <v>273</v>
      </c>
      <c r="X83" s="3">
        <v>44895.868750000001</v>
      </c>
      <c r="Y83" s="2" t="s">
        <v>56</v>
      </c>
      <c r="Z83" s="2" t="s">
        <v>36</v>
      </c>
      <c r="AA83" s="2" t="s">
        <v>68</v>
      </c>
      <c r="AB83" s="2" t="s">
        <v>274</v>
      </c>
    </row>
    <row r="84" spans="1:28" ht="13" x14ac:dyDescent="0.15">
      <c r="A84" s="1">
        <v>397</v>
      </c>
      <c r="B84" s="2" t="s">
        <v>28</v>
      </c>
      <c r="C84" s="2" t="s">
        <v>29</v>
      </c>
      <c r="D84" s="1">
        <v>2</v>
      </c>
      <c r="E84" s="2" t="s">
        <v>30</v>
      </c>
      <c r="F84" s="1">
        <v>5</v>
      </c>
      <c r="G84" s="2"/>
      <c r="H84" s="1">
        <v>143</v>
      </c>
      <c r="I84" s="1">
        <v>148</v>
      </c>
      <c r="J84" s="1">
        <v>0</v>
      </c>
      <c r="K84" s="1">
        <v>5</v>
      </c>
      <c r="L84" s="1">
        <v>9.5299999999999994</v>
      </c>
      <c r="M84" s="1">
        <v>9.58</v>
      </c>
      <c r="N84" s="1">
        <v>9.3859999999999992</v>
      </c>
      <c r="O84" s="1">
        <v>9.4350000000000005</v>
      </c>
      <c r="P84" s="1">
        <v>5</v>
      </c>
      <c r="Q84" s="1">
        <v>10</v>
      </c>
      <c r="R84" s="2" t="s">
        <v>53</v>
      </c>
      <c r="S84" s="2"/>
      <c r="T84" s="2" t="s">
        <v>88</v>
      </c>
      <c r="U84" s="2" t="s">
        <v>89</v>
      </c>
      <c r="V84" s="2" t="s">
        <v>90</v>
      </c>
      <c r="W84" s="2" t="s">
        <v>275</v>
      </c>
      <c r="X84" s="3">
        <v>44895.868750000001</v>
      </c>
      <c r="Y84" s="2" t="s">
        <v>56</v>
      </c>
      <c r="Z84" s="2" t="s">
        <v>36</v>
      </c>
      <c r="AA84" s="2" t="s">
        <v>92</v>
      </c>
      <c r="AB84" s="2" t="s">
        <v>276</v>
      </c>
    </row>
    <row r="85" spans="1:28" ht="13" x14ac:dyDescent="0.15">
      <c r="A85" s="1">
        <v>397</v>
      </c>
      <c r="B85" s="2" t="s">
        <v>28</v>
      </c>
      <c r="C85" s="2" t="s">
        <v>29</v>
      </c>
      <c r="D85" s="1">
        <v>2</v>
      </c>
      <c r="E85" s="2" t="s">
        <v>30</v>
      </c>
      <c r="F85" s="1">
        <v>5</v>
      </c>
      <c r="G85" s="2"/>
      <c r="H85" s="1">
        <v>143</v>
      </c>
      <c r="I85" s="1">
        <v>148</v>
      </c>
      <c r="J85" s="1">
        <v>143</v>
      </c>
      <c r="K85" s="1">
        <v>5</v>
      </c>
      <c r="L85" s="1">
        <v>9.5299999999999994</v>
      </c>
      <c r="M85" s="1">
        <v>9.58</v>
      </c>
      <c r="N85" s="1">
        <v>9.3859999999999992</v>
      </c>
      <c r="O85" s="1">
        <v>9.4350000000000005</v>
      </c>
      <c r="P85" s="1">
        <v>5</v>
      </c>
      <c r="Q85" s="1">
        <v>176</v>
      </c>
      <c r="R85" s="2" t="s">
        <v>59</v>
      </c>
      <c r="S85" s="2" t="s">
        <v>60</v>
      </c>
      <c r="T85" s="2"/>
      <c r="U85" s="2"/>
      <c r="V85" s="2" t="s">
        <v>61</v>
      </c>
      <c r="W85" s="2" t="s">
        <v>277</v>
      </c>
      <c r="X85" s="3">
        <v>44895.818749999999</v>
      </c>
      <c r="Y85" s="2" t="s">
        <v>35</v>
      </c>
      <c r="Z85" s="2" t="s">
        <v>36</v>
      </c>
      <c r="AA85" s="2"/>
      <c r="AB85" s="2" t="s">
        <v>278</v>
      </c>
    </row>
    <row r="86" spans="1:28" ht="13" x14ac:dyDescent="0.15">
      <c r="A86" s="1">
        <v>397</v>
      </c>
      <c r="B86" s="2" t="s">
        <v>28</v>
      </c>
      <c r="C86" s="2" t="s">
        <v>29</v>
      </c>
      <c r="D86" s="1">
        <v>2</v>
      </c>
      <c r="E86" s="2" t="s">
        <v>30</v>
      </c>
      <c r="F86" s="1">
        <v>6</v>
      </c>
      <c r="G86" s="2" t="s">
        <v>43</v>
      </c>
      <c r="H86" s="1">
        <v>75</v>
      </c>
      <c r="I86" s="1">
        <v>75</v>
      </c>
      <c r="J86" s="1">
        <v>75</v>
      </c>
      <c r="K86" s="1">
        <v>5</v>
      </c>
      <c r="L86" s="1">
        <v>10.33</v>
      </c>
      <c r="M86" s="1">
        <v>10.33</v>
      </c>
      <c r="N86" s="1">
        <v>10.17</v>
      </c>
      <c r="O86" s="1">
        <v>10.17</v>
      </c>
      <c r="P86" s="1">
        <v>0</v>
      </c>
      <c r="Q86" s="2">
        <v>1</v>
      </c>
      <c r="R86" s="2" t="s">
        <v>49</v>
      </c>
      <c r="S86" s="2" t="s">
        <v>50</v>
      </c>
      <c r="T86" s="2"/>
      <c r="U86" s="2"/>
      <c r="V86" s="2" t="s">
        <v>50</v>
      </c>
      <c r="W86" s="2" t="s">
        <v>279</v>
      </c>
      <c r="X86" s="3">
        <v>44895.959722222222</v>
      </c>
      <c r="Y86" s="2" t="s">
        <v>110</v>
      </c>
      <c r="Z86" s="2" t="s">
        <v>36</v>
      </c>
      <c r="AA86" s="2"/>
      <c r="AB86" s="2" t="s">
        <v>280</v>
      </c>
    </row>
    <row r="87" spans="1:28" ht="13" x14ac:dyDescent="0.15">
      <c r="A87" s="1">
        <v>397</v>
      </c>
      <c r="B87" s="2" t="s">
        <v>28</v>
      </c>
      <c r="C87" s="2" t="s">
        <v>29</v>
      </c>
      <c r="D87" s="1">
        <v>2</v>
      </c>
      <c r="E87" s="2" t="s">
        <v>30</v>
      </c>
      <c r="F87" s="1">
        <v>6</v>
      </c>
      <c r="G87" s="2"/>
      <c r="H87" s="1">
        <v>142</v>
      </c>
      <c r="I87" s="1">
        <v>147</v>
      </c>
      <c r="J87" s="1">
        <v>0</v>
      </c>
      <c r="K87" s="1">
        <v>5</v>
      </c>
      <c r="L87" s="1">
        <v>11</v>
      </c>
      <c r="M87" s="1">
        <v>11.05</v>
      </c>
      <c r="N87" s="1">
        <v>10.827</v>
      </c>
      <c r="O87" s="1">
        <v>10.875999999999999</v>
      </c>
      <c r="P87" s="1">
        <v>5</v>
      </c>
      <c r="Q87" s="1">
        <v>75</v>
      </c>
      <c r="R87" s="2" t="s">
        <v>80</v>
      </c>
      <c r="S87" s="2"/>
      <c r="T87" s="2"/>
      <c r="U87" s="2"/>
      <c r="V87" s="2" t="s">
        <v>84</v>
      </c>
      <c r="W87" s="2" t="s">
        <v>281</v>
      </c>
      <c r="X87" s="3">
        <v>44895.875</v>
      </c>
      <c r="Y87" s="2" t="s">
        <v>56</v>
      </c>
      <c r="Z87" s="2" t="s">
        <v>36</v>
      </c>
      <c r="AA87" s="2" t="s">
        <v>86</v>
      </c>
      <c r="AB87" s="2" t="s">
        <v>282</v>
      </c>
    </row>
    <row r="88" spans="1:28" ht="13" x14ac:dyDescent="0.15">
      <c r="A88" s="1">
        <v>397</v>
      </c>
      <c r="B88" s="2" t="s">
        <v>28</v>
      </c>
      <c r="C88" s="2" t="s">
        <v>29</v>
      </c>
      <c r="D88" s="1">
        <v>2</v>
      </c>
      <c r="E88" s="2" t="s">
        <v>30</v>
      </c>
      <c r="F88" s="1">
        <v>6</v>
      </c>
      <c r="G88" s="2"/>
      <c r="H88" s="1">
        <v>142</v>
      </c>
      <c r="I88" s="1">
        <v>147</v>
      </c>
      <c r="J88" s="1">
        <v>0</v>
      </c>
      <c r="K88" s="1">
        <v>5</v>
      </c>
      <c r="L88" s="1">
        <v>11</v>
      </c>
      <c r="M88" s="1">
        <v>11.05</v>
      </c>
      <c r="N88" s="1">
        <v>10.827</v>
      </c>
      <c r="O88" s="1">
        <v>10.875999999999999</v>
      </c>
      <c r="P88" s="1">
        <v>5</v>
      </c>
      <c r="Q88" s="1">
        <v>2</v>
      </c>
      <c r="R88" s="2" t="s">
        <v>53</v>
      </c>
      <c r="S88" s="2"/>
      <c r="T88" s="2" t="s">
        <v>74</v>
      </c>
      <c r="U88" s="2" t="s">
        <v>75</v>
      </c>
      <c r="V88" s="2" t="s">
        <v>76</v>
      </c>
      <c r="W88" s="2" t="s">
        <v>283</v>
      </c>
      <c r="X88" s="3">
        <v>44895.875</v>
      </c>
      <c r="Y88" s="2" t="s">
        <v>56</v>
      </c>
      <c r="Z88" s="2" t="s">
        <v>36</v>
      </c>
      <c r="AA88" s="2" t="s">
        <v>78</v>
      </c>
      <c r="AB88" s="2" t="s">
        <v>284</v>
      </c>
    </row>
    <row r="89" spans="1:28" ht="13" x14ac:dyDescent="0.15">
      <c r="A89" s="1">
        <v>397</v>
      </c>
      <c r="B89" s="2" t="s">
        <v>28</v>
      </c>
      <c r="C89" s="2" t="s">
        <v>29</v>
      </c>
      <c r="D89" s="1">
        <v>2</v>
      </c>
      <c r="E89" s="2" t="s">
        <v>30</v>
      </c>
      <c r="F89" s="1">
        <v>6</v>
      </c>
      <c r="G89" s="2"/>
      <c r="H89" s="1">
        <v>142</v>
      </c>
      <c r="I89" s="1">
        <v>147</v>
      </c>
      <c r="J89" s="1">
        <v>0</v>
      </c>
      <c r="K89" s="1">
        <v>5</v>
      </c>
      <c r="L89" s="1">
        <v>11</v>
      </c>
      <c r="M89" s="1">
        <v>11.05</v>
      </c>
      <c r="N89" s="1">
        <v>10.827</v>
      </c>
      <c r="O89" s="1">
        <v>10.875999999999999</v>
      </c>
      <c r="P89" s="1">
        <v>5</v>
      </c>
      <c r="Q89" s="1">
        <v>25</v>
      </c>
      <c r="R89" s="2" t="s">
        <v>80</v>
      </c>
      <c r="S89" s="2"/>
      <c r="T89" s="2" t="s">
        <v>64</v>
      </c>
      <c r="U89" s="2" t="s">
        <v>65</v>
      </c>
      <c r="V89" s="2" t="s">
        <v>81</v>
      </c>
      <c r="W89" s="2" t="s">
        <v>285</v>
      </c>
      <c r="X89" s="3">
        <v>44895.875</v>
      </c>
      <c r="Y89" s="2" t="s">
        <v>56</v>
      </c>
      <c r="Z89" s="2" t="s">
        <v>36</v>
      </c>
      <c r="AA89" s="2"/>
      <c r="AB89" s="2" t="s">
        <v>286</v>
      </c>
    </row>
    <row r="90" spans="1:28" ht="13" x14ac:dyDescent="0.15">
      <c r="A90" s="1">
        <v>397</v>
      </c>
      <c r="B90" s="2" t="s">
        <v>28</v>
      </c>
      <c r="C90" s="2" t="s">
        <v>29</v>
      </c>
      <c r="D90" s="1">
        <v>2</v>
      </c>
      <c r="E90" s="2" t="s">
        <v>30</v>
      </c>
      <c r="F90" s="1">
        <v>6</v>
      </c>
      <c r="G90" s="2"/>
      <c r="H90" s="1">
        <v>142</v>
      </c>
      <c r="I90" s="1">
        <v>147</v>
      </c>
      <c r="J90" s="1">
        <v>0</v>
      </c>
      <c r="K90" s="1">
        <v>5</v>
      </c>
      <c r="L90" s="1">
        <v>11</v>
      </c>
      <c r="M90" s="1">
        <v>11.05</v>
      </c>
      <c r="N90" s="1">
        <v>10.827</v>
      </c>
      <c r="O90" s="1">
        <v>10.875999999999999</v>
      </c>
      <c r="P90" s="1">
        <v>5</v>
      </c>
      <c r="Q90" s="1">
        <v>6</v>
      </c>
      <c r="R90" s="2" t="s">
        <v>53</v>
      </c>
      <c r="S90" s="2"/>
      <c r="T90" s="2"/>
      <c r="U90" s="2"/>
      <c r="V90" s="1" t="s">
        <v>54</v>
      </c>
      <c r="W90" s="2" t="s">
        <v>287</v>
      </c>
      <c r="X90" s="3">
        <v>44895.875</v>
      </c>
      <c r="Y90" s="2" t="s">
        <v>56</v>
      </c>
      <c r="Z90" s="2" t="s">
        <v>36</v>
      </c>
      <c r="AA90" s="2" t="s">
        <v>57</v>
      </c>
      <c r="AB90" s="2" t="s">
        <v>288</v>
      </c>
    </row>
    <row r="91" spans="1:28" ht="13" x14ac:dyDescent="0.15">
      <c r="A91" s="1">
        <v>397</v>
      </c>
      <c r="B91" s="2" t="s">
        <v>28</v>
      </c>
      <c r="C91" s="2" t="s">
        <v>29</v>
      </c>
      <c r="D91" s="1">
        <v>2</v>
      </c>
      <c r="E91" s="2" t="s">
        <v>30</v>
      </c>
      <c r="F91" s="1">
        <v>6</v>
      </c>
      <c r="G91" s="2"/>
      <c r="H91" s="1">
        <v>142</v>
      </c>
      <c r="I91" s="1">
        <v>147</v>
      </c>
      <c r="J91" s="1">
        <v>0</v>
      </c>
      <c r="K91" s="1">
        <v>5</v>
      </c>
      <c r="L91" s="1">
        <v>11</v>
      </c>
      <c r="M91" s="1">
        <v>11.05</v>
      </c>
      <c r="N91" s="1">
        <v>10.827</v>
      </c>
      <c r="O91" s="1">
        <v>10.875999999999999</v>
      </c>
      <c r="P91" s="1">
        <v>5</v>
      </c>
      <c r="Q91" s="1">
        <v>3</v>
      </c>
      <c r="R91" s="2" t="s">
        <v>53</v>
      </c>
      <c r="S91" s="2"/>
      <c r="T91" s="2"/>
      <c r="U91" s="2"/>
      <c r="V91" s="2" t="s">
        <v>70</v>
      </c>
      <c r="W91" s="2" t="s">
        <v>289</v>
      </c>
      <c r="X91" s="3">
        <v>44895.875</v>
      </c>
      <c r="Y91" s="2" t="s">
        <v>56</v>
      </c>
      <c r="Z91" s="2" t="s">
        <v>36</v>
      </c>
      <c r="AA91" s="2" t="s">
        <v>72</v>
      </c>
      <c r="AB91" s="2" t="s">
        <v>290</v>
      </c>
    </row>
    <row r="92" spans="1:28" ht="13" x14ac:dyDescent="0.15">
      <c r="A92" s="1">
        <v>397</v>
      </c>
      <c r="B92" s="2" t="s">
        <v>28</v>
      </c>
      <c r="C92" s="2" t="s">
        <v>29</v>
      </c>
      <c r="D92" s="1">
        <v>2</v>
      </c>
      <c r="E92" s="2" t="s">
        <v>30</v>
      </c>
      <c r="F92" s="1">
        <v>6</v>
      </c>
      <c r="G92" s="2"/>
      <c r="H92" s="1">
        <v>142</v>
      </c>
      <c r="I92" s="1">
        <v>147</v>
      </c>
      <c r="J92" s="1">
        <v>0</v>
      </c>
      <c r="K92" s="1">
        <v>5</v>
      </c>
      <c r="L92" s="1">
        <v>11</v>
      </c>
      <c r="M92" s="1">
        <v>11.05</v>
      </c>
      <c r="N92" s="1">
        <v>10.827</v>
      </c>
      <c r="O92" s="1">
        <v>10.875999999999999</v>
      </c>
      <c r="P92" s="1">
        <v>5</v>
      </c>
      <c r="Q92" s="1">
        <v>4</v>
      </c>
      <c r="R92" s="2" t="s">
        <v>53</v>
      </c>
      <c r="S92" s="2"/>
      <c r="T92" s="2" t="s">
        <v>94</v>
      </c>
      <c r="U92" s="2" t="s">
        <v>95</v>
      </c>
      <c r="V92" s="2" t="s">
        <v>96</v>
      </c>
      <c r="W92" s="2" t="s">
        <v>291</v>
      </c>
      <c r="X92" s="3">
        <v>44895.875</v>
      </c>
      <c r="Y92" s="2" t="s">
        <v>56</v>
      </c>
      <c r="Z92" s="2" t="s">
        <v>36</v>
      </c>
      <c r="AA92" s="2" t="s">
        <v>98</v>
      </c>
      <c r="AB92" s="2" t="s">
        <v>292</v>
      </c>
    </row>
    <row r="93" spans="1:28" ht="13" x14ac:dyDescent="0.15">
      <c r="A93" s="1">
        <v>397</v>
      </c>
      <c r="B93" s="2" t="s">
        <v>28</v>
      </c>
      <c r="C93" s="2" t="s">
        <v>29</v>
      </c>
      <c r="D93" s="1">
        <v>2</v>
      </c>
      <c r="E93" s="2" t="s">
        <v>30</v>
      </c>
      <c r="F93" s="1">
        <v>6</v>
      </c>
      <c r="G93" s="2"/>
      <c r="H93" s="1">
        <v>142</v>
      </c>
      <c r="I93" s="1">
        <v>147</v>
      </c>
      <c r="J93" s="1">
        <v>0</v>
      </c>
      <c r="K93" s="1">
        <v>5</v>
      </c>
      <c r="L93" s="1">
        <v>11</v>
      </c>
      <c r="M93" s="1">
        <v>11.05</v>
      </c>
      <c r="N93" s="1">
        <v>10.827</v>
      </c>
      <c r="O93" s="1">
        <v>10.875999999999999</v>
      </c>
      <c r="P93" s="1">
        <v>5</v>
      </c>
      <c r="Q93" s="2">
        <v>10</v>
      </c>
      <c r="R93" s="2" t="s">
        <v>53</v>
      </c>
      <c r="S93" s="2"/>
      <c r="T93" s="2" t="s">
        <v>88</v>
      </c>
      <c r="U93" s="2" t="s">
        <v>89</v>
      </c>
      <c r="V93" s="2" t="s">
        <v>90</v>
      </c>
      <c r="W93" s="2" t="s">
        <v>293</v>
      </c>
      <c r="X93" s="3">
        <v>44895.875</v>
      </c>
      <c r="Y93" s="2" t="s">
        <v>56</v>
      </c>
      <c r="Z93" s="2" t="s">
        <v>36</v>
      </c>
      <c r="AA93" s="2" t="s">
        <v>92</v>
      </c>
      <c r="AB93" s="2" t="s">
        <v>294</v>
      </c>
    </row>
    <row r="94" spans="1:28" ht="13" x14ac:dyDescent="0.15">
      <c r="A94" s="1">
        <v>397</v>
      </c>
      <c r="B94" s="2" t="s">
        <v>28</v>
      </c>
      <c r="C94" s="2" t="s">
        <v>29</v>
      </c>
      <c r="D94" s="1">
        <v>2</v>
      </c>
      <c r="E94" s="2" t="s">
        <v>30</v>
      </c>
      <c r="F94" s="1">
        <v>6</v>
      </c>
      <c r="G94" s="2"/>
      <c r="H94" s="1">
        <v>142</v>
      </c>
      <c r="I94" s="1">
        <v>147</v>
      </c>
      <c r="J94" s="1">
        <v>142</v>
      </c>
      <c r="K94" s="1">
        <v>5</v>
      </c>
      <c r="L94" s="1">
        <v>11</v>
      </c>
      <c r="M94" s="1">
        <v>11.05</v>
      </c>
      <c r="N94" s="1">
        <v>10.827</v>
      </c>
      <c r="O94" s="1">
        <v>10.875999999999999</v>
      </c>
      <c r="P94" s="1">
        <v>5</v>
      </c>
      <c r="Q94" s="1">
        <v>176</v>
      </c>
      <c r="R94" s="2" t="s">
        <v>59</v>
      </c>
      <c r="S94" s="2" t="s">
        <v>60</v>
      </c>
      <c r="T94" s="2"/>
      <c r="U94" s="2"/>
      <c r="V94" s="2" t="s">
        <v>222</v>
      </c>
      <c r="W94" s="2" t="s">
        <v>295</v>
      </c>
      <c r="X94" s="3">
        <v>44895.818749999999</v>
      </c>
      <c r="Y94" s="2" t="s">
        <v>35</v>
      </c>
      <c r="Z94" s="2" t="s">
        <v>36</v>
      </c>
      <c r="AA94" s="2"/>
      <c r="AB94" s="2" t="s">
        <v>296</v>
      </c>
    </row>
    <row r="95" spans="1:28" ht="13" x14ac:dyDescent="0.15">
      <c r="A95" s="1">
        <v>397</v>
      </c>
      <c r="B95" s="2" t="s">
        <v>28</v>
      </c>
      <c r="C95" s="2" t="s">
        <v>29</v>
      </c>
      <c r="D95" s="1">
        <v>2</v>
      </c>
      <c r="E95" s="2" t="s">
        <v>30</v>
      </c>
      <c r="F95" s="2">
        <v>6</v>
      </c>
      <c r="G95" s="2"/>
      <c r="H95" s="1">
        <v>142</v>
      </c>
      <c r="I95" s="1">
        <v>147</v>
      </c>
      <c r="J95" s="1">
        <v>0</v>
      </c>
      <c r="K95" s="1">
        <v>5</v>
      </c>
      <c r="L95" s="1">
        <v>11</v>
      </c>
      <c r="M95" s="1">
        <v>11.05</v>
      </c>
      <c r="N95" s="1">
        <v>10.827</v>
      </c>
      <c r="O95" s="1">
        <v>10.875999999999999</v>
      </c>
      <c r="P95" s="1">
        <v>5</v>
      </c>
      <c r="Q95" s="1">
        <v>10</v>
      </c>
      <c r="R95" s="2" t="s">
        <v>53</v>
      </c>
      <c r="S95" s="2"/>
      <c r="T95" s="2" t="s">
        <v>64</v>
      </c>
      <c r="U95" s="2" t="s">
        <v>65</v>
      </c>
      <c r="V95" s="2" t="s">
        <v>66</v>
      </c>
      <c r="W95" s="2" t="s">
        <v>297</v>
      </c>
      <c r="X95" s="3">
        <v>44895.875</v>
      </c>
      <c r="Y95" s="2" t="s">
        <v>56</v>
      </c>
      <c r="Z95" s="2" t="s">
        <v>36</v>
      </c>
      <c r="AA95" s="2" t="s">
        <v>68</v>
      </c>
      <c r="AB95" s="2" t="s">
        <v>298</v>
      </c>
    </row>
    <row r="96" spans="1:28" ht="13" x14ac:dyDescent="0.15">
      <c r="A96" s="1">
        <v>397</v>
      </c>
      <c r="B96" s="2" t="s">
        <v>28</v>
      </c>
      <c r="C96" s="2" t="s">
        <v>29</v>
      </c>
      <c r="D96" s="1">
        <v>2</v>
      </c>
      <c r="E96" s="2" t="s">
        <v>30</v>
      </c>
      <c r="F96" s="2">
        <v>6</v>
      </c>
      <c r="G96" s="2"/>
      <c r="H96" s="1">
        <v>142</v>
      </c>
      <c r="I96" s="1">
        <v>147</v>
      </c>
      <c r="J96" s="1">
        <v>0</v>
      </c>
      <c r="K96" s="1">
        <v>5</v>
      </c>
      <c r="L96" s="1">
        <v>11</v>
      </c>
      <c r="M96" s="1">
        <v>11.05</v>
      </c>
      <c r="N96" s="1">
        <v>10.827</v>
      </c>
      <c r="O96" s="1">
        <v>10.875999999999999</v>
      </c>
      <c r="P96" s="1">
        <v>5</v>
      </c>
      <c r="Q96" s="1">
        <v>2</v>
      </c>
      <c r="R96" s="2" t="s">
        <v>53</v>
      </c>
      <c r="S96" s="2" t="s">
        <v>100</v>
      </c>
      <c r="T96" s="2"/>
      <c r="U96" s="2"/>
      <c r="V96" s="2" t="s">
        <v>101</v>
      </c>
      <c r="W96" s="2" t="s">
        <v>299</v>
      </c>
      <c r="X96" s="3">
        <v>44895.875</v>
      </c>
      <c r="Y96" s="2" t="s">
        <v>56</v>
      </c>
      <c r="Z96" s="2" t="s">
        <v>36</v>
      </c>
      <c r="AA96" s="2" t="s">
        <v>103</v>
      </c>
      <c r="AB96" s="2" t="s">
        <v>300</v>
      </c>
    </row>
    <row r="97" spans="1:28" ht="13" x14ac:dyDescent="0.15">
      <c r="A97" s="1">
        <v>397</v>
      </c>
      <c r="B97" s="2" t="s">
        <v>28</v>
      </c>
      <c r="C97" s="2" t="s">
        <v>29</v>
      </c>
      <c r="D97" s="1">
        <v>2</v>
      </c>
      <c r="E97" s="2" t="s">
        <v>30</v>
      </c>
      <c r="F97" s="2">
        <v>7</v>
      </c>
      <c r="G97" s="2"/>
      <c r="H97" s="1">
        <v>0</v>
      </c>
      <c r="I97" s="1">
        <v>5</v>
      </c>
      <c r="J97" s="1">
        <v>0</v>
      </c>
      <c r="K97" s="1">
        <v>5</v>
      </c>
      <c r="L97" s="1">
        <v>11.06</v>
      </c>
      <c r="M97" s="1">
        <v>11.11</v>
      </c>
      <c r="N97" s="1">
        <v>10.885999999999999</v>
      </c>
      <c r="O97" s="1">
        <v>10.935</v>
      </c>
      <c r="P97" s="1">
        <v>5</v>
      </c>
      <c r="Q97" s="1">
        <v>5</v>
      </c>
      <c r="R97" s="2" t="s">
        <v>44</v>
      </c>
      <c r="S97" s="2" t="s">
        <v>105</v>
      </c>
      <c r="T97" s="2"/>
      <c r="U97" s="2"/>
      <c r="V97" s="2" t="s">
        <v>105</v>
      </c>
      <c r="W97" s="2" t="s">
        <v>301</v>
      </c>
      <c r="X97" s="3">
        <v>44895.818749999999</v>
      </c>
      <c r="Y97" s="2" t="s">
        <v>35</v>
      </c>
      <c r="Z97" s="2" t="s">
        <v>36</v>
      </c>
      <c r="AA97" s="2"/>
      <c r="AB97" s="2" t="s">
        <v>302</v>
      </c>
    </row>
    <row r="98" spans="1:28" ht="13" x14ac:dyDescent="0.15">
      <c r="A98" s="1">
        <v>397</v>
      </c>
      <c r="B98" s="2" t="s">
        <v>28</v>
      </c>
      <c r="C98" s="2" t="s">
        <v>29</v>
      </c>
      <c r="D98" s="1">
        <v>2</v>
      </c>
      <c r="E98" s="2" t="s">
        <v>30</v>
      </c>
      <c r="F98" s="2">
        <v>7</v>
      </c>
      <c r="G98" s="2" t="s">
        <v>29</v>
      </c>
      <c r="H98" s="1">
        <v>30</v>
      </c>
      <c r="I98" s="1">
        <v>30</v>
      </c>
      <c r="J98" s="1">
        <v>30</v>
      </c>
      <c r="K98" s="1">
        <v>5</v>
      </c>
      <c r="L98" s="1">
        <v>11.36</v>
      </c>
      <c r="M98" s="1">
        <v>11.36</v>
      </c>
      <c r="N98" s="1">
        <v>11.18</v>
      </c>
      <c r="O98" s="1">
        <v>11.18</v>
      </c>
      <c r="P98" s="1">
        <v>0</v>
      </c>
      <c r="Q98" s="1"/>
      <c r="R98" s="2" t="s">
        <v>38</v>
      </c>
      <c r="S98" s="2" t="s">
        <v>39</v>
      </c>
      <c r="T98" s="2"/>
      <c r="U98" s="2"/>
      <c r="V98" s="2" t="s">
        <v>39</v>
      </c>
      <c r="W98" s="2" t="s">
        <v>303</v>
      </c>
      <c r="X98" s="3">
        <v>44895.967361111114</v>
      </c>
      <c r="Y98" s="2" t="s">
        <v>41</v>
      </c>
      <c r="Z98" s="2" t="s">
        <v>36</v>
      </c>
      <c r="AA98" s="2"/>
      <c r="AB98" s="2" t="s">
        <v>304</v>
      </c>
    </row>
    <row r="99" spans="1:28" ht="13" x14ac:dyDescent="0.15">
      <c r="A99" s="1">
        <v>397</v>
      </c>
      <c r="B99" s="2" t="s">
        <v>28</v>
      </c>
      <c r="C99" s="2" t="s">
        <v>29</v>
      </c>
      <c r="D99" s="1">
        <v>2</v>
      </c>
      <c r="E99" s="2" t="s">
        <v>30</v>
      </c>
      <c r="F99" s="2">
        <v>7</v>
      </c>
      <c r="G99" s="2" t="s">
        <v>43</v>
      </c>
      <c r="H99" s="1">
        <v>30</v>
      </c>
      <c r="I99" s="1">
        <v>31</v>
      </c>
      <c r="J99" s="1">
        <v>30</v>
      </c>
      <c r="K99" s="1">
        <v>5</v>
      </c>
      <c r="L99" s="1">
        <v>11.36</v>
      </c>
      <c r="M99" s="1">
        <v>11.37</v>
      </c>
      <c r="N99" s="1">
        <v>11.18</v>
      </c>
      <c r="O99" s="1">
        <v>11.19</v>
      </c>
      <c r="P99" s="1">
        <v>1</v>
      </c>
      <c r="Q99" s="1">
        <v>5</v>
      </c>
      <c r="R99" s="2" t="s">
        <v>44</v>
      </c>
      <c r="S99" s="2" t="s">
        <v>108</v>
      </c>
      <c r="T99" s="2"/>
      <c r="U99" s="2"/>
      <c r="V99" s="2" t="s">
        <v>305</v>
      </c>
      <c r="W99" s="2" t="s">
        <v>306</v>
      </c>
      <c r="X99" s="3">
        <v>44895.96597222222</v>
      </c>
      <c r="Y99" s="2" t="s">
        <v>110</v>
      </c>
      <c r="Z99" s="2" t="s">
        <v>36</v>
      </c>
      <c r="AA99" s="2"/>
      <c r="AB99" s="2" t="s">
        <v>307</v>
      </c>
    </row>
    <row r="100" spans="1:28" ht="13" x14ac:dyDescent="0.15">
      <c r="A100" s="1">
        <v>397</v>
      </c>
      <c r="B100" s="2" t="s">
        <v>28</v>
      </c>
      <c r="C100" s="2" t="s">
        <v>29</v>
      </c>
      <c r="D100" s="1">
        <v>2</v>
      </c>
      <c r="E100" s="2" t="s">
        <v>30</v>
      </c>
      <c r="F100" s="2" t="s">
        <v>119</v>
      </c>
      <c r="G100" s="2"/>
      <c r="H100" s="1">
        <v>19</v>
      </c>
      <c r="I100" s="1">
        <v>26</v>
      </c>
      <c r="J100" s="1">
        <v>0</v>
      </c>
      <c r="K100" s="1">
        <v>5</v>
      </c>
      <c r="L100" s="1">
        <v>11.82</v>
      </c>
      <c r="M100" s="1">
        <v>11.89</v>
      </c>
      <c r="N100" s="1">
        <v>11.631</v>
      </c>
      <c r="O100" s="1">
        <v>11.7</v>
      </c>
      <c r="P100" s="1">
        <v>7</v>
      </c>
      <c r="Q100" s="1">
        <v>20</v>
      </c>
      <c r="R100" s="2" t="s">
        <v>31</v>
      </c>
      <c r="S100" s="2"/>
      <c r="T100" s="2" t="s">
        <v>146</v>
      </c>
      <c r="U100" s="2" t="s">
        <v>147</v>
      </c>
      <c r="V100" s="2" t="s">
        <v>148</v>
      </c>
      <c r="W100" s="2" t="s">
        <v>308</v>
      </c>
      <c r="X100" s="3">
        <v>44895.818749999999</v>
      </c>
      <c r="Y100" s="2" t="s">
        <v>35</v>
      </c>
      <c r="Z100" s="2" t="s">
        <v>36</v>
      </c>
      <c r="AA100" s="2"/>
      <c r="AB100" s="2" t="s">
        <v>309</v>
      </c>
    </row>
    <row r="101" spans="1:28" ht="13" x14ac:dyDescent="0.15">
      <c r="A101" s="1">
        <v>397</v>
      </c>
      <c r="B101" s="2" t="s">
        <v>28</v>
      </c>
      <c r="C101" s="2" t="s">
        <v>29</v>
      </c>
      <c r="D101" s="1">
        <v>2</v>
      </c>
      <c r="E101" s="2" t="s">
        <v>30</v>
      </c>
      <c r="F101" s="2" t="s">
        <v>119</v>
      </c>
      <c r="G101" s="2"/>
      <c r="H101" s="1">
        <v>19</v>
      </c>
      <c r="I101" s="1">
        <v>26</v>
      </c>
      <c r="J101" s="1">
        <v>0</v>
      </c>
      <c r="K101" s="1">
        <v>5</v>
      </c>
      <c r="L101" s="1">
        <v>11.82</v>
      </c>
      <c r="M101" s="1">
        <v>11.89</v>
      </c>
      <c r="N101" s="1">
        <v>11.631</v>
      </c>
      <c r="O101" s="1">
        <v>11.7</v>
      </c>
      <c r="P101" s="1">
        <v>7</v>
      </c>
      <c r="Q101" s="1">
        <v>30</v>
      </c>
      <c r="R101" s="2" t="s">
        <v>31</v>
      </c>
      <c r="S101" s="2"/>
      <c r="T101" s="2" t="s">
        <v>125</v>
      </c>
      <c r="U101" s="2" t="s">
        <v>126</v>
      </c>
      <c r="V101" s="2" t="s">
        <v>127</v>
      </c>
      <c r="W101" s="2" t="s">
        <v>310</v>
      </c>
      <c r="X101" s="3">
        <v>44895.818749999999</v>
      </c>
      <c r="Y101" s="2" t="s">
        <v>35</v>
      </c>
      <c r="Z101" s="2" t="s">
        <v>36</v>
      </c>
      <c r="AA101" s="2"/>
      <c r="AB101" s="2" t="s">
        <v>311</v>
      </c>
    </row>
    <row r="102" spans="1:28" ht="13" x14ac:dyDescent="0.15">
      <c r="A102" s="1">
        <v>397</v>
      </c>
      <c r="B102" s="2" t="s">
        <v>28</v>
      </c>
      <c r="C102" s="2" t="s">
        <v>29</v>
      </c>
      <c r="D102" s="1">
        <v>2</v>
      </c>
      <c r="E102" s="2" t="s">
        <v>30</v>
      </c>
      <c r="F102" s="2" t="s">
        <v>119</v>
      </c>
      <c r="G102" s="2"/>
      <c r="H102" s="1">
        <v>19</v>
      </c>
      <c r="I102" s="1">
        <v>26</v>
      </c>
      <c r="J102" s="1">
        <v>0</v>
      </c>
      <c r="K102" s="1">
        <v>5</v>
      </c>
      <c r="L102" s="1">
        <v>11.82</v>
      </c>
      <c r="M102" s="1">
        <v>11.89</v>
      </c>
      <c r="N102" s="1">
        <v>11.631</v>
      </c>
      <c r="O102" s="1">
        <v>11.7</v>
      </c>
      <c r="P102" s="1">
        <v>7</v>
      </c>
      <c r="Q102" s="1">
        <v>5</v>
      </c>
      <c r="R102" s="2" t="s">
        <v>31</v>
      </c>
      <c r="S102" s="2"/>
      <c r="T102" s="2" t="s">
        <v>153</v>
      </c>
      <c r="U102" s="2" t="s">
        <v>154</v>
      </c>
      <c r="V102" s="2" t="s">
        <v>155</v>
      </c>
      <c r="W102" s="2" t="s">
        <v>312</v>
      </c>
      <c r="X102" s="3">
        <v>44895.818749999999</v>
      </c>
      <c r="Y102" s="2" t="s">
        <v>35</v>
      </c>
      <c r="Z102" s="2" t="s">
        <v>36</v>
      </c>
      <c r="AA102" s="2"/>
      <c r="AB102" s="2" t="s">
        <v>313</v>
      </c>
    </row>
    <row r="103" spans="1:28" ht="13" x14ac:dyDescent="0.15">
      <c r="A103" s="1">
        <v>397</v>
      </c>
      <c r="B103" s="2" t="s">
        <v>28</v>
      </c>
      <c r="C103" s="2" t="s">
        <v>29</v>
      </c>
      <c r="D103" s="1">
        <v>2</v>
      </c>
      <c r="E103" s="2" t="s">
        <v>30</v>
      </c>
      <c r="F103" s="2" t="s">
        <v>119</v>
      </c>
      <c r="G103" s="2"/>
      <c r="H103" s="1">
        <v>19</v>
      </c>
      <c r="I103" s="1">
        <v>26</v>
      </c>
      <c r="J103" s="1">
        <v>0</v>
      </c>
      <c r="K103" s="1">
        <v>5</v>
      </c>
      <c r="L103" s="1">
        <v>11.82</v>
      </c>
      <c r="M103" s="1">
        <v>11.89</v>
      </c>
      <c r="N103" s="1">
        <v>11.631</v>
      </c>
      <c r="O103" s="1">
        <v>11.7</v>
      </c>
      <c r="P103" s="1">
        <v>7</v>
      </c>
      <c r="Q103" s="1">
        <v>5</v>
      </c>
      <c r="R103" s="2" t="s">
        <v>31</v>
      </c>
      <c r="S103" s="2" t="s">
        <v>50</v>
      </c>
      <c r="T103" s="2"/>
      <c r="U103" s="2"/>
      <c r="V103" s="2" t="s">
        <v>50</v>
      </c>
      <c r="W103" s="2" t="s">
        <v>314</v>
      </c>
      <c r="X103" s="3">
        <v>44895.818749999999</v>
      </c>
      <c r="Y103" s="2" t="s">
        <v>35</v>
      </c>
      <c r="Z103" s="2" t="s">
        <v>36</v>
      </c>
      <c r="AA103" s="2" t="s">
        <v>131</v>
      </c>
      <c r="AB103" s="2" t="s">
        <v>315</v>
      </c>
    </row>
    <row r="104" spans="1:28" ht="13" x14ac:dyDescent="0.15">
      <c r="A104" s="1">
        <v>397</v>
      </c>
      <c r="B104" s="2" t="s">
        <v>28</v>
      </c>
      <c r="C104" s="2" t="s">
        <v>29</v>
      </c>
      <c r="D104" s="1">
        <v>2</v>
      </c>
      <c r="E104" s="2" t="s">
        <v>30</v>
      </c>
      <c r="F104" s="2" t="s">
        <v>119</v>
      </c>
      <c r="G104" s="2"/>
      <c r="H104" s="1">
        <v>19</v>
      </c>
      <c r="I104" s="1">
        <v>26</v>
      </c>
      <c r="J104" s="1">
        <v>0</v>
      </c>
      <c r="K104" s="1">
        <v>5</v>
      </c>
      <c r="L104" s="1">
        <v>11.82</v>
      </c>
      <c r="M104" s="1">
        <v>11.89</v>
      </c>
      <c r="N104" s="1">
        <v>11.631</v>
      </c>
      <c r="O104" s="1">
        <v>11.7</v>
      </c>
      <c r="P104" s="1">
        <v>7</v>
      </c>
      <c r="Q104" s="1">
        <v>20</v>
      </c>
      <c r="R104" s="2" t="s">
        <v>31</v>
      </c>
      <c r="S104" s="2"/>
      <c r="T104" s="2" t="s">
        <v>158</v>
      </c>
      <c r="U104" s="2" t="s">
        <v>159</v>
      </c>
      <c r="V104" s="2" t="s">
        <v>160</v>
      </c>
      <c r="W104" s="2" t="s">
        <v>316</v>
      </c>
      <c r="X104" s="3">
        <v>44895.818749999999</v>
      </c>
      <c r="Y104" s="2" t="s">
        <v>35</v>
      </c>
      <c r="Z104" s="2" t="s">
        <v>36</v>
      </c>
      <c r="AA104" s="2"/>
      <c r="AB104" s="2" t="s">
        <v>317</v>
      </c>
    </row>
    <row r="105" spans="1:28" ht="13" x14ac:dyDescent="0.15">
      <c r="A105" s="1">
        <v>397</v>
      </c>
      <c r="B105" s="2" t="s">
        <v>28</v>
      </c>
      <c r="C105" s="2" t="s">
        <v>29</v>
      </c>
      <c r="D105" s="1">
        <v>2</v>
      </c>
      <c r="E105" s="2" t="s">
        <v>30</v>
      </c>
      <c r="F105" s="1" t="s">
        <v>119</v>
      </c>
      <c r="G105" s="2"/>
      <c r="H105" s="1">
        <v>19</v>
      </c>
      <c r="I105" s="1">
        <v>26</v>
      </c>
      <c r="J105" s="1">
        <v>0</v>
      </c>
      <c r="K105" s="1">
        <v>5</v>
      </c>
      <c r="L105" s="1">
        <v>11.82</v>
      </c>
      <c r="M105" s="1">
        <v>11.89</v>
      </c>
      <c r="N105" s="1">
        <v>11.631</v>
      </c>
      <c r="O105" s="1">
        <v>11.7</v>
      </c>
      <c r="P105" s="1">
        <v>7</v>
      </c>
      <c r="Q105" s="1">
        <v>5</v>
      </c>
      <c r="R105" s="2" t="s">
        <v>31</v>
      </c>
      <c r="S105" s="2"/>
      <c r="T105" s="2" t="s">
        <v>136</v>
      </c>
      <c r="U105" s="2" t="s">
        <v>137</v>
      </c>
      <c r="V105" s="2" t="s">
        <v>138</v>
      </c>
      <c r="W105" s="2" t="s">
        <v>318</v>
      </c>
      <c r="X105" s="3">
        <v>44895.818749999999</v>
      </c>
      <c r="Y105" s="2" t="s">
        <v>35</v>
      </c>
      <c r="Z105" s="2" t="s">
        <v>36</v>
      </c>
      <c r="AA105" s="2"/>
      <c r="AB105" s="2" t="s">
        <v>319</v>
      </c>
    </row>
    <row r="106" spans="1:28" ht="13" x14ac:dyDescent="0.15">
      <c r="A106" s="1">
        <v>397</v>
      </c>
      <c r="B106" s="2" t="s">
        <v>28</v>
      </c>
      <c r="C106" s="2" t="s">
        <v>29</v>
      </c>
      <c r="D106" s="1">
        <v>2</v>
      </c>
      <c r="E106" s="2" t="s">
        <v>30</v>
      </c>
      <c r="F106" s="1" t="s">
        <v>119</v>
      </c>
      <c r="G106" s="2"/>
      <c r="H106" s="1">
        <v>19</v>
      </c>
      <c r="I106" s="1">
        <v>26</v>
      </c>
      <c r="J106" s="1">
        <v>0</v>
      </c>
      <c r="K106" s="1">
        <v>5</v>
      </c>
      <c r="L106" s="1">
        <v>11.82</v>
      </c>
      <c r="M106" s="1">
        <v>11.89</v>
      </c>
      <c r="N106" s="1">
        <v>11.631</v>
      </c>
      <c r="O106" s="1">
        <v>11.7</v>
      </c>
      <c r="P106" s="1">
        <v>7</v>
      </c>
      <c r="Q106" s="1">
        <v>5</v>
      </c>
      <c r="R106" s="2" t="s">
        <v>31</v>
      </c>
      <c r="S106" s="2"/>
      <c r="T106" s="2" t="s">
        <v>141</v>
      </c>
      <c r="U106" s="2" t="s">
        <v>142</v>
      </c>
      <c r="V106" s="2" t="s">
        <v>143</v>
      </c>
      <c r="W106" s="2" t="s">
        <v>320</v>
      </c>
      <c r="X106" s="3">
        <v>44895.818749999999</v>
      </c>
      <c r="Y106" s="2" t="s">
        <v>35</v>
      </c>
      <c r="Z106" s="2" t="s">
        <v>36</v>
      </c>
      <c r="AA106" s="2"/>
      <c r="AB106" s="2" t="s">
        <v>321</v>
      </c>
    </row>
    <row r="107" spans="1:28" ht="13" x14ac:dyDescent="0.15">
      <c r="A107" s="1">
        <v>397</v>
      </c>
      <c r="B107" s="2" t="s">
        <v>28</v>
      </c>
      <c r="C107" s="2" t="s">
        <v>29</v>
      </c>
      <c r="D107" s="1">
        <v>2</v>
      </c>
      <c r="E107" s="2" t="s">
        <v>30</v>
      </c>
      <c r="F107" s="1" t="s">
        <v>119</v>
      </c>
      <c r="G107" s="2"/>
      <c r="H107" s="1">
        <v>19</v>
      </c>
      <c r="I107" s="1">
        <v>26</v>
      </c>
      <c r="J107" s="1">
        <v>0</v>
      </c>
      <c r="K107" s="1">
        <v>5</v>
      </c>
      <c r="L107" s="1">
        <v>11.82</v>
      </c>
      <c r="M107" s="1">
        <v>11.89</v>
      </c>
      <c r="N107" s="1">
        <v>11.631</v>
      </c>
      <c r="O107" s="1">
        <v>11.7</v>
      </c>
      <c r="P107" s="1">
        <v>7</v>
      </c>
      <c r="Q107" s="1">
        <v>30</v>
      </c>
      <c r="R107" s="2" t="s">
        <v>31</v>
      </c>
      <c r="S107" s="2"/>
      <c r="T107" s="2" t="s">
        <v>120</v>
      </c>
      <c r="U107" s="2" t="s">
        <v>121</v>
      </c>
      <c r="V107" s="2" t="s">
        <v>122</v>
      </c>
      <c r="W107" s="2" t="s">
        <v>322</v>
      </c>
      <c r="X107" s="3">
        <v>44895.818749999999</v>
      </c>
      <c r="Y107" s="2" t="s">
        <v>35</v>
      </c>
      <c r="Z107" s="2" t="s">
        <v>36</v>
      </c>
      <c r="AA107" s="2"/>
      <c r="AB107" s="2" t="s">
        <v>323</v>
      </c>
    </row>
    <row r="108" spans="1:28" ht="13" x14ac:dyDescent="0.15">
      <c r="A108" s="1">
        <v>397</v>
      </c>
      <c r="B108" s="2" t="s">
        <v>28</v>
      </c>
      <c r="C108" s="2" t="s">
        <v>29</v>
      </c>
      <c r="D108" s="1">
        <v>2</v>
      </c>
      <c r="E108" s="2" t="s">
        <v>30</v>
      </c>
      <c r="F108" s="1" t="s">
        <v>119</v>
      </c>
      <c r="G108" s="2"/>
      <c r="H108" s="1">
        <v>19</v>
      </c>
      <c r="I108" s="1">
        <v>26</v>
      </c>
      <c r="J108" s="1">
        <v>19</v>
      </c>
      <c r="K108" s="1">
        <v>5</v>
      </c>
      <c r="L108" s="1">
        <v>11.82</v>
      </c>
      <c r="M108" s="1">
        <v>11.89</v>
      </c>
      <c r="N108" s="1">
        <v>11.631</v>
      </c>
      <c r="O108" s="1">
        <v>11.7</v>
      </c>
      <c r="P108" s="1">
        <v>7</v>
      </c>
      <c r="Q108" s="1">
        <v>247</v>
      </c>
      <c r="R108" s="2" t="s">
        <v>59</v>
      </c>
      <c r="S108" s="2" t="s">
        <v>32</v>
      </c>
      <c r="T108" s="2"/>
      <c r="U108" s="2"/>
      <c r="V108" s="2" t="s">
        <v>32</v>
      </c>
      <c r="W108" s="2" t="s">
        <v>324</v>
      </c>
      <c r="X108" s="3">
        <v>44895.818749999999</v>
      </c>
      <c r="Y108" s="2" t="s">
        <v>35</v>
      </c>
      <c r="Z108" s="2" t="s">
        <v>36</v>
      </c>
      <c r="AA108" s="2"/>
      <c r="AB108" s="2" t="s">
        <v>325</v>
      </c>
    </row>
    <row r="109" spans="1:28" ht="13" x14ac:dyDescent="0.15">
      <c r="A109" s="1">
        <v>397</v>
      </c>
      <c r="B109" s="2" t="s">
        <v>28</v>
      </c>
      <c r="C109" s="2" t="s">
        <v>29</v>
      </c>
      <c r="D109" s="1">
        <v>2</v>
      </c>
      <c r="E109" s="2" t="s">
        <v>30</v>
      </c>
      <c r="F109" s="1" t="s">
        <v>119</v>
      </c>
      <c r="G109" s="2"/>
      <c r="H109" s="1">
        <v>19</v>
      </c>
      <c r="I109" s="1">
        <v>26</v>
      </c>
      <c r="J109" s="1">
        <v>0</v>
      </c>
      <c r="K109" s="1">
        <v>5</v>
      </c>
      <c r="L109" s="1">
        <v>11.82</v>
      </c>
      <c r="M109" s="1">
        <v>11.89</v>
      </c>
      <c r="N109" s="1">
        <v>11.631</v>
      </c>
      <c r="O109" s="1">
        <v>11.7</v>
      </c>
      <c r="P109" s="1">
        <v>7</v>
      </c>
      <c r="Q109" s="1">
        <v>20</v>
      </c>
      <c r="R109" s="2" t="s">
        <v>31</v>
      </c>
      <c r="S109" s="2" t="s">
        <v>133</v>
      </c>
      <c r="T109" s="2"/>
      <c r="U109" s="2"/>
      <c r="V109" s="1" t="s">
        <v>133</v>
      </c>
      <c r="W109" s="2" t="s">
        <v>326</v>
      </c>
      <c r="X109" s="3">
        <v>44895.818749999999</v>
      </c>
      <c r="Y109" s="2" t="s">
        <v>35</v>
      </c>
      <c r="Z109" s="2" t="s">
        <v>36</v>
      </c>
      <c r="AA109" s="2" t="s">
        <v>131</v>
      </c>
      <c r="AB109" s="2" t="s">
        <v>327</v>
      </c>
    </row>
    <row r="110" spans="1:28" ht="13" x14ac:dyDescent="0.15">
      <c r="A110" s="1">
        <v>397</v>
      </c>
      <c r="B110" s="2" t="s">
        <v>28</v>
      </c>
      <c r="C110" s="2" t="s">
        <v>29</v>
      </c>
      <c r="D110" s="1">
        <v>3</v>
      </c>
      <c r="E110" s="2" t="s">
        <v>30</v>
      </c>
      <c r="F110" s="1">
        <v>1</v>
      </c>
      <c r="G110" s="2" t="s">
        <v>43</v>
      </c>
      <c r="H110" s="1">
        <v>72</v>
      </c>
      <c r="I110" s="1">
        <v>72</v>
      </c>
      <c r="J110" s="1">
        <v>72</v>
      </c>
      <c r="K110" s="1">
        <v>5</v>
      </c>
      <c r="L110" s="1">
        <v>12.42</v>
      </c>
      <c r="M110" s="1">
        <v>12.42</v>
      </c>
      <c r="N110" s="1">
        <v>12.394</v>
      </c>
      <c r="O110" s="1">
        <v>12.394</v>
      </c>
      <c r="P110" s="1">
        <v>0</v>
      </c>
      <c r="Q110" s="1">
        <v>1</v>
      </c>
      <c r="R110" s="2" t="s">
        <v>49</v>
      </c>
      <c r="S110" s="2" t="s">
        <v>50</v>
      </c>
      <c r="T110" s="2"/>
      <c r="U110" s="2"/>
      <c r="V110" s="2" t="s">
        <v>50</v>
      </c>
      <c r="W110" s="2" t="s">
        <v>328</v>
      </c>
      <c r="X110" s="3">
        <v>44895.997916666667</v>
      </c>
      <c r="Y110" s="2" t="s">
        <v>110</v>
      </c>
      <c r="Z110" s="2" t="s">
        <v>36</v>
      </c>
      <c r="AA110" s="2"/>
      <c r="AB110" s="2" t="s">
        <v>329</v>
      </c>
    </row>
    <row r="111" spans="1:28" ht="13" x14ac:dyDescent="0.15">
      <c r="A111" s="1">
        <v>397</v>
      </c>
      <c r="B111" s="2" t="s">
        <v>28</v>
      </c>
      <c r="C111" s="2" t="s">
        <v>29</v>
      </c>
      <c r="D111" s="1">
        <v>3</v>
      </c>
      <c r="E111" s="2" t="s">
        <v>30</v>
      </c>
      <c r="F111" s="1">
        <v>1</v>
      </c>
      <c r="G111" s="2"/>
      <c r="H111" s="1">
        <v>143</v>
      </c>
      <c r="I111" s="1">
        <v>148</v>
      </c>
      <c r="J111" s="1">
        <v>0</v>
      </c>
      <c r="K111" s="1">
        <v>5</v>
      </c>
      <c r="L111" s="1">
        <v>13.13</v>
      </c>
      <c r="M111" s="1">
        <v>13.18</v>
      </c>
      <c r="N111" s="1">
        <v>13.079000000000001</v>
      </c>
      <c r="O111" s="1">
        <v>13.127000000000001</v>
      </c>
      <c r="P111" s="1">
        <v>5</v>
      </c>
      <c r="Q111" s="2">
        <v>25</v>
      </c>
      <c r="R111" s="2" t="s">
        <v>80</v>
      </c>
      <c r="S111" s="2"/>
      <c r="T111" s="2" t="s">
        <v>64</v>
      </c>
      <c r="U111" s="2" t="s">
        <v>65</v>
      </c>
      <c r="V111" s="2" t="s">
        <v>81</v>
      </c>
      <c r="W111" s="2" t="s">
        <v>330</v>
      </c>
      <c r="X111" s="3">
        <v>44895.885416666664</v>
      </c>
      <c r="Y111" s="2" t="s">
        <v>56</v>
      </c>
      <c r="Z111" s="2" t="s">
        <v>36</v>
      </c>
      <c r="AA111" s="2"/>
      <c r="AB111" s="2" t="s">
        <v>331</v>
      </c>
    </row>
    <row r="112" spans="1:28" ht="13" x14ac:dyDescent="0.15">
      <c r="A112" s="1">
        <v>397</v>
      </c>
      <c r="B112" s="2" t="s">
        <v>28</v>
      </c>
      <c r="C112" s="2" t="s">
        <v>29</v>
      </c>
      <c r="D112" s="1">
        <v>3</v>
      </c>
      <c r="E112" s="2" t="s">
        <v>30</v>
      </c>
      <c r="F112" s="1">
        <v>1</v>
      </c>
      <c r="G112" s="2"/>
      <c r="H112" s="1">
        <v>143</v>
      </c>
      <c r="I112" s="1">
        <v>148</v>
      </c>
      <c r="J112" s="1">
        <v>0</v>
      </c>
      <c r="K112" s="1">
        <v>5</v>
      </c>
      <c r="L112" s="1">
        <v>13.13</v>
      </c>
      <c r="M112" s="1">
        <v>13.18</v>
      </c>
      <c r="N112" s="1">
        <v>13.079000000000001</v>
      </c>
      <c r="O112" s="1">
        <v>13.127000000000001</v>
      </c>
      <c r="P112" s="1">
        <v>5</v>
      </c>
      <c r="Q112" s="1">
        <v>75</v>
      </c>
      <c r="R112" s="2" t="s">
        <v>80</v>
      </c>
      <c r="S112" s="2"/>
      <c r="T112" s="2"/>
      <c r="U112" s="2"/>
      <c r="V112" s="2" t="s">
        <v>84</v>
      </c>
      <c r="W112" s="2" t="s">
        <v>332</v>
      </c>
      <c r="X112" s="3">
        <v>44895.885416666664</v>
      </c>
      <c r="Y112" s="2" t="s">
        <v>56</v>
      </c>
      <c r="Z112" s="2" t="s">
        <v>36</v>
      </c>
      <c r="AA112" s="2" t="s">
        <v>86</v>
      </c>
      <c r="AB112" s="2" t="s">
        <v>333</v>
      </c>
    </row>
    <row r="113" spans="1:28" ht="13" x14ac:dyDescent="0.15">
      <c r="A113" s="1">
        <v>397</v>
      </c>
      <c r="B113" s="2" t="s">
        <v>28</v>
      </c>
      <c r="C113" s="2" t="s">
        <v>29</v>
      </c>
      <c r="D113" s="1">
        <v>3</v>
      </c>
      <c r="E113" s="2" t="s">
        <v>30</v>
      </c>
      <c r="F113" s="1">
        <v>1</v>
      </c>
      <c r="G113" s="2"/>
      <c r="H113" s="1">
        <v>143</v>
      </c>
      <c r="I113" s="1">
        <v>148</v>
      </c>
      <c r="J113" s="1">
        <v>0</v>
      </c>
      <c r="K113" s="1">
        <v>5</v>
      </c>
      <c r="L113" s="1">
        <v>13.13</v>
      </c>
      <c r="M113" s="1">
        <v>13.18</v>
      </c>
      <c r="N113" s="1">
        <v>13.079000000000001</v>
      </c>
      <c r="O113" s="1">
        <v>13.127000000000001</v>
      </c>
      <c r="P113" s="1">
        <v>5</v>
      </c>
      <c r="Q113" s="1">
        <v>3</v>
      </c>
      <c r="R113" s="2" t="s">
        <v>53</v>
      </c>
      <c r="S113" s="2"/>
      <c r="T113" s="2"/>
      <c r="U113" s="2"/>
      <c r="V113" s="2" t="s">
        <v>70</v>
      </c>
      <c r="W113" s="2" t="s">
        <v>334</v>
      </c>
      <c r="X113" s="3">
        <v>44895.885416666664</v>
      </c>
      <c r="Y113" s="2" t="s">
        <v>56</v>
      </c>
      <c r="Z113" s="2" t="s">
        <v>36</v>
      </c>
      <c r="AA113" s="2" t="s">
        <v>72</v>
      </c>
      <c r="AB113" s="2" t="s">
        <v>335</v>
      </c>
    </row>
    <row r="114" spans="1:28" ht="13" x14ac:dyDescent="0.15">
      <c r="A114" s="1">
        <v>397</v>
      </c>
      <c r="B114" s="2" t="s">
        <v>28</v>
      </c>
      <c r="C114" s="2" t="s">
        <v>29</v>
      </c>
      <c r="D114" s="1">
        <v>3</v>
      </c>
      <c r="E114" s="2" t="s">
        <v>30</v>
      </c>
      <c r="F114" s="1">
        <v>1</v>
      </c>
      <c r="G114" s="2"/>
      <c r="H114" s="1">
        <v>143</v>
      </c>
      <c r="I114" s="1">
        <v>148</v>
      </c>
      <c r="J114" s="1">
        <v>143</v>
      </c>
      <c r="K114" s="1">
        <v>5</v>
      </c>
      <c r="L114" s="1">
        <v>13.13</v>
      </c>
      <c r="M114" s="1">
        <v>13.18</v>
      </c>
      <c r="N114" s="1">
        <v>13.079000000000001</v>
      </c>
      <c r="O114" s="1">
        <v>13.127000000000001</v>
      </c>
      <c r="P114" s="1">
        <v>5</v>
      </c>
      <c r="Q114" s="2">
        <v>176</v>
      </c>
      <c r="R114" s="2" t="s">
        <v>59</v>
      </c>
      <c r="S114" s="2" t="s">
        <v>60</v>
      </c>
      <c r="T114" s="2"/>
      <c r="U114" s="2"/>
      <c r="V114" s="2" t="s">
        <v>61</v>
      </c>
      <c r="W114" s="2" t="s">
        <v>336</v>
      </c>
      <c r="X114" s="3">
        <v>44895.842361111114</v>
      </c>
      <c r="Y114" s="2" t="s">
        <v>35</v>
      </c>
      <c r="Z114" s="2" t="s">
        <v>36</v>
      </c>
      <c r="AA114" s="2"/>
      <c r="AB114" s="2" t="s">
        <v>337</v>
      </c>
    </row>
    <row r="115" spans="1:28" ht="13" x14ac:dyDescent="0.15">
      <c r="A115" s="1">
        <v>397</v>
      </c>
      <c r="B115" s="2" t="s">
        <v>28</v>
      </c>
      <c r="C115" s="2" t="s">
        <v>29</v>
      </c>
      <c r="D115" s="1">
        <v>3</v>
      </c>
      <c r="E115" s="2" t="s">
        <v>30</v>
      </c>
      <c r="F115" s="1">
        <v>1</v>
      </c>
      <c r="G115" s="2"/>
      <c r="H115" s="1">
        <v>143</v>
      </c>
      <c r="I115" s="1">
        <v>148</v>
      </c>
      <c r="J115" s="1">
        <v>0</v>
      </c>
      <c r="K115" s="1">
        <v>5</v>
      </c>
      <c r="L115" s="1">
        <v>13.13</v>
      </c>
      <c r="M115" s="1">
        <v>13.18</v>
      </c>
      <c r="N115" s="1">
        <v>13.079000000000001</v>
      </c>
      <c r="O115" s="1">
        <v>13.127000000000001</v>
      </c>
      <c r="P115" s="1">
        <v>5</v>
      </c>
      <c r="Q115" s="1">
        <v>2</v>
      </c>
      <c r="R115" s="2" t="s">
        <v>53</v>
      </c>
      <c r="S115" s="2"/>
      <c r="T115" s="2" t="s">
        <v>74</v>
      </c>
      <c r="U115" s="2" t="s">
        <v>75</v>
      </c>
      <c r="V115" s="2" t="s">
        <v>76</v>
      </c>
      <c r="W115" s="2" t="s">
        <v>338</v>
      </c>
      <c r="X115" s="3">
        <v>44895.885416666664</v>
      </c>
      <c r="Y115" s="2" t="s">
        <v>56</v>
      </c>
      <c r="Z115" s="2" t="s">
        <v>36</v>
      </c>
      <c r="AA115" s="2" t="s">
        <v>78</v>
      </c>
      <c r="AB115" s="2" t="s">
        <v>339</v>
      </c>
    </row>
    <row r="116" spans="1:28" ht="13" x14ac:dyDescent="0.15">
      <c r="A116" s="1">
        <v>397</v>
      </c>
      <c r="B116" s="2" t="s">
        <v>28</v>
      </c>
      <c r="C116" s="2" t="s">
        <v>29</v>
      </c>
      <c r="D116" s="1">
        <v>3</v>
      </c>
      <c r="E116" s="2" t="s">
        <v>30</v>
      </c>
      <c r="F116" s="2">
        <v>1</v>
      </c>
      <c r="G116" s="2"/>
      <c r="H116" s="1">
        <v>143</v>
      </c>
      <c r="I116" s="1">
        <v>148</v>
      </c>
      <c r="J116" s="1">
        <v>0</v>
      </c>
      <c r="K116" s="1">
        <v>5</v>
      </c>
      <c r="L116" s="1">
        <v>13.13</v>
      </c>
      <c r="M116" s="1">
        <v>13.18</v>
      </c>
      <c r="N116" s="1">
        <v>13.079000000000001</v>
      </c>
      <c r="O116" s="1">
        <v>13.127000000000001</v>
      </c>
      <c r="P116" s="1">
        <v>5</v>
      </c>
      <c r="Q116" s="1">
        <v>2</v>
      </c>
      <c r="R116" s="2" t="s">
        <v>53</v>
      </c>
      <c r="S116" s="2" t="s">
        <v>100</v>
      </c>
      <c r="T116" s="2"/>
      <c r="U116" s="2"/>
      <c r="V116" s="2" t="s">
        <v>101</v>
      </c>
      <c r="W116" s="2" t="s">
        <v>340</v>
      </c>
      <c r="X116" s="3">
        <v>44895.885416666664</v>
      </c>
      <c r="Y116" s="2" t="s">
        <v>56</v>
      </c>
      <c r="Z116" s="2" t="s">
        <v>36</v>
      </c>
      <c r="AA116" s="2" t="s">
        <v>103</v>
      </c>
      <c r="AB116" s="2" t="s">
        <v>341</v>
      </c>
    </row>
    <row r="117" spans="1:28" ht="13" x14ac:dyDescent="0.15">
      <c r="A117" s="1">
        <v>397</v>
      </c>
      <c r="B117" s="2" t="s">
        <v>28</v>
      </c>
      <c r="C117" s="2" t="s">
        <v>29</v>
      </c>
      <c r="D117" s="1">
        <v>3</v>
      </c>
      <c r="E117" s="2" t="s">
        <v>30</v>
      </c>
      <c r="F117" s="2">
        <v>1</v>
      </c>
      <c r="G117" s="2"/>
      <c r="H117" s="1">
        <v>143</v>
      </c>
      <c r="I117" s="1">
        <v>148</v>
      </c>
      <c r="J117" s="1">
        <v>0</v>
      </c>
      <c r="K117" s="1">
        <v>5</v>
      </c>
      <c r="L117" s="1">
        <v>13.13</v>
      </c>
      <c r="M117" s="1">
        <v>13.18</v>
      </c>
      <c r="N117" s="1">
        <v>13.079000000000001</v>
      </c>
      <c r="O117" s="1">
        <v>13.127000000000001</v>
      </c>
      <c r="P117" s="1">
        <v>5</v>
      </c>
      <c r="Q117" s="1">
        <v>6</v>
      </c>
      <c r="R117" s="2" t="s">
        <v>53</v>
      </c>
      <c r="S117" s="2"/>
      <c r="T117" s="2"/>
      <c r="U117" s="2"/>
      <c r="V117" s="2" t="s">
        <v>54</v>
      </c>
      <c r="W117" s="2" t="s">
        <v>342</v>
      </c>
      <c r="X117" s="3">
        <v>44895.885416666664</v>
      </c>
      <c r="Y117" s="2" t="s">
        <v>56</v>
      </c>
      <c r="Z117" s="2" t="s">
        <v>36</v>
      </c>
      <c r="AA117" s="2" t="s">
        <v>57</v>
      </c>
      <c r="AB117" s="2" t="s">
        <v>343</v>
      </c>
    </row>
    <row r="118" spans="1:28" ht="13" x14ac:dyDescent="0.15">
      <c r="A118" s="1">
        <v>397</v>
      </c>
      <c r="B118" s="2" t="s">
        <v>28</v>
      </c>
      <c r="C118" s="2" t="s">
        <v>29</v>
      </c>
      <c r="D118" s="1">
        <v>3</v>
      </c>
      <c r="E118" s="2" t="s">
        <v>30</v>
      </c>
      <c r="F118" s="2">
        <v>1</v>
      </c>
      <c r="G118" s="2"/>
      <c r="H118" s="1">
        <v>143</v>
      </c>
      <c r="I118" s="1">
        <v>148</v>
      </c>
      <c r="J118" s="1">
        <v>0</v>
      </c>
      <c r="K118" s="1">
        <v>5</v>
      </c>
      <c r="L118" s="1">
        <v>13.13</v>
      </c>
      <c r="M118" s="1">
        <v>13.18</v>
      </c>
      <c r="N118" s="1">
        <v>13.079000000000001</v>
      </c>
      <c r="O118" s="1">
        <v>13.127000000000001</v>
      </c>
      <c r="P118" s="1">
        <v>5</v>
      </c>
      <c r="Q118" s="1">
        <v>10</v>
      </c>
      <c r="R118" s="2" t="s">
        <v>53</v>
      </c>
      <c r="S118" s="2"/>
      <c r="T118" s="2" t="s">
        <v>88</v>
      </c>
      <c r="U118" s="2" t="s">
        <v>89</v>
      </c>
      <c r="V118" s="2" t="s">
        <v>90</v>
      </c>
      <c r="W118" s="2" t="s">
        <v>344</v>
      </c>
      <c r="X118" s="3">
        <v>44895.885416666664</v>
      </c>
      <c r="Y118" s="2" t="s">
        <v>56</v>
      </c>
      <c r="Z118" s="2" t="s">
        <v>36</v>
      </c>
      <c r="AA118" s="2" t="s">
        <v>92</v>
      </c>
      <c r="AB118" s="2" t="s">
        <v>345</v>
      </c>
    </row>
    <row r="119" spans="1:28" ht="13" x14ac:dyDescent="0.15">
      <c r="A119" s="1">
        <v>397</v>
      </c>
      <c r="B119" s="2" t="s">
        <v>28</v>
      </c>
      <c r="C119" s="2" t="s">
        <v>29</v>
      </c>
      <c r="D119" s="1">
        <v>3</v>
      </c>
      <c r="E119" s="2" t="s">
        <v>30</v>
      </c>
      <c r="F119" s="2">
        <v>1</v>
      </c>
      <c r="G119" s="2"/>
      <c r="H119" s="1">
        <v>143</v>
      </c>
      <c r="I119" s="1">
        <v>148</v>
      </c>
      <c r="J119" s="1">
        <v>0</v>
      </c>
      <c r="K119" s="1">
        <v>5</v>
      </c>
      <c r="L119" s="1">
        <v>13.13</v>
      </c>
      <c r="M119" s="1">
        <v>13.18</v>
      </c>
      <c r="N119" s="1">
        <v>13.079000000000001</v>
      </c>
      <c r="O119" s="1">
        <v>13.127000000000001</v>
      </c>
      <c r="P119" s="1">
        <v>5</v>
      </c>
      <c r="Q119" s="1">
        <v>10</v>
      </c>
      <c r="R119" s="2" t="s">
        <v>53</v>
      </c>
      <c r="S119" s="2"/>
      <c r="T119" s="2" t="s">
        <v>64</v>
      </c>
      <c r="U119" s="2" t="s">
        <v>65</v>
      </c>
      <c r="V119" s="2" t="s">
        <v>66</v>
      </c>
      <c r="W119" s="2" t="s">
        <v>346</v>
      </c>
      <c r="X119" s="3">
        <v>44895.885416666664</v>
      </c>
      <c r="Y119" s="2" t="s">
        <v>56</v>
      </c>
      <c r="Z119" s="2" t="s">
        <v>36</v>
      </c>
      <c r="AA119" s="2" t="s">
        <v>68</v>
      </c>
      <c r="AB119" s="2" t="s">
        <v>347</v>
      </c>
    </row>
    <row r="120" spans="1:28" ht="13" x14ac:dyDescent="0.15">
      <c r="A120" s="1">
        <v>397</v>
      </c>
      <c r="B120" s="2" t="s">
        <v>28</v>
      </c>
      <c r="C120" s="2" t="s">
        <v>29</v>
      </c>
      <c r="D120" s="1">
        <v>3</v>
      </c>
      <c r="E120" s="2" t="s">
        <v>30</v>
      </c>
      <c r="F120" s="2">
        <v>2</v>
      </c>
      <c r="G120" s="2" t="s">
        <v>29</v>
      </c>
      <c r="H120" s="1">
        <v>20</v>
      </c>
      <c r="I120" s="1">
        <v>20</v>
      </c>
      <c r="J120" s="1">
        <v>20</v>
      </c>
      <c r="K120" s="1">
        <v>5</v>
      </c>
      <c r="L120" s="1">
        <v>13.38</v>
      </c>
      <c r="M120" s="1">
        <v>13.38</v>
      </c>
      <c r="N120" s="1">
        <v>13.32</v>
      </c>
      <c r="O120" s="1">
        <v>13.32</v>
      </c>
      <c r="P120" s="1">
        <v>0</v>
      </c>
      <c r="Q120" s="1"/>
      <c r="R120" s="2" t="s">
        <v>38</v>
      </c>
      <c r="S120" s="2" t="s">
        <v>39</v>
      </c>
      <c r="T120" s="2"/>
      <c r="U120" s="2"/>
      <c r="V120" s="2" t="s">
        <v>39</v>
      </c>
      <c r="W120" s="2" t="s">
        <v>348</v>
      </c>
      <c r="X120" s="3">
        <v>44896.01458333333</v>
      </c>
      <c r="Y120" s="2" t="s">
        <v>41</v>
      </c>
      <c r="Z120" s="2" t="s">
        <v>36</v>
      </c>
      <c r="AA120" s="2"/>
      <c r="AB120" s="2" t="s">
        <v>349</v>
      </c>
    </row>
    <row r="121" spans="1:28" ht="13" x14ac:dyDescent="0.15">
      <c r="A121" s="1">
        <v>397</v>
      </c>
      <c r="B121" s="2" t="s">
        <v>28</v>
      </c>
      <c r="C121" s="2" t="s">
        <v>29</v>
      </c>
      <c r="D121" s="1">
        <v>3</v>
      </c>
      <c r="E121" s="2" t="s">
        <v>30</v>
      </c>
      <c r="F121" s="2">
        <v>2</v>
      </c>
      <c r="G121" s="2" t="s">
        <v>43</v>
      </c>
      <c r="H121" s="1">
        <v>20</v>
      </c>
      <c r="I121" s="1">
        <v>21</v>
      </c>
      <c r="J121" s="1">
        <v>20</v>
      </c>
      <c r="K121" s="1">
        <v>5</v>
      </c>
      <c r="L121" s="1">
        <v>13.38</v>
      </c>
      <c r="M121" s="1">
        <v>13.39</v>
      </c>
      <c r="N121" s="1">
        <v>13.32</v>
      </c>
      <c r="O121" s="1">
        <v>13.33</v>
      </c>
      <c r="P121" s="1">
        <v>1</v>
      </c>
      <c r="Q121" s="1">
        <v>5</v>
      </c>
      <c r="R121" s="2" t="s">
        <v>44</v>
      </c>
      <c r="S121" s="2" t="s">
        <v>108</v>
      </c>
      <c r="T121" s="2"/>
      <c r="U121" s="2"/>
      <c r="V121" s="2" t="s">
        <v>305</v>
      </c>
      <c r="W121" s="2" t="s">
        <v>350</v>
      </c>
      <c r="X121" s="3">
        <v>44896.011111111111</v>
      </c>
      <c r="Y121" s="2" t="s">
        <v>110</v>
      </c>
      <c r="Z121" s="2" t="s">
        <v>36</v>
      </c>
      <c r="AA121" s="2"/>
      <c r="AB121" s="2" t="s">
        <v>351</v>
      </c>
    </row>
    <row r="122" spans="1:28" ht="13" x14ac:dyDescent="0.15">
      <c r="A122" s="1">
        <v>397</v>
      </c>
      <c r="B122" s="2" t="s">
        <v>28</v>
      </c>
      <c r="C122" s="2" t="s">
        <v>29</v>
      </c>
      <c r="D122" s="1">
        <v>3</v>
      </c>
      <c r="E122" s="2" t="s">
        <v>30</v>
      </c>
      <c r="F122" s="2">
        <v>2</v>
      </c>
      <c r="G122" s="2" t="s">
        <v>43</v>
      </c>
      <c r="H122" s="1">
        <v>75</v>
      </c>
      <c r="I122" s="1">
        <v>75</v>
      </c>
      <c r="J122" s="1">
        <v>75</v>
      </c>
      <c r="K122" s="1">
        <v>5</v>
      </c>
      <c r="L122" s="1">
        <v>13.93</v>
      </c>
      <c r="M122" s="1">
        <v>13.93</v>
      </c>
      <c r="N122" s="1">
        <v>13.85</v>
      </c>
      <c r="O122" s="1">
        <v>13.85</v>
      </c>
      <c r="P122" s="1">
        <v>0</v>
      </c>
      <c r="Q122" s="1">
        <v>1</v>
      </c>
      <c r="R122" s="2" t="s">
        <v>49</v>
      </c>
      <c r="S122" s="2" t="s">
        <v>50</v>
      </c>
      <c r="T122" s="2"/>
      <c r="U122" s="2"/>
      <c r="V122" s="2" t="s">
        <v>50</v>
      </c>
      <c r="W122" s="2" t="s">
        <v>352</v>
      </c>
      <c r="X122" s="3">
        <v>44895.997916666667</v>
      </c>
      <c r="Y122" s="2" t="s">
        <v>110</v>
      </c>
      <c r="Z122" s="2" t="s">
        <v>36</v>
      </c>
      <c r="AA122" s="2"/>
      <c r="AB122" s="2" t="s">
        <v>353</v>
      </c>
    </row>
    <row r="123" spans="1:28" ht="13" x14ac:dyDescent="0.15">
      <c r="A123" s="1">
        <v>397</v>
      </c>
      <c r="B123" s="2" t="s">
        <v>28</v>
      </c>
      <c r="C123" s="2" t="s">
        <v>29</v>
      </c>
      <c r="D123" s="1">
        <v>3</v>
      </c>
      <c r="E123" s="2" t="s">
        <v>30</v>
      </c>
      <c r="F123" s="2">
        <v>2</v>
      </c>
      <c r="G123" s="2"/>
      <c r="H123" s="1">
        <v>143</v>
      </c>
      <c r="I123" s="1">
        <v>148</v>
      </c>
      <c r="J123" s="1">
        <v>0</v>
      </c>
      <c r="K123" s="1">
        <v>5</v>
      </c>
      <c r="L123" s="1">
        <v>14.61</v>
      </c>
      <c r="M123" s="1">
        <v>14.66</v>
      </c>
      <c r="N123" s="1">
        <v>14.506</v>
      </c>
      <c r="O123" s="1">
        <v>14.554</v>
      </c>
      <c r="P123" s="1">
        <v>5</v>
      </c>
      <c r="Q123" s="1">
        <v>3</v>
      </c>
      <c r="R123" s="2" t="s">
        <v>53</v>
      </c>
      <c r="S123" s="2"/>
      <c r="T123" s="2"/>
      <c r="U123" s="2"/>
      <c r="V123" s="2" t="s">
        <v>70</v>
      </c>
      <c r="W123" s="2" t="s">
        <v>354</v>
      </c>
      <c r="X123" s="3">
        <v>44895.893055555556</v>
      </c>
      <c r="Y123" s="2" t="s">
        <v>56</v>
      </c>
      <c r="Z123" s="2" t="s">
        <v>36</v>
      </c>
      <c r="AA123" s="2" t="s">
        <v>72</v>
      </c>
      <c r="AB123" s="2" t="s">
        <v>355</v>
      </c>
    </row>
    <row r="124" spans="1:28" ht="13" x14ac:dyDescent="0.15">
      <c r="A124" s="1">
        <v>397</v>
      </c>
      <c r="B124" s="2" t="s">
        <v>28</v>
      </c>
      <c r="C124" s="2" t="s">
        <v>29</v>
      </c>
      <c r="D124" s="1">
        <v>3</v>
      </c>
      <c r="E124" s="2" t="s">
        <v>30</v>
      </c>
      <c r="F124" s="2">
        <v>2</v>
      </c>
      <c r="G124" s="2"/>
      <c r="H124" s="1">
        <v>143</v>
      </c>
      <c r="I124" s="1">
        <v>148</v>
      </c>
      <c r="J124" s="1">
        <v>0</v>
      </c>
      <c r="K124" s="1">
        <v>5</v>
      </c>
      <c r="L124" s="1">
        <v>14.61</v>
      </c>
      <c r="M124" s="1">
        <v>14.66</v>
      </c>
      <c r="N124" s="1">
        <v>14.506</v>
      </c>
      <c r="O124" s="1">
        <v>14.554</v>
      </c>
      <c r="P124" s="1">
        <v>5</v>
      </c>
      <c r="Q124" s="1">
        <v>2</v>
      </c>
      <c r="R124" s="2" t="s">
        <v>53</v>
      </c>
      <c r="S124" s="2" t="s">
        <v>100</v>
      </c>
      <c r="T124" s="2"/>
      <c r="U124" s="2"/>
      <c r="V124" s="2" t="s">
        <v>101</v>
      </c>
      <c r="W124" s="2" t="s">
        <v>356</v>
      </c>
      <c r="X124" s="3">
        <v>44895.893055555556</v>
      </c>
      <c r="Y124" s="2" t="s">
        <v>56</v>
      </c>
      <c r="Z124" s="2" t="s">
        <v>36</v>
      </c>
      <c r="AA124" s="2" t="s">
        <v>103</v>
      </c>
      <c r="AB124" s="2" t="s">
        <v>357</v>
      </c>
    </row>
    <row r="125" spans="1:28" ht="13" x14ac:dyDescent="0.15">
      <c r="A125" s="1">
        <v>397</v>
      </c>
      <c r="B125" s="2" t="s">
        <v>28</v>
      </c>
      <c r="C125" s="2" t="s">
        <v>29</v>
      </c>
      <c r="D125" s="1">
        <v>3</v>
      </c>
      <c r="E125" s="2" t="s">
        <v>30</v>
      </c>
      <c r="F125" s="2">
        <v>2</v>
      </c>
      <c r="G125" s="2"/>
      <c r="H125" s="1">
        <v>143</v>
      </c>
      <c r="I125" s="1">
        <v>148</v>
      </c>
      <c r="J125" s="1">
        <v>0</v>
      </c>
      <c r="K125" s="1">
        <v>5</v>
      </c>
      <c r="L125" s="1">
        <v>14.61</v>
      </c>
      <c r="M125" s="1">
        <v>14.66</v>
      </c>
      <c r="N125" s="1">
        <v>14.506</v>
      </c>
      <c r="O125" s="1">
        <v>14.554</v>
      </c>
      <c r="P125" s="1">
        <v>5</v>
      </c>
      <c r="Q125" s="1">
        <v>2</v>
      </c>
      <c r="R125" s="2" t="s">
        <v>53</v>
      </c>
      <c r="S125" s="2"/>
      <c r="T125" s="2" t="s">
        <v>74</v>
      </c>
      <c r="U125" s="2" t="s">
        <v>75</v>
      </c>
      <c r="V125" s="2" t="s">
        <v>76</v>
      </c>
      <c r="W125" s="2" t="s">
        <v>358</v>
      </c>
      <c r="X125" s="3">
        <v>44895.893055555556</v>
      </c>
      <c r="Y125" s="2" t="s">
        <v>56</v>
      </c>
      <c r="Z125" s="2" t="s">
        <v>36</v>
      </c>
      <c r="AA125" s="2" t="s">
        <v>78</v>
      </c>
      <c r="AB125" s="2" t="s">
        <v>359</v>
      </c>
    </row>
    <row r="126" spans="1:28" ht="13" x14ac:dyDescent="0.15">
      <c r="A126" s="1">
        <v>397</v>
      </c>
      <c r="B126" s="2" t="s">
        <v>28</v>
      </c>
      <c r="C126" s="2" t="s">
        <v>29</v>
      </c>
      <c r="D126" s="1">
        <v>3</v>
      </c>
      <c r="E126" s="2" t="s">
        <v>30</v>
      </c>
      <c r="F126" s="1">
        <v>2</v>
      </c>
      <c r="G126" s="2"/>
      <c r="H126" s="1">
        <v>143</v>
      </c>
      <c r="I126" s="1">
        <v>148</v>
      </c>
      <c r="J126" s="1">
        <v>0</v>
      </c>
      <c r="K126" s="1">
        <v>5</v>
      </c>
      <c r="L126" s="1">
        <v>14.61</v>
      </c>
      <c r="M126" s="1">
        <v>14.66</v>
      </c>
      <c r="N126" s="1">
        <v>14.506</v>
      </c>
      <c r="O126" s="1">
        <v>14.554</v>
      </c>
      <c r="P126" s="1">
        <v>5</v>
      </c>
      <c r="Q126" s="1">
        <v>6</v>
      </c>
      <c r="R126" s="2" t="s">
        <v>53</v>
      </c>
      <c r="S126" s="2"/>
      <c r="T126" s="2"/>
      <c r="U126" s="2"/>
      <c r="V126" s="2" t="s">
        <v>54</v>
      </c>
      <c r="W126" s="2" t="s">
        <v>360</v>
      </c>
      <c r="X126" s="3">
        <v>44895.893055555556</v>
      </c>
      <c r="Y126" s="2" t="s">
        <v>56</v>
      </c>
      <c r="Z126" s="2" t="s">
        <v>36</v>
      </c>
      <c r="AA126" s="2" t="s">
        <v>57</v>
      </c>
      <c r="AB126" s="2" t="s">
        <v>361</v>
      </c>
    </row>
    <row r="127" spans="1:28" ht="13" x14ac:dyDescent="0.15">
      <c r="A127" s="1">
        <v>397</v>
      </c>
      <c r="B127" s="2" t="s">
        <v>28</v>
      </c>
      <c r="C127" s="2" t="s">
        <v>29</v>
      </c>
      <c r="D127" s="1">
        <v>3</v>
      </c>
      <c r="E127" s="2" t="s">
        <v>30</v>
      </c>
      <c r="F127" s="1">
        <v>2</v>
      </c>
      <c r="G127" s="2"/>
      <c r="H127" s="1">
        <v>143</v>
      </c>
      <c r="I127" s="1">
        <v>148</v>
      </c>
      <c r="J127" s="1">
        <v>0</v>
      </c>
      <c r="K127" s="1">
        <v>5</v>
      </c>
      <c r="L127" s="1">
        <v>14.61</v>
      </c>
      <c r="M127" s="1">
        <v>14.66</v>
      </c>
      <c r="N127" s="1">
        <v>14.506</v>
      </c>
      <c r="O127" s="1">
        <v>14.554</v>
      </c>
      <c r="P127" s="1">
        <v>5</v>
      </c>
      <c r="Q127" s="1">
        <v>75</v>
      </c>
      <c r="R127" s="2" t="s">
        <v>80</v>
      </c>
      <c r="S127" s="2"/>
      <c r="T127" s="2"/>
      <c r="U127" s="2"/>
      <c r="V127" s="2" t="s">
        <v>84</v>
      </c>
      <c r="W127" s="2" t="s">
        <v>362</v>
      </c>
      <c r="X127" s="3">
        <v>44895.893055555556</v>
      </c>
      <c r="Y127" s="2" t="s">
        <v>56</v>
      </c>
      <c r="Z127" s="2" t="s">
        <v>36</v>
      </c>
      <c r="AA127" s="2" t="s">
        <v>86</v>
      </c>
      <c r="AB127" s="2" t="s">
        <v>363</v>
      </c>
    </row>
    <row r="128" spans="1:28" ht="13" x14ac:dyDescent="0.15">
      <c r="A128" s="1">
        <v>397</v>
      </c>
      <c r="B128" s="2" t="s">
        <v>28</v>
      </c>
      <c r="C128" s="2" t="s">
        <v>29</v>
      </c>
      <c r="D128" s="1">
        <v>3</v>
      </c>
      <c r="E128" s="2" t="s">
        <v>30</v>
      </c>
      <c r="F128" s="1">
        <v>2</v>
      </c>
      <c r="G128" s="2"/>
      <c r="H128" s="1">
        <v>143</v>
      </c>
      <c r="I128" s="1">
        <v>148</v>
      </c>
      <c r="J128" s="1">
        <v>143</v>
      </c>
      <c r="K128" s="1">
        <v>5</v>
      </c>
      <c r="L128" s="1">
        <v>14.61</v>
      </c>
      <c r="M128" s="1">
        <v>14.66</v>
      </c>
      <c r="N128" s="1">
        <v>14.506</v>
      </c>
      <c r="O128" s="1">
        <v>14.554</v>
      </c>
      <c r="P128" s="1">
        <v>5</v>
      </c>
      <c r="Q128" s="1">
        <v>176</v>
      </c>
      <c r="R128" s="2" t="s">
        <v>59</v>
      </c>
      <c r="S128" s="2" t="s">
        <v>60</v>
      </c>
      <c r="T128" s="2"/>
      <c r="U128" s="2"/>
      <c r="V128" s="2" t="s">
        <v>61</v>
      </c>
      <c r="W128" s="2" t="s">
        <v>364</v>
      </c>
      <c r="X128" s="3">
        <v>44895.842361111114</v>
      </c>
      <c r="Y128" s="2" t="s">
        <v>35</v>
      </c>
      <c r="Z128" s="2" t="s">
        <v>36</v>
      </c>
      <c r="AA128" s="2"/>
      <c r="AB128" s="2" t="s">
        <v>365</v>
      </c>
    </row>
    <row r="129" spans="1:28" ht="13" x14ac:dyDescent="0.15">
      <c r="A129" s="1">
        <v>397</v>
      </c>
      <c r="B129" s="2" t="s">
        <v>28</v>
      </c>
      <c r="C129" s="2" t="s">
        <v>29</v>
      </c>
      <c r="D129" s="1">
        <v>3</v>
      </c>
      <c r="E129" s="2" t="s">
        <v>30</v>
      </c>
      <c r="F129" s="1">
        <v>2</v>
      </c>
      <c r="G129" s="2"/>
      <c r="H129" s="1">
        <v>143</v>
      </c>
      <c r="I129" s="1">
        <v>148</v>
      </c>
      <c r="J129" s="1">
        <v>0</v>
      </c>
      <c r="K129" s="1">
        <v>5</v>
      </c>
      <c r="L129" s="1">
        <v>14.61</v>
      </c>
      <c r="M129" s="1">
        <v>14.66</v>
      </c>
      <c r="N129" s="1">
        <v>14.506</v>
      </c>
      <c r="O129" s="1">
        <v>14.554</v>
      </c>
      <c r="P129" s="1">
        <v>5</v>
      </c>
      <c r="Q129" s="2">
        <v>10</v>
      </c>
      <c r="R129" s="2" t="s">
        <v>53</v>
      </c>
      <c r="S129" s="2"/>
      <c r="T129" s="2" t="s">
        <v>88</v>
      </c>
      <c r="U129" s="2" t="s">
        <v>89</v>
      </c>
      <c r="V129" s="2" t="s">
        <v>90</v>
      </c>
      <c r="W129" s="2" t="s">
        <v>366</v>
      </c>
      <c r="X129" s="3">
        <v>44895.893055555556</v>
      </c>
      <c r="Y129" s="2" t="s">
        <v>56</v>
      </c>
      <c r="Z129" s="2" t="s">
        <v>36</v>
      </c>
      <c r="AA129" s="2" t="s">
        <v>92</v>
      </c>
      <c r="AB129" s="2" t="s">
        <v>367</v>
      </c>
    </row>
    <row r="130" spans="1:28" ht="13" x14ac:dyDescent="0.15">
      <c r="A130" s="1">
        <v>397</v>
      </c>
      <c r="B130" s="2" t="s">
        <v>28</v>
      </c>
      <c r="C130" s="2" t="s">
        <v>29</v>
      </c>
      <c r="D130" s="1">
        <v>3</v>
      </c>
      <c r="E130" s="2" t="s">
        <v>30</v>
      </c>
      <c r="F130" s="1">
        <v>2</v>
      </c>
      <c r="G130" s="2"/>
      <c r="H130" s="1">
        <v>143</v>
      </c>
      <c r="I130" s="1">
        <v>148</v>
      </c>
      <c r="J130" s="1">
        <v>0</v>
      </c>
      <c r="K130" s="1">
        <v>5</v>
      </c>
      <c r="L130" s="1">
        <v>14.61</v>
      </c>
      <c r="M130" s="1">
        <v>14.66</v>
      </c>
      <c r="N130" s="1">
        <v>14.506</v>
      </c>
      <c r="O130" s="1">
        <v>14.554</v>
      </c>
      <c r="P130" s="1">
        <v>5</v>
      </c>
      <c r="Q130" s="1">
        <v>10</v>
      </c>
      <c r="R130" s="2" t="s">
        <v>53</v>
      </c>
      <c r="S130" s="2"/>
      <c r="T130" s="2" t="s">
        <v>64</v>
      </c>
      <c r="U130" s="2" t="s">
        <v>65</v>
      </c>
      <c r="V130" s="2" t="s">
        <v>66</v>
      </c>
      <c r="W130" s="2" t="s">
        <v>368</v>
      </c>
      <c r="X130" s="3">
        <v>44895.893055555556</v>
      </c>
      <c r="Y130" s="2" t="s">
        <v>56</v>
      </c>
      <c r="Z130" s="2" t="s">
        <v>36</v>
      </c>
      <c r="AA130" s="2" t="s">
        <v>68</v>
      </c>
      <c r="AB130" s="2" t="s">
        <v>369</v>
      </c>
    </row>
    <row r="131" spans="1:28" ht="13" x14ac:dyDescent="0.15">
      <c r="A131" s="1">
        <v>397</v>
      </c>
      <c r="B131" s="2" t="s">
        <v>28</v>
      </c>
      <c r="C131" s="2" t="s">
        <v>29</v>
      </c>
      <c r="D131" s="1">
        <v>3</v>
      </c>
      <c r="E131" s="2" t="s">
        <v>30</v>
      </c>
      <c r="F131" s="1">
        <v>2</v>
      </c>
      <c r="G131" s="2"/>
      <c r="H131" s="1">
        <v>143</v>
      </c>
      <c r="I131" s="1">
        <v>148</v>
      </c>
      <c r="J131" s="1">
        <v>0</v>
      </c>
      <c r="K131" s="1">
        <v>5</v>
      </c>
      <c r="L131" s="1">
        <v>14.61</v>
      </c>
      <c r="M131" s="1">
        <v>14.66</v>
      </c>
      <c r="N131" s="1">
        <v>14.506</v>
      </c>
      <c r="O131" s="1">
        <v>14.554</v>
      </c>
      <c r="P131" s="1">
        <v>5</v>
      </c>
      <c r="Q131" s="2">
        <v>25</v>
      </c>
      <c r="R131" s="2" t="s">
        <v>80</v>
      </c>
      <c r="S131" s="2"/>
      <c r="T131" s="2" t="s">
        <v>64</v>
      </c>
      <c r="U131" s="2" t="s">
        <v>65</v>
      </c>
      <c r="V131" s="2" t="s">
        <v>81</v>
      </c>
      <c r="W131" s="2" t="s">
        <v>370</v>
      </c>
      <c r="X131" s="3">
        <v>44895.893055555556</v>
      </c>
      <c r="Y131" s="2" t="s">
        <v>56</v>
      </c>
      <c r="Z131" s="2" t="s">
        <v>36</v>
      </c>
      <c r="AA131" s="2"/>
      <c r="AB131" s="2" t="s">
        <v>371</v>
      </c>
    </row>
    <row r="132" spans="1:28" ht="13" x14ac:dyDescent="0.15">
      <c r="A132" s="1">
        <v>397</v>
      </c>
      <c r="B132" s="2" t="s">
        <v>28</v>
      </c>
      <c r="C132" s="2" t="s">
        <v>29</v>
      </c>
      <c r="D132" s="1">
        <v>3</v>
      </c>
      <c r="E132" s="2" t="s">
        <v>30</v>
      </c>
      <c r="F132" s="1">
        <v>3</v>
      </c>
      <c r="G132" s="2" t="s">
        <v>43</v>
      </c>
      <c r="H132" s="1">
        <v>77</v>
      </c>
      <c r="I132" s="1">
        <v>77</v>
      </c>
      <c r="J132" s="1">
        <v>77</v>
      </c>
      <c r="K132" s="1">
        <v>5</v>
      </c>
      <c r="L132" s="1">
        <v>15.43</v>
      </c>
      <c r="M132" s="1">
        <v>15.43</v>
      </c>
      <c r="N132" s="1">
        <v>15.298</v>
      </c>
      <c r="O132" s="1">
        <v>15.298</v>
      </c>
      <c r="P132" s="1">
        <v>0</v>
      </c>
      <c r="Q132" s="1">
        <v>1</v>
      </c>
      <c r="R132" s="2" t="s">
        <v>49</v>
      </c>
      <c r="S132" s="2" t="s">
        <v>50</v>
      </c>
      <c r="T132" s="2"/>
      <c r="U132" s="2"/>
      <c r="V132" s="1" t="s">
        <v>50</v>
      </c>
      <c r="W132" s="2" t="s">
        <v>372</v>
      </c>
      <c r="X132" s="3">
        <v>44895.997916666667</v>
      </c>
      <c r="Y132" s="2" t="s">
        <v>110</v>
      </c>
      <c r="Z132" s="2" t="s">
        <v>36</v>
      </c>
      <c r="AA132" s="2"/>
      <c r="AB132" s="2" t="s">
        <v>373</v>
      </c>
    </row>
    <row r="133" spans="1:28" ht="13" x14ac:dyDescent="0.15">
      <c r="A133" s="1">
        <v>397</v>
      </c>
      <c r="B133" s="2" t="s">
        <v>28</v>
      </c>
      <c r="C133" s="2" t="s">
        <v>29</v>
      </c>
      <c r="D133" s="1">
        <v>3</v>
      </c>
      <c r="E133" s="2" t="s">
        <v>30</v>
      </c>
      <c r="F133" s="1">
        <v>3</v>
      </c>
      <c r="G133" s="2"/>
      <c r="H133" s="1">
        <v>143</v>
      </c>
      <c r="I133" s="1">
        <v>148</v>
      </c>
      <c r="J133" s="1">
        <v>0</v>
      </c>
      <c r="K133" s="1">
        <v>5</v>
      </c>
      <c r="L133" s="1">
        <v>16.09</v>
      </c>
      <c r="M133" s="1">
        <v>16.14</v>
      </c>
      <c r="N133" s="1">
        <v>15.933999999999999</v>
      </c>
      <c r="O133" s="1">
        <v>15.981999999999999</v>
      </c>
      <c r="P133" s="1">
        <v>5</v>
      </c>
      <c r="Q133" s="1">
        <v>10</v>
      </c>
      <c r="R133" s="2" t="s">
        <v>53</v>
      </c>
      <c r="S133" s="2"/>
      <c r="T133" s="2" t="s">
        <v>88</v>
      </c>
      <c r="U133" s="2" t="s">
        <v>89</v>
      </c>
      <c r="V133" s="2" t="s">
        <v>90</v>
      </c>
      <c r="W133" s="2" t="s">
        <v>374</v>
      </c>
      <c r="X133" s="3">
        <v>44895.893750000003</v>
      </c>
      <c r="Y133" s="2" t="s">
        <v>56</v>
      </c>
      <c r="Z133" s="2" t="s">
        <v>36</v>
      </c>
      <c r="AA133" s="2" t="s">
        <v>92</v>
      </c>
      <c r="AB133" s="2" t="s">
        <v>375</v>
      </c>
    </row>
    <row r="134" spans="1:28" ht="13" x14ac:dyDescent="0.15">
      <c r="A134" s="1">
        <v>397</v>
      </c>
      <c r="B134" s="2" t="s">
        <v>28</v>
      </c>
      <c r="C134" s="2" t="s">
        <v>29</v>
      </c>
      <c r="D134" s="1">
        <v>3</v>
      </c>
      <c r="E134" s="2" t="s">
        <v>30</v>
      </c>
      <c r="F134" s="1">
        <v>3</v>
      </c>
      <c r="G134" s="2"/>
      <c r="H134" s="1">
        <v>143</v>
      </c>
      <c r="I134" s="1">
        <v>148</v>
      </c>
      <c r="J134" s="1">
        <v>0</v>
      </c>
      <c r="K134" s="1">
        <v>5</v>
      </c>
      <c r="L134" s="1">
        <v>16.09</v>
      </c>
      <c r="M134" s="1">
        <v>16.14</v>
      </c>
      <c r="N134" s="1">
        <v>15.933999999999999</v>
      </c>
      <c r="O134" s="1">
        <v>15.981999999999999</v>
      </c>
      <c r="P134" s="1">
        <v>5</v>
      </c>
      <c r="Q134" s="1">
        <v>2</v>
      </c>
      <c r="R134" s="2" t="s">
        <v>53</v>
      </c>
      <c r="S134" s="2"/>
      <c r="T134" s="2" t="s">
        <v>74</v>
      </c>
      <c r="U134" s="2" t="s">
        <v>75</v>
      </c>
      <c r="V134" s="2" t="s">
        <v>76</v>
      </c>
      <c r="W134" s="2" t="s">
        <v>376</v>
      </c>
      <c r="X134" s="3">
        <v>44895.893750000003</v>
      </c>
      <c r="Y134" s="2" t="s">
        <v>56</v>
      </c>
      <c r="Z134" s="2" t="s">
        <v>36</v>
      </c>
      <c r="AA134" s="2" t="s">
        <v>78</v>
      </c>
      <c r="AB134" s="2" t="s">
        <v>377</v>
      </c>
    </row>
    <row r="135" spans="1:28" ht="13" x14ac:dyDescent="0.15">
      <c r="A135" s="1">
        <v>397</v>
      </c>
      <c r="B135" s="2" t="s">
        <v>28</v>
      </c>
      <c r="C135" s="2" t="s">
        <v>29</v>
      </c>
      <c r="D135" s="1">
        <v>3</v>
      </c>
      <c r="E135" s="2" t="s">
        <v>30</v>
      </c>
      <c r="F135" s="1">
        <v>3</v>
      </c>
      <c r="G135" s="2"/>
      <c r="H135" s="1">
        <v>143</v>
      </c>
      <c r="I135" s="1">
        <v>148</v>
      </c>
      <c r="J135" s="1">
        <v>0</v>
      </c>
      <c r="K135" s="1">
        <v>5</v>
      </c>
      <c r="L135" s="1">
        <v>16.09</v>
      </c>
      <c r="M135" s="1">
        <v>16.14</v>
      </c>
      <c r="N135" s="1">
        <v>15.933999999999999</v>
      </c>
      <c r="O135" s="1">
        <v>15.981999999999999</v>
      </c>
      <c r="P135" s="1">
        <v>5</v>
      </c>
      <c r="Q135" s="1">
        <v>10</v>
      </c>
      <c r="R135" s="2" t="s">
        <v>53</v>
      </c>
      <c r="S135" s="2"/>
      <c r="T135" s="2" t="s">
        <v>64</v>
      </c>
      <c r="U135" s="2" t="s">
        <v>65</v>
      </c>
      <c r="V135" s="2" t="s">
        <v>66</v>
      </c>
      <c r="W135" s="2" t="s">
        <v>378</v>
      </c>
      <c r="X135" s="3">
        <v>44895.893750000003</v>
      </c>
      <c r="Y135" s="2" t="s">
        <v>56</v>
      </c>
      <c r="Z135" s="2" t="s">
        <v>36</v>
      </c>
      <c r="AA135" s="2" t="s">
        <v>68</v>
      </c>
      <c r="AB135" s="2" t="s">
        <v>379</v>
      </c>
    </row>
    <row r="136" spans="1:28" ht="13" x14ac:dyDescent="0.15">
      <c r="A136" s="1">
        <v>397</v>
      </c>
      <c r="B136" s="2" t="s">
        <v>28</v>
      </c>
      <c r="C136" s="2" t="s">
        <v>29</v>
      </c>
      <c r="D136" s="1">
        <v>3</v>
      </c>
      <c r="E136" s="2" t="s">
        <v>30</v>
      </c>
      <c r="F136" s="1">
        <v>3</v>
      </c>
      <c r="G136" s="2"/>
      <c r="H136" s="1">
        <v>143</v>
      </c>
      <c r="I136" s="1">
        <v>148</v>
      </c>
      <c r="J136" s="1">
        <v>0</v>
      </c>
      <c r="K136" s="1">
        <v>5</v>
      </c>
      <c r="L136" s="1">
        <v>16.09</v>
      </c>
      <c r="M136" s="1">
        <v>16.14</v>
      </c>
      <c r="N136" s="1">
        <v>15.933999999999999</v>
      </c>
      <c r="O136" s="1">
        <v>15.981999999999999</v>
      </c>
      <c r="P136" s="1">
        <v>5</v>
      </c>
      <c r="Q136" s="1">
        <v>25</v>
      </c>
      <c r="R136" s="2" t="s">
        <v>80</v>
      </c>
      <c r="S136" s="2"/>
      <c r="T136" s="2" t="s">
        <v>64</v>
      </c>
      <c r="U136" s="2" t="s">
        <v>65</v>
      </c>
      <c r="V136" s="2" t="s">
        <v>81</v>
      </c>
      <c r="W136" s="2" t="s">
        <v>380</v>
      </c>
      <c r="X136" s="3">
        <v>44895.893750000003</v>
      </c>
      <c r="Y136" s="2" t="s">
        <v>56</v>
      </c>
      <c r="Z136" s="2" t="s">
        <v>36</v>
      </c>
      <c r="AA136" s="2"/>
      <c r="AB136" s="2" t="s">
        <v>381</v>
      </c>
    </row>
    <row r="137" spans="1:28" ht="13" x14ac:dyDescent="0.15">
      <c r="A137" s="1">
        <v>397</v>
      </c>
      <c r="B137" s="2" t="s">
        <v>28</v>
      </c>
      <c r="C137" s="2" t="s">
        <v>29</v>
      </c>
      <c r="D137" s="1">
        <v>3</v>
      </c>
      <c r="E137" s="2" t="s">
        <v>30</v>
      </c>
      <c r="F137" s="2">
        <v>3</v>
      </c>
      <c r="G137" s="2"/>
      <c r="H137" s="1">
        <v>143</v>
      </c>
      <c r="I137" s="1">
        <v>148</v>
      </c>
      <c r="J137" s="1">
        <v>0</v>
      </c>
      <c r="K137" s="1">
        <v>5</v>
      </c>
      <c r="L137" s="1">
        <v>16.09</v>
      </c>
      <c r="M137" s="1">
        <v>16.14</v>
      </c>
      <c r="N137" s="1">
        <v>15.933999999999999</v>
      </c>
      <c r="O137" s="1">
        <v>15.981999999999999</v>
      </c>
      <c r="P137" s="1">
        <v>5</v>
      </c>
      <c r="Q137" s="1">
        <v>3</v>
      </c>
      <c r="R137" s="2" t="s">
        <v>53</v>
      </c>
      <c r="S137" s="2"/>
      <c r="T137" s="2"/>
      <c r="U137" s="2"/>
      <c r="V137" s="2" t="s">
        <v>70</v>
      </c>
      <c r="W137" s="2" t="s">
        <v>382</v>
      </c>
      <c r="X137" s="3">
        <v>44895.893750000003</v>
      </c>
      <c r="Y137" s="2" t="s">
        <v>56</v>
      </c>
      <c r="Z137" s="2" t="s">
        <v>36</v>
      </c>
      <c r="AA137" s="2" t="s">
        <v>72</v>
      </c>
      <c r="AB137" s="2" t="s">
        <v>383</v>
      </c>
    </row>
    <row r="138" spans="1:28" ht="13" x14ac:dyDescent="0.15">
      <c r="A138" s="1">
        <v>397</v>
      </c>
      <c r="B138" s="2" t="s">
        <v>28</v>
      </c>
      <c r="C138" s="2" t="s">
        <v>29</v>
      </c>
      <c r="D138" s="1">
        <v>3</v>
      </c>
      <c r="E138" s="2" t="s">
        <v>30</v>
      </c>
      <c r="F138" s="2">
        <v>3</v>
      </c>
      <c r="G138" s="2"/>
      <c r="H138" s="1">
        <v>143</v>
      </c>
      <c r="I138" s="1">
        <v>148</v>
      </c>
      <c r="J138" s="1">
        <v>0</v>
      </c>
      <c r="K138" s="1">
        <v>5</v>
      </c>
      <c r="L138" s="1">
        <v>16.09</v>
      </c>
      <c r="M138" s="1">
        <v>16.14</v>
      </c>
      <c r="N138" s="1">
        <v>15.933999999999999</v>
      </c>
      <c r="O138" s="1">
        <v>15.981999999999999</v>
      </c>
      <c r="P138" s="1">
        <v>5</v>
      </c>
      <c r="Q138" s="1">
        <v>6</v>
      </c>
      <c r="R138" s="2" t="s">
        <v>53</v>
      </c>
      <c r="S138" s="2"/>
      <c r="T138" s="2"/>
      <c r="U138" s="2"/>
      <c r="V138" s="2" t="s">
        <v>54</v>
      </c>
      <c r="W138" s="2" t="s">
        <v>384</v>
      </c>
      <c r="X138" s="3">
        <v>44895.893750000003</v>
      </c>
      <c r="Y138" s="2" t="s">
        <v>56</v>
      </c>
      <c r="Z138" s="2" t="s">
        <v>36</v>
      </c>
      <c r="AA138" s="2" t="s">
        <v>57</v>
      </c>
      <c r="AB138" s="2" t="s">
        <v>385</v>
      </c>
    </row>
    <row r="139" spans="1:28" ht="13" x14ac:dyDescent="0.15">
      <c r="A139" s="1">
        <v>397</v>
      </c>
      <c r="B139" s="2" t="s">
        <v>28</v>
      </c>
      <c r="C139" s="2" t="s">
        <v>29</v>
      </c>
      <c r="D139" s="1">
        <v>3</v>
      </c>
      <c r="E139" s="2" t="s">
        <v>30</v>
      </c>
      <c r="F139" s="2">
        <v>3</v>
      </c>
      <c r="G139" s="2"/>
      <c r="H139" s="1">
        <v>143</v>
      </c>
      <c r="I139" s="1">
        <v>148</v>
      </c>
      <c r="J139" s="1">
        <v>143</v>
      </c>
      <c r="K139" s="1">
        <v>5</v>
      </c>
      <c r="L139" s="1">
        <v>16.09</v>
      </c>
      <c r="M139" s="1">
        <v>16.14</v>
      </c>
      <c r="N139" s="1">
        <v>15.933999999999999</v>
      </c>
      <c r="O139" s="1">
        <v>15.981999999999999</v>
      </c>
      <c r="P139" s="1">
        <v>5</v>
      </c>
      <c r="Q139" s="1">
        <v>176</v>
      </c>
      <c r="R139" s="2" t="s">
        <v>59</v>
      </c>
      <c r="S139" s="2" t="s">
        <v>60</v>
      </c>
      <c r="T139" s="2"/>
      <c r="U139" s="2"/>
      <c r="V139" s="2" t="s">
        <v>61</v>
      </c>
      <c r="W139" s="2" t="s">
        <v>386</v>
      </c>
      <c r="X139" s="3">
        <v>44895.842361111114</v>
      </c>
      <c r="Y139" s="2" t="s">
        <v>35</v>
      </c>
      <c r="Z139" s="2" t="s">
        <v>36</v>
      </c>
      <c r="AA139" s="2"/>
      <c r="AB139" s="2" t="s">
        <v>387</v>
      </c>
    </row>
    <row r="140" spans="1:28" ht="13" x14ac:dyDescent="0.15">
      <c r="A140" s="1">
        <v>397</v>
      </c>
      <c r="B140" s="2" t="s">
        <v>28</v>
      </c>
      <c r="C140" s="2" t="s">
        <v>29</v>
      </c>
      <c r="D140" s="1">
        <v>3</v>
      </c>
      <c r="E140" s="2" t="s">
        <v>30</v>
      </c>
      <c r="F140" s="2">
        <v>3</v>
      </c>
      <c r="G140" s="2"/>
      <c r="H140" s="1">
        <v>143</v>
      </c>
      <c r="I140" s="1">
        <v>148</v>
      </c>
      <c r="J140" s="1">
        <v>0</v>
      </c>
      <c r="K140" s="1">
        <v>5</v>
      </c>
      <c r="L140" s="1">
        <v>16.09</v>
      </c>
      <c r="M140" s="1">
        <v>16.14</v>
      </c>
      <c r="N140" s="1">
        <v>15.933999999999999</v>
      </c>
      <c r="O140" s="1">
        <v>15.981999999999999</v>
      </c>
      <c r="P140" s="1">
        <v>5</v>
      </c>
      <c r="Q140" s="1">
        <v>75</v>
      </c>
      <c r="R140" s="2" t="s">
        <v>80</v>
      </c>
      <c r="S140" s="2"/>
      <c r="T140" s="2"/>
      <c r="U140" s="2"/>
      <c r="V140" s="2" t="s">
        <v>84</v>
      </c>
      <c r="W140" s="2" t="s">
        <v>388</v>
      </c>
      <c r="X140" s="3">
        <v>44895.893750000003</v>
      </c>
      <c r="Y140" s="2" t="s">
        <v>56</v>
      </c>
      <c r="Z140" s="2" t="s">
        <v>36</v>
      </c>
      <c r="AA140" s="2" t="s">
        <v>86</v>
      </c>
      <c r="AB140" s="2" t="s">
        <v>389</v>
      </c>
    </row>
    <row r="141" spans="1:28" ht="13" x14ac:dyDescent="0.15">
      <c r="A141" s="1">
        <v>397</v>
      </c>
      <c r="B141" s="2" t="s">
        <v>28</v>
      </c>
      <c r="C141" s="2" t="s">
        <v>29</v>
      </c>
      <c r="D141" s="1">
        <v>3</v>
      </c>
      <c r="E141" s="2" t="s">
        <v>30</v>
      </c>
      <c r="F141" s="2">
        <v>3</v>
      </c>
      <c r="G141" s="2"/>
      <c r="H141" s="1">
        <v>143</v>
      </c>
      <c r="I141" s="1">
        <v>148</v>
      </c>
      <c r="J141" s="1">
        <v>0</v>
      </c>
      <c r="K141" s="1">
        <v>5</v>
      </c>
      <c r="L141" s="1">
        <v>16.09</v>
      </c>
      <c r="M141" s="1">
        <v>16.14</v>
      </c>
      <c r="N141" s="1">
        <v>15.933999999999999</v>
      </c>
      <c r="O141" s="1">
        <v>15.981999999999999</v>
      </c>
      <c r="P141" s="1">
        <v>5</v>
      </c>
      <c r="Q141" s="1">
        <v>2</v>
      </c>
      <c r="R141" s="2" t="s">
        <v>53</v>
      </c>
      <c r="S141" s="2" t="s">
        <v>100</v>
      </c>
      <c r="T141" s="2"/>
      <c r="U141" s="2"/>
      <c r="V141" s="2" t="s">
        <v>101</v>
      </c>
      <c r="W141" s="2" t="s">
        <v>390</v>
      </c>
      <c r="X141" s="3">
        <v>44895.893750000003</v>
      </c>
      <c r="Y141" s="2" t="s">
        <v>56</v>
      </c>
      <c r="Z141" s="2" t="s">
        <v>36</v>
      </c>
      <c r="AA141" s="2" t="s">
        <v>103</v>
      </c>
      <c r="AB141" s="2" t="s">
        <v>391</v>
      </c>
    </row>
    <row r="142" spans="1:28" ht="13" x14ac:dyDescent="0.15">
      <c r="A142" s="1">
        <v>397</v>
      </c>
      <c r="B142" s="2" t="s">
        <v>28</v>
      </c>
      <c r="C142" s="2" t="s">
        <v>29</v>
      </c>
      <c r="D142" s="1">
        <v>3</v>
      </c>
      <c r="E142" s="2" t="s">
        <v>30</v>
      </c>
      <c r="F142" s="2">
        <v>4</v>
      </c>
      <c r="G142" s="2" t="s">
        <v>43</v>
      </c>
      <c r="H142" s="1">
        <v>77</v>
      </c>
      <c r="I142" s="1">
        <v>77</v>
      </c>
      <c r="J142" s="1">
        <v>77</v>
      </c>
      <c r="K142" s="1">
        <v>5</v>
      </c>
      <c r="L142" s="1">
        <v>16.91</v>
      </c>
      <c r="M142" s="1">
        <v>16.91</v>
      </c>
      <c r="N142" s="1">
        <v>16.725000000000001</v>
      </c>
      <c r="O142" s="1">
        <v>16.725000000000001</v>
      </c>
      <c r="P142" s="1">
        <v>0</v>
      </c>
      <c r="Q142" s="1">
        <v>1</v>
      </c>
      <c r="R142" s="2" t="s">
        <v>49</v>
      </c>
      <c r="S142" s="2" t="s">
        <v>50</v>
      </c>
      <c r="T142" s="2"/>
      <c r="U142" s="2"/>
      <c r="V142" s="2" t="s">
        <v>50</v>
      </c>
      <c r="W142" s="2" t="s">
        <v>392</v>
      </c>
      <c r="X142" s="3">
        <v>44895.997916666667</v>
      </c>
      <c r="Y142" s="2" t="s">
        <v>110</v>
      </c>
      <c r="Z142" s="2" t="s">
        <v>36</v>
      </c>
      <c r="AA142" s="2"/>
      <c r="AB142" s="2" t="s">
        <v>393</v>
      </c>
    </row>
    <row r="143" spans="1:28" ht="13" x14ac:dyDescent="0.15">
      <c r="A143" s="1">
        <v>397</v>
      </c>
      <c r="B143" s="2" t="s">
        <v>28</v>
      </c>
      <c r="C143" s="2" t="s">
        <v>29</v>
      </c>
      <c r="D143" s="1">
        <v>3</v>
      </c>
      <c r="E143" s="2" t="s">
        <v>30</v>
      </c>
      <c r="F143" s="2">
        <v>4</v>
      </c>
      <c r="G143" s="2" t="s">
        <v>43</v>
      </c>
      <c r="H143" s="1">
        <v>81</v>
      </c>
      <c r="I143" s="1">
        <v>83</v>
      </c>
      <c r="J143" s="1">
        <v>81</v>
      </c>
      <c r="K143" s="1">
        <v>5</v>
      </c>
      <c r="L143" s="1">
        <v>16.95</v>
      </c>
      <c r="M143" s="1">
        <v>16.97</v>
      </c>
      <c r="N143" s="1">
        <v>16.763000000000002</v>
      </c>
      <c r="O143" s="1">
        <v>16.783000000000001</v>
      </c>
      <c r="P143" s="1">
        <v>2</v>
      </c>
      <c r="Q143" s="1">
        <v>7</v>
      </c>
      <c r="R143" s="2" t="s">
        <v>210</v>
      </c>
      <c r="S143" s="2" t="s">
        <v>211</v>
      </c>
      <c r="T143" s="2" t="s">
        <v>212</v>
      </c>
      <c r="U143" s="2" t="s">
        <v>213</v>
      </c>
      <c r="V143" s="2" t="s">
        <v>211</v>
      </c>
      <c r="W143" s="2" t="s">
        <v>394</v>
      </c>
      <c r="X143" s="3">
        <v>44896.013194444444</v>
      </c>
      <c r="Y143" s="2" t="s">
        <v>35</v>
      </c>
      <c r="Z143" s="2" t="s">
        <v>36</v>
      </c>
      <c r="AA143" s="2"/>
      <c r="AB143" s="2" t="s">
        <v>395</v>
      </c>
    </row>
    <row r="144" spans="1:28" ht="13" x14ac:dyDescent="0.15">
      <c r="A144" s="1">
        <v>397</v>
      </c>
      <c r="B144" s="2" t="s">
        <v>28</v>
      </c>
      <c r="C144" s="2" t="s">
        <v>29</v>
      </c>
      <c r="D144" s="1">
        <v>3</v>
      </c>
      <c r="E144" s="2" t="s">
        <v>30</v>
      </c>
      <c r="F144" s="2">
        <v>4</v>
      </c>
      <c r="G144" s="2" t="s">
        <v>43</v>
      </c>
      <c r="H144" s="1">
        <v>104</v>
      </c>
      <c r="I144" s="1">
        <v>106</v>
      </c>
      <c r="J144" s="1">
        <v>104</v>
      </c>
      <c r="K144" s="1">
        <v>5</v>
      </c>
      <c r="L144" s="1">
        <v>17.18</v>
      </c>
      <c r="M144" s="1">
        <v>17.2</v>
      </c>
      <c r="N144" s="1">
        <v>16.984999999999999</v>
      </c>
      <c r="O144" s="1">
        <v>17.004000000000001</v>
      </c>
      <c r="P144" s="1">
        <v>2</v>
      </c>
      <c r="Q144" s="1">
        <v>10</v>
      </c>
      <c r="R144" s="2" t="s">
        <v>44</v>
      </c>
      <c r="S144" s="2" t="s">
        <v>45</v>
      </c>
      <c r="T144" s="2"/>
      <c r="U144" s="2"/>
      <c r="V144" s="2">
        <v>31183</v>
      </c>
      <c r="W144" s="2" t="s">
        <v>396</v>
      </c>
      <c r="X144" s="3">
        <v>44895.990972222222</v>
      </c>
      <c r="Y144" s="2" t="s">
        <v>110</v>
      </c>
      <c r="Z144" s="2" t="s">
        <v>36</v>
      </c>
      <c r="AA144" s="2"/>
      <c r="AB144" s="2" t="s">
        <v>397</v>
      </c>
    </row>
    <row r="145" spans="1:28" ht="13" x14ac:dyDescent="0.15">
      <c r="A145" s="1">
        <v>397</v>
      </c>
      <c r="B145" s="2" t="s">
        <v>28</v>
      </c>
      <c r="C145" s="2" t="s">
        <v>29</v>
      </c>
      <c r="D145" s="1">
        <v>3</v>
      </c>
      <c r="E145" s="2" t="s">
        <v>30</v>
      </c>
      <c r="F145" s="2">
        <v>4</v>
      </c>
      <c r="G145" s="2"/>
      <c r="H145" s="1">
        <v>143</v>
      </c>
      <c r="I145" s="1">
        <v>148</v>
      </c>
      <c r="J145" s="1">
        <v>0</v>
      </c>
      <c r="K145" s="1">
        <v>5</v>
      </c>
      <c r="L145" s="1">
        <v>17.57</v>
      </c>
      <c r="M145" s="1">
        <v>17.62</v>
      </c>
      <c r="N145" s="1">
        <v>17.361000000000001</v>
      </c>
      <c r="O145" s="1">
        <v>17.408999999999999</v>
      </c>
      <c r="P145" s="1">
        <v>5</v>
      </c>
      <c r="Q145" s="1">
        <v>2</v>
      </c>
      <c r="R145" s="2" t="s">
        <v>53</v>
      </c>
      <c r="S145" s="2" t="s">
        <v>100</v>
      </c>
      <c r="T145" s="2"/>
      <c r="U145" s="2"/>
      <c r="V145" s="2" t="s">
        <v>101</v>
      </c>
      <c r="W145" s="2" t="s">
        <v>398</v>
      </c>
      <c r="X145" s="3">
        <v>44895.914583333331</v>
      </c>
      <c r="Y145" s="2" t="s">
        <v>56</v>
      </c>
      <c r="Z145" s="2" t="s">
        <v>36</v>
      </c>
      <c r="AA145" s="2" t="s">
        <v>103</v>
      </c>
      <c r="AB145" s="2" t="s">
        <v>399</v>
      </c>
    </row>
    <row r="146" spans="1:28" ht="13" x14ac:dyDescent="0.15">
      <c r="A146" s="1">
        <v>397</v>
      </c>
      <c r="B146" s="2" t="s">
        <v>28</v>
      </c>
      <c r="C146" s="2" t="s">
        <v>29</v>
      </c>
      <c r="D146" s="1">
        <v>3</v>
      </c>
      <c r="E146" s="2" t="s">
        <v>30</v>
      </c>
      <c r="F146" s="2">
        <v>4</v>
      </c>
      <c r="G146" s="2"/>
      <c r="H146" s="1">
        <v>143</v>
      </c>
      <c r="I146" s="1">
        <v>148</v>
      </c>
      <c r="J146" s="1">
        <v>0</v>
      </c>
      <c r="K146" s="1">
        <v>5</v>
      </c>
      <c r="L146" s="1">
        <v>17.57</v>
      </c>
      <c r="M146" s="1">
        <v>17.62</v>
      </c>
      <c r="N146" s="1">
        <v>17.361000000000001</v>
      </c>
      <c r="O146" s="1">
        <v>17.408999999999999</v>
      </c>
      <c r="P146" s="1">
        <v>5</v>
      </c>
      <c r="Q146" s="1">
        <v>2</v>
      </c>
      <c r="R146" s="2" t="s">
        <v>53</v>
      </c>
      <c r="S146" s="2"/>
      <c r="T146" s="2" t="s">
        <v>74</v>
      </c>
      <c r="U146" s="2" t="s">
        <v>75</v>
      </c>
      <c r="V146" s="2" t="s">
        <v>76</v>
      </c>
      <c r="W146" s="2" t="s">
        <v>400</v>
      </c>
      <c r="X146" s="3">
        <v>44895.914583333331</v>
      </c>
      <c r="Y146" s="2" t="s">
        <v>56</v>
      </c>
      <c r="Z146" s="2" t="s">
        <v>36</v>
      </c>
      <c r="AA146" s="2" t="s">
        <v>78</v>
      </c>
      <c r="AB146" s="2" t="s">
        <v>401</v>
      </c>
    </row>
    <row r="147" spans="1:28" ht="13" x14ac:dyDescent="0.15">
      <c r="A147" s="1">
        <v>397</v>
      </c>
      <c r="B147" s="2" t="s">
        <v>28</v>
      </c>
      <c r="C147" s="2" t="s">
        <v>29</v>
      </c>
      <c r="D147" s="1">
        <v>3</v>
      </c>
      <c r="E147" s="2" t="s">
        <v>30</v>
      </c>
      <c r="F147" s="1">
        <v>4</v>
      </c>
      <c r="G147" s="2"/>
      <c r="H147" s="1">
        <v>143</v>
      </c>
      <c r="I147" s="1">
        <v>148</v>
      </c>
      <c r="J147" s="1">
        <v>0</v>
      </c>
      <c r="K147" s="1">
        <v>5</v>
      </c>
      <c r="L147" s="1">
        <v>17.57</v>
      </c>
      <c r="M147" s="1">
        <v>17.62</v>
      </c>
      <c r="N147" s="1">
        <v>17.361000000000001</v>
      </c>
      <c r="O147" s="1">
        <v>17.408999999999999</v>
      </c>
      <c r="P147" s="1">
        <v>5</v>
      </c>
      <c r="Q147" s="1">
        <v>10</v>
      </c>
      <c r="R147" s="2" t="s">
        <v>53</v>
      </c>
      <c r="S147" s="2"/>
      <c r="T147" s="2" t="s">
        <v>64</v>
      </c>
      <c r="U147" s="2" t="s">
        <v>65</v>
      </c>
      <c r="V147" s="2" t="s">
        <v>66</v>
      </c>
      <c r="W147" s="2" t="s">
        <v>402</v>
      </c>
      <c r="X147" s="3">
        <v>44895.914583333331</v>
      </c>
      <c r="Y147" s="2" t="s">
        <v>56</v>
      </c>
      <c r="Z147" s="2" t="s">
        <v>36</v>
      </c>
      <c r="AA147" s="2" t="s">
        <v>68</v>
      </c>
      <c r="AB147" s="2" t="s">
        <v>403</v>
      </c>
    </row>
    <row r="148" spans="1:28" ht="13" x14ac:dyDescent="0.15">
      <c r="A148" s="1">
        <v>397</v>
      </c>
      <c r="B148" s="2" t="s">
        <v>28</v>
      </c>
      <c r="C148" s="2" t="s">
        <v>29</v>
      </c>
      <c r="D148" s="1">
        <v>3</v>
      </c>
      <c r="E148" s="2" t="s">
        <v>30</v>
      </c>
      <c r="F148" s="1">
        <v>4</v>
      </c>
      <c r="G148" s="2"/>
      <c r="H148" s="1">
        <v>143</v>
      </c>
      <c r="I148" s="1">
        <v>148</v>
      </c>
      <c r="J148" s="1">
        <v>0</v>
      </c>
      <c r="K148" s="1">
        <v>5</v>
      </c>
      <c r="L148" s="1">
        <v>17.57</v>
      </c>
      <c r="M148" s="1">
        <v>17.62</v>
      </c>
      <c r="N148" s="1">
        <v>17.361000000000001</v>
      </c>
      <c r="O148" s="1">
        <v>17.408999999999999</v>
      </c>
      <c r="P148" s="1">
        <v>5</v>
      </c>
      <c r="Q148" s="1">
        <v>3</v>
      </c>
      <c r="R148" s="2" t="s">
        <v>53</v>
      </c>
      <c r="S148" s="2"/>
      <c r="T148" s="2"/>
      <c r="U148" s="2"/>
      <c r="V148" s="2" t="s">
        <v>70</v>
      </c>
      <c r="W148" s="2" t="s">
        <v>404</v>
      </c>
      <c r="X148" s="3">
        <v>44895.914583333331</v>
      </c>
      <c r="Y148" s="2" t="s">
        <v>56</v>
      </c>
      <c r="Z148" s="2" t="s">
        <v>36</v>
      </c>
      <c r="AA148" s="2" t="s">
        <v>72</v>
      </c>
      <c r="AB148" s="2" t="s">
        <v>405</v>
      </c>
    </row>
    <row r="149" spans="1:28" ht="13" x14ac:dyDescent="0.15">
      <c r="A149" s="1">
        <v>397</v>
      </c>
      <c r="B149" s="2" t="s">
        <v>28</v>
      </c>
      <c r="C149" s="2" t="s">
        <v>29</v>
      </c>
      <c r="D149" s="1">
        <v>3</v>
      </c>
      <c r="E149" s="2" t="s">
        <v>30</v>
      </c>
      <c r="F149" s="1">
        <v>4</v>
      </c>
      <c r="G149" s="2"/>
      <c r="H149" s="1">
        <v>143</v>
      </c>
      <c r="I149" s="1">
        <v>148</v>
      </c>
      <c r="J149" s="1">
        <v>0</v>
      </c>
      <c r="K149" s="1">
        <v>5</v>
      </c>
      <c r="L149" s="1">
        <v>17.57</v>
      </c>
      <c r="M149" s="1">
        <v>17.62</v>
      </c>
      <c r="N149" s="1">
        <v>17.361000000000001</v>
      </c>
      <c r="O149" s="1">
        <v>17.408999999999999</v>
      </c>
      <c r="P149" s="1">
        <v>5</v>
      </c>
      <c r="Q149" s="2">
        <v>10</v>
      </c>
      <c r="R149" s="2" t="s">
        <v>53</v>
      </c>
      <c r="S149" s="2"/>
      <c r="T149" s="2" t="s">
        <v>88</v>
      </c>
      <c r="U149" s="2" t="s">
        <v>89</v>
      </c>
      <c r="V149" s="2" t="s">
        <v>90</v>
      </c>
      <c r="W149" s="2" t="s">
        <v>406</v>
      </c>
      <c r="X149" s="3">
        <v>44895.914583333331</v>
      </c>
      <c r="Y149" s="2" t="s">
        <v>56</v>
      </c>
      <c r="Z149" s="2" t="s">
        <v>36</v>
      </c>
      <c r="AA149" s="2" t="s">
        <v>92</v>
      </c>
      <c r="AB149" s="2" t="s">
        <v>407</v>
      </c>
    </row>
    <row r="150" spans="1:28" ht="13" x14ac:dyDescent="0.15">
      <c r="A150" s="1">
        <v>397</v>
      </c>
      <c r="B150" s="2" t="s">
        <v>28</v>
      </c>
      <c r="C150" s="2" t="s">
        <v>29</v>
      </c>
      <c r="D150" s="1">
        <v>3</v>
      </c>
      <c r="E150" s="2" t="s">
        <v>30</v>
      </c>
      <c r="F150" s="1">
        <v>4</v>
      </c>
      <c r="G150" s="2"/>
      <c r="H150" s="1">
        <v>143</v>
      </c>
      <c r="I150" s="1">
        <v>148</v>
      </c>
      <c r="J150" s="1">
        <v>0</v>
      </c>
      <c r="K150" s="1">
        <v>5</v>
      </c>
      <c r="L150" s="1">
        <v>17.57</v>
      </c>
      <c r="M150" s="1">
        <v>17.62</v>
      </c>
      <c r="N150" s="1">
        <v>17.361000000000001</v>
      </c>
      <c r="O150" s="1">
        <v>17.408999999999999</v>
      </c>
      <c r="P150" s="1">
        <v>5</v>
      </c>
      <c r="Q150" s="1">
        <v>6</v>
      </c>
      <c r="R150" s="2" t="s">
        <v>53</v>
      </c>
      <c r="S150" s="2"/>
      <c r="T150" s="2"/>
      <c r="U150" s="2"/>
      <c r="V150" s="2" t="s">
        <v>54</v>
      </c>
      <c r="W150" s="2" t="s">
        <v>408</v>
      </c>
      <c r="X150" s="3">
        <v>44895.914583333331</v>
      </c>
      <c r="Y150" s="2" t="s">
        <v>56</v>
      </c>
      <c r="Z150" s="2" t="s">
        <v>36</v>
      </c>
      <c r="AA150" s="2" t="s">
        <v>57</v>
      </c>
      <c r="AB150" s="2" t="s">
        <v>409</v>
      </c>
    </row>
    <row r="151" spans="1:28" ht="13" x14ac:dyDescent="0.15">
      <c r="A151" s="1">
        <v>397</v>
      </c>
      <c r="B151" s="2" t="s">
        <v>28</v>
      </c>
      <c r="C151" s="2" t="s">
        <v>29</v>
      </c>
      <c r="D151" s="1">
        <v>3</v>
      </c>
      <c r="E151" s="2" t="s">
        <v>30</v>
      </c>
      <c r="F151" s="1">
        <v>4</v>
      </c>
      <c r="G151" s="2"/>
      <c r="H151" s="1">
        <v>143</v>
      </c>
      <c r="I151" s="1">
        <v>148</v>
      </c>
      <c r="J151" s="1">
        <v>0</v>
      </c>
      <c r="K151" s="1">
        <v>5</v>
      </c>
      <c r="L151" s="1">
        <v>17.57</v>
      </c>
      <c r="M151" s="1">
        <v>17.62</v>
      </c>
      <c r="N151" s="1">
        <v>17.361000000000001</v>
      </c>
      <c r="O151" s="1">
        <v>17.408999999999999</v>
      </c>
      <c r="P151" s="1">
        <v>5</v>
      </c>
      <c r="Q151" s="2">
        <v>75</v>
      </c>
      <c r="R151" s="2" t="s">
        <v>80</v>
      </c>
      <c r="S151" s="2"/>
      <c r="T151" s="2"/>
      <c r="U151" s="2"/>
      <c r="V151" s="2" t="s">
        <v>84</v>
      </c>
      <c r="W151" s="2" t="s">
        <v>410</v>
      </c>
      <c r="X151" s="3">
        <v>44895.914583333331</v>
      </c>
      <c r="Y151" s="2" t="s">
        <v>56</v>
      </c>
      <c r="Z151" s="2" t="s">
        <v>36</v>
      </c>
      <c r="AA151" s="2" t="s">
        <v>86</v>
      </c>
      <c r="AB151" s="2" t="s">
        <v>411</v>
      </c>
    </row>
    <row r="152" spans="1:28" ht="13" x14ac:dyDescent="0.15">
      <c r="A152" s="1">
        <v>397</v>
      </c>
      <c r="B152" s="2" t="s">
        <v>28</v>
      </c>
      <c r="C152" s="2" t="s">
        <v>29</v>
      </c>
      <c r="D152" s="1">
        <v>3</v>
      </c>
      <c r="E152" s="2" t="s">
        <v>30</v>
      </c>
      <c r="F152" s="1">
        <v>4</v>
      </c>
      <c r="G152" s="2"/>
      <c r="H152" s="1">
        <v>143</v>
      </c>
      <c r="I152" s="1">
        <v>148</v>
      </c>
      <c r="J152" s="1">
        <v>143</v>
      </c>
      <c r="K152" s="1">
        <v>5</v>
      </c>
      <c r="L152" s="1">
        <v>17.57</v>
      </c>
      <c r="M152" s="1">
        <v>17.62</v>
      </c>
      <c r="N152" s="1">
        <v>17.361000000000001</v>
      </c>
      <c r="O152" s="1">
        <v>17.408999999999999</v>
      </c>
      <c r="P152" s="1">
        <v>5</v>
      </c>
      <c r="Q152" s="1">
        <v>176</v>
      </c>
      <c r="R152" s="2" t="s">
        <v>59</v>
      </c>
      <c r="S152" s="2" t="s">
        <v>60</v>
      </c>
      <c r="T152" s="2"/>
      <c r="U152" s="2"/>
      <c r="V152" s="2" t="s">
        <v>61</v>
      </c>
      <c r="W152" s="2" t="s">
        <v>412</v>
      </c>
      <c r="X152" s="3">
        <v>44895.842361111114</v>
      </c>
      <c r="Y152" s="2" t="s">
        <v>35</v>
      </c>
      <c r="Z152" s="2" t="s">
        <v>36</v>
      </c>
      <c r="AA152" s="2"/>
      <c r="AB152" s="2" t="s">
        <v>413</v>
      </c>
    </row>
    <row r="153" spans="1:28" ht="13" x14ac:dyDescent="0.15">
      <c r="A153" s="1">
        <v>397</v>
      </c>
      <c r="B153" s="2" t="s">
        <v>28</v>
      </c>
      <c r="C153" s="2" t="s">
        <v>29</v>
      </c>
      <c r="D153" s="1">
        <v>3</v>
      </c>
      <c r="E153" s="2" t="s">
        <v>30</v>
      </c>
      <c r="F153" s="1">
        <v>4</v>
      </c>
      <c r="G153" s="2"/>
      <c r="H153" s="1">
        <v>143</v>
      </c>
      <c r="I153" s="1">
        <v>148</v>
      </c>
      <c r="J153" s="1">
        <v>0</v>
      </c>
      <c r="K153" s="1">
        <v>5</v>
      </c>
      <c r="L153" s="1">
        <v>17.57</v>
      </c>
      <c r="M153" s="1">
        <v>17.62</v>
      </c>
      <c r="N153" s="1">
        <v>17.361000000000001</v>
      </c>
      <c r="O153" s="1">
        <v>17.408999999999999</v>
      </c>
      <c r="P153" s="1">
        <v>5</v>
      </c>
      <c r="Q153" s="1">
        <v>25</v>
      </c>
      <c r="R153" s="2" t="s">
        <v>80</v>
      </c>
      <c r="S153" s="2"/>
      <c r="T153" s="2" t="s">
        <v>64</v>
      </c>
      <c r="U153" s="2" t="s">
        <v>65</v>
      </c>
      <c r="V153" s="1" t="s">
        <v>81</v>
      </c>
      <c r="W153" s="2" t="s">
        <v>414</v>
      </c>
      <c r="X153" s="3">
        <v>44895.914583333331</v>
      </c>
      <c r="Y153" s="2" t="s">
        <v>56</v>
      </c>
      <c r="Z153" s="2" t="s">
        <v>36</v>
      </c>
      <c r="AA153" s="2"/>
      <c r="AB153" s="2" t="s">
        <v>415</v>
      </c>
    </row>
    <row r="154" spans="1:28" ht="13" x14ac:dyDescent="0.15">
      <c r="A154" s="1">
        <v>397</v>
      </c>
      <c r="B154" s="2" t="s">
        <v>28</v>
      </c>
      <c r="C154" s="2" t="s">
        <v>29</v>
      </c>
      <c r="D154" s="1">
        <v>3</v>
      </c>
      <c r="E154" s="2" t="s">
        <v>30</v>
      </c>
      <c r="F154" s="1">
        <v>5</v>
      </c>
      <c r="G154" s="2" t="s">
        <v>43</v>
      </c>
      <c r="H154" s="1">
        <v>76</v>
      </c>
      <c r="I154" s="1">
        <v>76</v>
      </c>
      <c r="J154" s="1">
        <v>76</v>
      </c>
      <c r="K154" s="1">
        <v>5</v>
      </c>
      <c r="L154" s="1">
        <v>18.38</v>
      </c>
      <c r="M154" s="1">
        <v>18.38</v>
      </c>
      <c r="N154" s="1">
        <v>18.143000000000001</v>
      </c>
      <c r="O154" s="1">
        <v>18.143000000000001</v>
      </c>
      <c r="P154" s="1">
        <v>0</v>
      </c>
      <c r="Q154" s="1">
        <v>1</v>
      </c>
      <c r="R154" s="2" t="s">
        <v>49</v>
      </c>
      <c r="S154" s="2" t="s">
        <v>50</v>
      </c>
      <c r="T154" s="2"/>
      <c r="U154" s="2"/>
      <c r="V154" s="2" t="s">
        <v>50</v>
      </c>
      <c r="W154" s="2" t="s">
        <v>416</v>
      </c>
      <c r="X154" s="3">
        <v>44895.997916666667</v>
      </c>
      <c r="Y154" s="2" t="s">
        <v>110</v>
      </c>
      <c r="Z154" s="2" t="s">
        <v>36</v>
      </c>
      <c r="AA154" s="2"/>
      <c r="AB154" s="2" t="s">
        <v>417</v>
      </c>
    </row>
    <row r="155" spans="1:28" ht="13" x14ac:dyDescent="0.15">
      <c r="A155" s="1">
        <v>397</v>
      </c>
      <c r="B155" s="2" t="s">
        <v>28</v>
      </c>
      <c r="C155" s="2" t="s">
        <v>29</v>
      </c>
      <c r="D155" s="1">
        <v>3</v>
      </c>
      <c r="E155" s="2" t="s">
        <v>30</v>
      </c>
      <c r="F155" s="1">
        <v>5</v>
      </c>
      <c r="G155" s="2" t="s">
        <v>43</v>
      </c>
      <c r="H155" s="1">
        <v>110</v>
      </c>
      <c r="I155" s="1">
        <v>111</v>
      </c>
      <c r="J155" s="1">
        <v>110</v>
      </c>
      <c r="K155" s="1">
        <v>5</v>
      </c>
      <c r="L155" s="1">
        <v>18.72</v>
      </c>
      <c r="M155" s="1">
        <v>18.73</v>
      </c>
      <c r="N155" s="1">
        <v>18.471</v>
      </c>
      <c r="O155" s="1">
        <v>18.481000000000002</v>
      </c>
      <c r="P155" s="1">
        <v>1</v>
      </c>
      <c r="Q155" s="1">
        <v>5</v>
      </c>
      <c r="R155" s="2" t="s">
        <v>44</v>
      </c>
      <c r="S155" s="2" t="s">
        <v>108</v>
      </c>
      <c r="T155" s="2"/>
      <c r="U155" s="2"/>
      <c r="V155" s="2" t="s">
        <v>305</v>
      </c>
      <c r="W155" s="2" t="s">
        <v>418</v>
      </c>
      <c r="X155" s="3">
        <v>44896.011111111111</v>
      </c>
      <c r="Y155" s="2" t="s">
        <v>110</v>
      </c>
      <c r="Z155" s="2" t="s">
        <v>36</v>
      </c>
      <c r="AA155" s="2"/>
      <c r="AB155" s="2" t="s">
        <v>419</v>
      </c>
    </row>
    <row r="156" spans="1:28" ht="13" x14ac:dyDescent="0.15">
      <c r="A156" s="1">
        <v>397</v>
      </c>
      <c r="B156" s="2" t="s">
        <v>28</v>
      </c>
      <c r="C156" s="2" t="s">
        <v>29</v>
      </c>
      <c r="D156" s="1">
        <v>3</v>
      </c>
      <c r="E156" s="2" t="s">
        <v>30</v>
      </c>
      <c r="F156" s="1">
        <v>5</v>
      </c>
      <c r="G156" s="2" t="s">
        <v>43</v>
      </c>
      <c r="H156" s="1">
        <v>110</v>
      </c>
      <c r="I156" s="1">
        <v>111</v>
      </c>
      <c r="J156" s="1">
        <v>110</v>
      </c>
      <c r="K156" s="1">
        <v>5</v>
      </c>
      <c r="L156" s="1">
        <v>18.72</v>
      </c>
      <c r="M156" s="1">
        <v>18.73</v>
      </c>
      <c r="N156" s="1">
        <v>18.471</v>
      </c>
      <c r="O156" s="1">
        <v>18.481000000000002</v>
      </c>
      <c r="P156" s="1">
        <v>1</v>
      </c>
      <c r="Q156" s="1">
        <v>5</v>
      </c>
      <c r="R156" s="2" t="s">
        <v>44</v>
      </c>
      <c r="S156" s="2" t="s">
        <v>112</v>
      </c>
      <c r="T156" s="2"/>
      <c r="U156" s="2"/>
      <c r="V156" s="2" t="s">
        <v>112</v>
      </c>
      <c r="W156" s="2" t="s">
        <v>420</v>
      </c>
      <c r="X156" s="3">
        <v>44896.010416666664</v>
      </c>
      <c r="Y156" s="2" t="s">
        <v>110</v>
      </c>
      <c r="Z156" s="2" t="s">
        <v>36</v>
      </c>
      <c r="AA156" s="2"/>
      <c r="AB156" s="2" t="s">
        <v>421</v>
      </c>
    </row>
    <row r="157" spans="1:28" ht="13" x14ac:dyDescent="0.15">
      <c r="A157" s="1">
        <v>397</v>
      </c>
      <c r="B157" s="2" t="s">
        <v>28</v>
      </c>
      <c r="C157" s="2" t="s">
        <v>29</v>
      </c>
      <c r="D157" s="1">
        <v>3</v>
      </c>
      <c r="E157" s="2" t="s">
        <v>30</v>
      </c>
      <c r="F157" s="1">
        <v>5</v>
      </c>
      <c r="G157" s="2" t="s">
        <v>29</v>
      </c>
      <c r="H157" s="1">
        <v>111</v>
      </c>
      <c r="I157" s="1">
        <v>111</v>
      </c>
      <c r="J157" s="1">
        <v>111</v>
      </c>
      <c r="K157" s="1">
        <v>5</v>
      </c>
      <c r="L157" s="1">
        <v>18.73</v>
      </c>
      <c r="M157" s="1">
        <v>18.73</v>
      </c>
      <c r="N157" s="1">
        <v>18.481000000000002</v>
      </c>
      <c r="O157" s="1">
        <v>18.481000000000002</v>
      </c>
      <c r="P157" s="1">
        <v>0</v>
      </c>
      <c r="Q157" s="1"/>
      <c r="R157" s="2" t="s">
        <v>38</v>
      </c>
      <c r="S157" s="2" t="s">
        <v>39</v>
      </c>
      <c r="T157" s="2"/>
      <c r="U157" s="2"/>
      <c r="V157" s="2" t="s">
        <v>39</v>
      </c>
      <c r="W157" s="2" t="s">
        <v>422</v>
      </c>
      <c r="X157" s="3">
        <v>44896.01458333333</v>
      </c>
      <c r="Y157" s="2" t="s">
        <v>41</v>
      </c>
      <c r="Z157" s="2" t="s">
        <v>36</v>
      </c>
      <c r="AA157" s="2"/>
      <c r="AB157" s="2" t="s">
        <v>423</v>
      </c>
    </row>
    <row r="158" spans="1:28" ht="13" x14ac:dyDescent="0.15">
      <c r="A158" s="1">
        <v>397</v>
      </c>
      <c r="B158" s="2" t="s">
        <v>28</v>
      </c>
      <c r="C158" s="2" t="s">
        <v>29</v>
      </c>
      <c r="D158" s="1">
        <v>3</v>
      </c>
      <c r="E158" s="2" t="s">
        <v>30</v>
      </c>
      <c r="F158" s="2">
        <v>5</v>
      </c>
      <c r="G158" s="2"/>
      <c r="H158" s="1">
        <v>142</v>
      </c>
      <c r="I158" s="1">
        <v>147</v>
      </c>
      <c r="J158" s="1">
        <v>0</v>
      </c>
      <c r="K158" s="1">
        <v>5</v>
      </c>
      <c r="L158" s="1">
        <v>19.04</v>
      </c>
      <c r="M158" s="1">
        <v>19.09</v>
      </c>
      <c r="N158" s="1">
        <v>18.78</v>
      </c>
      <c r="O158" s="1">
        <v>18.827999999999999</v>
      </c>
      <c r="P158" s="1">
        <v>5</v>
      </c>
      <c r="Q158" s="1">
        <v>2</v>
      </c>
      <c r="R158" s="2" t="s">
        <v>53</v>
      </c>
      <c r="S158" s="2"/>
      <c r="T158" s="2" t="s">
        <v>74</v>
      </c>
      <c r="U158" s="2" t="s">
        <v>75</v>
      </c>
      <c r="V158" s="2" t="s">
        <v>76</v>
      </c>
      <c r="W158" s="2" t="s">
        <v>424</v>
      </c>
      <c r="X158" s="3">
        <v>44895.931944444441</v>
      </c>
      <c r="Y158" s="2" t="s">
        <v>56</v>
      </c>
      <c r="Z158" s="2" t="s">
        <v>36</v>
      </c>
      <c r="AA158" s="2" t="s">
        <v>78</v>
      </c>
      <c r="AB158" s="2" t="s">
        <v>425</v>
      </c>
    </row>
    <row r="159" spans="1:28" ht="13" x14ac:dyDescent="0.15">
      <c r="A159" s="1">
        <v>397</v>
      </c>
      <c r="B159" s="2" t="s">
        <v>28</v>
      </c>
      <c r="C159" s="2" t="s">
        <v>29</v>
      </c>
      <c r="D159" s="1">
        <v>3</v>
      </c>
      <c r="E159" s="2" t="s">
        <v>30</v>
      </c>
      <c r="F159" s="2">
        <v>5</v>
      </c>
      <c r="G159" s="2"/>
      <c r="H159" s="1">
        <v>142</v>
      </c>
      <c r="I159" s="1">
        <v>147</v>
      </c>
      <c r="J159" s="1">
        <v>142</v>
      </c>
      <c r="K159" s="1">
        <v>5</v>
      </c>
      <c r="L159" s="1">
        <v>19.04</v>
      </c>
      <c r="M159" s="1">
        <v>19.09</v>
      </c>
      <c r="N159" s="1">
        <v>18.78</v>
      </c>
      <c r="O159" s="1">
        <v>18.827999999999999</v>
      </c>
      <c r="P159" s="1">
        <v>5</v>
      </c>
      <c r="Q159" s="1">
        <v>176</v>
      </c>
      <c r="R159" s="2" t="s">
        <v>59</v>
      </c>
      <c r="S159" s="2" t="s">
        <v>60</v>
      </c>
      <c r="T159" s="2"/>
      <c r="U159" s="2"/>
      <c r="V159" s="2" t="s">
        <v>222</v>
      </c>
      <c r="W159" s="2" t="s">
        <v>426</v>
      </c>
      <c r="X159" s="3">
        <v>44895.842361111114</v>
      </c>
      <c r="Y159" s="2" t="s">
        <v>35</v>
      </c>
      <c r="Z159" s="2" t="s">
        <v>36</v>
      </c>
      <c r="AA159" s="2"/>
      <c r="AB159" s="2" t="s">
        <v>427</v>
      </c>
    </row>
    <row r="160" spans="1:28" ht="13" x14ac:dyDescent="0.15">
      <c r="A160" s="1">
        <v>397</v>
      </c>
      <c r="B160" s="2" t="s">
        <v>28</v>
      </c>
      <c r="C160" s="2" t="s">
        <v>29</v>
      </c>
      <c r="D160" s="1">
        <v>3</v>
      </c>
      <c r="E160" s="2" t="s">
        <v>30</v>
      </c>
      <c r="F160" s="2">
        <v>5</v>
      </c>
      <c r="G160" s="2"/>
      <c r="H160" s="1">
        <v>142</v>
      </c>
      <c r="I160" s="1">
        <v>147</v>
      </c>
      <c r="J160" s="1">
        <v>0</v>
      </c>
      <c r="K160" s="1">
        <v>5</v>
      </c>
      <c r="L160" s="1">
        <v>19.04</v>
      </c>
      <c r="M160" s="1">
        <v>19.09</v>
      </c>
      <c r="N160" s="1">
        <v>18.78</v>
      </c>
      <c r="O160" s="1">
        <v>18.827999999999999</v>
      </c>
      <c r="P160" s="1">
        <v>5</v>
      </c>
      <c r="Q160" s="1">
        <v>75</v>
      </c>
      <c r="R160" s="2" t="s">
        <v>80</v>
      </c>
      <c r="S160" s="2"/>
      <c r="T160" s="2"/>
      <c r="U160" s="2"/>
      <c r="V160" s="2" t="s">
        <v>84</v>
      </c>
      <c r="W160" s="2" t="s">
        <v>428</v>
      </c>
      <c r="X160" s="3">
        <v>44895.931944444441</v>
      </c>
      <c r="Y160" s="2" t="s">
        <v>56</v>
      </c>
      <c r="Z160" s="2" t="s">
        <v>36</v>
      </c>
      <c r="AA160" s="2" t="s">
        <v>86</v>
      </c>
      <c r="AB160" s="2" t="s">
        <v>429</v>
      </c>
    </row>
    <row r="161" spans="1:28" ht="13" x14ac:dyDescent="0.15">
      <c r="A161" s="1">
        <v>397</v>
      </c>
      <c r="B161" s="2" t="s">
        <v>28</v>
      </c>
      <c r="C161" s="2" t="s">
        <v>29</v>
      </c>
      <c r="D161" s="1">
        <v>3</v>
      </c>
      <c r="E161" s="2" t="s">
        <v>30</v>
      </c>
      <c r="F161" s="2">
        <v>5</v>
      </c>
      <c r="G161" s="2"/>
      <c r="H161" s="1">
        <v>142</v>
      </c>
      <c r="I161" s="1">
        <v>147</v>
      </c>
      <c r="J161" s="1">
        <v>0</v>
      </c>
      <c r="K161" s="1">
        <v>5</v>
      </c>
      <c r="L161" s="1">
        <v>19.04</v>
      </c>
      <c r="M161" s="1">
        <v>19.09</v>
      </c>
      <c r="N161" s="1">
        <v>18.78</v>
      </c>
      <c r="O161" s="1">
        <v>18.827999999999999</v>
      </c>
      <c r="P161" s="1">
        <v>5</v>
      </c>
      <c r="Q161" s="1">
        <v>3</v>
      </c>
      <c r="R161" s="2" t="s">
        <v>53</v>
      </c>
      <c r="S161" s="2"/>
      <c r="T161" s="2"/>
      <c r="U161" s="2"/>
      <c r="V161" s="2" t="s">
        <v>70</v>
      </c>
      <c r="W161" s="2" t="s">
        <v>430</v>
      </c>
      <c r="X161" s="3">
        <v>44895.931944444441</v>
      </c>
      <c r="Y161" s="2" t="s">
        <v>56</v>
      </c>
      <c r="Z161" s="2" t="s">
        <v>36</v>
      </c>
      <c r="AA161" s="2" t="s">
        <v>72</v>
      </c>
      <c r="AB161" s="2" t="s">
        <v>431</v>
      </c>
    </row>
    <row r="162" spans="1:28" ht="13" x14ac:dyDescent="0.15">
      <c r="A162" s="1">
        <v>397</v>
      </c>
      <c r="B162" s="2" t="s">
        <v>28</v>
      </c>
      <c r="C162" s="2" t="s">
        <v>29</v>
      </c>
      <c r="D162" s="1">
        <v>3</v>
      </c>
      <c r="E162" s="2" t="s">
        <v>30</v>
      </c>
      <c r="F162" s="2">
        <v>5</v>
      </c>
      <c r="G162" s="2"/>
      <c r="H162" s="1">
        <v>142</v>
      </c>
      <c r="I162" s="1">
        <v>147</v>
      </c>
      <c r="J162" s="1">
        <v>0</v>
      </c>
      <c r="K162" s="1">
        <v>5</v>
      </c>
      <c r="L162" s="1">
        <v>19.04</v>
      </c>
      <c r="M162" s="1">
        <v>19.09</v>
      </c>
      <c r="N162" s="1">
        <v>18.78</v>
      </c>
      <c r="O162" s="1">
        <v>18.827999999999999</v>
      </c>
      <c r="P162" s="1">
        <v>5</v>
      </c>
      <c r="Q162" s="1">
        <v>10</v>
      </c>
      <c r="R162" s="2" t="s">
        <v>53</v>
      </c>
      <c r="S162" s="2"/>
      <c r="T162" s="2" t="s">
        <v>88</v>
      </c>
      <c r="U162" s="2" t="s">
        <v>89</v>
      </c>
      <c r="V162" s="2" t="s">
        <v>90</v>
      </c>
      <c r="W162" s="2" t="s">
        <v>432</v>
      </c>
      <c r="X162" s="3">
        <v>44895.931944444441</v>
      </c>
      <c r="Y162" s="2" t="s">
        <v>56</v>
      </c>
      <c r="Z162" s="2" t="s">
        <v>36</v>
      </c>
      <c r="AA162" s="2" t="s">
        <v>92</v>
      </c>
      <c r="AB162" s="2" t="s">
        <v>433</v>
      </c>
    </row>
    <row r="163" spans="1:28" ht="13" x14ac:dyDescent="0.15">
      <c r="A163" s="1">
        <v>397</v>
      </c>
      <c r="B163" s="2" t="s">
        <v>28</v>
      </c>
      <c r="C163" s="2" t="s">
        <v>29</v>
      </c>
      <c r="D163" s="1">
        <v>3</v>
      </c>
      <c r="E163" s="2" t="s">
        <v>30</v>
      </c>
      <c r="F163" s="2">
        <v>5</v>
      </c>
      <c r="G163" s="2"/>
      <c r="H163" s="1">
        <v>142</v>
      </c>
      <c r="I163" s="1">
        <v>147</v>
      </c>
      <c r="J163" s="1">
        <v>0</v>
      </c>
      <c r="K163" s="1">
        <v>5</v>
      </c>
      <c r="L163" s="1">
        <v>19.04</v>
      </c>
      <c r="M163" s="1">
        <v>19.09</v>
      </c>
      <c r="N163" s="1">
        <v>18.78</v>
      </c>
      <c r="O163" s="1">
        <v>18.827999999999999</v>
      </c>
      <c r="P163" s="1">
        <v>5</v>
      </c>
      <c r="Q163" s="1">
        <v>2</v>
      </c>
      <c r="R163" s="2" t="s">
        <v>53</v>
      </c>
      <c r="S163" s="2" t="s">
        <v>100</v>
      </c>
      <c r="T163" s="2"/>
      <c r="U163" s="2"/>
      <c r="V163" s="2" t="s">
        <v>101</v>
      </c>
      <c r="W163" s="2" t="s">
        <v>434</v>
      </c>
      <c r="X163" s="3">
        <v>44895.931944444441</v>
      </c>
      <c r="Y163" s="2" t="s">
        <v>56</v>
      </c>
      <c r="Z163" s="2" t="s">
        <v>36</v>
      </c>
      <c r="AA163" s="2" t="s">
        <v>103</v>
      </c>
      <c r="AB163" s="2" t="s">
        <v>435</v>
      </c>
    </row>
    <row r="164" spans="1:28" ht="13" x14ac:dyDescent="0.15">
      <c r="A164" s="1">
        <v>397</v>
      </c>
      <c r="B164" s="2" t="s">
        <v>28</v>
      </c>
      <c r="C164" s="2" t="s">
        <v>29</v>
      </c>
      <c r="D164" s="1">
        <v>3</v>
      </c>
      <c r="E164" s="2" t="s">
        <v>30</v>
      </c>
      <c r="F164" s="2">
        <v>5</v>
      </c>
      <c r="G164" s="2"/>
      <c r="H164" s="1">
        <v>142</v>
      </c>
      <c r="I164" s="1">
        <v>147</v>
      </c>
      <c r="J164" s="1">
        <v>0</v>
      </c>
      <c r="K164" s="1">
        <v>5</v>
      </c>
      <c r="L164" s="1">
        <v>19.04</v>
      </c>
      <c r="M164" s="1">
        <v>19.09</v>
      </c>
      <c r="N164" s="1">
        <v>18.78</v>
      </c>
      <c r="O164" s="1">
        <v>18.827999999999999</v>
      </c>
      <c r="P164" s="1">
        <v>5</v>
      </c>
      <c r="Q164" s="1">
        <v>25</v>
      </c>
      <c r="R164" s="2" t="s">
        <v>80</v>
      </c>
      <c r="S164" s="2"/>
      <c r="T164" s="2" t="s">
        <v>64</v>
      </c>
      <c r="U164" s="2" t="s">
        <v>65</v>
      </c>
      <c r="V164" s="2" t="s">
        <v>81</v>
      </c>
      <c r="W164" s="2" t="s">
        <v>436</v>
      </c>
      <c r="X164" s="3">
        <v>44895.931944444441</v>
      </c>
      <c r="Y164" s="2" t="s">
        <v>56</v>
      </c>
      <c r="Z164" s="2" t="s">
        <v>36</v>
      </c>
      <c r="AA164" s="2"/>
      <c r="AB164" s="2" t="s">
        <v>437</v>
      </c>
    </row>
    <row r="165" spans="1:28" ht="13" x14ac:dyDescent="0.15">
      <c r="A165" s="1">
        <v>397</v>
      </c>
      <c r="B165" s="2" t="s">
        <v>28</v>
      </c>
      <c r="C165" s="2" t="s">
        <v>29</v>
      </c>
      <c r="D165" s="1">
        <v>3</v>
      </c>
      <c r="E165" s="2" t="s">
        <v>30</v>
      </c>
      <c r="F165" s="2">
        <v>5</v>
      </c>
      <c r="G165" s="2"/>
      <c r="H165" s="1">
        <v>142</v>
      </c>
      <c r="I165" s="1">
        <v>147</v>
      </c>
      <c r="J165" s="1">
        <v>0</v>
      </c>
      <c r="K165" s="1">
        <v>5</v>
      </c>
      <c r="L165" s="1">
        <v>19.04</v>
      </c>
      <c r="M165" s="1">
        <v>19.09</v>
      </c>
      <c r="N165" s="1">
        <v>18.78</v>
      </c>
      <c r="O165" s="1">
        <v>18.827999999999999</v>
      </c>
      <c r="P165" s="1">
        <v>5</v>
      </c>
      <c r="Q165" s="1">
        <v>10</v>
      </c>
      <c r="R165" s="2" t="s">
        <v>53</v>
      </c>
      <c r="S165" s="2"/>
      <c r="T165" s="2" t="s">
        <v>64</v>
      </c>
      <c r="U165" s="2" t="s">
        <v>65</v>
      </c>
      <c r="V165" s="2" t="s">
        <v>66</v>
      </c>
      <c r="W165" s="2" t="s">
        <v>438</v>
      </c>
      <c r="X165" s="3">
        <v>44895.931944444441</v>
      </c>
      <c r="Y165" s="2" t="s">
        <v>56</v>
      </c>
      <c r="Z165" s="2" t="s">
        <v>36</v>
      </c>
      <c r="AA165" s="2" t="s">
        <v>68</v>
      </c>
      <c r="AB165" s="2" t="s">
        <v>439</v>
      </c>
    </row>
    <row r="166" spans="1:28" ht="13" x14ac:dyDescent="0.15">
      <c r="A166" s="1">
        <v>397</v>
      </c>
      <c r="B166" s="2" t="s">
        <v>28</v>
      </c>
      <c r="C166" s="2" t="s">
        <v>29</v>
      </c>
      <c r="D166" s="1">
        <v>3</v>
      </c>
      <c r="E166" s="2" t="s">
        <v>30</v>
      </c>
      <c r="F166" s="2">
        <v>5</v>
      </c>
      <c r="G166" s="2"/>
      <c r="H166" s="1">
        <v>142</v>
      </c>
      <c r="I166" s="1">
        <v>147</v>
      </c>
      <c r="J166" s="1">
        <v>0</v>
      </c>
      <c r="K166" s="1">
        <v>5</v>
      </c>
      <c r="L166" s="1">
        <v>19.04</v>
      </c>
      <c r="M166" s="1">
        <v>19.09</v>
      </c>
      <c r="N166" s="1">
        <v>18.78</v>
      </c>
      <c r="O166" s="1">
        <v>18.827999999999999</v>
      </c>
      <c r="P166" s="1">
        <v>5</v>
      </c>
      <c r="Q166" s="1">
        <v>6</v>
      </c>
      <c r="R166" s="2" t="s">
        <v>53</v>
      </c>
      <c r="S166" s="2"/>
      <c r="T166" s="2"/>
      <c r="U166" s="2"/>
      <c r="V166" s="2" t="s">
        <v>54</v>
      </c>
      <c r="W166" s="2" t="s">
        <v>440</v>
      </c>
      <c r="X166" s="3">
        <v>44895.931944444441</v>
      </c>
      <c r="Y166" s="2" t="s">
        <v>56</v>
      </c>
      <c r="Z166" s="2" t="s">
        <v>36</v>
      </c>
      <c r="AA166" s="2" t="s">
        <v>57</v>
      </c>
      <c r="AB166" s="2" t="s">
        <v>441</v>
      </c>
    </row>
    <row r="167" spans="1:28" ht="13" x14ac:dyDescent="0.15">
      <c r="A167" s="1">
        <v>397</v>
      </c>
      <c r="B167" s="2" t="s">
        <v>28</v>
      </c>
      <c r="C167" s="2" t="s">
        <v>29</v>
      </c>
      <c r="D167" s="1">
        <v>3</v>
      </c>
      <c r="E167" s="2" t="s">
        <v>30</v>
      </c>
      <c r="F167" s="2">
        <v>6</v>
      </c>
      <c r="G167" s="2" t="s">
        <v>43</v>
      </c>
      <c r="H167" s="1">
        <v>37</v>
      </c>
      <c r="I167" s="1">
        <v>37</v>
      </c>
      <c r="J167" s="1">
        <v>37</v>
      </c>
      <c r="K167" s="1">
        <v>5</v>
      </c>
      <c r="L167" s="1">
        <v>19.46</v>
      </c>
      <c r="M167" s="1">
        <v>19.46</v>
      </c>
      <c r="N167" s="1">
        <v>19.184999999999999</v>
      </c>
      <c r="O167" s="1">
        <v>19.184999999999999</v>
      </c>
      <c r="P167" s="1">
        <v>0</v>
      </c>
      <c r="Q167" s="1">
        <v>1</v>
      </c>
      <c r="R167" s="2" t="s">
        <v>49</v>
      </c>
      <c r="S167" s="2" t="s">
        <v>50</v>
      </c>
      <c r="T167" s="2"/>
      <c r="U167" s="2"/>
      <c r="V167" s="2" t="s">
        <v>50</v>
      </c>
      <c r="W167" s="2" t="s">
        <v>442</v>
      </c>
      <c r="X167" s="3">
        <v>44895.997916666667</v>
      </c>
      <c r="Y167" s="2" t="s">
        <v>110</v>
      </c>
      <c r="Z167" s="2" t="s">
        <v>36</v>
      </c>
      <c r="AA167" s="2"/>
      <c r="AB167" s="2" t="s">
        <v>443</v>
      </c>
    </row>
    <row r="168" spans="1:28" ht="13" x14ac:dyDescent="0.15">
      <c r="A168" s="1">
        <v>397</v>
      </c>
      <c r="B168" s="2" t="s">
        <v>28</v>
      </c>
      <c r="C168" s="2" t="s">
        <v>29</v>
      </c>
      <c r="D168" s="1">
        <v>3</v>
      </c>
      <c r="E168" s="2" t="s">
        <v>30</v>
      </c>
      <c r="F168" s="1">
        <v>6</v>
      </c>
      <c r="G168" s="2" t="s">
        <v>43</v>
      </c>
      <c r="H168" s="1">
        <v>76</v>
      </c>
      <c r="I168" s="1">
        <v>76</v>
      </c>
      <c r="J168" s="1">
        <v>76</v>
      </c>
      <c r="K168" s="1">
        <v>5</v>
      </c>
      <c r="L168" s="1">
        <v>19.850000000000001</v>
      </c>
      <c r="M168" s="1">
        <v>19.850000000000001</v>
      </c>
      <c r="N168" s="1">
        <v>19.561</v>
      </c>
      <c r="O168" s="1">
        <v>19.561</v>
      </c>
      <c r="P168" s="1">
        <v>0</v>
      </c>
      <c r="Q168" s="1">
        <v>1</v>
      </c>
      <c r="R168" s="2" t="s">
        <v>49</v>
      </c>
      <c r="S168" s="2" t="s">
        <v>50</v>
      </c>
      <c r="T168" s="2"/>
      <c r="U168" s="2"/>
      <c r="V168" s="2" t="s">
        <v>50</v>
      </c>
      <c r="W168" s="2" t="s">
        <v>444</v>
      </c>
      <c r="X168" s="3">
        <v>44896.001388888886</v>
      </c>
      <c r="Y168" s="2" t="s">
        <v>110</v>
      </c>
      <c r="Z168" s="2" t="s">
        <v>36</v>
      </c>
      <c r="AA168" s="2"/>
      <c r="AB168" s="2" t="s">
        <v>445</v>
      </c>
    </row>
    <row r="169" spans="1:28" ht="13" x14ac:dyDescent="0.15">
      <c r="A169" s="1">
        <v>397</v>
      </c>
      <c r="B169" s="2" t="s">
        <v>28</v>
      </c>
      <c r="C169" s="2" t="s">
        <v>29</v>
      </c>
      <c r="D169" s="1">
        <v>3</v>
      </c>
      <c r="E169" s="2" t="s">
        <v>30</v>
      </c>
      <c r="F169" s="1">
        <v>6</v>
      </c>
      <c r="G169" s="2"/>
      <c r="H169" s="1">
        <v>143</v>
      </c>
      <c r="I169" s="1">
        <v>148</v>
      </c>
      <c r="J169" s="1">
        <v>0</v>
      </c>
      <c r="K169" s="1">
        <v>5</v>
      </c>
      <c r="L169" s="1">
        <v>20.52</v>
      </c>
      <c r="M169" s="1">
        <v>20.57</v>
      </c>
      <c r="N169" s="1">
        <v>20.207000000000001</v>
      </c>
      <c r="O169" s="1">
        <v>20.254999999999999</v>
      </c>
      <c r="P169" s="1">
        <v>5</v>
      </c>
      <c r="Q169" s="1">
        <v>25</v>
      </c>
      <c r="R169" s="2" t="s">
        <v>80</v>
      </c>
      <c r="S169" s="2"/>
      <c r="T169" s="2" t="s">
        <v>64</v>
      </c>
      <c r="U169" s="2" t="s">
        <v>65</v>
      </c>
      <c r="V169" s="2" t="s">
        <v>81</v>
      </c>
      <c r="W169" s="2" t="s">
        <v>446</v>
      </c>
      <c r="X169" s="3">
        <v>44895.933333333334</v>
      </c>
      <c r="Y169" s="2" t="s">
        <v>56</v>
      </c>
      <c r="Z169" s="2" t="s">
        <v>36</v>
      </c>
      <c r="AA169" s="2"/>
      <c r="AB169" s="2" t="s">
        <v>447</v>
      </c>
    </row>
    <row r="170" spans="1:28" ht="13" x14ac:dyDescent="0.15">
      <c r="A170" s="1">
        <v>397</v>
      </c>
      <c r="B170" s="2" t="s">
        <v>28</v>
      </c>
      <c r="C170" s="2" t="s">
        <v>29</v>
      </c>
      <c r="D170" s="1">
        <v>3</v>
      </c>
      <c r="E170" s="2" t="s">
        <v>30</v>
      </c>
      <c r="F170" s="1">
        <v>6</v>
      </c>
      <c r="G170" s="2"/>
      <c r="H170" s="1">
        <v>143</v>
      </c>
      <c r="I170" s="1">
        <v>148</v>
      </c>
      <c r="J170" s="1">
        <v>0</v>
      </c>
      <c r="K170" s="1">
        <v>5</v>
      </c>
      <c r="L170" s="1">
        <v>20.52</v>
      </c>
      <c r="M170" s="1">
        <v>20.57</v>
      </c>
      <c r="N170" s="1">
        <v>20.207000000000001</v>
      </c>
      <c r="O170" s="1">
        <v>20.254999999999999</v>
      </c>
      <c r="P170" s="1">
        <v>5</v>
      </c>
      <c r="Q170" s="2">
        <v>2</v>
      </c>
      <c r="R170" s="2" t="s">
        <v>53</v>
      </c>
      <c r="S170" s="2" t="s">
        <v>100</v>
      </c>
      <c r="T170" s="2"/>
      <c r="U170" s="2"/>
      <c r="V170" s="2" t="s">
        <v>101</v>
      </c>
      <c r="W170" s="2" t="s">
        <v>448</v>
      </c>
      <c r="X170" s="3">
        <v>44895.933333333334</v>
      </c>
      <c r="Y170" s="2" t="s">
        <v>56</v>
      </c>
      <c r="Z170" s="2" t="s">
        <v>36</v>
      </c>
      <c r="AA170" s="2" t="s">
        <v>103</v>
      </c>
      <c r="AB170" s="2" t="s">
        <v>449</v>
      </c>
    </row>
    <row r="171" spans="1:28" ht="13" x14ac:dyDescent="0.15">
      <c r="A171" s="1">
        <v>397</v>
      </c>
      <c r="B171" s="2" t="s">
        <v>28</v>
      </c>
      <c r="C171" s="2" t="s">
        <v>29</v>
      </c>
      <c r="D171" s="1">
        <v>3</v>
      </c>
      <c r="E171" s="2" t="s">
        <v>30</v>
      </c>
      <c r="F171" s="1">
        <v>6</v>
      </c>
      <c r="G171" s="2"/>
      <c r="H171" s="1">
        <v>143</v>
      </c>
      <c r="I171" s="1">
        <v>148</v>
      </c>
      <c r="J171" s="1">
        <v>0</v>
      </c>
      <c r="K171" s="1">
        <v>5</v>
      </c>
      <c r="L171" s="1">
        <v>20.52</v>
      </c>
      <c r="M171" s="1">
        <v>20.57</v>
      </c>
      <c r="N171" s="1">
        <v>20.207000000000001</v>
      </c>
      <c r="O171" s="1">
        <v>20.254999999999999</v>
      </c>
      <c r="P171" s="1">
        <v>5</v>
      </c>
      <c r="Q171" s="2">
        <v>4</v>
      </c>
      <c r="R171" s="2" t="s">
        <v>53</v>
      </c>
      <c r="S171" s="2"/>
      <c r="T171" s="2" t="s">
        <v>94</v>
      </c>
      <c r="U171" s="2" t="s">
        <v>95</v>
      </c>
      <c r="V171" s="2" t="s">
        <v>96</v>
      </c>
      <c r="W171" s="2" t="s">
        <v>450</v>
      </c>
      <c r="X171" s="3">
        <v>44895.933333333334</v>
      </c>
      <c r="Y171" s="2" t="s">
        <v>56</v>
      </c>
      <c r="Z171" s="2" t="s">
        <v>36</v>
      </c>
      <c r="AA171" s="2" t="s">
        <v>98</v>
      </c>
      <c r="AB171" s="2" t="s">
        <v>451</v>
      </c>
    </row>
    <row r="172" spans="1:28" ht="13" x14ac:dyDescent="0.15">
      <c r="A172" s="1">
        <v>397</v>
      </c>
      <c r="B172" s="2" t="s">
        <v>28</v>
      </c>
      <c r="C172" s="2" t="s">
        <v>29</v>
      </c>
      <c r="D172" s="1">
        <v>3</v>
      </c>
      <c r="E172" s="2" t="s">
        <v>30</v>
      </c>
      <c r="F172" s="1">
        <v>6</v>
      </c>
      <c r="G172" s="2"/>
      <c r="H172" s="1">
        <v>143</v>
      </c>
      <c r="I172" s="1">
        <v>148</v>
      </c>
      <c r="J172" s="1">
        <v>0</v>
      </c>
      <c r="K172" s="1">
        <v>5</v>
      </c>
      <c r="L172" s="1">
        <v>20.52</v>
      </c>
      <c r="M172" s="1">
        <v>20.57</v>
      </c>
      <c r="N172" s="1">
        <v>20.207000000000001</v>
      </c>
      <c r="O172" s="1">
        <v>20.254999999999999</v>
      </c>
      <c r="P172" s="1">
        <v>5</v>
      </c>
      <c r="Q172" s="1">
        <v>3</v>
      </c>
      <c r="R172" s="2" t="s">
        <v>53</v>
      </c>
      <c r="S172" s="2"/>
      <c r="T172" s="2"/>
      <c r="U172" s="2"/>
      <c r="V172" s="2" t="s">
        <v>70</v>
      </c>
      <c r="W172" s="2" t="s">
        <v>452</v>
      </c>
      <c r="X172" s="3">
        <v>44895.933333333334</v>
      </c>
      <c r="Y172" s="2" t="s">
        <v>56</v>
      </c>
      <c r="Z172" s="2" t="s">
        <v>36</v>
      </c>
      <c r="AA172" s="2" t="s">
        <v>72</v>
      </c>
      <c r="AB172" s="2" t="s">
        <v>453</v>
      </c>
    </row>
    <row r="173" spans="1:28" ht="13" x14ac:dyDescent="0.15">
      <c r="A173" s="1">
        <v>397</v>
      </c>
      <c r="B173" s="2" t="s">
        <v>28</v>
      </c>
      <c r="C173" s="2" t="s">
        <v>29</v>
      </c>
      <c r="D173" s="1">
        <v>3</v>
      </c>
      <c r="E173" s="2" t="s">
        <v>30</v>
      </c>
      <c r="F173" s="1">
        <v>6</v>
      </c>
      <c r="G173" s="2"/>
      <c r="H173" s="1">
        <v>143</v>
      </c>
      <c r="I173" s="1">
        <v>148</v>
      </c>
      <c r="J173" s="1">
        <v>0</v>
      </c>
      <c r="K173" s="1">
        <v>5</v>
      </c>
      <c r="L173" s="1">
        <v>20.52</v>
      </c>
      <c r="M173" s="1">
        <v>20.57</v>
      </c>
      <c r="N173" s="1">
        <v>20.207000000000001</v>
      </c>
      <c r="O173" s="1">
        <v>20.254999999999999</v>
      </c>
      <c r="P173" s="1">
        <v>5</v>
      </c>
      <c r="Q173" s="1">
        <v>75</v>
      </c>
      <c r="R173" s="2" t="s">
        <v>80</v>
      </c>
      <c r="S173" s="2"/>
      <c r="T173" s="2"/>
      <c r="U173" s="2"/>
      <c r="V173" s="1" t="s">
        <v>84</v>
      </c>
      <c r="W173" s="2" t="s">
        <v>454</v>
      </c>
      <c r="X173" s="3">
        <v>44895.933333333334</v>
      </c>
      <c r="Y173" s="2" t="s">
        <v>56</v>
      </c>
      <c r="Z173" s="2" t="s">
        <v>36</v>
      </c>
      <c r="AA173" s="2" t="s">
        <v>86</v>
      </c>
      <c r="AB173" s="2" t="s">
        <v>455</v>
      </c>
    </row>
    <row r="174" spans="1:28" ht="13" x14ac:dyDescent="0.15">
      <c r="A174" s="1">
        <v>397</v>
      </c>
      <c r="B174" s="2" t="s">
        <v>28</v>
      </c>
      <c r="C174" s="2" t="s">
        <v>29</v>
      </c>
      <c r="D174" s="1">
        <v>3</v>
      </c>
      <c r="E174" s="2" t="s">
        <v>30</v>
      </c>
      <c r="F174" s="1">
        <v>6</v>
      </c>
      <c r="G174" s="2"/>
      <c r="H174" s="1">
        <v>143</v>
      </c>
      <c r="I174" s="1">
        <v>148</v>
      </c>
      <c r="J174" s="1">
        <v>0</v>
      </c>
      <c r="K174" s="1">
        <v>5</v>
      </c>
      <c r="L174" s="1">
        <v>20.52</v>
      </c>
      <c r="M174" s="1">
        <v>20.57</v>
      </c>
      <c r="N174" s="1">
        <v>20.207000000000001</v>
      </c>
      <c r="O174" s="1">
        <v>20.254999999999999</v>
      </c>
      <c r="P174" s="1">
        <v>5</v>
      </c>
      <c r="Q174" s="2">
        <v>2</v>
      </c>
      <c r="R174" s="2" t="s">
        <v>53</v>
      </c>
      <c r="S174" s="2"/>
      <c r="T174" s="2" t="s">
        <v>74</v>
      </c>
      <c r="U174" s="2" t="s">
        <v>75</v>
      </c>
      <c r="V174" s="2" t="s">
        <v>76</v>
      </c>
      <c r="W174" s="2" t="s">
        <v>456</v>
      </c>
      <c r="X174" s="3">
        <v>44895.933333333334</v>
      </c>
      <c r="Y174" s="2" t="s">
        <v>56</v>
      </c>
      <c r="Z174" s="2" t="s">
        <v>36</v>
      </c>
      <c r="AA174" s="2" t="s">
        <v>78</v>
      </c>
      <c r="AB174" s="2" t="s">
        <v>457</v>
      </c>
    </row>
    <row r="175" spans="1:28" ht="13" x14ac:dyDescent="0.15">
      <c r="A175" s="1">
        <v>397</v>
      </c>
      <c r="B175" s="2" t="s">
        <v>28</v>
      </c>
      <c r="C175" s="2" t="s">
        <v>29</v>
      </c>
      <c r="D175" s="1">
        <v>3</v>
      </c>
      <c r="E175" s="2" t="s">
        <v>30</v>
      </c>
      <c r="F175" s="1">
        <v>6</v>
      </c>
      <c r="G175" s="2"/>
      <c r="H175" s="1">
        <v>143</v>
      </c>
      <c r="I175" s="1">
        <v>148</v>
      </c>
      <c r="J175" s="1">
        <v>143</v>
      </c>
      <c r="K175" s="1">
        <v>5</v>
      </c>
      <c r="L175" s="1">
        <v>20.52</v>
      </c>
      <c r="M175" s="1">
        <v>20.57</v>
      </c>
      <c r="N175" s="1">
        <v>20.207000000000001</v>
      </c>
      <c r="O175" s="1">
        <v>20.254999999999999</v>
      </c>
      <c r="P175" s="1">
        <v>5</v>
      </c>
      <c r="Q175" s="1">
        <v>176</v>
      </c>
      <c r="R175" s="2" t="s">
        <v>59</v>
      </c>
      <c r="S175" s="2" t="s">
        <v>60</v>
      </c>
      <c r="T175" s="2"/>
      <c r="U175" s="2"/>
      <c r="V175" s="2" t="s">
        <v>61</v>
      </c>
      <c r="W175" s="2" t="s">
        <v>458</v>
      </c>
      <c r="X175" s="3">
        <v>44895.842361111114</v>
      </c>
      <c r="Y175" s="2" t="s">
        <v>35</v>
      </c>
      <c r="Z175" s="2" t="s">
        <v>36</v>
      </c>
      <c r="AA175" s="2"/>
      <c r="AB175" s="2" t="s">
        <v>459</v>
      </c>
    </row>
    <row r="176" spans="1:28" ht="13" x14ac:dyDescent="0.15">
      <c r="A176" s="1">
        <v>397</v>
      </c>
      <c r="B176" s="2" t="s">
        <v>28</v>
      </c>
      <c r="C176" s="2" t="s">
        <v>29</v>
      </c>
      <c r="D176" s="1">
        <v>3</v>
      </c>
      <c r="E176" s="2" t="s">
        <v>30</v>
      </c>
      <c r="F176" s="1">
        <v>6</v>
      </c>
      <c r="G176" s="2"/>
      <c r="H176" s="1">
        <v>143</v>
      </c>
      <c r="I176" s="1">
        <v>148</v>
      </c>
      <c r="J176" s="1">
        <v>0</v>
      </c>
      <c r="K176" s="1">
        <v>5</v>
      </c>
      <c r="L176" s="1">
        <v>20.52</v>
      </c>
      <c r="M176" s="1">
        <v>20.57</v>
      </c>
      <c r="N176" s="1">
        <v>20.207000000000001</v>
      </c>
      <c r="O176" s="1">
        <v>20.254999999999999</v>
      </c>
      <c r="P176" s="1">
        <v>5</v>
      </c>
      <c r="Q176" s="1">
        <v>10</v>
      </c>
      <c r="R176" s="2" t="s">
        <v>53</v>
      </c>
      <c r="S176" s="2"/>
      <c r="T176" s="2" t="s">
        <v>64</v>
      </c>
      <c r="U176" s="2" t="s">
        <v>65</v>
      </c>
      <c r="V176" s="2" t="s">
        <v>66</v>
      </c>
      <c r="W176" s="2" t="s">
        <v>460</v>
      </c>
      <c r="X176" s="3">
        <v>44895.933333333334</v>
      </c>
      <c r="Y176" s="2" t="s">
        <v>56</v>
      </c>
      <c r="Z176" s="2" t="s">
        <v>36</v>
      </c>
      <c r="AA176" s="2" t="s">
        <v>68</v>
      </c>
      <c r="AB176" s="2" t="s">
        <v>461</v>
      </c>
    </row>
    <row r="177" spans="1:28" ht="13" x14ac:dyDescent="0.15">
      <c r="A177" s="1">
        <v>397</v>
      </c>
      <c r="B177" s="2" t="s">
        <v>28</v>
      </c>
      <c r="C177" s="2" t="s">
        <v>29</v>
      </c>
      <c r="D177" s="1">
        <v>3</v>
      </c>
      <c r="E177" s="2" t="s">
        <v>30</v>
      </c>
      <c r="F177" s="1">
        <v>6</v>
      </c>
      <c r="G177" s="2"/>
      <c r="H177" s="1">
        <v>143</v>
      </c>
      <c r="I177" s="1">
        <v>148</v>
      </c>
      <c r="J177" s="1">
        <v>0</v>
      </c>
      <c r="K177" s="1">
        <v>5</v>
      </c>
      <c r="L177" s="1">
        <v>20.52</v>
      </c>
      <c r="M177" s="1">
        <v>20.57</v>
      </c>
      <c r="N177" s="1">
        <v>20.207000000000001</v>
      </c>
      <c r="O177" s="1">
        <v>20.254999999999999</v>
      </c>
      <c r="P177" s="1">
        <v>5</v>
      </c>
      <c r="Q177" s="1">
        <v>10</v>
      </c>
      <c r="R177" s="2" t="s">
        <v>53</v>
      </c>
      <c r="S177" s="2"/>
      <c r="T177" s="2" t="s">
        <v>88</v>
      </c>
      <c r="U177" s="2" t="s">
        <v>89</v>
      </c>
      <c r="V177" s="2" t="s">
        <v>90</v>
      </c>
      <c r="W177" s="2" t="s">
        <v>462</v>
      </c>
      <c r="X177" s="3">
        <v>44895.933333333334</v>
      </c>
      <c r="Y177" s="2" t="s">
        <v>56</v>
      </c>
      <c r="Z177" s="2" t="s">
        <v>36</v>
      </c>
      <c r="AA177" s="2" t="s">
        <v>92</v>
      </c>
      <c r="AB177" s="2" t="s">
        <v>463</v>
      </c>
    </row>
    <row r="178" spans="1:28" ht="13" x14ac:dyDescent="0.15">
      <c r="A178" s="1">
        <v>397</v>
      </c>
      <c r="B178" s="2" t="s">
        <v>28</v>
      </c>
      <c r="C178" s="2" t="s">
        <v>29</v>
      </c>
      <c r="D178" s="1">
        <v>3</v>
      </c>
      <c r="E178" s="2" t="s">
        <v>30</v>
      </c>
      <c r="F178" s="1">
        <v>6</v>
      </c>
      <c r="G178" s="2"/>
      <c r="H178" s="1">
        <v>143</v>
      </c>
      <c r="I178" s="1">
        <v>148</v>
      </c>
      <c r="J178" s="1">
        <v>0</v>
      </c>
      <c r="K178" s="1">
        <v>5</v>
      </c>
      <c r="L178" s="1">
        <v>20.52</v>
      </c>
      <c r="M178" s="1">
        <v>20.57</v>
      </c>
      <c r="N178" s="1">
        <v>20.207000000000001</v>
      </c>
      <c r="O178" s="1">
        <v>20.254999999999999</v>
      </c>
      <c r="P178" s="1">
        <v>5</v>
      </c>
      <c r="Q178" s="1">
        <v>6</v>
      </c>
      <c r="R178" s="2" t="s">
        <v>53</v>
      </c>
      <c r="S178" s="2"/>
      <c r="T178" s="2"/>
      <c r="U178" s="2"/>
      <c r="V178" s="2" t="s">
        <v>54</v>
      </c>
      <c r="W178" s="2" t="s">
        <v>464</v>
      </c>
      <c r="X178" s="3">
        <v>44895.933333333334</v>
      </c>
      <c r="Y178" s="2" t="s">
        <v>56</v>
      </c>
      <c r="Z178" s="2" t="s">
        <v>36</v>
      </c>
      <c r="AA178" s="2" t="s">
        <v>57</v>
      </c>
      <c r="AB178" s="2" t="s">
        <v>465</v>
      </c>
    </row>
    <row r="179" spans="1:28" ht="13" x14ac:dyDescent="0.15">
      <c r="A179" s="1">
        <v>397</v>
      </c>
      <c r="B179" s="2" t="s">
        <v>28</v>
      </c>
      <c r="C179" s="2" t="s">
        <v>29</v>
      </c>
      <c r="D179" s="1">
        <v>3</v>
      </c>
      <c r="E179" s="2" t="s">
        <v>30</v>
      </c>
      <c r="F179" s="1">
        <v>7</v>
      </c>
      <c r="G179" s="2"/>
      <c r="H179" s="1">
        <v>0</v>
      </c>
      <c r="I179" s="1">
        <v>5</v>
      </c>
      <c r="J179" s="1">
        <v>0</v>
      </c>
      <c r="K179" s="1">
        <v>5</v>
      </c>
      <c r="L179" s="1">
        <v>20.57</v>
      </c>
      <c r="M179" s="1">
        <v>20.62</v>
      </c>
      <c r="N179" s="1">
        <v>20.254999999999999</v>
      </c>
      <c r="O179" s="1">
        <v>20.303000000000001</v>
      </c>
      <c r="P179" s="1">
        <v>5</v>
      </c>
      <c r="Q179" s="1">
        <v>5</v>
      </c>
      <c r="R179" s="2" t="s">
        <v>44</v>
      </c>
      <c r="S179" s="2" t="s">
        <v>105</v>
      </c>
      <c r="T179" s="2"/>
      <c r="U179" s="2"/>
      <c r="V179" s="2" t="s">
        <v>105</v>
      </c>
      <c r="W179" s="2" t="s">
        <v>466</v>
      </c>
      <c r="X179" s="3">
        <v>44895.842361111114</v>
      </c>
      <c r="Y179" s="2" t="s">
        <v>35</v>
      </c>
      <c r="Z179" s="2" t="s">
        <v>36</v>
      </c>
      <c r="AA179" s="2"/>
      <c r="AB179" s="2" t="s">
        <v>467</v>
      </c>
    </row>
    <row r="180" spans="1:28" ht="13" x14ac:dyDescent="0.15">
      <c r="A180" s="1">
        <v>397</v>
      </c>
      <c r="B180" s="2" t="s">
        <v>28</v>
      </c>
      <c r="C180" s="2" t="s">
        <v>29</v>
      </c>
      <c r="D180" s="1">
        <v>3</v>
      </c>
      <c r="E180" s="2" t="s">
        <v>30</v>
      </c>
      <c r="F180" s="2">
        <v>7</v>
      </c>
      <c r="G180" s="2" t="s">
        <v>43</v>
      </c>
      <c r="H180" s="1">
        <v>37</v>
      </c>
      <c r="I180" s="1">
        <v>37</v>
      </c>
      <c r="J180" s="1">
        <v>37</v>
      </c>
      <c r="K180" s="1">
        <v>5</v>
      </c>
      <c r="L180" s="1">
        <v>20.94</v>
      </c>
      <c r="M180" s="1">
        <v>20.94</v>
      </c>
      <c r="N180" s="1">
        <v>20.611999999999998</v>
      </c>
      <c r="O180" s="1">
        <v>20.611999999999998</v>
      </c>
      <c r="P180" s="1">
        <v>0</v>
      </c>
      <c r="Q180" s="1">
        <v>1</v>
      </c>
      <c r="R180" s="2" t="s">
        <v>49</v>
      </c>
      <c r="S180" s="2" t="s">
        <v>50</v>
      </c>
      <c r="T180" s="2"/>
      <c r="U180" s="2"/>
      <c r="V180" s="2" t="s">
        <v>50</v>
      </c>
      <c r="W180" s="2" t="s">
        <v>468</v>
      </c>
      <c r="X180" s="3">
        <v>44896.001388888886</v>
      </c>
      <c r="Y180" s="2" t="s">
        <v>110</v>
      </c>
      <c r="Z180" s="2" t="s">
        <v>36</v>
      </c>
      <c r="AA180" s="2"/>
      <c r="AB180" s="2" t="s">
        <v>469</v>
      </c>
    </row>
    <row r="181" spans="1:28" ht="13" x14ac:dyDescent="0.15">
      <c r="A181" s="1">
        <v>397</v>
      </c>
      <c r="B181" s="2" t="s">
        <v>28</v>
      </c>
      <c r="C181" s="2" t="s">
        <v>29</v>
      </c>
      <c r="D181" s="1">
        <v>3</v>
      </c>
      <c r="E181" s="2" t="s">
        <v>30</v>
      </c>
      <c r="F181" s="2" t="s">
        <v>119</v>
      </c>
      <c r="G181" s="2"/>
      <c r="H181" s="1">
        <v>19</v>
      </c>
      <c r="I181" s="1">
        <v>26</v>
      </c>
      <c r="J181" s="1">
        <v>19</v>
      </c>
      <c r="K181" s="1">
        <v>5</v>
      </c>
      <c r="L181" s="1">
        <v>21.48</v>
      </c>
      <c r="M181" s="1">
        <v>21.55</v>
      </c>
      <c r="N181" s="1">
        <v>21.132999999999999</v>
      </c>
      <c r="O181" s="1">
        <v>21.201000000000001</v>
      </c>
      <c r="P181" s="1">
        <v>7</v>
      </c>
      <c r="Q181" s="1">
        <v>247</v>
      </c>
      <c r="R181" s="2" t="s">
        <v>59</v>
      </c>
      <c r="S181" s="2" t="s">
        <v>32</v>
      </c>
      <c r="T181" s="2"/>
      <c r="U181" s="2"/>
      <c r="V181" s="2" t="s">
        <v>32</v>
      </c>
      <c r="W181" s="2" t="s">
        <v>470</v>
      </c>
      <c r="X181" s="3">
        <v>44895.842361111114</v>
      </c>
      <c r="Y181" s="2" t="s">
        <v>35</v>
      </c>
      <c r="Z181" s="2" t="s">
        <v>36</v>
      </c>
      <c r="AA181" s="2"/>
      <c r="AB181" s="2" t="s">
        <v>471</v>
      </c>
    </row>
    <row r="182" spans="1:28" ht="13" x14ac:dyDescent="0.15">
      <c r="A182" s="1">
        <v>397</v>
      </c>
      <c r="B182" s="2" t="s">
        <v>28</v>
      </c>
      <c r="C182" s="2" t="s">
        <v>29</v>
      </c>
      <c r="D182" s="1">
        <v>3</v>
      </c>
      <c r="E182" s="2" t="s">
        <v>30</v>
      </c>
      <c r="F182" s="2" t="s">
        <v>119</v>
      </c>
      <c r="G182" s="2"/>
      <c r="H182" s="1">
        <v>19</v>
      </c>
      <c r="I182" s="1">
        <v>26</v>
      </c>
      <c r="J182" s="1">
        <v>0</v>
      </c>
      <c r="K182" s="1">
        <v>5</v>
      </c>
      <c r="L182" s="1">
        <v>21.48</v>
      </c>
      <c r="M182" s="1">
        <v>21.55</v>
      </c>
      <c r="N182" s="1">
        <v>21.132999999999999</v>
      </c>
      <c r="O182" s="1">
        <v>21.201000000000001</v>
      </c>
      <c r="P182" s="1">
        <v>7</v>
      </c>
      <c r="Q182" s="1">
        <v>30</v>
      </c>
      <c r="R182" s="2" t="s">
        <v>31</v>
      </c>
      <c r="S182" s="2"/>
      <c r="T182" s="2" t="s">
        <v>125</v>
      </c>
      <c r="U182" s="2" t="s">
        <v>126</v>
      </c>
      <c r="V182" s="2" t="s">
        <v>127</v>
      </c>
      <c r="W182" s="2" t="s">
        <v>472</v>
      </c>
      <c r="X182" s="3">
        <v>44895.84375</v>
      </c>
      <c r="Y182" s="2" t="s">
        <v>35</v>
      </c>
      <c r="Z182" s="2" t="s">
        <v>36</v>
      </c>
      <c r="AA182" s="2"/>
      <c r="AB182" s="2" t="s">
        <v>473</v>
      </c>
    </row>
    <row r="183" spans="1:28" ht="13" x14ac:dyDescent="0.15">
      <c r="A183" s="1">
        <v>397</v>
      </c>
      <c r="B183" s="2" t="s">
        <v>28</v>
      </c>
      <c r="C183" s="2" t="s">
        <v>29</v>
      </c>
      <c r="D183" s="1">
        <v>3</v>
      </c>
      <c r="E183" s="2" t="s">
        <v>30</v>
      </c>
      <c r="F183" s="2" t="s">
        <v>119</v>
      </c>
      <c r="G183" s="2"/>
      <c r="H183" s="1">
        <v>19</v>
      </c>
      <c r="I183" s="1">
        <v>26</v>
      </c>
      <c r="J183" s="1">
        <v>0</v>
      </c>
      <c r="K183" s="1">
        <v>5</v>
      </c>
      <c r="L183" s="1">
        <v>21.48</v>
      </c>
      <c r="M183" s="1">
        <v>21.55</v>
      </c>
      <c r="N183" s="1">
        <v>21.132999999999999</v>
      </c>
      <c r="O183" s="1">
        <v>21.201000000000001</v>
      </c>
      <c r="P183" s="1">
        <v>7</v>
      </c>
      <c r="Q183" s="1">
        <v>5</v>
      </c>
      <c r="R183" s="2" t="s">
        <v>31</v>
      </c>
      <c r="S183" s="2" t="s">
        <v>50</v>
      </c>
      <c r="T183" s="2"/>
      <c r="U183" s="2"/>
      <c r="V183" s="2" t="s">
        <v>50</v>
      </c>
      <c r="W183" s="2" t="s">
        <v>474</v>
      </c>
      <c r="X183" s="3">
        <v>44895.84375</v>
      </c>
      <c r="Y183" s="2" t="s">
        <v>35</v>
      </c>
      <c r="Z183" s="2" t="s">
        <v>36</v>
      </c>
      <c r="AA183" s="2" t="s">
        <v>131</v>
      </c>
      <c r="AB183" s="2" t="s">
        <v>475</v>
      </c>
    </row>
    <row r="184" spans="1:28" ht="13" x14ac:dyDescent="0.15">
      <c r="A184" s="1">
        <v>397</v>
      </c>
      <c r="B184" s="2" t="s">
        <v>28</v>
      </c>
      <c r="C184" s="2" t="s">
        <v>29</v>
      </c>
      <c r="D184" s="1">
        <v>3</v>
      </c>
      <c r="E184" s="2" t="s">
        <v>30</v>
      </c>
      <c r="F184" s="2" t="s">
        <v>119</v>
      </c>
      <c r="G184" s="2"/>
      <c r="H184" s="1">
        <v>19</v>
      </c>
      <c r="I184" s="1">
        <v>26</v>
      </c>
      <c r="J184" s="1">
        <v>0</v>
      </c>
      <c r="K184" s="1">
        <v>5</v>
      </c>
      <c r="L184" s="1">
        <v>21.48</v>
      </c>
      <c r="M184" s="1">
        <v>21.55</v>
      </c>
      <c r="N184" s="1">
        <v>21.132999999999999</v>
      </c>
      <c r="O184" s="1">
        <v>21.201000000000001</v>
      </c>
      <c r="P184" s="1">
        <v>7</v>
      </c>
      <c r="Q184" s="1">
        <v>5</v>
      </c>
      <c r="R184" s="2" t="s">
        <v>31</v>
      </c>
      <c r="S184" s="2"/>
      <c r="T184" s="2" t="s">
        <v>153</v>
      </c>
      <c r="U184" s="2" t="s">
        <v>154</v>
      </c>
      <c r="V184" s="2" t="s">
        <v>155</v>
      </c>
      <c r="W184" s="2" t="s">
        <v>476</v>
      </c>
      <c r="X184" s="3">
        <v>44895.84375</v>
      </c>
      <c r="Y184" s="2" t="s">
        <v>35</v>
      </c>
      <c r="Z184" s="2" t="s">
        <v>36</v>
      </c>
      <c r="AA184" s="2"/>
      <c r="AB184" s="2" t="s">
        <v>477</v>
      </c>
    </row>
    <row r="185" spans="1:28" ht="13" x14ac:dyDescent="0.15">
      <c r="A185" s="1">
        <v>397</v>
      </c>
      <c r="B185" s="2" t="s">
        <v>28</v>
      </c>
      <c r="C185" s="2" t="s">
        <v>29</v>
      </c>
      <c r="D185" s="1">
        <v>3</v>
      </c>
      <c r="E185" s="2" t="s">
        <v>30</v>
      </c>
      <c r="F185" s="2" t="s">
        <v>119</v>
      </c>
      <c r="G185" s="2"/>
      <c r="H185" s="1">
        <v>19</v>
      </c>
      <c r="I185" s="1">
        <v>26</v>
      </c>
      <c r="J185" s="1">
        <v>0</v>
      </c>
      <c r="K185" s="1">
        <v>5</v>
      </c>
      <c r="L185" s="1">
        <v>21.48</v>
      </c>
      <c r="M185" s="1">
        <v>21.55</v>
      </c>
      <c r="N185" s="1">
        <v>21.132999999999999</v>
      </c>
      <c r="O185" s="1">
        <v>21.201000000000001</v>
      </c>
      <c r="P185" s="1">
        <v>7</v>
      </c>
      <c r="Q185" s="1">
        <v>20</v>
      </c>
      <c r="R185" s="2" t="s">
        <v>31</v>
      </c>
      <c r="S185" s="2"/>
      <c r="T185" s="2" t="s">
        <v>146</v>
      </c>
      <c r="U185" s="2" t="s">
        <v>147</v>
      </c>
      <c r="V185" s="2" t="s">
        <v>148</v>
      </c>
      <c r="W185" s="2" t="s">
        <v>478</v>
      </c>
      <c r="X185" s="3">
        <v>44895.84375</v>
      </c>
      <c r="Y185" s="2" t="s">
        <v>35</v>
      </c>
      <c r="Z185" s="2" t="s">
        <v>36</v>
      </c>
      <c r="AA185" s="2"/>
      <c r="AB185" s="2" t="s">
        <v>479</v>
      </c>
    </row>
    <row r="186" spans="1:28" ht="13" x14ac:dyDescent="0.15">
      <c r="A186" s="1">
        <v>397</v>
      </c>
      <c r="B186" s="2" t="s">
        <v>28</v>
      </c>
      <c r="C186" s="2" t="s">
        <v>29</v>
      </c>
      <c r="D186" s="1">
        <v>3</v>
      </c>
      <c r="E186" s="2" t="s">
        <v>30</v>
      </c>
      <c r="F186" s="2" t="s">
        <v>119</v>
      </c>
      <c r="G186" s="2"/>
      <c r="H186" s="1">
        <v>19</v>
      </c>
      <c r="I186" s="1">
        <v>26</v>
      </c>
      <c r="J186" s="1">
        <v>0</v>
      </c>
      <c r="K186" s="1">
        <v>5</v>
      </c>
      <c r="L186" s="1">
        <v>21.48</v>
      </c>
      <c r="M186" s="1">
        <v>21.55</v>
      </c>
      <c r="N186" s="1">
        <v>21.132999999999999</v>
      </c>
      <c r="O186" s="1">
        <v>21.201000000000001</v>
      </c>
      <c r="P186" s="1">
        <v>7</v>
      </c>
      <c r="Q186" s="1">
        <v>30</v>
      </c>
      <c r="R186" s="2" t="s">
        <v>31</v>
      </c>
      <c r="S186" s="2"/>
      <c r="T186" s="2" t="s">
        <v>120</v>
      </c>
      <c r="U186" s="2" t="s">
        <v>121</v>
      </c>
      <c r="V186" s="2" t="s">
        <v>122</v>
      </c>
      <c r="W186" s="2" t="s">
        <v>480</v>
      </c>
      <c r="X186" s="3">
        <v>44895.84375</v>
      </c>
      <c r="Y186" s="2" t="s">
        <v>35</v>
      </c>
      <c r="Z186" s="2" t="s">
        <v>36</v>
      </c>
      <c r="AA186" s="2"/>
      <c r="AB186" s="2" t="s">
        <v>481</v>
      </c>
    </row>
    <row r="187" spans="1:28" ht="13" x14ac:dyDescent="0.15">
      <c r="A187" s="1">
        <v>397</v>
      </c>
      <c r="B187" s="2" t="s">
        <v>28</v>
      </c>
      <c r="C187" s="2" t="s">
        <v>29</v>
      </c>
      <c r="D187" s="1">
        <v>3</v>
      </c>
      <c r="E187" s="2" t="s">
        <v>30</v>
      </c>
      <c r="F187" s="2" t="s">
        <v>119</v>
      </c>
      <c r="G187" s="2"/>
      <c r="H187" s="1">
        <v>19</v>
      </c>
      <c r="I187" s="1">
        <v>26</v>
      </c>
      <c r="J187" s="1">
        <v>0</v>
      </c>
      <c r="K187" s="1">
        <v>5</v>
      </c>
      <c r="L187" s="1">
        <v>21.48</v>
      </c>
      <c r="M187" s="1">
        <v>21.55</v>
      </c>
      <c r="N187" s="1">
        <v>21.132999999999999</v>
      </c>
      <c r="O187" s="1">
        <v>21.201000000000001</v>
      </c>
      <c r="P187" s="1">
        <v>7</v>
      </c>
      <c r="Q187" s="1">
        <v>5</v>
      </c>
      <c r="R187" s="2" t="s">
        <v>31</v>
      </c>
      <c r="S187" s="2"/>
      <c r="T187" s="2" t="s">
        <v>141</v>
      </c>
      <c r="U187" s="2" t="s">
        <v>142</v>
      </c>
      <c r="V187" s="2" t="s">
        <v>143</v>
      </c>
      <c r="W187" s="2" t="s">
        <v>482</v>
      </c>
      <c r="X187" s="3">
        <v>44895.84375</v>
      </c>
      <c r="Y187" s="2" t="s">
        <v>35</v>
      </c>
      <c r="Z187" s="2" t="s">
        <v>36</v>
      </c>
      <c r="AA187" s="2"/>
      <c r="AB187" s="2" t="s">
        <v>483</v>
      </c>
    </row>
    <row r="188" spans="1:28" ht="13" x14ac:dyDescent="0.15">
      <c r="A188" s="1">
        <v>397</v>
      </c>
      <c r="B188" s="2" t="s">
        <v>28</v>
      </c>
      <c r="C188" s="2" t="s">
        <v>29</v>
      </c>
      <c r="D188" s="1">
        <v>3</v>
      </c>
      <c r="E188" s="2" t="s">
        <v>30</v>
      </c>
      <c r="F188" s="2" t="s">
        <v>119</v>
      </c>
      <c r="G188" s="2"/>
      <c r="H188" s="1">
        <v>19</v>
      </c>
      <c r="I188" s="1">
        <v>26</v>
      </c>
      <c r="J188" s="1">
        <v>0</v>
      </c>
      <c r="K188" s="1">
        <v>5</v>
      </c>
      <c r="L188" s="1">
        <v>21.48</v>
      </c>
      <c r="M188" s="1">
        <v>21.55</v>
      </c>
      <c r="N188" s="1">
        <v>21.132999999999999</v>
      </c>
      <c r="O188" s="1">
        <v>21.201000000000001</v>
      </c>
      <c r="P188" s="1">
        <v>7</v>
      </c>
      <c r="Q188" s="1">
        <v>20</v>
      </c>
      <c r="R188" s="2" t="s">
        <v>31</v>
      </c>
      <c r="S188" s="2" t="s">
        <v>133</v>
      </c>
      <c r="T188" s="2"/>
      <c r="U188" s="2"/>
      <c r="V188" s="2" t="s">
        <v>133</v>
      </c>
      <c r="W188" s="2" t="s">
        <v>484</v>
      </c>
      <c r="X188" s="3">
        <v>44895.84375</v>
      </c>
      <c r="Y188" s="2" t="s">
        <v>35</v>
      </c>
      <c r="Z188" s="2" t="s">
        <v>36</v>
      </c>
      <c r="AA188" s="2" t="s">
        <v>131</v>
      </c>
      <c r="AB188" s="2" t="s">
        <v>485</v>
      </c>
    </row>
    <row r="189" spans="1:28" ht="13" x14ac:dyDescent="0.15">
      <c r="A189" s="1">
        <v>397</v>
      </c>
      <c r="B189" s="2" t="s">
        <v>28</v>
      </c>
      <c r="C189" s="2" t="s">
        <v>29</v>
      </c>
      <c r="D189" s="1">
        <v>3</v>
      </c>
      <c r="E189" s="2" t="s">
        <v>30</v>
      </c>
      <c r="F189" s="2" t="s">
        <v>119</v>
      </c>
      <c r="G189" s="2"/>
      <c r="H189" s="1">
        <v>19</v>
      </c>
      <c r="I189" s="1">
        <v>26</v>
      </c>
      <c r="J189" s="1">
        <v>0</v>
      </c>
      <c r="K189" s="1">
        <v>5</v>
      </c>
      <c r="L189" s="1">
        <v>21.48</v>
      </c>
      <c r="M189" s="1">
        <v>21.55</v>
      </c>
      <c r="N189" s="1">
        <v>21.132999999999999</v>
      </c>
      <c r="O189" s="1">
        <v>21.201000000000001</v>
      </c>
      <c r="P189" s="1">
        <v>7</v>
      </c>
      <c r="Q189" s="1">
        <v>5</v>
      </c>
      <c r="R189" s="2" t="s">
        <v>31</v>
      </c>
      <c r="S189" s="2"/>
      <c r="T189" s="2" t="s">
        <v>136</v>
      </c>
      <c r="U189" s="2" t="s">
        <v>137</v>
      </c>
      <c r="V189" s="2" t="s">
        <v>138</v>
      </c>
      <c r="W189" s="2" t="s">
        <v>486</v>
      </c>
      <c r="X189" s="3">
        <v>44895.84375</v>
      </c>
      <c r="Y189" s="2" t="s">
        <v>35</v>
      </c>
      <c r="Z189" s="2" t="s">
        <v>36</v>
      </c>
      <c r="AA189" s="2"/>
      <c r="AB189" s="2" t="s">
        <v>487</v>
      </c>
    </row>
    <row r="190" spans="1:28" ht="13" x14ac:dyDescent="0.15">
      <c r="A190" s="1">
        <v>397</v>
      </c>
      <c r="B190" s="2" t="s">
        <v>28</v>
      </c>
      <c r="C190" s="2" t="s">
        <v>29</v>
      </c>
      <c r="D190" s="1">
        <v>3</v>
      </c>
      <c r="E190" s="2" t="s">
        <v>30</v>
      </c>
      <c r="F190" s="1" t="s">
        <v>119</v>
      </c>
      <c r="G190" s="2"/>
      <c r="H190" s="1">
        <v>19</v>
      </c>
      <c r="I190" s="1">
        <v>26</v>
      </c>
      <c r="J190" s="1">
        <v>0</v>
      </c>
      <c r="K190" s="1">
        <v>5</v>
      </c>
      <c r="L190" s="1">
        <v>21.48</v>
      </c>
      <c r="M190" s="1">
        <v>21.55</v>
      </c>
      <c r="N190" s="1">
        <v>21.132999999999999</v>
      </c>
      <c r="O190" s="1">
        <v>21.201000000000001</v>
      </c>
      <c r="P190" s="1">
        <v>7</v>
      </c>
      <c r="Q190" s="1">
        <v>20</v>
      </c>
      <c r="R190" s="2" t="s">
        <v>31</v>
      </c>
      <c r="S190" s="2"/>
      <c r="T190" s="2" t="s">
        <v>158</v>
      </c>
      <c r="U190" s="2" t="s">
        <v>159</v>
      </c>
      <c r="V190" s="2" t="s">
        <v>160</v>
      </c>
      <c r="W190" s="2" t="s">
        <v>488</v>
      </c>
      <c r="X190" s="3">
        <v>44895.84375</v>
      </c>
      <c r="Y190" s="2" t="s">
        <v>35</v>
      </c>
      <c r="Z190" s="2" t="s">
        <v>36</v>
      </c>
      <c r="AA190" s="2"/>
      <c r="AB190" s="2" t="s">
        <v>489</v>
      </c>
    </row>
    <row r="191" spans="1:28" ht="13" x14ac:dyDescent="0.15">
      <c r="A191" s="1">
        <v>397</v>
      </c>
      <c r="B191" s="2" t="s">
        <v>28</v>
      </c>
      <c r="C191" s="2" t="s">
        <v>29</v>
      </c>
      <c r="D191" s="1">
        <v>4</v>
      </c>
      <c r="E191" s="2" t="s">
        <v>30</v>
      </c>
      <c r="F191" s="1">
        <v>1</v>
      </c>
      <c r="G191" s="2" t="s">
        <v>43</v>
      </c>
      <c r="H191" s="1">
        <v>71</v>
      </c>
      <c r="I191" s="1">
        <v>71</v>
      </c>
      <c r="J191" s="1">
        <v>71</v>
      </c>
      <c r="K191" s="1">
        <v>5</v>
      </c>
      <c r="L191" s="1">
        <v>21.91</v>
      </c>
      <c r="M191" s="1">
        <v>21.91</v>
      </c>
      <c r="N191" s="1">
        <v>21.882999999999999</v>
      </c>
      <c r="O191" s="1">
        <v>21.882999999999999</v>
      </c>
      <c r="P191" s="1">
        <v>0</v>
      </c>
      <c r="Q191" s="1">
        <v>1</v>
      </c>
      <c r="R191" s="2" t="s">
        <v>49</v>
      </c>
      <c r="S191" s="2" t="s">
        <v>50</v>
      </c>
      <c r="T191" s="2"/>
      <c r="U191" s="2"/>
      <c r="V191" s="2" t="s">
        <v>50</v>
      </c>
      <c r="W191" s="2" t="s">
        <v>490</v>
      </c>
      <c r="X191" s="3">
        <v>44896.047222222223</v>
      </c>
      <c r="Y191" s="2" t="s">
        <v>110</v>
      </c>
      <c r="Z191" s="2" t="s">
        <v>36</v>
      </c>
      <c r="AA191" s="2"/>
      <c r="AB191" s="2" t="s">
        <v>491</v>
      </c>
    </row>
    <row r="192" spans="1:28" ht="13" x14ac:dyDescent="0.15">
      <c r="A192" s="1">
        <v>397</v>
      </c>
      <c r="B192" s="2" t="s">
        <v>28</v>
      </c>
      <c r="C192" s="2" t="s">
        <v>29</v>
      </c>
      <c r="D192" s="1">
        <v>4</v>
      </c>
      <c r="E192" s="2" t="s">
        <v>30</v>
      </c>
      <c r="F192" s="1">
        <v>1</v>
      </c>
      <c r="G192" s="2"/>
      <c r="H192" s="1">
        <v>143</v>
      </c>
      <c r="I192" s="1">
        <v>148</v>
      </c>
      <c r="J192" s="1">
        <v>0</v>
      </c>
      <c r="K192" s="1">
        <v>5</v>
      </c>
      <c r="L192" s="1">
        <v>22.63</v>
      </c>
      <c r="M192" s="1">
        <v>22.68</v>
      </c>
      <c r="N192" s="1">
        <v>22.574999999999999</v>
      </c>
      <c r="O192" s="1">
        <v>22.623000000000001</v>
      </c>
      <c r="P192" s="1">
        <v>5</v>
      </c>
      <c r="Q192" s="1">
        <v>3</v>
      </c>
      <c r="R192" s="2" t="s">
        <v>53</v>
      </c>
      <c r="S192" s="2"/>
      <c r="T192" s="2"/>
      <c r="U192" s="2"/>
      <c r="V192" s="2" t="s">
        <v>70</v>
      </c>
      <c r="W192" s="2" t="s">
        <v>492</v>
      </c>
      <c r="X192" s="3">
        <v>44895.945833333331</v>
      </c>
      <c r="Y192" s="2" t="s">
        <v>56</v>
      </c>
      <c r="Z192" s="2" t="s">
        <v>36</v>
      </c>
      <c r="AA192" s="2" t="s">
        <v>72</v>
      </c>
      <c r="AB192" s="2" t="s">
        <v>493</v>
      </c>
    </row>
    <row r="193" spans="1:28" ht="13" x14ac:dyDescent="0.15">
      <c r="A193" s="1">
        <v>397</v>
      </c>
      <c r="B193" s="2" t="s">
        <v>28</v>
      </c>
      <c r="C193" s="2" t="s">
        <v>29</v>
      </c>
      <c r="D193" s="1">
        <v>4</v>
      </c>
      <c r="E193" s="2" t="s">
        <v>30</v>
      </c>
      <c r="F193" s="1">
        <v>1</v>
      </c>
      <c r="G193" s="2"/>
      <c r="H193" s="1">
        <v>143</v>
      </c>
      <c r="I193" s="1">
        <v>148</v>
      </c>
      <c r="J193" s="1">
        <v>0</v>
      </c>
      <c r="K193" s="1">
        <v>5</v>
      </c>
      <c r="L193" s="1">
        <v>22.63</v>
      </c>
      <c r="M193" s="1">
        <v>22.68</v>
      </c>
      <c r="N193" s="1">
        <v>22.574999999999999</v>
      </c>
      <c r="O193" s="1">
        <v>22.623000000000001</v>
      </c>
      <c r="P193" s="1">
        <v>5</v>
      </c>
      <c r="Q193" s="1">
        <v>2</v>
      </c>
      <c r="R193" s="2" t="s">
        <v>53</v>
      </c>
      <c r="S193" s="2"/>
      <c r="T193" s="2" t="s">
        <v>74</v>
      </c>
      <c r="U193" s="2" t="s">
        <v>75</v>
      </c>
      <c r="V193" s="2" t="s">
        <v>76</v>
      </c>
      <c r="W193" s="2" t="s">
        <v>494</v>
      </c>
      <c r="X193" s="3">
        <v>44895.945833333331</v>
      </c>
      <c r="Y193" s="2" t="s">
        <v>56</v>
      </c>
      <c r="Z193" s="2" t="s">
        <v>36</v>
      </c>
      <c r="AA193" s="2" t="s">
        <v>78</v>
      </c>
      <c r="AB193" s="2" t="s">
        <v>495</v>
      </c>
    </row>
    <row r="194" spans="1:28" ht="13" x14ac:dyDescent="0.15">
      <c r="A194" s="1">
        <v>397</v>
      </c>
      <c r="B194" s="2" t="s">
        <v>28</v>
      </c>
      <c r="C194" s="2" t="s">
        <v>29</v>
      </c>
      <c r="D194" s="1">
        <v>4</v>
      </c>
      <c r="E194" s="2" t="s">
        <v>30</v>
      </c>
      <c r="F194" s="1">
        <v>1</v>
      </c>
      <c r="G194" s="2"/>
      <c r="H194" s="1">
        <v>143</v>
      </c>
      <c r="I194" s="1">
        <v>148</v>
      </c>
      <c r="J194" s="1">
        <v>0</v>
      </c>
      <c r="K194" s="1">
        <v>5</v>
      </c>
      <c r="L194" s="1">
        <v>22.63</v>
      </c>
      <c r="M194" s="1">
        <v>22.68</v>
      </c>
      <c r="N194" s="1">
        <v>22.574999999999999</v>
      </c>
      <c r="O194" s="1">
        <v>22.623000000000001</v>
      </c>
      <c r="P194" s="1">
        <v>5</v>
      </c>
      <c r="Q194" s="1">
        <v>10</v>
      </c>
      <c r="R194" s="2" t="s">
        <v>53</v>
      </c>
      <c r="S194" s="2"/>
      <c r="T194" s="2" t="s">
        <v>64</v>
      </c>
      <c r="U194" s="2" t="s">
        <v>65</v>
      </c>
      <c r="V194" s="2" t="s">
        <v>66</v>
      </c>
      <c r="W194" s="2" t="s">
        <v>496</v>
      </c>
      <c r="X194" s="3">
        <v>44895.945833333331</v>
      </c>
      <c r="Y194" s="2" t="s">
        <v>56</v>
      </c>
      <c r="Z194" s="2" t="s">
        <v>36</v>
      </c>
      <c r="AA194" s="2" t="s">
        <v>68</v>
      </c>
      <c r="AB194" s="2" t="s">
        <v>497</v>
      </c>
    </row>
    <row r="195" spans="1:28" ht="13" x14ac:dyDescent="0.15">
      <c r="A195" s="1">
        <v>397</v>
      </c>
      <c r="B195" s="2" t="s">
        <v>28</v>
      </c>
      <c r="C195" s="2" t="s">
        <v>29</v>
      </c>
      <c r="D195" s="1">
        <v>4</v>
      </c>
      <c r="E195" s="2" t="s">
        <v>30</v>
      </c>
      <c r="F195" s="1">
        <v>1</v>
      </c>
      <c r="G195" s="2"/>
      <c r="H195" s="1">
        <v>143</v>
      </c>
      <c r="I195" s="1">
        <v>148</v>
      </c>
      <c r="J195" s="1">
        <v>0</v>
      </c>
      <c r="K195" s="1">
        <v>5</v>
      </c>
      <c r="L195" s="1">
        <v>22.63</v>
      </c>
      <c r="M195" s="1">
        <v>22.68</v>
      </c>
      <c r="N195" s="1">
        <v>22.574999999999999</v>
      </c>
      <c r="O195" s="1">
        <v>22.623000000000001</v>
      </c>
      <c r="P195" s="1">
        <v>5</v>
      </c>
      <c r="Q195" s="1">
        <v>75</v>
      </c>
      <c r="R195" s="2" t="s">
        <v>80</v>
      </c>
      <c r="S195" s="2"/>
      <c r="T195" s="2"/>
      <c r="U195" s="2"/>
      <c r="V195" s="1" t="s">
        <v>84</v>
      </c>
      <c r="W195" s="2" t="s">
        <v>498</v>
      </c>
      <c r="X195" s="3">
        <v>44895.945833333331</v>
      </c>
      <c r="Y195" s="2" t="s">
        <v>56</v>
      </c>
      <c r="Z195" s="2" t="s">
        <v>36</v>
      </c>
      <c r="AA195" s="2" t="s">
        <v>86</v>
      </c>
      <c r="AB195" s="2" t="s">
        <v>499</v>
      </c>
    </row>
    <row r="196" spans="1:28" ht="13" x14ac:dyDescent="0.15">
      <c r="A196" s="1">
        <v>397</v>
      </c>
      <c r="B196" s="2" t="s">
        <v>28</v>
      </c>
      <c r="C196" s="2" t="s">
        <v>29</v>
      </c>
      <c r="D196" s="1">
        <v>4</v>
      </c>
      <c r="E196" s="2" t="s">
        <v>30</v>
      </c>
      <c r="F196" s="1">
        <v>1</v>
      </c>
      <c r="G196" s="2"/>
      <c r="H196" s="1">
        <v>143</v>
      </c>
      <c r="I196" s="1">
        <v>148</v>
      </c>
      <c r="J196" s="1">
        <v>143</v>
      </c>
      <c r="K196" s="1">
        <v>5</v>
      </c>
      <c r="L196" s="1">
        <v>22.63</v>
      </c>
      <c r="M196" s="1">
        <v>22.68</v>
      </c>
      <c r="N196" s="1">
        <v>22.574999999999999</v>
      </c>
      <c r="O196" s="1">
        <v>22.623000000000001</v>
      </c>
      <c r="P196" s="1">
        <v>5</v>
      </c>
      <c r="Q196" s="1">
        <v>176</v>
      </c>
      <c r="R196" s="2" t="s">
        <v>59</v>
      </c>
      <c r="S196" s="2" t="s">
        <v>60</v>
      </c>
      <c r="T196" s="2"/>
      <c r="U196" s="2"/>
      <c r="V196" s="2" t="s">
        <v>61</v>
      </c>
      <c r="W196" s="2" t="s">
        <v>500</v>
      </c>
      <c r="X196" s="3">
        <v>44895.882638888892</v>
      </c>
      <c r="Y196" s="2" t="s">
        <v>35</v>
      </c>
      <c r="Z196" s="2" t="s">
        <v>36</v>
      </c>
      <c r="AA196" s="2"/>
      <c r="AB196" s="2" t="s">
        <v>501</v>
      </c>
    </row>
    <row r="197" spans="1:28" ht="13" x14ac:dyDescent="0.15">
      <c r="A197" s="1">
        <v>397</v>
      </c>
      <c r="B197" s="2" t="s">
        <v>28</v>
      </c>
      <c r="C197" s="2" t="s">
        <v>29</v>
      </c>
      <c r="D197" s="1">
        <v>4</v>
      </c>
      <c r="E197" s="2" t="s">
        <v>30</v>
      </c>
      <c r="F197" s="1">
        <v>1</v>
      </c>
      <c r="G197" s="2"/>
      <c r="H197" s="1">
        <v>143</v>
      </c>
      <c r="I197" s="1">
        <v>148</v>
      </c>
      <c r="J197" s="1">
        <v>0</v>
      </c>
      <c r="K197" s="1">
        <v>5</v>
      </c>
      <c r="L197" s="1">
        <v>22.63</v>
      </c>
      <c r="M197" s="1">
        <v>22.68</v>
      </c>
      <c r="N197" s="1">
        <v>22.574999999999999</v>
      </c>
      <c r="O197" s="1">
        <v>22.623000000000001</v>
      </c>
      <c r="P197" s="1">
        <v>5</v>
      </c>
      <c r="Q197" s="1">
        <v>10</v>
      </c>
      <c r="R197" s="2" t="s">
        <v>53</v>
      </c>
      <c r="S197" s="2"/>
      <c r="T197" s="2" t="s">
        <v>88</v>
      </c>
      <c r="U197" s="2" t="s">
        <v>89</v>
      </c>
      <c r="V197" s="2" t="s">
        <v>90</v>
      </c>
      <c r="W197" s="2" t="s">
        <v>502</v>
      </c>
      <c r="X197" s="3">
        <v>44895.945833333331</v>
      </c>
      <c r="Y197" s="2" t="s">
        <v>56</v>
      </c>
      <c r="Z197" s="2" t="s">
        <v>36</v>
      </c>
      <c r="AA197" s="2" t="s">
        <v>92</v>
      </c>
      <c r="AB197" s="2" t="s">
        <v>503</v>
      </c>
    </row>
    <row r="198" spans="1:28" ht="13" x14ac:dyDescent="0.15">
      <c r="A198" s="1">
        <v>397</v>
      </c>
      <c r="B198" s="2" t="s">
        <v>28</v>
      </c>
      <c r="C198" s="2" t="s">
        <v>29</v>
      </c>
      <c r="D198" s="1">
        <v>4</v>
      </c>
      <c r="E198" s="2" t="s">
        <v>30</v>
      </c>
      <c r="F198" s="1">
        <v>1</v>
      </c>
      <c r="G198" s="2"/>
      <c r="H198" s="1">
        <v>143</v>
      </c>
      <c r="I198" s="1">
        <v>148</v>
      </c>
      <c r="J198" s="1">
        <v>0</v>
      </c>
      <c r="K198" s="1">
        <v>5</v>
      </c>
      <c r="L198" s="1">
        <v>22.63</v>
      </c>
      <c r="M198" s="1">
        <v>22.68</v>
      </c>
      <c r="N198" s="1">
        <v>22.574999999999999</v>
      </c>
      <c r="O198" s="1">
        <v>22.623000000000001</v>
      </c>
      <c r="P198" s="1">
        <v>5</v>
      </c>
      <c r="Q198" s="1">
        <v>25</v>
      </c>
      <c r="R198" s="2" t="s">
        <v>80</v>
      </c>
      <c r="S198" s="2"/>
      <c r="T198" s="2" t="s">
        <v>64</v>
      </c>
      <c r="U198" s="2" t="s">
        <v>65</v>
      </c>
      <c r="V198" s="2" t="s">
        <v>81</v>
      </c>
      <c r="W198" s="2" t="s">
        <v>504</v>
      </c>
      <c r="X198" s="3">
        <v>44895.945833333331</v>
      </c>
      <c r="Y198" s="2" t="s">
        <v>56</v>
      </c>
      <c r="Z198" s="2" t="s">
        <v>36</v>
      </c>
      <c r="AA198" s="2"/>
      <c r="AB198" s="2" t="s">
        <v>505</v>
      </c>
    </row>
    <row r="199" spans="1:28" ht="13" x14ac:dyDescent="0.15">
      <c r="A199" s="1">
        <v>397</v>
      </c>
      <c r="B199" s="2" t="s">
        <v>28</v>
      </c>
      <c r="C199" s="2" t="s">
        <v>29</v>
      </c>
      <c r="D199" s="1">
        <v>4</v>
      </c>
      <c r="E199" s="2" t="s">
        <v>30</v>
      </c>
      <c r="F199" s="1">
        <v>1</v>
      </c>
      <c r="G199" s="2"/>
      <c r="H199" s="1">
        <v>143</v>
      </c>
      <c r="I199" s="1">
        <v>148</v>
      </c>
      <c r="J199" s="1">
        <v>0</v>
      </c>
      <c r="K199" s="1">
        <v>5</v>
      </c>
      <c r="L199" s="1">
        <v>22.63</v>
      </c>
      <c r="M199" s="1">
        <v>22.68</v>
      </c>
      <c r="N199" s="1">
        <v>22.574999999999999</v>
      </c>
      <c r="O199" s="1">
        <v>22.623000000000001</v>
      </c>
      <c r="P199" s="1">
        <v>5</v>
      </c>
      <c r="Q199" s="1">
        <v>6</v>
      </c>
      <c r="R199" s="2" t="s">
        <v>53</v>
      </c>
      <c r="S199" s="2"/>
      <c r="T199" s="2"/>
      <c r="U199" s="2"/>
      <c r="V199" s="2" t="s">
        <v>54</v>
      </c>
      <c r="W199" s="2" t="s">
        <v>506</v>
      </c>
      <c r="X199" s="3">
        <v>44895.945833333331</v>
      </c>
      <c r="Y199" s="2" t="s">
        <v>56</v>
      </c>
      <c r="Z199" s="2" t="s">
        <v>36</v>
      </c>
      <c r="AA199" s="2" t="s">
        <v>57</v>
      </c>
      <c r="AB199" s="2" t="s">
        <v>507</v>
      </c>
    </row>
    <row r="200" spans="1:28" ht="13" x14ac:dyDescent="0.15">
      <c r="A200" s="1">
        <v>397</v>
      </c>
      <c r="B200" s="2" t="s">
        <v>28</v>
      </c>
      <c r="C200" s="2" t="s">
        <v>29</v>
      </c>
      <c r="D200" s="1">
        <v>4</v>
      </c>
      <c r="E200" s="2" t="s">
        <v>30</v>
      </c>
      <c r="F200" s="1">
        <v>1</v>
      </c>
      <c r="G200" s="2"/>
      <c r="H200" s="1">
        <v>143</v>
      </c>
      <c r="I200" s="1">
        <v>148</v>
      </c>
      <c r="J200" s="1">
        <v>0</v>
      </c>
      <c r="K200" s="1">
        <v>5</v>
      </c>
      <c r="L200" s="1">
        <v>22.63</v>
      </c>
      <c r="M200" s="1">
        <v>22.68</v>
      </c>
      <c r="N200" s="1">
        <v>22.574999999999999</v>
      </c>
      <c r="O200" s="1">
        <v>22.623000000000001</v>
      </c>
      <c r="P200" s="1">
        <v>5</v>
      </c>
      <c r="Q200" s="1">
        <v>2</v>
      </c>
      <c r="R200" s="2" t="s">
        <v>53</v>
      </c>
      <c r="S200" s="2" t="s">
        <v>100</v>
      </c>
      <c r="T200" s="2"/>
      <c r="U200" s="2"/>
      <c r="V200" s="2" t="s">
        <v>101</v>
      </c>
      <c r="W200" s="2" t="s">
        <v>508</v>
      </c>
      <c r="X200" s="3">
        <v>44895.945833333331</v>
      </c>
      <c r="Y200" s="2" t="s">
        <v>56</v>
      </c>
      <c r="Z200" s="2" t="s">
        <v>36</v>
      </c>
      <c r="AA200" s="2" t="s">
        <v>103</v>
      </c>
      <c r="AB200" s="2" t="s">
        <v>509</v>
      </c>
    </row>
    <row r="201" spans="1:28" ht="13" x14ac:dyDescent="0.15">
      <c r="A201" s="1">
        <v>397</v>
      </c>
      <c r="B201" s="2" t="s">
        <v>28</v>
      </c>
      <c r="C201" s="2" t="s">
        <v>29</v>
      </c>
      <c r="D201" s="1">
        <v>4</v>
      </c>
      <c r="E201" s="2" t="s">
        <v>30</v>
      </c>
      <c r="F201" s="2">
        <v>2</v>
      </c>
      <c r="G201" s="2" t="s">
        <v>43</v>
      </c>
      <c r="H201" s="1">
        <v>70</v>
      </c>
      <c r="I201" s="1">
        <v>70</v>
      </c>
      <c r="J201" s="1">
        <v>70</v>
      </c>
      <c r="K201" s="1">
        <v>5</v>
      </c>
      <c r="L201" s="1">
        <v>23.38</v>
      </c>
      <c r="M201" s="1">
        <v>23.38</v>
      </c>
      <c r="N201" s="1">
        <v>23.295999999999999</v>
      </c>
      <c r="O201" s="1">
        <v>23.295999999999999</v>
      </c>
      <c r="P201" s="1">
        <v>0</v>
      </c>
      <c r="Q201" s="1">
        <v>1</v>
      </c>
      <c r="R201" s="2" t="s">
        <v>49</v>
      </c>
      <c r="S201" s="2" t="s">
        <v>50</v>
      </c>
      <c r="T201" s="2"/>
      <c r="U201" s="2"/>
      <c r="V201" s="2" t="s">
        <v>50</v>
      </c>
      <c r="W201" s="2" t="s">
        <v>510</v>
      </c>
      <c r="X201" s="3">
        <v>44896.04791666667</v>
      </c>
      <c r="Y201" s="2" t="s">
        <v>110</v>
      </c>
      <c r="Z201" s="2" t="s">
        <v>36</v>
      </c>
      <c r="AA201" s="2"/>
      <c r="AB201" s="2" t="s">
        <v>511</v>
      </c>
    </row>
    <row r="202" spans="1:28" ht="13" x14ac:dyDescent="0.15">
      <c r="A202" s="1">
        <v>397</v>
      </c>
      <c r="B202" s="2" t="s">
        <v>28</v>
      </c>
      <c r="C202" s="2" t="s">
        <v>29</v>
      </c>
      <c r="D202" s="1">
        <v>4</v>
      </c>
      <c r="E202" s="2" t="s">
        <v>30</v>
      </c>
      <c r="F202" s="2">
        <v>2</v>
      </c>
      <c r="G202" s="2"/>
      <c r="H202" s="1">
        <v>143</v>
      </c>
      <c r="I202" s="1">
        <v>148</v>
      </c>
      <c r="J202" s="1">
        <v>0</v>
      </c>
      <c r="K202" s="1">
        <v>5</v>
      </c>
      <c r="L202" s="1">
        <v>24.11</v>
      </c>
      <c r="M202" s="1">
        <v>24.16</v>
      </c>
      <c r="N202" s="1">
        <v>23.998000000000001</v>
      </c>
      <c r="O202" s="1">
        <v>24.045999999999999</v>
      </c>
      <c r="P202" s="1">
        <v>5</v>
      </c>
      <c r="Q202" s="1">
        <v>25</v>
      </c>
      <c r="R202" s="2" t="s">
        <v>80</v>
      </c>
      <c r="S202" s="2"/>
      <c r="T202" s="2" t="s">
        <v>64</v>
      </c>
      <c r="U202" s="2" t="s">
        <v>65</v>
      </c>
      <c r="V202" s="2" t="s">
        <v>81</v>
      </c>
      <c r="W202" s="2" t="s">
        <v>512</v>
      </c>
      <c r="X202" s="3">
        <v>44895.953472222223</v>
      </c>
      <c r="Y202" s="2" t="s">
        <v>56</v>
      </c>
      <c r="Z202" s="2" t="s">
        <v>36</v>
      </c>
      <c r="AA202" s="2"/>
      <c r="AB202" s="2" t="s">
        <v>513</v>
      </c>
    </row>
    <row r="203" spans="1:28" ht="13" x14ac:dyDescent="0.15">
      <c r="A203" s="1">
        <v>397</v>
      </c>
      <c r="B203" s="2" t="s">
        <v>28</v>
      </c>
      <c r="C203" s="2" t="s">
        <v>29</v>
      </c>
      <c r="D203" s="1">
        <v>4</v>
      </c>
      <c r="E203" s="2" t="s">
        <v>30</v>
      </c>
      <c r="F203" s="2">
        <v>2</v>
      </c>
      <c r="G203" s="2"/>
      <c r="H203" s="1">
        <v>143</v>
      </c>
      <c r="I203" s="1">
        <v>148</v>
      </c>
      <c r="J203" s="1">
        <v>0</v>
      </c>
      <c r="K203" s="1">
        <v>5</v>
      </c>
      <c r="L203" s="1">
        <v>24.11</v>
      </c>
      <c r="M203" s="1">
        <v>24.16</v>
      </c>
      <c r="N203" s="1">
        <v>23.998000000000001</v>
      </c>
      <c r="O203" s="1">
        <v>24.045999999999999</v>
      </c>
      <c r="P203" s="1">
        <v>5</v>
      </c>
      <c r="Q203" s="1">
        <v>2</v>
      </c>
      <c r="R203" s="2" t="s">
        <v>53</v>
      </c>
      <c r="S203" s="2"/>
      <c r="T203" s="2" t="s">
        <v>74</v>
      </c>
      <c r="U203" s="2" t="s">
        <v>75</v>
      </c>
      <c r="V203" s="2" t="s">
        <v>76</v>
      </c>
      <c r="W203" s="2" t="s">
        <v>514</v>
      </c>
      <c r="X203" s="3">
        <v>44895.953472222223</v>
      </c>
      <c r="Y203" s="2" t="s">
        <v>56</v>
      </c>
      <c r="Z203" s="2" t="s">
        <v>36</v>
      </c>
      <c r="AA203" s="2" t="s">
        <v>78</v>
      </c>
      <c r="AB203" s="2" t="s">
        <v>515</v>
      </c>
    </row>
    <row r="204" spans="1:28" ht="13" x14ac:dyDescent="0.15">
      <c r="A204" s="1">
        <v>397</v>
      </c>
      <c r="B204" s="2" t="s">
        <v>28</v>
      </c>
      <c r="C204" s="2" t="s">
        <v>29</v>
      </c>
      <c r="D204" s="1">
        <v>4</v>
      </c>
      <c r="E204" s="2" t="s">
        <v>30</v>
      </c>
      <c r="F204" s="2">
        <v>2</v>
      </c>
      <c r="G204" s="2"/>
      <c r="H204" s="1">
        <v>143</v>
      </c>
      <c r="I204" s="1">
        <v>148</v>
      </c>
      <c r="J204" s="1">
        <v>0</v>
      </c>
      <c r="K204" s="1">
        <v>5</v>
      </c>
      <c r="L204" s="1">
        <v>24.11</v>
      </c>
      <c r="M204" s="1">
        <v>24.16</v>
      </c>
      <c r="N204" s="1">
        <v>23.998000000000001</v>
      </c>
      <c r="O204" s="1">
        <v>24.045999999999999</v>
      </c>
      <c r="P204" s="1">
        <v>5</v>
      </c>
      <c r="Q204" s="1">
        <v>2</v>
      </c>
      <c r="R204" s="2" t="s">
        <v>53</v>
      </c>
      <c r="S204" s="2" t="s">
        <v>100</v>
      </c>
      <c r="T204" s="2"/>
      <c r="U204" s="2"/>
      <c r="V204" s="2" t="s">
        <v>101</v>
      </c>
      <c r="W204" s="2" t="s">
        <v>516</v>
      </c>
      <c r="X204" s="3">
        <v>44895.953472222223</v>
      </c>
      <c r="Y204" s="2" t="s">
        <v>56</v>
      </c>
      <c r="Z204" s="2" t="s">
        <v>36</v>
      </c>
      <c r="AA204" s="2" t="s">
        <v>103</v>
      </c>
      <c r="AB204" s="2" t="s">
        <v>517</v>
      </c>
    </row>
    <row r="205" spans="1:28" ht="13" x14ac:dyDescent="0.15">
      <c r="A205" s="1">
        <v>397</v>
      </c>
      <c r="B205" s="2" t="s">
        <v>28</v>
      </c>
      <c r="C205" s="2" t="s">
        <v>29</v>
      </c>
      <c r="D205" s="1">
        <v>4</v>
      </c>
      <c r="E205" s="2" t="s">
        <v>30</v>
      </c>
      <c r="F205" s="2">
        <v>2</v>
      </c>
      <c r="G205" s="2"/>
      <c r="H205" s="1">
        <v>143</v>
      </c>
      <c r="I205" s="1">
        <v>148</v>
      </c>
      <c r="J205" s="1">
        <v>0</v>
      </c>
      <c r="K205" s="1">
        <v>5</v>
      </c>
      <c r="L205" s="1">
        <v>24.11</v>
      </c>
      <c r="M205" s="1">
        <v>24.16</v>
      </c>
      <c r="N205" s="1">
        <v>23.998000000000001</v>
      </c>
      <c r="O205" s="1">
        <v>24.045999999999999</v>
      </c>
      <c r="P205" s="1">
        <v>5</v>
      </c>
      <c r="Q205" s="1">
        <v>6</v>
      </c>
      <c r="R205" s="2" t="s">
        <v>53</v>
      </c>
      <c r="S205" s="2"/>
      <c r="T205" s="2"/>
      <c r="U205" s="2"/>
      <c r="V205" s="2" t="s">
        <v>54</v>
      </c>
      <c r="W205" s="2" t="s">
        <v>518</v>
      </c>
      <c r="X205" s="3">
        <v>44895.953472222223</v>
      </c>
      <c r="Y205" s="2" t="s">
        <v>56</v>
      </c>
      <c r="Z205" s="2" t="s">
        <v>36</v>
      </c>
      <c r="AA205" s="2" t="s">
        <v>57</v>
      </c>
      <c r="AB205" s="2" t="s">
        <v>519</v>
      </c>
    </row>
    <row r="206" spans="1:28" ht="13" x14ac:dyDescent="0.15">
      <c r="A206" s="1">
        <v>397</v>
      </c>
      <c r="B206" s="2" t="s">
        <v>28</v>
      </c>
      <c r="C206" s="2" t="s">
        <v>29</v>
      </c>
      <c r="D206" s="1">
        <v>4</v>
      </c>
      <c r="E206" s="2" t="s">
        <v>30</v>
      </c>
      <c r="F206" s="2">
        <v>2</v>
      </c>
      <c r="G206" s="2"/>
      <c r="H206" s="1">
        <v>143</v>
      </c>
      <c r="I206" s="1">
        <v>148</v>
      </c>
      <c r="J206" s="1">
        <v>0</v>
      </c>
      <c r="K206" s="1">
        <v>5</v>
      </c>
      <c r="L206" s="1">
        <v>24.11</v>
      </c>
      <c r="M206" s="1">
        <v>24.16</v>
      </c>
      <c r="N206" s="1">
        <v>23.998000000000001</v>
      </c>
      <c r="O206" s="1">
        <v>24.045999999999999</v>
      </c>
      <c r="P206" s="1">
        <v>5</v>
      </c>
      <c r="Q206" s="1">
        <v>10</v>
      </c>
      <c r="R206" s="2" t="s">
        <v>53</v>
      </c>
      <c r="S206" s="2"/>
      <c r="T206" s="2" t="s">
        <v>64</v>
      </c>
      <c r="U206" s="2" t="s">
        <v>65</v>
      </c>
      <c r="V206" s="2" t="s">
        <v>66</v>
      </c>
      <c r="W206" s="2" t="s">
        <v>520</v>
      </c>
      <c r="X206" s="3">
        <v>44895.953472222223</v>
      </c>
      <c r="Y206" s="2" t="s">
        <v>56</v>
      </c>
      <c r="Z206" s="2" t="s">
        <v>36</v>
      </c>
      <c r="AA206" s="2" t="s">
        <v>68</v>
      </c>
      <c r="AB206" s="2" t="s">
        <v>521</v>
      </c>
    </row>
    <row r="207" spans="1:28" ht="13" x14ac:dyDescent="0.15">
      <c r="A207" s="1">
        <v>397</v>
      </c>
      <c r="B207" s="2" t="s">
        <v>28</v>
      </c>
      <c r="C207" s="2" t="s">
        <v>29</v>
      </c>
      <c r="D207" s="1">
        <v>4</v>
      </c>
      <c r="E207" s="2" t="s">
        <v>30</v>
      </c>
      <c r="F207" s="2">
        <v>2</v>
      </c>
      <c r="G207" s="2"/>
      <c r="H207" s="1">
        <v>143</v>
      </c>
      <c r="I207" s="1">
        <v>148</v>
      </c>
      <c r="J207" s="1">
        <v>0</v>
      </c>
      <c r="K207" s="1">
        <v>5</v>
      </c>
      <c r="L207" s="1">
        <v>24.11</v>
      </c>
      <c r="M207" s="1">
        <v>24.16</v>
      </c>
      <c r="N207" s="1">
        <v>23.998000000000001</v>
      </c>
      <c r="O207" s="1">
        <v>24.045999999999999</v>
      </c>
      <c r="P207" s="1">
        <v>5</v>
      </c>
      <c r="Q207" s="1">
        <v>10</v>
      </c>
      <c r="R207" s="2" t="s">
        <v>53</v>
      </c>
      <c r="S207" s="2"/>
      <c r="T207" s="2" t="s">
        <v>88</v>
      </c>
      <c r="U207" s="2" t="s">
        <v>89</v>
      </c>
      <c r="V207" s="2" t="s">
        <v>90</v>
      </c>
      <c r="W207" s="2" t="s">
        <v>522</v>
      </c>
      <c r="X207" s="3">
        <v>44895.953472222223</v>
      </c>
      <c r="Y207" s="2" t="s">
        <v>56</v>
      </c>
      <c r="Z207" s="2" t="s">
        <v>36</v>
      </c>
      <c r="AA207" s="2" t="s">
        <v>92</v>
      </c>
      <c r="AB207" s="2" t="s">
        <v>523</v>
      </c>
    </row>
    <row r="208" spans="1:28" ht="13" x14ac:dyDescent="0.15">
      <c r="A208" s="1">
        <v>397</v>
      </c>
      <c r="B208" s="2" t="s">
        <v>28</v>
      </c>
      <c r="C208" s="2" t="s">
        <v>29</v>
      </c>
      <c r="D208" s="1">
        <v>4</v>
      </c>
      <c r="E208" s="2" t="s">
        <v>30</v>
      </c>
      <c r="F208" s="2">
        <v>2</v>
      </c>
      <c r="G208" s="2"/>
      <c r="H208" s="1">
        <v>143</v>
      </c>
      <c r="I208" s="1">
        <v>148</v>
      </c>
      <c r="J208" s="1">
        <v>0</v>
      </c>
      <c r="K208" s="1">
        <v>5</v>
      </c>
      <c r="L208" s="1">
        <v>24.11</v>
      </c>
      <c r="M208" s="1">
        <v>24.16</v>
      </c>
      <c r="N208" s="1">
        <v>23.998000000000001</v>
      </c>
      <c r="O208" s="1">
        <v>24.045999999999999</v>
      </c>
      <c r="P208" s="1">
        <v>5</v>
      </c>
      <c r="Q208" s="1">
        <v>75</v>
      </c>
      <c r="R208" s="2" t="s">
        <v>80</v>
      </c>
      <c r="S208" s="2"/>
      <c r="T208" s="2"/>
      <c r="U208" s="2"/>
      <c r="V208" s="2" t="s">
        <v>84</v>
      </c>
      <c r="W208" s="2" t="s">
        <v>524</v>
      </c>
      <c r="X208" s="3">
        <v>44895.953472222223</v>
      </c>
      <c r="Y208" s="2" t="s">
        <v>56</v>
      </c>
      <c r="Z208" s="2" t="s">
        <v>36</v>
      </c>
      <c r="AA208" s="2" t="s">
        <v>86</v>
      </c>
      <c r="AB208" s="2" t="s">
        <v>525</v>
      </c>
    </row>
    <row r="209" spans="1:28" ht="13" x14ac:dyDescent="0.15">
      <c r="A209" s="1">
        <v>397</v>
      </c>
      <c r="B209" s="2" t="s">
        <v>28</v>
      </c>
      <c r="C209" s="2" t="s">
        <v>29</v>
      </c>
      <c r="D209" s="1">
        <v>4</v>
      </c>
      <c r="E209" s="2" t="s">
        <v>30</v>
      </c>
      <c r="F209" s="2">
        <v>2</v>
      </c>
      <c r="G209" s="2"/>
      <c r="H209" s="1">
        <v>143</v>
      </c>
      <c r="I209" s="1">
        <v>148</v>
      </c>
      <c r="J209" s="1">
        <v>143</v>
      </c>
      <c r="K209" s="1">
        <v>5</v>
      </c>
      <c r="L209" s="1">
        <v>24.11</v>
      </c>
      <c r="M209" s="1">
        <v>24.16</v>
      </c>
      <c r="N209" s="1">
        <v>23.998000000000001</v>
      </c>
      <c r="O209" s="1">
        <v>24.045999999999999</v>
      </c>
      <c r="P209" s="1">
        <v>5</v>
      </c>
      <c r="Q209" s="1">
        <v>176</v>
      </c>
      <c r="R209" s="2" t="s">
        <v>59</v>
      </c>
      <c r="S209" s="2" t="s">
        <v>60</v>
      </c>
      <c r="T209" s="2"/>
      <c r="U209" s="2"/>
      <c r="V209" s="2" t="s">
        <v>61</v>
      </c>
      <c r="W209" s="2" t="s">
        <v>526</v>
      </c>
      <c r="X209" s="3">
        <v>44895.882638888892</v>
      </c>
      <c r="Y209" s="2" t="s">
        <v>35</v>
      </c>
      <c r="Z209" s="2" t="s">
        <v>36</v>
      </c>
      <c r="AA209" s="2"/>
      <c r="AB209" s="2" t="s">
        <v>527</v>
      </c>
    </row>
    <row r="210" spans="1:28" ht="13" x14ac:dyDescent="0.15">
      <c r="A210" s="1">
        <v>397</v>
      </c>
      <c r="B210" s="2" t="s">
        <v>28</v>
      </c>
      <c r="C210" s="2" t="s">
        <v>29</v>
      </c>
      <c r="D210" s="1">
        <v>4</v>
      </c>
      <c r="E210" s="2" t="s">
        <v>30</v>
      </c>
      <c r="F210" s="2">
        <v>2</v>
      </c>
      <c r="G210" s="2"/>
      <c r="H210" s="1">
        <v>143</v>
      </c>
      <c r="I210" s="1">
        <v>148</v>
      </c>
      <c r="J210" s="1">
        <v>0</v>
      </c>
      <c r="K210" s="1">
        <v>5</v>
      </c>
      <c r="L210" s="1">
        <v>24.11</v>
      </c>
      <c r="M210" s="1">
        <v>24.16</v>
      </c>
      <c r="N210" s="1">
        <v>23.998000000000001</v>
      </c>
      <c r="O210" s="1">
        <v>24.045999999999999</v>
      </c>
      <c r="P210" s="1">
        <v>5</v>
      </c>
      <c r="Q210" s="1">
        <v>3</v>
      </c>
      <c r="R210" s="2" t="s">
        <v>53</v>
      </c>
      <c r="S210" s="2"/>
      <c r="T210" s="2"/>
      <c r="U210" s="2"/>
      <c r="V210" s="2" t="s">
        <v>70</v>
      </c>
      <c r="W210" s="2" t="s">
        <v>528</v>
      </c>
      <c r="X210" s="3">
        <v>44895.953472222223</v>
      </c>
      <c r="Y210" s="2" t="s">
        <v>56</v>
      </c>
      <c r="Z210" s="2" t="s">
        <v>36</v>
      </c>
      <c r="AA210" s="2" t="s">
        <v>72</v>
      </c>
      <c r="AB210" s="2" t="s">
        <v>529</v>
      </c>
    </row>
    <row r="211" spans="1:28" ht="13" x14ac:dyDescent="0.15">
      <c r="A211" s="1">
        <v>397</v>
      </c>
      <c r="B211" s="2" t="s">
        <v>28</v>
      </c>
      <c r="C211" s="2" t="s">
        <v>29</v>
      </c>
      <c r="D211" s="1">
        <v>4</v>
      </c>
      <c r="E211" s="2" t="s">
        <v>30</v>
      </c>
      <c r="F211" s="1">
        <v>3</v>
      </c>
      <c r="G211" s="2" t="s">
        <v>43</v>
      </c>
      <c r="H211" s="1">
        <v>68</v>
      </c>
      <c r="I211" s="1">
        <v>70</v>
      </c>
      <c r="J211" s="1">
        <v>68</v>
      </c>
      <c r="K211" s="1">
        <v>5</v>
      </c>
      <c r="L211" s="1">
        <v>24.84</v>
      </c>
      <c r="M211" s="1">
        <v>24.86</v>
      </c>
      <c r="N211" s="1">
        <v>24.7</v>
      </c>
      <c r="O211" s="1">
        <v>24.719000000000001</v>
      </c>
      <c r="P211" s="1">
        <v>2</v>
      </c>
      <c r="Q211" s="1">
        <v>7</v>
      </c>
      <c r="R211" s="2" t="s">
        <v>210</v>
      </c>
      <c r="S211" s="2" t="s">
        <v>211</v>
      </c>
      <c r="T211" s="2" t="s">
        <v>212</v>
      </c>
      <c r="U211" s="2" t="s">
        <v>213</v>
      </c>
      <c r="V211" s="2" t="s">
        <v>211</v>
      </c>
      <c r="W211" s="2" t="s">
        <v>530</v>
      </c>
      <c r="X211" s="3">
        <v>44896.044444444444</v>
      </c>
      <c r="Y211" s="2" t="s">
        <v>35</v>
      </c>
      <c r="Z211" s="2" t="s">
        <v>36</v>
      </c>
      <c r="AA211" s="2"/>
      <c r="AB211" s="2" t="s">
        <v>531</v>
      </c>
    </row>
    <row r="212" spans="1:28" ht="13" x14ac:dyDescent="0.15">
      <c r="A212" s="1">
        <v>397</v>
      </c>
      <c r="B212" s="2" t="s">
        <v>28</v>
      </c>
      <c r="C212" s="2" t="s">
        <v>29</v>
      </c>
      <c r="D212" s="1">
        <v>4</v>
      </c>
      <c r="E212" s="2" t="s">
        <v>30</v>
      </c>
      <c r="F212" s="1">
        <v>3</v>
      </c>
      <c r="G212" s="2" t="s">
        <v>43</v>
      </c>
      <c r="H212" s="1">
        <v>75</v>
      </c>
      <c r="I212" s="1">
        <v>75</v>
      </c>
      <c r="J212" s="1">
        <v>75</v>
      </c>
      <c r="K212" s="1">
        <v>5</v>
      </c>
      <c r="L212" s="1">
        <v>24.91</v>
      </c>
      <c r="M212" s="1">
        <v>24.91</v>
      </c>
      <c r="N212" s="1">
        <v>24.766999999999999</v>
      </c>
      <c r="O212" s="1">
        <v>24.766999999999999</v>
      </c>
      <c r="P212" s="1">
        <v>0</v>
      </c>
      <c r="Q212" s="2">
        <v>1</v>
      </c>
      <c r="R212" s="2" t="s">
        <v>49</v>
      </c>
      <c r="S212" s="2" t="s">
        <v>50</v>
      </c>
      <c r="T212" s="2"/>
      <c r="U212" s="2"/>
      <c r="V212" s="2" t="s">
        <v>50</v>
      </c>
      <c r="W212" s="2" t="s">
        <v>532</v>
      </c>
      <c r="X212" s="3">
        <v>44896.04791666667</v>
      </c>
      <c r="Y212" s="2" t="s">
        <v>110</v>
      </c>
      <c r="Z212" s="2" t="s">
        <v>36</v>
      </c>
      <c r="AA212" s="2"/>
      <c r="AB212" s="2" t="s">
        <v>533</v>
      </c>
    </row>
    <row r="213" spans="1:28" ht="13" x14ac:dyDescent="0.15">
      <c r="A213" s="1">
        <v>397</v>
      </c>
      <c r="B213" s="2" t="s">
        <v>28</v>
      </c>
      <c r="C213" s="2" t="s">
        <v>29</v>
      </c>
      <c r="D213" s="1">
        <v>4</v>
      </c>
      <c r="E213" s="2" t="s">
        <v>30</v>
      </c>
      <c r="F213" s="1">
        <v>3</v>
      </c>
      <c r="G213" s="2"/>
      <c r="H213" s="1">
        <v>143</v>
      </c>
      <c r="I213" s="1">
        <v>148</v>
      </c>
      <c r="J213" s="1">
        <v>0</v>
      </c>
      <c r="K213" s="1">
        <v>5</v>
      </c>
      <c r="L213" s="1">
        <v>25.59</v>
      </c>
      <c r="M213" s="1">
        <v>25.64</v>
      </c>
      <c r="N213" s="1">
        <v>25.420999999999999</v>
      </c>
      <c r="O213" s="1">
        <v>25.469000000000001</v>
      </c>
      <c r="P213" s="1">
        <v>5</v>
      </c>
      <c r="Q213" s="1">
        <v>3</v>
      </c>
      <c r="R213" s="2" t="s">
        <v>53</v>
      </c>
      <c r="S213" s="2"/>
      <c r="T213" s="2"/>
      <c r="U213" s="2"/>
      <c r="V213" s="2" t="s">
        <v>70</v>
      </c>
      <c r="W213" s="2" t="s">
        <v>534</v>
      </c>
      <c r="X213" s="3">
        <v>44895.962500000001</v>
      </c>
      <c r="Y213" s="2" t="s">
        <v>56</v>
      </c>
      <c r="Z213" s="2" t="s">
        <v>36</v>
      </c>
      <c r="AA213" s="2" t="s">
        <v>72</v>
      </c>
      <c r="AB213" s="2" t="s">
        <v>535</v>
      </c>
    </row>
    <row r="214" spans="1:28" ht="13" x14ac:dyDescent="0.15">
      <c r="A214" s="1">
        <v>397</v>
      </c>
      <c r="B214" s="2" t="s">
        <v>28</v>
      </c>
      <c r="C214" s="2" t="s">
        <v>29</v>
      </c>
      <c r="D214" s="1">
        <v>4</v>
      </c>
      <c r="E214" s="2" t="s">
        <v>30</v>
      </c>
      <c r="F214" s="1">
        <v>3</v>
      </c>
      <c r="G214" s="2"/>
      <c r="H214" s="1">
        <v>143</v>
      </c>
      <c r="I214" s="1">
        <v>148</v>
      </c>
      <c r="J214" s="1">
        <v>143</v>
      </c>
      <c r="K214" s="1">
        <v>5</v>
      </c>
      <c r="L214" s="1">
        <v>25.59</v>
      </c>
      <c r="M214" s="1">
        <v>25.64</v>
      </c>
      <c r="N214" s="1">
        <v>25.420999999999999</v>
      </c>
      <c r="O214" s="1">
        <v>25.469000000000001</v>
      </c>
      <c r="P214" s="1">
        <v>5</v>
      </c>
      <c r="Q214" s="1">
        <v>176</v>
      </c>
      <c r="R214" s="2" t="s">
        <v>59</v>
      </c>
      <c r="S214" s="2" t="s">
        <v>60</v>
      </c>
      <c r="T214" s="2"/>
      <c r="U214" s="2"/>
      <c r="V214" s="2" t="s">
        <v>61</v>
      </c>
      <c r="W214" s="2" t="s">
        <v>536</v>
      </c>
      <c r="X214" s="3">
        <v>44895.882638888892</v>
      </c>
      <c r="Y214" s="2" t="s">
        <v>35</v>
      </c>
      <c r="Z214" s="2" t="s">
        <v>36</v>
      </c>
      <c r="AA214" s="2"/>
      <c r="AB214" s="2" t="s">
        <v>537</v>
      </c>
    </row>
    <row r="215" spans="1:28" ht="13" x14ac:dyDescent="0.15">
      <c r="A215" s="1">
        <v>397</v>
      </c>
      <c r="B215" s="2" t="s">
        <v>28</v>
      </c>
      <c r="C215" s="2" t="s">
        <v>29</v>
      </c>
      <c r="D215" s="1">
        <v>4</v>
      </c>
      <c r="E215" s="2" t="s">
        <v>30</v>
      </c>
      <c r="F215" s="1">
        <v>3</v>
      </c>
      <c r="G215" s="2"/>
      <c r="H215" s="1">
        <v>143</v>
      </c>
      <c r="I215" s="1">
        <v>148</v>
      </c>
      <c r="J215" s="1">
        <v>0</v>
      </c>
      <c r="K215" s="1">
        <v>5</v>
      </c>
      <c r="L215" s="1">
        <v>25.59</v>
      </c>
      <c r="M215" s="1">
        <v>25.64</v>
      </c>
      <c r="N215" s="1">
        <v>25.420999999999999</v>
      </c>
      <c r="O215" s="1">
        <v>25.469000000000001</v>
      </c>
      <c r="P215" s="1">
        <v>5</v>
      </c>
      <c r="Q215" s="1">
        <v>6</v>
      </c>
      <c r="R215" s="2" t="s">
        <v>53</v>
      </c>
      <c r="S215" s="2"/>
      <c r="T215" s="2"/>
      <c r="U215" s="2"/>
      <c r="V215" s="1" t="s">
        <v>54</v>
      </c>
      <c r="W215" s="2" t="s">
        <v>538</v>
      </c>
      <c r="X215" s="3">
        <v>44895.962500000001</v>
      </c>
      <c r="Y215" s="2" t="s">
        <v>56</v>
      </c>
      <c r="Z215" s="2" t="s">
        <v>36</v>
      </c>
      <c r="AA215" s="2" t="s">
        <v>57</v>
      </c>
      <c r="AB215" s="2" t="s">
        <v>539</v>
      </c>
    </row>
    <row r="216" spans="1:28" ht="13" x14ac:dyDescent="0.15">
      <c r="A216" s="1">
        <v>397</v>
      </c>
      <c r="B216" s="2" t="s">
        <v>28</v>
      </c>
      <c r="C216" s="2" t="s">
        <v>29</v>
      </c>
      <c r="D216" s="1">
        <v>4</v>
      </c>
      <c r="E216" s="2" t="s">
        <v>30</v>
      </c>
      <c r="F216" s="1">
        <v>3</v>
      </c>
      <c r="G216" s="2"/>
      <c r="H216" s="1">
        <v>143</v>
      </c>
      <c r="I216" s="1">
        <v>148</v>
      </c>
      <c r="J216" s="1">
        <v>0</v>
      </c>
      <c r="K216" s="1">
        <v>5</v>
      </c>
      <c r="L216" s="1">
        <v>25.59</v>
      </c>
      <c r="M216" s="1">
        <v>25.64</v>
      </c>
      <c r="N216" s="1">
        <v>25.420999999999999</v>
      </c>
      <c r="O216" s="1">
        <v>25.469000000000001</v>
      </c>
      <c r="P216" s="1">
        <v>5</v>
      </c>
      <c r="Q216" s="1">
        <v>25</v>
      </c>
      <c r="R216" s="2" t="s">
        <v>80</v>
      </c>
      <c r="S216" s="2"/>
      <c r="T216" s="2" t="s">
        <v>64</v>
      </c>
      <c r="U216" s="2" t="s">
        <v>65</v>
      </c>
      <c r="V216" s="2" t="s">
        <v>81</v>
      </c>
      <c r="W216" s="2" t="s">
        <v>540</v>
      </c>
      <c r="X216" s="3">
        <v>44895.962500000001</v>
      </c>
      <c r="Y216" s="2" t="s">
        <v>56</v>
      </c>
      <c r="Z216" s="2" t="s">
        <v>36</v>
      </c>
      <c r="AA216" s="2"/>
      <c r="AB216" s="2" t="s">
        <v>541</v>
      </c>
    </row>
    <row r="217" spans="1:28" ht="13" x14ac:dyDescent="0.15">
      <c r="A217" s="1">
        <v>397</v>
      </c>
      <c r="B217" s="2" t="s">
        <v>28</v>
      </c>
      <c r="C217" s="2" t="s">
        <v>29</v>
      </c>
      <c r="D217" s="1">
        <v>4</v>
      </c>
      <c r="E217" s="2" t="s">
        <v>30</v>
      </c>
      <c r="F217" s="1">
        <v>3</v>
      </c>
      <c r="G217" s="2"/>
      <c r="H217" s="1">
        <v>143</v>
      </c>
      <c r="I217" s="1">
        <v>148</v>
      </c>
      <c r="J217" s="1">
        <v>0</v>
      </c>
      <c r="K217" s="1">
        <v>5</v>
      </c>
      <c r="L217" s="1">
        <v>25.59</v>
      </c>
      <c r="M217" s="1">
        <v>25.64</v>
      </c>
      <c r="N217" s="1">
        <v>25.420999999999999</v>
      </c>
      <c r="O217" s="1">
        <v>25.469000000000001</v>
      </c>
      <c r="P217" s="1">
        <v>5</v>
      </c>
      <c r="Q217" s="2">
        <v>10</v>
      </c>
      <c r="R217" s="2" t="s">
        <v>53</v>
      </c>
      <c r="S217" s="2"/>
      <c r="T217" s="2" t="s">
        <v>88</v>
      </c>
      <c r="U217" s="2" t="s">
        <v>89</v>
      </c>
      <c r="V217" s="2" t="s">
        <v>90</v>
      </c>
      <c r="W217" s="2" t="s">
        <v>542</v>
      </c>
      <c r="X217" s="3">
        <v>44895.962500000001</v>
      </c>
      <c r="Y217" s="2" t="s">
        <v>56</v>
      </c>
      <c r="Z217" s="2" t="s">
        <v>36</v>
      </c>
      <c r="AA217" s="2" t="s">
        <v>92</v>
      </c>
      <c r="AB217" s="2" t="s">
        <v>543</v>
      </c>
    </row>
    <row r="218" spans="1:28" ht="13" x14ac:dyDescent="0.15">
      <c r="A218" s="1">
        <v>397</v>
      </c>
      <c r="B218" s="2" t="s">
        <v>28</v>
      </c>
      <c r="C218" s="2" t="s">
        <v>29</v>
      </c>
      <c r="D218" s="1">
        <v>4</v>
      </c>
      <c r="E218" s="2" t="s">
        <v>30</v>
      </c>
      <c r="F218" s="1">
        <v>3</v>
      </c>
      <c r="G218" s="2"/>
      <c r="H218" s="1">
        <v>143</v>
      </c>
      <c r="I218" s="1">
        <v>148</v>
      </c>
      <c r="J218" s="1">
        <v>0</v>
      </c>
      <c r="K218" s="1">
        <v>5</v>
      </c>
      <c r="L218" s="1">
        <v>25.59</v>
      </c>
      <c r="M218" s="1">
        <v>25.64</v>
      </c>
      <c r="N218" s="1">
        <v>25.420999999999999</v>
      </c>
      <c r="O218" s="1">
        <v>25.469000000000001</v>
      </c>
      <c r="P218" s="1">
        <v>5</v>
      </c>
      <c r="Q218" s="1">
        <v>10</v>
      </c>
      <c r="R218" s="2" t="s">
        <v>53</v>
      </c>
      <c r="S218" s="2"/>
      <c r="T218" s="2" t="s">
        <v>64</v>
      </c>
      <c r="U218" s="2" t="s">
        <v>65</v>
      </c>
      <c r="V218" s="2" t="s">
        <v>66</v>
      </c>
      <c r="W218" s="2" t="s">
        <v>544</v>
      </c>
      <c r="X218" s="3">
        <v>44895.962500000001</v>
      </c>
      <c r="Y218" s="2" t="s">
        <v>56</v>
      </c>
      <c r="Z218" s="2" t="s">
        <v>36</v>
      </c>
      <c r="AA218" s="2" t="s">
        <v>68</v>
      </c>
      <c r="AB218" s="2" t="s">
        <v>545</v>
      </c>
    </row>
    <row r="219" spans="1:28" ht="13" x14ac:dyDescent="0.15">
      <c r="A219" s="1">
        <v>397</v>
      </c>
      <c r="B219" s="2" t="s">
        <v>28</v>
      </c>
      <c r="C219" s="2" t="s">
        <v>29</v>
      </c>
      <c r="D219" s="1">
        <v>4</v>
      </c>
      <c r="E219" s="2" t="s">
        <v>30</v>
      </c>
      <c r="F219" s="1">
        <v>3</v>
      </c>
      <c r="G219" s="2"/>
      <c r="H219" s="1">
        <v>143</v>
      </c>
      <c r="I219" s="1">
        <v>148</v>
      </c>
      <c r="J219" s="1">
        <v>0</v>
      </c>
      <c r="K219" s="1">
        <v>5</v>
      </c>
      <c r="L219" s="1">
        <v>25.59</v>
      </c>
      <c r="M219" s="1">
        <v>25.64</v>
      </c>
      <c r="N219" s="1">
        <v>25.420999999999999</v>
      </c>
      <c r="O219" s="1">
        <v>25.469000000000001</v>
      </c>
      <c r="P219" s="1">
        <v>5</v>
      </c>
      <c r="Q219" s="1">
        <v>2</v>
      </c>
      <c r="R219" s="2" t="s">
        <v>53</v>
      </c>
      <c r="S219" s="2" t="s">
        <v>100</v>
      </c>
      <c r="T219" s="2"/>
      <c r="U219" s="2"/>
      <c r="V219" s="2" t="s">
        <v>101</v>
      </c>
      <c r="W219" s="2" t="s">
        <v>546</v>
      </c>
      <c r="X219" s="3">
        <v>44895.962500000001</v>
      </c>
      <c r="Y219" s="2" t="s">
        <v>56</v>
      </c>
      <c r="Z219" s="2" t="s">
        <v>36</v>
      </c>
      <c r="AA219" s="2" t="s">
        <v>103</v>
      </c>
      <c r="AB219" s="2" t="s">
        <v>547</v>
      </c>
    </row>
    <row r="220" spans="1:28" ht="13" x14ac:dyDescent="0.15">
      <c r="A220" s="1">
        <v>397</v>
      </c>
      <c r="B220" s="2" t="s">
        <v>28</v>
      </c>
      <c r="C220" s="2" t="s">
        <v>29</v>
      </c>
      <c r="D220" s="1">
        <v>4</v>
      </c>
      <c r="E220" s="2" t="s">
        <v>30</v>
      </c>
      <c r="F220" s="1">
        <v>3</v>
      </c>
      <c r="G220" s="2"/>
      <c r="H220" s="1">
        <v>143</v>
      </c>
      <c r="I220" s="1">
        <v>148</v>
      </c>
      <c r="J220" s="1">
        <v>0</v>
      </c>
      <c r="K220" s="1">
        <v>5</v>
      </c>
      <c r="L220" s="1">
        <v>25.59</v>
      </c>
      <c r="M220" s="1">
        <v>25.64</v>
      </c>
      <c r="N220" s="1">
        <v>25.420999999999999</v>
      </c>
      <c r="O220" s="1">
        <v>25.469000000000001</v>
      </c>
      <c r="P220" s="1">
        <v>5</v>
      </c>
      <c r="Q220" s="1">
        <v>2</v>
      </c>
      <c r="R220" s="2" t="s">
        <v>53</v>
      </c>
      <c r="S220" s="2"/>
      <c r="T220" s="2" t="s">
        <v>74</v>
      </c>
      <c r="U220" s="2" t="s">
        <v>75</v>
      </c>
      <c r="V220" s="2" t="s">
        <v>76</v>
      </c>
      <c r="W220" s="2" t="s">
        <v>548</v>
      </c>
      <c r="X220" s="3">
        <v>44895.962500000001</v>
      </c>
      <c r="Y220" s="2" t="s">
        <v>56</v>
      </c>
      <c r="Z220" s="2" t="s">
        <v>36</v>
      </c>
      <c r="AA220" s="2" t="s">
        <v>78</v>
      </c>
      <c r="AB220" s="2" t="s">
        <v>549</v>
      </c>
    </row>
    <row r="221" spans="1:28" ht="13" x14ac:dyDescent="0.15">
      <c r="A221" s="1">
        <v>397</v>
      </c>
      <c r="B221" s="2" t="s">
        <v>28</v>
      </c>
      <c r="C221" s="2" t="s">
        <v>29</v>
      </c>
      <c r="D221" s="1">
        <v>4</v>
      </c>
      <c r="E221" s="2" t="s">
        <v>30</v>
      </c>
      <c r="F221" s="1">
        <v>3</v>
      </c>
      <c r="G221" s="2"/>
      <c r="H221" s="1">
        <v>143</v>
      </c>
      <c r="I221" s="1">
        <v>148</v>
      </c>
      <c r="J221" s="1">
        <v>0</v>
      </c>
      <c r="K221" s="1">
        <v>5</v>
      </c>
      <c r="L221" s="1">
        <v>25.59</v>
      </c>
      <c r="M221" s="1">
        <v>25.64</v>
      </c>
      <c r="N221" s="1">
        <v>25.420999999999999</v>
      </c>
      <c r="O221" s="1">
        <v>25.469000000000001</v>
      </c>
      <c r="P221" s="1">
        <v>5</v>
      </c>
      <c r="Q221" s="1">
        <v>75</v>
      </c>
      <c r="R221" s="2" t="s">
        <v>80</v>
      </c>
      <c r="S221" s="2"/>
      <c r="T221" s="2"/>
      <c r="U221" s="2"/>
      <c r="V221" s="2" t="s">
        <v>84</v>
      </c>
      <c r="W221" s="2" t="s">
        <v>550</v>
      </c>
      <c r="X221" s="3">
        <v>44895.962500000001</v>
      </c>
      <c r="Y221" s="2" t="s">
        <v>56</v>
      </c>
      <c r="Z221" s="2" t="s">
        <v>36</v>
      </c>
      <c r="AA221" s="2" t="s">
        <v>86</v>
      </c>
      <c r="AB221" s="2" t="s">
        <v>551</v>
      </c>
    </row>
    <row r="222" spans="1:28" ht="13" x14ac:dyDescent="0.15">
      <c r="A222" s="1">
        <v>397</v>
      </c>
      <c r="B222" s="2" t="s">
        <v>28</v>
      </c>
      <c r="C222" s="2" t="s">
        <v>29</v>
      </c>
      <c r="D222" s="1">
        <v>4</v>
      </c>
      <c r="E222" s="2" t="s">
        <v>30</v>
      </c>
      <c r="F222" s="2">
        <v>4</v>
      </c>
      <c r="G222" s="2" t="s">
        <v>43</v>
      </c>
      <c r="H222" s="1">
        <v>76</v>
      </c>
      <c r="I222" s="1">
        <v>76</v>
      </c>
      <c r="J222" s="1">
        <v>76</v>
      </c>
      <c r="K222" s="1">
        <v>5</v>
      </c>
      <c r="L222" s="1">
        <v>26.4</v>
      </c>
      <c r="M222" s="1">
        <v>26.4</v>
      </c>
      <c r="N222" s="1">
        <v>26.2</v>
      </c>
      <c r="O222" s="1">
        <v>26.2</v>
      </c>
      <c r="P222" s="1">
        <v>0</v>
      </c>
      <c r="Q222" s="1">
        <v>1</v>
      </c>
      <c r="R222" s="2" t="s">
        <v>49</v>
      </c>
      <c r="S222" s="2" t="s">
        <v>50</v>
      </c>
      <c r="T222" s="2"/>
      <c r="U222" s="2"/>
      <c r="V222" s="2" t="s">
        <v>50</v>
      </c>
      <c r="W222" s="2" t="s">
        <v>552</v>
      </c>
      <c r="X222" s="3">
        <v>44896.04791666667</v>
      </c>
      <c r="Y222" s="2" t="s">
        <v>110</v>
      </c>
      <c r="Z222" s="2" t="s">
        <v>36</v>
      </c>
      <c r="AA222" s="2"/>
      <c r="AB222" s="2" t="s">
        <v>553</v>
      </c>
    </row>
    <row r="223" spans="1:28" ht="13" x14ac:dyDescent="0.15">
      <c r="A223" s="1">
        <v>397</v>
      </c>
      <c r="B223" s="2" t="s">
        <v>28</v>
      </c>
      <c r="C223" s="2" t="s">
        <v>29</v>
      </c>
      <c r="D223" s="1">
        <v>4</v>
      </c>
      <c r="E223" s="2" t="s">
        <v>30</v>
      </c>
      <c r="F223" s="2">
        <v>4</v>
      </c>
      <c r="G223" s="2"/>
      <c r="H223" s="1">
        <v>143</v>
      </c>
      <c r="I223" s="1">
        <v>148</v>
      </c>
      <c r="J223" s="1">
        <v>0</v>
      </c>
      <c r="K223" s="1">
        <v>5</v>
      </c>
      <c r="L223" s="1">
        <v>27.07</v>
      </c>
      <c r="M223" s="1">
        <v>27.12</v>
      </c>
      <c r="N223" s="1">
        <v>26.844000000000001</v>
      </c>
      <c r="O223" s="1">
        <v>26.891999999999999</v>
      </c>
      <c r="P223" s="1">
        <v>5</v>
      </c>
      <c r="Q223" s="1">
        <v>25</v>
      </c>
      <c r="R223" s="2" t="s">
        <v>80</v>
      </c>
      <c r="S223" s="2"/>
      <c r="T223" s="2" t="s">
        <v>64</v>
      </c>
      <c r="U223" s="2" t="s">
        <v>65</v>
      </c>
      <c r="V223" s="2" t="s">
        <v>81</v>
      </c>
      <c r="W223" s="2" t="s">
        <v>554</v>
      </c>
      <c r="X223" s="3">
        <v>44895.988888888889</v>
      </c>
      <c r="Y223" s="2" t="s">
        <v>56</v>
      </c>
      <c r="Z223" s="2" t="s">
        <v>36</v>
      </c>
      <c r="AA223" s="2"/>
      <c r="AB223" s="2" t="s">
        <v>555</v>
      </c>
    </row>
    <row r="224" spans="1:28" ht="13" x14ac:dyDescent="0.15">
      <c r="A224" s="1">
        <v>397</v>
      </c>
      <c r="B224" s="2" t="s">
        <v>28</v>
      </c>
      <c r="C224" s="2" t="s">
        <v>29</v>
      </c>
      <c r="D224" s="1">
        <v>4</v>
      </c>
      <c r="E224" s="2" t="s">
        <v>30</v>
      </c>
      <c r="F224" s="2">
        <v>4</v>
      </c>
      <c r="G224" s="2"/>
      <c r="H224" s="1">
        <v>143</v>
      </c>
      <c r="I224" s="1">
        <v>148</v>
      </c>
      <c r="J224" s="1">
        <v>0</v>
      </c>
      <c r="K224" s="1">
        <v>5</v>
      </c>
      <c r="L224" s="1">
        <v>27.07</v>
      </c>
      <c r="M224" s="1">
        <v>27.12</v>
      </c>
      <c r="N224" s="1">
        <v>26.844000000000001</v>
      </c>
      <c r="O224" s="1">
        <v>26.891999999999999</v>
      </c>
      <c r="P224" s="1">
        <v>5</v>
      </c>
      <c r="Q224" s="1">
        <v>2</v>
      </c>
      <c r="R224" s="2" t="s">
        <v>53</v>
      </c>
      <c r="S224" s="2"/>
      <c r="T224" s="2" t="s">
        <v>74</v>
      </c>
      <c r="U224" s="2" t="s">
        <v>75</v>
      </c>
      <c r="V224" s="2" t="s">
        <v>76</v>
      </c>
      <c r="W224" s="2" t="s">
        <v>556</v>
      </c>
      <c r="X224" s="3">
        <v>44895.988888888889</v>
      </c>
      <c r="Y224" s="2" t="s">
        <v>56</v>
      </c>
      <c r="Z224" s="2" t="s">
        <v>36</v>
      </c>
      <c r="AA224" s="2" t="s">
        <v>78</v>
      </c>
      <c r="AB224" s="2" t="s">
        <v>557</v>
      </c>
    </row>
    <row r="225" spans="1:28" ht="13" x14ac:dyDescent="0.15">
      <c r="A225" s="1">
        <v>397</v>
      </c>
      <c r="B225" s="2" t="s">
        <v>28</v>
      </c>
      <c r="C225" s="2" t="s">
        <v>29</v>
      </c>
      <c r="D225" s="1">
        <v>4</v>
      </c>
      <c r="E225" s="2" t="s">
        <v>30</v>
      </c>
      <c r="F225" s="2">
        <v>4</v>
      </c>
      <c r="G225" s="2"/>
      <c r="H225" s="1">
        <v>143</v>
      </c>
      <c r="I225" s="1">
        <v>148</v>
      </c>
      <c r="J225" s="1">
        <v>143</v>
      </c>
      <c r="K225" s="1">
        <v>5</v>
      </c>
      <c r="L225" s="1">
        <v>27.07</v>
      </c>
      <c r="M225" s="1">
        <v>27.12</v>
      </c>
      <c r="N225" s="1">
        <v>26.844000000000001</v>
      </c>
      <c r="O225" s="1">
        <v>26.891999999999999</v>
      </c>
      <c r="P225" s="1">
        <v>5</v>
      </c>
      <c r="Q225" s="1">
        <v>176</v>
      </c>
      <c r="R225" s="2" t="s">
        <v>59</v>
      </c>
      <c r="S225" s="2" t="s">
        <v>60</v>
      </c>
      <c r="T225" s="2"/>
      <c r="U225" s="2"/>
      <c r="V225" s="2" t="s">
        <v>61</v>
      </c>
      <c r="W225" s="2" t="s">
        <v>558</v>
      </c>
      <c r="X225" s="3">
        <v>44895.882638888892</v>
      </c>
      <c r="Y225" s="2" t="s">
        <v>35</v>
      </c>
      <c r="Z225" s="2" t="s">
        <v>36</v>
      </c>
      <c r="AA225" s="2"/>
      <c r="AB225" s="2" t="s">
        <v>559</v>
      </c>
    </row>
    <row r="226" spans="1:28" ht="13" x14ac:dyDescent="0.15">
      <c r="A226" s="1">
        <v>397</v>
      </c>
      <c r="B226" s="2" t="s">
        <v>28</v>
      </c>
      <c r="C226" s="2" t="s">
        <v>29</v>
      </c>
      <c r="D226" s="1">
        <v>4</v>
      </c>
      <c r="E226" s="2" t="s">
        <v>30</v>
      </c>
      <c r="F226" s="2">
        <v>4</v>
      </c>
      <c r="G226" s="2"/>
      <c r="H226" s="1">
        <v>143</v>
      </c>
      <c r="I226" s="1">
        <v>148</v>
      </c>
      <c r="J226" s="1">
        <v>0</v>
      </c>
      <c r="K226" s="1">
        <v>5</v>
      </c>
      <c r="L226" s="1">
        <v>27.07</v>
      </c>
      <c r="M226" s="1">
        <v>27.12</v>
      </c>
      <c r="N226" s="1">
        <v>26.844000000000001</v>
      </c>
      <c r="O226" s="1">
        <v>26.891999999999999</v>
      </c>
      <c r="P226" s="1">
        <v>5</v>
      </c>
      <c r="Q226" s="1">
        <v>6</v>
      </c>
      <c r="R226" s="2" t="s">
        <v>53</v>
      </c>
      <c r="S226" s="2"/>
      <c r="T226" s="2"/>
      <c r="U226" s="2"/>
      <c r="V226" s="2" t="s">
        <v>54</v>
      </c>
      <c r="W226" s="2" t="s">
        <v>560</v>
      </c>
      <c r="X226" s="3">
        <v>44895.988888888889</v>
      </c>
      <c r="Y226" s="2" t="s">
        <v>56</v>
      </c>
      <c r="Z226" s="2" t="s">
        <v>36</v>
      </c>
      <c r="AA226" s="2" t="s">
        <v>57</v>
      </c>
      <c r="AB226" s="2" t="s">
        <v>561</v>
      </c>
    </row>
    <row r="227" spans="1:28" ht="13" x14ac:dyDescent="0.15">
      <c r="A227" s="1">
        <v>397</v>
      </c>
      <c r="B227" s="2" t="s">
        <v>28</v>
      </c>
      <c r="C227" s="2" t="s">
        <v>29</v>
      </c>
      <c r="D227" s="1">
        <v>4</v>
      </c>
      <c r="E227" s="2" t="s">
        <v>30</v>
      </c>
      <c r="F227" s="2">
        <v>4</v>
      </c>
      <c r="G227" s="2"/>
      <c r="H227" s="1">
        <v>143</v>
      </c>
      <c r="I227" s="1">
        <v>148</v>
      </c>
      <c r="J227" s="1">
        <v>0</v>
      </c>
      <c r="K227" s="1">
        <v>5</v>
      </c>
      <c r="L227" s="1">
        <v>27.07</v>
      </c>
      <c r="M227" s="1">
        <v>27.12</v>
      </c>
      <c r="N227" s="1">
        <v>26.844000000000001</v>
      </c>
      <c r="O227" s="1">
        <v>26.891999999999999</v>
      </c>
      <c r="P227" s="1">
        <v>5</v>
      </c>
      <c r="Q227" s="1">
        <v>10</v>
      </c>
      <c r="R227" s="2" t="s">
        <v>53</v>
      </c>
      <c r="S227" s="2"/>
      <c r="T227" s="2" t="s">
        <v>64</v>
      </c>
      <c r="U227" s="2" t="s">
        <v>65</v>
      </c>
      <c r="V227" s="2" t="s">
        <v>66</v>
      </c>
      <c r="W227" s="2" t="s">
        <v>562</v>
      </c>
      <c r="X227" s="3">
        <v>44895.988888888889</v>
      </c>
      <c r="Y227" s="2" t="s">
        <v>56</v>
      </c>
      <c r="Z227" s="2" t="s">
        <v>36</v>
      </c>
      <c r="AA227" s="2" t="s">
        <v>68</v>
      </c>
      <c r="AB227" s="2" t="s">
        <v>563</v>
      </c>
    </row>
    <row r="228" spans="1:28" ht="13" x14ac:dyDescent="0.15">
      <c r="A228" s="1">
        <v>397</v>
      </c>
      <c r="B228" s="2" t="s">
        <v>28</v>
      </c>
      <c r="C228" s="2" t="s">
        <v>29</v>
      </c>
      <c r="D228" s="1">
        <v>4</v>
      </c>
      <c r="E228" s="2" t="s">
        <v>30</v>
      </c>
      <c r="F228" s="2">
        <v>4</v>
      </c>
      <c r="G228" s="2"/>
      <c r="H228" s="1">
        <v>143</v>
      </c>
      <c r="I228" s="1">
        <v>148</v>
      </c>
      <c r="J228" s="1">
        <v>0</v>
      </c>
      <c r="K228" s="1">
        <v>5</v>
      </c>
      <c r="L228" s="1">
        <v>27.07</v>
      </c>
      <c r="M228" s="1">
        <v>27.12</v>
      </c>
      <c r="N228" s="1">
        <v>26.844000000000001</v>
      </c>
      <c r="O228" s="1">
        <v>26.891999999999999</v>
      </c>
      <c r="P228" s="1">
        <v>5</v>
      </c>
      <c r="Q228" s="1">
        <v>75</v>
      </c>
      <c r="R228" s="2" t="s">
        <v>80</v>
      </c>
      <c r="S228" s="2"/>
      <c r="T228" s="2"/>
      <c r="U228" s="2"/>
      <c r="V228" s="2" t="s">
        <v>84</v>
      </c>
      <c r="W228" s="2" t="s">
        <v>564</v>
      </c>
      <c r="X228" s="3">
        <v>44895.988888888889</v>
      </c>
      <c r="Y228" s="2" t="s">
        <v>56</v>
      </c>
      <c r="Z228" s="2" t="s">
        <v>36</v>
      </c>
      <c r="AA228" s="2" t="s">
        <v>86</v>
      </c>
      <c r="AB228" s="2" t="s">
        <v>565</v>
      </c>
    </row>
    <row r="229" spans="1:28" ht="13" x14ac:dyDescent="0.15">
      <c r="A229" s="1">
        <v>397</v>
      </c>
      <c r="B229" s="2" t="s">
        <v>28</v>
      </c>
      <c r="C229" s="2" t="s">
        <v>29</v>
      </c>
      <c r="D229" s="1">
        <v>4</v>
      </c>
      <c r="E229" s="2" t="s">
        <v>30</v>
      </c>
      <c r="F229" s="2">
        <v>4</v>
      </c>
      <c r="G229" s="2"/>
      <c r="H229" s="1">
        <v>143</v>
      </c>
      <c r="I229" s="1">
        <v>148</v>
      </c>
      <c r="J229" s="1">
        <v>0</v>
      </c>
      <c r="K229" s="1">
        <v>5</v>
      </c>
      <c r="L229" s="1">
        <v>27.07</v>
      </c>
      <c r="M229" s="1">
        <v>27.12</v>
      </c>
      <c r="N229" s="1">
        <v>26.844000000000001</v>
      </c>
      <c r="O229" s="1">
        <v>26.891999999999999</v>
      </c>
      <c r="P229" s="1">
        <v>5</v>
      </c>
      <c r="Q229" s="1">
        <v>10</v>
      </c>
      <c r="R229" s="2" t="s">
        <v>53</v>
      </c>
      <c r="S229" s="2"/>
      <c r="T229" s="2" t="s">
        <v>88</v>
      </c>
      <c r="U229" s="2" t="s">
        <v>89</v>
      </c>
      <c r="V229" s="2" t="s">
        <v>90</v>
      </c>
      <c r="W229" s="2" t="s">
        <v>566</v>
      </c>
      <c r="X229" s="3">
        <v>44895.988888888889</v>
      </c>
      <c r="Y229" s="2" t="s">
        <v>56</v>
      </c>
      <c r="Z229" s="2" t="s">
        <v>36</v>
      </c>
      <c r="AA229" s="2" t="s">
        <v>92</v>
      </c>
      <c r="AB229" s="2" t="s">
        <v>567</v>
      </c>
    </row>
    <row r="230" spans="1:28" ht="13" x14ac:dyDescent="0.15">
      <c r="A230" s="1">
        <v>397</v>
      </c>
      <c r="B230" s="2" t="s">
        <v>28</v>
      </c>
      <c r="C230" s="2" t="s">
        <v>29</v>
      </c>
      <c r="D230" s="1">
        <v>4</v>
      </c>
      <c r="E230" s="2" t="s">
        <v>30</v>
      </c>
      <c r="F230" s="2">
        <v>4</v>
      </c>
      <c r="G230" s="2"/>
      <c r="H230" s="1">
        <v>143</v>
      </c>
      <c r="I230" s="1">
        <v>148</v>
      </c>
      <c r="J230" s="1">
        <v>0</v>
      </c>
      <c r="K230" s="1">
        <v>5</v>
      </c>
      <c r="L230" s="1">
        <v>27.07</v>
      </c>
      <c r="M230" s="1">
        <v>27.12</v>
      </c>
      <c r="N230" s="1">
        <v>26.844000000000001</v>
      </c>
      <c r="O230" s="1">
        <v>26.891999999999999</v>
      </c>
      <c r="P230" s="1">
        <v>5</v>
      </c>
      <c r="Q230" s="1">
        <v>2</v>
      </c>
      <c r="R230" s="2" t="s">
        <v>53</v>
      </c>
      <c r="S230" s="2" t="s">
        <v>100</v>
      </c>
      <c r="T230" s="2"/>
      <c r="U230" s="2"/>
      <c r="V230" s="2" t="s">
        <v>101</v>
      </c>
      <c r="W230" s="2" t="s">
        <v>568</v>
      </c>
      <c r="X230" s="3">
        <v>44895.988888888889</v>
      </c>
      <c r="Y230" s="2" t="s">
        <v>56</v>
      </c>
      <c r="Z230" s="2" t="s">
        <v>36</v>
      </c>
      <c r="AA230" s="2" t="s">
        <v>103</v>
      </c>
      <c r="AB230" s="2" t="s">
        <v>569</v>
      </c>
    </row>
    <row r="231" spans="1:28" ht="13" x14ac:dyDescent="0.15">
      <c r="A231" s="1">
        <v>397</v>
      </c>
      <c r="B231" s="2" t="s">
        <v>28</v>
      </c>
      <c r="C231" s="2" t="s">
        <v>29</v>
      </c>
      <c r="D231" s="1">
        <v>4</v>
      </c>
      <c r="E231" s="2" t="s">
        <v>30</v>
      </c>
      <c r="F231" s="2">
        <v>4</v>
      </c>
      <c r="G231" s="2"/>
      <c r="H231" s="1">
        <v>143</v>
      </c>
      <c r="I231" s="1">
        <v>148</v>
      </c>
      <c r="J231" s="1">
        <v>0</v>
      </c>
      <c r="K231" s="1">
        <v>5</v>
      </c>
      <c r="L231" s="1">
        <v>27.07</v>
      </c>
      <c r="M231" s="1">
        <v>27.12</v>
      </c>
      <c r="N231" s="1">
        <v>26.844000000000001</v>
      </c>
      <c r="O231" s="1">
        <v>26.891999999999999</v>
      </c>
      <c r="P231" s="1">
        <v>5</v>
      </c>
      <c r="Q231" s="1">
        <v>3</v>
      </c>
      <c r="R231" s="2" t="s">
        <v>53</v>
      </c>
      <c r="S231" s="2"/>
      <c r="T231" s="2"/>
      <c r="U231" s="2"/>
      <c r="V231" s="2" t="s">
        <v>70</v>
      </c>
      <c r="W231" s="2" t="s">
        <v>570</v>
      </c>
      <c r="X231" s="3">
        <v>44895.988888888889</v>
      </c>
      <c r="Y231" s="2" t="s">
        <v>56</v>
      </c>
      <c r="Z231" s="2" t="s">
        <v>36</v>
      </c>
      <c r="AA231" s="2" t="s">
        <v>72</v>
      </c>
      <c r="AB231" s="2" t="s">
        <v>571</v>
      </c>
    </row>
    <row r="232" spans="1:28" ht="13" x14ac:dyDescent="0.15">
      <c r="A232" s="1">
        <v>397</v>
      </c>
      <c r="B232" s="2" t="s">
        <v>28</v>
      </c>
      <c r="C232" s="2" t="s">
        <v>29</v>
      </c>
      <c r="D232" s="1">
        <v>4</v>
      </c>
      <c r="E232" s="2" t="s">
        <v>30</v>
      </c>
      <c r="F232" s="1">
        <v>5</v>
      </c>
      <c r="G232" s="2" t="s">
        <v>43</v>
      </c>
      <c r="H232" s="1">
        <v>15</v>
      </c>
      <c r="I232" s="1">
        <v>17</v>
      </c>
      <c r="J232" s="1">
        <v>15</v>
      </c>
      <c r="K232" s="1">
        <v>5</v>
      </c>
      <c r="L232" s="1">
        <v>27.27</v>
      </c>
      <c r="M232" s="1">
        <v>27.29</v>
      </c>
      <c r="N232" s="1">
        <v>27.036000000000001</v>
      </c>
      <c r="O232" s="1">
        <v>27.055</v>
      </c>
      <c r="P232" s="1">
        <v>2</v>
      </c>
      <c r="Q232" s="1">
        <v>10</v>
      </c>
      <c r="R232" s="2" t="s">
        <v>44</v>
      </c>
      <c r="S232" s="2" t="s">
        <v>45</v>
      </c>
      <c r="T232" s="2"/>
      <c r="U232" s="2"/>
      <c r="V232" s="2">
        <v>31184</v>
      </c>
      <c r="W232" s="2" t="s">
        <v>572</v>
      </c>
      <c r="X232" s="3">
        <v>44896.056944444441</v>
      </c>
      <c r="Y232" s="2" t="s">
        <v>110</v>
      </c>
      <c r="Z232" s="2" t="s">
        <v>36</v>
      </c>
      <c r="AA232" s="2"/>
      <c r="AB232" s="2" t="s">
        <v>573</v>
      </c>
    </row>
    <row r="233" spans="1:28" ht="13" x14ac:dyDescent="0.15">
      <c r="A233" s="1">
        <v>397</v>
      </c>
      <c r="B233" s="2" t="s">
        <v>28</v>
      </c>
      <c r="C233" s="2" t="s">
        <v>29</v>
      </c>
      <c r="D233" s="1">
        <v>4</v>
      </c>
      <c r="E233" s="2" t="s">
        <v>30</v>
      </c>
      <c r="F233" s="1">
        <v>5</v>
      </c>
      <c r="G233" s="2" t="s">
        <v>29</v>
      </c>
      <c r="H233" s="1">
        <v>37</v>
      </c>
      <c r="I233" s="1">
        <v>37</v>
      </c>
      <c r="J233" s="1">
        <v>37</v>
      </c>
      <c r="K233" s="1">
        <v>5</v>
      </c>
      <c r="L233" s="1">
        <v>27.49</v>
      </c>
      <c r="M233" s="1">
        <v>27.49</v>
      </c>
      <c r="N233" s="1">
        <v>27.248000000000001</v>
      </c>
      <c r="O233" s="1">
        <v>27.248000000000001</v>
      </c>
      <c r="P233" s="1">
        <v>0</v>
      </c>
      <c r="Q233" s="1"/>
      <c r="R233" s="2" t="s">
        <v>38</v>
      </c>
      <c r="S233" s="2" t="s">
        <v>39</v>
      </c>
      <c r="T233" s="2"/>
      <c r="U233" s="2"/>
      <c r="V233" s="2" t="s">
        <v>39</v>
      </c>
      <c r="W233" s="2" t="s">
        <v>574</v>
      </c>
      <c r="X233" s="3">
        <v>44896.067361111112</v>
      </c>
      <c r="Y233" s="2" t="s">
        <v>41</v>
      </c>
      <c r="Z233" s="2" t="s">
        <v>36</v>
      </c>
      <c r="AA233" s="2"/>
      <c r="AB233" s="2" t="s">
        <v>575</v>
      </c>
    </row>
    <row r="234" spans="1:28" ht="13" x14ac:dyDescent="0.15">
      <c r="A234" s="1">
        <v>397</v>
      </c>
      <c r="B234" s="2" t="s">
        <v>28</v>
      </c>
      <c r="C234" s="2" t="s">
        <v>29</v>
      </c>
      <c r="D234" s="1">
        <v>4</v>
      </c>
      <c r="E234" s="2" t="s">
        <v>30</v>
      </c>
      <c r="F234" s="1">
        <v>5</v>
      </c>
      <c r="G234" s="2" t="s">
        <v>43</v>
      </c>
      <c r="H234" s="1">
        <v>37</v>
      </c>
      <c r="I234" s="1">
        <v>38</v>
      </c>
      <c r="J234" s="1">
        <v>37</v>
      </c>
      <c r="K234" s="1">
        <v>5</v>
      </c>
      <c r="L234" s="1">
        <v>27.49</v>
      </c>
      <c r="M234" s="1">
        <v>27.5</v>
      </c>
      <c r="N234" s="1">
        <v>27.248000000000001</v>
      </c>
      <c r="O234" s="1">
        <v>27.257000000000001</v>
      </c>
      <c r="P234" s="1">
        <v>1</v>
      </c>
      <c r="Q234" s="1">
        <v>5</v>
      </c>
      <c r="R234" s="2" t="s">
        <v>44</v>
      </c>
      <c r="S234" s="2" t="s">
        <v>108</v>
      </c>
      <c r="T234" s="2"/>
      <c r="U234" s="2"/>
      <c r="V234" s="2" t="s">
        <v>108</v>
      </c>
      <c r="W234" s="2" t="s">
        <v>576</v>
      </c>
      <c r="X234" s="3">
        <v>44896.054861111108</v>
      </c>
      <c r="Y234" s="2" t="s">
        <v>110</v>
      </c>
      <c r="Z234" s="2" t="s">
        <v>36</v>
      </c>
      <c r="AA234" s="2"/>
      <c r="AB234" s="2" t="s">
        <v>577</v>
      </c>
    </row>
    <row r="235" spans="1:28" ht="13" x14ac:dyDescent="0.15">
      <c r="A235" s="1">
        <v>397</v>
      </c>
      <c r="B235" s="2" t="s">
        <v>28</v>
      </c>
      <c r="C235" s="2" t="s">
        <v>29</v>
      </c>
      <c r="D235" s="1">
        <v>4</v>
      </c>
      <c r="E235" s="2" t="s">
        <v>30</v>
      </c>
      <c r="F235" s="1">
        <v>5</v>
      </c>
      <c r="G235" s="2" t="s">
        <v>43</v>
      </c>
      <c r="H235" s="1">
        <v>75</v>
      </c>
      <c r="I235" s="1">
        <v>75</v>
      </c>
      <c r="J235" s="1">
        <v>75</v>
      </c>
      <c r="K235" s="1">
        <v>5</v>
      </c>
      <c r="L235" s="1">
        <v>27.87</v>
      </c>
      <c r="M235" s="1">
        <v>27.87</v>
      </c>
      <c r="N235" s="1">
        <v>27.613</v>
      </c>
      <c r="O235" s="1">
        <v>27.613</v>
      </c>
      <c r="P235" s="1">
        <v>0</v>
      </c>
      <c r="Q235" s="1">
        <v>1</v>
      </c>
      <c r="R235" s="2" t="s">
        <v>49</v>
      </c>
      <c r="S235" s="2" t="s">
        <v>50</v>
      </c>
      <c r="T235" s="2"/>
      <c r="U235" s="2"/>
      <c r="V235" s="2" t="s">
        <v>50</v>
      </c>
      <c r="W235" s="2" t="s">
        <v>578</v>
      </c>
      <c r="X235" s="3">
        <v>44896.04791666667</v>
      </c>
      <c r="Y235" s="2" t="s">
        <v>110</v>
      </c>
      <c r="Z235" s="2" t="s">
        <v>36</v>
      </c>
      <c r="AA235" s="2"/>
      <c r="AB235" s="2" t="s">
        <v>579</v>
      </c>
    </row>
    <row r="236" spans="1:28" ht="13" x14ac:dyDescent="0.15">
      <c r="A236" s="1">
        <v>397</v>
      </c>
      <c r="B236" s="2" t="s">
        <v>28</v>
      </c>
      <c r="C236" s="2" t="s">
        <v>29</v>
      </c>
      <c r="D236" s="1">
        <v>4</v>
      </c>
      <c r="E236" s="2" t="s">
        <v>30</v>
      </c>
      <c r="F236" s="1">
        <v>5</v>
      </c>
      <c r="G236" s="2"/>
      <c r="H236" s="1">
        <v>143</v>
      </c>
      <c r="I236" s="1">
        <v>148</v>
      </c>
      <c r="J236" s="1">
        <v>0</v>
      </c>
      <c r="K236" s="1">
        <v>5</v>
      </c>
      <c r="L236" s="1">
        <v>28.55</v>
      </c>
      <c r="M236" s="1">
        <v>28.6</v>
      </c>
      <c r="N236" s="1">
        <v>28.266999999999999</v>
      </c>
      <c r="O236" s="1">
        <v>28.315000000000001</v>
      </c>
      <c r="P236" s="1">
        <v>5</v>
      </c>
      <c r="Q236" s="1">
        <v>2</v>
      </c>
      <c r="R236" s="2" t="s">
        <v>53</v>
      </c>
      <c r="S236" s="2" t="s">
        <v>100</v>
      </c>
      <c r="T236" s="2"/>
      <c r="U236" s="2"/>
      <c r="V236" s="2" t="s">
        <v>101</v>
      </c>
      <c r="W236" s="2" t="s">
        <v>580</v>
      </c>
      <c r="X236" s="3">
        <v>44895.993750000001</v>
      </c>
      <c r="Y236" s="2" t="s">
        <v>56</v>
      </c>
      <c r="Z236" s="2" t="s">
        <v>36</v>
      </c>
      <c r="AA236" s="2" t="s">
        <v>103</v>
      </c>
      <c r="AB236" s="2" t="s">
        <v>581</v>
      </c>
    </row>
    <row r="237" spans="1:28" ht="13" x14ac:dyDescent="0.15">
      <c r="A237" s="1">
        <v>397</v>
      </c>
      <c r="B237" s="2" t="s">
        <v>28</v>
      </c>
      <c r="C237" s="2" t="s">
        <v>29</v>
      </c>
      <c r="D237" s="1">
        <v>4</v>
      </c>
      <c r="E237" s="2" t="s">
        <v>30</v>
      </c>
      <c r="F237" s="1">
        <v>5</v>
      </c>
      <c r="G237" s="2"/>
      <c r="H237" s="1">
        <v>143</v>
      </c>
      <c r="I237" s="1">
        <v>148</v>
      </c>
      <c r="J237" s="1">
        <v>0</v>
      </c>
      <c r="K237" s="1">
        <v>5</v>
      </c>
      <c r="L237" s="1">
        <v>28.55</v>
      </c>
      <c r="M237" s="1">
        <v>28.6</v>
      </c>
      <c r="N237" s="1">
        <v>28.266999999999999</v>
      </c>
      <c r="O237" s="1">
        <v>28.315000000000001</v>
      </c>
      <c r="P237" s="1">
        <v>5</v>
      </c>
      <c r="Q237" s="1">
        <v>10</v>
      </c>
      <c r="R237" s="2" t="s">
        <v>53</v>
      </c>
      <c r="S237" s="2"/>
      <c r="T237" s="2" t="s">
        <v>88</v>
      </c>
      <c r="U237" s="2" t="s">
        <v>89</v>
      </c>
      <c r="V237" s="1" t="s">
        <v>90</v>
      </c>
      <c r="W237" s="2" t="s">
        <v>582</v>
      </c>
      <c r="X237" s="3">
        <v>44895.993750000001</v>
      </c>
      <c r="Y237" s="2" t="s">
        <v>56</v>
      </c>
      <c r="Z237" s="2" t="s">
        <v>36</v>
      </c>
      <c r="AA237" s="2" t="s">
        <v>92</v>
      </c>
      <c r="AB237" s="2" t="s">
        <v>583</v>
      </c>
    </row>
    <row r="238" spans="1:28" ht="13" x14ac:dyDescent="0.15">
      <c r="A238" s="1">
        <v>397</v>
      </c>
      <c r="B238" s="2" t="s">
        <v>28</v>
      </c>
      <c r="C238" s="2" t="s">
        <v>29</v>
      </c>
      <c r="D238" s="1">
        <v>4</v>
      </c>
      <c r="E238" s="2" t="s">
        <v>30</v>
      </c>
      <c r="F238" s="1">
        <v>5</v>
      </c>
      <c r="G238" s="2"/>
      <c r="H238" s="1">
        <v>143</v>
      </c>
      <c r="I238" s="1">
        <v>148</v>
      </c>
      <c r="J238" s="1">
        <v>143</v>
      </c>
      <c r="K238" s="1">
        <v>5</v>
      </c>
      <c r="L238" s="1">
        <v>28.55</v>
      </c>
      <c r="M238" s="1">
        <v>28.6</v>
      </c>
      <c r="N238" s="1">
        <v>28.266999999999999</v>
      </c>
      <c r="O238" s="1">
        <v>28.315000000000001</v>
      </c>
      <c r="P238" s="1">
        <v>5</v>
      </c>
      <c r="Q238" s="1">
        <v>176</v>
      </c>
      <c r="R238" s="2" t="s">
        <v>59</v>
      </c>
      <c r="S238" s="2" t="s">
        <v>60</v>
      </c>
      <c r="T238" s="2"/>
      <c r="U238" s="2"/>
      <c r="V238" s="2" t="s">
        <v>61</v>
      </c>
      <c r="W238" s="2" t="s">
        <v>584</v>
      </c>
      <c r="X238" s="3">
        <v>44895.882638888892</v>
      </c>
      <c r="Y238" s="2" t="s">
        <v>35</v>
      </c>
      <c r="Z238" s="2" t="s">
        <v>36</v>
      </c>
      <c r="AA238" s="2"/>
      <c r="AB238" s="2" t="s">
        <v>585</v>
      </c>
    </row>
    <row r="239" spans="1:28" ht="13" x14ac:dyDescent="0.15">
      <c r="A239" s="1">
        <v>397</v>
      </c>
      <c r="B239" s="2" t="s">
        <v>28</v>
      </c>
      <c r="C239" s="2" t="s">
        <v>29</v>
      </c>
      <c r="D239" s="1">
        <v>4</v>
      </c>
      <c r="E239" s="2" t="s">
        <v>30</v>
      </c>
      <c r="F239" s="1">
        <v>5</v>
      </c>
      <c r="G239" s="2"/>
      <c r="H239" s="1">
        <v>143</v>
      </c>
      <c r="I239" s="1">
        <v>148</v>
      </c>
      <c r="J239" s="1">
        <v>0</v>
      </c>
      <c r="K239" s="1">
        <v>5</v>
      </c>
      <c r="L239" s="1">
        <v>28.55</v>
      </c>
      <c r="M239" s="1">
        <v>28.6</v>
      </c>
      <c r="N239" s="1">
        <v>28.266999999999999</v>
      </c>
      <c r="O239" s="1">
        <v>28.315000000000001</v>
      </c>
      <c r="P239" s="1">
        <v>5</v>
      </c>
      <c r="Q239" s="1">
        <v>2</v>
      </c>
      <c r="R239" s="2" t="s">
        <v>53</v>
      </c>
      <c r="S239" s="2"/>
      <c r="T239" s="2" t="s">
        <v>74</v>
      </c>
      <c r="U239" s="2" t="s">
        <v>75</v>
      </c>
      <c r="V239" s="2" t="s">
        <v>76</v>
      </c>
      <c r="W239" s="2" t="s">
        <v>586</v>
      </c>
      <c r="X239" s="3">
        <v>44895.993750000001</v>
      </c>
      <c r="Y239" s="2" t="s">
        <v>56</v>
      </c>
      <c r="Z239" s="2" t="s">
        <v>36</v>
      </c>
      <c r="AA239" s="2" t="s">
        <v>78</v>
      </c>
      <c r="AB239" s="2" t="s">
        <v>587</v>
      </c>
    </row>
    <row r="240" spans="1:28" ht="13" x14ac:dyDescent="0.15">
      <c r="A240" s="1">
        <v>397</v>
      </c>
      <c r="B240" s="2" t="s">
        <v>28</v>
      </c>
      <c r="C240" s="2" t="s">
        <v>29</v>
      </c>
      <c r="D240" s="1">
        <v>4</v>
      </c>
      <c r="E240" s="2" t="s">
        <v>30</v>
      </c>
      <c r="F240" s="1">
        <v>5</v>
      </c>
      <c r="G240" s="2"/>
      <c r="H240" s="1">
        <v>143</v>
      </c>
      <c r="I240" s="1">
        <v>148</v>
      </c>
      <c r="J240" s="1">
        <v>0</v>
      </c>
      <c r="K240" s="1">
        <v>5</v>
      </c>
      <c r="L240" s="1">
        <v>28.55</v>
      </c>
      <c r="M240" s="1">
        <v>28.6</v>
      </c>
      <c r="N240" s="1">
        <v>28.266999999999999</v>
      </c>
      <c r="O240" s="1">
        <v>28.315000000000001</v>
      </c>
      <c r="P240" s="1">
        <v>5</v>
      </c>
      <c r="Q240" s="1">
        <v>3</v>
      </c>
      <c r="R240" s="2" t="s">
        <v>53</v>
      </c>
      <c r="S240" s="2"/>
      <c r="T240" s="2"/>
      <c r="U240" s="2"/>
      <c r="V240" s="2" t="s">
        <v>70</v>
      </c>
      <c r="W240" s="2" t="s">
        <v>588</v>
      </c>
      <c r="X240" s="3">
        <v>44895.993750000001</v>
      </c>
      <c r="Y240" s="2" t="s">
        <v>56</v>
      </c>
      <c r="Z240" s="2" t="s">
        <v>36</v>
      </c>
      <c r="AA240" s="2" t="s">
        <v>72</v>
      </c>
      <c r="AB240" s="2" t="s">
        <v>589</v>
      </c>
    </row>
    <row r="241" spans="1:28" ht="13" x14ac:dyDescent="0.15">
      <c r="A241" s="1">
        <v>397</v>
      </c>
      <c r="B241" s="2" t="s">
        <v>28</v>
      </c>
      <c r="C241" s="2" t="s">
        <v>29</v>
      </c>
      <c r="D241" s="1">
        <v>4</v>
      </c>
      <c r="E241" s="2" t="s">
        <v>30</v>
      </c>
      <c r="F241" s="1">
        <v>5</v>
      </c>
      <c r="G241" s="2"/>
      <c r="H241" s="1">
        <v>143</v>
      </c>
      <c r="I241" s="1">
        <v>148</v>
      </c>
      <c r="J241" s="1">
        <v>0</v>
      </c>
      <c r="K241" s="1">
        <v>5</v>
      </c>
      <c r="L241" s="1">
        <v>28.55</v>
      </c>
      <c r="M241" s="1">
        <v>28.6</v>
      </c>
      <c r="N241" s="1">
        <v>28.266999999999999</v>
      </c>
      <c r="O241" s="1">
        <v>28.315000000000001</v>
      </c>
      <c r="P241" s="1">
        <v>5</v>
      </c>
      <c r="Q241" s="1">
        <v>6</v>
      </c>
      <c r="R241" s="2" t="s">
        <v>53</v>
      </c>
      <c r="S241" s="2"/>
      <c r="T241" s="2"/>
      <c r="U241" s="2"/>
      <c r="V241" s="2" t="s">
        <v>54</v>
      </c>
      <c r="W241" s="2" t="s">
        <v>590</v>
      </c>
      <c r="X241" s="3">
        <v>44895.993750000001</v>
      </c>
      <c r="Y241" s="2" t="s">
        <v>56</v>
      </c>
      <c r="Z241" s="2" t="s">
        <v>36</v>
      </c>
      <c r="AA241" s="2" t="s">
        <v>57</v>
      </c>
      <c r="AB241" s="2" t="s">
        <v>591</v>
      </c>
    </row>
    <row r="242" spans="1:28" ht="13" x14ac:dyDescent="0.15">
      <c r="A242" s="1">
        <v>397</v>
      </c>
      <c r="B242" s="2" t="s">
        <v>28</v>
      </c>
      <c r="C242" s="2" t="s">
        <v>29</v>
      </c>
      <c r="D242" s="1">
        <v>4</v>
      </c>
      <c r="E242" s="2" t="s">
        <v>30</v>
      </c>
      <c r="F242" s="1">
        <v>5</v>
      </c>
      <c r="G242" s="2"/>
      <c r="H242" s="1">
        <v>143</v>
      </c>
      <c r="I242" s="1">
        <v>148</v>
      </c>
      <c r="J242" s="1">
        <v>0</v>
      </c>
      <c r="K242" s="1">
        <v>5</v>
      </c>
      <c r="L242" s="1">
        <v>28.55</v>
      </c>
      <c r="M242" s="1">
        <v>28.6</v>
      </c>
      <c r="N242" s="1">
        <v>28.266999999999999</v>
      </c>
      <c r="O242" s="1">
        <v>28.315000000000001</v>
      </c>
      <c r="P242" s="1">
        <v>5</v>
      </c>
      <c r="Q242" s="1">
        <v>75</v>
      </c>
      <c r="R242" s="2" t="s">
        <v>80</v>
      </c>
      <c r="S242" s="2"/>
      <c r="T242" s="2"/>
      <c r="U242" s="2"/>
      <c r="V242" s="2" t="s">
        <v>84</v>
      </c>
      <c r="W242" s="2" t="s">
        <v>592</v>
      </c>
      <c r="X242" s="3">
        <v>44895.993750000001</v>
      </c>
      <c r="Y242" s="2" t="s">
        <v>56</v>
      </c>
      <c r="Z242" s="2" t="s">
        <v>36</v>
      </c>
      <c r="AA242" s="2" t="s">
        <v>86</v>
      </c>
      <c r="AB242" s="2" t="s">
        <v>593</v>
      </c>
    </row>
    <row r="243" spans="1:28" ht="13" x14ac:dyDescent="0.15">
      <c r="A243" s="1">
        <v>397</v>
      </c>
      <c r="B243" s="2" t="s">
        <v>28</v>
      </c>
      <c r="C243" s="2" t="s">
        <v>29</v>
      </c>
      <c r="D243" s="1">
        <v>4</v>
      </c>
      <c r="E243" s="2" t="s">
        <v>30</v>
      </c>
      <c r="F243" s="1">
        <v>5</v>
      </c>
      <c r="G243" s="2"/>
      <c r="H243" s="1">
        <v>143</v>
      </c>
      <c r="I243" s="1">
        <v>148</v>
      </c>
      <c r="J243" s="1">
        <v>0</v>
      </c>
      <c r="K243" s="1">
        <v>5</v>
      </c>
      <c r="L243" s="1">
        <v>28.55</v>
      </c>
      <c r="M243" s="1">
        <v>28.6</v>
      </c>
      <c r="N243" s="1">
        <v>28.266999999999999</v>
      </c>
      <c r="O243" s="1">
        <v>28.315000000000001</v>
      </c>
      <c r="P243" s="1">
        <v>5</v>
      </c>
      <c r="Q243" s="1">
        <v>10</v>
      </c>
      <c r="R243" s="2" t="s">
        <v>53</v>
      </c>
      <c r="S243" s="2"/>
      <c r="T243" s="2" t="s">
        <v>64</v>
      </c>
      <c r="U243" s="2" t="s">
        <v>65</v>
      </c>
      <c r="V243" s="2" t="s">
        <v>66</v>
      </c>
      <c r="W243" s="2" t="s">
        <v>594</v>
      </c>
      <c r="X243" s="3">
        <v>44895.993750000001</v>
      </c>
      <c r="Y243" s="2" t="s">
        <v>56</v>
      </c>
      <c r="Z243" s="2" t="s">
        <v>36</v>
      </c>
      <c r="AA243" s="2" t="s">
        <v>68</v>
      </c>
      <c r="AB243" s="2" t="s">
        <v>595</v>
      </c>
    </row>
    <row r="244" spans="1:28" ht="13" x14ac:dyDescent="0.15">
      <c r="A244" s="1">
        <v>397</v>
      </c>
      <c r="B244" s="2" t="s">
        <v>28</v>
      </c>
      <c r="C244" s="2" t="s">
        <v>29</v>
      </c>
      <c r="D244" s="1">
        <v>4</v>
      </c>
      <c r="E244" s="2" t="s">
        <v>30</v>
      </c>
      <c r="F244" s="2">
        <v>5</v>
      </c>
      <c r="G244" s="2"/>
      <c r="H244" s="1">
        <v>143</v>
      </c>
      <c r="I244" s="1">
        <v>148</v>
      </c>
      <c r="J244" s="1">
        <v>0</v>
      </c>
      <c r="K244" s="1">
        <v>5</v>
      </c>
      <c r="L244" s="1">
        <v>28.55</v>
      </c>
      <c r="M244" s="1">
        <v>28.6</v>
      </c>
      <c r="N244" s="1">
        <v>28.266999999999999</v>
      </c>
      <c r="O244" s="1">
        <v>28.315000000000001</v>
      </c>
      <c r="P244" s="1">
        <v>5</v>
      </c>
      <c r="Q244" s="1">
        <v>25</v>
      </c>
      <c r="R244" s="2" t="s">
        <v>80</v>
      </c>
      <c r="S244" s="2"/>
      <c r="T244" s="2" t="s">
        <v>64</v>
      </c>
      <c r="U244" s="2" t="s">
        <v>65</v>
      </c>
      <c r="V244" s="2" t="s">
        <v>81</v>
      </c>
      <c r="W244" s="2" t="s">
        <v>596</v>
      </c>
      <c r="X244" s="3">
        <v>44895.993750000001</v>
      </c>
      <c r="Y244" s="2" t="s">
        <v>56</v>
      </c>
      <c r="Z244" s="2" t="s">
        <v>36</v>
      </c>
      <c r="AA244" s="2"/>
      <c r="AB244" s="2" t="s">
        <v>597</v>
      </c>
    </row>
    <row r="245" spans="1:28" ht="13" x14ac:dyDescent="0.15">
      <c r="A245" s="1">
        <v>397</v>
      </c>
      <c r="B245" s="2" t="s">
        <v>28</v>
      </c>
      <c r="C245" s="2" t="s">
        <v>29</v>
      </c>
      <c r="D245" s="1">
        <v>4</v>
      </c>
      <c r="E245" s="2" t="s">
        <v>30</v>
      </c>
      <c r="F245" s="2">
        <v>6</v>
      </c>
      <c r="G245" s="2" t="s">
        <v>43</v>
      </c>
      <c r="H245" s="1">
        <v>73</v>
      </c>
      <c r="I245" s="1">
        <v>73</v>
      </c>
      <c r="J245" s="1">
        <v>73</v>
      </c>
      <c r="K245" s="1">
        <v>5</v>
      </c>
      <c r="L245" s="1">
        <v>29.33</v>
      </c>
      <c r="M245" s="1">
        <v>29.33</v>
      </c>
      <c r="N245" s="1">
        <v>29.016999999999999</v>
      </c>
      <c r="O245" s="1">
        <v>29.016999999999999</v>
      </c>
      <c r="P245" s="1">
        <v>0</v>
      </c>
      <c r="Q245" s="1">
        <v>1</v>
      </c>
      <c r="R245" s="2" t="s">
        <v>49</v>
      </c>
      <c r="S245" s="2" t="s">
        <v>50</v>
      </c>
      <c r="T245" s="2"/>
      <c r="U245" s="2"/>
      <c r="V245" s="2" t="s">
        <v>50</v>
      </c>
      <c r="W245" s="2" t="s">
        <v>598</v>
      </c>
      <c r="X245" s="3">
        <v>44896.04791666667</v>
      </c>
      <c r="Y245" s="2" t="s">
        <v>110</v>
      </c>
      <c r="Z245" s="2" t="s">
        <v>36</v>
      </c>
      <c r="AA245" s="2"/>
      <c r="AB245" s="2" t="s">
        <v>599</v>
      </c>
    </row>
    <row r="246" spans="1:28" ht="13" x14ac:dyDescent="0.15">
      <c r="A246" s="1">
        <v>397</v>
      </c>
      <c r="B246" s="2" t="s">
        <v>28</v>
      </c>
      <c r="C246" s="2" t="s">
        <v>29</v>
      </c>
      <c r="D246" s="1">
        <v>4</v>
      </c>
      <c r="E246" s="2" t="s">
        <v>30</v>
      </c>
      <c r="F246" s="2">
        <v>6</v>
      </c>
      <c r="G246" s="2" t="s">
        <v>43</v>
      </c>
      <c r="H246" s="1">
        <v>108</v>
      </c>
      <c r="I246" s="1">
        <v>109</v>
      </c>
      <c r="J246" s="1">
        <v>108</v>
      </c>
      <c r="K246" s="1">
        <v>5</v>
      </c>
      <c r="L246" s="1">
        <v>29.68</v>
      </c>
      <c r="M246" s="1">
        <v>29.69</v>
      </c>
      <c r="N246" s="1">
        <v>29.353000000000002</v>
      </c>
      <c r="O246" s="1">
        <v>29.363</v>
      </c>
      <c r="P246" s="1">
        <v>1</v>
      </c>
      <c r="Q246" s="1">
        <v>5</v>
      </c>
      <c r="R246" s="2" t="s">
        <v>44</v>
      </c>
      <c r="S246" s="2" t="s">
        <v>108</v>
      </c>
      <c r="T246" s="2"/>
      <c r="U246" s="2"/>
      <c r="V246" s="2" t="s">
        <v>108</v>
      </c>
      <c r="W246" s="2" t="s">
        <v>600</v>
      </c>
      <c r="X246" s="3">
        <v>44896.055555555555</v>
      </c>
      <c r="Y246" s="2" t="s">
        <v>110</v>
      </c>
      <c r="Z246" s="2" t="s">
        <v>36</v>
      </c>
      <c r="AA246" s="2"/>
      <c r="AB246" s="2" t="s">
        <v>601</v>
      </c>
    </row>
    <row r="247" spans="1:28" ht="13" x14ac:dyDescent="0.15">
      <c r="A247" s="1">
        <v>397</v>
      </c>
      <c r="B247" s="2" t="s">
        <v>28</v>
      </c>
      <c r="C247" s="2" t="s">
        <v>29</v>
      </c>
      <c r="D247" s="1">
        <v>4</v>
      </c>
      <c r="E247" s="2" t="s">
        <v>30</v>
      </c>
      <c r="F247" s="2">
        <v>6</v>
      </c>
      <c r="G247" s="2" t="s">
        <v>43</v>
      </c>
      <c r="H247" s="1">
        <v>108</v>
      </c>
      <c r="I247" s="1">
        <v>109</v>
      </c>
      <c r="J247" s="1">
        <v>108</v>
      </c>
      <c r="K247" s="1">
        <v>5</v>
      </c>
      <c r="L247" s="1">
        <v>29.68</v>
      </c>
      <c r="M247" s="1">
        <v>29.69</v>
      </c>
      <c r="N247" s="1">
        <v>29.353000000000002</v>
      </c>
      <c r="O247" s="1">
        <v>29.363</v>
      </c>
      <c r="P247" s="1">
        <v>1</v>
      </c>
      <c r="Q247" s="1">
        <v>5</v>
      </c>
      <c r="R247" s="2" t="s">
        <v>44</v>
      </c>
      <c r="S247" s="2" t="s">
        <v>112</v>
      </c>
      <c r="T247" s="2"/>
      <c r="U247" s="2"/>
      <c r="V247" s="2" t="s">
        <v>112</v>
      </c>
      <c r="W247" s="2" t="s">
        <v>602</v>
      </c>
      <c r="X247" s="3">
        <v>44896.055555555555</v>
      </c>
      <c r="Y247" s="2" t="s">
        <v>110</v>
      </c>
      <c r="Z247" s="2" t="s">
        <v>36</v>
      </c>
      <c r="AA247" s="2"/>
      <c r="AB247" s="2" t="s">
        <v>603</v>
      </c>
    </row>
    <row r="248" spans="1:28" ht="13" x14ac:dyDescent="0.15">
      <c r="A248" s="1">
        <v>397</v>
      </c>
      <c r="B248" s="2" t="s">
        <v>28</v>
      </c>
      <c r="C248" s="2" t="s">
        <v>29</v>
      </c>
      <c r="D248" s="1">
        <v>4</v>
      </c>
      <c r="E248" s="2" t="s">
        <v>30</v>
      </c>
      <c r="F248" s="2">
        <v>6</v>
      </c>
      <c r="G248" s="2" t="s">
        <v>29</v>
      </c>
      <c r="H248" s="1">
        <v>108</v>
      </c>
      <c r="I248" s="1">
        <v>108</v>
      </c>
      <c r="J248" s="1">
        <v>108</v>
      </c>
      <c r="K248" s="1">
        <v>5</v>
      </c>
      <c r="L248" s="1">
        <v>29.68</v>
      </c>
      <c r="M248" s="1">
        <v>29.68</v>
      </c>
      <c r="N248" s="1">
        <v>29.353000000000002</v>
      </c>
      <c r="O248" s="1">
        <v>29.353000000000002</v>
      </c>
      <c r="P248" s="1">
        <v>0</v>
      </c>
      <c r="Q248" s="1"/>
      <c r="R248" s="2" t="s">
        <v>38</v>
      </c>
      <c r="S248" s="2" t="s">
        <v>39</v>
      </c>
      <c r="T248" s="2"/>
      <c r="U248" s="2"/>
      <c r="V248" s="2" t="s">
        <v>39</v>
      </c>
      <c r="W248" s="2" t="s">
        <v>604</v>
      </c>
      <c r="X248" s="3">
        <v>44896.067361111112</v>
      </c>
      <c r="Y248" s="2" t="s">
        <v>41</v>
      </c>
      <c r="Z248" s="2" t="s">
        <v>36</v>
      </c>
      <c r="AA248" s="2"/>
      <c r="AB248" s="2" t="s">
        <v>605</v>
      </c>
    </row>
    <row r="249" spans="1:28" ht="13" x14ac:dyDescent="0.15">
      <c r="A249" s="1">
        <v>397</v>
      </c>
      <c r="B249" s="2" t="s">
        <v>28</v>
      </c>
      <c r="C249" s="2" t="s">
        <v>29</v>
      </c>
      <c r="D249" s="1">
        <v>4</v>
      </c>
      <c r="E249" s="2" t="s">
        <v>30</v>
      </c>
      <c r="F249" s="2">
        <v>6</v>
      </c>
      <c r="G249" s="2"/>
      <c r="H249" s="1">
        <v>143</v>
      </c>
      <c r="I249" s="1">
        <v>148</v>
      </c>
      <c r="J249" s="1">
        <v>0</v>
      </c>
      <c r="K249" s="1">
        <v>5</v>
      </c>
      <c r="L249" s="1">
        <v>30.03</v>
      </c>
      <c r="M249" s="1">
        <v>30.08</v>
      </c>
      <c r="N249" s="1">
        <v>29.69</v>
      </c>
      <c r="O249" s="1">
        <v>29.738</v>
      </c>
      <c r="P249" s="1">
        <v>5</v>
      </c>
      <c r="Q249" s="1">
        <v>6</v>
      </c>
      <c r="R249" s="2" t="s">
        <v>53</v>
      </c>
      <c r="S249" s="2"/>
      <c r="T249" s="2"/>
      <c r="U249" s="2"/>
      <c r="V249" s="2" t="s">
        <v>54</v>
      </c>
      <c r="W249" s="2" t="s">
        <v>606</v>
      </c>
      <c r="X249" s="3">
        <v>44896.000694444447</v>
      </c>
      <c r="Y249" s="2" t="s">
        <v>56</v>
      </c>
      <c r="Z249" s="2" t="s">
        <v>36</v>
      </c>
      <c r="AA249" s="2" t="s">
        <v>57</v>
      </c>
      <c r="AB249" s="2" t="s">
        <v>607</v>
      </c>
    </row>
    <row r="250" spans="1:28" ht="13" x14ac:dyDescent="0.15">
      <c r="A250" s="1">
        <v>397</v>
      </c>
      <c r="B250" s="2" t="s">
        <v>28</v>
      </c>
      <c r="C250" s="2" t="s">
        <v>29</v>
      </c>
      <c r="D250" s="1">
        <v>4</v>
      </c>
      <c r="E250" s="2" t="s">
        <v>30</v>
      </c>
      <c r="F250" s="2">
        <v>6</v>
      </c>
      <c r="G250" s="2"/>
      <c r="H250" s="1">
        <v>143</v>
      </c>
      <c r="I250" s="1">
        <v>148</v>
      </c>
      <c r="J250" s="1">
        <v>0</v>
      </c>
      <c r="K250" s="1">
        <v>5</v>
      </c>
      <c r="L250" s="1">
        <v>30.03</v>
      </c>
      <c r="M250" s="1">
        <v>30.08</v>
      </c>
      <c r="N250" s="1">
        <v>29.69</v>
      </c>
      <c r="O250" s="1">
        <v>29.738</v>
      </c>
      <c r="P250" s="1">
        <v>5</v>
      </c>
      <c r="Q250" s="1">
        <v>75</v>
      </c>
      <c r="R250" s="2" t="s">
        <v>80</v>
      </c>
      <c r="S250" s="2"/>
      <c r="T250" s="2"/>
      <c r="U250" s="2"/>
      <c r="V250" s="2" t="s">
        <v>84</v>
      </c>
      <c r="W250" s="2" t="s">
        <v>608</v>
      </c>
      <c r="X250" s="3">
        <v>44896.000694444447</v>
      </c>
      <c r="Y250" s="2" t="s">
        <v>56</v>
      </c>
      <c r="Z250" s="2" t="s">
        <v>36</v>
      </c>
      <c r="AA250" s="2" t="s">
        <v>86</v>
      </c>
      <c r="AB250" s="2" t="s">
        <v>609</v>
      </c>
    </row>
    <row r="251" spans="1:28" ht="13" x14ac:dyDescent="0.15">
      <c r="A251" s="1">
        <v>397</v>
      </c>
      <c r="B251" s="2" t="s">
        <v>28</v>
      </c>
      <c r="C251" s="2" t="s">
        <v>29</v>
      </c>
      <c r="D251" s="1">
        <v>4</v>
      </c>
      <c r="E251" s="2" t="s">
        <v>30</v>
      </c>
      <c r="F251" s="2">
        <v>6</v>
      </c>
      <c r="G251" s="2"/>
      <c r="H251" s="1">
        <v>143</v>
      </c>
      <c r="I251" s="1">
        <v>148</v>
      </c>
      <c r="J251" s="1">
        <v>0</v>
      </c>
      <c r="K251" s="1">
        <v>5</v>
      </c>
      <c r="L251" s="1">
        <v>30.03</v>
      </c>
      <c r="M251" s="1">
        <v>30.08</v>
      </c>
      <c r="N251" s="1">
        <v>29.69</v>
      </c>
      <c r="O251" s="1">
        <v>29.738</v>
      </c>
      <c r="P251" s="1">
        <v>5</v>
      </c>
      <c r="Q251" s="1">
        <v>25</v>
      </c>
      <c r="R251" s="2" t="s">
        <v>80</v>
      </c>
      <c r="S251" s="2"/>
      <c r="T251" s="2" t="s">
        <v>64</v>
      </c>
      <c r="U251" s="2" t="s">
        <v>65</v>
      </c>
      <c r="V251" s="2" t="s">
        <v>81</v>
      </c>
      <c r="W251" s="2" t="s">
        <v>610</v>
      </c>
      <c r="X251" s="3">
        <v>44896.000694444447</v>
      </c>
      <c r="Y251" s="2" t="s">
        <v>56</v>
      </c>
      <c r="Z251" s="2" t="s">
        <v>36</v>
      </c>
      <c r="AA251" s="2"/>
      <c r="AB251" s="2" t="s">
        <v>611</v>
      </c>
    </row>
    <row r="252" spans="1:28" ht="13" x14ac:dyDescent="0.15">
      <c r="A252" s="1">
        <v>397</v>
      </c>
      <c r="B252" s="2" t="s">
        <v>28</v>
      </c>
      <c r="C252" s="2" t="s">
        <v>29</v>
      </c>
      <c r="D252" s="1">
        <v>4</v>
      </c>
      <c r="E252" s="2" t="s">
        <v>30</v>
      </c>
      <c r="F252" s="2">
        <v>6</v>
      </c>
      <c r="G252" s="2"/>
      <c r="H252" s="1">
        <v>143</v>
      </c>
      <c r="I252" s="1">
        <v>148</v>
      </c>
      <c r="J252" s="1">
        <v>0</v>
      </c>
      <c r="K252" s="1">
        <v>5</v>
      </c>
      <c r="L252" s="1">
        <v>30.03</v>
      </c>
      <c r="M252" s="1">
        <v>30.08</v>
      </c>
      <c r="N252" s="1">
        <v>29.69</v>
      </c>
      <c r="O252" s="1">
        <v>29.738</v>
      </c>
      <c r="P252" s="1">
        <v>5</v>
      </c>
      <c r="Q252" s="1">
        <v>2</v>
      </c>
      <c r="R252" s="2" t="s">
        <v>53</v>
      </c>
      <c r="S252" s="2" t="s">
        <v>100</v>
      </c>
      <c r="T252" s="2"/>
      <c r="U252" s="2"/>
      <c r="V252" s="2" t="s">
        <v>101</v>
      </c>
      <c r="W252" s="2" t="s">
        <v>612</v>
      </c>
      <c r="X252" s="3">
        <v>44896.000694444447</v>
      </c>
      <c r="Y252" s="2" t="s">
        <v>56</v>
      </c>
      <c r="Z252" s="2" t="s">
        <v>36</v>
      </c>
      <c r="AA252" s="2" t="s">
        <v>103</v>
      </c>
      <c r="AB252" s="2" t="s">
        <v>613</v>
      </c>
    </row>
    <row r="253" spans="1:28" ht="13" x14ac:dyDescent="0.15">
      <c r="A253" s="1">
        <v>397</v>
      </c>
      <c r="B253" s="2" t="s">
        <v>28</v>
      </c>
      <c r="C253" s="2" t="s">
        <v>29</v>
      </c>
      <c r="D253" s="1">
        <v>4</v>
      </c>
      <c r="E253" s="2" t="s">
        <v>30</v>
      </c>
      <c r="F253" s="2">
        <v>6</v>
      </c>
      <c r="G253" s="2"/>
      <c r="H253" s="1">
        <v>143</v>
      </c>
      <c r="I253" s="1">
        <v>148</v>
      </c>
      <c r="J253" s="1">
        <v>0</v>
      </c>
      <c r="K253" s="1">
        <v>5</v>
      </c>
      <c r="L253" s="1">
        <v>30.03</v>
      </c>
      <c r="M253" s="1">
        <v>30.08</v>
      </c>
      <c r="N253" s="1">
        <v>29.69</v>
      </c>
      <c r="O253" s="1">
        <v>29.738</v>
      </c>
      <c r="P253" s="1">
        <v>5</v>
      </c>
      <c r="Q253" s="1">
        <v>10</v>
      </c>
      <c r="R253" s="2" t="s">
        <v>53</v>
      </c>
      <c r="S253" s="2"/>
      <c r="T253" s="2" t="s">
        <v>64</v>
      </c>
      <c r="U253" s="2" t="s">
        <v>65</v>
      </c>
      <c r="V253" s="2" t="s">
        <v>66</v>
      </c>
      <c r="W253" s="2" t="s">
        <v>614</v>
      </c>
      <c r="X253" s="3">
        <v>44896.000694444447</v>
      </c>
      <c r="Y253" s="2" t="s">
        <v>56</v>
      </c>
      <c r="Z253" s="2" t="s">
        <v>36</v>
      </c>
      <c r="AA253" s="2" t="s">
        <v>68</v>
      </c>
      <c r="AB253" s="2" t="s">
        <v>615</v>
      </c>
    </row>
    <row r="254" spans="1:28" ht="13" x14ac:dyDescent="0.15">
      <c r="A254" s="1">
        <v>397</v>
      </c>
      <c r="B254" s="2" t="s">
        <v>28</v>
      </c>
      <c r="C254" s="2" t="s">
        <v>29</v>
      </c>
      <c r="D254" s="1">
        <v>4</v>
      </c>
      <c r="E254" s="2" t="s">
        <v>30</v>
      </c>
      <c r="F254" s="1">
        <v>6</v>
      </c>
      <c r="G254" s="2"/>
      <c r="H254" s="1">
        <v>143</v>
      </c>
      <c r="I254" s="1">
        <v>148</v>
      </c>
      <c r="J254" s="1">
        <v>143</v>
      </c>
      <c r="K254" s="1">
        <v>5</v>
      </c>
      <c r="L254" s="1">
        <v>30.03</v>
      </c>
      <c r="M254" s="1">
        <v>30.08</v>
      </c>
      <c r="N254" s="1">
        <v>29.69</v>
      </c>
      <c r="O254" s="1">
        <v>29.738</v>
      </c>
      <c r="P254" s="1">
        <v>5</v>
      </c>
      <c r="Q254" s="1">
        <v>176</v>
      </c>
      <c r="R254" s="2" t="s">
        <v>59</v>
      </c>
      <c r="S254" s="2" t="s">
        <v>60</v>
      </c>
      <c r="T254" s="2"/>
      <c r="U254" s="2"/>
      <c r="V254" s="2" t="s">
        <v>61</v>
      </c>
      <c r="W254" s="2" t="s">
        <v>616</v>
      </c>
      <c r="X254" s="3">
        <v>44895.882638888892</v>
      </c>
      <c r="Y254" s="2" t="s">
        <v>35</v>
      </c>
      <c r="Z254" s="2" t="s">
        <v>36</v>
      </c>
      <c r="AA254" s="2"/>
      <c r="AB254" s="2" t="s">
        <v>617</v>
      </c>
    </row>
    <row r="255" spans="1:28" ht="13" x14ac:dyDescent="0.15">
      <c r="A255" s="1">
        <v>397</v>
      </c>
      <c r="B255" s="2" t="s">
        <v>28</v>
      </c>
      <c r="C255" s="2" t="s">
        <v>29</v>
      </c>
      <c r="D255" s="1">
        <v>4</v>
      </c>
      <c r="E255" s="2" t="s">
        <v>30</v>
      </c>
      <c r="F255" s="1">
        <v>6</v>
      </c>
      <c r="G255" s="2"/>
      <c r="H255" s="1">
        <v>143</v>
      </c>
      <c r="I255" s="1">
        <v>148</v>
      </c>
      <c r="J255" s="1">
        <v>0</v>
      </c>
      <c r="K255" s="1">
        <v>5</v>
      </c>
      <c r="L255" s="1">
        <v>30.03</v>
      </c>
      <c r="M255" s="1">
        <v>30.08</v>
      </c>
      <c r="N255" s="1">
        <v>29.69</v>
      </c>
      <c r="O255" s="1">
        <v>29.738</v>
      </c>
      <c r="P255" s="1">
        <v>5</v>
      </c>
      <c r="Q255" s="2">
        <v>2</v>
      </c>
      <c r="R255" s="2" t="s">
        <v>53</v>
      </c>
      <c r="S255" s="2"/>
      <c r="T255" s="2" t="s">
        <v>74</v>
      </c>
      <c r="U255" s="2" t="s">
        <v>75</v>
      </c>
      <c r="V255" s="2" t="s">
        <v>76</v>
      </c>
      <c r="W255" s="2" t="s">
        <v>618</v>
      </c>
      <c r="X255" s="3">
        <v>44896.000694444447</v>
      </c>
      <c r="Y255" s="2" t="s">
        <v>56</v>
      </c>
      <c r="Z255" s="2" t="s">
        <v>36</v>
      </c>
      <c r="AA255" s="2" t="s">
        <v>78</v>
      </c>
      <c r="AB255" s="2" t="s">
        <v>619</v>
      </c>
    </row>
    <row r="256" spans="1:28" ht="13" x14ac:dyDescent="0.15">
      <c r="A256" s="1">
        <v>397</v>
      </c>
      <c r="B256" s="2" t="s">
        <v>28</v>
      </c>
      <c r="C256" s="2" t="s">
        <v>29</v>
      </c>
      <c r="D256" s="1">
        <v>4</v>
      </c>
      <c r="E256" s="2" t="s">
        <v>30</v>
      </c>
      <c r="F256" s="1">
        <v>6</v>
      </c>
      <c r="G256" s="2"/>
      <c r="H256" s="1">
        <v>143</v>
      </c>
      <c r="I256" s="1">
        <v>148</v>
      </c>
      <c r="J256" s="1">
        <v>0</v>
      </c>
      <c r="K256" s="1">
        <v>5</v>
      </c>
      <c r="L256" s="1">
        <v>30.03</v>
      </c>
      <c r="M256" s="1">
        <v>30.08</v>
      </c>
      <c r="N256" s="1">
        <v>29.69</v>
      </c>
      <c r="O256" s="1">
        <v>29.738</v>
      </c>
      <c r="P256" s="1">
        <v>5</v>
      </c>
      <c r="Q256" s="1">
        <v>3</v>
      </c>
      <c r="R256" s="2" t="s">
        <v>53</v>
      </c>
      <c r="S256" s="2"/>
      <c r="T256" s="2"/>
      <c r="U256" s="2"/>
      <c r="V256" s="2" t="s">
        <v>70</v>
      </c>
      <c r="W256" s="2" t="s">
        <v>620</v>
      </c>
      <c r="X256" s="3">
        <v>44896.000694444447</v>
      </c>
      <c r="Y256" s="2" t="s">
        <v>56</v>
      </c>
      <c r="Z256" s="2" t="s">
        <v>36</v>
      </c>
      <c r="AA256" s="2" t="s">
        <v>72</v>
      </c>
      <c r="AB256" s="2" t="s">
        <v>621</v>
      </c>
    </row>
    <row r="257" spans="1:28" ht="13" x14ac:dyDescent="0.15">
      <c r="A257" s="1">
        <v>397</v>
      </c>
      <c r="B257" s="2" t="s">
        <v>28</v>
      </c>
      <c r="C257" s="2" t="s">
        <v>29</v>
      </c>
      <c r="D257" s="1">
        <v>4</v>
      </c>
      <c r="E257" s="2" t="s">
        <v>30</v>
      </c>
      <c r="F257" s="1">
        <v>6</v>
      </c>
      <c r="G257" s="2"/>
      <c r="H257" s="1">
        <v>143</v>
      </c>
      <c r="I257" s="1">
        <v>148</v>
      </c>
      <c r="J257" s="1">
        <v>0</v>
      </c>
      <c r="K257" s="1">
        <v>5</v>
      </c>
      <c r="L257" s="1">
        <v>30.03</v>
      </c>
      <c r="M257" s="1">
        <v>30.08</v>
      </c>
      <c r="N257" s="1">
        <v>29.69</v>
      </c>
      <c r="O257" s="1">
        <v>29.738</v>
      </c>
      <c r="P257" s="1">
        <v>5</v>
      </c>
      <c r="Q257" s="1">
        <v>4</v>
      </c>
      <c r="R257" s="2" t="s">
        <v>53</v>
      </c>
      <c r="S257" s="2"/>
      <c r="T257" s="2" t="s">
        <v>94</v>
      </c>
      <c r="U257" s="2" t="s">
        <v>95</v>
      </c>
      <c r="V257" s="2" t="s">
        <v>96</v>
      </c>
      <c r="W257" s="2" t="s">
        <v>622</v>
      </c>
      <c r="X257" s="3">
        <v>44896.000694444447</v>
      </c>
      <c r="Y257" s="2" t="s">
        <v>56</v>
      </c>
      <c r="Z257" s="2" t="s">
        <v>36</v>
      </c>
      <c r="AA257" s="2" t="s">
        <v>98</v>
      </c>
      <c r="AB257" s="2" t="s">
        <v>623</v>
      </c>
    </row>
    <row r="258" spans="1:28" ht="13" x14ac:dyDescent="0.15">
      <c r="A258" s="1">
        <v>397</v>
      </c>
      <c r="B258" s="2" t="s">
        <v>28</v>
      </c>
      <c r="C258" s="2" t="s">
        <v>29</v>
      </c>
      <c r="D258" s="1">
        <v>4</v>
      </c>
      <c r="E258" s="2" t="s">
        <v>30</v>
      </c>
      <c r="F258" s="1">
        <v>6</v>
      </c>
      <c r="G258" s="2"/>
      <c r="H258" s="1">
        <v>143</v>
      </c>
      <c r="I258" s="1">
        <v>148</v>
      </c>
      <c r="J258" s="1">
        <v>0</v>
      </c>
      <c r="K258" s="1">
        <v>5</v>
      </c>
      <c r="L258" s="1">
        <v>30.03</v>
      </c>
      <c r="M258" s="1">
        <v>30.08</v>
      </c>
      <c r="N258" s="1">
        <v>29.69</v>
      </c>
      <c r="O258" s="1">
        <v>29.738</v>
      </c>
      <c r="P258" s="1">
        <v>5</v>
      </c>
      <c r="Q258" s="1">
        <v>10</v>
      </c>
      <c r="R258" s="2" t="s">
        <v>53</v>
      </c>
      <c r="S258" s="2"/>
      <c r="T258" s="2" t="s">
        <v>88</v>
      </c>
      <c r="U258" s="2" t="s">
        <v>89</v>
      </c>
      <c r="V258" s="2" t="s">
        <v>90</v>
      </c>
      <c r="W258" s="2" t="s">
        <v>624</v>
      </c>
      <c r="X258" s="3">
        <v>44896.000694444447</v>
      </c>
      <c r="Y258" s="2" t="s">
        <v>56</v>
      </c>
      <c r="Z258" s="2" t="s">
        <v>36</v>
      </c>
      <c r="AA258" s="2" t="s">
        <v>92</v>
      </c>
      <c r="AB258" s="2" t="s">
        <v>625</v>
      </c>
    </row>
    <row r="259" spans="1:28" ht="13" x14ac:dyDescent="0.15">
      <c r="A259" s="1">
        <v>397</v>
      </c>
      <c r="B259" s="2" t="s">
        <v>28</v>
      </c>
      <c r="C259" s="2" t="s">
        <v>29</v>
      </c>
      <c r="D259" s="1">
        <v>4</v>
      </c>
      <c r="E259" s="2" t="s">
        <v>30</v>
      </c>
      <c r="F259" s="1">
        <v>7</v>
      </c>
      <c r="G259" s="2"/>
      <c r="H259" s="1">
        <v>0</v>
      </c>
      <c r="I259" s="1">
        <v>5</v>
      </c>
      <c r="J259" s="1">
        <v>0</v>
      </c>
      <c r="K259" s="1">
        <v>5</v>
      </c>
      <c r="L259" s="1">
        <v>30.08</v>
      </c>
      <c r="M259" s="1">
        <v>30.13</v>
      </c>
      <c r="N259" s="1">
        <v>29.738</v>
      </c>
      <c r="O259" s="1">
        <v>29.786000000000001</v>
      </c>
      <c r="P259" s="1">
        <v>5</v>
      </c>
      <c r="Q259" s="1">
        <v>5</v>
      </c>
      <c r="R259" s="2" t="s">
        <v>44</v>
      </c>
      <c r="S259" s="2" t="s">
        <v>105</v>
      </c>
      <c r="T259" s="2"/>
      <c r="U259" s="2"/>
      <c r="V259" s="1" t="s">
        <v>105</v>
      </c>
      <c r="W259" s="2" t="s">
        <v>626</v>
      </c>
      <c r="X259" s="3">
        <v>44895.882638888892</v>
      </c>
      <c r="Y259" s="2" t="s">
        <v>35</v>
      </c>
      <c r="Z259" s="2" t="s">
        <v>36</v>
      </c>
      <c r="AA259" s="2"/>
      <c r="AB259" s="2" t="s">
        <v>627</v>
      </c>
    </row>
    <row r="260" spans="1:28" ht="13" x14ac:dyDescent="0.15">
      <c r="A260" s="1">
        <v>397</v>
      </c>
      <c r="B260" s="2" t="s">
        <v>28</v>
      </c>
      <c r="C260" s="2" t="s">
        <v>29</v>
      </c>
      <c r="D260" s="1">
        <v>4</v>
      </c>
      <c r="E260" s="2" t="s">
        <v>30</v>
      </c>
      <c r="F260" s="1">
        <v>7</v>
      </c>
      <c r="G260" s="2" t="s">
        <v>43</v>
      </c>
      <c r="H260" s="1">
        <v>41</v>
      </c>
      <c r="I260" s="1">
        <v>41</v>
      </c>
      <c r="J260" s="1">
        <v>41</v>
      </c>
      <c r="K260" s="1">
        <v>5</v>
      </c>
      <c r="L260" s="1">
        <v>30.49</v>
      </c>
      <c r="M260" s="1">
        <v>30.49</v>
      </c>
      <c r="N260" s="1">
        <v>30.132000000000001</v>
      </c>
      <c r="O260" s="1">
        <v>30.132000000000001</v>
      </c>
      <c r="P260" s="1">
        <v>0</v>
      </c>
      <c r="Q260" s="2">
        <v>1</v>
      </c>
      <c r="R260" s="2" t="s">
        <v>49</v>
      </c>
      <c r="S260" s="2" t="s">
        <v>50</v>
      </c>
      <c r="T260" s="2"/>
      <c r="U260" s="2"/>
      <c r="V260" s="2" t="s">
        <v>50</v>
      </c>
      <c r="W260" s="2" t="s">
        <v>628</v>
      </c>
      <c r="X260" s="3">
        <v>44896.04791666667</v>
      </c>
      <c r="Y260" s="2" t="s">
        <v>110</v>
      </c>
      <c r="Z260" s="2" t="s">
        <v>36</v>
      </c>
      <c r="AA260" s="2"/>
      <c r="AB260" s="2" t="s">
        <v>629</v>
      </c>
    </row>
    <row r="261" spans="1:28" ht="13" x14ac:dyDescent="0.15">
      <c r="A261" s="1">
        <v>397</v>
      </c>
      <c r="B261" s="2" t="s">
        <v>28</v>
      </c>
      <c r="C261" s="2" t="s">
        <v>29</v>
      </c>
      <c r="D261" s="1">
        <v>4</v>
      </c>
      <c r="E261" s="2" t="s">
        <v>30</v>
      </c>
      <c r="F261" s="1" t="s">
        <v>119</v>
      </c>
      <c r="G261" s="2"/>
      <c r="H261" s="1">
        <v>19</v>
      </c>
      <c r="I261" s="1">
        <v>26</v>
      </c>
      <c r="J261" s="1">
        <v>0</v>
      </c>
      <c r="K261" s="1">
        <v>5</v>
      </c>
      <c r="L261" s="1">
        <v>31.01</v>
      </c>
      <c r="M261" s="1">
        <v>31.08</v>
      </c>
      <c r="N261" s="1">
        <v>30.632999999999999</v>
      </c>
      <c r="O261" s="1">
        <v>30.7</v>
      </c>
      <c r="P261" s="1">
        <v>7</v>
      </c>
      <c r="Q261" s="1">
        <v>5</v>
      </c>
      <c r="R261" s="2" t="s">
        <v>31</v>
      </c>
      <c r="S261" s="2"/>
      <c r="T261" s="2" t="s">
        <v>136</v>
      </c>
      <c r="U261" s="2" t="s">
        <v>137</v>
      </c>
      <c r="V261" s="2" t="s">
        <v>138</v>
      </c>
      <c r="W261" s="2" t="s">
        <v>630</v>
      </c>
      <c r="X261" s="3">
        <v>44895.883333333331</v>
      </c>
      <c r="Y261" s="2" t="s">
        <v>35</v>
      </c>
      <c r="Z261" s="2" t="s">
        <v>36</v>
      </c>
      <c r="AA261" s="2"/>
      <c r="AB261" s="2" t="s">
        <v>631</v>
      </c>
    </row>
    <row r="262" spans="1:28" ht="13" x14ac:dyDescent="0.15">
      <c r="A262" s="1">
        <v>397</v>
      </c>
      <c r="B262" s="2" t="s">
        <v>28</v>
      </c>
      <c r="C262" s="2" t="s">
        <v>29</v>
      </c>
      <c r="D262" s="1">
        <v>4</v>
      </c>
      <c r="E262" s="2" t="s">
        <v>30</v>
      </c>
      <c r="F262" s="1" t="s">
        <v>119</v>
      </c>
      <c r="G262" s="2"/>
      <c r="H262" s="1">
        <v>19</v>
      </c>
      <c r="I262" s="1">
        <v>26</v>
      </c>
      <c r="J262" s="1">
        <v>0</v>
      </c>
      <c r="K262" s="1">
        <v>5</v>
      </c>
      <c r="L262" s="1">
        <v>31.01</v>
      </c>
      <c r="M262" s="1">
        <v>31.08</v>
      </c>
      <c r="N262" s="1">
        <v>30.632999999999999</v>
      </c>
      <c r="O262" s="1">
        <v>30.7</v>
      </c>
      <c r="P262" s="1">
        <v>7</v>
      </c>
      <c r="Q262" s="1">
        <v>30</v>
      </c>
      <c r="R262" s="2" t="s">
        <v>31</v>
      </c>
      <c r="S262" s="2"/>
      <c r="T262" s="2" t="s">
        <v>120</v>
      </c>
      <c r="U262" s="2" t="s">
        <v>121</v>
      </c>
      <c r="V262" s="2" t="s">
        <v>122</v>
      </c>
      <c r="W262" s="2" t="s">
        <v>632</v>
      </c>
      <c r="X262" s="3">
        <v>44895.883333333331</v>
      </c>
      <c r="Y262" s="2" t="s">
        <v>35</v>
      </c>
      <c r="Z262" s="2" t="s">
        <v>36</v>
      </c>
      <c r="AA262" s="2"/>
      <c r="AB262" s="2" t="s">
        <v>633</v>
      </c>
    </row>
    <row r="263" spans="1:28" ht="13" x14ac:dyDescent="0.15">
      <c r="A263" s="1">
        <v>397</v>
      </c>
      <c r="B263" s="2" t="s">
        <v>28</v>
      </c>
      <c r="C263" s="2" t="s">
        <v>29</v>
      </c>
      <c r="D263" s="1">
        <v>4</v>
      </c>
      <c r="E263" s="2" t="s">
        <v>30</v>
      </c>
      <c r="F263" s="1" t="s">
        <v>119</v>
      </c>
      <c r="G263" s="2"/>
      <c r="H263" s="1">
        <v>19</v>
      </c>
      <c r="I263" s="1">
        <v>26</v>
      </c>
      <c r="J263" s="1">
        <v>0</v>
      </c>
      <c r="K263" s="1">
        <v>5</v>
      </c>
      <c r="L263" s="1">
        <v>31.01</v>
      </c>
      <c r="M263" s="1">
        <v>31.08</v>
      </c>
      <c r="N263" s="1">
        <v>30.632999999999999</v>
      </c>
      <c r="O263" s="1">
        <v>30.7</v>
      </c>
      <c r="P263" s="1">
        <v>7</v>
      </c>
      <c r="Q263" s="1">
        <v>20</v>
      </c>
      <c r="R263" s="2" t="s">
        <v>31</v>
      </c>
      <c r="S263" s="2"/>
      <c r="T263" s="2" t="s">
        <v>146</v>
      </c>
      <c r="U263" s="2" t="s">
        <v>147</v>
      </c>
      <c r="V263" s="2" t="s">
        <v>148</v>
      </c>
      <c r="W263" s="2" t="s">
        <v>634</v>
      </c>
      <c r="X263" s="3">
        <v>44895.883333333331</v>
      </c>
      <c r="Y263" s="2" t="s">
        <v>35</v>
      </c>
      <c r="Z263" s="2" t="s">
        <v>36</v>
      </c>
      <c r="AA263" s="2"/>
      <c r="AB263" s="2" t="s">
        <v>635</v>
      </c>
    </row>
    <row r="264" spans="1:28" ht="13" x14ac:dyDescent="0.15">
      <c r="A264" s="1">
        <v>397</v>
      </c>
      <c r="B264" s="2" t="s">
        <v>28</v>
      </c>
      <c r="C264" s="2" t="s">
        <v>29</v>
      </c>
      <c r="D264" s="1">
        <v>4</v>
      </c>
      <c r="E264" s="2" t="s">
        <v>30</v>
      </c>
      <c r="F264" s="1" t="s">
        <v>119</v>
      </c>
      <c r="G264" s="2"/>
      <c r="H264" s="1">
        <v>19</v>
      </c>
      <c r="I264" s="1">
        <v>26</v>
      </c>
      <c r="J264" s="1">
        <v>0</v>
      </c>
      <c r="K264" s="1">
        <v>5</v>
      </c>
      <c r="L264" s="1">
        <v>31.01</v>
      </c>
      <c r="M264" s="1">
        <v>31.08</v>
      </c>
      <c r="N264" s="1">
        <v>30.632999999999999</v>
      </c>
      <c r="O264" s="1">
        <v>30.7</v>
      </c>
      <c r="P264" s="1">
        <v>7</v>
      </c>
      <c r="Q264" s="1">
        <v>5</v>
      </c>
      <c r="R264" s="2" t="s">
        <v>31</v>
      </c>
      <c r="S264" s="2"/>
      <c r="T264" s="2" t="s">
        <v>153</v>
      </c>
      <c r="U264" s="2" t="s">
        <v>154</v>
      </c>
      <c r="V264" s="2" t="s">
        <v>155</v>
      </c>
      <c r="W264" s="2" t="s">
        <v>636</v>
      </c>
      <c r="X264" s="3">
        <v>44895.883333333331</v>
      </c>
      <c r="Y264" s="2" t="s">
        <v>35</v>
      </c>
      <c r="Z264" s="2" t="s">
        <v>36</v>
      </c>
      <c r="AA264" s="2"/>
      <c r="AB264" s="2" t="s">
        <v>637</v>
      </c>
    </row>
    <row r="265" spans="1:28" ht="13" x14ac:dyDescent="0.15">
      <c r="A265" s="1">
        <v>397</v>
      </c>
      <c r="B265" s="2" t="s">
        <v>28</v>
      </c>
      <c r="C265" s="2" t="s">
        <v>29</v>
      </c>
      <c r="D265" s="1">
        <v>4</v>
      </c>
      <c r="E265" s="2" t="s">
        <v>30</v>
      </c>
      <c r="F265" s="1" t="s">
        <v>119</v>
      </c>
      <c r="G265" s="2"/>
      <c r="H265" s="1">
        <v>19</v>
      </c>
      <c r="I265" s="1">
        <v>26</v>
      </c>
      <c r="J265" s="1">
        <v>0</v>
      </c>
      <c r="K265" s="1">
        <v>5</v>
      </c>
      <c r="L265" s="1">
        <v>31.01</v>
      </c>
      <c r="M265" s="1">
        <v>31.08</v>
      </c>
      <c r="N265" s="1">
        <v>30.632999999999999</v>
      </c>
      <c r="O265" s="1">
        <v>30.7</v>
      </c>
      <c r="P265" s="1">
        <v>7</v>
      </c>
      <c r="Q265" s="1">
        <v>20</v>
      </c>
      <c r="R265" s="2" t="s">
        <v>31</v>
      </c>
      <c r="S265" s="2" t="s">
        <v>133</v>
      </c>
      <c r="T265" s="2"/>
      <c r="U265" s="2"/>
      <c r="V265" s="2" t="s">
        <v>133</v>
      </c>
      <c r="W265" s="2" t="s">
        <v>638</v>
      </c>
      <c r="X265" s="3">
        <v>44895.883333333331</v>
      </c>
      <c r="Y265" s="2" t="s">
        <v>35</v>
      </c>
      <c r="Z265" s="2" t="s">
        <v>36</v>
      </c>
      <c r="AA265" s="2" t="s">
        <v>131</v>
      </c>
      <c r="AB265" s="2" t="s">
        <v>639</v>
      </c>
    </row>
    <row r="266" spans="1:28" ht="13" x14ac:dyDescent="0.15">
      <c r="A266" s="1">
        <v>397</v>
      </c>
      <c r="B266" s="2" t="s">
        <v>28</v>
      </c>
      <c r="C266" s="2" t="s">
        <v>29</v>
      </c>
      <c r="D266" s="1">
        <v>4</v>
      </c>
      <c r="E266" s="2" t="s">
        <v>30</v>
      </c>
      <c r="F266" s="1" t="s">
        <v>119</v>
      </c>
      <c r="G266" s="2"/>
      <c r="H266" s="1">
        <v>19</v>
      </c>
      <c r="I266" s="1">
        <v>26</v>
      </c>
      <c r="J266" s="1">
        <v>19</v>
      </c>
      <c r="K266" s="1">
        <v>5</v>
      </c>
      <c r="L266" s="1">
        <v>31.01</v>
      </c>
      <c r="M266" s="1">
        <v>31.08</v>
      </c>
      <c r="N266" s="1">
        <v>30.632999999999999</v>
      </c>
      <c r="O266" s="1">
        <v>30.7</v>
      </c>
      <c r="P266" s="1">
        <v>7</v>
      </c>
      <c r="Q266" s="1">
        <v>247</v>
      </c>
      <c r="R266" s="2" t="s">
        <v>59</v>
      </c>
      <c r="S266" s="2" t="s">
        <v>32</v>
      </c>
      <c r="T266" s="2"/>
      <c r="U266" s="2"/>
      <c r="V266" s="2" t="s">
        <v>32</v>
      </c>
      <c r="W266" s="2" t="s">
        <v>640</v>
      </c>
      <c r="X266" s="3">
        <v>44895.882638888892</v>
      </c>
      <c r="Y266" s="2" t="s">
        <v>35</v>
      </c>
      <c r="Z266" s="2" t="s">
        <v>36</v>
      </c>
      <c r="AA266" s="2"/>
      <c r="AB266" s="2" t="s">
        <v>641</v>
      </c>
    </row>
    <row r="267" spans="1:28" ht="13" x14ac:dyDescent="0.15">
      <c r="A267" s="1">
        <v>397</v>
      </c>
      <c r="B267" s="2" t="s">
        <v>28</v>
      </c>
      <c r="C267" s="2" t="s">
        <v>29</v>
      </c>
      <c r="D267" s="1">
        <v>4</v>
      </c>
      <c r="E267" s="2" t="s">
        <v>30</v>
      </c>
      <c r="F267" s="2" t="s">
        <v>119</v>
      </c>
      <c r="G267" s="2"/>
      <c r="H267" s="1">
        <v>19</v>
      </c>
      <c r="I267" s="1">
        <v>26</v>
      </c>
      <c r="J267" s="1">
        <v>0</v>
      </c>
      <c r="K267" s="1">
        <v>5</v>
      </c>
      <c r="L267" s="1">
        <v>31.01</v>
      </c>
      <c r="M267" s="1">
        <v>31.08</v>
      </c>
      <c r="N267" s="1">
        <v>30.632999999999999</v>
      </c>
      <c r="O267" s="1">
        <v>30.7</v>
      </c>
      <c r="P267" s="1">
        <v>7</v>
      </c>
      <c r="Q267" s="1">
        <v>5</v>
      </c>
      <c r="R267" s="2" t="s">
        <v>31</v>
      </c>
      <c r="S267" s="2" t="s">
        <v>50</v>
      </c>
      <c r="T267" s="2"/>
      <c r="U267" s="2"/>
      <c r="V267" s="2" t="s">
        <v>50</v>
      </c>
      <c r="W267" s="2" t="s">
        <v>642</v>
      </c>
      <c r="X267" s="3">
        <v>44895.883333333331</v>
      </c>
      <c r="Y267" s="2" t="s">
        <v>35</v>
      </c>
      <c r="Z267" s="2" t="s">
        <v>36</v>
      </c>
      <c r="AA267" s="2" t="s">
        <v>131</v>
      </c>
      <c r="AB267" s="2" t="s">
        <v>643</v>
      </c>
    </row>
    <row r="268" spans="1:28" ht="13" x14ac:dyDescent="0.15">
      <c r="A268" s="1">
        <v>397</v>
      </c>
      <c r="B268" s="2" t="s">
        <v>28</v>
      </c>
      <c r="C268" s="2" t="s">
        <v>29</v>
      </c>
      <c r="D268" s="1">
        <v>4</v>
      </c>
      <c r="E268" s="2" t="s">
        <v>30</v>
      </c>
      <c r="F268" s="2" t="s">
        <v>119</v>
      </c>
      <c r="G268" s="2"/>
      <c r="H268" s="1">
        <v>19</v>
      </c>
      <c r="I268" s="1">
        <v>26</v>
      </c>
      <c r="J268" s="1">
        <v>0</v>
      </c>
      <c r="K268" s="1">
        <v>5</v>
      </c>
      <c r="L268" s="1">
        <v>31.01</v>
      </c>
      <c r="M268" s="1">
        <v>31.08</v>
      </c>
      <c r="N268" s="1">
        <v>30.632999999999999</v>
      </c>
      <c r="O268" s="1">
        <v>30.7</v>
      </c>
      <c r="P268" s="1">
        <v>7</v>
      </c>
      <c r="Q268" s="1">
        <v>20</v>
      </c>
      <c r="R268" s="2" t="s">
        <v>31</v>
      </c>
      <c r="S268" s="2"/>
      <c r="T268" s="2" t="s">
        <v>158</v>
      </c>
      <c r="U268" s="2" t="s">
        <v>159</v>
      </c>
      <c r="V268" s="2" t="s">
        <v>160</v>
      </c>
      <c r="W268" s="2" t="s">
        <v>644</v>
      </c>
      <c r="X268" s="3">
        <v>44895.883333333331</v>
      </c>
      <c r="Y268" s="2" t="s">
        <v>35</v>
      </c>
      <c r="Z268" s="2" t="s">
        <v>36</v>
      </c>
      <c r="AA268" s="2"/>
      <c r="AB268" s="2" t="s">
        <v>645</v>
      </c>
    </row>
    <row r="269" spans="1:28" ht="13" x14ac:dyDescent="0.15">
      <c r="A269" s="1">
        <v>397</v>
      </c>
      <c r="B269" s="2" t="s">
        <v>28</v>
      </c>
      <c r="C269" s="2" t="s">
        <v>29</v>
      </c>
      <c r="D269" s="1">
        <v>4</v>
      </c>
      <c r="E269" s="2" t="s">
        <v>30</v>
      </c>
      <c r="F269" s="2" t="s">
        <v>119</v>
      </c>
      <c r="G269" s="2"/>
      <c r="H269" s="1">
        <v>19</v>
      </c>
      <c r="I269" s="1">
        <v>26</v>
      </c>
      <c r="J269" s="1">
        <v>0</v>
      </c>
      <c r="K269" s="1">
        <v>5</v>
      </c>
      <c r="L269" s="1">
        <v>31.01</v>
      </c>
      <c r="M269" s="1">
        <v>31.08</v>
      </c>
      <c r="N269" s="1">
        <v>30.632999999999999</v>
      </c>
      <c r="O269" s="1">
        <v>30.7</v>
      </c>
      <c r="P269" s="1">
        <v>7</v>
      </c>
      <c r="Q269" s="1">
        <v>5</v>
      </c>
      <c r="R269" s="2" t="s">
        <v>31</v>
      </c>
      <c r="S269" s="2"/>
      <c r="T269" s="2" t="s">
        <v>141</v>
      </c>
      <c r="U269" s="2" t="s">
        <v>142</v>
      </c>
      <c r="V269" s="2" t="s">
        <v>143</v>
      </c>
      <c r="W269" s="2" t="s">
        <v>646</v>
      </c>
      <c r="X269" s="3">
        <v>44895.883333333331</v>
      </c>
      <c r="Y269" s="2" t="s">
        <v>35</v>
      </c>
      <c r="Z269" s="2" t="s">
        <v>36</v>
      </c>
      <c r="AA269" s="2"/>
      <c r="AB269" s="2" t="s">
        <v>647</v>
      </c>
    </row>
    <row r="270" spans="1:28" ht="13" x14ac:dyDescent="0.15">
      <c r="A270" s="1">
        <v>397</v>
      </c>
      <c r="B270" s="2" t="s">
        <v>28</v>
      </c>
      <c r="C270" s="2" t="s">
        <v>29</v>
      </c>
      <c r="D270" s="1">
        <v>4</v>
      </c>
      <c r="E270" s="2" t="s">
        <v>30</v>
      </c>
      <c r="F270" s="2" t="s">
        <v>119</v>
      </c>
      <c r="G270" s="2"/>
      <c r="H270" s="1">
        <v>19</v>
      </c>
      <c r="I270" s="1">
        <v>26</v>
      </c>
      <c r="J270" s="1">
        <v>0</v>
      </c>
      <c r="K270" s="1">
        <v>5</v>
      </c>
      <c r="L270" s="1">
        <v>31.01</v>
      </c>
      <c r="M270" s="1">
        <v>31.08</v>
      </c>
      <c r="N270" s="1">
        <v>30.632999999999999</v>
      </c>
      <c r="O270" s="1">
        <v>30.7</v>
      </c>
      <c r="P270" s="1">
        <v>7</v>
      </c>
      <c r="Q270" s="1">
        <v>30</v>
      </c>
      <c r="R270" s="2" t="s">
        <v>31</v>
      </c>
      <c r="S270" s="2"/>
      <c r="T270" s="2" t="s">
        <v>125</v>
      </c>
      <c r="U270" s="2" t="s">
        <v>126</v>
      </c>
      <c r="V270" s="2" t="s">
        <v>127</v>
      </c>
      <c r="W270" s="2" t="s">
        <v>648</v>
      </c>
      <c r="X270" s="3">
        <v>44895.883333333331</v>
      </c>
      <c r="Y270" s="2" t="s">
        <v>35</v>
      </c>
      <c r="Z270" s="2" t="s">
        <v>36</v>
      </c>
      <c r="AA270" s="2"/>
      <c r="AB270" s="2" t="s">
        <v>649</v>
      </c>
    </row>
    <row r="271" spans="1:28" ht="13" x14ac:dyDescent="0.15">
      <c r="A271" s="1">
        <v>397</v>
      </c>
      <c r="B271" s="2" t="s">
        <v>28</v>
      </c>
      <c r="C271" s="2" t="s">
        <v>29</v>
      </c>
      <c r="D271" s="1">
        <v>5</v>
      </c>
      <c r="E271" s="2" t="s">
        <v>30</v>
      </c>
      <c r="F271" s="2">
        <v>1</v>
      </c>
      <c r="G271" s="2" t="s">
        <v>43</v>
      </c>
      <c r="H271" s="1">
        <v>78</v>
      </c>
      <c r="I271" s="1">
        <v>78</v>
      </c>
      <c r="J271" s="1">
        <v>78</v>
      </c>
      <c r="K271" s="1">
        <v>5</v>
      </c>
      <c r="L271" s="1">
        <v>31.48</v>
      </c>
      <c r="M271" s="1">
        <v>31.48</v>
      </c>
      <c r="N271" s="1">
        <v>31.448</v>
      </c>
      <c r="O271" s="1">
        <v>31.448</v>
      </c>
      <c r="P271" s="1">
        <v>0</v>
      </c>
      <c r="Q271" s="1">
        <v>1</v>
      </c>
      <c r="R271" s="2" t="s">
        <v>49</v>
      </c>
      <c r="S271" s="2" t="s">
        <v>50</v>
      </c>
      <c r="T271" s="2"/>
      <c r="U271" s="2"/>
      <c r="V271" s="2" t="s">
        <v>50</v>
      </c>
      <c r="W271" s="2" t="s">
        <v>650</v>
      </c>
      <c r="X271" s="3">
        <v>44896.080555555556</v>
      </c>
      <c r="Y271" s="2" t="s">
        <v>110</v>
      </c>
      <c r="Z271" s="2" t="s">
        <v>36</v>
      </c>
      <c r="AA271" s="2"/>
      <c r="AB271" s="2" t="s">
        <v>651</v>
      </c>
    </row>
    <row r="272" spans="1:28" ht="13" x14ac:dyDescent="0.15">
      <c r="A272" s="1">
        <v>397</v>
      </c>
      <c r="B272" s="2" t="s">
        <v>28</v>
      </c>
      <c r="C272" s="2" t="s">
        <v>29</v>
      </c>
      <c r="D272" s="1">
        <v>5</v>
      </c>
      <c r="E272" s="2" t="s">
        <v>30</v>
      </c>
      <c r="F272" s="2">
        <v>2</v>
      </c>
      <c r="G272" s="2" t="s">
        <v>29</v>
      </c>
      <c r="H272" s="1">
        <v>10</v>
      </c>
      <c r="I272" s="1">
        <v>10</v>
      </c>
      <c r="J272" s="1">
        <v>10</v>
      </c>
      <c r="K272" s="1">
        <v>5</v>
      </c>
      <c r="L272" s="1">
        <v>32.28</v>
      </c>
      <c r="M272" s="1">
        <v>32.28</v>
      </c>
      <c r="N272" s="1">
        <v>32.216000000000001</v>
      </c>
      <c r="O272" s="1">
        <v>32.216000000000001</v>
      </c>
      <c r="P272" s="1">
        <v>0</v>
      </c>
      <c r="Q272" s="1"/>
      <c r="R272" s="2" t="s">
        <v>38</v>
      </c>
      <c r="S272" s="2" t="s">
        <v>39</v>
      </c>
      <c r="T272" s="2"/>
      <c r="U272" s="2"/>
      <c r="V272" s="2" t="s">
        <v>39</v>
      </c>
      <c r="W272" s="2" t="s">
        <v>652</v>
      </c>
      <c r="X272" s="3">
        <v>44896.097222222219</v>
      </c>
      <c r="Y272" s="2" t="s">
        <v>41</v>
      </c>
      <c r="Z272" s="2" t="s">
        <v>36</v>
      </c>
      <c r="AA272" s="2"/>
      <c r="AB272" s="2" t="s">
        <v>653</v>
      </c>
    </row>
    <row r="273" spans="1:28" ht="13" x14ac:dyDescent="0.15">
      <c r="A273" s="1">
        <v>397</v>
      </c>
      <c r="B273" s="2" t="s">
        <v>28</v>
      </c>
      <c r="C273" s="2" t="s">
        <v>29</v>
      </c>
      <c r="D273" s="1">
        <v>5</v>
      </c>
      <c r="E273" s="2" t="s">
        <v>30</v>
      </c>
      <c r="F273" s="2">
        <v>2</v>
      </c>
      <c r="G273" s="2" t="s">
        <v>43</v>
      </c>
      <c r="H273" s="1">
        <v>10</v>
      </c>
      <c r="I273" s="1">
        <v>11</v>
      </c>
      <c r="J273" s="1">
        <v>10</v>
      </c>
      <c r="K273" s="1">
        <v>5</v>
      </c>
      <c r="L273" s="1">
        <v>32.28</v>
      </c>
      <c r="M273" s="1">
        <v>32.29</v>
      </c>
      <c r="N273" s="1">
        <v>32.216000000000001</v>
      </c>
      <c r="O273" s="1">
        <v>32.225999999999999</v>
      </c>
      <c r="P273" s="1">
        <v>1</v>
      </c>
      <c r="Q273" s="1">
        <v>5</v>
      </c>
      <c r="R273" s="2" t="s">
        <v>44</v>
      </c>
      <c r="S273" s="2" t="s">
        <v>108</v>
      </c>
      <c r="T273" s="2"/>
      <c r="U273" s="2"/>
      <c r="V273" s="2" t="s">
        <v>108</v>
      </c>
      <c r="W273" s="2" t="s">
        <v>654</v>
      </c>
      <c r="X273" s="3">
        <v>44896.09375</v>
      </c>
      <c r="Y273" s="2" t="s">
        <v>110</v>
      </c>
      <c r="Z273" s="2" t="s">
        <v>36</v>
      </c>
      <c r="AA273" s="2"/>
      <c r="AB273" s="2" t="s">
        <v>655</v>
      </c>
    </row>
    <row r="274" spans="1:28" ht="13" x14ac:dyDescent="0.15">
      <c r="A274" s="1">
        <v>397</v>
      </c>
      <c r="B274" s="2" t="s">
        <v>28</v>
      </c>
      <c r="C274" s="2" t="s">
        <v>29</v>
      </c>
      <c r="D274" s="1">
        <v>5</v>
      </c>
      <c r="E274" s="2" t="s">
        <v>30</v>
      </c>
      <c r="F274" s="2">
        <v>2</v>
      </c>
      <c r="G274" s="2" t="s">
        <v>43</v>
      </c>
      <c r="H274" s="1">
        <v>77</v>
      </c>
      <c r="I274" s="1">
        <v>77</v>
      </c>
      <c r="J274" s="1">
        <v>77</v>
      </c>
      <c r="K274" s="1">
        <v>5</v>
      </c>
      <c r="L274" s="1">
        <v>32.950000000000003</v>
      </c>
      <c r="M274" s="1">
        <v>32.950000000000003</v>
      </c>
      <c r="N274" s="1">
        <v>32.859000000000002</v>
      </c>
      <c r="O274" s="1">
        <v>32.859000000000002</v>
      </c>
      <c r="P274" s="1">
        <v>0</v>
      </c>
      <c r="Q274" s="1">
        <v>1</v>
      </c>
      <c r="R274" s="2" t="s">
        <v>49</v>
      </c>
      <c r="S274" s="2" t="s">
        <v>50</v>
      </c>
      <c r="T274" s="2"/>
      <c r="U274" s="2"/>
      <c r="V274" s="2" t="s">
        <v>50</v>
      </c>
      <c r="W274" s="2" t="s">
        <v>656</v>
      </c>
      <c r="X274" s="3">
        <v>44896.080555555556</v>
      </c>
      <c r="Y274" s="2" t="s">
        <v>110</v>
      </c>
      <c r="Z274" s="2" t="s">
        <v>36</v>
      </c>
      <c r="AA274" s="2"/>
      <c r="AB274" s="2" t="s">
        <v>657</v>
      </c>
    </row>
    <row r="275" spans="1:28" ht="13" x14ac:dyDescent="0.15">
      <c r="A275" s="1">
        <v>397</v>
      </c>
      <c r="B275" s="2" t="s">
        <v>28</v>
      </c>
      <c r="C275" s="2" t="s">
        <v>29</v>
      </c>
      <c r="D275" s="1">
        <v>5</v>
      </c>
      <c r="E275" s="2" t="s">
        <v>30</v>
      </c>
      <c r="F275" s="2">
        <v>2</v>
      </c>
      <c r="G275" s="2"/>
      <c r="H275" s="1">
        <v>142</v>
      </c>
      <c r="I275" s="1">
        <v>147</v>
      </c>
      <c r="J275" s="1">
        <v>0</v>
      </c>
      <c r="K275" s="1">
        <v>5</v>
      </c>
      <c r="L275" s="1">
        <v>33.6</v>
      </c>
      <c r="M275" s="1">
        <v>33.65</v>
      </c>
      <c r="N275" s="1">
        <v>33.482999999999997</v>
      </c>
      <c r="O275" s="1">
        <v>33.530999999999999</v>
      </c>
      <c r="P275" s="1">
        <v>5</v>
      </c>
      <c r="Q275" s="1">
        <v>10</v>
      </c>
      <c r="R275" s="2" t="s">
        <v>53</v>
      </c>
      <c r="S275" s="2"/>
      <c r="T275" s="2" t="s">
        <v>88</v>
      </c>
      <c r="U275" s="2" t="s">
        <v>89</v>
      </c>
      <c r="V275" s="2" t="s">
        <v>90</v>
      </c>
      <c r="W275" s="2" t="s">
        <v>658</v>
      </c>
      <c r="X275" s="3">
        <v>44896.038194444445</v>
      </c>
      <c r="Y275" s="2" t="s">
        <v>56</v>
      </c>
      <c r="Z275" s="2" t="s">
        <v>36</v>
      </c>
      <c r="AA275" s="2" t="s">
        <v>92</v>
      </c>
      <c r="AB275" s="2" t="s">
        <v>659</v>
      </c>
    </row>
    <row r="276" spans="1:28" ht="13" x14ac:dyDescent="0.15">
      <c r="A276" s="1">
        <v>397</v>
      </c>
      <c r="B276" s="2" t="s">
        <v>28</v>
      </c>
      <c r="C276" s="2" t="s">
        <v>29</v>
      </c>
      <c r="D276" s="1">
        <v>5</v>
      </c>
      <c r="E276" s="2" t="s">
        <v>30</v>
      </c>
      <c r="F276" s="2">
        <v>2</v>
      </c>
      <c r="G276" s="2"/>
      <c r="H276" s="1">
        <v>142</v>
      </c>
      <c r="I276" s="1">
        <v>147</v>
      </c>
      <c r="J276" s="1">
        <v>0</v>
      </c>
      <c r="K276" s="1">
        <v>5</v>
      </c>
      <c r="L276" s="1">
        <v>33.6</v>
      </c>
      <c r="M276" s="1">
        <v>33.65</v>
      </c>
      <c r="N276" s="1">
        <v>33.482999999999997</v>
      </c>
      <c r="O276" s="1">
        <v>33.530999999999999</v>
      </c>
      <c r="P276" s="1">
        <v>5</v>
      </c>
      <c r="Q276" s="1">
        <v>75</v>
      </c>
      <c r="R276" s="2" t="s">
        <v>80</v>
      </c>
      <c r="S276" s="2"/>
      <c r="T276" s="2"/>
      <c r="U276" s="2"/>
      <c r="V276" s="2" t="s">
        <v>84</v>
      </c>
      <c r="W276" s="2" t="s">
        <v>660</v>
      </c>
      <c r="X276" s="3">
        <v>44896.038194444445</v>
      </c>
      <c r="Y276" s="2" t="s">
        <v>56</v>
      </c>
      <c r="Z276" s="2" t="s">
        <v>36</v>
      </c>
      <c r="AA276" s="2" t="s">
        <v>86</v>
      </c>
      <c r="AB276" s="2" t="s">
        <v>661</v>
      </c>
    </row>
    <row r="277" spans="1:28" ht="13" x14ac:dyDescent="0.15">
      <c r="A277" s="1">
        <v>397</v>
      </c>
      <c r="B277" s="2" t="s">
        <v>28</v>
      </c>
      <c r="C277" s="2" t="s">
        <v>29</v>
      </c>
      <c r="D277" s="1">
        <v>5</v>
      </c>
      <c r="E277" s="2" t="s">
        <v>30</v>
      </c>
      <c r="F277" s="1">
        <v>2</v>
      </c>
      <c r="G277" s="2"/>
      <c r="H277" s="1">
        <v>142</v>
      </c>
      <c r="I277" s="1">
        <v>147</v>
      </c>
      <c r="J277" s="1">
        <v>142</v>
      </c>
      <c r="K277" s="1">
        <v>5</v>
      </c>
      <c r="L277" s="1">
        <v>33.6</v>
      </c>
      <c r="M277" s="1">
        <v>33.65</v>
      </c>
      <c r="N277" s="1">
        <v>33.482999999999997</v>
      </c>
      <c r="O277" s="1">
        <v>33.530999999999999</v>
      </c>
      <c r="P277" s="1">
        <v>5</v>
      </c>
      <c r="Q277" s="1">
        <v>176</v>
      </c>
      <c r="R277" s="2" t="s">
        <v>59</v>
      </c>
      <c r="S277" s="2" t="s">
        <v>60</v>
      </c>
      <c r="T277" s="2"/>
      <c r="U277" s="2"/>
      <c r="V277" s="2" t="s">
        <v>222</v>
      </c>
      <c r="W277" s="2" t="s">
        <v>662</v>
      </c>
      <c r="X277" s="3">
        <v>44895.906944444447</v>
      </c>
      <c r="Y277" s="2" t="s">
        <v>35</v>
      </c>
      <c r="Z277" s="2" t="s">
        <v>36</v>
      </c>
      <c r="AA277" s="2"/>
      <c r="AB277" s="2" t="s">
        <v>663</v>
      </c>
    </row>
    <row r="278" spans="1:28" ht="13" x14ac:dyDescent="0.15">
      <c r="A278" s="1">
        <v>397</v>
      </c>
      <c r="B278" s="2" t="s">
        <v>28</v>
      </c>
      <c r="C278" s="2" t="s">
        <v>29</v>
      </c>
      <c r="D278" s="1">
        <v>5</v>
      </c>
      <c r="E278" s="2" t="s">
        <v>30</v>
      </c>
      <c r="F278" s="1">
        <v>2</v>
      </c>
      <c r="G278" s="2"/>
      <c r="H278" s="1">
        <v>142</v>
      </c>
      <c r="I278" s="1">
        <v>147</v>
      </c>
      <c r="J278" s="1">
        <v>0</v>
      </c>
      <c r="K278" s="1">
        <v>5</v>
      </c>
      <c r="L278" s="1">
        <v>33.6</v>
      </c>
      <c r="M278" s="1">
        <v>33.65</v>
      </c>
      <c r="N278" s="1">
        <v>33.482999999999997</v>
      </c>
      <c r="O278" s="1">
        <v>33.530999999999999</v>
      </c>
      <c r="P278" s="1">
        <v>5</v>
      </c>
      <c r="Q278" s="1">
        <v>3</v>
      </c>
      <c r="R278" s="2" t="s">
        <v>53</v>
      </c>
      <c r="S278" s="2"/>
      <c r="T278" s="2"/>
      <c r="U278" s="2"/>
      <c r="V278" s="2" t="s">
        <v>70</v>
      </c>
      <c r="W278" s="2" t="s">
        <v>664</v>
      </c>
      <c r="X278" s="3">
        <v>44896.038194444445</v>
      </c>
      <c r="Y278" s="2" t="s">
        <v>56</v>
      </c>
      <c r="Z278" s="2" t="s">
        <v>36</v>
      </c>
      <c r="AA278" s="2" t="s">
        <v>72</v>
      </c>
      <c r="AB278" s="2" t="s">
        <v>665</v>
      </c>
    </row>
    <row r="279" spans="1:28" ht="13" x14ac:dyDescent="0.15">
      <c r="A279" s="1">
        <v>397</v>
      </c>
      <c r="B279" s="2" t="s">
        <v>28</v>
      </c>
      <c r="C279" s="2" t="s">
        <v>29</v>
      </c>
      <c r="D279" s="1">
        <v>5</v>
      </c>
      <c r="E279" s="2" t="s">
        <v>30</v>
      </c>
      <c r="F279" s="1">
        <v>2</v>
      </c>
      <c r="G279" s="2"/>
      <c r="H279" s="1">
        <v>142</v>
      </c>
      <c r="I279" s="1">
        <v>147</v>
      </c>
      <c r="J279" s="1">
        <v>0</v>
      </c>
      <c r="K279" s="1">
        <v>5</v>
      </c>
      <c r="L279" s="1">
        <v>33.6</v>
      </c>
      <c r="M279" s="1">
        <v>33.65</v>
      </c>
      <c r="N279" s="1">
        <v>33.482999999999997</v>
      </c>
      <c r="O279" s="1">
        <v>33.530999999999999</v>
      </c>
      <c r="P279" s="1">
        <v>5</v>
      </c>
      <c r="Q279" s="1">
        <v>6</v>
      </c>
      <c r="R279" s="2" t="s">
        <v>53</v>
      </c>
      <c r="S279" s="2"/>
      <c r="T279" s="2"/>
      <c r="U279" s="2"/>
      <c r="V279" s="2" t="s">
        <v>54</v>
      </c>
      <c r="W279" s="2" t="s">
        <v>666</v>
      </c>
      <c r="X279" s="3">
        <v>44896.038194444445</v>
      </c>
      <c r="Y279" s="2" t="s">
        <v>56</v>
      </c>
      <c r="Z279" s="2" t="s">
        <v>36</v>
      </c>
      <c r="AA279" s="2" t="s">
        <v>57</v>
      </c>
      <c r="AB279" s="2" t="s">
        <v>667</v>
      </c>
    </row>
    <row r="280" spans="1:28" ht="13" x14ac:dyDescent="0.15">
      <c r="A280" s="1">
        <v>397</v>
      </c>
      <c r="B280" s="2" t="s">
        <v>28</v>
      </c>
      <c r="C280" s="2" t="s">
        <v>29</v>
      </c>
      <c r="D280" s="1">
        <v>5</v>
      </c>
      <c r="E280" s="2" t="s">
        <v>30</v>
      </c>
      <c r="F280" s="1">
        <v>2</v>
      </c>
      <c r="G280" s="2"/>
      <c r="H280" s="1">
        <v>142</v>
      </c>
      <c r="I280" s="1">
        <v>147</v>
      </c>
      <c r="J280" s="1">
        <v>0</v>
      </c>
      <c r="K280" s="1">
        <v>5</v>
      </c>
      <c r="L280" s="1">
        <v>33.6</v>
      </c>
      <c r="M280" s="1">
        <v>33.65</v>
      </c>
      <c r="N280" s="1">
        <v>33.482999999999997</v>
      </c>
      <c r="O280" s="1">
        <v>33.530999999999999</v>
      </c>
      <c r="P280" s="1">
        <v>5</v>
      </c>
      <c r="Q280" s="1">
        <v>10</v>
      </c>
      <c r="R280" s="2" t="s">
        <v>53</v>
      </c>
      <c r="S280" s="2"/>
      <c r="T280" s="2" t="s">
        <v>64</v>
      </c>
      <c r="U280" s="2" t="s">
        <v>65</v>
      </c>
      <c r="V280" s="2" t="s">
        <v>66</v>
      </c>
      <c r="W280" s="2" t="s">
        <v>668</v>
      </c>
      <c r="X280" s="3">
        <v>44896.038194444445</v>
      </c>
      <c r="Y280" s="2" t="s">
        <v>56</v>
      </c>
      <c r="Z280" s="2" t="s">
        <v>36</v>
      </c>
      <c r="AA280" s="2" t="s">
        <v>68</v>
      </c>
      <c r="AB280" s="2" t="s">
        <v>669</v>
      </c>
    </row>
    <row r="281" spans="1:28" ht="13" x14ac:dyDescent="0.15">
      <c r="A281" s="1">
        <v>397</v>
      </c>
      <c r="B281" s="2" t="s">
        <v>28</v>
      </c>
      <c r="C281" s="2" t="s">
        <v>29</v>
      </c>
      <c r="D281" s="1">
        <v>5</v>
      </c>
      <c r="E281" s="2" t="s">
        <v>30</v>
      </c>
      <c r="F281" s="1">
        <v>2</v>
      </c>
      <c r="G281" s="2"/>
      <c r="H281" s="1">
        <v>142</v>
      </c>
      <c r="I281" s="1">
        <v>147</v>
      </c>
      <c r="J281" s="1">
        <v>0</v>
      </c>
      <c r="K281" s="1">
        <v>5</v>
      </c>
      <c r="L281" s="1">
        <v>33.6</v>
      </c>
      <c r="M281" s="1">
        <v>33.65</v>
      </c>
      <c r="N281" s="1">
        <v>33.482999999999997</v>
      </c>
      <c r="O281" s="1">
        <v>33.530999999999999</v>
      </c>
      <c r="P281" s="1">
        <v>5</v>
      </c>
      <c r="Q281" s="1">
        <v>2</v>
      </c>
      <c r="R281" s="2" t="s">
        <v>53</v>
      </c>
      <c r="S281" s="2"/>
      <c r="T281" s="2" t="s">
        <v>74</v>
      </c>
      <c r="U281" s="2" t="s">
        <v>75</v>
      </c>
      <c r="V281" s="1" t="s">
        <v>76</v>
      </c>
      <c r="W281" s="2" t="s">
        <v>670</v>
      </c>
      <c r="X281" s="3">
        <v>44896.038194444445</v>
      </c>
      <c r="Y281" s="2" t="s">
        <v>56</v>
      </c>
      <c r="Z281" s="2" t="s">
        <v>36</v>
      </c>
      <c r="AA281" s="2" t="s">
        <v>78</v>
      </c>
      <c r="AB281" s="2" t="s">
        <v>671</v>
      </c>
    </row>
    <row r="282" spans="1:28" ht="13" x14ac:dyDescent="0.15">
      <c r="A282" s="1">
        <v>397</v>
      </c>
      <c r="B282" s="2" t="s">
        <v>28</v>
      </c>
      <c r="C282" s="2" t="s">
        <v>29</v>
      </c>
      <c r="D282" s="1">
        <v>5</v>
      </c>
      <c r="E282" s="2" t="s">
        <v>30</v>
      </c>
      <c r="F282" s="1">
        <v>2</v>
      </c>
      <c r="G282" s="2"/>
      <c r="H282" s="1">
        <v>142</v>
      </c>
      <c r="I282" s="1">
        <v>147</v>
      </c>
      <c r="J282" s="1">
        <v>0</v>
      </c>
      <c r="K282" s="1">
        <v>5</v>
      </c>
      <c r="L282" s="1">
        <v>33.6</v>
      </c>
      <c r="M282" s="1">
        <v>33.65</v>
      </c>
      <c r="N282" s="1">
        <v>33.482999999999997</v>
      </c>
      <c r="O282" s="1">
        <v>33.530999999999999</v>
      </c>
      <c r="P282" s="1">
        <v>5</v>
      </c>
      <c r="Q282" s="1">
        <v>25</v>
      </c>
      <c r="R282" s="2" t="s">
        <v>80</v>
      </c>
      <c r="S282" s="2"/>
      <c r="T282" s="2" t="s">
        <v>64</v>
      </c>
      <c r="U282" s="2" t="s">
        <v>65</v>
      </c>
      <c r="V282" s="2" t="s">
        <v>81</v>
      </c>
      <c r="W282" s="2" t="s">
        <v>672</v>
      </c>
      <c r="X282" s="3">
        <v>44896.038194444445</v>
      </c>
      <c r="Y282" s="2" t="s">
        <v>56</v>
      </c>
      <c r="Z282" s="2" t="s">
        <v>36</v>
      </c>
      <c r="AA282" s="2"/>
      <c r="AB282" s="2" t="s">
        <v>673</v>
      </c>
    </row>
    <row r="283" spans="1:28" ht="13" x14ac:dyDescent="0.15">
      <c r="A283" s="1">
        <v>397</v>
      </c>
      <c r="B283" s="2" t="s">
        <v>28</v>
      </c>
      <c r="C283" s="2" t="s">
        <v>29</v>
      </c>
      <c r="D283" s="1">
        <v>5</v>
      </c>
      <c r="E283" s="2" t="s">
        <v>30</v>
      </c>
      <c r="F283" s="1">
        <v>2</v>
      </c>
      <c r="G283" s="2"/>
      <c r="H283" s="1">
        <v>142</v>
      </c>
      <c r="I283" s="1">
        <v>147</v>
      </c>
      <c r="J283" s="1">
        <v>0</v>
      </c>
      <c r="K283" s="1">
        <v>5</v>
      </c>
      <c r="L283" s="1">
        <v>33.6</v>
      </c>
      <c r="M283" s="1">
        <v>33.65</v>
      </c>
      <c r="N283" s="1">
        <v>33.482999999999997</v>
      </c>
      <c r="O283" s="1">
        <v>33.530999999999999</v>
      </c>
      <c r="P283" s="1">
        <v>5</v>
      </c>
      <c r="Q283" s="1">
        <v>2</v>
      </c>
      <c r="R283" s="2" t="s">
        <v>53</v>
      </c>
      <c r="S283" s="2" t="s">
        <v>100</v>
      </c>
      <c r="T283" s="2"/>
      <c r="U283" s="2"/>
      <c r="V283" s="2" t="s">
        <v>101</v>
      </c>
      <c r="W283" s="2" t="s">
        <v>674</v>
      </c>
      <c r="X283" s="3">
        <v>44896.038194444445</v>
      </c>
      <c r="Y283" s="2" t="s">
        <v>56</v>
      </c>
      <c r="Z283" s="2" t="s">
        <v>36</v>
      </c>
      <c r="AA283" s="2" t="s">
        <v>103</v>
      </c>
      <c r="AB283" s="2" t="s">
        <v>675</v>
      </c>
    </row>
    <row r="284" spans="1:28" ht="13" x14ac:dyDescent="0.15">
      <c r="A284" s="1">
        <v>397</v>
      </c>
      <c r="B284" s="2" t="s">
        <v>28</v>
      </c>
      <c r="C284" s="2" t="s">
        <v>29</v>
      </c>
      <c r="D284" s="1">
        <v>5</v>
      </c>
      <c r="E284" s="2" t="s">
        <v>30</v>
      </c>
      <c r="F284" s="1">
        <v>3</v>
      </c>
      <c r="G284" s="2" t="s">
        <v>43</v>
      </c>
      <c r="H284" s="1">
        <v>68</v>
      </c>
      <c r="I284" s="1">
        <v>68</v>
      </c>
      <c r="J284" s="1">
        <v>68</v>
      </c>
      <c r="K284" s="1">
        <v>5</v>
      </c>
      <c r="L284" s="1">
        <v>34.33</v>
      </c>
      <c r="M284" s="1">
        <v>34.33</v>
      </c>
      <c r="N284" s="1">
        <v>34.183999999999997</v>
      </c>
      <c r="O284" s="1">
        <v>34.183999999999997</v>
      </c>
      <c r="P284" s="1">
        <v>0</v>
      </c>
      <c r="Q284" s="1">
        <v>1</v>
      </c>
      <c r="R284" s="2" t="s">
        <v>49</v>
      </c>
      <c r="S284" s="2" t="s">
        <v>50</v>
      </c>
      <c r="T284" s="2"/>
      <c r="U284" s="2"/>
      <c r="V284" s="2" t="s">
        <v>50</v>
      </c>
      <c r="W284" s="2" t="s">
        <v>676</v>
      </c>
      <c r="X284" s="3">
        <v>44896.080555555556</v>
      </c>
      <c r="Y284" s="2" t="s">
        <v>110</v>
      </c>
      <c r="Z284" s="2" t="s">
        <v>36</v>
      </c>
      <c r="AA284" s="2"/>
      <c r="AB284" s="2" t="s">
        <v>677</v>
      </c>
    </row>
    <row r="285" spans="1:28" ht="13" x14ac:dyDescent="0.15">
      <c r="A285" s="1">
        <v>397</v>
      </c>
      <c r="B285" s="2" t="s">
        <v>28</v>
      </c>
      <c r="C285" s="2" t="s">
        <v>29</v>
      </c>
      <c r="D285" s="1">
        <v>5</v>
      </c>
      <c r="E285" s="2" t="s">
        <v>30</v>
      </c>
      <c r="F285" s="1">
        <v>4</v>
      </c>
      <c r="G285" s="2" t="s">
        <v>43</v>
      </c>
      <c r="H285" s="1">
        <v>77</v>
      </c>
      <c r="I285" s="1">
        <v>77</v>
      </c>
      <c r="J285" s="1">
        <v>77</v>
      </c>
      <c r="K285" s="1">
        <v>5</v>
      </c>
      <c r="L285" s="1">
        <v>35.9</v>
      </c>
      <c r="M285" s="1">
        <v>35.9</v>
      </c>
      <c r="N285" s="1">
        <v>35.69</v>
      </c>
      <c r="O285" s="1">
        <v>35.69</v>
      </c>
      <c r="P285" s="1">
        <v>0</v>
      </c>
      <c r="Q285" s="1">
        <v>1</v>
      </c>
      <c r="R285" s="2" t="s">
        <v>49</v>
      </c>
      <c r="S285" s="2" t="s">
        <v>50</v>
      </c>
      <c r="T285" s="2"/>
      <c r="U285" s="2"/>
      <c r="V285" s="2" t="s">
        <v>50</v>
      </c>
      <c r="W285" s="2" t="s">
        <v>678</v>
      </c>
      <c r="X285" s="3">
        <v>44896.080555555556</v>
      </c>
      <c r="Y285" s="2" t="s">
        <v>110</v>
      </c>
      <c r="Z285" s="2" t="s">
        <v>36</v>
      </c>
      <c r="AA285" s="2"/>
      <c r="AB285" s="2" t="s">
        <v>679</v>
      </c>
    </row>
    <row r="286" spans="1:28" ht="13" x14ac:dyDescent="0.15">
      <c r="A286" s="1">
        <v>397</v>
      </c>
      <c r="B286" s="2" t="s">
        <v>28</v>
      </c>
      <c r="C286" s="2" t="s">
        <v>29</v>
      </c>
      <c r="D286" s="1">
        <v>5</v>
      </c>
      <c r="E286" s="2" t="s">
        <v>30</v>
      </c>
      <c r="F286" s="1">
        <v>4</v>
      </c>
      <c r="G286" s="2" t="s">
        <v>43</v>
      </c>
      <c r="H286" s="1">
        <v>84</v>
      </c>
      <c r="I286" s="1">
        <v>86</v>
      </c>
      <c r="J286" s="1">
        <v>84</v>
      </c>
      <c r="K286" s="1">
        <v>5</v>
      </c>
      <c r="L286" s="1">
        <v>35.97</v>
      </c>
      <c r="M286" s="1">
        <v>35.99</v>
      </c>
      <c r="N286" s="1">
        <v>35.756999999999998</v>
      </c>
      <c r="O286" s="1">
        <v>35.776000000000003</v>
      </c>
      <c r="P286" s="1">
        <v>2</v>
      </c>
      <c r="Q286" s="1">
        <v>7</v>
      </c>
      <c r="R286" s="2" t="s">
        <v>210</v>
      </c>
      <c r="S286" s="2" t="s">
        <v>211</v>
      </c>
      <c r="T286" s="2" t="s">
        <v>212</v>
      </c>
      <c r="U286" s="2" t="s">
        <v>213</v>
      </c>
      <c r="V286" s="2" t="s">
        <v>211</v>
      </c>
      <c r="W286" s="2" t="s">
        <v>680</v>
      </c>
      <c r="X286" s="3">
        <v>44896.083333333336</v>
      </c>
      <c r="Y286" s="2" t="s">
        <v>35</v>
      </c>
      <c r="Z286" s="2" t="s">
        <v>36</v>
      </c>
      <c r="AA286" s="2"/>
      <c r="AB286" s="2" t="s">
        <v>681</v>
      </c>
    </row>
    <row r="287" spans="1:28" ht="13" x14ac:dyDescent="0.15">
      <c r="A287" s="1">
        <v>397</v>
      </c>
      <c r="B287" s="2" t="s">
        <v>28</v>
      </c>
      <c r="C287" s="2" t="s">
        <v>29</v>
      </c>
      <c r="D287" s="1">
        <v>5</v>
      </c>
      <c r="E287" s="2" t="s">
        <v>30</v>
      </c>
      <c r="F287" s="1">
        <v>5</v>
      </c>
      <c r="G287" s="2" t="s">
        <v>43</v>
      </c>
      <c r="H287" s="1">
        <v>73</v>
      </c>
      <c r="I287" s="1">
        <v>73</v>
      </c>
      <c r="J287" s="1">
        <v>73</v>
      </c>
      <c r="K287" s="1">
        <v>5</v>
      </c>
      <c r="L287" s="1">
        <v>37.340000000000003</v>
      </c>
      <c r="M287" s="1">
        <v>37.340000000000003</v>
      </c>
      <c r="N287" s="1">
        <v>37.072000000000003</v>
      </c>
      <c r="O287" s="1">
        <v>37.072000000000003</v>
      </c>
      <c r="P287" s="1">
        <v>0</v>
      </c>
      <c r="Q287" s="1">
        <v>1</v>
      </c>
      <c r="R287" s="2" t="s">
        <v>49</v>
      </c>
      <c r="S287" s="2" t="s">
        <v>50</v>
      </c>
      <c r="T287" s="2"/>
      <c r="U287" s="2"/>
      <c r="V287" s="2" t="s">
        <v>50</v>
      </c>
      <c r="W287" s="2" t="s">
        <v>682</v>
      </c>
      <c r="X287" s="3">
        <v>44896.080555555556</v>
      </c>
      <c r="Y287" s="2" t="s">
        <v>110</v>
      </c>
      <c r="Z287" s="2" t="s">
        <v>36</v>
      </c>
      <c r="AA287" s="2"/>
      <c r="AB287" s="2" t="s">
        <v>683</v>
      </c>
    </row>
    <row r="288" spans="1:28" ht="13" x14ac:dyDescent="0.15">
      <c r="A288" s="1">
        <v>397</v>
      </c>
      <c r="B288" s="2" t="s">
        <v>28</v>
      </c>
      <c r="C288" s="2" t="s">
        <v>29</v>
      </c>
      <c r="D288" s="1">
        <v>5</v>
      </c>
      <c r="E288" s="2" t="s">
        <v>30</v>
      </c>
      <c r="F288" s="2">
        <v>5</v>
      </c>
      <c r="G288" s="2" t="s">
        <v>43</v>
      </c>
      <c r="H288" s="1">
        <v>96</v>
      </c>
      <c r="I288" s="1">
        <v>98</v>
      </c>
      <c r="J288" s="1">
        <v>96</v>
      </c>
      <c r="K288" s="1">
        <v>5</v>
      </c>
      <c r="L288" s="1">
        <v>37.57</v>
      </c>
      <c r="M288" s="1">
        <v>37.590000000000003</v>
      </c>
      <c r="N288" s="1">
        <v>37.292000000000002</v>
      </c>
      <c r="O288" s="1">
        <v>37.311</v>
      </c>
      <c r="P288" s="1">
        <v>2</v>
      </c>
      <c r="Q288" s="1">
        <v>10</v>
      </c>
      <c r="R288" s="2" t="s">
        <v>44</v>
      </c>
      <c r="S288" s="2" t="s">
        <v>45</v>
      </c>
      <c r="T288" s="2"/>
      <c r="U288" s="2"/>
      <c r="V288" s="2">
        <v>31185</v>
      </c>
      <c r="W288" s="2" t="s">
        <v>684</v>
      </c>
      <c r="X288" s="3">
        <v>44896.088888888888</v>
      </c>
      <c r="Y288" s="2" t="s">
        <v>110</v>
      </c>
      <c r="Z288" s="2" t="s">
        <v>36</v>
      </c>
      <c r="AA288" s="2"/>
      <c r="AB288" s="2" t="s">
        <v>685</v>
      </c>
    </row>
    <row r="289" spans="1:28" ht="13" x14ac:dyDescent="0.15">
      <c r="A289" s="1">
        <v>397</v>
      </c>
      <c r="B289" s="2" t="s">
        <v>28</v>
      </c>
      <c r="C289" s="2" t="s">
        <v>29</v>
      </c>
      <c r="D289" s="1">
        <v>5</v>
      </c>
      <c r="E289" s="2" t="s">
        <v>30</v>
      </c>
      <c r="F289" s="2">
        <v>6</v>
      </c>
      <c r="G289" s="2" t="s">
        <v>43</v>
      </c>
      <c r="H289" s="1">
        <v>30</v>
      </c>
      <c r="I289" s="1">
        <v>31</v>
      </c>
      <c r="J289" s="1">
        <v>30</v>
      </c>
      <c r="K289" s="1">
        <v>5</v>
      </c>
      <c r="L289" s="1">
        <v>38.4</v>
      </c>
      <c r="M289" s="1">
        <v>38.409999999999997</v>
      </c>
      <c r="N289" s="1">
        <v>38.088999999999999</v>
      </c>
      <c r="O289" s="1">
        <v>38.097999999999999</v>
      </c>
      <c r="P289" s="1">
        <v>1</v>
      </c>
      <c r="Q289" s="1">
        <v>5</v>
      </c>
      <c r="R289" s="2" t="s">
        <v>44</v>
      </c>
      <c r="S289" s="2" t="s">
        <v>108</v>
      </c>
      <c r="T289" s="2"/>
      <c r="U289" s="2"/>
      <c r="V289" s="2" t="s">
        <v>108</v>
      </c>
      <c r="W289" s="2" t="s">
        <v>686</v>
      </c>
      <c r="X289" s="3">
        <v>44896.09375</v>
      </c>
      <c r="Y289" s="2" t="s">
        <v>110</v>
      </c>
      <c r="Z289" s="2" t="s">
        <v>36</v>
      </c>
      <c r="AA289" s="2"/>
      <c r="AB289" s="2" t="s">
        <v>687</v>
      </c>
    </row>
    <row r="290" spans="1:28" ht="13" x14ac:dyDescent="0.15">
      <c r="A290" s="1">
        <v>397</v>
      </c>
      <c r="B290" s="2" t="s">
        <v>28</v>
      </c>
      <c r="C290" s="2" t="s">
        <v>29</v>
      </c>
      <c r="D290" s="1">
        <v>5</v>
      </c>
      <c r="E290" s="2" t="s">
        <v>30</v>
      </c>
      <c r="F290" s="2">
        <v>6</v>
      </c>
      <c r="G290" s="2" t="s">
        <v>29</v>
      </c>
      <c r="H290" s="1">
        <v>30</v>
      </c>
      <c r="I290" s="1">
        <v>30</v>
      </c>
      <c r="J290" s="1">
        <v>30</v>
      </c>
      <c r="K290" s="1">
        <v>5</v>
      </c>
      <c r="L290" s="1">
        <v>38.4</v>
      </c>
      <c r="M290" s="1">
        <v>38.4</v>
      </c>
      <c r="N290" s="1">
        <v>38.088999999999999</v>
      </c>
      <c r="O290" s="1">
        <v>38.088999999999999</v>
      </c>
      <c r="P290" s="1">
        <v>0</v>
      </c>
      <c r="Q290" s="1"/>
      <c r="R290" s="2" t="s">
        <v>38</v>
      </c>
      <c r="S290" s="2" t="s">
        <v>39</v>
      </c>
      <c r="T290" s="2"/>
      <c r="U290" s="2"/>
      <c r="V290" s="2" t="s">
        <v>39</v>
      </c>
      <c r="W290" s="2" t="s">
        <v>688</v>
      </c>
      <c r="X290" s="3">
        <v>44896.097222222219</v>
      </c>
      <c r="Y290" s="2" t="s">
        <v>41</v>
      </c>
      <c r="Z290" s="2" t="s">
        <v>36</v>
      </c>
      <c r="AA290" s="2"/>
      <c r="AB290" s="2" t="s">
        <v>689</v>
      </c>
    </row>
    <row r="291" spans="1:28" ht="13" x14ac:dyDescent="0.15">
      <c r="A291" s="1">
        <v>397</v>
      </c>
      <c r="B291" s="2" t="s">
        <v>28</v>
      </c>
      <c r="C291" s="2" t="s">
        <v>29</v>
      </c>
      <c r="D291" s="1">
        <v>5</v>
      </c>
      <c r="E291" s="2" t="s">
        <v>30</v>
      </c>
      <c r="F291" s="2">
        <v>6</v>
      </c>
      <c r="G291" s="2" t="s">
        <v>43</v>
      </c>
      <c r="H291" s="1">
        <v>30</v>
      </c>
      <c r="I291" s="1">
        <v>31</v>
      </c>
      <c r="J291" s="1">
        <v>30</v>
      </c>
      <c r="K291" s="1">
        <v>5</v>
      </c>
      <c r="L291" s="1">
        <v>38.4</v>
      </c>
      <c r="M291" s="1">
        <v>38.409999999999997</v>
      </c>
      <c r="N291" s="1">
        <v>38.088999999999999</v>
      </c>
      <c r="O291" s="1">
        <v>38.097999999999999</v>
      </c>
      <c r="P291" s="1">
        <v>1</v>
      </c>
      <c r="Q291" s="1">
        <v>5</v>
      </c>
      <c r="R291" s="2" t="s">
        <v>44</v>
      </c>
      <c r="S291" s="2" t="s">
        <v>112</v>
      </c>
      <c r="T291" s="2"/>
      <c r="U291" s="2"/>
      <c r="V291" s="2" t="s">
        <v>203</v>
      </c>
      <c r="W291" s="2" t="s">
        <v>690</v>
      </c>
      <c r="X291" s="3">
        <v>44896.09375</v>
      </c>
      <c r="Y291" s="2" t="s">
        <v>110</v>
      </c>
      <c r="Z291" s="2" t="s">
        <v>36</v>
      </c>
      <c r="AA291" s="2"/>
      <c r="AB291" s="2" t="s">
        <v>691</v>
      </c>
    </row>
    <row r="292" spans="1:28" ht="13" x14ac:dyDescent="0.15">
      <c r="A292" s="1">
        <v>397</v>
      </c>
      <c r="B292" s="2" t="s">
        <v>28</v>
      </c>
      <c r="C292" s="2" t="s">
        <v>29</v>
      </c>
      <c r="D292" s="1">
        <v>5</v>
      </c>
      <c r="E292" s="2" t="s">
        <v>30</v>
      </c>
      <c r="F292" s="2">
        <v>6</v>
      </c>
      <c r="G292" s="2" t="s">
        <v>43</v>
      </c>
      <c r="H292" s="1">
        <v>76</v>
      </c>
      <c r="I292" s="1">
        <v>76</v>
      </c>
      <c r="J292" s="1">
        <v>76</v>
      </c>
      <c r="K292" s="1">
        <v>5</v>
      </c>
      <c r="L292" s="1">
        <v>38.86</v>
      </c>
      <c r="M292" s="1">
        <v>38.86</v>
      </c>
      <c r="N292" s="1">
        <v>38.53</v>
      </c>
      <c r="O292" s="1">
        <v>38.53</v>
      </c>
      <c r="P292" s="1">
        <v>0</v>
      </c>
      <c r="Q292" s="1">
        <v>1</v>
      </c>
      <c r="R292" s="2" t="s">
        <v>49</v>
      </c>
      <c r="S292" s="2" t="s">
        <v>50</v>
      </c>
      <c r="T292" s="2"/>
      <c r="U292" s="2"/>
      <c r="V292" s="2" t="s">
        <v>50</v>
      </c>
      <c r="W292" s="2" t="s">
        <v>692</v>
      </c>
      <c r="X292" s="3">
        <v>44896.080555555556</v>
      </c>
      <c r="Y292" s="2" t="s">
        <v>110</v>
      </c>
      <c r="Z292" s="2" t="s">
        <v>36</v>
      </c>
      <c r="AA292" s="2"/>
      <c r="AB292" s="2" t="s">
        <v>693</v>
      </c>
    </row>
    <row r="293" spans="1:28" ht="13" x14ac:dyDescent="0.15">
      <c r="A293" s="1">
        <v>397</v>
      </c>
      <c r="B293" s="2" t="s">
        <v>28</v>
      </c>
      <c r="C293" s="2" t="s">
        <v>29</v>
      </c>
      <c r="D293" s="1">
        <v>5</v>
      </c>
      <c r="E293" s="2" t="s">
        <v>30</v>
      </c>
      <c r="F293" s="2">
        <v>6</v>
      </c>
      <c r="G293" s="2"/>
      <c r="H293" s="1">
        <v>143</v>
      </c>
      <c r="I293" s="1">
        <v>148</v>
      </c>
      <c r="J293" s="1">
        <v>0</v>
      </c>
      <c r="K293" s="1">
        <v>5</v>
      </c>
      <c r="L293" s="1">
        <v>39.53</v>
      </c>
      <c r="M293" s="1">
        <v>39.58</v>
      </c>
      <c r="N293" s="1">
        <v>39.173000000000002</v>
      </c>
      <c r="O293" s="1">
        <v>39.220999999999997</v>
      </c>
      <c r="P293" s="1">
        <v>5</v>
      </c>
      <c r="Q293" s="1">
        <v>10</v>
      </c>
      <c r="R293" s="2" t="s">
        <v>53</v>
      </c>
      <c r="S293" s="2"/>
      <c r="T293" s="2" t="s">
        <v>64</v>
      </c>
      <c r="U293" s="2" t="s">
        <v>65</v>
      </c>
      <c r="V293" s="2" t="s">
        <v>66</v>
      </c>
      <c r="W293" s="2" t="s">
        <v>694</v>
      </c>
      <c r="X293" s="3">
        <v>44896.043055555558</v>
      </c>
      <c r="Y293" s="2" t="s">
        <v>56</v>
      </c>
      <c r="Z293" s="2" t="s">
        <v>36</v>
      </c>
      <c r="AA293" s="2" t="s">
        <v>68</v>
      </c>
      <c r="AB293" s="2" t="s">
        <v>695</v>
      </c>
    </row>
    <row r="294" spans="1:28" ht="13" x14ac:dyDescent="0.15">
      <c r="A294" s="1">
        <v>397</v>
      </c>
      <c r="B294" s="2" t="s">
        <v>28</v>
      </c>
      <c r="C294" s="2" t="s">
        <v>29</v>
      </c>
      <c r="D294" s="1">
        <v>5</v>
      </c>
      <c r="E294" s="2" t="s">
        <v>30</v>
      </c>
      <c r="F294" s="2">
        <v>6</v>
      </c>
      <c r="G294" s="2"/>
      <c r="H294" s="1">
        <v>143</v>
      </c>
      <c r="I294" s="1">
        <v>148</v>
      </c>
      <c r="J294" s="1">
        <v>0</v>
      </c>
      <c r="K294" s="1">
        <v>5</v>
      </c>
      <c r="L294" s="1">
        <v>39.53</v>
      </c>
      <c r="M294" s="1">
        <v>39.58</v>
      </c>
      <c r="N294" s="1">
        <v>39.173000000000002</v>
      </c>
      <c r="O294" s="1">
        <v>39.220999999999997</v>
      </c>
      <c r="P294" s="1">
        <v>5</v>
      </c>
      <c r="Q294" s="1">
        <v>75</v>
      </c>
      <c r="R294" s="2" t="s">
        <v>80</v>
      </c>
      <c r="S294" s="2"/>
      <c r="T294" s="2"/>
      <c r="U294" s="2"/>
      <c r="V294" s="2" t="s">
        <v>84</v>
      </c>
      <c r="W294" s="2" t="s">
        <v>696</v>
      </c>
      <c r="X294" s="3">
        <v>44896.043055555558</v>
      </c>
      <c r="Y294" s="2" t="s">
        <v>56</v>
      </c>
      <c r="Z294" s="2" t="s">
        <v>36</v>
      </c>
      <c r="AA294" s="2" t="s">
        <v>86</v>
      </c>
      <c r="AB294" s="2" t="s">
        <v>697</v>
      </c>
    </row>
    <row r="295" spans="1:28" ht="13" x14ac:dyDescent="0.15">
      <c r="A295" s="1">
        <v>397</v>
      </c>
      <c r="B295" s="2" t="s">
        <v>28</v>
      </c>
      <c r="C295" s="2" t="s">
        <v>29</v>
      </c>
      <c r="D295" s="1">
        <v>5</v>
      </c>
      <c r="E295" s="2" t="s">
        <v>30</v>
      </c>
      <c r="F295" s="2">
        <v>6</v>
      </c>
      <c r="G295" s="2"/>
      <c r="H295" s="1">
        <v>143</v>
      </c>
      <c r="I295" s="1">
        <v>148</v>
      </c>
      <c r="J295" s="1">
        <v>0</v>
      </c>
      <c r="K295" s="1">
        <v>5</v>
      </c>
      <c r="L295" s="1">
        <v>39.53</v>
      </c>
      <c r="M295" s="1">
        <v>39.58</v>
      </c>
      <c r="N295" s="1">
        <v>39.173000000000002</v>
      </c>
      <c r="O295" s="1">
        <v>39.220999999999997</v>
      </c>
      <c r="P295" s="1">
        <v>5</v>
      </c>
      <c r="Q295" s="1">
        <v>3</v>
      </c>
      <c r="R295" s="2" t="s">
        <v>53</v>
      </c>
      <c r="S295" s="2"/>
      <c r="T295" s="2"/>
      <c r="U295" s="2"/>
      <c r="V295" s="2" t="s">
        <v>70</v>
      </c>
      <c r="W295" s="2" t="s">
        <v>698</v>
      </c>
      <c r="X295" s="3">
        <v>44896.043055555558</v>
      </c>
      <c r="Y295" s="2" t="s">
        <v>56</v>
      </c>
      <c r="Z295" s="2" t="s">
        <v>36</v>
      </c>
      <c r="AA295" s="2" t="s">
        <v>72</v>
      </c>
      <c r="AB295" s="2" t="s">
        <v>699</v>
      </c>
    </row>
    <row r="296" spans="1:28" ht="13" x14ac:dyDescent="0.15">
      <c r="A296" s="1">
        <v>397</v>
      </c>
      <c r="B296" s="2" t="s">
        <v>28</v>
      </c>
      <c r="C296" s="2" t="s">
        <v>29</v>
      </c>
      <c r="D296" s="1">
        <v>5</v>
      </c>
      <c r="E296" s="2" t="s">
        <v>30</v>
      </c>
      <c r="F296" s="2">
        <v>6</v>
      </c>
      <c r="G296" s="2"/>
      <c r="H296" s="1">
        <v>143</v>
      </c>
      <c r="I296" s="1">
        <v>148</v>
      </c>
      <c r="J296" s="1">
        <v>0</v>
      </c>
      <c r="K296" s="1">
        <v>5</v>
      </c>
      <c r="L296" s="1">
        <v>39.53</v>
      </c>
      <c r="M296" s="1">
        <v>39.58</v>
      </c>
      <c r="N296" s="1">
        <v>39.173000000000002</v>
      </c>
      <c r="O296" s="1">
        <v>39.220999999999997</v>
      </c>
      <c r="P296" s="1">
        <v>5</v>
      </c>
      <c r="Q296" s="1">
        <v>25</v>
      </c>
      <c r="R296" s="2" t="s">
        <v>80</v>
      </c>
      <c r="S296" s="2"/>
      <c r="T296" s="2" t="s">
        <v>64</v>
      </c>
      <c r="U296" s="2" t="s">
        <v>65</v>
      </c>
      <c r="V296" s="2" t="s">
        <v>81</v>
      </c>
      <c r="W296" s="2" t="s">
        <v>700</v>
      </c>
      <c r="X296" s="3">
        <v>44896.043055555558</v>
      </c>
      <c r="Y296" s="2" t="s">
        <v>56</v>
      </c>
      <c r="Z296" s="2" t="s">
        <v>36</v>
      </c>
      <c r="AA296" s="2"/>
      <c r="AB296" s="2" t="s">
        <v>701</v>
      </c>
    </row>
    <row r="297" spans="1:28" ht="13" x14ac:dyDescent="0.15">
      <c r="A297" s="1">
        <v>397</v>
      </c>
      <c r="B297" s="2" t="s">
        <v>28</v>
      </c>
      <c r="C297" s="2" t="s">
        <v>29</v>
      </c>
      <c r="D297" s="1">
        <v>5</v>
      </c>
      <c r="E297" s="2" t="s">
        <v>30</v>
      </c>
      <c r="F297" s="2">
        <v>6</v>
      </c>
      <c r="G297" s="2"/>
      <c r="H297" s="1">
        <v>143</v>
      </c>
      <c r="I297" s="1">
        <v>148</v>
      </c>
      <c r="J297" s="1">
        <v>0</v>
      </c>
      <c r="K297" s="1">
        <v>5</v>
      </c>
      <c r="L297" s="1">
        <v>39.53</v>
      </c>
      <c r="M297" s="1">
        <v>39.58</v>
      </c>
      <c r="N297" s="1">
        <v>39.173000000000002</v>
      </c>
      <c r="O297" s="1">
        <v>39.220999999999997</v>
      </c>
      <c r="P297" s="1">
        <v>5</v>
      </c>
      <c r="Q297" s="1">
        <v>6</v>
      </c>
      <c r="R297" s="2" t="s">
        <v>53</v>
      </c>
      <c r="S297" s="2"/>
      <c r="T297" s="2"/>
      <c r="U297" s="2"/>
      <c r="V297" s="2" t="s">
        <v>54</v>
      </c>
      <c r="W297" s="2" t="s">
        <v>702</v>
      </c>
      <c r="X297" s="3">
        <v>44896.043055555558</v>
      </c>
      <c r="Y297" s="2" t="s">
        <v>56</v>
      </c>
      <c r="Z297" s="2" t="s">
        <v>36</v>
      </c>
      <c r="AA297" s="2" t="s">
        <v>57</v>
      </c>
      <c r="AB297" s="2" t="s">
        <v>703</v>
      </c>
    </row>
    <row r="298" spans="1:28" ht="13" x14ac:dyDescent="0.15">
      <c r="A298" s="1">
        <v>397</v>
      </c>
      <c r="B298" s="2" t="s">
        <v>28</v>
      </c>
      <c r="C298" s="2" t="s">
        <v>29</v>
      </c>
      <c r="D298" s="1">
        <v>5</v>
      </c>
      <c r="E298" s="2" t="s">
        <v>30</v>
      </c>
      <c r="F298" s="1">
        <v>6</v>
      </c>
      <c r="G298" s="2"/>
      <c r="H298" s="1">
        <v>143</v>
      </c>
      <c r="I298" s="1">
        <v>148</v>
      </c>
      <c r="J298" s="1">
        <v>0</v>
      </c>
      <c r="K298" s="1">
        <v>5</v>
      </c>
      <c r="L298" s="1">
        <v>39.53</v>
      </c>
      <c r="M298" s="1">
        <v>39.58</v>
      </c>
      <c r="N298" s="1">
        <v>39.173000000000002</v>
      </c>
      <c r="O298" s="1">
        <v>39.220999999999997</v>
      </c>
      <c r="P298" s="1">
        <v>5</v>
      </c>
      <c r="Q298" s="1">
        <v>4</v>
      </c>
      <c r="R298" s="2" t="s">
        <v>53</v>
      </c>
      <c r="S298" s="2"/>
      <c r="T298" s="2" t="s">
        <v>94</v>
      </c>
      <c r="U298" s="2" t="s">
        <v>95</v>
      </c>
      <c r="V298" s="2" t="s">
        <v>96</v>
      </c>
      <c r="W298" s="2" t="s">
        <v>704</v>
      </c>
      <c r="X298" s="3">
        <v>44896.043055555558</v>
      </c>
      <c r="Y298" s="2" t="s">
        <v>56</v>
      </c>
      <c r="Z298" s="2" t="s">
        <v>36</v>
      </c>
      <c r="AA298" s="2" t="s">
        <v>98</v>
      </c>
      <c r="AB298" s="2" t="s">
        <v>705</v>
      </c>
    </row>
    <row r="299" spans="1:28" ht="13" x14ac:dyDescent="0.15">
      <c r="A299" s="1">
        <v>397</v>
      </c>
      <c r="B299" s="2" t="s">
        <v>28</v>
      </c>
      <c r="C299" s="2" t="s">
        <v>29</v>
      </c>
      <c r="D299" s="1">
        <v>5</v>
      </c>
      <c r="E299" s="2" t="s">
        <v>30</v>
      </c>
      <c r="F299" s="1">
        <v>6</v>
      </c>
      <c r="G299" s="2"/>
      <c r="H299" s="1">
        <v>143</v>
      </c>
      <c r="I299" s="1">
        <v>148</v>
      </c>
      <c r="J299" s="1">
        <v>0</v>
      </c>
      <c r="K299" s="1">
        <v>5</v>
      </c>
      <c r="L299" s="1">
        <v>39.53</v>
      </c>
      <c r="M299" s="1">
        <v>39.58</v>
      </c>
      <c r="N299" s="1">
        <v>39.173000000000002</v>
      </c>
      <c r="O299" s="1">
        <v>39.220999999999997</v>
      </c>
      <c r="P299" s="1">
        <v>5</v>
      </c>
      <c r="Q299" s="1">
        <v>10</v>
      </c>
      <c r="R299" s="2" t="s">
        <v>53</v>
      </c>
      <c r="S299" s="2"/>
      <c r="T299" s="2" t="s">
        <v>88</v>
      </c>
      <c r="U299" s="2" t="s">
        <v>89</v>
      </c>
      <c r="V299" s="2" t="s">
        <v>90</v>
      </c>
      <c r="W299" s="2" t="s">
        <v>706</v>
      </c>
      <c r="X299" s="3">
        <v>44896.043055555558</v>
      </c>
      <c r="Y299" s="2" t="s">
        <v>56</v>
      </c>
      <c r="Z299" s="2" t="s">
        <v>36</v>
      </c>
      <c r="AA299" s="2" t="s">
        <v>92</v>
      </c>
      <c r="AB299" s="2" t="s">
        <v>707</v>
      </c>
    </row>
    <row r="300" spans="1:28" ht="13" x14ac:dyDescent="0.15">
      <c r="A300" s="1">
        <v>397</v>
      </c>
      <c r="B300" s="2" t="s">
        <v>28</v>
      </c>
      <c r="C300" s="2" t="s">
        <v>29</v>
      </c>
      <c r="D300" s="1">
        <v>5</v>
      </c>
      <c r="E300" s="2" t="s">
        <v>30</v>
      </c>
      <c r="F300" s="1">
        <v>6</v>
      </c>
      <c r="G300" s="2"/>
      <c r="H300" s="1">
        <v>143</v>
      </c>
      <c r="I300" s="1">
        <v>148</v>
      </c>
      <c r="J300" s="1">
        <v>0</v>
      </c>
      <c r="K300" s="1">
        <v>5</v>
      </c>
      <c r="L300" s="1">
        <v>39.53</v>
      </c>
      <c r="M300" s="1">
        <v>39.58</v>
      </c>
      <c r="N300" s="1">
        <v>39.173000000000002</v>
      </c>
      <c r="O300" s="1">
        <v>39.220999999999997</v>
      </c>
      <c r="P300" s="1">
        <v>5</v>
      </c>
      <c r="Q300" s="1">
        <v>2</v>
      </c>
      <c r="R300" s="2" t="s">
        <v>53</v>
      </c>
      <c r="S300" s="2" t="s">
        <v>100</v>
      </c>
      <c r="T300" s="2"/>
      <c r="U300" s="2"/>
      <c r="V300" s="2" t="s">
        <v>101</v>
      </c>
      <c r="W300" s="2" t="s">
        <v>708</v>
      </c>
      <c r="X300" s="3">
        <v>44896.043055555558</v>
      </c>
      <c r="Y300" s="2" t="s">
        <v>56</v>
      </c>
      <c r="Z300" s="2" t="s">
        <v>36</v>
      </c>
      <c r="AA300" s="2" t="s">
        <v>103</v>
      </c>
      <c r="AB300" s="2" t="s">
        <v>709</v>
      </c>
    </row>
    <row r="301" spans="1:28" ht="13" x14ac:dyDescent="0.15">
      <c r="A301" s="1">
        <v>397</v>
      </c>
      <c r="B301" s="2" t="s">
        <v>28</v>
      </c>
      <c r="C301" s="2" t="s">
        <v>29</v>
      </c>
      <c r="D301" s="1">
        <v>5</v>
      </c>
      <c r="E301" s="2" t="s">
        <v>30</v>
      </c>
      <c r="F301" s="1">
        <v>6</v>
      </c>
      <c r="G301" s="2"/>
      <c r="H301" s="1">
        <v>143</v>
      </c>
      <c r="I301" s="1">
        <v>148</v>
      </c>
      <c r="J301" s="1">
        <v>0</v>
      </c>
      <c r="K301" s="1">
        <v>5</v>
      </c>
      <c r="L301" s="1">
        <v>39.53</v>
      </c>
      <c r="M301" s="1">
        <v>39.58</v>
      </c>
      <c r="N301" s="1">
        <v>39.173000000000002</v>
      </c>
      <c r="O301" s="1">
        <v>39.220999999999997</v>
      </c>
      <c r="P301" s="1">
        <v>5</v>
      </c>
      <c r="Q301" s="1">
        <v>2</v>
      </c>
      <c r="R301" s="2" t="s">
        <v>53</v>
      </c>
      <c r="S301" s="2"/>
      <c r="T301" s="2" t="s">
        <v>74</v>
      </c>
      <c r="U301" s="2" t="s">
        <v>75</v>
      </c>
      <c r="V301" s="2" t="s">
        <v>76</v>
      </c>
      <c r="W301" s="2" t="s">
        <v>710</v>
      </c>
      <c r="X301" s="3">
        <v>44896.043055555558</v>
      </c>
      <c r="Y301" s="2" t="s">
        <v>56</v>
      </c>
      <c r="Z301" s="2" t="s">
        <v>36</v>
      </c>
      <c r="AA301" s="2" t="s">
        <v>78</v>
      </c>
      <c r="AB301" s="2" t="s">
        <v>711</v>
      </c>
    </row>
    <row r="302" spans="1:28" ht="13" x14ac:dyDescent="0.15">
      <c r="A302" s="1">
        <v>397</v>
      </c>
      <c r="B302" s="2" t="s">
        <v>28</v>
      </c>
      <c r="C302" s="2" t="s">
        <v>29</v>
      </c>
      <c r="D302" s="1">
        <v>5</v>
      </c>
      <c r="E302" s="2" t="s">
        <v>30</v>
      </c>
      <c r="F302" s="1">
        <v>6</v>
      </c>
      <c r="G302" s="2"/>
      <c r="H302" s="1">
        <v>143</v>
      </c>
      <c r="I302" s="1">
        <v>148</v>
      </c>
      <c r="J302" s="1">
        <v>143</v>
      </c>
      <c r="K302" s="1">
        <v>5</v>
      </c>
      <c r="L302" s="1">
        <v>39.53</v>
      </c>
      <c r="M302" s="1">
        <v>39.58</v>
      </c>
      <c r="N302" s="1">
        <v>39.173000000000002</v>
      </c>
      <c r="O302" s="1">
        <v>39.220999999999997</v>
      </c>
      <c r="P302" s="1">
        <v>5</v>
      </c>
      <c r="Q302" s="1">
        <v>176</v>
      </c>
      <c r="R302" s="2" t="s">
        <v>59</v>
      </c>
      <c r="S302" s="2" t="s">
        <v>60</v>
      </c>
      <c r="T302" s="2"/>
      <c r="U302" s="2"/>
      <c r="V302" s="2" t="s">
        <v>61</v>
      </c>
      <c r="W302" s="2" t="s">
        <v>712</v>
      </c>
      <c r="X302" s="3">
        <v>44895.906944444447</v>
      </c>
      <c r="Y302" s="2" t="s">
        <v>35</v>
      </c>
      <c r="Z302" s="2" t="s">
        <v>36</v>
      </c>
      <c r="AA302" s="2"/>
      <c r="AB302" s="2" t="s">
        <v>713</v>
      </c>
    </row>
    <row r="303" spans="1:28" ht="13" x14ac:dyDescent="0.15">
      <c r="A303" s="1">
        <v>397</v>
      </c>
      <c r="B303" s="2" t="s">
        <v>28</v>
      </c>
      <c r="C303" s="2" t="s">
        <v>29</v>
      </c>
      <c r="D303" s="1">
        <v>5</v>
      </c>
      <c r="E303" s="2" t="s">
        <v>30</v>
      </c>
      <c r="F303" s="1">
        <v>7</v>
      </c>
      <c r="G303" s="2"/>
      <c r="H303" s="1">
        <v>0</v>
      </c>
      <c r="I303" s="1">
        <v>5</v>
      </c>
      <c r="J303" s="1">
        <v>0</v>
      </c>
      <c r="K303" s="1">
        <v>5</v>
      </c>
      <c r="L303" s="1">
        <v>39.58</v>
      </c>
      <c r="M303" s="1">
        <v>39.630000000000003</v>
      </c>
      <c r="N303" s="1">
        <v>39.220999999999997</v>
      </c>
      <c r="O303" s="1">
        <v>39.268999999999998</v>
      </c>
      <c r="P303" s="1">
        <v>5</v>
      </c>
      <c r="Q303" s="1">
        <v>5</v>
      </c>
      <c r="R303" s="2" t="s">
        <v>44</v>
      </c>
      <c r="S303" s="2" t="s">
        <v>105</v>
      </c>
      <c r="T303" s="2"/>
      <c r="U303" s="2"/>
      <c r="V303" s="1" t="s">
        <v>105</v>
      </c>
      <c r="W303" s="2" t="s">
        <v>714</v>
      </c>
      <c r="X303" s="3">
        <v>44895.906944444447</v>
      </c>
      <c r="Y303" s="2" t="s">
        <v>35</v>
      </c>
      <c r="Z303" s="2" t="s">
        <v>36</v>
      </c>
      <c r="AA303" s="2"/>
      <c r="AB303" s="2" t="s">
        <v>715</v>
      </c>
    </row>
    <row r="304" spans="1:28" ht="13" x14ac:dyDescent="0.15">
      <c r="A304" s="1">
        <v>397</v>
      </c>
      <c r="B304" s="2" t="s">
        <v>28</v>
      </c>
      <c r="C304" s="2" t="s">
        <v>29</v>
      </c>
      <c r="D304" s="1">
        <v>5</v>
      </c>
      <c r="E304" s="2" t="s">
        <v>30</v>
      </c>
      <c r="F304" s="1">
        <v>7</v>
      </c>
      <c r="G304" s="2" t="s">
        <v>43</v>
      </c>
      <c r="H304" s="1">
        <v>47</v>
      </c>
      <c r="I304" s="1">
        <v>47</v>
      </c>
      <c r="J304" s="1">
        <v>47</v>
      </c>
      <c r="K304" s="1">
        <v>5</v>
      </c>
      <c r="L304" s="1">
        <v>40.049999999999997</v>
      </c>
      <c r="M304" s="1">
        <v>40.049999999999997</v>
      </c>
      <c r="N304" s="1">
        <v>39.671999999999997</v>
      </c>
      <c r="O304" s="1">
        <v>39.671999999999997</v>
      </c>
      <c r="P304" s="1">
        <v>0</v>
      </c>
      <c r="Q304" s="1">
        <v>1</v>
      </c>
      <c r="R304" s="2" t="s">
        <v>49</v>
      </c>
      <c r="S304" s="2" t="s">
        <v>50</v>
      </c>
      <c r="T304" s="2"/>
      <c r="U304" s="2"/>
      <c r="V304" s="2" t="s">
        <v>50</v>
      </c>
      <c r="W304" s="2" t="s">
        <v>716</v>
      </c>
      <c r="X304" s="3">
        <v>44896.080555555556</v>
      </c>
      <c r="Y304" s="2" t="s">
        <v>110</v>
      </c>
      <c r="Z304" s="2" t="s">
        <v>36</v>
      </c>
      <c r="AA304" s="2"/>
      <c r="AB304" s="2" t="s">
        <v>717</v>
      </c>
    </row>
    <row r="305" spans="1:28" ht="13" x14ac:dyDescent="0.15">
      <c r="A305" s="1">
        <v>397</v>
      </c>
      <c r="B305" s="2" t="s">
        <v>28</v>
      </c>
      <c r="C305" s="2" t="s">
        <v>29</v>
      </c>
      <c r="D305" s="1">
        <v>5</v>
      </c>
      <c r="E305" s="2" t="s">
        <v>30</v>
      </c>
      <c r="F305" s="1" t="s">
        <v>119</v>
      </c>
      <c r="G305" s="2"/>
      <c r="H305" s="1">
        <v>19</v>
      </c>
      <c r="I305" s="1">
        <v>26</v>
      </c>
      <c r="J305" s="1">
        <v>0</v>
      </c>
      <c r="K305" s="1">
        <v>5</v>
      </c>
      <c r="L305" s="1">
        <v>40.53</v>
      </c>
      <c r="M305" s="1">
        <v>40.6</v>
      </c>
      <c r="N305" s="1">
        <v>40.133000000000003</v>
      </c>
      <c r="O305" s="1">
        <v>40.200000000000003</v>
      </c>
      <c r="P305" s="1">
        <v>7</v>
      </c>
      <c r="Q305" s="1">
        <v>30</v>
      </c>
      <c r="R305" s="2" t="s">
        <v>31</v>
      </c>
      <c r="S305" s="2"/>
      <c r="T305" s="2" t="s">
        <v>125</v>
      </c>
      <c r="U305" s="2" t="s">
        <v>126</v>
      </c>
      <c r="V305" s="2" t="s">
        <v>127</v>
      </c>
      <c r="W305" s="2" t="s">
        <v>718</v>
      </c>
      <c r="X305" s="3">
        <v>44895.906944444447</v>
      </c>
      <c r="Y305" s="2" t="s">
        <v>35</v>
      </c>
      <c r="Z305" s="2" t="s">
        <v>36</v>
      </c>
      <c r="AA305" s="2"/>
      <c r="AB305" s="2" t="s">
        <v>719</v>
      </c>
    </row>
    <row r="306" spans="1:28" ht="13" x14ac:dyDescent="0.15">
      <c r="A306" s="1">
        <v>397</v>
      </c>
      <c r="B306" s="2" t="s">
        <v>28</v>
      </c>
      <c r="C306" s="2" t="s">
        <v>29</v>
      </c>
      <c r="D306" s="1">
        <v>5</v>
      </c>
      <c r="E306" s="2" t="s">
        <v>30</v>
      </c>
      <c r="F306" s="1" t="s">
        <v>119</v>
      </c>
      <c r="G306" s="2"/>
      <c r="H306" s="1">
        <v>19</v>
      </c>
      <c r="I306" s="1">
        <v>26</v>
      </c>
      <c r="J306" s="1">
        <v>0</v>
      </c>
      <c r="K306" s="1">
        <v>5</v>
      </c>
      <c r="L306" s="1">
        <v>40.53</v>
      </c>
      <c r="M306" s="1">
        <v>40.6</v>
      </c>
      <c r="N306" s="1">
        <v>40.133000000000003</v>
      </c>
      <c r="O306" s="1">
        <v>40.200000000000003</v>
      </c>
      <c r="P306" s="1">
        <v>7</v>
      </c>
      <c r="Q306" s="1">
        <v>5</v>
      </c>
      <c r="R306" s="2" t="s">
        <v>31</v>
      </c>
      <c r="S306" s="2" t="s">
        <v>50</v>
      </c>
      <c r="T306" s="2"/>
      <c r="U306" s="2"/>
      <c r="V306" s="2" t="s">
        <v>50</v>
      </c>
      <c r="W306" s="2" t="s">
        <v>720</v>
      </c>
      <c r="X306" s="3">
        <v>44895.906944444447</v>
      </c>
      <c r="Y306" s="2" t="s">
        <v>35</v>
      </c>
      <c r="Z306" s="2" t="s">
        <v>36</v>
      </c>
      <c r="AA306" s="2" t="s">
        <v>131</v>
      </c>
      <c r="AB306" s="2" t="s">
        <v>721</v>
      </c>
    </row>
    <row r="307" spans="1:28" ht="13" x14ac:dyDescent="0.15">
      <c r="A307" s="1">
        <v>397</v>
      </c>
      <c r="B307" s="2" t="s">
        <v>28</v>
      </c>
      <c r="C307" s="2" t="s">
        <v>29</v>
      </c>
      <c r="D307" s="1">
        <v>5</v>
      </c>
      <c r="E307" s="2" t="s">
        <v>30</v>
      </c>
      <c r="F307" s="1" t="s">
        <v>119</v>
      </c>
      <c r="G307" s="2"/>
      <c r="H307" s="1">
        <v>19</v>
      </c>
      <c r="I307" s="1">
        <v>26</v>
      </c>
      <c r="J307" s="1">
        <v>0</v>
      </c>
      <c r="K307" s="1">
        <v>5</v>
      </c>
      <c r="L307" s="1">
        <v>40.53</v>
      </c>
      <c r="M307" s="1">
        <v>40.6</v>
      </c>
      <c r="N307" s="1">
        <v>40.133000000000003</v>
      </c>
      <c r="O307" s="1">
        <v>40.200000000000003</v>
      </c>
      <c r="P307" s="1">
        <v>7</v>
      </c>
      <c r="Q307" s="1">
        <v>20</v>
      </c>
      <c r="R307" s="2" t="s">
        <v>31</v>
      </c>
      <c r="S307" s="2" t="s">
        <v>133</v>
      </c>
      <c r="T307" s="2"/>
      <c r="U307" s="2"/>
      <c r="V307" s="2" t="s">
        <v>133</v>
      </c>
      <c r="W307" s="2" t="s">
        <v>722</v>
      </c>
      <c r="X307" s="3">
        <v>44895.906944444447</v>
      </c>
      <c r="Y307" s="2" t="s">
        <v>35</v>
      </c>
      <c r="Z307" s="2" t="s">
        <v>36</v>
      </c>
      <c r="AA307" s="2" t="s">
        <v>131</v>
      </c>
      <c r="AB307" s="2" t="s">
        <v>723</v>
      </c>
    </row>
    <row r="308" spans="1:28" ht="13" x14ac:dyDescent="0.15">
      <c r="A308" s="1">
        <v>397</v>
      </c>
      <c r="B308" s="2" t="s">
        <v>28</v>
      </c>
      <c r="C308" s="2" t="s">
        <v>29</v>
      </c>
      <c r="D308" s="1">
        <v>5</v>
      </c>
      <c r="E308" s="2" t="s">
        <v>30</v>
      </c>
      <c r="F308" s="1" t="s">
        <v>119</v>
      </c>
      <c r="G308" s="2"/>
      <c r="H308" s="1">
        <v>19</v>
      </c>
      <c r="I308" s="1">
        <v>26</v>
      </c>
      <c r="J308" s="1">
        <v>19</v>
      </c>
      <c r="K308" s="1">
        <v>5</v>
      </c>
      <c r="L308" s="1">
        <v>40.53</v>
      </c>
      <c r="M308" s="1">
        <v>40.6</v>
      </c>
      <c r="N308" s="1">
        <v>40.133000000000003</v>
      </c>
      <c r="O308" s="1">
        <v>40.200000000000003</v>
      </c>
      <c r="P308" s="1">
        <v>7</v>
      </c>
      <c r="Q308" s="1">
        <v>247</v>
      </c>
      <c r="R308" s="2" t="s">
        <v>59</v>
      </c>
      <c r="S308" s="2" t="s">
        <v>32</v>
      </c>
      <c r="T308" s="2"/>
      <c r="U308" s="2"/>
      <c r="V308" s="2" t="s">
        <v>32</v>
      </c>
      <c r="W308" s="2" t="s">
        <v>724</v>
      </c>
      <c r="X308" s="3">
        <v>44895.906944444447</v>
      </c>
      <c r="Y308" s="2" t="s">
        <v>35</v>
      </c>
      <c r="Z308" s="2" t="s">
        <v>36</v>
      </c>
      <c r="AA308" s="2"/>
      <c r="AB308" s="2" t="s">
        <v>725</v>
      </c>
    </row>
    <row r="309" spans="1:28" ht="13" x14ac:dyDescent="0.15">
      <c r="A309" s="1">
        <v>397</v>
      </c>
      <c r="B309" s="2" t="s">
        <v>28</v>
      </c>
      <c r="C309" s="2" t="s">
        <v>29</v>
      </c>
      <c r="D309" s="1">
        <v>5</v>
      </c>
      <c r="E309" s="2" t="s">
        <v>30</v>
      </c>
      <c r="F309" s="1" t="s">
        <v>119</v>
      </c>
      <c r="G309" s="2"/>
      <c r="H309" s="1">
        <v>19</v>
      </c>
      <c r="I309" s="1">
        <v>26</v>
      </c>
      <c r="J309" s="1">
        <v>0</v>
      </c>
      <c r="K309" s="1">
        <v>5</v>
      </c>
      <c r="L309" s="1">
        <v>40.53</v>
      </c>
      <c r="M309" s="1">
        <v>40.6</v>
      </c>
      <c r="N309" s="1">
        <v>40.133000000000003</v>
      </c>
      <c r="O309" s="1">
        <v>40.200000000000003</v>
      </c>
      <c r="P309" s="1">
        <v>7</v>
      </c>
      <c r="Q309" s="1">
        <v>5</v>
      </c>
      <c r="R309" s="2" t="s">
        <v>31</v>
      </c>
      <c r="S309" s="2"/>
      <c r="T309" s="2" t="s">
        <v>141</v>
      </c>
      <c r="U309" s="2" t="s">
        <v>142</v>
      </c>
      <c r="V309" s="2" t="s">
        <v>143</v>
      </c>
      <c r="W309" s="2" t="s">
        <v>726</v>
      </c>
      <c r="X309" s="3">
        <v>44895.906944444447</v>
      </c>
      <c r="Y309" s="2" t="s">
        <v>35</v>
      </c>
      <c r="Z309" s="2" t="s">
        <v>36</v>
      </c>
      <c r="AA309" s="2"/>
      <c r="AB309" s="2" t="s">
        <v>727</v>
      </c>
    </row>
    <row r="310" spans="1:28" ht="13" x14ac:dyDescent="0.15">
      <c r="A310" s="1">
        <v>397</v>
      </c>
      <c r="B310" s="2" t="s">
        <v>28</v>
      </c>
      <c r="C310" s="2" t="s">
        <v>29</v>
      </c>
      <c r="D310" s="1">
        <v>5</v>
      </c>
      <c r="E310" s="2" t="s">
        <v>30</v>
      </c>
      <c r="F310" s="1" t="s">
        <v>119</v>
      </c>
      <c r="G310" s="2"/>
      <c r="H310" s="1">
        <v>19</v>
      </c>
      <c r="I310" s="1">
        <v>26</v>
      </c>
      <c r="J310" s="1">
        <v>0</v>
      </c>
      <c r="K310" s="1">
        <v>5</v>
      </c>
      <c r="L310" s="1">
        <v>40.53</v>
      </c>
      <c r="M310" s="1">
        <v>40.6</v>
      </c>
      <c r="N310" s="1">
        <v>40.133000000000003</v>
      </c>
      <c r="O310" s="1">
        <v>40.200000000000003</v>
      </c>
      <c r="P310" s="1">
        <v>7</v>
      </c>
      <c r="Q310" s="1">
        <v>5</v>
      </c>
      <c r="R310" s="2" t="s">
        <v>31</v>
      </c>
      <c r="S310" s="2"/>
      <c r="T310" s="2" t="s">
        <v>136</v>
      </c>
      <c r="U310" s="2" t="s">
        <v>137</v>
      </c>
      <c r="V310" s="2" t="s">
        <v>138</v>
      </c>
      <c r="W310" s="2" t="s">
        <v>728</v>
      </c>
      <c r="X310" s="3">
        <v>44895.906944444447</v>
      </c>
      <c r="Y310" s="2" t="s">
        <v>35</v>
      </c>
      <c r="Z310" s="2" t="s">
        <v>36</v>
      </c>
      <c r="AA310" s="2"/>
      <c r="AB310" s="2" t="s">
        <v>729</v>
      </c>
    </row>
    <row r="311" spans="1:28" ht="13" x14ac:dyDescent="0.15">
      <c r="A311" s="1">
        <v>397</v>
      </c>
      <c r="B311" s="2" t="s">
        <v>28</v>
      </c>
      <c r="C311" s="2" t="s">
        <v>29</v>
      </c>
      <c r="D311" s="1">
        <v>5</v>
      </c>
      <c r="E311" s="2" t="s">
        <v>30</v>
      </c>
      <c r="F311" s="2" t="s">
        <v>119</v>
      </c>
      <c r="G311" s="2"/>
      <c r="H311" s="1">
        <v>19</v>
      </c>
      <c r="I311" s="1">
        <v>26</v>
      </c>
      <c r="J311" s="1">
        <v>0</v>
      </c>
      <c r="K311" s="1">
        <v>5</v>
      </c>
      <c r="L311" s="1">
        <v>40.53</v>
      </c>
      <c r="M311" s="1">
        <v>40.6</v>
      </c>
      <c r="N311" s="1">
        <v>40.133000000000003</v>
      </c>
      <c r="O311" s="1">
        <v>40.200000000000003</v>
      </c>
      <c r="P311" s="1">
        <v>7</v>
      </c>
      <c r="Q311" s="1">
        <v>30</v>
      </c>
      <c r="R311" s="2" t="s">
        <v>31</v>
      </c>
      <c r="S311" s="2"/>
      <c r="T311" s="2" t="s">
        <v>120</v>
      </c>
      <c r="U311" s="2" t="s">
        <v>121</v>
      </c>
      <c r="V311" s="2" t="s">
        <v>122</v>
      </c>
      <c r="W311" s="2" t="s">
        <v>730</v>
      </c>
      <c r="X311" s="3">
        <v>44895.906944444447</v>
      </c>
      <c r="Y311" s="2" t="s">
        <v>35</v>
      </c>
      <c r="Z311" s="2" t="s">
        <v>36</v>
      </c>
      <c r="AA311" s="2"/>
      <c r="AB311" s="2" t="s">
        <v>731</v>
      </c>
    </row>
    <row r="312" spans="1:28" ht="13" x14ac:dyDescent="0.15">
      <c r="A312" s="1">
        <v>397</v>
      </c>
      <c r="B312" s="2" t="s">
        <v>28</v>
      </c>
      <c r="C312" s="2" t="s">
        <v>29</v>
      </c>
      <c r="D312" s="1">
        <v>5</v>
      </c>
      <c r="E312" s="2" t="s">
        <v>30</v>
      </c>
      <c r="F312" s="2" t="s">
        <v>119</v>
      </c>
      <c r="G312" s="2"/>
      <c r="H312" s="1">
        <v>19</v>
      </c>
      <c r="I312" s="1">
        <v>26</v>
      </c>
      <c r="J312" s="1">
        <v>0</v>
      </c>
      <c r="K312" s="1">
        <v>5</v>
      </c>
      <c r="L312" s="1">
        <v>40.53</v>
      </c>
      <c r="M312" s="1">
        <v>40.6</v>
      </c>
      <c r="N312" s="1">
        <v>40.133000000000003</v>
      </c>
      <c r="O312" s="1">
        <v>40.200000000000003</v>
      </c>
      <c r="P312" s="1">
        <v>7</v>
      </c>
      <c r="Q312" s="1">
        <v>20</v>
      </c>
      <c r="R312" s="2" t="s">
        <v>31</v>
      </c>
      <c r="S312" s="2"/>
      <c r="T312" s="2" t="s">
        <v>146</v>
      </c>
      <c r="U312" s="2" t="s">
        <v>147</v>
      </c>
      <c r="V312" s="2" t="s">
        <v>148</v>
      </c>
      <c r="W312" s="2" t="s">
        <v>732</v>
      </c>
      <c r="X312" s="3">
        <v>44895.906944444447</v>
      </c>
      <c r="Y312" s="2" t="s">
        <v>35</v>
      </c>
      <c r="Z312" s="2" t="s">
        <v>36</v>
      </c>
      <c r="AA312" s="2"/>
      <c r="AB312" s="2" t="s">
        <v>733</v>
      </c>
    </row>
    <row r="313" spans="1:28" ht="13" x14ac:dyDescent="0.15">
      <c r="A313" s="1">
        <v>397</v>
      </c>
      <c r="B313" s="2" t="s">
        <v>28</v>
      </c>
      <c r="C313" s="2" t="s">
        <v>29</v>
      </c>
      <c r="D313" s="1">
        <v>5</v>
      </c>
      <c r="E313" s="2" t="s">
        <v>30</v>
      </c>
      <c r="F313" s="2" t="s">
        <v>119</v>
      </c>
      <c r="G313" s="2"/>
      <c r="H313" s="1">
        <v>19</v>
      </c>
      <c r="I313" s="1">
        <v>26</v>
      </c>
      <c r="J313" s="1">
        <v>0</v>
      </c>
      <c r="K313" s="1">
        <v>5</v>
      </c>
      <c r="L313" s="1">
        <v>40.53</v>
      </c>
      <c r="M313" s="1">
        <v>40.6</v>
      </c>
      <c r="N313" s="1">
        <v>40.133000000000003</v>
      </c>
      <c r="O313" s="1">
        <v>40.200000000000003</v>
      </c>
      <c r="P313" s="1">
        <v>7</v>
      </c>
      <c r="Q313" s="1">
        <v>5</v>
      </c>
      <c r="R313" s="2" t="s">
        <v>31</v>
      </c>
      <c r="S313" s="2"/>
      <c r="T313" s="2" t="s">
        <v>153</v>
      </c>
      <c r="U313" s="2" t="s">
        <v>154</v>
      </c>
      <c r="V313" s="2" t="s">
        <v>155</v>
      </c>
      <c r="W313" s="2" t="s">
        <v>734</v>
      </c>
      <c r="X313" s="3">
        <v>44895.906944444447</v>
      </c>
      <c r="Y313" s="2" t="s">
        <v>35</v>
      </c>
      <c r="Z313" s="2" t="s">
        <v>36</v>
      </c>
      <c r="AA313" s="2"/>
      <c r="AB313" s="2" t="s">
        <v>735</v>
      </c>
    </row>
    <row r="314" spans="1:28" ht="13" x14ac:dyDescent="0.15">
      <c r="A314" s="1">
        <v>397</v>
      </c>
      <c r="B314" s="2" t="s">
        <v>28</v>
      </c>
      <c r="C314" s="2" t="s">
        <v>29</v>
      </c>
      <c r="D314" s="1">
        <v>5</v>
      </c>
      <c r="E314" s="2" t="s">
        <v>30</v>
      </c>
      <c r="F314" s="2" t="s">
        <v>119</v>
      </c>
      <c r="G314" s="2"/>
      <c r="H314" s="1">
        <v>19</v>
      </c>
      <c r="I314" s="1">
        <v>26</v>
      </c>
      <c r="J314" s="1">
        <v>0</v>
      </c>
      <c r="K314" s="1">
        <v>5</v>
      </c>
      <c r="L314" s="1">
        <v>40.53</v>
      </c>
      <c r="M314" s="1">
        <v>40.6</v>
      </c>
      <c r="N314" s="1">
        <v>40.133000000000003</v>
      </c>
      <c r="O314" s="1">
        <v>40.200000000000003</v>
      </c>
      <c r="P314" s="1">
        <v>7</v>
      </c>
      <c r="Q314" s="1">
        <v>20</v>
      </c>
      <c r="R314" s="2" t="s">
        <v>31</v>
      </c>
      <c r="S314" s="2"/>
      <c r="T314" s="2" t="s">
        <v>158</v>
      </c>
      <c r="U314" s="2" t="s">
        <v>159</v>
      </c>
      <c r="V314" s="2" t="s">
        <v>160</v>
      </c>
      <c r="W314" s="2" t="s">
        <v>736</v>
      </c>
      <c r="X314" s="3">
        <v>44895.906944444447</v>
      </c>
      <c r="Y314" s="2" t="s">
        <v>35</v>
      </c>
      <c r="Z314" s="2" t="s">
        <v>36</v>
      </c>
      <c r="AA314" s="2"/>
      <c r="AB314" s="2" t="s">
        <v>737</v>
      </c>
    </row>
    <row r="315" spans="1:28" ht="13" x14ac:dyDescent="0.15">
      <c r="A315" s="1">
        <v>397</v>
      </c>
      <c r="B315" s="2" t="s">
        <v>28</v>
      </c>
      <c r="C315" s="2" t="s">
        <v>29</v>
      </c>
      <c r="D315" s="1">
        <v>6</v>
      </c>
      <c r="E315" s="2" t="s">
        <v>30</v>
      </c>
      <c r="F315" s="2">
        <v>1</v>
      </c>
      <c r="G315" s="2" t="s">
        <v>43</v>
      </c>
      <c r="H315" s="1">
        <v>87</v>
      </c>
      <c r="I315" s="1">
        <v>87</v>
      </c>
      <c r="J315" s="1">
        <v>87</v>
      </c>
      <c r="K315" s="1">
        <v>5</v>
      </c>
      <c r="L315" s="1">
        <v>41.07</v>
      </c>
      <c r="M315" s="1">
        <v>41.07</v>
      </c>
      <c r="N315" s="1">
        <v>41.026000000000003</v>
      </c>
      <c r="O315" s="1">
        <v>41.026000000000003</v>
      </c>
      <c r="P315" s="1">
        <v>0</v>
      </c>
      <c r="Q315" s="1">
        <v>1</v>
      </c>
      <c r="R315" s="2" t="s">
        <v>49</v>
      </c>
      <c r="S315" s="2" t="s">
        <v>50</v>
      </c>
      <c r="T315" s="2"/>
      <c r="U315" s="2"/>
      <c r="V315" s="2" t="s">
        <v>50</v>
      </c>
      <c r="W315" s="2" t="s">
        <v>738</v>
      </c>
      <c r="X315" s="3">
        <v>44896.130555555559</v>
      </c>
      <c r="Y315" s="2" t="s">
        <v>110</v>
      </c>
      <c r="Z315" s="2" t="s">
        <v>36</v>
      </c>
      <c r="AA315" s="2"/>
      <c r="AB315" s="2" t="s">
        <v>739</v>
      </c>
    </row>
    <row r="316" spans="1:28" ht="13" x14ac:dyDescent="0.15">
      <c r="A316" s="1">
        <v>397</v>
      </c>
      <c r="B316" s="2" t="s">
        <v>28</v>
      </c>
      <c r="C316" s="2" t="s">
        <v>29</v>
      </c>
      <c r="D316" s="1">
        <v>6</v>
      </c>
      <c r="E316" s="2" t="s">
        <v>30</v>
      </c>
      <c r="F316" s="2">
        <v>2</v>
      </c>
      <c r="G316" s="2" t="s">
        <v>43</v>
      </c>
      <c r="H316" s="1">
        <v>77</v>
      </c>
      <c r="I316" s="1">
        <v>77</v>
      </c>
      <c r="J316" s="1">
        <v>77</v>
      </c>
      <c r="K316" s="1">
        <v>5</v>
      </c>
      <c r="L316" s="1">
        <v>42.45</v>
      </c>
      <c r="M316" s="1">
        <v>42.45</v>
      </c>
      <c r="N316" s="1">
        <v>42.335999999999999</v>
      </c>
      <c r="O316" s="1">
        <v>42.335999999999999</v>
      </c>
      <c r="P316" s="1">
        <v>0</v>
      </c>
      <c r="Q316" s="1">
        <v>1</v>
      </c>
      <c r="R316" s="2" t="s">
        <v>49</v>
      </c>
      <c r="S316" s="2" t="s">
        <v>50</v>
      </c>
      <c r="T316" s="2"/>
      <c r="U316" s="2"/>
      <c r="V316" s="2" t="s">
        <v>50</v>
      </c>
      <c r="W316" s="2" t="s">
        <v>740</v>
      </c>
      <c r="X316" s="3">
        <v>44896.130555555559</v>
      </c>
      <c r="Y316" s="2" t="s">
        <v>110</v>
      </c>
      <c r="Z316" s="2" t="s">
        <v>36</v>
      </c>
      <c r="AA316" s="2"/>
      <c r="AB316" s="2" t="s">
        <v>741</v>
      </c>
    </row>
    <row r="317" spans="1:28" ht="13" x14ac:dyDescent="0.15">
      <c r="A317" s="1">
        <v>397</v>
      </c>
      <c r="B317" s="2" t="s">
        <v>28</v>
      </c>
      <c r="C317" s="2" t="s">
        <v>29</v>
      </c>
      <c r="D317" s="1">
        <v>6</v>
      </c>
      <c r="E317" s="2" t="s">
        <v>30</v>
      </c>
      <c r="F317" s="2">
        <v>2</v>
      </c>
      <c r="G317" s="2"/>
      <c r="H317" s="1">
        <v>144</v>
      </c>
      <c r="I317" s="1">
        <v>149</v>
      </c>
      <c r="J317" s="1">
        <v>0</v>
      </c>
      <c r="K317" s="1">
        <v>5</v>
      </c>
      <c r="L317" s="1">
        <v>43.12</v>
      </c>
      <c r="M317" s="1">
        <v>43.17</v>
      </c>
      <c r="N317" s="1">
        <v>42.972000000000001</v>
      </c>
      <c r="O317" s="1">
        <v>43.018999999999998</v>
      </c>
      <c r="P317" s="1">
        <v>5</v>
      </c>
      <c r="Q317" s="1">
        <v>2</v>
      </c>
      <c r="R317" s="2" t="s">
        <v>53</v>
      </c>
      <c r="S317" s="2"/>
      <c r="T317" s="2" t="s">
        <v>74</v>
      </c>
      <c r="U317" s="2" t="s">
        <v>75</v>
      </c>
      <c r="V317" s="2" t="s">
        <v>76</v>
      </c>
      <c r="W317" s="2" t="s">
        <v>742</v>
      </c>
      <c r="X317" s="3">
        <v>44896.049305555556</v>
      </c>
      <c r="Y317" s="2" t="s">
        <v>56</v>
      </c>
      <c r="Z317" s="2" t="s">
        <v>36</v>
      </c>
      <c r="AA317" s="2" t="s">
        <v>78</v>
      </c>
      <c r="AB317" s="2" t="s">
        <v>743</v>
      </c>
    </row>
    <row r="318" spans="1:28" ht="13" x14ac:dyDescent="0.15">
      <c r="A318" s="1">
        <v>397</v>
      </c>
      <c r="B318" s="2" t="s">
        <v>28</v>
      </c>
      <c r="C318" s="2" t="s">
        <v>29</v>
      </c>
      <c r="D318" s="1">
        <v>6</v>
      </c>
      <c r="E318" s="2" t="s">
        <v>30</v>
      </c>
      <c r="F318" s="2">
        <v>2</v>
      </c>
      <c r="G318" s="2"/>
      <c r="H318" s="1">
        <v>144</v>
      </c>
      <c r="I318" s="1">
        <v>149</v>
      </c>
      <c r="J318" s="1">
        <v>144</v>
      </c>
      <c r="K318" s="1">
        <v>5</v>
      </c>
      <c r="L318" s="1">
        <v>43.12</v>
      </c>
      <c r="M318" s="1">
        <v>43.17</v>
      </c>
      <c r="N318" s="1">
        <v>42.972000000000001</v>
      </c>
      <c r="O318" s="1">
        <v>43.018999999999998</v>
      </c>
      <c r="P318" s="1">
        <v>5</v>
      </c>
      <c r="Q318" s="1">
        <v>176</v>
      </c>
      <c r="R318" s="2" t="s">
        <v>59</v>
      </c>
      <c r="S318" s="2" t="s">
        <v>60</v>
      </c>
      <c r="T318" s="2"/>
      <c r="U318" s="2"/>
      <c r="V318" s="2" t="s">
        <v>744</v>
      </c>
      <c r="W318" s="2" t="s">
        <v>745</v>
      </c>
      <c r="X318" s="3">
        <v>44895.931944444441</v>
      </c>
      <c r="Y318" s="2" t="s">
        <v>35</v>
      </c>
      <c r="Z318" s="2" t="s">
        <v>36</v>
      </c>
      <c r="AA318" s="2"/>
      <c r="AB318" s="2" t="s">
        <v>746</v>
      </c>
    </row>
    <row r="319" spans="1:28" ht="13" x14ac:dyDescent="0.15">
      <c r="A319" s="1">
        <v>397</v>
      </c>
      <c r="B319" s="2" t="s">
        <v>28</v>
      </c>
      <c r="C319" s="2" t="s">
        <v>29</v>
      </c>
      <c r="D319" s="1">
        <v>6</v>
      </c>
      <c r="E319" s="2" t="s">
        <v>30</v>
      </c>
      <c r="F319" s="2">
        <v>2</v>
      </c>
      <c r="G319" s="2"/>
      <c r="H319" s="1">
        <v>144</v>
      </c>
      <c r="I319" s="1">
        <v>149</v>
      </c>
      <c r="J319" s="1">
        <v>0</v>
      </c>
      <c r="K319" s="1">
        <v>5</v>
      </c>
      <c r="L319" s="1">
        <v>43.12</v>
      </c>
      <c r="M319" s="1">
        <v>43.17</v>
      </c>
      <c r="N319" s="1">
        <v>42.972000000000001</v>
      </c>
      <c r="O319" s="1">
        <v>43.018999999999998</v>
      </c>
      <c r="P319" s="1">
        <v>5</v>
      </c>
      <c r="Q319" s="1">
        <v>25</v>
      </c>
      <c r="R319" s="2" t="s">
        <v>80</v>
      </c>
      <c r="S319" s="2"/>
      <c r="T319" s="2" t="s">
        <v>64</v>
      </c>
      <c r="U319" s="2" t="s">
        <v>65</v>
      </c>
      <c r="V319" s="2" t="s">
        <v>81</v>
      </c>
      <c r="W319" s="2" t="s">
        <v>747</v>
      </c>
      <c r="X319" s="3">
        <v>44896.049305555556</v>
      </c>
      <c r="Y319" s="2" t="s">
        <v>56</v>
      </c>
      <c r="Z319" s="2" t="s">
        <v>36</v>
      </c>
      <c r="AA319" s="2"/>
      <c r="AB319" s="2" t="s">
        <v>748</v>
      </c>
    </row>
    <row r="320" spans="1:28" ht="13" x14ac:dyDescent="0.15">
      <c r="A320" s="1">
        <v>397</v>
      </c>
      <c r="B320" s="2" t="s">
        <v>28</v>
      </c>
      <c r="C320" s="2" t="s">
        <v>29</v>
      </c>
      <c r="D320" s="1">
        <v>6</v>
      </c>
      <c r="E320" s="2" t="s">
        <v>30</v>
      </c>
      <c r="F320" s="2">
        <v>2</v>
      </c>
      <c r="G320" s="2"/>
      <c r="H320" s="1">
        <v>144</v>
      </c>
      <c r="I320" s="1">
        <v>149</v>
      </c>
      <c r="J320" s="1">
        <v>0</v>
      </c>
      <c r="K320" s="1">
        <v>5</v>
      </c>
      <c r="L320" s="1">
        <v>43.12</v>
      </c>
      <c r="M320" s="1">
        <v>43.17</v>
      </c>
      <c r="N320" s="1">
        <v>42.972000000000001</v>
      </c>
      <c r="O320" s="1">
        <v>43.018999999999998</v>
      </c>
      <c r="P320" s="1">
        <v>5</v>
      </c>
      <c r="Q320" s="1">
        <v>10</v>
      </c>
      <c r="R320" s="2" t="s">
        <v>53</v>
      </c>
      <c r="S320" s="2"/>
      <c r="T320" s="2" t="s">
        <v>88</v>
      </c>
      <c r="U320" s="2" t="s">
        <v>89</v>
      </c>
      <c r="V320" s="2" t="s">
        <v>90</v>
      </c>
      <c r="W320" s="2" t="s">
        <v>749</v>
      </c>
      <c r="X320" s="3">
        <v>44896.049305555556</v>
      </c>
      <c r="Y320" s="2" t="s">
        <v>56</v>
      </c>
      <c r="Z320" s="2" t="s">
        <v>36</v>
      </c>
      <c r="AA320" s="2" t="s">
        <v>92</v>
      </c>
      <c r="AB320" s="2" t="s">
        <v>750</v>
      </c>
    </row>
    <row r="321" spans="1:28" ht="13" x14ac:dyDescent="0.15">
      <c r="A321" s="1">
        <v>397</v>
      </c>
      <c r="B321" s="2" t="s">
        <v>28</v>
      </c>
      <c r="C321" s="2" t="s">
        <v>29</v>
      </c>
      <c r="D321" s="1">
        <v>6</v>
      </c>
      <c r="E321" s="2" t="s">
        <v>30</v>
      </c>
      <c r="F321" s="1">
        <v>2</v>
      </c>
      <c r="G321" s="2"/>
      <c r="H321" s="1">
        <v>144</v>
      </c>
      <c r="I321" s="1">
        <v>149</v>
      </c>
      <c r="J321" s="1">
        <v>0</v>
      </c>
      <c r="K321" s="1">
        <v>5</v>
      </c>
      <c r="L321" s="1">
        <v>43.12</v>
      </c>
      <c r="M321" s="1">
        <v>43.17</v>
      </c>
      <c r="N321" s="1">
        <v>42.972000000000001</v>
      </c>
      <c r="O321" s="1">
        <v>43.018999999999998</v>
      </c>
      <c r="P321" s="1">
        <v>5</v>
      </c>
      <c r="Q321" s="1">
        <v>10</v>
      </c>
      <c r="R321" s="2" t="s">
        <v>53</v>
      </c>
      <c r="S321" s="2"/>
      <c r="T321" s="2" t="s">
        <v>64</v>
      </c>
      <c r="U321" s="2" t="s">
        <v>65</v>
      </c>
      <c r="V321" s="2" t="s">
        <v>66</v>
      </c>
      <c r="W321" s="2" t="s">
        <v>751</v>
      </c>
      <c r="X321" s="3">
        <v>44896.049305555556</v>
      </c>
      <c r="Y321" s="2" t="s">
        <v>56</v>
      </c>
      <c r="Z321" s="2" t="s">
        <v>36</v>
      </c>
      <c r="AA321" s="2" t="s">
        <v>68</v>
      </c>
      <c r="AB321" s="2" t="s">
        <v>752</v>
      </c>
    </row>
    <row r="322" spans="1:28" ht="13" x14ac:dyDescent="0.15">
      <c r="A322" s="1">
        <v>397</v>
      </c>
      <c r="B322" s="2" t="s">
        <v>28</v>
      </c>
      <c r="C322" s="2" t="s">
        <v>29</v>
      </c>
      <c r="D322" s="1">
        <v>6</v>
      </c>
      <c r="E322" s="2" t="s">
        <v>30</v>
      </c>
      <c r="F322" s="1">
        <v>2</v>
      </c>
      <c r="G322" s="2"/>
      <c r="H322" s="1">
        <v>144</v>
      </c>
      <c r="I322" s="1">
        <v>149</v>
      </c>
      <c r="J322" s="1">
        <v>0</v>
      </c>
      <c r="K322" s="1">
        <v>5</v>
      </c>
      <c r="L322" s="1">
        <v>43.12</v>
      </c>
      <c r="M322" s="1">
        <v>43.17</v>
      </c>
      <c r="N322" s="1">
        <v>42.972000000000001</v>
      </c>
      <c r="O322" s="1">
        <v>43.018999999999998</v>
      </c>
      <c r="P322" s="1">
        <v>5</v>
      </c>
      <c r="Q322" s="1">
        <v>2</v>
      </c>
      <c r="R322" s="2" t="s">
        <v>53</v>
      </c>
      <c r="S322" s="2" t="s">
        <v>100</v>
      </c>
      <c r="T322" s="2"/>
      <c r="U322" s="2"/>
      <c r="V322" s="2" t="s">
        <v>101</v>
      </c>
      <c r="W322" s="2" t="s">
        <v>753</v>
      </c>
      <c r="X322" s="3">
        <v>44896.049305555556</v>
      </c>
      <c r="Y322" s="2" t="s">
        <v>56</v>
      </c>
      <c r="Z322" s="2" t="s">
        <v>36</v>
      </c>
      <c r="AA322" s="2" t="s">
        <v>103</v>
      </c>
      <c r="AB322" s="2" t="s">
        <v>754</v>
      </c>
    </row>
    <row r="323" spans="1:28" ht="13" x14ac:dyDescent="0.15">
      <c r="A323" s="1">
        <v>397</v>
      </c>
      <c r="B323" s="2" t="s">
        <v>28</v>
      </c>
      <c r="C323" s="2" t="s">
        <v>29</v>
      </c>
      <c r="D323" s="1">
        <v>6</v>
      </c>
      <c r="E323" s="2" t="s">
        <v>30</v>
      </c>
      <c r="F323" s="1">
        <v>2</v>
      </c>
      <c r="G323" s="2"/>
      <c r="H323" s="1">
        <v>144</v>
      </c>
      <c r="I323" s="1">
        <v>149</v>
      </c>
      <c r="J323" s="1">
        <v>0</v>
      </c>
      <c r="K323" s="1">
        <v>5</v>
      </c>
      <c r="L323" s="1">
        <v>43.12</v>
      </c>
      <c r="M323" s="1">
        <v>43.17</v>
      </c>
      <c r="N323" s="1">
        <v>42.972000000000001</v>
      </c>
      <c r="O323" s="1">
        <v>43.018999999999998</v>
      </c>
      <c r="P323" s="1">
        <v>5</v>
      </c>
      <c r="Q323" s="1">
        <v>75</v>
      </c>
      <c r="R323" s="2" t="s">
        <v>80</v>
      </c>
      <c r="S323" s="2"/>
      <c r="T323" s="2"/>
      <c r="U323" s="2"/>
      <c r="V323" s="2" t="s">
        <v>84</v>
      </c>
      <c r="W323" s="2" t="s">
        <v>755</v>
      </c>
      <c r="X323" s="3">
        <v>44896.049305555556</v>
      </c>
      <c r="Y323" s="2" t="s">
        <v>56</v>
      </c>
      <c r="Z323" s="2" t="s">
        <v>36</v>
      </c>
      <c r="AA323" s="2" t="s">
        <v>86</v>
      </c>
      <c r="AB323" s="2" t="s">
        <v>756</v>
      </c>
    </row>
    <row r="324" spans="1:28" ht="13" x14ac:dyDescent="0.15">
      <c r="A324" s="1">
        <v>397</v>
      </c>
      <c r="B324" s="2" t="s">
        <v>28</v>
      </c>
      <c r="C324" s="2" t="s">
        <v>29</v>
      </c>
      <c r="D324" s="1">
        <v>6</v>
      </c>
      <c r="E324" s="2" t="s">
        <v>30</v>
      </c>
      <c r="F324" s="1">
        <v>2</v>
      </c>
      <c r="G324" s="2"/>
      <c r="H324" s="1">
        <v>144</v>
      </c>
      <c r="I324" s="1">
        <v>149</v>
      </c>
      <c r="J324" s="1">
        <v>0</v>
      </c>
      <c r="K324" s="1">
        <v>5</v>
      </c>
      <c r="L324" s="1">
        <v>43.12</v>
      </c>
      <c r="M324" s="1">
        <v>43.17</v>
      </c>
      <c r="N324" s="1">
        <v>42.972000000000001</v>
      </c>
      <c r="O324" s="1">
        <v>43.018999999999998</v>
      </c>
      <c r="P324" s="1">
        <v>5</v>
      </c>
      <c r="Q324" s="1">
        <v>3</v>
      </c>
      <c r="R324" s="2" t="s">
        <v>53</v>
      </c>
      <c r="S324" s="2"/>
      <c r="T324" s="2"/>
      <c r="U324" s="2"/>
      <c r="V324" s="2" t="s">
        <v>70</v>
      </c>
      <c r="W324" s="2" t="s">
        <v>757</v>
      </c>
      <c r="X324" s="3">
        <v>44896.049305555556</v>
      </c>
      <c r="Y324" s="2" t="s">
        <v>56</v>
      </c>
      <c r="Z324" s="2" t="s">
        <v>36</v>
      </c>
      <c r="AA324" s="2" t="s">
        <v>72</v>
      </c>
      <c r="AB324" s="2" t="s">
        <v>758</v>
      </c>
    </row>
    <row r="325" spans="1:28" ht="13" x14ac:dyDescent="0.15">
      <c r="A325" s="1">
        <v>397</v>
      </c>
      <c r="B325" s="2" t="s">
        <v>28</v>
      </c>
      <c r="C325" s="2" t="s">
        <v>29</v>
      </c>
      <c r="D325" s="1">
        <v>6</v>
      </c>
      <c r="E325" s="2" t="s">
        <v>30</v>
      </c>
      <c r="F325" s="1">
        <v>2</v>
      </c>
      <c r="G325" s="2"/>
      <c r="H325" s="1">
        <v>144</v>
      </c>
      <c r="I325" s="1">
        <v>149</v>
      </c>
      <c r="J325" s="1">
        <v>0</v>
      </c>
      <c r="K325" s="1">
        <v>5</v>
      </c>
      <c r="L325" s="1">
        <v>43.12</v>
      </c>
      <c r="M325" s="1">
        <v>43.17</v>
      </c>
      <c r="N325" s="1">
        <v>42.972000000000001</v>
      </c>
      <c r="O325" s="1">
        <v>43.018999999999998</v>
      </c>
      <c r="P325" s="1">
        <v>5</v>
      </c>
      <c r="Q325" s="1">
        <v>6</v>
      </c>
      <c r="R325" s="2" t="s">
        <v>53</v>
      </c>
      <c r="S325" s="2"/>
      <c r="T325" s="2"/>
      <c r="U325" s="2"/>
      <c r="V325" s="1" t="s">
        <v>54</v>
      </c>
      <c r="W325" s="2" t="s">
        <v>759</v>
      </c>
      <c r="X325" s="3">
        <v>44896.049305555556</v>
      </c>
      <c r="Y325" s="2" t="s">
        <v>56</v>
      </c>
      <c r="Z325" s="2" t="s">
        <v>36</v>
      </c>
      <c r="AA325" s="2" t="s">
        <v>57</v>
      </c>
      <c r="AB325" s="2" t="s">
        <v>760</v>
      </c>
    </row>
    <row r="326" spans="1:28" ht="13" x14ac:dyDescent="0.15">
      <c r="A326" s="1">
        <v>397</v>
      </c>
      <c r="B326" s="2" t="s">
        <v>28</v>
      </c>
      <c r="C326" s="2" t="s">
        <v>29</v>
      </c>
      <c r="D326" s="1">
        <v>6</v>
      </c>
      <c r="E326" s="2" t="s">
        <v>30</v>
      </c>
      <c r="F326" s="1">
        <v>3</v>
      </c>
      <c r="G326" s="2" t="s">
        <v>43</v>
      </c>
      <c r="H326" s="1">
        <v>72</v>
      </c>
      <c r="I326" s="1">
        <v>74</v>
      </c>
      <c r="J326" s="1">
        <v>72</v>
      </c>
      <c r="K326" s="1">
        <v>5</v>
      </c>
      <c r="L326" s="1">
        <v>43.89</v>
      </c>
      <c r="M326" s="1">
        <v>43.91</v>
      </c>
      <c r="N326" s="1">
        <v>43.701999999999998</v>
      </c>
      <c r="O326" s="1">
        <v>43.720999999999997</v>
      </c>
      <c r="P326" s="1">
        <v>2</v>
      </c>
      <c r="Q326" s="1">
        <v>7</v>
      </c>
      <c r="R326" s="2" t="s">
        <v>210</v>
      </c>
      <c r="S326" s="2" t="s">
        <v>211</v>
      </c>
      <c r="T326" s="2" t="s">
        <v>212</v>
      </c>
      <c r="U326" s="2" t="s">
        <v>213</v>
      </c>
      <c r="V326" s="2" t="s">
        <v>211</v>
      </c>
      <c r="W326" s="2" t="s">
        <v>761</v>
      </c>
      <c r="X326" s="3">
        <v>44896.12777777778</v>
      </c>
      <c r="Y326" s="2" t="s">
        <v>35</v>
      </c>
      <c r="Z326" s="2" t="s">
        <v>36</v>
      </c>
      <c r="AA326" s="2"/>
      <c r="AB326" s="2" t="s">
        <v>762</v>
      </c>
    </row>
    <row r="327" spans="1:28" ht="13" x14ac:dyDescent="0.15">
      <c r="A327" s="1">
        <v>397</v>
      </c>
      <c r="B327" s="2" t="s">
        <v>28</v>
      </c>
      <c r="C327" s="2" t="s">
        <v>29</v>
      </c>
      <c r="D327" s="1">
        <v>6</v>
      </c>
      <c r="E327" s="2" t="s">
        <v>30</v>
      </c>
      <c r="F327" s="1">
        <v>3</v>
      </c>
      <c r="G327" s="2" t="s">
        <v>43</v>
      </c>
      <c r="H327" s="1">
        <v>80</v>
      </c>
      <c r="I327" s="1">
        <v>80</v>
      </c>
      <c r="J327" s="1">
        <v>80</v>
      </c>
      <c r="K327" s="1">
        <v>5</v>
      </c>
      <c r="L327" s="1">
        <v>43.97</v>
      </c>
      <c r="M327" s="1">
        <v>43.97</v>
      </c>
      <c r="N327" s="1">
        <v>43.777999999999999</v>
      </c>
      <c r="O327" s="1">
        <v>43.777999999999999</v>
      </c>
      <c r="P327" s="1">
        <v>0</v>
      </c>
      <c r="Q327" s="1">
        <v>1</v>
      </c>
      <c r="R327" s="2" t="s">
        <v>49</v>
      </c>
      <c r="S327" s="2" t="s">
        <v>50</v>
      </c>
      <c r="T327" s="2"/>
      <c r="U327" s="2"/>
      <c r="V327" s="2" t="s">
        <v>50</v>
      </c>
      <c r="W327" s="2" t="s">
        <v>763</v>
      </c>
      <c r="X327" s="3">
        <v>44896.130555555559</v>
      </c>
      <c r="Y327" s="2" t="s">
        <v>110</v>
      </c>
      <c r="Z327" s="2" t="s">
        <v>36</v>
      </c>
      <c r="AA327" s="2"/>
      <c r="AB327" s="2" t="s">
        <v>764</v>
      </c>
    </row>
    <row r="328" spans="1:28" ht="13" x14ac:dyDescent="0.15">
      <c r="A328" s="1">
        <v>397</v>
      </c>
      <c r="B328" s="2" t="s">
        <v>28</v>
      </c>
      <c r="C328" s="2" t="s">
        <v>29</v>
      </c>
      <c r="D328" s="1">
        <v>6</v>
      </c>
      <c r="E328" s="2" t="s">
        <v>30</v>
      </c>
      <c r="F328" s="1">
        <v>4</v>
      </c>
      <c r="G328" s="2" t="s">
        <v>43</v>
      </c>
      <c r="H328" s="1">
        <v>68</v>
      </c>
      <c r="I328" s="1">
        <v>70</v>
      </c>
      <c r="J328" s="1">
        <v>68</v>
      </c>
      <c r="K328" s="1">
        <v>5</v>
      </c>
      <c r="L328" s="1">
        <v>45.38</v>
      </c>
      <c r="M328" s="1">
        <v>45.4</v>
      </c>
      <c r="N328" s="1">
        <v>45.116</v>
      </c>
      <c r="O328" s="1">
        <v>45.134999999999998</v>
      </c>
      <c r="P328" s="1">
        <v>2</v>
      </c>
      <c r="Q328" s="1">
        <v>10</v>
      </c>
      <c r="R328" s="2" t="s">
        <v>44</v>
      </c>
      <c r="S328" s="2" t="s">
        <v>45</v>
      </c>
      <c r="T328" s="2"/>
      <c r="U328" s="2"/>
      <c r="V328" s="2">
        <v>31186</v>
      </c>
      <c r="W328" s="2" t="s">
        <v>765</v>
      </c>
      <c r="X328" s="3">
        <v>44896.122916666667</v>
      </c>
      <c r="Y328" s="2" t="s">
        <v>110</v>
      </c>
      <c r="Z328" s="2" t="s">
        <v>36</v>
      </c>
      <c r="AA328" s="2"/>
      <c r="AB328" s="2" t="s">
        <v>766</v>
      </c>
    </row>
    <row r="329" spans="1:28" ht="13" x14ac:dyDescent="0.15">
      <c r="A329" s="1">
        <v>397</v>
      </c>
      <c r="B329" s="2" t="s">
        <v>28</v>
      </c>
      <c r="C329" s="2" t="s">
        <v>29</v>
      </c>
      <c r="D329" s="1">
        <v>6</v>
      </c>
      <c r="E329" s="2" t="s">
        <v>30</v>
      </c>
      <c r="F329" s="1">
        <v>4</v>
      </c>
      <c r="G329" s="2" t="s">
        <v>43</v>
      </c>
      <c r="H329" s="1">
        <v>70</v>
      </c>
      <c r="I329" s="1">
        <v>70</v>
      </c>
      <c r="J329" s="1">
        <v>70</v>
      </c>
      <c r="K329" s="1">
        <v>5</v>
      </c>
      <c r="L329" s="1">
        <v>45.4</v>
      </c>
      <c r="M329" s="1">
        <v>45.4</v>
      </c>
      <c r="N329" s="1">
        <v>45.134999999999998</v>
      </c>
      <c r="O329" s="1">
        <v>45.134999999999998</v>
      </c>
      <c r="P329" s="1">
        <v>0</v>
      </c>
      <c r="Q329" s="1">
        <v>1</v>
      </c>
      <c r="R329" s="2" t="s">
        <v>49</v>
      </c>
      <c r="S329" s="2" t="s">
        <v>50</v>
      </c>
      <c r="T329" s="2"/>
      <c r="U329" s="2"/>
      <c r="V329" s="2" t="s">
        <v>50</v>
      </c>
      <c r="W329" s="2" t="s">
        <v>767</v>
      </c>
      <c r="X329" s="3">
        <v>44896.130555555559</v>
      </c>
      <c r="Y329" s="2" t="s">
        <v>110</v>
      </c>
      <c r="Z329" s="2" t="s">
        <v>36</v>
      </c>
      <c r="AA329" s="2"/>
      <c r="AB329" s="2" t="s">
        <v>768</v>
      </c>
    </row>
    <row r="330" spans="1:28" ht="13" x14ac:dyDescent="0.15">
      <c r="A330" s="1">
        <v>397</v>
      </c>
      <c r="B330" s="2" t="s">
        <v>28</v>
      </c>
      <c r="C330" s="2" t="s">
        <v>29</v>
      </c>
      <c r="D330" s="1">
        <v>6</v>
      </c>
      <c r="E330" s="2" t="s">
        <v>30</v>
      </c>
      <c r="F330" s="2">
        <v>5</v>
      </c>
      <c r="G330" s="2" t="s">
        <v>43</v>
      </c>
      <c r="H330" s="1">
        <v>75</v>
      </c>
      <c r="I330" s="1">
        <v>75</v>
      </c>
      <c r="J330" s="1">
        <v>75</v>
      </c>
      <c r="K330" s="1">
        <v>5</v>
      </c>
      <c r="L330" s="1">
        <v>46.96</v>
      </c>
      <c r="M330" s="1">
        <v>46.96</v>
      </c>
      <c r="N330" s="1">
        <v>46.616</v>
      </c>
      <c r="O330" s="1">
        <v>46.616</v>
      </c>
      <c r="P330" s="1">
        <v>0</v>
      </c>
      <c r="Q330" s="1">
        <v>1</v>
      </c>
      <c r="R330" s="2" t="s">
        <v>49</v>
      </c>
      <c r="S330" s="2" t="s">
        <v>50</v>
      </c>
      <c r="T330" s="2"/>
      <c r="U330" s="2"/>
      <c r="V330" s="2" t="s">
        <v>50</v>
      </c>
      <c r="W330" s="2" t="s">
        <v>769</v>
      </c>
      <c r="X330" s="3">
        <v>44896.130555555559</v>
      </c>
      <c r="Y330" s="2" t="s">
        <v>110</v>
      </c>
      <c r="Z330" s="2" t="s">
        <v>36</v>
      </c>
      <c r="AA330" s="2"/>
      <c r="AB330" s="2" t="s">
        <v>770</v>
      </c>
    </row>
    <row r="331" spans="1:28" ht="13" x14ac:dyDescent="0.15">
      <c r="A331" s="1">
        <v>397</v>
      </c>
      <c r="B331" s="2" t="s">
        <v>28</v>
      </c>
      <c r="C331" s="2" t="s">
        <v>29</v>
      </c>
      <c r="D331" s="1">
        <v>6</v>
      </c>
      <c r="E331" s="2" t="s">
        <v>30</v>
      </c>
      <c r="F331" s="2">
        <v>6</v>
      </c>
      <c r="G331" s="2" t="s">
        <v>43</v>
      </c>
      <c r="H331" s="1">
        <v>10</v>
      </c>
      <c r="I331" s="1">
        <v>11</v>
      </c>
      <c r="J331" s="1">
        <v>10</v>
      </c>
      <c r="K331" s="1">
        <v>5</v>
      </c>
      <c r="L331" s="1">
        <v>47.84</v>
      </c>
      <c r="M331" s="1">
        <v>47.85</v>
      </c>
      <c r="N331" s="1">
        <v>47.451000000000001</v>
      </c>
      <c r="O331" s="1">
        <v>47.46</v>
      </c>
      <c r="P331" s="1">
        <v>1</v>
      </c>
      <c r="Q331" s="1">
        <v>5</v>
      </c>
      <c r="R331" s="2" t="s">
        <v>44</v>
      </c>
      <c r="S331" s="2" t="s">
        <v>108</v>
      </c>
      <c r="T331" s="2"/>
      <c r="U331" s="2"/>
      <c r="V331" s="2" t="s">
        <v>108</v>
      </c>
      <c r="W331" s="2" t="s">
        <v>771</v>
      </c>
      <c r="X331" s="3">
        <v>44896.136111111111</v>
      </c>
      <c r="Y331" s="2" t="s">
        <v>772</v>
      </c>
      <c r="Z331" s="2" t="s">
        <v>36</v>
      </c>
      <c r="AA331" s="2"/>
      <c r="AB331" s="2" t="s">
        <v>773</v>
      </c>
    </row>
    <row r="332" spans="1:28" ht="13" x14ac:dyDescent="0.15">
      <c r="A332" s="1">
        <v>397</v>
      </c>
      <c r="B332" s="2" t="s">
        <v>28</v>
      </c>
      <c r="C332" s="2" t="s">
        <v>29</v>
      </c>
      <c r="D332" s="1">
        <v>6</v>
      </c>
      <c r="E332" s="2" t="s">
        <v>30</v>
      </c>
      <c r="F332" s="2">
        <v>6</v>
      </c>
      <c r="G332" s="2" t="s">
        <v>29</v>
      </c>
      <c r="H332" s="1">
        <v>10</v>
      </c>
      <c r="I332" s="1">
        <v>10</v>
      </c>
      <c r="J332" s="1">
        <v>10</v>
      </c>
      <c r="K332" s="1">
        <v>5</v>
      </c>
      <c r="L332" s="1">
        <v>47.84</v>
      </c>
      <c r="M332" s="1">
        <v>47.84</v>
      </c>
      <c r="N332" s="1">
        <v>47.451000000000001</v>
      </c>
      <c r="O332" s="1">
        <v>47.451000000000001</v>
      </c>
      <c r="P332" s="1">
        <v>0</v>
      </c>
      <c r="Q332" s="1"/>
      <c r="R332" s="2" t="s">
        <v>38</v>
      </c>
      <c r="S332" s="2" t="s">
        <v>39</v>
      </c>
      <c r="T332" s="2"/>
      <c r="U332" s="2"/>
      <c r="V332" s="2" t="s">
        <v>39</v>
      </c>
      <c r="W332" s="2" t="s">
        <v>774</v>
      </c>
      <c r="X332" s="3">
        <v>44896.140972222223</v>
      </c>
      <c r="Y332" s="2" t="s">
        <v>41</v>
      </c>
      <c r="Z332" s="2" t="s">
        <v>36</v>
      </c>
      <c r="AA332" s="2"/>
      <c r="AB332" s="2" t="s">
        <v>775</v>
      </c>
    </row>
    <row r="333" spans="1:28" ht="13" x14ac:dyDescent="0.15">
      <c r="A333" s="1">
        <v>397</v>
      </c>
      <c r="B333" s="2" t="s">
        <v>28</v>
      </c>
      <c r="C333" s="2" t="s">
        <v>29</v>
      </c>
      <c r="D333" s="1">
        <v>6</v>
      </c>
      <c r="E333" s="2" t="s">
        <v>30</v>
      </c>
      <c r="F333" s="2">
        <v>6</v>
      </c>
      <c r="G333" s="2" t="s">
        <v>43</v>
      </c>
      <c r="H333" s="1">
        <v>10</v>
      </c>
      <c r="I333" s="1">
        <v>11</v>
      </c>
      <c r="J333" s="1">
        <v>10</v>
      </c>
      <c r="K333" s="1">
        <v>5</v>
      </c>
      <c r="L333" s="1">
        <v>47.84</v>
      </c>
      <c r="M333" s="1">
        <v>47.85</v>
      </c>
      <c r="N333" s="1">
        <v>47.451000000000001</v>
      </c>
      <c r="O333" s="1">
        <v>47.46</v>
      </c>
      <c r="P333" s="1">
        <v>1</v>
      </c>
      <c r="Q333" s="1">
        <v>5</v>
      </c>
      <c r="R333" s="2" t="s">
        <v>44</v>
      </c>
      <c r="S333" s="2" t="s">
        <v>112</v>
      </c>
      <c r="T333" s="2"/>
      <c r="U333" s="2"/>
      <c r="V333" s="2" t="s">
        <v>203</v>
      </c>
      <c r="W333" s="2" t="s">
        <v>776</v>
      </c>
      <c r="X333" s="3">
        <v>44896.136111111111</v>
      </c>
      <c r="Y333" s="2" t="s">
        <v>772</v>
      </c>
      <c r="Z333" s="2" t="s">
        <v>36</v>
      </c>
      <c r="AA333" s="2"/>
      <c r="AB333" s="2" t="s">
        <v>777</v>
      </c>
    </row>
    <row r="334" spans="1:28" ht="13" x14ac:dyDescent="0.15">
      <c r="A334" s="1">
        <v>397</v>
      </c>
      <c r="B334" s="2" t="s">
        <v>28</v>
      </c>
      <c r="C334" s="2" t="s">
        <v>29</v>
      </c>
      <c r="D334" s="1">
        <v>6</v>
      </c>
      <c r="E334" s="2" t="s">
        <v>30</v>
      </c>
      <c r="F334" s="2">
        <v>6</v>
      </c>
      <c r="G334" s="2" t="s">
        <v>43</v>
      </c>
      <c r="H334" s="1">
        <v>71</v>
      </c>
      <c r="I334" s="1">
        <v>71</v>
      </c>
      <c r="J334" s="1">
        <v>71</v>
      </c>
      <c r="K334" s="1">
        <v>5</v>
      </c>
      <c r="L334" s="1">
        <v>48.45</v>
      </c>
      <c r="M334" s="1">
        <v>48.45</v>
      </c>
      <c r="N334" s="1">
        <v>48.03</v>
      </c>
      <c r="O334" s="1">
        <v>48.03</v>
      </c>
      <c r="P334" s="1">
        <v>0</v>
      </c>
      <c r="Q334" s="1">
        <v>1</v>
      </c>
      <c r="R334" s="2" t="s">
        <v>49</v>
      </c>
      <c r="S334" s="2" t="s">
        <v>50</v>
      </c>
      <c r="T334" s="2"/>
      <c r="U334" s="2"/>
      <c r="V334" s="2" t="s">
        <v>50</v>
      </c>
      <c r="W334" s="2" t="s">
        <v>778</v>
      </c>
      <c r="X334" s="3">
        <v>44896.130555555559</v>
      </c>
      <c r="Y334" s="2" t="s">
        <v>772</v>
      </c>
      <c r="Z334" s="2" t="s">
        <v>36</v>
      </c>
      <c r="AA334" s="2"/>
      <c r="AB334" s="2" t="s">
        <v>779</v>
      </c>
    </row>
    <row r="335" spans="1:28" ht="13" x14ac:dyDescent="0.15">
      <c r="A335" s="1">
        <v>397</v>
      </c>
      <c r="B335" s="2" t="s">
        <v>28</v>
      </c>
      <c r="C335" s="2" t="s">
        <v>29</v>
      </c>
      <c r="D335" s="1">
        <v>6</v>
      </c>
      <c r="E335" s="2" t="s">
        <v>30</v>
      </c>
      <c r="F335" s="2">
        <v>6</v>
      </c>
      <c r="G335" s="2"/>
      <c r="H335" s="1">
        <v>147</v>
      </c>
      <c r="I335" s="1">
        <v>152</v>
      </c>
      <c r="J335" s="1">
        <v>0</v>
      </c>
      <c r="K335" s="1">
        <v>5</v>
      </c>
      <c r="L335" s="1">
        <v>49.21</v>
      </c>
      <c r="M335" s="1">
        <v>49.26</v>
      </c>
      <c r="N335" s="1">
        <v>48.750999999999998</v>
      </c>
      <c r="O335" s="1">
        <v>48.798000000000002</v>
      </c>
      <c r="P335" s="1">
        <v>5</v>
      </c>
      <c r="Q335" s="1">
        <v>2</v>
      </c>
      <c r="R335" s="2" t="s">
        <v>53</v>
      </c>
      <c r="S335" s="2"/>
      <c r="T335" s="2" t="s">
        <v>74</v>
      </c>
      <c r="U335" s="2" t="s">
        <v>75</v>
      </c>
      <c r="V335" s="2" t="s">
        <v>76</v>
      </c>
      <c r="W335" s="2" t="s">
        <v>780</v>
      </c>
      <c r="X335" s="3">
        <v>44896.064583333333</v>
      </c>
      <c r="Y335" s="2" t="s">
        <v>56</v>
      </c>
      <c r="Z335" s="2" t="s">
        <v>36</v>
      </c>
      <c r="AA335" s="2" t="s">
        <v>78</v>
      </c>
      <c r="AB335" s="2" t="s">
        <v>781</v>
      </c>
    </row>
    <row r="336" spans="1:28" ht="13" x14ac:dyDescent="0.15">
      <c r="A336" s="1">
        <v>397</v>
      </c>
      <c r="B336" s="2" t="s">
        <v>28</v>
      </c>
      <c r="C336" s="2" t="s">
        <v>29</v>
      </c>
      <c r="D336" s="1">
        <v>6</v>
      </c>
      <c r="E336" s="2" t="s">
        <v>30</v>
      </c>
      <c r="F336" s="2">
        <v>6</v>
      </c>
      <c r="G336" s="2"/>
      <c r="H336" s="1">
        <v>147</v>
      </c>
      <c r="I336" s="1">
        <v>152</v>
      </c>
      <c r="J336" s="1">
        <v>0</v>
      </c>
      <c r="K336" s="1">
        <v>5</v>
      </c>
      <c r="L336" s="1">
        <v>49.21</v>
      </c>
      <c r="M336" s="1">
        <v>49.26</v>
      </c>
      <c r="N336" s="1">
        <v>48.750999999999998</v>
      </c>
      <c r="O336" s="1">
        <v>48.798000000000002</v>
      </c>
      <c r="P336" s="1">
        <v>5</v>
      </c>
      <c r="Q336" s="1">
        <v>25</v>
      </c>
      <c r="R336" s="2" t="s">
        <v>80</v>
      </c>
      <c r="S336" s="2"/>
      <c r="T336" s="2" t="s">
        <v>64</v>
      </c>
      <c r="U336" s="2" t="s">
        <v>65</v>
      </c>
      <c r="V336" s="2" t="s">
        <v>81</v>
      </c>
      <c r="W336" s="2" t="s">
        <v>782</v>
      </c>
      <c r="X336" s="3">
        <v>44896.064583333333</v>
      </c>
      <c r="Y336" s="2" t="s">
        <v>56</v>
      </c>
      <c r="Z336" s="2" t="s">
        <v>36</v>
      </c>
      <c r="AA336" s="2"/>
      <c r="AB336" s="2" t="s">
        <v>783</v>
      </c>
    </row>
    <row r="337" spans="1:28" ht="13" x14ac:dyDescent="0.15">
      <c r="A337" s="1">
        <v>397</v>
      </c>
      <c r="B337" s="2" t="s">
        <v>28</v>
      </c>
      <c r="C337" s="2" t="s">
        <v>29</v>
      </c>
      <c r="D337" s="1">
        <v>6</v>
      </c>
      <c r="E337" s="2" t="s">
        <v>30</v>
      </c>
      <c r="F337" s="2">
        <v>6</v>
      </c>
      <c r="G337" s="2"/>
      <c r="H337" s="1">
        <v>147</v>
      </c>
      <c r="I337" s="1">
        <v>152</v>
      </c>
      <c r="J337" s="1">
        <v>0</v>
      </c>
      <c r="K337" s="1">
        <v>5</v>
      </c>
      <c r="L337" s="1">
        <v>49.21</v>
      </c>
      <c r="M337" s="1">
        <v>49.26</v>
      </c>
      <c r="N337" s="1">
        <v>48.750999999999998</v>
      </c>
      <c r="O337" s="1">
        <v>48.798000000000002</v>
      </c>
      <c r="P337" s="1">
        <v>5</v>
      </c>
      <c r="Q337" s="1">
        <v>10</v>
      </c>
      <c r="R337" s="2" t="s">
        <v>53</v>
      </c>
      <c r="S337" s="2"/>
      <c r="T337" s="2" t="s">
        <v>64</v>
      </c>
      <c r="U337" s="2" t="s">
        <v>65</v>
      </c>
      <c r="V337" s="2" t="s">
        <v>66</v>
      </c>
      <c r="W337" s="2" t="s">
        <v>784</v>
      </c>
      <c r="X337" s="3">
        <v>44896.064583333333</v>
      </c>
      <c r="Y337" s="2" t="s">
        <v>56</v>
      </c>
      <c r="Z337" s="2" t="s">
        <v>36</v>
      </c>
      <c r="AA337" s="2" t="s">
        <v>68</v>
      </c>
      <c r="AB337" s="2" t="s">
        <v>785</v>
      </c>
    </row>
    <row r="338" spans="1:28" ht="13" x14ac:dyDescent="0.15">
      <c r="A338" s="1">
        <v>397</v>
      </c>
      <c r="B338" s="2" t="s">
        <v>28</v>
      </c>
      <c r="C338" s="2" t="s">
        <v>29</v>
      </c>
      <c r="D338" s="1">
        <v>6</v>
      </c>
      <c r="E338" s="2" t="s">
        <v>30</v>
      </c>
      <c r="F338" s="2">
        <v>6</v>
      </c>
      <c r="G338" s="2"/>
      <c r="H338" s="1">
        <v>147</v>
      </c>
      <c r="I338" s="1">
        <v>152</v>
      </c>
      <c r="J338" s="1">
        <v>0</v>
      </c>
      <c r="K338" s="1">
        <v>5</v>
      </c>
      <c r="L338" s="1">
        <v>49.21</v>
      </c>
      <c r="M338" s="1">
        <v>49.26</v>
      </c>
      <c r="N338" s="1">
        <v>48.750999999999998</v>
      </c>
      <c r="O338" s="1">
        <v>48.798000000000002</v>
      </c>
      <c r="P338" s="1">
        <v>5</v>
      </c>
      <c r="Q338" s="1">
        <v>2</v>
      </c>
      <c r="R338" s="2" t="s">
        <v>53</v>
      </c>
      <c r="S338" s="2" t="s">
        <v>100</v>
      </c>
      <c r="T338" s="2"/>
      <c r="U338" s="2"/>
      <c r="V338" s="2" t="s">
        <v>101</v>
      </c>
      <c r="W338" s="2" t="s">
        <v>786</v>
      </c>
      <c r="X338" s="3">
        <v>44896.064583333333</v>
      </c>
      <c r="Y338" s="2" t="s">
        <v>56</v>
      </c>
      <c r="Z338" s="2" t="s">
        <v>36</v>
      </c>
      <c r="AA338" s="2" t="s">
        <v>103</v>
      </c>
      <c r="AB338" s="2" t="s">
        <v>787</v>
      </c>
    </row>
    <row r="339" spans="1:28" ht="13" x14ac:dyDescent="0.15">
      <c r="A339" s="1">
        <v>397</v>
      </c>
      <c r="B339" s="2" t="s">
        <v>28</v>
      </c>
      <c r="C339" s="2" t="s">
        <v>29</v>
      </c>
      <c r="D339" s="1">
        <v>6</v>
      </c>
      <c r="E339" s="2" t="s">
        <v>30</v>
      </c>
      <c r="F339" s="2">
        <v>6</v>
      </c>
      <c r="G339" s="2"/>
      <c r="H339" s="1">
        <v>147</v>
      </c>
      <c r="I339" s="1">
        <v>152</v>
      </c>
      <c r="J339" s="1">
        <v>0</v>
      </c>
      <c r="K339" s="1">
        <v>5</v>
      </c>
      <c r="L339" s="1">
        <v>49.21</v>
      </c>
      <c r="M339" s="1">
        <v>49.26</v>
      </c>
      <c r="N339" s="1">
        <v>48.750999999999998</v>
      </c>
      <c r="O339" s="1">
        <v>48.798000000000002</v>
      </c>
      <c r="P339" s="1">
        <v>5</v>
      </c>
      <c r="Q339" s="1">
        <v>10</v>
      </c>
      <c r="R339" s="2" t="s">
        <v>53</v>
      </c>
      <c r="S339" s="2"/>
      <c r="T339" s="2" t="s">
        <v>88</v>
      </c>
      <c r="U339" s="2" t="s">
        <v>89</v>
      </c>
      <c r="V339" s="2" t="s">
        <v>90</v>
      </c>
      <c r="W339" s="2" t="s">
        <v>788</v>
      </c>
      <c r="X339" s="3">
        <v>44896.064583333333</v>
      </c>
      <c r="Y339" s="2" t="s">
        <v>56</v>
      </c>
      <c r="Z339" s="2" t="s">
        <v>36</v>
      </c>
      <c r="AA339" s="2" t="s">
        <v>92</v>
      </c>
      <c r="AB339" s="2" t="s">
        <v>789</v>
      </c>
    </row>
    <row r="340" spans="1:28" ht="13" x14ac:dyDescent="0.15">
      <c r="A340" s="1">
        <v>397</v>
      </c>
      <c r="B340" s="2" t="s">
        <v>28</v>
      </c>
      <c r="C340" s="2" t="s">
        <v>29</v>
      </c>
      <c r="D340" s="1">
        <v>6</v>
      </c>
      <c r="E340" s="2" t="s">
        <v>30</v>
      </c>
      <c r="F340" s="1">
        <v>6</v>
      </c>
      <c r="G340" s="2"/>
      <c r="H340" s="1">
        <v>147</v>
      </c>
      <c r="I340" s="1">
        <v>152</v>
      </c>
      <c r="J340" s="1">
        <v>0</v>
      </c>
      <c r="K340" s="1">
        <v>5</v>
      </c>
      <c r="L340" s="1">
        <v>49.21</v>
      </c>
      <c r="M340" s="1">
        <v>49.26</v>
      </c>
      <c r="N340" s="1">
        <v>48.750999999999998</v>
      </c>
      <c r="O340" s="1">
        <v>48.798000000000002</v>
      </c>
      <c r="P340" s="1">
        <v>5</v>
      </c>
      <c r="Q340" s="1">
        <v>6</v>
      </c>
      <c r="R340" s="2" t="s">
        <v>53</v>
      </c>
      <c r="S340" s="2"/>
      <c r="T340" s="2"/>
      <c r="U340" s="2"/>
      <c r="V340" s="2" t="s">
        <v>54</v>
      </c>
      <c r="W340" s="2" t="s">
        <v>790</v>
      </c>
      <c r="X340" s="3">
        <v>44896.064583333333</v>
      </c>
      <c r="Y340" s="2" t="s">
        <v>56</v>
      </c>
      <c r="Z340" s="2" t="s">
        <v>36</v>
      </c>
      <c r="AA340" s="2" t="s">
        <v>57</v>
      </c>
      <c r="AB340" s="2" t="s">
        <v>791</v>
      </c>
    </row>
    <row r="341" spans="1:28" ht="13" x14ac:dyDescent="0.15">
      <c r="A341" s="1">
        <v>397</v>
      </c>
      <c r="B341" s="2" t="s">
        <v>28</v>
      </c>
      <c r="C341" s="2" t="s">
        <v>29</v>
      </c>
      <c r="D341" s="1">
        <v>6</v>
      </c>
      <c r="E341" s="2" t="s">
        <v>30</v>
      </c>
      <c r="F341" s="1">
        <v>6</v>
      </c>
      <c r="G341" s="2"/>
      <c r="H341" s="1">
        <v>147</v>
      </c>
      <c r="I341" s="1">
        <v>152</v>
      </c>
      <c r="J341" s="1">
        <v>0</v>
      </c>
      <c r="K341" s="1">
        <v>5</v>
      </c>
      <c r="L341" s="1">
        <v>49.21</v>
      </c>
      <c r="M341" s="1">
        <v>49.26</v>
      </c>
      <c r="N341" s="1">
        <v>48.750999999999998</v>
      </c>
      <c r="O341" s="1">
        <v>48.798000000000002</v>
      </c>
      <c r="P341" s="1">
        <v>5</v>
      </c>
      <c r="Q341" s="1">
        <v>3</v>
      </c>
      <c r="R341" s="2" t="s">
        <v>53</v>
      </c>
      <c r="S341" s="2"/>
      <c r="T341" s="2"/>
      <c r="U341" s="2"/>
      <c r="V341" s="2" t="s">
        <v>70</v>
      </c>
      <c r="W341" s="2" t="s">
        <v>792</v>
      </c>
      <c r="X341" s="3">
        <v>44896.064583333333</v>
      </c>
      <c r="Y341" s="2" t="s">
        <v>56</v>
      </c>
      <c r="Z341" s="2" t="s">
        <v>36</v>
      </c>
      <c r="AA341" s="2" t="s">
        <v>72</v>
      </c>
      <c r="AB341" s="2" t="s">
        <v>793</v>
      </c>
    </row>
    <row r="342" spans="1:28" ht="13" x14ac:dyDescent="0.15">
      <c r="A342" s="1">
        <v>397</v>
      </c>
      <c r="B342" s="2" t="s">
        <v>28</v>
      </c>
      <c r="C342" s="2" t="s">
        <v>29</v>
      </c>
      <c r="D342" s="1">
        <v>6</v>
      </c>
      <c r="E342" s="2" t="s">
        <v>30</v>
      </c>
      <c r="F342" s="1">
        <v>6</v>
      </c>
      <c r="G342" s="2"/>
      <c r="H342" s="1">
        <v>147</v>
      </c>
      <c r="I342" s="1">
        <v>152</v>
      </c>
      <c r="J342" s="1">
        <v>0</v>
      </c>
      <c r="K342" s="1">
        <v>5</v>
      </c>
      <c r="L342" s="1">
        <v>49.21</v>
      </c>
      <c r="M342" s="1">
        <v>49.26</v>
      </c>
      <c r="N342" s="1">
        <v>48.750999999999998</v>
      </c>
      <c r="O342" s="1">
        <v>48.798000000000002</v>
      </c>
      <c r="P342" s="1">
        <v>5</v>
      </c>
      <c r="Q342" s="1">
        <v>75</v>
      </c>
      <c r="R342" s="2" t="s">
        <v>80</v>
      </c>
      <c r="S342" s="2"/>
      <c r="T342" s="2"/>
      <c r="U342" s="2"/>
      <c r="V342" s="2" t="s">
        <v>84</v>
      </c>
      <c r="W342" s="2" t="s">
        <v>794</v>
      </c>
      <c r="X342" s="3">
        <v>44896.064583333333</v>
      </c>
      <c r="Y342" s="2" t="s">
        <v>56</v>
      </c>
      <c r="Z342" s="2" t="s">
        <v>36</v>
      </c>
      <c r="AA342" s="2" t="s">
        <v>86</v>
      </c>
      <c r="AB342" s="2" t="s">
        <v>795</v>
      </c>
    </row>
    <row r="343" spans="1:28" ht="13" x14ac:dyDescent="0.15">
      <c r="A343" s="1">
        <v>397</v>
      </c>
      <c r="B343" s="2" t="s">
        <v>28</v>
      </c>
      <c r="C343" s="2" t="s">
        <v>29</v>
      </c>
      <c r="D343" s="1">
        <v>6</v>
      </c>
      <c r="E343" s="2" t="s">
        <v>30</v>
      </c>
      <c r="F343" s="1">
        <v>6</v>
      </c>
      <c r="G343" s="2"/>
      <c r="H343" s="1">
        <v>147</v>
      </c>
      <c r="I343" s="1">
        <v>152</v>
      </c>
      <c r="J343" s="1">
        <v>147</v>
      </c>
      <c r="K343" s="1">
        <v>5</v>
      </c>
      <c r="L343" s="1">
        <v>49.21</v>
      </c>
      <c r="M343" s="1">
        <v>49.26</v>
      </c>
      <c r="N343" s="1">
        <v>48.750999999999998</v>
      </c>
      <c r="O343" s="1">
        <v>48.798999999999999</v>
      </c>
      <c r="P343" s="1">
        <v>5</v>
      </c>
      <c r="Q343" s="1">
        <v>176</v>
      </c>
      <c r="R343" s="2" t="s">
        <v>59</v>
      </c>
      <c r="S343" s="2" t="s">
        <v>60</v>
      </c>
      <c r="T343" s="2"/>
      <c r="U343" s="2"/>
      <c r="V343" s="2" t="s">
        <v>796</v>
      </c>
      <c r="W343" s="2" t="s">
        <v>797</v>
      </c>
      <c r="X343" s="3">
        <v>44895.931944444441</v>
      </c>
      <c r="Y343" s="2" t="s">
        <v>798</v>
      </c>
      <c r="Z343" s="2" t="s">
        <v>36</v>
      </c>
      <c r="AA343" s="2"/>
      <c r="AB343" s="2" t="s">
        <v>799</v>
      </c>
    </row>
    <row r="344" spans="1:28" ht="13" x14ac:dyDescent="0.15">
      <c r="A344" s="1">
        <v>397</v>
      </c>
      <c r="B344" s="2" t="s">
        <v>28</v>
      </c>
      <c r="C344" s="2" t="s">
        <v>29</v>
      </c>
      <c r="D344" s="1">
        <v>6</v>
      </c>
      <c r="E344" s="2" t="s">
        <v>30</v>
      </c>
      <c r="F344" s="1">
        <v>6</v>
      </c>
      <c r="G344" s="2"/>
      <c r="H344" s="1">
        <v>147</v>
      </c>
      <c r="I344" s="1">
        <v>152</v>
      </c>
      <c r="J344" s="1">
        <v>0</v>
      </c>
      <c r="K344" s="1">
        <v>5</v>
      </c>
      <c r="L344" s="1">
        <v>49.21</v>
      </c>
      <c r="M344" s="1">
        <v>49.26</v>
      </c>
      <c r="N344" s="1">
        <v>48.750999999999998</v>
      </c>
      <c r="O344" s="1">
        <v>48.798000000000002</v>
      </c>
      <c r="P344" s="1">
        <v>5</v>
      </c>
      <c r="Q344" s="1">
        <v>4</v>
      </c>
      <c r="R344" s="2" t="s">
        <v>53</v>
      </c>
      <c r="S344" s="2"/>
      <c r="T344" s="2" t="s">
        <v>94</v>
      </c>
      <c r="U344" s="2" t="s">
        <v>95</v>
      </c>
      <c r="V344" s="1" t="s">
        <v>96</v>
      </c>
      <c r="W344" s="2" t="s">
        <v>800</v>
      </c>
      <c r="X344" s="3">
        <v>44896.064583333333</v>
      </c>
      <c r="Y344" s="2" t="s">
        <v>56</v>
      </c>
      <c r="Z344" s="2" t="s">
        <v>36</v>
      </c>
      <c r="AA344" s="2" t="s">
        <v>98</v>
      </c>
      <c r="AB344" s="2" t="s">
        <v>801</v>
      </c>
    </row>
    <row r="345" spans="1:28" ht="13" x14ac:dyDescent="0.15">
      <c r="A345" s="1">
        <v>397</v>
      </c>
      <c r="B345" s="2" t="s">
        <v>28</v>
      </c>
      <c r="C345" s="2" t="s">
        <v>29</v>
      </c>
      <c r="D345" s="1">
        <v>6</v>
      </c>
      <c r="E345" s="2" t="s">
        <v>30</v>
      </c>
      <c r="F345" s="1">
        <v>7</v>
      </c>
      <c r="G345" s="2"/>
      <c r="H345" s="1">
        <v>0</v>
      </c>
      <c r="I345" s="1">
        <v>5</v>
      </c>
      <c r="J345" s="1">
        <v>0</v>
      </c>
      <c r="K345" s="1">
        <v>5</v>
      </c>
      <c r="L345" s="1">
        <v>49.26</v>
      </c>
      <c r="M345" s="1">
        <v>49.31</v>
      </c>
      <c r="N345" s="1">
        <v>48.798999999999999</v>
      </c>
      <c r="O345" s="1">
        <v>48.845999999999997</v>
      </c>
      <c r="P345" s="1">
        <v>5</v>
      </c>
      <c r="Q345" s="1">
        <v>5</v>
      </c>
      <c r="R345" s="2" t="s">
        <v>44</v>
      </c>
      <c r="S345" s="2" t="s">
        <v>105</v>
      </c>
      <c r="T345" s="2"/>
      <c r="U345" s="2"/>
      <c r="V345" s="2" t="s">
        <v>105</v>
      </c>
      <c r="W345" s="2" t="s">
        <v>802</v>
      </c>
      <c r="X345" s="3">
        <v>44895.931944444441</v>
      </c>
      <c r="Y345" s="2" t="s">
        <v>35</v>
      </c>
      <c r="Z345" s="2" t="s">
        <v>36</v>
      </c>
      <c r="AA345" s="2"/>
      <c r="AB345" s="2" t="s">
        <v>803</v>
      </c>
    </row>
    <row r="346" spans="1:28" ht="13" x14ac:dyDescent="0.15">
      <c r="A346" s="1">
        <v>397</v>
      </c>
      <c r="B346" s="2" t="s">
        <v>28</v>
      </c>
      <c r="C346" s="2" t="s">
        <v>29</v>
      </c>
      <c r="D346" s="1">
        <v>6</v>
      </c>
      <c r="E346" s="2" t="s">
        <v>30</v>
      </c>
      <c r="F346" s="1">
        <v>7</v>
      </c>
      <c r="G346" s="2" t="s">
        <v>29</v>
      </c>
      <c r="H346" s="1">
        <v>10</v>
      </c>
      <c r="I346" s="1">
        <v>10</v>
      </c>
      <c r="J346" s="1">
        <v>10</v>
      </c>
      <c r="K346" s="1">
        <v>5</v>
      </c>
      <c r="L346" s="1">
        <v>49.36</v>
      </c>
      <c r="M346" s="1">
        <v>49.36</v>
      </c>
      <c r="N346" s="1">
        <v>48.893999999999998</v>
      </c>
      <c r="O346" s="1">
        <v>48.893999999999998</v>
      </c>
      <c r="P346" s="1">
        <v>0</v>
      </c>
      <c r="Q346" s="1"/>
      <c r="R346" s="2" t="s">
        <v>38</v>
      </c>
      <c r="S346" s="2" t="s">
        <v>39</v>
      </c>
      <c r="T346" s="2"/>
      <c r="U346" s="2"/>
      <c r="V346" s="2" t="s">
        <v>39</v>
      </c>
      <c r="W346" s="2" t="s">
        <v>804</v>
      </c>
      <c r="X346" s="3">
        <v>44896.140972222223</v>
      </c>
      <c r="Y346" s="2" t="s">
        <v>41</v>
      </c>
      <c r="Z346" s="2" t="s">
        <v>36</v>
      </c>
      <c r="AA346" s="2"/>
      <c r="AB346" s="2" t="s">
        <v>805</v>
      </c>
    </row>
    <row r="347" spans="1:28" ht="13" x14ac:dyDescent="0.15">
      <c r="A347" s="1">
        <v>397</v>
      </c>
      <c r="B347" s="2" t="s">
        <v>28</v>
      </c>
      <c r="C347" s="2" t="s">
        <v>29</v>
      </c>
      <c r="D347" s="1">
        <v>6</v>
      </c>
      <c r="E347" s="2" t="s">
        <v>30</v>
      </c>
      <c r="F347" s="1">
        <v>7</v>
      </c>
      <c r="G347" s="2" t="s">
        <v>43</v>
      </c>
      <c r="H347" s="1">
        <v>10</v>
      </c>
      <c r="I347" s="1">
        <v>10</v>
      </c>
      <c r="J347" s="1">
        <v>10</v>
      </c>
      <c r="K347" s="1">
        <v>5</v>
      </c>
      <c r="L347" s="1">
        <v>49.36</v>
      </c>
      <c r="M347" s="1">
        <v>49.36</v>
      </c>
      <c r="N347" s="1">
        <v>48.893999999999998</v>
      </c>
      <c r="O347" s="1">
        <v>48.893999999999998</v>
      </c>
      <c r="P347" s="1">
        <v>0</v>
      </c>
      <c r="Q347" s="1">
        <v>5</v>
      </c>
      <c r="R347" s="2" t="s">
        <v>44</v>
      </c>
      <c r="S347" s="2" t="s">
        <v>108</v>
      </c>
      <c r="T347" s="2"/>
      <c r="U347" s="2"/>
      <c r="V347" s="2" t="s">
        <v>305</v>
      </c>
      <c r="W347" s="2" t="s">
        <v>806</v>
      </c>
      <c r="X347" s="3">
        <v>44896.136111111111</v>
      </c>
      <c r="Y347" s="2" t="s">
        <v>110</v>
      </c>
      <c r="Z347" s="2" t="s">
        <v>36</v>
      </c>
      <c r="AA347" s="2"/>
      <c r="AB347" s="2" t="s">
        <v>807</v>
      </c>
    </row>
    <row r="348" spans="1:28" ht="13" x14ac:dyDescent="0.15">
      <c r="A348" s="1">
        <v>397</v>
      </c>
      <c r="B348" s="2" t="s">
        <v>28</v>
      </c>
      <c r="C348" s="2" t="s">
        <v>29</v>
      </c>
      <c r="D348" s="1">
        <v>6</v>
      </c>
      <c r="E348" s="2" t="s">
        <v>30</v>
      </c>
      <c r="F348" s="1">
        <v>7</v>
      </c>
      <c r="G348" s="2" t="s">
        <v>43</v>
      </c>
      <c r="H348" s="1">
        <v>33</v>
      </c>
      <c r="I348" s="1">
        <v>33</v>
      </c>
      <c r="J348" s="1">
        <v>33</v>
      </c>
      <c r="K348" s="1">
        <v>5</v>
      </c>
      <c r="L348" s="1">
        <v>49.59</v>
      </c>
      <c r="M348" s="1">
        <v>49.59</v>
      </c>
      <c r="N348" s="1">
        <v>49.112000000000002</v>
      </c>
      <c r="O348" s="1">
        <v>49.112000000000002</v>
      </c>
      <c r="P348" s="1">
        <v>0</v>
      </c>
      <c r="Q348" s="1">
        <v>1</v>
      </c>
      <c r="R348" s="2" t="s">
        <v>49</v>
      </c>
      <c r="S348" s="2" t="s">
        <v>50</v>
      </c>
      <c r="T348" s="2"/>
      <c r="U348" s="2"/>
      <c r="V348" s="2" t="s">
        <v>50</v>
      </c>
      <c r="W348" s="2" t="s">
        <v>808</v>
      </c>
      <c r="X348" s="3">
        <v>44896.130555555559</v>
      </c>
      <c r="Y348" s="2" t="s">
        <v>110</v>
      </c>
      <c r="Z348" s="2" t="s">
        <v>36</v>
      </c>
      <c r="AA348" s="2"/>
      <c r="AB348" s="2" t="s">
        <v>809</v>
      </c>
    </row>
    <row r="349" spans="1:28" ht="13" x14ac:dyDescent="0.15">
      <c r="A349" s="1">
        <v>397</v>
      </c>
      <c r="B349" s="2" t="s">
        <v>28</v>
      </c>
      <c r="C349" s="2" t="s">
        <v>29</v>
      </c>
      <c r="D349" s="1">
        <v>6</v>
      </c>
      <c r="E349" s="2" t="s">
        <v>30</v>
      </c>
      <c r="F349" s="1" t="s">
        <v>119</v>
      </c>
      <c r="G349" s="2"/>
      <c r="H349" s="1">
        <v>30</v>
      </c>
      <c r="I349" s="1">
        <v>37</v>
      </c>
      <c r="J349" s="1">
        <v>0</v>
      </c>
      <c r="K349" s="1">
        <v>5</v>
      </c>
      <c r="L349" s="1">
        <v>50.14</v>
      </c>
      <c r="M349" s="1">
        <v>50.21</v>
      </c>
      <c r="N349" s="1">
        <v>49.634</v>
      </c>
      <c r="O349" s="1">
        <v>49.7</v>
      </c>
      <c r="P349" s="1">
        <v>7</v>
      </c>
      <c r="Q349" s="1">
        <v>20</v>
      </c>
      <c r="R349" s="2" t="s">
        <v>31</v>
      </c>
      <c r="S349" s="2"/>
      <c r="T349" s="2" t="s">
        <v>146</v>
      </c>
      <c r="U349" s="2" t="s">
        <v>147</v>
      </c>
      <c r="V349" s="2" t="s">
        <v>148</v>
      </c>
      <c r="W349" s="2" t="s">
        <v>810</v>
      </c>
      <c r="X349" s="3">
        <v>44895.932638888888</v>
      </c>
      <c r="Y349" s="2" t="s">
        <v>35</v>
      </c>
      <c r="Z349" s="2" t="s">
        <v>36</v>
      </c>
      <c r="AA349" s="2"/>
      <c r="AB349" s="2" t="s">
        <v>811</v>
      </c>
    </row>
    <row r="350" spans="1:28" ht="13" x14ac:dyDescent="0.15">
      <c r="A350" s="1">
        <v>397</v>
      </c>
      <c r="B350" s="2" t="s">
        <v>28</v>
      </c>
      <c r="C350" s="2" t="s">
        <v>29</v>
      </c>
      <c r="D350" s="1">
        <v>6</v>
      </c>
      <c r="E350" s="2" t="s">
        <v>30</v>
      </c>
      <c r="F350" s="1" t="s">
        <v>119</v>
      </c>
      <c r="G350" s="2"/>
      <c r="H350" s="1">
        <v>30</v>
      </c>
      <c r="I350" s="1">
        <v>37</v>
      </c>
      <c r="J350" s="1">
        <v>0</v>
      </c>
      <c r="K350" s="1">
        <v>5</v>
      </c>
      <c r="L350" s="1">
        <v>50.14</v>
      </c>
      <c r="M350" s="1">
        <v>50.21</v>
      </c>
      <c r="N350" s="1">
        <v>49.634</v>
      </c>
      <c r="O350" s="1">
        <v>49.7</v>
      </c>
      <c r="P350" s="1">
        <v>7</v>
      </c>
      <c r="Q350" s="1">
        <v>30</v>
      </c>
      <c r="R350" s="2" t="s">
        <v>31</v>
      </c>
      <c r="S350" s="2"/>
      <c r="T350" s="2" t="s">
        <v>120</v>
      </c>
      <c r="U350" s="2" t="s">
        <v>121</v>
      </c>
      <c r="V350" s="2" t="s">
        <v>122</v>
      </c>
      <c r="W350" s="2" t="s">
        <v>812</v>
      </c>
      <c r="X350" s="3">
        <v>44895.932638888888</v>
      </c>
      <c r="Y350" s="2" t="s">
        <v>35</v>
      </c>
      <c r="Z350" s="2" t="s">
        <v>36</v>
      </c>
      <c r="AA350" s="2"/>
      <c r="AB350" s="2" t="s">
        <v>813</v>
      </c>
    </row>
    <row r="351" spans="1:28" ht="13" x14ac:dyDescent="0.15">
      <c r="A351" s="1">
        <v>397</v>
      </c>
      <c r="B351" s="2" t="s">
        <v>28</v>
      </c>
      <c r="C351" s="2" t="s">
        <v>29</v>
      </c>
      <c r="D351" s="1">
        <v>6</v>
      </c>
      <c r="E351" s="2" t="s">
        <v>30</v>
      </c>
      <c r="F351" s="2" t="s">
        <v>119</v>
      </c>
      <c r="G351" s="2"/>
      <c r="H351" s="1">
        <v>30</v>
      </c>
      <c r="I351" s="1">
        <v>37</v>
      </c>
      <c r="J351" s="1">
        <v>0</v>
      </c>
      <c r="K351" s="1">
        <v>5</v>
      </c>
      <c r="L351" s="1">
        <v>50.14</v>
      </c>
      <c r="M351" s="1">
        <v>50.21</v>
      </c>
      <c r="N351" s="1">
        <v>49.634</v>
      </c>
      <c r="O351" s="1">
        <v>49.7</v>
      </c>
      <c r="P351" s="1">
        <v>7</v>
      </c>
      <c r="Q351" s="1">
        <v>5</v>
      </c>
      <c r="R351" s="2" t="s">
        <v>31</v>
      </c>
      <c r="S351" s="2"/>
      <c r="T351" s="2" t="s">
        <v>153</v>
      </c>
      <c r="U351" s="2" t="s">
        <v>154</v>
      </c>
      <c r="V351" s="2" t="s">
        <v>155</v>
      </c>
      <c r="W351" s="2" t="s">
        <v>814</v>
      </c>
      <c r="X351" s="3">
        <v>44895.932638888888</v>
      </c>
      <c r="Y351" s="2" t="s">
        <v>35</v>
      </c>
      <c r="Z351" s="2" t="s">
        <v>36</v>
      </c>
      <c r="AA351" s="2"/>
      <c r="AB351" s="2" t="s">
        <v>815</v>
      </c>
    </row>
    <row r="352" spans="1:28" ht="13" x14ac:dyDescent="0.15">
      <c r="A352" s="1">
        <v>397</v>
      </c>
      <c r="B352" s="2" t="s">
        <v>28</v>
      </c>
      <c r="C352" s="2" t="s">
        <v>29</v>
      </c>
      <c r="D352" s="1">
        <v>6</v>
      </c>
      <c r="E352" s="2" t="s">
        <v>30</v>
      </c>
      <c r="F352" s="2" t="s">
        <v>119</v>
      </c>
      <c r="G352" s="2"/>
      <c r="H352" s="1">
        <v>30</v>
      </c>
      <c r="I352" s="1">
        <v>37</v>
      </c>
      <c r="J352" s="1">
        <v>0</v>
      </c>
      <c r="K352" s="1">
        <v>5</v>
      </c>
      <c r="L352" s="1">
        <v>50.14</v>
      </c>
      <c r="M352" s="1">
        <v>50.21</v>
      </c>
      <c r="N352" s="1">
        <v>49.634</v>
      </c>
      <c r="O352" s="1">
        <v>49.7</v>
      </c>
      <c r="P352" s="1">
        <v>7</v>
      </c>
      <c r="Q352" s="1">
        <v>5</v>
      </c>
      <c r="R352" s="2" t="s">
        <v>31</v>
      </c>
      <c r="S352" s="2"/>
      <c r="T352" s="2" t="s">
        <v>136</v>
      </c>
      <c r="U352" s="2" t="s">
        <v>137</v>
      </c>
      <c r="V352" s="2" t="s">
        <v>138</v>
      </c>
      <c r="W352" s="2" t="s">
        <v>816</v>
      </c>
      <c r="X352" s="3">
        <v>44895.932638888888</v>
      </c>
      <c r="Y352" s="2" t="s">
        <v>35</v>
      </c>
      <c r="Z352" s="2" t="s">
        <v>36</v>
      </c>
      <c r="AA352" s="2"/>
      <c r="AB352" s="2" t="s">
        <v>817</v>
      </c>
    </row>
    <row r="353" spans="1:28" ht="13" x14ac:dyDescent="0.15">
      <c r="A353" s="1">
        <v>397</v>
      </c>
      <c r="B353" s="2" t="s">
        <v>28</v>
      </c>
      <c r="C353" s="2" t="s">
        <v>29</v>
      </c>
      <c r="D353" s="1">
        <v>6</v>
      </c>
      <c r="E353" s="2" t="s">
        <v>30</v>
      </c>
      <c r="F353" s="2" t="s">
        <v>119</v>
      </c>
      <c r="G353" s="2"/>
      <c r="H353" s="1">
        <v>30</v>
      </c>
      <c r="I353" s="1">
        <v>37</v>
      </c>
      <c r="J353" s="1">
        <v>0</v>
      </c>
      <c r="K353" s="1">
        <v>5</v>
      </c>
      <c r="L353" s="1">
        <v>50.14</v>
      </c>
      <c r="M353" s="1">
        <v>50.21</v>
      </c>
      <c r="N353" s="1">
        <v>49.634</v>
      </c>
      <c r="O353" s="1">
        <v>49.7</v>
      </c>
      <c r="P353" s="1">
        <v>7</v>
      </c>
      <c r="Q353" s="1">
        <v>20</v>
      </c>
      <c r="R353" s="2" t="s">
        <v>31</v>
      </c>
      <c r="S353" s="2"/>
      <c r="T353" s="2" t="s">
        <v>158</v>
      </c>
      <c r="U353" s="2" t="s">
        <v>159</v>
      </c>
      <c r="V353" s="2" t="s">
        <v>160</v>
      </c>
      <c r="W353" s="2" t="s">
        <v>818</v>
      </c>
      <c r="X353" s="3">
        <v>44895.932638888888</v>
      </c>
      <c r="Y353" s="2" t="s">
        <v>35</v>
      </c>
      <c r="Z353" s="2" t="s">
        <v>36</v>
      </c>
      <c r="AA353" s="2"/>
      <c r="AB353" s="2" t="s">
        <v>819</v>
      </c>
    </row>
    <row r="354" spans="1:28" ht="13" x14ac:dyDescent="0.15">
      <c r="A354" s="1">
        <v>397</v>
      </c>
      <c r="B354" s="2" t="s">
        <v>28</v>
      </c>
      <c r="C354" s="2" t="s">
        <v>29</v>
      </c>
      <c r="D354" s="1">
        <v>6</v>
      </c>
      <c r="E354" s="2" t="s">
        <v>30</v>
      </c>
      <c r="F354" s="2" t="s">
        <v>119</v>
      </c>
      <c r="G354" s="2"/>
      <c r="H354" s="1">
        <v>30</v>
      </c>
      <c r="I354" s="1">
        <v>37</v>
      </c>
      <c r="J354" s="1">
        <v>0</v>
      </c>
      <c r="K354" s="1">
        <v>5</v>
      </c>
      <c r="L354" s="1">
        <v>50.14</v>
      </c>
      <c r="M354" s="1">
        <v>50.21</v>
      </c>
      <c r="N354" s="1">
        <v>49.634</v>
      </c>
      <c r="O354" s="1">
        <v>49.7</v>
      </c>
      <c r="P354" s="1">
        <v>7</v>
      </c>
      <c r="Q354" s="1">
        <v>5</v>
      </c>
      <c r="R354" s="2" t="s">
        <v>31</v>
      </c>
      <c r="S354" s="2"/>
      <c r="T354" s="2" t="s">
        <v>141</v>
      </c>
      <c r="U354" s="2" t="s">
        <v>142</v>
      </c>
      <c r="V354" s="2" t="s">
        <v>143</v>
      </c>
      <c r="W354" s="2" t="s">
        <v>820</v>
      </c>
      <c r="X354" s="3">
        <v>44895.932638888888</v>
      </c>
      <c r="Y354" s="2" t="s">
        <v>35</v>
      </c>
      <c r="Z354" s="2" t="s">
        <v>36</v>
      </c>
      <c r="AA354" s="2"/>
      <c r="AB354" s="2" t="s">
        <v>821</v>
      </c>
    </row>
    <row r="355" spans="1:28" ht="13" x14ac:dyDescent="0.15">
      <c r="A355" s="1">
        <v>397</v>
      </c>
      <c r="B355" s="2" t="s">
        <v>28</v>
      </c>
      <c r="C355" s="2" t="s">
        <v>29</v>
      </c>
      <c r="D355" s="1">
        <v>6</v>
      </c>
      <c r="E355" s="2" t="s">
        <v>30</v>
      </c>
      <c r="F355" s="2" t="s">
        <v>119</v>
      </c>
      <c r="G355" s="2"/>
      <c r="H355" s="1">
        <v>30</v>
      </c>
      <c r="I355" s="1">
        <v>37</v>
      </c>
      <c r="J355" s="1">
        <v>0</v>
      </c>
      <c r="K355" s="1">
        <v>5</v>
      </c>
      <c r="L355" s="1">
        <v>50.14</v>
      </c>
      <c r="M355" s="1">
        <v>50.21</v>
      </c>
      <c r="N355" s="1">
        <v>49.634</v>
      </c>
      <c r="O355" s="1">
        <v>49.7</v>
      </c>
      <c r="P355" s="1">
        <v>7</v>
      </c>
      <c r="Q355" s="1">
        <v>20</v>
      </c>
      <c r="R355" s="2" t="s">
        <v>31</v>
      </c>
      <c r="S355" s="2" t="s">
        <v>133</v>
      </c>
      <c r="T355" s="2"/>
      <c r="U355" s="2"/>
      <c r="V355" s="2" t="s">
        <v>133</v>
      </c>
      <c r="W355" s="2" t="s">
        <v>822</v>
      </c>
      <c r="X355" s="3">
        <v>44895.932638888888</v>
      </c>
      <c r="Y355" s="2" t="s">
        <v>35</v>
      </c>
      <c r="Z355" s="2" t="s">
        <v>36</v>
      </c>
      <c r="AA355" s="2" t="s">
        <v>131</v>
      </c>
      <c r="AB355" s="2" t="s">
        <v>823</v>
      </c>
    </row>
    <row r="356" spans="1:28" ht="13" x14ac:dyDescent="0.15">
      <c r="A356" s="1">
        <v>397</v>
      </c>
      <c r="B356" s="2" t="s">
        <v>28</v>
      </c>
      <c r="C356" s="2" t="s">
        <v>29</v>
      </c>
      <c r="D356" s="1">
        <v>6</v>
      </c>
      <c r="E356" s="2" t="s">
        <v>30</v>
      </c>
      <c r="F356" s="2" t="s">
        <v>119</v>
      </c>
      <c r="G356" s="2"/>
      <c r="H356" s="1">
        <v>30</v>
      </c>
      <c r="I356" s="1">
        <v>37</v>
      </c>
      <c r="J356" s="1">
        <v>30</v>
      </c>
      <c r="K356" s="1">
        <v>5</v>
      </c>
      <c r="L356" s="1">
        <v>50.14</v>
      </c>
      <c r="M356" s="1">
        <v>50.21</v>
      </c>
      <c r="N356" s="1">
        <v>49.634</v>
      </c>
      <c r="O356" s="1">
        <v>49.7</v>
      </c>
      <c r="P356" s="1">
        <v>7</v>
      </c>
      <c r="Q356" s="1">
        <v>247</v>
      </c>
      <c r="R356" s="2" t="s">
        <v>59</v>
      </c>
      <c r="S356" s="2" t="s">
        <v>32</v>
      </c>
      <c r="T356" s="2"/>
      <c r="U356" s="2"/>
      <c r="V356" s="2" t="s">
        <v>32</v>
      </c>
      <c r="W356" s="2" t="s">
        <v>824</v>
      </c>
      <c r="X356" s="3">
        <v>44895.931944444441</v>
      </c>
      <c r="Y356" s="2" t="s">
        <v>35</v>
      </c>
      <c r="Z356" s="2" t="s">
        <v>36</v>
      </c>
      <c r="AA356" s="2"/>
      <c r="AB356" s="2" t="s">
        <v>825</v>
      </c>
    </row>
    <row r="357" spans="1:28" ht="13" x14ac:dyDescent="0.15">
      <c r="A357" s="1">
        <v>397</v>
      </c>
      <c r="B357" s="2" t="s">
        <v>28</v>
      </c>
      <c r="C357" s="2" t="s">
        <v>29</v>
      </c>
      <c r="D357" s="1">
        <v>6</v>
      </c>
      <c r="E357" s="2" t="s">
        <v>30</v>
      </c>
      <c r="F357" s="2" t="s">
        <v>119</v>
      </c>
      <c r="G357" s="2"/>
      <c r="H357" s="1">
        <v>30</v>
      </c>
      <c r="I357" s="1">
        <v>37</v>
      </c>
      <c r="J357" s="1">
        <v>0</v>
      </c>
      <c r="K357" s="1">
        <v>5</v>
      </c>
      <c r="L357" s="1">
        <v>50.14</v>
      </c>
      <c r="M357" s="1">
        <v>50.21</v>
      </c>
      <c r="N357" s="1">
        <v>49.634</v>
      </c>
      <c r="O357" s="1">
        <v>49.7</v>
      </c>
      <c r="P357" s="1">
        <v>7</v>
      </c>
      <c r="Q357" s="1">
        <v>30</v>
      </c>
      <c r="R357" s="2" t="s">
        <v>31</v>
      </c>
      <c r="S357" s="2"/>
      <c r="T357" s="2" t="s">
        <v>125</v>
      </c>
      <c r="U357" s="2" t="s">
        <v>126</v>
      </c>
      <c r="V357" s="2" t="s">
        <v>127</v>
      </c>
      <c r="W357" s="2" t="s">
        <v>826</v>
      </c>
      <c r="X357" s="3">
        <v>44895.932638888888</v>
      </c>
      <c r="Y357" s="2" t="s">
        <v>35</v>
      </c>
      <c r="Z357" s="2" t="s">
        <v>36</v>
      </c>
      <c r="AA357" s="2"/>
      <c r="AB357" s="2" t="s">
        <v>827</v>
      </c>
    </row>
    <row r="358" spans="1:28" ht="13" x14ac:dyDescent="0.15">
      <c r="A358" s="1">
        <v>397</v>
      </c>
      <c r="B358" s="2" t="s">
        <v>28</v>
      </c>
      <c r="C358" s="2" t="s">
        <v>29</v>
      </c>
      <c r="D358" s="1">
        <v>6</v>
      </c>
      <c r="E358" s="2" t="s">
        <v>30</v>
      </c>
      <c r="F358" s="2" t="s">
        <v>119</v>
      </c>
      <c r="G358" s="2"/>
      <c r="H358" s="1">
        <v>30</v>
      </c>
      <c r="I358" s="1">
        <v>37</v>
      </c>
      <c r="J358" s="1">
        <v>0</v>
      </c>
      <c r="K358" s="1">
        <v>5</v>
      </c>
      <c r="L358" s="1">
        <v>50.14</v>
      </c>
      <c r="M358" s="1">
        <v>50.21</v>
      </c>
      <c r="N358" s="1">
        <v>49.634</v>
      </c>
      <c r="O358" s="1">
        <v>49.7</v>
      </c>
      <c r="P358" s="1">
        <v>7</v>
      </c>
      <c r="Q358" s="1">
        <v>5</v>
      </c>
      <c r="R358" s="2" t="s">
        <v>31</v>
      </c>
      <c r="S358" s="2" t="s">
        <v>50</v>
      </c>
      <c r="T358" s="2"/>
      <c r="U358" s="2"/>
      <c r="V358" s="2" t="s">
        <v>50</v>
      </c>
      <c r="W358" s="2" t="s">
        <v>828</v>
      </c>
      <c r="X358" s="3">
        <v>44895.932638888888</v>
      </c>
      <c r="Y358" s="2" t="s">
        <v>35</v>
      </c>
      <c r="Z358" s="2" t="s">
        <v>36</v>
      </c>
      <c r="AA358" s="2" t="s">
        <v>131</v>
      </c>
      <c r="AB358" s="2" t="s">
        <v>829</v>
      </c>
    </row>
    <row r="359" spans="1:28" ht="13" x14ac:dyDescent="0.15">
      <c r="A359" s="1">
        <v>397</v>
      </c>
      <c r="B359" s="2" t="s">
        <v>28</v>
      </c>
      <c r="C359" s="2" t="s">
        <v>29</v>
      </c>
      <c r="D359" s="1">
        <v>7</v>
      </c>
      <c r="E359" s="2" t="s">
        <v>30</v>
      </c>
      <c r="F359" s="2">
        <v>1</v>
      </c>
      <c r="G359" s="2" t="s">
        <v>43</v>
      </c>
      <c r="H359" s="1">
        <v>80</v>
      </c>
      <c r="I359" s="1">
        <v>80</v>
      </c>
      <c r="J359" s="1">
        <v>80</v>
      </c>
      <c r="K359" s="1">
        <v>5</v>
      </c>
      <c r="L359" s="1">
        <v>50.5</v>
      </c>
      <c r="M359" s="1">
        <v>50.5</v>
      </c>
      <c r="N359" s="1">
        <v>50.44</v>
      </c>
      <c r="O359" s="1">
        <v>50.44</v>
      </c>
      <c r="P359" s="1">
        <v>0</v>
      </c>
      <c r="Q359" s="1">
        <v>1</v>
      </c>
      <c r="R359" s="2" t="s">
        <v>49</v>
      </c>
      <c r="S359" s="2" t="s">
        <v>50</v>
      </c>
      <c r="T359" s="2"/>
      <c r="U359" s="2"/>
      <c r="V359" s="2" t="s">
        <v>50</v>
      </c>
      <c r="W359" s="2" t="s">
        <v>830</v>
      </c>
      <c r="X359" s="3">
        <v>44896.185416666667</v>
      </c>
      <c r="Y359" s="2" t="s">
        <v>110</v>
      </c>
      <c r="Z359" s="2" t="s">
        <v>36</v>
      </c>
      <c r="AA359" s="2"/>
      <c r="AB359" s="2" t="s">
        <v>831</v>
      </c>
    </row>
    <row r="360" spans="1:28" ht="13" x14ac:dyDescent="0.15">
      <c r="A360" s="1">
        <v>397</v>
      </c>
      <c r="B360" s="2" t="s">
        <v>28</v>
      </c>
      <c r="C360" s="2" t="s">
        <v>29</v>
      </c>
      <c r="D360" s="1">
        <v>7</v>
      </c>
      <c r="E360" s="2" t="s">
        <v>30</v>
      </c>
      <c r="F360" s="2">
        <v>2</v>
      </c>
      <c r="G360" s="2" t="s">
        <v>43</v>
      </c>
      <c r="H360" s="1">
        <v>27</v>
      </c>
      <c r="I360" s="1">
        <v>29</v>
      </c>
      <c r="J360" s="1">
        <v>27</v>
      </c>
      <c r="K360" s="1">
        <v>5</v>
      </c>
      <c r="L360" s="1">
        <v>51.43</v>
      </c>
      <c r="M360" s="1">
        <v>51.45</v>
      </c>
      <c r="N360" s="1">
        <v>51.3</v>
      </c>
      <c r="O360" s="1">
        <v>51.317999999999998</v>
      </c>
      <c r="P360" s="1">
        <v>2</v>
      </c>
      <c r="Q360" s="1">
        <v>10</v>
      </c>
      <c r="R360" s="2" t="s">
        <v>44</v>
      </c>
      <c r="S360" s="2" t="s">
        <v>45</v>
      </c>
      <c r="T360" s="2"/>
      <c r="U360" s="2"/>
      <c r="V360" s="2">
        <v>31187</v>
      </c>
      <c r="W360" s="2" t="s">
        <v>832</v>
      </c>
      <c r="X360" s="3">
        <v>44896.192361111112</v>
      </c>
      <c r="Y360" s="2" t="s">
        <v>110</v>
      </c>
      <c r="Z360" s="2" t="s">
        <v>36</v>
      </c>
      <c r="AA360" s="2"/>
      <c r="AB360" s="2" t="s">
        <v>833</v>
      </c>
    </row>
    <row r="361" spans="1:28" ht="13" x14ac:dyDescent="0.15">
      <c r="A361" s="1">
        <v>397</v>
      </c>
      <c r="B361" s="2" t="s">
        <v>28</v>
      </c>
      <c r="C361" s="2" t="s">
        <v>29</v>
      </c>
      <c r="D361" s="1">
        <v>7</v>
      </c>
      <c r="E361" s="2" t="s">
        <v>30</v>
      </c>
      <c r="F361" s="1">
        <v>2</v>
      </c>
      <c r="G361" s="2" t="s">
        <v>29</v>
      </c>
      <c r="H361" s="1">
        <v>50</v>
      </c>
      <c r="I361" s="1">
        <v>50</v>
      </c>
      <c r="J361" s="1">
        <v>50</v>
      </c>
      <c r="K361" s="1">
        <v>5</v>
      </c>
      <c r="L361" s="1">
        <v>51.66</v>
      </c>
      <c r="M361" s="1">
        <v>51.66</v>
      </c>
      <c r="N361" s="1">
        <v>51.512</v>
      </c>
      <c r="O361" s="1">
        <v>51.512</v>
      </c>
      <c r="P361" s="1">
        <v>0</v>
      </c>
      <c r="Q361" s="1">
        <v>1</v>
      </c>
      <c r="R361" s="2" t="s">
        <v>38</v>
      </c>
      <c r="S361" s="2" t="s">
        <v>39</v>
      </c>
      <c r="T361" s="2"/>
      <c r="U361" s="2"/>
      <c r="V361" s="2" t="s">
        <v>39</v>
      </c>
      <c r="W361" s="2" t="s">
        <v>834</v>
      </c>
      <c r="X361" s="3">
        <v>44896.22152777778</v>
      </c>
      <c r="Y361" s="2" t="s">
        <v>41</v>
      </c>
      <c r="Z361" s="2" t="s">
        <v>36</v>
      </c>
      <c r="AA361" s="2"/>
      <c r="AB361" s="2" t="s">
        <v>835</v>
      </c>
    </row>
    <row r="362" spans="1:28" ht="13" x14ac:dyDescent="0.15">
      <c r="A362" s="1">
        <v>397</v>
      </c>
      <c r="B362" s="2" t="s">
        <v>28</v>
      </c>
      <c r="C362" s="2" t="s">
        <v>29</v>
      </c>
      <c r="D362" s="1">
        <v>7</v>
      </c>
      <c r="E362" s="2" t="s">
        <v>30</v>
      </c>
      <c r="F362" s="1">
        <v>2</v>
      </c>
      <c r="G362" s="2" t="s">
        <v>43</v>
      </c>
      <c r="H362" s="1">
        <v>50</v>
      </c>
      <c r="I362" s="1">
        <v>51</v>
      </c>
      <c r="J362" s="1">
        <v>50</v>
      </c>
      <c r="K362" s="1">
        <v>5</v>
      </c>
      <c r="L362" s="1">
        <v>51.66</v>
      </c>
      <c r="M362" s="1">
        <v>51.67</v>
      </c>
      <c r="N362" s="1">
        <v>51.512</v>
      </c>
      <c r="O362" s="1">
        <v>51.521999999999998</v>
      </c>
      <c r="P362" s="1">
        <v>1</v>
      </c>
      <c r="Q362" s="1">
        <v>5</v>
      </c>
      <c r="R362" s="2" t="s">
        <v>44</v>
      </c>
      <c r="S362" s="2" t="s">
        <v>112</v>
      </c>
      <c r="T362" s="2"/>
      <c r="U362" s="2"/>
      <c r="V362" s="2" t="s">
        <v>112</v>
      </c>
      <c r="W362" s="2" t="s">
        <v>836</v>
      </c>
      <c r="X362" s="3">
        <v>44896.2</v>
      </c>
      <c r="Y362" s="2" t="s">
        <v>110</v>
      </c>
      <c r="Z362" s="2" t="s">
        <v>36</v>
      </c>
      <c r="AA362" s="2"/>
      <c r="AB362" s="2" t="s">
        <v>837</v>
      </c>
    </row>
    <row r="363" spans="1:28" ht="13" x14ac:dyDescent="0.15">
      <c r="A363" s="1">
        <v>397</v>
      </c>
      <c r="B363" s="2" t="s">
        <v>28</v>
      </c>
      <c r="C363" s="2" t="s">
        <v>29</v>
      </c>
      <c r="D363" s="1">
        <v>7</v>
      </c>
      <c r="E363" s="2" t="s">
        <v>30</v>
      </c>
      <c r="F363" s="1">
        <v>2</v>
      </c>
      <c r="G363" s="2" t="s">
        <v>43</v>
      </c>
      <c r="H363" s="1">
        <v>50</v>
      </c>
      <c r="I363" s="1">
        <v>51</v>
      </c>
      <c r="J363" s="1">
        <v>50</v>
      </c>
      <c r="K363" s="1">
        <v>5</v>
      </c>
      <c r="L363" s="1">
        <v>51.66</v>
      </c>
      <c r="M363" s="1">
        <v>51.67</v>
      </c>
      <c r="N363" s="1">
        <v>51.512</v>
      </c>
      <c r="O363" s="1">
        <v>51.521999999999998</v>
      </c>
      <c r="P363" s="1">
        <v>1</v>
      </c>
      <c r="Q363" s="2">
        <v>5</v>
      </c>
      <c r="R363" s="2" t="s">
        <v>44</v>
      </c>
      <c r="S363" s="2" t="s">
        <v>108</v>
      </c>
      <c r="T363" s="2"/>
      <c r="U363" s="2"/>
      <c r="V363" s="2" t="s">
        <v>108</v>
      </c>
      <c r="W363" s="2" t="s">
        <v>838</v>
      </c>
      <c r="X363" s="3">
        <v>44896.2</v>
      </c>
      <c r="Y363" s="2" t="s">
        <v>110</v>
      </c>
      <c r="Z363" s="2" t="s">
        <v>36</v>
      </c>
      <c r="AA363" s="2"/>
      <c r="AB363" s="2" t="s">
        <v>839</v>
      </c>
    </row>
    <row r="364" spans="1:28" ht="13" x14ac:dyDescent="0.15">
      <c r="A364" s="1">
        <v>397</v>
      </c>
      <c r="B364" s="2" t="s">
        <v>28</v>
      </c>
      <c r="C364" s="2" t="s">
        <v>29</v>
      </c>
      <c r="D364" s="1">
        <v>7</v>
      </c>
      <c r="E364" s="2" t="s">
        <v>30</v>
      </c>
      <c r="F364" s="1">
        <v>2</v>
      </c>
      <c r="G364" s="2" t="s">
        <v>43</v>
      </c>
      <c r="H364" s="1">
        <v>76</v>
      </c>
      <c r="I364" s="1">
        <v>76</v>
      </c>
      <c r="J364" s="1">
        <v>76</v>
      </c>
      <c r="K364" s="1">
        <v>5</v>
      </c>
      <c r="L364" s="1">
        <v>51.92</v>
      </c>
      <c r="M364" s="1">
        <v>51.92</v>
      </c>
      <c r="N364" s="1">
        <v>51.753</v>
      </c>
      <c r="O364" s="1">
        <v>51.753</v>
      </c>
      <c r="P364" s="1">
        <v>0</v>
      </c>
      <c r="Q364" s="2">
        <v>1</v>
      </c>
      <c r="R364" s="2" t="s">
        <v>49</v>
      </c>
      <c r="S364" s="2" t="s">
        <v>50</v>
      </c>
      <c r="T364" s="2"/>
      <c r="U364" s="2"/>
      <c r="V364" s="2" t="s">
        <v>50</v>
      </c>
      <c r="W364" s="2" t="s">
        <v>840</v>
      </c>
      <c r="X364" s="3">
        <v>44896.185416666667</v>
      </c>
      <c r="Y364" s="2" t="s">
        <v>110</v>
      </c>
      <c r="Z364" s="2" t="s">
        <v>36</v>
      </c>
      <c r="AA364" s="2"/>
      <c r="AB364" s="2" t="s">
        <v>841</v>
      </c>
    </row>
    <row r="365" spans="1:28" ht="13" x14ac:dyDescent="0.15">
      <c r="A365" s="1">
        <v>397</v>
      </c>
      <c r="B365" s="2" t="s">
        <v>28</v>
      </c>
      <c r="C365" s="2" t="s">
        <v>29</v>
      </c>
      <c r="D365" s="1">
        <v>7</v>
      </c>
      <c r="E365" s="2" t="s">
        <v>30</v>
      </c>
      <c r="F365" s="1">
        <v>3</v>
      </c>
      <c r="G365" s="2" t="s">
        <v>43</v>
      </c>
      <c r="H365" s="1">
        <v>71</v>
      </c>
      <c r="I365" s="1">
        <v>71</v>
      </c>
      <c r="J365" s="1">
        <v>71</v>
      </c>
      <c r="K365" s="1">
        <v>5</v>
      </c>
      <c r="L365" s="1">
        <v>53.36</v>
      </c>
      <c r="M365" s="1">
        <v>53.36</v>
      </c>
      <c r="N365" s="1">
        <v>53.085999999999999</v>
      </c>
      <c r="O365" s="1">
        <v>53.085999999999999</v>
      </c>
      <c r="P365" s="1">
        <v>0</v>
      </c>
      <c r="Q365" s="1">
        <v>1</v>
      </c>
      <c r="R365" s="2" t="s">
        <v>49</v>
      </c>
      <c r="S365" s="2" t="s">
        <v>50</v>
      </c>
      <c r="T365" s="2"/>
      <c r="U365" s="2"/>
      <c r="V365" s="2" t="s">
        <v>50</v>
      </c>
      <c r="W365" s="2" t="s">
        <v>842</v>
      </c>
      <c r="X365" s="3">
        <v>44896.185416666667</v>
      </c>
      <c r="Y365" s="2" t="s">
        <v>110</v>
      </c>
      <c r="Z365" s="2" t="s">
        <v>36</v>
      </c>
      <c r="AA365" s="2"/>
      <c r="AB365" s="2" t="s">
        <v>843</v>
      </c>
    </row>
    <row r="366" spans="1:28" ht="13" x14ac:dyDescent="0.15">
      <c r="A366" s="1">
        <v>397</v>
      </c>
      <c r="B366" s="2" t="s">
        <v>28</v>
      </c>
      <c r="C366" s="2" t="s">
        <v>29</v>
      </c>
      <c r="D366" s="1">
        <v>7</v>
      </c>
      <c r="E366" s="2" t="s">
        <v>30</v>
      </c>
      <c r="F366" s="1">
        <v>3</v>
      </c>
      <c r="G366" s="2" t="s">
        <v>43</v>
      </c>
      <c r="H366" s="1">
        <v>106</v>
      </c>
      <c r="I366" s="1">
        <v>108</v>
      </c>
      <c r="J366" s="1">
        <v>106</v>
      </c>
      <c r="K366" s="1">
        <v>5</v>
      </c>
      <c r="L366" s="1">
        <v>53.71</v>
      </c>
      <c r="M366" s="1">
        <v>53.73</v>
      </c>
      <c r="N366" s="1">
        <v>53.41</v>
      </c>
      <c r="O366" s="1">
        <v>53.427999999999997</v>
      </c>
      <c r="P366" s="1">
        <v>2</v>
      </c>
      <c r="Q366" s="1">
        <v>7</v>
      </c>
      <c r="R366" s="2" t="s">
        <v>210</v>
      </c>
      <c r="S366" s="2" t="s">
        <v>211</v>
      </c>
      <c r="T366" s="2" t="s">
        <v>212</v>
      </c>
      <c r="U366" s="2" t="s">
        <v>213</v>
      </c>
      <c r="V366" s="1" t="s">
        <v>211</v>
      </c>
      <c r="W366" s="2" t="s">
        <v>844</v>
      </c>
      <c r="X366" s="3">
        <v>44896.196527777778</v>
      </c>
      <c r="Y366" s="2" t="s">
        <v>35</v>
      </c>
      <c r="Z366" s="2" t="s">
        <v>36</v>
      </c>
      <c r="AA366" s="2"/>
      <c r="AB366" s="2" t="s">
        <v>845</v>
      </c>
    </row>
    <row r="367" spans="1:28" ht="13" x14ac:dyDescent="0.15">
      <c r="A367" s="1">
        <v>397</v>
      </c>
      <c r="B367" s="2" t="s">
        <v>28</v>
      </c>
      <c r="C367" s="2" t="s">
        <v>29</v>
      </c>
      <c r="D367" s="1">
        <v>7</v>
      </c>
      <c r="E367" s="2" t="s">
        <v>30</v>
      </c>
      <c r="F367" s="1">
        <v>4</v>
      </c>
      <c r="G367" s="2" t="s">
        <v>29</v>
      </c>
      <c r="H367" s="1">
        <v>55</v>
      </c>
      <c r="I367" s="1">
        <v>55</v>
      </c>
      <c r="J367" s="1">
        <v>55</v>
      </c>
      <c r="K367" s="1">
        <v>5</v>
      </c>
      <c r="L367" s="1">
        <v>54.71</v>
      </c>
      <c r="M367" s="1">
        <v>54.71</v>
      </c>
      <c r="N367" s="1">
        <v>54.335000000000001</v>
      </c>
      <c r="O367" s="1">
        <v>54.335000000000001</v>
      </c>
      <c r="P367" s="1">
        <v>0</v>
      </c>
      <c r="Q367" s="1">
        <v>1</v>
      </c>
      <c r="R367" s="2" t="s">
        <v>38</v>
      </c>
      <c r="S367" s="2" t="s">
        <v>39</v>
      </c>
      <c r="T367" s="2"/>
      <c r="U367" s="2"/>
      <c r="V367" s="2" t="s">
        <v>39</v>
      </c>
      <c r="W367" s="2" t="s">
        <v>846</v>
      </c>
      <c r="X367" s="3">
        <v>44896.22152777778</v>
      </c>
      <c r="Y367" s="2" t="s">
        <v>41</v>
      </c>
      <c r="Z367" s="2" t="s">
        <v>36</v>
      </c>
      <c r="AA367" s="2"/>
      <c r="AB367" s="2" t="s">
        <v>847</v>
      </c>
    </row>
    <row r="368" spans="1:28" ht="13" x14ac:dyDescent="0.15">
      <c r="A368" s="1">
        <v>397</v>
      </c>
      <c r="B368" s="2" t="s">
        <v>28</v>
      </c>
      <c r="C368" s="2" t="s">
        <v>29</v>
      </c>
      <c r="D368" s="1">
        <v>7</v>
      </c>
      <c r="E368" s="2" t="s">
        <v>30</v>
      </c>
      <c r="F368" s="1">
        <v>4</v>
      </c>
      <c r="G368" s="2" t="s">
        <v>43</v>
      </c>
      <c r="H368" s="1">
        <v>55</v>
      </c>
      <c r="I368" s="1">
        <v>56</v>
      </c>
      <c r="J368" s="1">
        <v>55</v>
      </c>
      <c r="K368" s="1">
        <v>5</v>
      </c>
      <c r="L368" s="1">
        <v>54.71</v>
      </c>
      <c r="M368" s="1">
        <v>54.72</v>
      </c>
      <c r="N368" s="1">
        <v>54.335000000000001</v>
      </c>
      <c r="O368" s="1">
        <v>54.344000000000001</v>
      </c>
      <c r="P368" s="1">
        <v>1</v>
      </c>
      <c r="Q368" s="1">
        <v>5</v>
      </c>
      <c r="R368" s="2" t="s">
        <v>44</v>
      </c>
      <c r="S368" s="2" t="s">
        <v>108</v>
      </c>
      <c r="T368" s="2"/>
      <c r="U368" s="2"/>
      <c r="V368" s="2" t="s">
        <v>108</v>
      </c>
      <c r="W368" s="2" t="s">
        <v>848</v>
      </c>
      <c r="X368" s="3">
        <v>44896.2</v>
      </c>
      <c r="Y368" s="2" t="s">
        <v>110</v>
      </c>
      <c r="Z368" s="2" t="s">
        <v>36</v>
      </c>
      <c r="AA368" s="2"/>
      <c r="AB368" s="2" t="s">
        <v>849</v>
      </c>
    </row>
    <row r="369" spans="1:28" ht="13" x14ac:dyDescent="0.15">
      <c r="A369" s="1">
        <v>397</v>
      </c>
      <c r="B369" s="2" t="s">
        <v>28</v>
      </c>
      <c r="C369" s="2" t="s">
        <v>29</v>
      </c>
      <c r="D369" s="1">
        <v>7</v>
      </c>
      <c r="E369" s="2" t="s">
        <v>30</v>
      </c>
      <c r="F369" s="1">
        <v>4</v>
      </c>
      <c r="G369" s="2" t="s">
        <v>43</v>
      </c>
      <c r="H369" s="1">
        <v>75</v>
      </c>
      <c r="I369" s="1">
        <v>75</v>
      </c>
      <c r="J369" s="1">
        <v>75</v>
      </c>
      <c r="K369" s="1">
        <v>5</v>
      </c>
      <c r="L369" s="1">
        <v>54.91</v>
      </c>
      <c r="M369" s="1">
        <v>54.91</v>
      </c>
      <c r="N369" s="1">
        <v>54.52</v>
      </c>
      <c r="O369" s="1">
        <v>54.52</v>
      </c>
      <c r="P369" s="1">
        <v>0</v>
      </c>
      <c r="Q369" s="1">
        <v>1</v>
      </c>
      <c r="R369" s="2" t="s">
        <v>49</v>
      </c>
      <c r="S369" s="2" t="s">
        <v>50</v>
      </c>
      <c r="T369" s="2"/>
      <c r="U369" s="2"/>
      <c r="V369" s="2" t="s">
        <v>50</v>
      </c>
      <c r="W369" s="2" t="s">
        <v>850</v>
      </c>
      <c r="X369" s="3">
        <v>44896.185416666667</v>
      </c>
      <c r="Y369" s="2" t="s">
        <v>110</v>
      </c>
      <c r="Z369" s="2" t="s">
        <v>36</v>
      </c>
      <c r="AA369" s="2"/>
      <c r="AB369" s="2" t="s">
        <v>851</v>
      </c>
    </row>
    <row r="370" spans="1:28" ht="13" x14ac:dyDescent="0.15">
      <c r="A370" s="1">
        <v>397</v>
      </c>
      <c r="B370" s="2" t="s">
        <v>28</v>
      </c>
      <c r="C370" s="2" t="s">
        <v>29</v>
      </c>
      <c r="D370" s="1">
        <v>7</v>
      </c>
      <c r="E370" s="2" t="s">
        <v>30</v>
      </c>
      <c r="F370" s="1">
        <v>5</v>
      </c>
      <c r="G370" s="2" t="s">
        <v>43</v>
      </c>
      <c r="H370" s="1">
        <v>75</v>
      </c>
      <c r="I370" s="1">
        <v>75</v>
      </c>
      <c r="J370" s="1">
        <v>75</v>
      </c>
      <c r="K370" s="1">
        <v>5</v>
      </c>
      <c r="L370" s="1">
        <v>56.42</v>
      </c>
      <c r="M370" s="1">
        <v>56.42</v>
      </c>
      <c r="N370" s="1">
        <v>55.915999999999997</v>
      </c>
      <c r="O370" s="1">
        <v>55.915999999999997</v>
      </c>
      <c r="P370" s="1">
        <v>0</v>
      </c>
      <c r="Q370" s="1">
        <v>1</v>
      </c>
      <c r="R370" s="2" t="s">
        <v>49</v>
      </c>
      <c r="S370" s="2" t="s">
        <v>50</v>
      </c>
      <c r="T370" s="2"/>
      <c r="U370" s="2"/>
      <c r="V370" s="2" t="s">
        <v>50</v>
      </c>
      <c r="W370" s="2" t="s">
        <v>852</v>
      </c>
      <c r="X370" s="3">
        <v>44896.185416666667</v>
      </c>
      <c r="Y370" s="2" t="s">
        <v>110</v>
      </c>
      <c r="Z370" s="2" t="s">
        <v>36</v>
      </c>
      <c r="AA370" s="2"/>
      <c r="AB370" s="2" t="s">
        <v>853</v>
      </c>
    </row>
    <row r="371" spans="1:28" ht="13" x14ac:dyDescent="0.15">
      <c r="A371" s="1">
        <v>397</v>
      </c>
      <c r="B371" s="2" t="s">
        <v>28</v>
      </c>
      <c r="C371" s="2" t="s">
        <v>29</v>
      </c>
      <c r="D371" s="1">
        <v>7</v>
      </c>
      <c r="E371" s="2" t="s">
        <v>30</v>
      </c>
      <c r="F371" s="1">
        <v>6</v>
      </c>
      <c r="G371" s="2" t="s">
        <v>43</v>
      </c>
      <c r="H371" s="1">
        <v>75</v>
      </c>
      <c r="I371" s="1">
        <v>75</v>
      </c>
      <c r="J371" s="1">
        <v>75</v>
      </c>
      <c r="K371" s="1">
        <v>5</v>
      </c>
      <c r="L371" s="1">
        <v>57.94</v>
      </c>
      <c r="M371" s="1">
        <v>57.94</v>
      </c>
      <c r="N371" s="1">
        <v>57.322000000000003</v>
      </c>
      <c r="O371" s="1">
        <v>57.322000000000003</v>
      </c>
      <c r="P371" s="1">
        <v>0</v>
      </c>
      <c r="Q371" s="1">
        <v>1</v>
      </c>
      <c r="R371" s="2" t="s">
        <v>49</v>
      </c>
      <c r="S371" s="2" t="s">
        <v>50</v>
      </c>
      <c r="T371" s="2"/>
      <c r="U371" s="2"/>
      <c r="V371" s="2" t="s">
        <v>50</v>
      </c>
      <c r="W371" s="2" t="s">
        <v>854</v>
      </c>
      <c r="X371" s="3">
        <v>44896.185416666667</v>
      </c>
      <c r="Y371" s="2" t="s">
        <v>110</v>
      </c>
      <c r="Z371" s="2" t="s">
        <v>36</v>
      </c>
      <c r="AA371" s="2"/>
      <c r="AB371" s="2" t="s">
        <v>855</v>
      </c>
    </row>
    <row r="372" spans="1:28" ht="13" x14ac:dyDescent="0.15">
      <c r="A372" s="1">
        <v>397</v>
      </c>
      <c r="B372" s="2" t="s">
        <v>28</v>
      </c>
      <c r="C372" s="2" t="s">
        <v>29</v>
      </c>
      <c r="D372" s="1">
        <v>7</v>
      </c>
      <c r="E372" s="2" t="s">
        <v>30</v>
      </c>
      <c r="F372" s="2">
        <v>6</v>
      </c>
      <c r="G372" s="2"/>
      <c r="H372" s="1">
        <v>147</v>
      </c>
      <c r="I372" s="1">
        <v>152</v>
      </c>
      <c r="J372" s="1">
        <v>0</v>
      </c>
      <c r="K372" s="1">
        <v>5</v>
      </c>
      <c r="L372" s="1">
        <v>58.66</v>
      </c>
      <c r="M372" s="1">
        <v>58.71</v>
      </c>
      <c r="N372" s="1">
        <v>57.988</v>
      </c>
      <c r="O372" s="1">
        <v>58.033999999999999</v>
      </c>
      <c r="P372" s="1">
        <v>5</v>
      </c>
      <c r="Q372" s="1">
        <v>10</v>
      </c>
      <c r="R372" s="2" t="s">
        <v>53</v>
      </c>
      <c r="S372" s="2"/>
      <c r="T372" s="2" t="s">
        <v>88</v>
      </c>
      <c r="U372" s="2" t="s">
        <v>89</v>
      </c>
      <c r="V372" s="2" t="s">
        <v>90</v>
      </c>
      <c r="W372" s="2" t="s">
        <v>856</v>
      </c>
      <c r="X372" s="3">
        <v>44896.078472222223</v>
      </c>
      <c r="Y372" s="2" t="s">
        <v>56</v>
      </c>
      <c r="Z372" s="2" t="s">
        <v>36</v>
      </c>
      <c r="AA372" s="2" t="s">
        <v>92</v>
      </c>
      <c r="AB372" s="2" t="s">
        <v>857</v>
      </c>
    </row>
    <row r="373" spans="1:28" ht="13" x14ac:dyDescent="0.15">
      <c r="A373" s="1">
        <v>397</v>
      </c>
      <c r="B373" s="2" t="s">
        <v>28</v>
      </c>
      <c r="C373" s="2" t="s">
        <v>29</v>
      </c>
      <c r="D373" s="1">
        <v>7</v>
      </c>
      <c r="E373" s="2" t="s">
        <v>30</v>
      </c>
      <c r="F373" s="2">
        <v>6</v>
      </c>
      <c r="G373" s="2"/>
      <c r="H373" s="1">
        <v>147</v>
      </c>
      <c r="I373" s="1">
        <v>152</v>
      </c>
      <c r="J373" s="1">
        <v>0</v>
      </c>
      <c r="K373" s="1">
        <v>5</v>
      </c>
      <c r="L373" s="1">
        <v>58.66</v>
      </c>
      <c r="M373" s="1">
        <v>58.71</v>
      </c>
      <c r="N373" s="1">
        <v>57.988</v>
      </c>
      <c r="O373" s="1">
        <v>58.033999999999999</v>
      </c>
      <c r="P373" s="1">
        <v>5</v>
      </c>
      <c r="Q373" s="1">
        <v>4</v>
      </c>
      <c r="R373" s="2" t="s">
        <v>53</v>
      </c>
      <c r="S373" s="2"/>
      <c r="T373" s="2" t="s">
        <v>94</v>
      </c>
      <c r="U373" s="2" t="s">
        <v>95</v>
      </c>
      <c r="V373" s="2" t="s">
        <v>96</v>
      </c>
      <c r="W373" s="2" t="s">
        <v>858</v>
      </c>
      <c r="X373" s="3">
        <v>44896.078472222223</v>
      </c>
      <c r="Y373" s="2" t="s">
        <v>56</v>
      </c>
      <c r="Z373" s="2" t="s">
        <v>36</v>
      </c>
      <c r="AA373" s="2" t="s">
        <v>98</v>
      </c>
      <c r="AB373" s="2" t="s">
        <v>859</v>
      </c>
    </row>
    <row r="374" spans="1:28" ht="13" x14ac:dyDescent="0.15">
      <c r="A374" s="1">
        <v>397</v>
      </c>
      <c r="B374" s="2" t="s">
        <v>28</v>
      </c>
      <c r="C374" s="2" t="s">
        <v>29</v>
      </c>
      <c r="D374" s="1">
        <v>7</v>
      </c>
      <c r="E374" s="2" t="s">
        <v>30</v>
      </c>
      <c r="F374" s="2">
        <v>6</v>
      </c>
      <c r="G374" s="2"/>
      <c r="H374" s="1">
        <v>147</v>
      </c>
      <c r="I374" s="1">
        <v>152</v>
      </c>
      <c r="J374" s="1">
        <v>0</v>
      </c>
      <c r="K374" s="1">
        <v>5</v>
      </c>
      <c r="L374" s="1">
        <v>58.66</v>
      </c>
      <c r="M374" s="1">
        <v>58.71</v>
      </c>
      <c r="N374" s="1">
        <v>57.988</v>
      </c>
      <c r="O374" s="1">
        <v>58.033999999999999</v>
      </c>
      <c r="P374" s="1">
        <v>5</v>
      </c>
      <c r="Q374" s="1">
        <v>75</v>
      </c>
      <c r="R374" s="2" t="s">
        <v>80</v>
      </c>
      <c r="S374" s="2"/>
      <c r="T374" s="2"/>
      <c r="U374" s="2"/>
      <c r="V374" s="2" t="s">
        <v>84</v>
      </c>
      <c r="W374" s="2" t="s">
        <v>860</v>
      </c>
      <c r="X374" s="3">
        <v>44896.078472222223</v>
      </c>
      <c r="Y374" s="2" t="s">
        <v>56</v>
      </c>
      <c r="Z374" s="2" t="s">
        <v>36</v>
      </c>
      <c r="AA374" s="2" t="s">
        <v>86</v>
      </c>
      <c r="AB374" s="2" t="s">
        <v>861</v>
      </c>
    </row>
    <row r="375" spans="1:28" ht="13" x14ac:dyDescent="0.15">
      <c r="A375" s="1">
        <v>397</v>
      </c>
      <c r="B375" s="2" t="s">
        <v>28</v>
      </c>
      <c r="C375" s="2" t="s">
        <v>29</v>
      </c>
      <c r="D375" s="1">
        <v>7</v>
      </c>
      <c r="E375" s="2" t="s">
        <v>30</v>
      </c>
      <c r="F375" s="2">
        <v>6</v>
      </c>
      <c r="G375" s="2"/>
      <c r="H375" s="1">
        <v>147</v>
      </c>
      <c r="I375" s="1">
        <v>152</v>
      </c>
      <c r="J375" s="1">
        <v>0</v>
      </c>
      <c r="K375" s="1">
        <v>5</v>
      </c>
      <c r="L375" s="1">
        <v>58.66</v>
      </c>
      <c r="M375" s="1">
        <v>58.71</v>
      </c>
      <c r="N375" s="1">
        <v>57.988</v>
      </c>
      <c r="O375" s="1">
        <v>58.033999999999999</v>
      </c>
      <c r="P375" s="1">
        <v>5</v>
      </c>
      <c r="Q375" s="1">
        <v>2</v>
      </c>
      <c r="R375" s="2" t="s">
        <v>53</v>
      </c>
      <c r="S375" s="2"/>
      <c r="T375" s="2" t="s">
        <v>74</v>
      </c>
      <c r="U375" s="2" t="s">
        <v>75</v>
      </c>
      <c r="V375" s="2" t="s">
        <v>76</v>
      </c>
      <c r="W375" s="2" t="s">
        <v>862</v>
      </c>
      <c r="X375" s="3">
        <v>44896.078472222223</v>
      </c>
      <c r="Y375" s="2" t="s">
        <v>56</v>
      </c>
      <c r="Z375" s="2" t="s">
        <v>36</v>
      </c>
      <c r="AA375" s="2" t="s">
        <v>78</v>
      </c>
      <c r="AB375" s="2" t="s">
        <v>863</v>
      </c>
    </row>
    <row r="376" spans="1:28" ht="13" x14ac:dyDescent="0.15">
      <c r="A376" s="1">
        <v>397</v>
      </c>
      <c r="B376" s="2" t="s">
        <v>28</v>
      </c>
      <c r="C376" s="2" t="s">
        <v>29</v>
      </c>
      <c r="D376" s="1">
        <v>7</v>
      </c>
      <c r="E376" s="2" t="s">
        <v>30</v>
      </c>
      <c r="F376" s="2">
        <v>6</v>
      </c>
      <c r="G376" s="2"/>
      <c r="H376" s="1">
        <v>147</v>
      </c>
      <c r="I376" s="1">
        <v>152</v>
      </c>
      <c r="J376" s="1">
        <v>147</v>
      </c>
      <c r="K376" s="1">
        <v>5</v>
      </c>
      <c r="L376" s="1">
        <v>58.66</v>
      </c>
      <c r="M376" s="1">
        <v>58.71</v>
      </c>
      <c r="N376" s="1">
        <v>57.988</v>
      </c>
      <c r="O376" s="1">
        <v>58.033999999999999</v>
      </c>
      <c r="P376" s="1">
        <v>5</v>
      </c>
      <c r="Q376" s="1">
        <v>176</v>
      </c>
      <c r="R376" s="2" t="s">
        <v>59</v>
      </c>
      <c r="S376" s="2" t="s">
        <v>60</v>
      </c>
      <c r="T376" s="2"/>
      <c r="U376" s="2"/>
      <c r="V376" s="2" t="s">
        <v>796</v>
      </c>
      <c r="W376" s="2" t="s">
        <v>864</v>
      </c>
      <c r="X376" s="3">
        <v>44895.981944444444</v>
      </c>
      <c r="Y376" s="2" t="s">
        <v>798</v>
      </c>
      <c r="Z376" s="2" t="s">
        <v>36</v>
      </c>
      <c r="AA376" s="2"/>
      <c r="AB376" s="2" t="s">
        <v>865</v>
      </c>
    </row>
    <row r="377" spans="1:28" ht="13" x14ac:dyDescent="0.15">
      <c r="A377" s="1">
        <v>397</v>
      </c>
      <c r="B377" s="2" t="s">
        <v>28</v>
      </c>
      <c r="C377" s="2" t="s">
        <v>29</v>
      </c>
      <c r="D377" s="1">
        <v>7</v>
      </c>
      <c r="E377" s="2" t="s">
        <v>30</v>
      </c>
      <c r="F377" s="2">
        <v>6</v>
      </c>
      <c r="G377" s="2"/>
      <c r="H377" s="1">
        <v>147</v>
      </c>
      <c r="I377" s="1">
        <v>152</v>
      </c>
      <c r="J377" s="1">
        <v>0</v>
      </c>
      <c r="K377" s="1">
        <v>5</v>
      </c>
      <c r="L377" s="1">
        <v>58.66</v>
      </c>
      <c r="M377" s="1">
        <v>58.71</v>
      </c>
      <c r="N377" s="1">
        <v>57.988</v>
      </c>
      <c r="O377" s="1">
        <v>58.033999999999999</v>
      </c>
      <c r="P377" s="1">
        <v>5</v>
      </c>
      <c r="Q377" s="1">
        <v>2</v>
      </c>
      <c r="R377" s="2" t="s">
        <v>53</v>
      </c>
      <c r="S377" s="2" t="s">
        <v>100</v>
      </c>
      <c r="T377" s="2"/>
      <c r="U377" s="2"/>
      <c r="V377" s="2" t="s">
        <v>101</v>
      </c>
      <c r="W377" s="2" t="s">
        <v>866</v>
      </c>
      <c r="X377" s="3">
        <v>44896.078472222223</v>
      </c>
      <c r="Y377" s="2" t="s">
        <v>56</v>
      </c>
      <c r="Z377" s="2" t="s">
        <v>36</v>
      </c>
      <c r="AA377" s="2" t="s">
        <v>103</v>
      </c>
      <c r="AB377" s="2" t="s">
        <v>867</v>
      </c>
    </row>
    <row r="378" spans="1:28" ht="13" x14ac:dyDescent="0.15">
      <c r="A378" s="1">
        <v>397</v>
      </c>
      <c r="B378" s="2" t="s">
        <v>28</v>
      </c>
      <c r="C378" s="2" t="s">
        <v>29</v>
      </c>
      <c r="D378" s="1">
        <v>7</v>
      </c>
      <c r="E378" s="2" t="s">
        <v>30</v>
      </c>
      <c r="F378" s="2">
        <v>6</v>
      </c>
      <c r="G378" s="2"/>
      <c r="H378" s="1">
        <v>147</v>
      </c>
      <c r="I378" s="1">
        <v>152</v>
      </c>
      <c r="J378" s="1">
        <v>0</v>
      </c>
      <c r="K378" s="1">
        <v>5</v>
      </c>
      <c r="L378" s="1">
        <v>58.66</v>
      </c>
      <c r="M378" s="1">
        <v>58.71</v>
      </c>
      <c r="N378" s="1">
        <v>57.988</v>
      </c>
      <c r="O378" s="1">
        <v>58.033999999999999</v>
      </c>
      <c r="P378" s="1">
        <v>5</v>
      </c>
      <c r="Q378" s="1">
        <v>6</v>
      </c>
      <c r="R378" s="2" t="s">
        <v>53</v>
      </c>
      <c r="S378" s="2"/>
      <c r="T378" s="2"/>
      <c r="U378" s="2"/>
      <c r="V378" s="2" t="s">
        <v>54</v>
      </c>
      <c r="W378" s="2" t="s">
        <v>868</v>
      </c>
      <c r="X378" s="3">
        <v>44896.078472222223</v>
      </c>
      <c r="Y378" s="2" t="s">
        <v>56</v>
      </c>
      <c r="Z378" s="2" t="s">
        <v>36</v>
      </c>
      <c r="AA378" s="2" t="s">
        <v>57</v>
      </c>
      <c r="AB378" s="2" t="s">
        <v>869</v>
      </c>
    </row>
    <row r="379" spans="1:28" ht="13" x14ac:dyDescent="0.15">
      <c r="A379" s="1">
        <v>397</v>
      </c>
      <c r="B379" s="2" t="s">
        <v>28</v>
      </c>
      <c r="C379" s="2" t="s">
        <v>29</v>
      </c>
      <c r="D379" s="1">
        <v>7</v>
      </c>
      <c r="E379" s="2" t="s">
        <v>30</v>
      </c>
      <c r="F379" s="2">
        <v>6</v>
      </c>
      <c r="G379" s="2"/>
      <c r="H379" s="1">
        <v>147</v>
      </c>
      <c r="I379" s="1">
        <v>152</v>
      </c>
      <c r="J379" s="1">
        <v>0</v>
      </c>
      <c r="K379" s="1">
        <v>5</v>
      </c>
      <c r="L379" s="1">
        <v>58.66</v>
      </c>
      <c r="M379" s="1">
        <v>58.71</v>
      </c>
      <c r="N379" s="1">
        <v>57.988</v>
      </c>
      <c r="O379" s="1">
        <v>58.033999999999999</v>
      </c>
      <c r="P379" s="1">
        <v>5</v>
      </c>
      <c r="Q379" s="1">
        <v>10</v>
      </c>
      <c r="R379" s="2" t="s">
        <v>53</v>
      </c>
      <c r="S379" s="2"/>
      <c r="T379" s="2" t="s">
        <v>64</v>
      </c>
      <c r="U379" s="2" t="s">
        <v>65</v>
      </c>
      <c r="V379" s="2" t="s">
        <v>66</v>
      </c>
      <c r="W379" s="2" t="s">
        <v>870</v>
      </c>
      <c r="X379" s="3">
        <v>44896.078472222223</v>
      </c>
      <c r="Y379" s="2" t="s">
        <v>56</v>
      </c>
      <c r="Z379" s="2" t="s">
        <v>36</v>
      </c>
      <c r="AA379" s="2" t="s">
        <v>68</v>
      </c>
      <c r="AB379" s="2" t="s">
        <v>871</v>
      </c>
    </row>
    <row r="380" spans="1:28" ht="13" x14ac:dyDescent="0.15">
      <c r="A380" s="1">
        <v>397</v>
      </c>
      <c r="B380" s="2" t="s">
        <v>28</v>
      </c>
      <c r="C380" s="2" t="s">
        <v>29</v>
      </c>
      <c r="D380" s="1">
        <v>7</v>
      </c>
      <c r="E380" s="2" t="s">
        <v>30</v>
      </c>
      <c r="F380" s="2">
        <v>6</v>
      </c>
      <c r="G380" s="2"/>
      <c r="H380" s="1">
        <v>147</v>
      </c>
      <c r="I380" s="1">
        <v>152</v>
      </c>
      <c r="J380" s="1">
        <v>0</v>
      </c>
      <c r="K380" s="1">
        <v>5</v>
      </c>
      <c r="L380" s="1">
        <v>58.66</v>
      </c>
      <c r="M380" s="1">
        <v>58.71</v>
      </c>
      <c r="N380" s="1">
        <v>57.988</v>
      </c>
      <c r="O380" s="1">
        <v>58.033999999999999</v>
      </c>
      <c r="P380" s="1">
        <v>5</v>
      </c>
      <c r="Q380" s="1">
        <v>25</v>
      </c>
      <c r="R380" s="2" t="s">
        <v>80</v>
      </c>
      <c r="S380" s="2"/>
      <c r="T380" s="2" t="s">
        <v>64</v>
      </c>
      <c r="U380" s="2" t="s">
        <v>65</v>
      </c>
      <c r="V380" s="2" t="s">
        <v>81</v>
      </c>
      <c r="W380" s="2" t="s">
        <v>872</v>
      </c>
      <c r="X380" s="3">
        <v>44896.078472222223</v>
      </c>
      <c r="Y380" s="2" t="s">
        <v>56</v>
      </c>
      <c r="Z380" s="2" t="s">
        <v>36</v>
      </c>
      <c r="AA380" s="2"/>
      <c r="AB380" s="2" t="s">
        <v>873</v>
      </c>
    </row>
    <row r="381" spans="1:28" ht="13" x14ac:dyDescent="0.15">
      <c r="A381" s="1">
        <v>397</v>
      </c>
      <c r="B381" s="2" t="s">
        <v>28</v>
      </c>
      <c r="C381" s="2" t="s">
        <v>29</v>
      </c>
      <c r="D381" s="1">
        <v>7</v>
      </c>
      <c r="E381" s="2" t="s">
        <v>30</v>
      </c>
      <c r="F381" s="2">
        <v>6</v>
      </c>
      <c r="G381" s="2"/>
      <c r="H381" s="1">
        <v>147</v>
      </c>
      <c r="I381" s="1">
        <v>152</v>
      </c>
      <c r="J381" s="1">
        <v>0</v>
      </c>
      <c r="K381" s="1">
        <v>5</v>
      </c>
      <c r="L381" s="1">
        <v>58.66</v>
      </c>
      <c r="M381" s="1">
        <v>58.71</v>
      </c>
      <c r="N381" s="1">
        <v>57.988</v>
      </c>
      <c r="O381" s="1">
        <v>58.033999999999999</v>
      </c>
      <c r="P381" s="1">
        <v>5</v>
      </c>
      <c r="Q381" s="1">
        <v>3</v>
      </c>
      <c r="R381" s="2" t="s">
        <v>53</v>
      </c>
      <c r="S381" s="2"/>
      <c r="T381" s="2"/>
      <c r="U381" s="2"/>
      <c r="V381" s="2" t="s">
        <v>70</v>
      </c>
      <c r="W381" s="2" t="s">
        <v>874</v>
      </c>
      <c r="X381" s="3">
        <v>44896.078472222223</v>
      </c>
      <c r="Y381" s="2" t="s">
        <v>56</v>
      </c>
      <c r="Z381" s="2" t="s">
        <v>36</v>
      </c>
      <c r="AA381" s="2" t="s">
        <v>72</v>
      </c>
      <c r="AB381" s="2" t="s">
        <v>875</v>
      </c>
    </row>
    <row r="382" spans="1:28" ht="13" x14ac:dyDescent="0.15">
      <c r="A382" s="1">
        <v>397</v>
      </c>
      <c r="B382" s="2" t="s">
        <v>28</v>
      </c>
      <c r="C382" s="2" t="s">
        <v>29</v>
      </c>
      <c r="D382" s="1">
        <v>7</v>
      </c>
      <c r="E382" s="2" t="s">
        <v>30</v>
      </c>
      <c r="F382" s="1">
        <v>7</v>
      </c>
      <c r="G382" s="2"/>
      <c r="H382" s="1">
        <v>0</v>
      </c>
      <c r="I382" s="1">
        <v>5</v>
      </c>
      <c r="J382" s="1">
        <v>0</v>
      </c>
      <c r="K382" s="1">
        <v>5</v>
      </c>
      <c r="L382" s="1">
        <v>58.71</v>
      </c>
      <c r="M382" s="1">
        <v>58.76</v>
      </c>
      <c r="N382" s="1">
        <v>58.033999999999999</v>
      </c>
      <c r="O382" s="1">
        <v>58.08</v>
      </c>
      <c r="P382" s="1">
        <v>5</v>
      </c>
      <c r="Q382" s="1">
        <v>5</v>
      </c>
      <c r="R382" s="2" t="s">
        <v>44</v>
      </c>
      <c r="S382" s="2" t="s">
        <v>105</v>
      </c>
      <c r="T382" s="2"/>
      <c r="U382" s="2"/>
      <c r="V382" s="2" t="s">
        <v>105</v>
      </c>
      <c r="W382" s="2" t="s">
        <v>876</v>
      </c>
      <c r="X382" s="3">
        <v>44895.981944444444</v>
      </c>
      <c r="Y382" s="2" t="s">
        <v>798</v>
      </c>
      <c r="Z382" s="2" t="s">
        <v>36</v>
      </c>
      <c r="AA382" s="2"/>
      <c r="AB382" s="2" t="s">
        <v>877</v>
      </c>
    </row>
    <row r="383" spans="1:28" ht="13" x14ac:dyDescent="0.15">
      <c r="A383" s="1">
        <v>397</v>
      </c>
      <c r="B383" s="2" t="s">
        <v>28</v>
      </c>
      <c r="C383" s="2" t="s">
        <v>29</v>
      </c>
      <c r="D383" s="1">
        <v>7</v>
      </c>
      <c r="E383" s="2" t="s">
        <v>30</v>
      </c>
      <c r="F383" s="1">
        <v>7</v>
      </c>
      <c r="G383" s="2" t="s">
        <v>43</v>
      </c>
      <c r="H383" s="1">
        <v>33</v>
      </c>
      <c r="I383" s="1">
        <v>33</v>
      </c>
      <c r="J383" s="1">
        <v>33</v>
      </c>
      <c r="K383" s="1">
        <v>5</v>
      </c>
      <c r="L383" s="1">
        <v>59.04</v>
      </c>
      <c r="M383" s="1">
        <v>59.04</v>
      </c>
      <c r="N383" s="1">
        <v>58.338999999999999</v>
      </c>
      <c r="O383" s="1">
        <v>58.338999999999999</v>
      </c>
      <c r="P383" s="1">
        <v>0</v>
      </c>
      <c r="Q383" s="1">
        <v>1</v>
      </c>
      <c r="R383" s="2" t="s">
        <v>49</v>
      </c>
      <c r="S383" s="2" t="s">
        <v>50</v>
      </c>
      <c r="T383" s="2"/>
      <c r="U383" s="2"/>
      <c r="V383" s="2" t="s">
        <v>50</v>
      </c>
      <c r="W383" s="2" t="s">
        <v>878</v>
      </c>
      <c r="X383" s="3">
        <v>44896.185416666667</v>
      </c>
      <c r="Y383" s="2" t="s">
        <v>110</v>
      </c>
      <c r="Z383" s="2" t="s">
        <v>36</v>
      </c>
      <c r="AA383" s="2"/>
      <c r="AB383" s="2" t="s">
        <v>879</v>
      </c>
    </row>
    <row r="384" spans="1:28" ht="13" x14ac:dyDescent="0.15">
      <c r="A384" s="1">
        <v>397</v>
      </c>
      <c r="B384" s="2" t="s">
        <v>28</v>
      </c>
      <c r="C384" s="2" t="s">
        <v>29</v>
      </c>
      <c r="D384" s="1">
        <v>7</v>
      </c>
      <c r="E384" s="2" t="s">
        <v>30</v>
      </c>
      <c r="F384" s="1" t="s">
        <v>119</v>
      </c>
      <c r="G384" s="2"/>
      <c r="H384" s="1">
        <v>44</v>
      </c>
      <c r="I384" s="1">
        <v>51</v>
      </c>
      <c r="J384" s="1">
        <v>0</v>
      </c>
      <c r="K384" s="1">
        <v>5</v>
      </c>
      <c r="L384" s="1">
        <v>59.9</v>
      </c>
      <c r="M384" s="1">
        <v>59.97</v>
      </c>
      <c r="N384" s="1">
        <v>59.134999999999998</v>
      </c>
      <c r="O384" s="1">
        <v>59.2</v>
      </c>
      <c r="P384" s="1">
        <v>7</v>
      </c>
      <c r="Q384" s="2">
        <v>20</v>
      </c>
      <c r="R384" s="2" t="s">
        <v>31</v>
      </c>
      <c r="S384" s="2"/>
      <c r="T384" s="2" t="s">
        <v>146</v>
      </c>
      <c r="U384" s="2" t="s">
        <v>147</v>
      </c>
      <c r="V384" s="2" t="s">
        <v>148</v>
      </c>
      <c r="W384" s="2" t="s">
        <v>880</v>
      </c>
      <c r="X384" s="3">
        <v>44895.982638888891</v>
      </c>
      <c r="Y384" s="2" t="s">
        <v>798</v>
      </c>
      <c r="Z384" s="2" t="s">
        <v>36</v>
      </c>
      <c r="AA384" s="2"/>
      <c r="AB384" s="2" t="s">
        <v>881</v>
      </c>
    </row>
    <row r="385" spans="1:28" ht="13" x14ac:dyDescent="0.15">
      <c r="A385" s="1">
        <v>397</v>
      </c>
      <c r="B385" s="2" t="s">
        <v>28</v>
      </c>
      <c r="C385" s="2" t="s">
        <v>29</v>
      </c>
      <c r="D385" s="1">
        <v>7</v>
      </c>
      <c r="E385" s="2" t="s">
        <v>30</v>
      </c>
      <c r="F385" s="1" t="s">
        <v>119</v>
      </c>
      <c r="G385" s="2"/>
      <c r="H385" s="1">
        <v>44</v>
      </c>
      <c r="I385" s="1">
        <v>51</v>
      </c>
      <c r="J385" s="1">
        <v>0</v>
      </c>
      <c r="K385" s="1">
        <v>5</v>
      </c>
      <c r="L385" s="1">
        <v>59.9</v>
      </c>
      <c r="M385" s="1">
        <v>59.97</v>
      </c>
      <c r="N385" s="1">
        <v>59.134999999999998</v>
      </c>
      <c r="O385" s="1">
        <v>59.2</v>
      </c>
      <c r="P385" s="1">
        <v>7</v>
      </c>
      <c r="Q385" s="1">
        <v>30</v>
      </c>
      <c r="R385" s="2" t="s">
        <v>31</v>
      </c>
      <c r="S385" s="2"/>
      <c r="T385" s="2" t="s">
        <v>125</v>
      </c>
      <c r="U385" s="2" t="s">
        <v>126</v>
      </c>
      <c r="V385" s="2" t="s">
        <v>127</v>
      </c>
      <c r="W385" s="2" t="s">
        <v>882</v>
      </c>
      <c r="X385" s="3">
        <v>44895.982638888891</v>
      </c>
      <c r="Y385" s="2" t="s">
        <v>798</v>
      </c>
      <c r="Z385" s="2" t="s">
        <v>36</v>
      </c>
      <c r="AA385" s="2"/>
      <c r="AB385" s="2" t="s">
        <v>883</v>
      </c>
    </row>
    <row r="386" spans="1:28" ht="13" x14ac:dyDescent="0.15">
      <c r="A386" s="1">
        <v>397</v>
      </c>
      <c r="B386" s="2" t="s">
        <v>28</v>
      </c>
      <c r="C386" s="2" t="s">
        <v>29</v>
      </c>
      <c r="D386" s="1">
        <v>7</v>
      </c>
      <c r="E386" s="2" t="s">
        <v>30</v>
      </c>
      <c r="F386" s="1" t="s">
        <v>119</v>
      </c>
      <c r="G386" s="2"/>
      <c r="H386" s="1">
        <v>44</v>
      </c>
      <c r="I386" s="1">
        <v>51</v>
      </c>
      <c r="J386" s="1">
        <v>0</v>
      </c>
      <c r="K386" s="1">
        <v>5</v>
      </c>
      <c r="L386" s="1">
        <v>59.9</v>
      </c>
      <c r="M386" s="1">
        <v>59.97</v>
      </c>
      <c r="N386" s="1">
        <v>59.134999999999998</v>
      </c>
      <c r="O386" s="1">
        <v>59.2</v>
      </c>
      <c r="P386" s="1">
        <v>7</v>
      </c>
      <c r="Q386" s="2">
        <v>5</v>
      </c>
      <c r="R386" s="2" t="s">
        <v>31</v>
      </c>
      <c r="S386" s="2"/>
      <c r="T386" s="2" t="s">
        <v>136</v>
      </c>
      <c r="U386" s="2" t="s">
        <v>137</v>
      </c>
      <c r="V386" s="2" t="s">
        <v>138</v>
      </c>
      <c r="W386" s="2" t="s">
        <v>884</v>
      </c>
      <c r="X386" s="3">
        <v>44895.982638888891</v>
      </c>
      <c r="Y386" s="2" t="s">
        <v>798</v>
      </c>
      <c r="Z386" s="2" t="s">
        <v>36</v>
      </c>
      <c r="AA386" s="2"/>
      <c r="AB386" s="2" t="s">
        <v>885</v>
      </c>
    </row>
    <row r="387" spans="1:28" ht="13" x14ac:dyDescent="0.15">
      <c r="A387" s="1">
        <v>397</v>
      </c>
      <c r="B387" s="2" t="s">
        <v>28</v>
      </c>
      <c r="C387" s="2" t="s">
        <v>29</v>
      </c>
      <c r="D387" s="1">
        <v>7</v>
      </c>
      <c r="E387" s="2" t="s">
        <v>30</v>
      </c>
      <c r="F387" s="1" t="s">
        <v>119</v>
      </c>
      <c r="G387" s="2"/>
      <c r="H387" s="1">
        <v>44</v>
      </c>
      <c r="I387" s="1">
        <v>51</v>
      </c>
      <c r="J387" s="1">
        <v>0</v>
      </c>
      <c r="K387" s="1">
        <v>5</v>
      </c>
      <c r="L387" s="1">
        <v>59.9</v>
      </c>
      <c r="M387" s="1">
        <v>59.97</v>
      </c>
      <c r="N387" s="1">
        <v>59.134999999999998</v>
      </c>
      <c r="O387" s="1">
        <v>59.2</v>
      </c>
      <c r="P387" s="1">
        <v>7</v>
      </c>
      <c r="Q387" s="1">
        <v>30</v>
      </c>
      <c r="R387" s="2" t="s">
        <v>31</v>
      </c>
      <c r="S387" s="2"/>
      <c r="T387" s="2" t="s">
        <v>120</v>
      </c>
      <c r="U387" s="2" t="s">
        <v>121</v>
      </c>
      <c r="V387" s="2" t="s">
        <v>122</v>
      </c>
      <c r="W387" s="2" t="s">
        <v>886</v>
      </c>
      <c r="X387" s="3">
        <v>44895.982638888891</v>
      </c>
      <c r="Y387" s="2" t="s">
        <v>798</v>
      </c>
      <c r="Z387" s="2" t="s">
        <v>36</v>
      </c>
      <c r="AA387" s="2"/>
      <c r="AB387" s="2" t="s">
        <v>887</v>
      </c>
    </row>
    <row r="388" spans="1:28" ht="13" x14ac:dyDescent="0.15">
      <c r="A388" s="1">
        <v>397</v>
      </c>
      <c r="B388" s="2" t="s">
        <v>28</v>
      </c>
      <c r="C388" s="2" t="s">
        <v>29</v>
      </c>
      <c r="D388" s="1">
        <v>7</v>
      </c>
      <c r="E388" s="2" t="s">
        <v>30</v>
      </c>
      <c r="F388" s="1" t="s">
        <v>119</v>
      </c>
      <c r="G388" s="2"/>
      <c r="H388" s="1">
        <v>44</v>
      </c>
      <c r="I388" s="1">
        <v>51</v>
      </c>
      <c r="J388" s="1">
        <v>0</v>
      </c>
      <c r="K388" s="1">
        <v>5</v>
      </c>
      <c r="L388" s="1">
        <v>59.9</v>
      </c>
      <c r="M388" s="1">
        <v>59.97</v>
      </c>
      <c r="N388" s="1">
        <v>59.134999999999998</v>
      </c>
      <c r="O388" s="1">
        <v>59.2</v>
      </c>
      <c r="P388" s="1">
        <v>7</v>
      </c>
      <c r="Q388" s="1">
        <v>5</v>
      </c>
      <c r="R388" s="2" t="s">
        <v>31</v>
      </c>
      <c r="S388" s="2"/>
      <c r="T388" s="2" t="s">
        <v>153</v>
      </c>
      <c r="U388" s="2" t="s">
        <v>154</v>
      </c>
      <c r="V388" s="1" t="s">
        <v>155</v>
      </c>
      <c r="W388" s="2" t="s">
        <v>888</v>
      </c>
      <c r="X388" s="3">
        <v>44895.982638888891</v>
      </c>
      <c r="Y388" s="2" t="s">
        <v>798</v>
      </c>
      <c r="Z388" s="2" t="s">
        <v>36</v>
      </c>
      <c r="AA388" s="2"/>
      <c r="AB388" s="2" t="s">
        <v>889</v>
      </c>
    </row>
    <row r="389" spans="1:28" ht="13" x14ac:dyDescent="0.15">
      <c r="A389" s="1">
        <v>397</v>
      </c>
      <c r="B389" s="2" t="s">
        <v>28</v>
      </c>
      <c r="C389" s="2" t="s">
        <v>29</v>
      </c>
      <c r="D389" s="1">
        <v>7</v>
      </c>
      <c r="E389" s="2" t="s">
        <v>30</v>
      </c>
      <c r="F389" s="1" t="s">
        <v>119</v>
      </c>
      <c r="G389" s="2"/>
      <c r="H389" s="1">
        <v>44</v>
      </c>
      <c r="I389" s="1">
        <v>51</v>
      </c>
      <c r="J389" s="1">
        <v>44</v>
      </c>
      <c r="K389" s="1">
        <v>5</v>
      </c>
      <c r="L389" s="1">
        <v>59.9</v>
      </c>
      <c r="M389" s="1">
        <v>59.97</v>
      </c>
      <c r="N389" s="1">
        <v>59.134999999999998</v>
      </c>
      <c r="O389" s="1">
        <v>59.2</v>
      </c>
      <c r="P389" s="1">
        <v>7</v>
      </c>
      <c r="Q389" s="1">
        <v>247</v>
      </c>
      <c r="R389" s="2" t="s">
        <v>59</v>
      </c>
      <c r="S389" s="2" t="s">
        <v>32</v>
      </c>
      <c r="T389" s="2"/>
      <c r="U389" s="2"/>
      <c r="V389" s="2" t="s">
        <v>32</v>
      </c>
      <c r="W389" s="2" t="s">
        <v>890</v>
      </c>
      <c r="X389" s="3">
        <v>44895.981944444444</v>
      </c>
      <c r="Y389" s="2" t="s">
        <v>798</v>
      </c>
      <c r="Z389" s="2" t="s">
        <v>36</v>
      </c>
      <c r="AA389" s="2"/>
      <c r="AB389" s="2" t="s">
        <v>891</v>
      </c>
    </row>
    <row r="390" spans="1:28" ht="13" x14ac:dyDescent="0.15">
      <c r="A390" s="1">
        <v>397</v>
      </c>
      <c r="B390" s="2" t="s">
        <v>28</v>
      </c>
      <c r="C390" s="2" t="s">
        <v>29</v>
      </c>
      <c r="D390" s="1">
        <v>7</v>
      </c>
      <c r="E390" s="2" t="s">
        <v>30</v>
      </c>
      <c r="F390" s="1" t="s">
        <v>119</v>
      </c>
      <c r="G390" s="2"/>
      <c r="H390" s="1">
        <v>44</v>
      </c>
      <c r="I390" s="1">
        <v>51</v>
      </c>
      <c r="J390" s="1">
        <v>0</v>
      </c>
      <c r="K390" s="1">
        <v>5</v>
      </c>
      <c r="L390" s="1">
        <v>59.9</v>
      </c>
      <c r="M390" s="1">
        <v>59.97</v>
      </c>
      <c r="N390" s="1">
        <v>59.134999999999998</v>
      </c>
      <c r="O390" s="1">
        <v>59.2</v>
      </c>
      <c r="P390" s="1">
        <v>7</v>
      </c>
      <c r="Q390" s="1">
        <v>20</v>
      </c>
      <c r="R390" s="2" t="s">
        <v>31</v>
      </c>
      <c r="S390" s="2" t="s">
        <v>133</v>
      </c>
      <c r="T390" s="2"/>
      <c r="U390" s="2"/>
      <c r="V390" s="2" t="s">
        <v>133</v>
      </c>
      <c r="W390" s="2" t="s">
        <v>892</v>
      </c>
      <c r="X390" s="3">
        <v>44895.982638888891</v>
      </c>
      <c r="Y390" s="2" t="s">
        <v>798</v>
      </c>
      <c r="Z390" s="2" t="s">
        <v>36</v>
      </c>
      <c r="AA390" s="2" t="s">
        <v>131</v>
      </c>
      <c r="AB390" s="2" t="s">
        <v>893</v>
      </c>
    </row>
    <row r="391" spans="1:28" ht="13" x14ac:dyDescent="0.15">
      <c r="A391" s="1">
        <v>397</v>
      </c>
      <c r="B391" s="2" t="s">
        <v>28</v>
      </c>
      <c r="C391" s="2" t="s">
        <v>29</v>
      </c>
      <c r="D391" s="1">
        <v>7</v>
      </c>
      <c r="E391" s="2" t="s">
        <v>30</v>
      </c>
      <c r="F391" s="1" t="s">
        <v>119</v>
      </c>
      <c r="G391" s="2"/>
      <c r="H391" s="1">
        <v>44</v>
      </c>
      <c r="I391" s="1">
        <v>51</v>
      </c>
      <c r="J391" s="1">
        <v>0</v>
      </c>
      <c r="K391" s="1">
        <v>5</v>
      </c>
      <c r="L391" s="1">
        <v>59.9</v>
      </c>
      <c r="M391" s="1">
        <v>59.97</v>
      </c>
      <c r="N391" s="1">
        <v>59.134999999999998</v>
      </c>
      <c r="O391" s="1">
        <v>59.2</v>
      </c>
      <c r="P391" s="1">
        <v>7</v>
      </c>
      <c r="Q391" s="1">
        <v>5</v>
      </c>
      <c r="R391" s="2" t="s">
        <v>31</v>
      </c>
      <c r="S391" s="2" t="s">
        <v>50</v>
      </c>
      <c r="T391" s="2"/>
      <c r="U391" s="2"/>
      <c r="V391" s="2" t="s">
        <v>50</v>
      </c>
      <c r="W391" s="2" t="s">
        <v>894</v>
      </c>
      <c r="X391" s="3">
        <v>44895.982638888891</v>
      </c>
      <c r="Y391" s="2" t="s">
        <v>798</v>
      </c>
      <c r="Z391" s="2" t="s">
        <v>36</v>
      </c>
      <c r="AA391" s="2" t="s">
        <v>131</v>
      </c>
      <c r="AB391" s="2" t="s">
        <v>895</v>
      </c>
    </row>
    <row r="392" spans="1:28" ht="13" x14ac:dyDescent="0.15">
      <c r="A392" s="1">
        <v>397</v>
      </c>
      <c r="B392" s="2" t="s">
        <v>28</v>
      </c>
      <c r="C392" s="2" t="s">
        <v>29</v>
      </c>
      <c r="D392" s="1">
        <v>7</v>
      </c>
      <c r="E392" s="2" t="s">
        <v>30</v>
      </c>
      <c r="F392" s="1" t="s">
        <v>119</v>
      </c>
      <c r="G392" s="2"/>
      <c r="H392" s="1">
        <v>44</v>
      </c>
      <c r="I392" s="1">
        <v>51</v>
      </c>
      <c r="J392" s="1">
        <v>0</v>
      </c>
      <c r="K392" s="1">
        <v>5</v>
      </c>
      <c r="L392" s="1">
        <v>59.9</v>
      </c>
      <c r="M392" s="1">
        <v>59.97</v>
      </c>
      <c r="N392" s="1">
        <v>59.134999999999998</v>
      </c>
      <c r="O392" s="1">
        <v>59.2</v>
      </c>
      <c r="P392" s="1">
        <v>7</v>
      </c>
      <c r="Q392" s="1">
        <v>20</v>
      </c>
      <c r="R392" s="2" t="s">
        <v>31</v>
      </c>
      <c r="S392" s="2"/>
      <c r="T392" s="2" t="s">
        <v>158</v>
      </c>
      <c r="U392" s="2" t="s">
        <v>159</v>
      </c>
      <c r="V392" s="2" t="s">
        <v>160</v>
      </c>
      <c r="W392" s="2" t="s">
        <v>896</v>
      </c>
      <c r="X392" s="3">
        <v>44895.982638888891</v>
      </c>
      <c r="Y392" s="2" t="s">
        <v>798</v>
      </c>
      <c r="Z392" s="2" t="s">
        <v>36</v>
      </c>
      <c r="AA392" s="2"/>
      <c r="AB392" s="2" t="s">
        <v>897</v>
      </c>
    </row>
    <row r="393" spans="1:28" ht="13" x14ac:dyDescent="0.15">
      <c r="A393" s="1">
        <v>397</v>
      </c>
      <c r="B393" s="2" t="s">
        <v>28</v>
      </c>
      <c r="C393" s="2" t="s">
        <v>29</v>
      </c>
      <c r="D393" s="1">
        <v>7</v>
      </c>
      <c r="E393" s="2" t="s">
        <v>30</v>
      </c>
      <c r="F393" s="2" t="s">
        <v>119</v>
      </c>
      <c r="G393" s="2"/>
      <c r="H393" s="1">
        <v>44</v>
      </c>
      <c r="I393" s="1">
        <v>51</v>
      </c>
      <c r="J393" s="1">
        <v>0</v>
      </c>
      <c r="K393" s="1">
        <v>5</v>
      </c>
      <c r="L393" s="1">
        <v>59.9</v>
      </c>
      <c r="M393" s="1">
        <v>59.97</v>
      </c>
      <c r="N393" s="1">
        <v>59.134999999999998</v>
      </c>
      <c r="O393" s="1">
        <v>59.2</v>
      </c>
      <c r="P393" s="1">
        <v>7</v>
      </c>
      <c r="Q393" s="1">
        <v>5</v>
      </c>
      <c r="R393" s="2" t="s">
        <v>31</v>
      </c>
      <c r="S393" s="2"/>
      <c r="T393" s="2" t="s">
        <v>141</v>
      </c>
      <c r="U393" s="2" t="s">
        <v>142</v>
      </c>
      <c r="V393" s="2" t="s">
        <v>143</v>
      </c>
      <c r="W393" s="2" t="s">
        <v>898</v>
      </c>
      <c r="X393" s="3">
        <v>44895.982638888891</v>
      </c>
      <c r="Y393" s="2" t="s">
        <v>798</v>
      </c>
      <c r="Z393" s="2" t="s">
        <v>36</v>
      </c>
      <c r="AA393" s="2"/>
      <c r="AB393" s="2" t="s">
        <v>899</v>
      </c>
    </row>
    <row r="394" spans="1:28" ht="13" x14ac:dyDescent="0.15">
      <c r="A394" s="1">
        <v>397</v>
      </c>
      <c r="B394" s="2" t="s">
        <v>28</v>
      </c>
      <c r="C394" s="2" t="s">
        <v>29</v>
      </c>
      <c r="D394" s="1">
        <v>8</v>
      </c>
      <c r="E394" s="2" t="s">
        <v>30</v>
      </c>
      <c r="F394" s="2">
        <v>1</v>
      </c>
      <c r="G394" s="2" t="s">
        <v>43</v>
      </c>
      <c r="H394" s="1">
        <v>75</v>
      </c>
      <c r="I394" s="1">
        <v>75</v>
      </c>
      <c r="J394" s="1">
        <v>75</v>
      </c>
      <c r="K394" s="1">
        <v>5</v>
      </c>
      <c r="L394" s="1">
        <v>59.95</v>
      </c>
      <c r="M394" s="1">
        <v>59.95</v>
      </c>
      <c r="N394" s="1">
        <v>59.893999999999998</v>
      </c>
      <c r="O394" s="1">
        <v>59.893999999999998</v>
      </c>
      <c r="P394" s="1">
        <v>0</v>
      </c>
      <c r="Q394" s="1">
        <v>1</v>
      </c>
      <c r="R394" s="2" t="s">
        <v>49</v>
      </c>
      <c r="S394" s="2" t="s">
        <v>50</v>
      </c>
      <c r="T394" s="2"/>
      <c r="U394" s="2"/>
      <c r="V394" s="2" t="s">
        <v>50</v>
      </c>
      <c r="W394" s="2" t="s">
        <v>900</v>
      </c>
      <c r="X394" s="3">
        <v>44896.227777777778</v>
      </c>
      <c r="Y394" s="2" t="s">
        <v>110</v>
      </c>
      <c r="Z394" s="2" t="s">
        <v>36</v>
      </c>
      <c r="AA394" s="2"/>
      <c r="AB394" s="2" t="s">
        <v>901</v>
      </c>
    </row>
    <row r="395" spans="1:28" ht="13" x14ac:dyDescent="0.15">
      <c r="A395" s="1">
        <v>397</v>
      </c>
      <c r="B395" s="2" t="s">
        <v>28</v>
      </c>
      <c r="C395" s="2" t="s">
        <v>29</v>
      </c>
      <c r="D395" s="1">
        <v>8</v>
      </c>
      <c r="E395" s="2" t="s">
        <v>30</v>
      </c>
      <c r="F395" s="2">
        <v>2</v>
      </c>
      <c r="G395" s="2" t="s">
        <v>29</v>
      </c>
      <c r="H395" s="1">
        <v>40</v>
      </c>
      <c r="I395" s="1">
        <v>40</v>
      </c>
      <c r="J395" s="1">
        <v>40</v>
      </c>
      <c r="K395" s="1">
        <v>5</v>
      </c>
      <c r="L395" s="1">
        <v>61.06</v>
      </c>
      <c r="M395" s="1">
        <v>61.06</v>
      </c>
      <c r="N395" s="1">
        <v>60.92</v>
      </c>
      <c r="O395" s="1">
        <v>60.92</v>
      </c>
      <c r="P395" s="1">
        <v>0</v>
      </c>
      <c r="Q395" s="1">
        <v>1</v>
      </c>
      <c r="R395" s="2" t="s">
        <v>38</v>
      </c>
      <c r="S395" s="2" t="s">
        <v>39</v>
      </c>
      <c r="T395" s="2"/>
      <c r="U395" s="2"/>
      <c r="V395" s="2" t="s">
        <v>39</v>
      </c>
      <c r="W395" s="2" t="s">
        <v>902</v>
      </c>
      <c r="X395" s="3">
        <v>44896.24722222222</v>
      </c>
      <c r="Y395" s="2" t="s">
        <v>41</v>
      </c>
      <c r="Z395" s="2" t="s">
        <v>36</v>
      </c>
      <c r="AA395" s="2"/>
      <c r="AB395" s="2" t="s">
        <v>903</v>
      </c>
    </row>
    <row r="396" spans="1:28" ht="13" x14ac:dyDescent="0.15">
      <c r="A396" s="1">
        <v>397</v>
      </c>
      <c r="B396" s="2" t="s">
        <v>28</v>
      </c>
      <c r="C396" s="2" t="s">
        <v>29</v>
      </c>
      <c r="D396" s="1">
        <v>8</v>
      </c>
      <c r="E396" s="2" t="s">
        <v>30</v>
      </c>
      <c r="F396" s="2">
        <v>2</v>
      </c>
      <c r="G396" s="2" t="s">
        <v>43</v>
      </c>
      <c r="H396" s="1">
        <v>40</v>
      </c>
      <c r="I396" s="1">
        <v>41</v>
      </c>
      <c r="J396" s="1">
        <v>40</v>
      </c>
      <c r="K396" s="1">
        <v>5</v>
      </c>
      <c r="L396" s="1">
        <v>61.06</v>
      </c>
      <c r="M396" s="1">
        <v>61.07</v>
      </c>
      <c r="N396" s="1">
        <v>60.92</v>
      </c>
      <c r="O396" s="1">
        <v>60.929000000000002</v>
      </c>
      <c r="P396" s="1">
        <v>1</v>
      </c>
      <c r="Q396" s="1">
        <v>5</v>
      </c>
      <c r="R396" s="2" t="s">
        <v>44</v>
      </c>
      <c r="S396" s="2" t="s">
        <v>108</v>
      </c>
      <c r="T396" s="2"/>
      <c r="U396" s="2"/>
      <c r="V396" s="2" t="s">
        <v>108</v>
      </c>
      <c r="W396" s="2" t="s">
        <v>904</v>
      </c>
      <c r="X396" s="3">
        <v>44896.240972222222</v>
      </c>
      <c r="Y396" s="2" t="s">
        <v>110</v>
      </c>
      <c r="Z396" s="2" t="s">
        <v>36</v>
      </c>
      <c r="AA396" s="2"/>
      <c r="AB396" s="2" t="s">
        <v>905</v>
      </c>
    </row>
    <row r="397" spans="1:28" ht="13" x14ac:dyDescent="0.15">
      <c r="A397" s="1">
        <v>397</v>
      </c>
      <c r="B397" s="2" t="s">
        <v>28</v>
      </c>
      <c r="C397" s="2" t="s">
        <v>29</v>
      </c>
      <c r="D397" s="1">
        <v>8</v>
      </c>
      <c r="E397" s="2" t="s">
        <v>30</v>
      </c>
      <c r="F397" s="2">
        <v>2</v>
      </c>
      <c r="G397" s="2" t="s">
        <v>43</v>
      </c>
      <c r="H397" s="1">
        <v>75</v>
      </c>
      <c r="I397" s="1">
        <v>75</v>
      </c>
      <c r="J397" s="1">
        <v>75</v>
      </c>
      <c r="K397" s="1">
        <v>5</v>
      </c>
      <c r="L397" s="1">
        <v>61.41</v>
      </c>
      <c r="M397" s="1">
        <v>61.41</v>
      </c>
      <c r="N397" s="1">
        <v>61.244</v>
      </c>
      <c r="O397" s="1">
        <v>61.244</v>
      </c>
      <c r="P397" s="1">
        <v>0</v>
      </c>
      <c r="Q397" s="1">
        <v>1</v>
      </c>
      <c r="R397" s="2" t="s">
        <v>49</v>
      </c>
      <c r="S397" s="2" t="s">
        <v>50</v>
      </c>
      <c r="T397" s="2"/>
      <c r="U397" s="2"/>
      <c r="V397" s="2" t="s">
        <v>50</v>
      </c>
      <c r="W397" s="2" t="s">
        <v>906</v>
      </c>
      <c r="X397" s="3">
        <v>44896.23541666667</v>
      </c>
      <c r="Y397" s="2" t="s">
        <v>110</v>
      </c>
      <c r="Z397" s="2" t="s">
        <v>36</v>
      </c>
      <c r="AA397" s="2"/>
      <c r="AB397" s="2" t="s">
        <v>907</v>
      </c>
    </row>
    <row r="398" spans="1:28" ht="13" x14ac:dyDescent="0.15">
      <c r="A398" s="1">
        <v>397</v>
      </c>
      <c r="B398" s="2" t="s">
        <v>28</v>
      </c>
      <c r="C398" s="2" t="s">
        <v>29</v>
      </c>
      <c r="D398" s="1">
        <v>8</v>
      </c>
      <c r="E398" s="2" t="s">
        <v>30</v>
      </c>
      <c r="F398" s="2">
        <v>3</v>
      </c>
      <c r="G398" s="2" t="s">
        <v>43</v>
      </c>
      <c r="H398" s="1">
        <v>75</v>
      </c>
      <c r="I398" s="1">
        <v>75</v>
      </c>
      <c r="J398" s="1">
        <v>75</v>
      </c>
      <c r="K398" s="1">
        <v>5</v>
      </c>
      <c r="L398" s="1">
        <v>62.88</v>
      </c>
      <c r="M398" s="1">
        <v>62.88</v>
      </c>
      <c r="N398" s="1">
        <v>62.603999999999999</v>
      </c>
      <c r="O398" s="1">
        <v>62.603999999999999</v>
      </c>
      <c r="P398" s="1">
        <v>0</v>
      </c>
      <c r="Q398" s="1">
        <v>1</v>
      </c>
      <c r="R398" s="2" t="s">
        <v>49</v>
      </c>
      <c r="S398" s="2" t="s">
        <v>50</v>
      </c>
      <c r="T398" s="2"/>
      <c r="U398" s="2"/>
      <c r="V398" s="2" t="s">
        <v>50</v>
      </c>
      <c r="W398" s="2" t="s">
        <v>908</v>
      </c>
      <c r="X398" s="3">
        <v>44896.23541666667</v>
      </c>
      <c r="Y398" s="2" t="s">
        <v>110</v>
      </c>
      <c r="Z398" s="2" t="s">
        <v>36</v>
      </c>
      <c r="AA398" s="2"/>
      <c r="AB398" s="2" t="s">
        <v>909</v>
      </c>
    </row>
    <row r="399" spans="1:28" ht="13" x14ac:dyDescent="0.15">
      <c r="A399" s="1">
        <v>397</v>
      </c>
      <c r="B399" s="2" t="s">
        <v>28</v>
      </c>
      <c r="C399" s="2" t="s">
        <v>29</v>
      </c>
      <c r="D399" s="1">
        <v>8</v>
      </c>
      <c r="E399" s="2" t="s">
        <v>30</v>
      </c>
      <c r="F399" s="2">
        <v>4</v>
      </c>
      <c r="G399" s="2" t="s">
        <v>43</v>
      </c>
      <c r="H399" s="1">
        <v>20</v>
      </c>
      <c r="I399" s="1">
        <v>21</v>
      </c>
      <c r="J399" s="1">
        <v>20</v>
      </c>
      <c r="K399" s="1">
        <v>5</v>
      </c>
      <c r="L399" s="1">
        <v>63.84</v>
      </c>
      <c r="M399" s="1">
        <v>63.85</v>
      </c>
      <c r="N399" s="1">
        <v>63.491999999999997</v>
      </c>
      <c r="O399" s="1">
        <v>63.500999999999998</v>
      </c>
      <c r="P399" s="1">
        <v>1</v>
      </c>
      <c r="Q399" s="1">
        <v>5</v>
      </c>
      <c r="R399" s="2" t="s">
        <v>44</v>
      </c>
      <c r="S399" s="2" t="s">
        <v>112</v>
      </c>
      <c r="T399" s="2"/>
      <c r="U399" s="2"/>
      <c r="V399" s="2" t="s">
        <v>112</v>
      </c>
      <c r="W399" s="2" t="s">
        <v>910</v>
      </c>
      <c r="X399" s="3">
        <v>44896.240972222222</v>
      </c>
      <c r="Y399" s="2" t="s">
        <v>772</v>
      </c>
      <c r="Z399" s="2" t="s">
        <v>36</v>
      </c>
      <c r="AA399" s="2"/>
      <c r="AB399" s="2" t="s">
        <v>911</v>
      </c>
    </row>
    <row r="400" spans="1:28" ht="13" x14ac:dyDescent="0.15">
      <c r="A400" s="1">
        <v>397</v>
      </c>
      <c r="B400" s="2" t="s">
        <v>28</v>
      </c>
      <c r="C400" s="2" t="s">
        <v>29</v>
      </c>
      <c r="D400" s="1">
        <v>8</v>
      </c>
      <c r="E400" s="2" t="s">
        <v>30</v>
      </c>
      <c r="F400" s="2">
        <v>4</v>
      </c>
      <c r="G400" s="2" t="s">
        <v>29</v>
      </c>
      <c r="H400" s="1">
        <v>20</v>
      </c>
      <c r="I400" s="1">
        <v>20</v>
      </c>
      <c r="J400" s="1">
        <v>20</v>
      </c>
      <c r="K400" s="1">
        <v>5</v>
      </c>
      <c r="L400" s="1">
        <v>63.84</v>
      </c>
      <c r="M400" s="1">
        <v>63.84</v>
      </c>
      <c r="N400" s="1">
        <v>63.491999999999997</v>
      </c>
      <c r="O400" s="1">
        <v>63.491999999999997</v>
      </c>
      <c r="P400" s="1">
        <v>0</v>
      </c>
      <c r="Q400" s="1">
        <v>1</v>
      </c>
      <c r="R400" s="2" t="s">
        <v>38</v>
      </c>
      <c r="S400" s="2" t="s">
        <v>39</v>
      </c>
      <c r="T400" s="2"/>
      <c r="U400" s="2"/>
      <c r="V400" s="2" t="s">
        <v>39</v>
      </c>
      <c r="W400" s="2" t="s">
        <v>912</v>
      </c>
      <c r="X400" s="3">
        <v>44896.24722222222</v>
      </c>
      <c r="Y400" s="2" t="s">
        <v>41</v>
      </c>
      <c r="Z400" s="2" t="s">
        <v>36</v>
      </c>
      <c r="AA400" s="2"/>
      <c r="AB400" s="2" t="s">
        <v>913</v>
      </c>
    </row>
    <row r="401" spans="1:28" ht="13" x14ac:dyDescent="0.15">
      <c r="A401" s="1">
        <v>397</v>
      </c>
      <c r="B401" s="2" t="s">
        <v>28</v>
      </c>
      <c r="C401" s="2" t="s">
        <v>29</v>
      </c>
      <c r="D401" s="1">
        <v>8</v>
      </c>
      <c r="E401" s="2" t="s">
        <v>30</v>
      </c>
      <c r="F401" s="2">
        <v>4</v>
      </c>
      <c r="G401" s="2" t="s">
        <v>43</v>
      </c>
      <c r="H401" s="1">
        <v>20</v>
      </c>
      <c r="I401" s="1">
        <v>21</v>
      </c>
      <c r="J401" s="1">
        <v>20</v>
      </c>
      <c r="K401" s="1">
        <v>5</v>
      </c>
      <c r="L401" s="1">
        <v>63.84</v>
      </c>
      <c r="M401" s="1">
        <v>63.85</v>
      </c>
      <c r="N401" s="1">
        <v>63.491999999999997</v>
      </c>
      <c r="O401" s="1">
        <v>63.500999999999998</v>
      </c>
      <c r="P401" s="1">
        <v>1</v>
      </c>
      <c r="Q401" s="1">
        <v>5</v>
      </c>
      <c r="R401" s="2" t="s">
        <v>44</v>
      </c>
      <c r="S401" s="2" t="s">
        <v>108</v>
      </c>
      <c r="T401" s="2"/>
      <c r="U401" s="2"/>
      <c r="V401" s="2" t="s">
        <v>108</v>
      </c>
      <c r="W401" s="2" t="s">
        <v>914</v>
      </c>
      <c r="X401" s="3">
        <v>44896.240972222222</v>
      </c>
      <c r="Y401" s="2" t="s">
        <v>110</v>
      </c>
      <c r="Z401" s="2" t="s">
        <v>36</v>
      </c>
      <c r="AA401" s="2"/>
      <c r="AB401" s="2" t="s">
        <v>915</v>
      </c>
    </row>
    <row r="402" spans="1:28" ht="13" x14ac:dyDescent="0.15">
      <c r="A402" s="1">
        <v>397</v>
      </c>
      <c r="B402" s="2" t="s">
        <v>28</v>
      </c>
      <c r="C402" s="2" t="s">
        <v>29</v>
      </c>
      <c r="D402" s="1">
        <v>8</v>
      </c>
      <c r="E402" s="2" t="s">
        <v>30</v>
      </c>
      <c r="F402" s="2">
        <v>4</v>
      </c>
      <c r="G402" s="2" t="s">
        <v>43</v>
      </c>
      <c r="H402" s="1">
        <v>75</v>
      </c>
      <c r="I402" s="1">
        <v>75</v>
      </c>
      <c r="J402" s="1">
        <v>75</v>
      </c>
      <c r="K402" s="1">
        <v>5</v>
      </c>
      <c r="L402" s="1">
        <v>64.39</v>
      </c>
      <c r="M402" s="1">
        <v>64.39</v>
      </c>
      <c r="N402" s="1">
        <v>64.001000000000005</v>
      </c>
      <c r="O402" s="1">
        <v>64.001000000000005</v>
      </c>
      <c r="P402" s="1">
        <v>0</v>
      </c>
      <c r="Q402" s="1">
        <v>1</v>
      </c>
      <c r="R402" s="2" t="s">
        <v>49</v>
      </c>
      <c r="S402" s="2" t="s">
        <v>50</v>
      </c>
      <c r="T402" s="2"/>
      <c r="U402" s="2"/>
      <c r="V402" s="2" t="s">
        <v>50</v>
      </c>
      <c r="W402" s="2" t="s">
        <v>916</v>
      </c>
      <c r="X402" s="3">
        <v>44896.23541666667</v>
      </c>
      <c r="Y402" s="2" t="s">
        <v>110</v>
      </c>
      <c r="Z402" s="2" t="s">
        <v>36</v>
      </c>
      <c r="AA402" s="2"/>
      <c r="AB402" s="2" t="s">
        <v>917</v>
      </c>
    </row>
    <row r="403" spans="1:28" ht="13" x14ac:dyDescent="0.15">
      <c r="A403" s="1">
        <v>397</v>
      </c>
      <c r="B403" s="2" t="s">
        <v>28</v>
      </c>
      <c r="C403" s="2" t="s">
        <v>29</v>
      </c>
      <c r="D403" s="1">
        <v>8</v>
      </c>
      <c r="E403" s="2" t="s">
        <v>30</v>
      </c>
      <c r="F403" s="1">
        <v>4</v>
      </c>
      <c r="G403" s="2" t="s">
        <v>43</v>
      </c>
      <c r="H403" s="1">
        <v>118</v>
      </c>
      <c r="I403" s="1">
        <v>120</v>
      </c>
      <c r="J403" s="1">
        <v>118</v>
      </c>
      <c r="K403" s="1">
        <v>5</v>
      </c>
      <c r="L403" s="1">
        <v>64.819999999999993</v>
      </c>
      <c r="M403" s="1">
        <v>64.84</v>
      </c>
      <c r="N403" s="1">
        <v>64.397999999999996</v>
      </c>
      <c r="O403" s="1">
        <v>64.417000000000002</v>
      </c>
      <c r="P403" s="1">
        <v>2</v>
      </c>
      <c r="Q403" s="1">
        <v>10</v>
      </c>
      <c r="R403" s="2" t="s">
        <v>44</v>
      </c>
      <c r="S403" s="2" t="s">
        <v>45</v>
      </c>
      <c r="T403" s="2"/>
      <c r="U403" s="2"/>
      <c r="V403" s="2">
        <v>31188</v>
      </c>
      <c r="W403" s="2" t="s">
        <v>918</v>
      </c>
      <c r="X403" s="3">
        <v>44896.241666666669</v>
      </c>
      <c r="Y403" s="2" t="s">
        <v>772</v>
      </c>
      <c r="Z403" s="2" t="s">
        <v>36</v>
      </c>
      <c r="AA403" s="2"/>
      <c r="AB403" s="2" t="s">
        <v>919</v>
      </c>
    </row>
    <row r="404" spans="1:28" ht="13" x14ac:dyDescent="0.15">
      <c r="A404" s="1">
        <v>397</v>
      </c>
      <c r="B404" s="2" t="s">
        <v>28</v>
      </c>
      <c r="C404" s="2" t="s">
        <v>29</v>
      </c>
      <c r="D404" s="1">
        <v>8</v>
      </c>
      <c r="E404" s="2" t="s">
        <v>30</v>
      </c>
      <c r="F404" s="1">
        <v>5</v>
      </c>
      <c r="G404" s="2" t="s">
        <v>43</v>
      </c>
      <c r="H404" s="1">
        <v>69</v>
      </c>
      <c r="I404" s="1">
        <v>71</v>
      </c>
      <c r="J404" s="1">
        <v>69</v>
      </c>
      <c r="K404" s="1">
        <v>5</v>
      </c>
      <c r="L404" s="1">
        <v>65.81</v>
      </c>
      <c r="M404" s="1">
        <v>65.83</v>
      </c>
      <c r="N404" s="1">
        <v>65.313999999999993</v>
      </c>
      <c r="O404" s="1">
        <v>65.332999999999998</v>
      </c>
      <c r="P404" s="1">
        <v>2</v>
      </c>
      <c r="Q404" s="1">
        <v>7</v>
      </c>
      <c r="R404" s="2" t="s">
        <v>210</v>
      </c>
      <c r="S404" s="2" t="s">
        <v>211</v>
      </c>
      <c r="T404" s="2" t="s">
        <v>212</v>
      </c>
      <c r="U404" s="2" t="s">
        <v>213</v>
      </c>
      <c r="V404" s="2" t="s">
        <v>211</v>
      </c>
      <c r="W404" s="2" t="s">
        <v>920</v>
      </c>
      <c r="X404" s="3">
        <v>44896.243055555555</v>
      </c>
      <c r="Y404" s="2" t="s">
        <v>35</v>
      </c>
      <c r="Z404" s="2" t="s">
        <v>36</v>
      </c>
      <c r="AA404" s="2"/>
      <c r="AB404" s="2" t="s">
        <v>921</v>
      </c>
    </row>
    <row r="405" spans="1:28" ht="13" x14ac:dyDescent="0.15">
      <c r="A405" s="1">
        <v>397</v>
      </c>
      <c r="B405" s="2" t="s">
        <v>28</v>
      </c>
      <c r="C405" s="2" t="s">
        <v>29</v>
      </c>
      <c r="D405" s="1">
        <v>8</v>
      </c>
      <c r="E405" s="2" t="s">
        <v>30</v>
      </c>
      <c r="F405" s="1">
        <v>5</v>
      </c>
      <c r="G405" s="2" t="s">
        <v>43</v>
      </c>
      <c r="H405" s="1">
        <v>75</v>
      </c>
      <c r="I405" s="1">
        <v>75</v>
      </c>
      <c r="J405" s="1">
        <v>75</v>
      </c>
      <c r="K405" s="1">
        <v>5</v>
      </c>
      <c r="L405" s="1">
        <v>65.87</v>
      </c>
      <c r="M405" s="1">
        <v>65.87</v>
      </c>
      <c r="N405" s="1">
        <v>65.37</v>
      </c>
      <c r="O405" s="1">
        <v>65.37</v>
      </c>
      <c r="P405" s="1">
        <v>0</v>
      </c>
      <c r="Q405" s="2">
        <v>1</v>
      </c>
      <c r="R405" s="2" t="s">
        <v>49</v>
      </c>
      <c r="S405" s="2" t="s">
        <v>50</v>
      </c>
      <c r="T405" s="2"/>
      <c r="U405" s="2"/>
      <c r="V405" s="2" t="s">
        <v>50</v>
      </c>
      <c r="W405" s="2" t="s">
        <v>922</v>
      </c>
      <c r="X405" s="3">
        <v>44896.23541666667</v>
      </c>
      <c r="Y405" s="2" t="s">
        <v>110</v>
      </c>
      <c r="Z405" s="2" t="s">
        <v>36</v>
      </c>
      <c r="AA405" s="2"/>
      <c r="AB405" s="2" t="s">
        <v>923</v>
      </c>
    </row>
    <row r="406" spans="1:28" ht="13" x14ac:dyDescent="0.15">
      <c r="A406" s="1">
        <v>397</v>
      </c>
      <c r="B406" s="2" t="s">
        <v>28</v>
      </c>
      <c r="C406" s="2" t="s">
        <v>29</v>
      </c>
      <c r="D406" s="1">
        <v>8</v>
      </c>
      <c r="E406" s="2" t="s">
        <v>30</v>
      </c>
      <c r="F406" s="1">
        <v>6</v>
      </c>
      <c r="G406" s="2" t="s">
        <v>43</v>
      </c>
      <c r="H406" s="1">
        <v>75</v>
      </c>
      <c r="I406" s="1">
        <v>75</v>
      </c>
      <c r="J406" s="1">
        <v>75</v>
      </c>
      <c r="K406" s="1">
        <v>5</v>
      </c>
      <c r="L406" s="1">
        <v>67.42</v>
      </c>
      <c r="M406" s="1">
        <v>67.42</v>
      </c>
      <c r="N406" s="1">
        <v>66.804000000000002</v>
      </c>
      <c r="O406" s="1">
        <v>66.804000000000002</v>
      </c>
      <c r="P406" s="1">
        <v>0</v>
      </c>
      <c r="Q406" s="1">
        <v>1</v>
      </c>
      <c r="R406" s="2" t="s">
        <v>49</v>
      </c>
      <c r="S406" s="2" t="s">
        <v>50</v>
      </c>
      <c r="T406" s="2"/>
      <c r="U406" s="2"/>
      <c r="V406" s="2" t="s">
        <v>50</v>
      </c>
      <c r="W406" s="2" t="s">
        <v>924</v>
      </c>
      <c r="X406" s="3">
        <v>44896.23541666667</v>
      </c>
      <c r="Y406" s="2" t="s">
        <v>110</v>
      </c>
      <c r="Z406" s="2" t="s">
        <v>36</v>
      </c>
      <c r="AA406" s="2"/>
      <c r="AB406" s="2" t="s">
        <v>925</v>
      </c>
    </row>
    <row r="407" spans="1:28" ht="13" x14ac:dyDescent="0.15">
      <c r="A407" s="1">
        <v>397</v>
      </c>
      <c r="B407" s="2" t="s">
        <v>28</v>
      </c>
      <c r="C407" s="2" t="s">
        <v>29</v>
      </c>
      <c r="D407" s="1">
        <v>8</v>
      </c>
      <c r="E407" s="2" t="s">
        <v>30</v>
      </c>
      <c r="F407" s="1">
        <v>6</v>
      </c>
      <c r="G407" s="2"/>
      <c r="H407" s="1">
        <v>147</v>
      </c>
      <c r="I407" s="1">
        <v>152</v>
      </c>
      <c r="J407" s="1">
        <v>0</v>
      </c>
      <c r="K407" s="1">
        <v>5</v>
      </c>
      <c r="L407" s="1">
        <v>68.14</v>
      </c>
      <c r="M407" s="1">
        <v>68.19</v>
      </c>
      <c r="N407" s="1">
        <v>67.47</v>
      </c>
      <c r="O407" s="1">
        <v>67.516000000000005</v>
      </c>
      <c r="P407" s="1">
        <v>5</v>
      </c>
      <c r="Q407" s="1">
        <v>6</v>
      </c>
      <c r="R407" s="2" t="s">
        <v>53</v>
      </c>
      <c r="S407" s="2"/>
      <c r="T407" s="2"/>
      <c r="U407" s="2"/>
      <c r="V407" s="2" t="s">
        <v>54</v>
      </c>
      <c r="W407" s="2" t="s">
        <v>926</v>
      </c>
      <c r="X407" s="3">
        <v>44896.088194444441</v>
      </c>
      <c r="Y407" s="2" t="s">
        <v>56</v>
      </c>
      <c r="Z407" s="2" t="s">
        <v>36</v>
      </c>
      <c r="AA407" s="2" t="s">
        <v>57</v>
      </c>
      <c r="AB407" s="2" t="s">
        <v>927</v>
      </c>
    </row>
    <row r="408" spans="1:28" ht="13" x14ac:dyDescent="0.15">
      <c r="A408" s="1">
        <v>397</v>
      </c>
      <c r="B408" s="2" t="s">
        <v>28</v>
      </c>
      <c r="C408" s="2" t="s">
        <v>29</v>
      </c>
      <c r="D408" s="1">
        <v>8</v>
      </c>
      <c r="E408" s="2" t="s">
        <v>30</v>
      </c>
      <c r="F408" s="1">
        <v>6</v>
      </c>
      <c r="G408" s="2"/>
      <c r="H408" s="1">
        <v>147</v>
      </c>
      <c r="I408" s="1">
        <v>152</v>
      </c>
      <c r="J408" s="1">
        <v>0</v>
      </c>
      <c r="K408" s="1">
        <v>5</v>
      </c>
      <c r="L408" s="1">
        <v>68.14</v>
      </c>
      <c r="M408" s="1">
        <v>68.19</v>
      </c>
      <c r="N408" s="1">
        <v>67.47</v>
      </c>
      <c r="O408" s="1">
        <v>67.516000000000005</v>
      </c>
      <c r="P408" s="1">
        <v>5</v>
      </c>
      <c r="Q408" s="2">
        <v>2</v>
      </c>
      <c r="R408" s="2" t="s">
        <v>53</v>
      </c>
      <c r="S408" s="2"/>
      <c r="T408" s="2" t="s">
        <v>74</v>
      </c>
      <c r="U408" s="2" t="s">
        <v>75</v>
      </c>
      <c r="V408" s="2" t="s">
        <v>76</v>
      </c>
      <c r="W408" s="2" t="s">
        <v>928</v>
      </c>
      <c r="X408" s="3">
        <v>44896.088194444441</v>
      </c>
      <c r="Y408" s="2" t="s">
        <v>56</v>
      </c>
      <c r="Z408" s="2" t="s">
        <v>36</v>
      </c>
      <c r="AA408" s="2" t="s">
        <v>78</v>
      </c>
      <c r="AB408" s="2" t="s">
        <v>929</v>
      </c>
    </row>
    <row r="409" spans="1:28" ht="13" x14ac:dyDescent="0.15">
      <c r="A409" s="1">
        <v>397</v>
      </c>
      <c r="B409" s="2" t="s">
        <v>28</v>
      </c>
      <c r="C409" s="2" t="s">
        <v>29</v>
      </c>
      <c r="D409" s="1">
        <v>8</v>
      </c>
      <c r="E409" s="2" t="s">
        <v>30</v>
      </c>
      <c r="F409" s="1">
        <v>6</v>
      </c>
      <c r="G409" s="2"/>
      <c r="H409" s="1">
        <v>147</v>
      </c>
      <c r="I409" s="1">
        <v>152</v>
      </c>
      <c r="J409" s="1">
        <v>0</v>
      </c>
      <c r="K409" s="1">
        <v>5</v>
      </c>
      <c r="L409" s="1">
        <v>68.14</v>
      </c>
      <c r="M409" s="1">
        <v>68.19</v>
      </c>
      <c r="N409" s="1">
        <v>67.47</v>
      </c>
      <c r="O409" s="1">
        <v>67.516000000000005</v>
      </c>
      <c r="P409" s="1">
        <v>5</v>
      </c>
      <c r="Q409" s="1">
        <v>10</v>
      </c>
      <c r="R409" s="2" t="s">
        <v>53</v>
      </c>
      <c r="S409" s="2"/>
      <c r="T409" s="2" t="s">
        <v>64</v>
      </c>
      <c r="U409" s="2" t="s">
        <v>65</v>
      </c>
      <c r="V409" s="1" t="s">
        <v>66</v>
      </c>
      <c r="W409" s="2" t="s">
        <v>930</v>
      </c>
      <c r="X409" s="3">
        <v>44896.088194444441</v>
      </c>
      <c r="Y409" s="2" t="s">
        <v>56</v>
      </c>
      <c r="Z409" s="2" t="s">
        <v>36</v>
      </c>
      <c r="AA409" s="2" t="s">
        <v>68</v>
      </c>
      <c r="AB409" s="2" t="s">
        <v>931</v>
      </c>
    </row>
    <row r="410" spans="1:28" ht="13" x14ac:dyDescent="0.15">
      <c r="A410" s="1">
        <v>397</v>
      </c>
      <c r="B410" s="2" t="s">
        <v>28</v>
      </c>
      <c r="C410" s="2" t="s">
        <v>29</v>
      </c>
      <c r="D410" s="1">
        <v>8</v>
      </c>
      <c r="E410" s="2" t="s">
        <v>30</v>
      </c>
      <c r="F410" s="1">
        <v>6</v>
      </c>
      <c r="G410" s="2"/>
      <c r="H410" s="1">
        <v>147</v>
      </c>
      <c r="I410" s="1">
        <v>152</v>
      </c>
      <c r="J410" s="1">
        <v>0</v>
      </c>
      <c r="K410" s="1">
        <v>5</v>
      </c>
      <c r="L410" s="1">
        <v>68.14</v>
      </c>
      <c r="M410" s="1">
        <v>68.19</v>
      </c>
      <c r="N410" s="1">
        <v>67.47</v>
      </c>
      <c r="O410" s="1">
        <v>67.516000000000005</v>
      </c>
      <c r="P410" s="1">
        <v>5</v>
      </c>
      <c r="Q410" s="1">
        <v>3</v>
      </c>
      <c r="R410" s="2" t="s">
        <v>53</v>
      </c>
      <c r="S410" s="2"/>
      <c r="T410" s="2"/>
      <c r="U410" s="2"/>
      <c r="V410" s="2" t="s">
        <v>70</v>
      </c>
      <c r="W410" s="2" t="s">
        <v>932</v>
      </c>
      <c r="X410" s="3">
        <v>44896.088194444441</v>
      </c>
      <c r="Y410" s="2" t="s">
        <v>56</v>
      </c>
      <c r="Z410" s="2" t="s">
        <v>36</v>
      </c>
      <c r="AA410" s="2" t="s">
        <v>72</v>
      </c>
      <c r="AB410" s="2" t="s">
        <v>933</v>
      </c>
    </row>
    <row r="411" spans="1:28" ht="13" x14ac:dyDescent="0.15">
      <c r="A411" s="1">
        <v>397</v>
      </c>
      <c r="B411" s="2" t="s">
        <v>28</v>
      </c>
      <c r="C411" s="2" t="s">
        <v>29</v>
      </c>
      <c r="D411" s="1">
        <v>8</v>
      </c>
      <c r="E411" s="2" t="s">
        <v>30</v>
      </c>
      <c r="F411" s="1">
        <v>6</v>
      </c>
      <c r="G411" s="2"/>
      <c r="H411" s="1">
        <v>147</v>
      </c>
      <c r="I411" s="1">
        <v>152</v>
      </c>
      <c r="J411" s="1">
        <v>0</v>
      </c>
      <c r="K411" s="1">
        <v>5</v>
      </c>
      <c r="L411" s="1">
        <v>68.14</v>
      </c>
      <c r="M411" s="1">
        <v>68.19</v>
      </c>
      <c r="N411" s="1">
        <v>67.47</v>
      </c>
      <c r="O411" s="1">
        <v>67.516000000000005</v>
      </c>
      <c r="P411" s="1">
        <v>5</v>
      </c>
      <c r="Q411" s="1">
        <v>2</v>
      </c>
      <c r="R411" s="2" t="s">
        <v>53</v>
      </c>
      <c r="S411" s="2" t="s">
        <v>100</v>
      </c>
      <c r="T411" s="2"/>
      <c r="U411" s="2"/>
      <c r="V411" s="2" t="s">
        <v>101</v>
      </c>
      <c r="W411" s="2" t="s">
        <v>934</v>
      </c>
      <c r="X411" s="3">
        <v>44896.088194444441</v>
      </c>
      <c r="Y411" s="2" t="s">
        <v>56</v>
      </c>
      <c r="Z411" s="2" t="s">
        <v>36</v>
      </c>
      <c r="AA411" s="2" t="s">
        <v>103</v>
      </c>
      <c r="AB411" s="2" t="s">
        <v>935</v>
      </c>
    </row>
    <row r="412" spans="1:28" ht="13" x14ac:dyDescent="0.15">
      <c r="A412" s="1">
        <v>397</v>
      </c>
      <c r="B412" s="2" t="s">
        <v>28</v>
      </c>
      <c r="C412" s="2" t="s">
        <v>29</v>
      </c>
      <c r="D412" s="1">
        <v>8</v>
      </c>
      <c r="E412" s="2" t="s">
        <v>30</v>
      </c>
      <c r="F412" s="1">
        <v>6</v>
      </c>
      <c r="G412" s="2"/>
      <c r="H412" s="1">
        <v>147</v>
      </c>
      <c r="I412" s="1">
        <v>152</v>
      </c>
      <c r="J412" s="1">
        <v>0</v>
      </c>
      <c r="K412" s="1">
        <v>5</v>
      </c>
      <c r="L412" s="1">
        <v>68.14</v>
      </c>
      <c r="M412" s="1">
        <v>68.19</v>
      </c>
      <c r="N412" s="1">
        <v>67.47</v>
      </c>
      <c r="O412" s="1">
        <v>67.516000000000005</v>
      </c>
      <c r="P412" s="1">
        <v>5</v>
      </c>
      <c r="Q412" s="1">
        <v>4</v>
      </c>
      <c r="R412" s="2" t="s">
        <v>53</v>
      </c>
      <c r="S412" s="2"/>
      <c r="T412" s="2" t="s">
        <v>94</v>
      </c>
      <c r="U412" s="2" t="s">
        <v>95</v>
      </c>
      <c r="V412" s="2" t="s">
        <v>96</v>
      </c>
      <c r="W412" s="2" t="s">
        <v>936</v>
      </c>
      <c r="X412" s="3">
        <v>44896.088194444441</v>
      </c>
      <c r="Y412" s="2" t="s">
        <v>56</v>
      </c>
      <c r="Z412" s="2" t="s">
        <v>36</v>
      </c>
      <c r="AA412" s="2" t="s">
        <v>98</v>
      </c>
      <c r="AB412" s="2" t="s">
        <v>937</v>
      </c>
    </row>
    <row r="413" spans="1:28" ht="13" x14ac:dyDescent="0.15">
      <c r="A413" s="1">
        <v>397</v>
      </c>
      <c r="B413" s="2" t="s">
        <v>28</v>
      </c>
      <c r="C413" s="2" t="s">
        <v>29</v>
      </c>
      <c r="D413" s="1">
        <v>8</v>
      </c>
      <c r="E413" s="2" t="s">
        <v>30</v>
      </c>
      <c r="F413" s="1">
        <v>6</v>
      </c>
      <c r="G413" s="2"/>
      <c r="H413" s="1">
        <v>147</v>
      </c>
      <c r="I413" s="1">
        <v>152</v>
      </c>
      <c r="J413" s="1">
        <v>0</v>
      </c>
      <c r="K413" s="1">
        <v>5</v>
      </c>
      <c r="L413" s="1">
        <v>68.14</v>
      </c>
      <c r="M413" s="1">
        <v>68.19</v>
      </c>
      <c r="N413" s="1">
        <v>67.47</v>
      </c>
      <c r="O413" s="1">
        <v>67.516000000000005</v>
      </c>
      <c r="P413" s="1">
        <v>5</v>
      </c>
      <c r="Q413" s="1">
        <v>75</v>
      </c>
      <c r="R413" s="2" t="s">
        <v>80</v>
      </c>
      <c r="S413" s="2"/>
      <c r="T413" s="2"/>
      <c r="U413" s="2"/>
      <c r="V413" s="2" t="s">
        <v>84</v>
      </c>
      <c r="W413" s="2" t="s">
        <v>938</v>
      </c>
      <c r="X413" s="3">
        <v>44896.088194444441</v>
      </c>
      <c r="Y413" s="2" t="s">
        <v>56</v>
      </c>
      <c r="Z413" s="2" t="s">
        <v>36</v>
      </c>
      <c r="AA413" s="2" t="s">
        <v>86</v>
      </c>
      <c r="AB413" s="2" t="s">
        <v>939</v>
      </c>
    </row>
    <row r="414" spans="1:28" ht="13" x14ac:dyDescent="0.15">
      <c r="A414" s="1">
        <v>397</v>
      </c>
      <c r="B414" s="2" t="s">
        <v>28</v>
      </c>
      <c r="C414" s="2" t="s">
        <v>29</v>
      </c>
      <c r="D414" s="1">
        <v>8</v>
      </c>
      <c r="E414" s="2" t="s">
        <v>30</v>
      </c>
      <c r="F414" s="2">
        <v>6</v>
      </c>
      <c r="G414" s="2"/>
      <c r="H414" s="1">
        <v>147</v>
      </c>
      <c r="I414" s="1">
        <v>152</v>
      </c>
      <c r="J414" s="1">
        <v>0</v>
      </c>
      <c r="K414" s="1">
        <v>5</v>
      </c>
      <c r="L414" s="1">
        <v>68.14</v>
      </c>
      <c r="M414" s="1">
        <v>68.19</v>
      </c>
      <c r="N414" s="1">
        <v>67.47</v>
      </c>
      <c r="O414" s="1">
        <v>67.516000000000005</v>
      </c>
      <c r="P414" s="1">
        <v>5</v>
      </c>
      <c r="Q414" s="1">
        <v>25</v>
      </c>
      <c r="R414" s="2" t="s">
        <v>80</v>
      </c>
      <c r="S414" s="2"/>
      <c r="T414" s="2" t="s">
        <v>64</v>
      </c>
      <c r="U414" s="2" t="s">
        <v>65</v>
      </c>
      <c r="V414" s="2" t="s">
        <v>81</v>
      </c>
      <c r="W414" s="2" t="s">
        <v>940</v>
      </c>
      <c r="X414" s="3">
        <v>44896.088194444441</v>
      </c>
      <c r="Y414" s="2" t="s">
        <v>56</v>
      </c>
      <c r="Z414" s="2" t="s">
        <v>36</v>
      </c>
      <c r="AA414" s="2"/>
      <c r="AB414" s="2" t="s">
        <v>941</v>
      </c>
    </row>
    <row r="415" spans="1:28" ht="13" x14ac:dyDescent="0.15">
      <c r="A415" s="1">
        <v>397</v>
      </c>
      <c r="B415" s="2" t="s">
        <v>28</v>
      </c>
      <c r="C415" s="2" t="s">
        <v>29</v>
      </c>
      <c r="D415" s="1">
        <v>8</v>
      </c>
      <c r="E415" s="2" t="s">
        <v>30</v>
      </c>
      <c r="F415" s="2">
        <v>6</v>
      </c>
      <c r="G415" s="2"/>
      <c r="H415" s="1">
        <v>147</v>
      </c>
      <c r="I415" s="1">
        <v>152</v>
      </c>
      <c r="J415" s="1">
        <v>0</v>
      </c>
      <c r="K415" s="1">
        <v>5</v>
      </c>
      <c r="L415" s="1">
        <v>68.14</v>
      </c>
      <c r="M415" s="1">
        <v>68.19</v>
      </c>
      <c r="N415" s="1">
        <v>67.47</v>
      </c>
      <c r="O415" s="1">
        <v>67.516000000000005</v>
      </c>
      <c r="P415" s="1">
        <v>5</v>
      </c>
      <c r="Q415" s="1">
        <v>10</v>
      </c>
      <c r="R415" s="2" t="s">
        <v>53</v>
      </c>
      <c r="S415" s="2"/>
      <c r="T415" s="2" t="s">
        <v>88</v>
      </c>
      <c r="U415" s="2" t="s">
        <v>89</v>
      </c>
      <c r="V415" s="2" t="s">
        <v>90</v>
      </c>
      <c r="W415" s="2" t="s">
        <v>942</v>
      </c>
      <c r="X415" s="3">
        <v>44896.088194444441</v>
      </c>
      <c r="Y415" s="2" t="s">
        <v>56</v>
      </c>
      <c r="Z415" s="2" t="s">
        <v>36</v>
      </c>
      <c r="AA415" s="2" t="s">
        <v>92</v>
      </c>
      <c r="AB415" s="2" t="s">
        <v>943</v>
      </c>
    </row>
    <row r="416" spans="1:28" ht="13" x14ac:dyDescent="0.15">
      <c r="A416" s="1">
        <v>397</v>
      </c>
      <c r="B416" s="2" t="s">
        <v>28</v>
      </c>
      <c r="C416" s="2" t="s">
        <v>29</v>
      </c>
      <c r="D416" s="1">
        <v>8</v>
      </c>
      <c r="E416" s="2" t="s">
        <v>30</v>
      </c>
      <c r="F416" s="2">
        <v>6</v>
      </c>
      <c r="G416" s="2"/>
      <c r="H416" s="1">
        <v>147</v>
      </c>
      <c r="I416" s="1">
        <v>152</v>
      </c>
      <c r="J416" s="1">
        <v>147</v>
      </c>
      <c r="K416" s="1">
        <v>5</v>
      </c>
      <c r="L416" s="1">
        <v>68.14</v>
      </c>
      <c r="M416" s="1">
        <v>68.19</v>
      </c>
      <c r="N416" s="1">
        <v>67.47</v>
      </c>
      <c r="O416" s="1">
        <v>67.516000000000005</v>
      </c>
      <c r="P416" s="1">
        <v>5</v>
      </c>
      <c r="Q416" s="1">
        <v>176</v>
      </c>
      <c r="R416" s="2" t="s">
        <v>59</v>
      </c>
      <c r="S416" s="2" t="s">
        <v>60</v>
      </c>
      <c r="T416" s="2"/>
      <c r="U416" s="2"/>
      <c r="V416" s="2" t="s">
        <v>796</v>
      </c>
      <c r="W416" s="2" t="s">
        <v>944</v>
      </c>
      <c r="X416" s="3">
        <v>44896.003472222219</v>
      </c>
      <c r="Y416" s="2" t="s">
        <v>798</v>
      </c>
      <c r="Z416" s="2" t="s">
        <v>36</v>
      </c>
      <c r="AA416" s="2"/>
      <c r="AB416" s="2" t="s">
        <v>945</v>
      </c>
    </row>
    <row r="417" spans="1:28" ht="13" x14ac:dyDescent="0.15">
      <c r="A417" s="1">
        <v>397</v>
      </c>
      <c r="B417" s="2" t="s">
        <v>28</v>
      </c>
      <c r="C417" s="2" t="s">
        <v>29</v>
      </c>
      <c r="D417" s="1">
        <v>8</v>
      </c>
      <c r="E417" s="2" t="s">
        <v>30</v>
      </c>
      <c r="F417" s="2">
        <v>7</v>
      </c>
      <c r="G417" s="2"/>
      <c r="H417" s="1">
        <v>0</v>
      </c>
      <c r="I417" s="1">
        <v>5</v>
      </c>
      <c r="J417" s="1">
        <v>0</v>
      </c>
      <c r="K417" s="1">
        <v>5</v>
      </c>
      <c r="L417" s="1">
        <v>68.19</v>
      </c>
      <c r="M417" s="1">
        <v>68.239999999999995</v>
      </c>
      <c r="N417" s="1">
        <v>67.516000000000005</v>
      </c>
      <c r="O417" s="1">
        <v>67.561999999999998</v>
      </c>
      <c r="P417" s="1">
        <v>5</v>
      </c>
      <c r="Q417" s="1">
        <v>5</v>
      </c>
      <c r="R417" s="2" t="s">
        <v>44</v>
      </c>
      <c r="S417" s="2" t="s">
        <v>105</v>
      </c>
      <c r="T417" s="2"/>
      <c r="U417" s="2"/>
      <c r="V417" s="2" t="s">
        <v>105</v>
      </c>
      <c r="W417" s="2" t="s">
        <v>946</v>
      </c>
      <c r="X417" s="3">
        <v>44896.003472222219</v>
      </c>
      <c r="Y417" s="2" t="s">
        <v>798</v>
      </c>
      <c r="Z417" s="2" t="s">
        <v>36</v>
      </c>
      <c r="AA417" s="2"/>
      <c r="AB417" s="2" t="s">
        <v>947</v>
      </c>
    </row>
    <row r="418" spans="1:28" ht="13" x14ac:dyDescent="0.15">
      <c r="A418" s="1">
        <v>397</v>
      </c>
      <c r="B418" s="2" t="s">
        <v>28</v>
      </c>
      <c r="C418" s="2" t="s">
        <v>29</v>
      </c>
      <c r="D418" s="1">
        <v>8</v>
      </c>
      <c r="E418" s="2" t="s">
        <v>30</v>
      </c>
      <c r="F418" s="2">
        <v>7</v>
      </c>
      <c r="G418" s="2" t="s">
        <v>43</v>
      </c>
      <c r="H418" s="1">
        <v>75</v>
      </c>
      <c r="I418" s="1">
        <v>75</v>
      </c>
      <c r="J418" s="1">
        <v>75</v>
      </c>
      <c r="K418" s="1">
        <v>5</v>
      </c>
      <c r="L418" s="1">
        <v>68.94</v>
      </c>
      <c r="M418" s="1">
        <v>68.94</v>
      </c>
      <c r="N418" s="1">
        <v>68.209999999999994</v>
      </c>
      <c r="O418" s="1">
        <v>68.209999999999994</v>
      </c>
      <c r="P418" s="1">
        <v>0</v>
      </c>
      <c r="Q418" s="1">
        <v>1</v>
      </c>
      <c r="R418" s="2" t="s">
        <v>49</v>
      </c>
      <c r="S418" s="2" t="s">
        <v>50</v>
      </c>
      <c r="T418" s="2"/>
      <c r="U418" s="2"/>
      <c r="V418" s="2" t="s">
        <v>50</v>
      </c>
      <c r="W418" s="2" t="s">
        <v>948</v>
      </c>
      <c r="X418" s="3">
        <v>44896.23541666667</v>
      </c>
      <c r="Y418" s="2" t="s">
        <v>110</v>
      </c>
      <c r="Z418" s="2" t="s">
        <v>36</v>
      </c>
      <c r="AA418" s="2"/>
      <c r="AB418" s="2" t="s">
        <v>949</v>
      </c>
    </row>
    <row r="419" spans="1:28" ht="13" x14ac:dyDescent="0.15">
      <c r="A419" s="1">
        <v>397</v>
      </c>
      <c r="B419" s="2" t="s">
        <v>28</v>
      </c>
      <c r="C419" s="2" t="s">
        <v>29</v>
      </c>
      <c r="D419" s="1">
        <v>8</v>
      </c>
      <c r="E419" s="2" t="s">
        <v>30</v>
      </c>
      <c r="F419" s="2" t="s">
        <v>119</v>
      </c>
      <c r="G419" s="2"/>
      <c r="H419" s="1">
        <v>24</v>
      </c>
      <c r="I419" s="1">
        <v>31</v>
      </c>
      <c r="J419" s="1">
        <v>0</v>
      </c>
      <c r="K419" s="1">
        <v>5</v>
      </c>
      <c r="L419" s="1">
        <v>69.400000000000006</v>
      </c>
      <c r="M419" s="1">
        <v>69.47</v>
      </c>
      <c r="N419" s="1">
        <v>68.635000000000005</v>
      </c>
      <c r="O419" s="1">
        <v>68.7</v>
      </c>
      <c r="P419" s="1">
        <v>7</v>
      </c>
      <c r="Q419" s="1">
        <v>30</v>
      </c>
      <c r="R419" s="2" t="s">
        <v>31</v>
      </c>
      <c r="S419" s="2"/>
      <c r="T419" s="2" t="s">
        <v>120</v>
      </c>
      <c r="U419" s="2" t="s">
        <v>121</v>
      </c>
      <c r="V419" s="2" t="s">
        <v>122</v>
      </c>
      <c r="W419" s="2" t="s">
        <v>950</v>
      </c>
      <c r="X419" s="3">
        <v>44896.003472222219</v>
      </c>
      <c r="Y419" s="2" t="s">
        <v>798</v>
      </c>
      <c r="Z419" s="2" t="s">
        <v>36</v>
      </c>
      <c r="AA419" s="2"/>
      <c r="AB419" s="2" t="s">
        <v>951</v>
      </c>
    </row>
    <row r="420" spans="1:28" ht="13" x14ac:dyDescent="0.15">
      <c r="A420" s="1">
        <v>397</v>
      </c>
      <c r="B420" s="2" t="s">
        <v>28</v>
      </c>
      <c r="C420" s="2" t="s">
        <v>29</v>
      </c>
      <c r="D420" s="1">
        <v>8</v>
      </c>
      <c r="E420" s="2" t="s">
        <v>30</v>
      </c>
      <c r="F420" s="2" t="s">
        <v>119</v>
      </c>
      <c r="G420" s="2"/>
      <c r="H420" s="1">
        <v>24</v>
      </c>
      <c r="I420" s="1">
        <v>31</v>
      </c>
      <c r="J420" s="1">
        <v>0</v>
      </c>
      <c r="K420" s="1">
        <v>5</v>
      </c>
      <c r="L420" s="1">
        <v>69.400000000000006</v>
      </c>
      <c r="M420" s="1">
        <v>69.47</v>
      </c>
      <c r="N420" s="1">
        <v>68.635000000000005</v>
      </c>
      <c r="O420" s="1">
        <v>68.7</v>
      </c>
      <c r="P420" s="1">
        <v>7</v>
      </c>
      <c r="Q420" s="1">
        <v>20</v>
      </c>
      <c r="R420" s="2" t="s">
        <v>31</v>
      </c>
      <c r="S420" s="2" t="s">
        <v>133</v>
      </c>
      <c r="T420" s="2"/>
      <c r="U420" s="2"/>
      <c r="V420" s="2" t="s">
        <v>133</v>
      </c>
      <c r="W420" s="2" t="s">
        <v>952</v>
      </c>
      <c r="X420" s="3">
        <v>44896.003472222219</v>
      </c>
      <c r="Y420" s="2" t="s">
        <v>798</v>
      </c>
      <c r="Z420" s="2" t="s">
        <v>36</v>
      </c>
      <c r="AA420" s="2" t="s">
        <v>131</v>
      </c>
      <c r="AB420" s="2" t="s">
        <v>953</v>
      </c>
    </row>
    <row r="421" spans="1:28" ht="13" x14ac:dyDescent="0.15">
      <c r="A421" s="1">
        <v>397</v>
      </c>
      <c r="B421" s="2" t="s">
        <v>28</v>
      </c>
      <c r="C421" s="2" t="s">
        <v>29</v>
      </c>
      <c r="D421" s="1">
        <v>8</v>
      </c>
      <c r="E421" s="2" t="s">
        <v>30</v>
      </c>
      <c r="F421" s="2" t="s">
        <v>119</v>
      </c>
      <c r="G421" s="2"/>
      <c r="H421" s="1">
        <v>24</v>
      </c>
      <c r="I421" s="1">
        <v>31</v>
      </c>
      <c r="J421" s="1">
        <v>0</v>
      </c>
      <c r="K421" s="1">
        <v>5</v>
      </c>
      <c r="L421" s="1">
        <v>69.400000000000006</v>
      </c>
      <c r="M421" s="1">
        <v>69.47</v>
      </c>
      <c r="N421" s="1">
        <v>68.635000000000005</v>
      </c>
      <c r="O421" s="1">
        <v>68.7</v>
      </c>
      <c r="P421" s="1">
        <v>7</v>
      </c>
      <c r="Q421" s="1">
        <v>30</v>
      </c>
      <c r="R421" s="2" t="s">
        <v>31</v>
      </c>
      <c r="S421" s="2"/>
      <c r="T421" s="2" t="s">
        <v>125</v>
      </c>
      <c r="U421" s="2" t="s">
        <v>126</v>
      </c>
      <c r="V421" s="2" t="s">
        <v>127</v>
      </c>
      <c r="W421" s="2" t="s">
        <v>954</v>
      </c>
      <c r="X421" s="3">
        <v>44896.003472222219</v>
      </c>
      <c r="Y421" s="2" t="s">
        <v>798</v>
      </c>
      <c r="Z421" s="2" t="s">
        <v>36</v>
      </c>
      <c r="AA421" s="2"/>
      <c r="AB421" s="2" t="s">
        <v>955</v>
      </c>
    </row>
    <row r="422" spans="1:28" ht="13" x14ac:dyDescent="0.15">
      <c r="A422" s="1">
        <v>397</v>
      </c>
      <c r="B422" s="2" t="s">
        <v>28</v>
      </c>
      <c r="C422" s="2" t="s">
        <v>29</v>
      </c>
      <c r="D422" s="1">
        <v>8</v>
      </c>
      <c r="E422" s="2" t="s">
        <v>30</v>
      </c>
      <c r="F422" s="2" t="s">
        <v>119</v>
      </c>
      <c r="G422" s="2"/>
      <c r="H422" s="1">
        <v>24</v>
      </c>
      <c r="I422" s="1">
        <v>31</v>
      </c>
      <c r="J422" s="1">
        <v>0</v>
      </c>
      <c r="K422" s="1">
        <v>5</v>
      </c>
      <c r="L422" s="1">
        <v>69.400000000000006</v>
      </c>
      <c r="M422" s="1">
        <v>69.47</v>
      </c>
      <c r="N422" s="1">
        <v>68.635000000000005</v>
      </c>
      <c r="O422" s="1">
        <v>68.7</v>
      </c>
      <c r="P422" s="1">
        <v>7</v>
      </c>
      <c r="Q422" s="1">
        <v>5</v>
      </c>
      <c r="R422" s="2" t="s">
        <v>31</v>
      </c>
      <c r="S422" s="2"/>
      <c r="T422" s="2" t="s">
        <v>153</v>
      </c>
      <c r="U422" s="2" t="s">
        <v>154</v>
      </c>
      <c r="V422" s="2" t="s">
        <v>155</v>
      </c>
      <c r="W422" s="2" t="s">
        <v>956</v>
      </c>
      <c r="X422" s="3">
        <v>44896.003472222219</v>
      </c>
      <c r="Y422" s="2" t="s">
        <v>798</v>
      </c>
      <c r="Z422" s="2" t="s">
        <v>36</v>
      </c>
      <c r="AA422" s="2"/>
      <c r="AB422" s="2" t="s">
        <v>957</v>
      </c>
    </row>
    <row r="423" spans="1:28" ht="13" x14ac:dyDescent="0.15">
      <c r="A423" s="1">
        <v>397</v>
      </c>
      <c r="B423" s="2" t="s">
        <v>28</v>
      </c>
      <c r="C423" s="2" t="s">
        <v>29</v>
      </c>
      <c r="D423" s="1">
        <v>8</v>
      </c>
      <c r="E423" s="2" t="s">
        <v>30</v>
      </c>
      <c r="F423" s="2" t="s">
        <v>119</v>
      </c>
      <c r="G423" s="2"/>
      <c r="H423" s="1">
        <v>24</v>
      </c>
      <c r="I423" s="1">
        <v>31</v>
      </c>
      <c r="J423" s="1">
        <v>0</v>
      </c>
      <c r="K423" s="1">
        <v>5</v>
      </c>
      <c r="L423" s="1">
        <v>69.400000000000006</v>
      </c>
      <c r="M423" s="1">
        <v>69.47</v>
      </c>
      <c r="N423" s="1">
        <v>68.635000000000005</v>
      </c>
      <c r="O423" s="1">
        <v>68.7</v>
      </c>
      <c r="P423" s="1">
        <v>7</v>
      </c>
      <c r="Q423" s="1">
        <v>5</v>
      </c>
      <c r="R423" s="2" t="s">
        <v>31</v>
      </c>
      <c r="S423" s="2" t="s">
        <v>50</v>
      </c>
      <c r="T423" s="2"/>
      <c r="U423" s="2"/>
      <c r="V423" s="2" t="s">
        <v>50</v>
      </c>
      <c r="W423" s="2" t="s">
        <v>958</v>
      </c>
      <c r="X423" s="3">
        <v>44896.003472222219</v>
      </c>
      <c r="Y423" s="2" t="s">
        <v>798</v>
      </c>
      <c r="Z423" s="2" t="s">
        <v>36</v>
      </c>
      <c r="AA423" s="2" t="s">
        <v>131</v>
      </c>
      <c r="AB423" s="2" t="s">
        <v>959</v>
      </c>
    </row>
    <row r="424" spans="1:28" ht="13" x14ac:dyDescent="0.15">
      <c r="A424" s="1">
        <v>397</v>
      </c>
      <c r="B424" s="2" t="s">
        <v>28</v>
      </c>
      <c r="C424" s="2" t="s">
        <v>29</v>
      </c>
      <c r="D424" s="1">
        <v>8</v>
      </c>
      <c r="E424" s="2" t="s">
        <v>30</v>
      </c>
      <c r="F424" s="1" t="s">
        <v>119</v>
      </c>
      <c r="G424" s="2"/>
      <c r="H424" s="1">
        <v>24</v>
      </c>
      <c r="I424" s="1">
        <v>31</v>
      </c>
      <c r="J424" s="1">
        <v>0</v>
      </c>
      <c r="K424" s="1">
        <v>5</v>
      </c>
      <c r="L424" s="1">
        <v>69.400000000000006</v>
      </c>
      <c r="M424" s="1">
        <v>69.47</v>
      </c>
      <c r="N424" s="1">
        <v>68.635000000000005</v>
      </c>
      <c r="O424" s="1">
        <v>68.7</v>
      </c>
      <c r="P424" s="1">
        <v>7</v>
      </c>
      <c r="Q424" s="1">
        <v>20</v>
      </c>
      <c r="R424" s="2" t="s">
        <v>31</v>
      </c>
      <c r="S424" s="2"/>
      <c r="T424" s="2" t="s">
        <v>158</v>
      </c>
      <c r="U424" s="2" t="s">
        <v>159</v>
      </c>
      <c r="V424" s="2" t="s">
        <v>160</v>
      </c>
      <c r="W424" s="2" t="s">
        <v>960</v>
      </c>
      <c r="X424" s="3">
        <v>44896.003472222219</v>
      </c>
      <c r="Y424" s="2" t="s">
        <v>798</v>
      </c>
      <c r="Z424" s="2" t="s">
        <v>36</v>
      </c>
      <c r="AA424" s="2"/>
      <c r="AB424" s="2" t="s">
        <v>961</v>
      </c>
    </row>
    <row r="425" spans="1:28" ht="13" x14ac:dyDescent="0.15">
      <c r="A425" s="1">
        <v>397</v>
      </c>
      <c r="B425" s="2" t="s">
        <v>28</v>
      </c>
      <c r="C425" s="2" t="s">
        <v>29</v>
      </c>
      <c r="D425" s="1">
        <v>8</v>
      </c>
      <c r="E425" s="2" t="s">
        <v>30</v>
      </c>
      <c r="F425" s="1" t="s">
        <v>119</v>
      </c>
      <c r="G425" s="2"/>
      <c r="H425" s="1">
        <v>24</v>
      </c>
      <c r="I425" s="1">
        <v>31</v>
      </c>
      <c r="J425" s="1">
        <v>0</v>
      </c>
      <c r="K425" s="1">
        <v>5</v>
      </c>
      <c r="L425" s="1">
        <v>69.400000000000006</v>
      </c>
      <c r="M425" s="1">
        <v>69.47</v>
      </c>
      <c r="N425" s="1">
        <v>68.635000000000005</v>
      </c>
      <c r="O425" s="1">
        <v>68.7</v>
      </c>
      <c r="P425" s="1">
        <v>7</v>
      </c>
      <c r="Q425" s="1">
        <v>5</v>
      </c>
      <c r="R425" s="2" t="s">
        <v>31</v>
      </c>
      <c r="S425" s="2"/>
      <c r="T425" s="2" t="s">
        <v>136</v>
      </c>
      <c r="U425" s="2" t="s">
        <v>137</v>
      </c>
      <c r="V425" s="2" t="s">
        <v>138</v>
      </c>
      <c r="W425" s="2" t="s">
        <v>962</v>
      </c>
      <c r="X425" s="3">
        <v>44896.003472222219</v>
      </c>
      <c r="Y425" s="2" t="s">
        <v>798</v>
      </c>
      <c r="Z425" s="2" t="s">
        <v>36</v>
      </c>
      <c r="AA425" s="2"/>
      <c r="AB425" s="2" t="s">
        <v>963</v>
      </c>
    </row>
    <row r="426" spans="1:28" ht="13" x14ac:dyDescent="0.15">
      <c r="A426" s="1">
        <v>397</v>
      </c>
      <c r="B426" s="2" t="s">
        <v>28</v>
      </c>
      <c r="C426" s="2" t="s">
        <v>29</v>
      </c>
      <c r="D426" s="1">
        <v>8</v>
      </c>
      <c r="E426" s="2" t="s">
        <v>30</v>
      </c>
      <c r="F426" s="1" t="s">
        <v>119</v>
      </c>
      <c r="G426" s="2"/>
      <c r="H426" s="1">
        <v>24</v>
      </c>
      <c r="I426" s="1">
        <v>31</v>
      </c>
      <c r="J426" s="1">
        <v>0</v>
      </c>
      <c r="K426" s="1">
        <v>5</v>
      </c>
      <c r="L426" s="1">
        <v>69.400000000000006</v>
      </c>
      <c r="M426" s="1">
        <v>69.47</v>
      </c>
      <c r="N426" s="1">
        <v>68.635000000000005</v>
      </c>
      <c r="O426" s="1">
        <v>68.7</v>
      </c>
      <c r="P426" s="1">
        <v>7</v>
      </c>
      <c r="Q426" s="1">
        <v>20</v>
      </c>
      <c r="R426" s="2" t="s">
        <v>31</v>
      </c>
      <c r="S426" s="2"/>
      <c r="T426" s="2" t="s">
        <v>146</v>
      </c>
      <c r="U426" s="2" t="s">
        <v>147</v>
      </c>
      <c r="V426" s="2" t="s">
        <v>148</v>
      </c>
      <c r="W426" s="2" t="s">
        <v>964</v>
      </c>
      <c r="X426" s="3">
        <v>44896.003472222219</v>
      </c>
      <c r="Y426" s="2" t="s">
        <v>798</v>
      </c>
      <c r="Z426" s="2" t="s">
        <v>36</v>
      </c>
      <c r="AA426" s="2"/>
      <c r="AB426" s="2" t="s">
        <v>965</v>
      </c>
    </row>
    <row r="427" spans="1:28" ht="13" x14ac:dyDescent="0.15">
      <c r="A427" s="1">
        <v>397</v>
      </c>
      <c r="B427" s="2" t="s">
        <v>28</v>
      </c>
      <c r="C427" s="2" t="s">
        <v>29</v>
      </c>
      <c r="D427" s="1">
        <v>8</v>
      </c>
      <c r="E427" s="2" t="s">
        <v>30</v>
      </c>
      <c r="F427" s="1" t="s">
        <v>119</v>
      </c>
      <c r="G427" s="2"/>
      <c r="H427" s="1">
        <v>24</v>
      </c>
      <c r="I427" s="1">
        <v>31</v>
      </c>
      <c r="J427" s="1">
        <v>24</v>
      </c>
      <c r="K427" s="1">
        <v>5</v>
      </c>
      <c r="L427" s="1">
        <v>69.400000000000006</v>
      </c>
      <c r="M427" s="1">
        <v>69.47</v>
      </c>
      <c r="N427" s="1">
        <v>68.635000000000005</v>
      </c>
      <c r="O427" s="1">
        <v>68.7</v>
      </c>
      <c r="P427" s="1">
        <v>7</v>
      </c>
      <c r="Q427" s="1">
        <v>247</v>
      </c>
      <c r="R427" s="2" t="s">
        <v>59</v>
      </c>
      <c r="S427" s="2" t="s">
        <v>32</v>
      </c>
      <c r="T427" s="2"/>
      <c r="U427" s="2"/>
      <c r="V427" s="2" t="s">
        <v>32</v>
      </c>
      <c r="W427" s="2" t="s">
        <v>966</v>
      </c>
      <c r="X427" s="3">
        <v>44896.003472222219</v>
      </c>
      <c r="Y427" s="2" t="s">
        <v>798</v>
      </c>
      <c r="Z427" s="2" t="s">
        <v>36</v>
      </c>
      <c r="AA427" s="2"/>
      <c r="AB427" s="2" t="s">
        <v>967</v>
      </c>
    </row>
    <row r="428" spans="1:28" ht="13" x14ac:dyDescent="0.15">
      <c r="A428" s="1">
        <v>397</v>
      </c>
      <c r="B428" s="2" t="s">
        <v>28</v>
      </c>
      <c r="C428" s="2" t="s">
        <v>29</v>
      </c>
      <c r="D428" s="1">
        <v>8</v>
      </c>
      <c r="E428" s="2" t="s">
        <v>30</v>
      </c>
      <c r="F428" s="1" t="s">
        <v>119</v>
      </c>
      <c r="G428" s="2"/>
      <c r="H428" s="1">
        <v>24</v>
      </c>
      <c r="I428" s="1">
        <v>31</v>
      </c>
      <c r="J428" s="1">
        <v>0</v>
      </c>
      <c r="K428" s="1">
        <v>5</v>
      </c>
      <c r="L428" s="1">
        <v>69.400000000000006</v>
      </c>
      <c r="M428" s="1">
        <v>69.47</v>
      </c>
      <c r="N428" s="1">
        <v>68.635000000000005</v>
      </c>
      <c r="O428" s="1">
        <v>68.7</v>
      </c>
      <c r="P428" s="1">
        <v>7</v>
      </c>
      <c r="Q428" s="2">
        <v>5</v>
      </c>
      <c r="R428" s="2" t="s">
        <v>31</v>
      </c>
      <c r="S428" s="2"/>
      <c r="T428" s="2" t="s">
        <v>141</v>
      </c>
      <c r="U428" s="2" t="s">
        <v>142</v>
      </c>
      <c r="V428" s="2" t="s">
        <v>143</v>
      </c>
      <c r="W428" s="2" t="s">
        <v>968</v>
      </c>
      <c r="X428" s="3">
        <v>44896.003472222219</v>
      </c>
      <c r="Y428" s="2" t="s">
        <v>798</v>
      </c>
      <c r="Z428" s="2" t="s">
        <v>36</v>
      </c>
      <c r="AA428" s="2"/>
      <c r="AB428" s="2" t="s">
        <v>969</v>
      </c>
    </row>
    <row r="429" spans="1:28" ht="13" x14ac:dyDescent="0.15">
      <c r="A429" s="1">
        <v>397</v>
      </c>
      <c r="B429" s="2" t="s">
        <v>28</v>
      </c>
      <c r="C429" s="2" t="s">
        <v>29</v>
      </c>
      <c r="D429" s="1">
        <v>9</v>
      </c>
      <c r="E429" s="2" t="s">
        <v>30</v>
      </c>
      <c r="F429" s="1">
        <v>1</v>
      </c>
      <c r="G429" s="2" t="s">
        <v>43</v>
      </c>
      <c r="H429" s="1">
        <v>73</v>
      </c>
      <c r="I429" s="1">
        <v>73</v>
      </c>
      <c r="J429" s="1">
        <v>73</v>
      </c>
      <c r="K429" s="1">
        <v>5</v>
      </c>
      <c r="L429" s="1">
        <v>69.430000000000007</v>
      </c>
      <c r="M429" s="1">
        <v>69.430000000000007</v>
      </c>
      <c r="N429" s="1">
        <v>69.381</v>
      </c>
      <c r="O429" s="1">
        <v>69.381</v>
      </c>
      <c r="P429" s="1">
        <v>0</v>
      </c>
      <c r="Q429" s="1">
        <v>1</v>
      </c>
      <c r="R429" s="2" t="s">
        <v>49</v>
      </c>
      <c r="S429" s="2" t="s">
        <v>50</v>
      </c>
      <c r="T429" s="2"/>
      <c r="U429" s="2"/>
      <c r="V429" s="2" t="s">
        <v>50</v>
      </c>
      <c r="W429" s="2" t="s">
        <v>970</v>
      </c>
      <c r="X429" s="3">
        <v>44896.290277777778</v>
      </c>
      <c r="Y429" s="2" t="s">
        <v>110</v>
      </c>
      <c r="Z429" s="2" t="s">
        <v>36</v>
      </c>
      <c r="AA429" s="2"/>
      <c r="AB429" s="2" t="s">
        <v>971</v>
      </c>
    </row>
    <row r="430" spans="1:28" ht="13" x14ac:dyDescent="0.15">
      <c r="A430" s="1">
        <v>397</v>
      </c>
      <c r="B430" s="2" t="s">
        <v>28</v>
      </c>
      <c r="C430" s="2" t="s">
        <v>29</v>
      </c>
      <c r="D430" s="1">
        <v>9</v>
      </c>
      <c r="E430" s="2" t="s">
        <v>30</v>
      </c>
      <c r="F430" s="1">
        <v>2</v>
      </c>
      <c r="G430" s="2" t="s">
        <v>43</v>
      </c>
      <c r="H430" s="1">
        <v>75</v>
      </c>
      <c r="I430" s="1">
        <v>75</v>
      </c>
      <c r="J430" s="1">
        <v>75</v>
      </c>
      <c r="K430" s="1">
        <v>5</v>
      </c>
      <c r="L430" s="1">
        <v>70.88</v>
      </c>
      <c r="M430" s="1">
        <v>70.88</v>
      </c>
      <c r="N430" s="1">
        <v>70.733999999999995</v>
      </c>
      <c r="O430" s="1">
        <v>70.733999999999995</v>
      </c>
      <c r="P430" s="1">
        <v>0</v>
      </c>
      <c r="Q430" s="1">
        <v>1</v>
      </c>
      <c r="R430" s="2" t="s">
        <v>49</v>
      </c>
      <c r="S430" s="2" t="s">
        <v>50</v>
      </c>
      <c r="T430" s="2"/>
      <c r="U430" s="2"/>
      <c r="V430" s="2" t="s">
        <v>50</v>
      </c>
      <c r="W430" s="2" t="s">
        <v>972</v>
      </c>
      <c r="X430" s="3">
        <v>44896.290277777778</v>
      </c>
      <c r="Y430" s="2" t="s">
        <v>110</v>
      </c>
      <c r="Z430" s="2" t="s">
        <v>36</v>
      </c>
      <c r="AA430" s="2"/>
      <c r="AB430" s="2" t="s">
        <v>973</v>
      </c>
    </row>
    <row r="431" spans="1:28" ht="13" x14ac:dyDescent="0.15">
      <c r="A431" s="1">
        <v>397</v>
      </c>
      <c r="B431" s="2" t="s">
        <v>28</v>
      </c>
      <c r="C431" s="2" t="s">
        <v>29</v>
      </c>
      <c r="D431" s="1">
        <v>9</v>
      </c>
      <c r="E431" s="2" t="s">
        <v>30</v>
      </c>
      <c r="F431" s="1">
        <v>3</v>
      </c>
      <c r="G431" s="2" t="s">
        <v>43</v>
      </c>
      <c r="H431" s="1">
        <v>10</v>
      </c>
      <c r="I431" s="1">
        <v>11</v>
      </c>
      <c r="J431" s="1">
        <v>10</v>
      </c>
      <c r="K431" s="1">
        <v>5</v>
      </c>
      <c r="L431" s="1">
        <v>71.55</v>
      </c>
      <c r="M431" s="1">
        <v>71.56</v>
      </c>
      <c r="N431" s="1">
        <v>71.358999999999995</v>
      </c>
      <c r="O431" s="1">
        <v>71.369</v>
      </c>
      <c r="P431" s="1">
        <v>1</v>
      </c>
      <c r="Q431" s="1">
        <v>5</v>
      </c>
      <c r="R431" s="2" t="s">
        <v>44</v>
      </c>
      <c r="S431" s="2" t="s">
        <v>108</v>
      </c>
      <c r="T431" s="2"/>
      <c r="U431" s="2"/>
      <c r="V431" s="2" t="s">
        <v>108</v>
      </c>
      <c r="W431" s="2" t="s">
        <v>974</v>
      </c>
      <c r="X431" s="3">
        <v>44896.3</v>
      </c>
      <c r="Y431" s="2" t="s">
        <v>110</v>
      </c>
      <c r="Z431" s="2" t="s">
        <v>36</v>
      </c>
      <c r="AA431" s="2"/>
      <c r="AB431" s="2" t="s">
        <v>975</v>
      </c>
    </row>
    <row r="432" spans="1:28" ht="13" x14ac:dyDescent="0.15">
      <c r="A432" s="1">
        <v>397</v>
      </c>
      <c r="B432" s="2" t="s">
        <v>28</v>
      </c>
      <c r="C432" s="2" t="s">
        <v>29</v>
      </c>
      <c r="D432" s="1">
        <v>9</v>
      </c>
      <c r="E432" s="2" t="s">
        <v>30</v>
      </c>
      <c r="F432" s="1">
        <v>3</v>
      </c>
      <c r="G432" s="2" t="s">
        <v>29</v>
      </c>
      <c r="H432" s="1">
        <v>10</v>
      </c>
      <c r="I432" s="1">
        <v>10</v>
      </c>
      <c r="J432" s="1">
        <v>10</v>
      </c>
      <c r="K432" s="1">
        <v>5</v>
      </c>
      <c r="L432" s="1">
        <v>71.55</v>
      </c>
      <c r="M432" s="1">
        <v>71.55</v>
      </c>
      <c r="N432" s="1">
        <v>71.358999999999995</v>
      </c>
      <c r="O432" s="1">
        <v>71.358999999999995</v>
      </c>
      <c r="P432" s="1">
        <v>0</v>
      </c>
      <c r="Q432" s="1">
        <v>1</v>
      </c>
      <c r="R432" s="2" t="s">
        <v>38</v>
      </c>
      <c r="S432" s="2" t="s">
        <v>39</v>
      </c>
      <c r="T432" s="2"/>
      <c r="U432" s="2"/>
      <c r="V432" s="2" t="s">
        <v>39</v>
      </c>
      <c r="W432" s="2" t="s">
        <v>976</v>
      </c>
      <c r="X432" s="3">
        <v>44896.3</v>
      </c>
      <c r="Y432" s="2" t="s">
        <v>41</v>
      </c>
      <c r="Z432" s="2" t="s">
        <v>36</v>
      </c>
      <c r="AA432" s="2"/>
      <c r="AB432" s="2" t="s">
        <v>977</v>
      </c>
    </row>
    <row r="433" spans="1:28" ht="13" x14ac:dyDescent="0.15">
      <c r="A433" s="1">
        <v>397</v>
      </c>
      <c r="B433" s="2" t="s">
        <v>28</v>
      </c>
      <c r="C433" s="2" t="s">
        <v>29</v>
      </c>
      <c r="D433" s="1">
        <v>9</v>
      </c>
      <c r="E433" s="2" t="s">
        <v>30</v>
      </c>
      <c r="F433" s="1">
        <v>3</v>
      </c>
      <c r="G433" s="2" t="s">
        <v>43</v>
      </c>
      <c r="H433" s="1">
        <v>75</v>
      </c>
      <c r="I433" s="1">
        <v>75</v>
      </c>
      <c r="J433" s="1">
        <v>75</v>
      </c>
      <c r="K433" s="1">
        <v>5</v>
      </c>
      <c r="L433" s="1">
        <v>72.2</v>
      </c>
      <c r="M433" s="1">
        <v>72.2</v>
      </c>
      <c r="N433" s="1">
        <v>71.965999999999994</v>
      </c>
      <c r="O433" s="1">
        <v>71.965999999999994</v>
      </c>
      <c r="P433" s="1">
        <v>0</v>
      </c>
      <c r="Q433" s="2">
        <v>1</v>
      </c>
      <c r="R433" s="2" t="s">
        <v>49</v>
      </c>
      <c r="S433" s="2" t="s">
        <v>50</v>
      </c>
      <c r="T433" s="2"/>
      <c r="U433" s="2"/>
      <c r="V433" s="2" t="s">
        <v>50</v>
      </c>
      <c r="W433" s="2" t="s">
        <v>978</v>
      </c>
      <c r="X433" s="3">
        <v>44896.290277777778</v>
      </c>
      <c r="Y433" s="2" t="s">
        <v>110</v>
      </c>
      <c r="Z433" s="2" t="s">
        <v>36</v>
      </c>
      <c r="AA433" s="2"/>
      <c r="AB433" s="2" t="s">
        <v>979</v>
      </c>
    </row>
    <row r="434" spans="1:28" ht="13" x14ac:dyDescent="0.15">
      <c r="A434" s="1">
        <v>397</v>
      </c>
      <c r="B434" s="2" t="s">
        <v>28</v>
      </c>
      <c r="C434" s="2" t="s">
        <v>29</v>
      </c>
      <c r="D434" s="1">
        <v>9</v>
      </c>
      <c r="E434" s="2" t="s">
        <v>30</v>
      </c>
      <c r="F434" s="1">
        <v>3</v>
      </c>
      <c r="G434" s="2" t="s">
        <v>29</v>
      </c>
      <c r="H434" s="1">
        <v>120</v>
      </c>
      <c r="I434" s="1">
        <v>120</v>
      </c>
      <c r="J434" s="1">
        <v>120</v>
      </c>
      <c r="K434" s="1">
        <v>5</v>
      </c>
      <c r="L434" s="1">
        <v>72.650000000000006</v>
      </c>
      <c r="M434" s="1">
        <v>72.650000000000006</v>
      </c>
      <c r="N434" s="1">
        <v>72.385999999999996</v>
      </c>
      <c r="O434" s="1">
        <v>72.385999999999996</v>
      </c>
      <c r="P434" s="1">
        <v>0</v>
      </c>
      <c r="Q434" s="1">
        <v>1</v>
      </c>
      <c r="R434" s="2" t="s">
        <v>38</v>
      </c>
      <c r="S434" s="2" t="s">
        <v>39</v>
      </c>
      <c r="T434" s="2"/>
      <c r="U434" s="2"/>
      <c r="V434" s="1" t="s">
        <v>39</v>
      </c>
      <c r="W434" s="2" t="s">
        <v>980</v>
      </c>
      <c r="X434" s="3">
        <v>44896.3</v>
      </c>
      <c r="Y434" s="2" t="s">
        <v>41</v>
      </c>
      <c r="Z434" s="2" t="s">
        <v>36</v>
      </c>
      <c r="AA434" s="2"/>
      <c r="AB434" s="2" t="s">
        <v>981</v>
      </c>
    </row>
    <row r="435" spans="1:28" ht="13" x14ac:dyDescent="0.15">
      <c r="A435" s="1">
        <v>397</v>
      </c>
      <c r="B435" s="2" t="s">
        <v>28</v>
      </c>
      <c r="C435" s="2" t="s">
        <v>29</v>
      </c>
      <c r="D435" s="1">
        <v>9</v>
      </c>
      <c r="E435" s="2" t="s">
        <v>30</v>
      </c>
      <c r="F435" s="1">
        <v>4</v>
      </c>
      <c r="G435" s="2" t="s">
        <v>43</v>
      </c>
      <c r="H435" s="1">
        <v>69</v>
      </c>
      <c r="I435" s="1">
        <v>71</v>
      </c>
      <c r="J435" s="1">
        <v>69</v>
      </c>
      <c r="K435" s="1">
        <v>5</v>
      </c>
      <c r="L435" s="1">
        <v>73.47</v>
      </c>
      <c r="M435" s="1">
        <v>73.489999999999995</v>
      </c>
      <c r="N435" s="1">
        <v>73.150999999999996</v>
      </c>
      <c r="O435" s="1">
        <v>73.17</v>
      </c>
      <c r="P435" s="1">
        <v>2</v>
      </c>
      <c r="Q435" s="1">
        <v>7</v>
      </c>
      <c r="R435" s="2" t="s">
        <v>210</v>
      </c>
      <c r="S435" s="2" t="s">
        <v>211</v>
      </c>
      <c r="T435" s="2" t="s">
        <v>212</v>
      </c>
      <c r="U435" s="2" t="s">
        <v>213</v>
      </c>
      <c r="V435" s="2" t="s">
        <v>211</v>
      </c>
      <c r="W435" s="2" t="s">
        <v>982</v>
      </c>
      <c r="X435" s="3">
        <v>44896.293749999997</v>
      </c>
      <c r="Y435" s="2" t="s">
        <v>35</v>
      </c>
      <c r="Z435" s="2" t="s">
        <v>36</v>
      </c>
      <c r="AA435" s="2"/>
      <c r="AB435" s="2" t="s">
        <v>983</v>
      </c>
    </row>
    <row r="436" spans="1:28" ht="13" x14ac:dyDescent="0.15">
      <c r="A436" s="1">
        <v>397</v>
      </c>
      <c r="B436" s="2" t="s">
        <v>28</v>
      </c>
      <c r="C436" s="2" t="s">
        <v>29</v>
      </c>
      <c r="D436" s="1">
        <v>9</v>
      </c>
      <c r="E436" s="2" t="s">
        <v>30</v>
      </c>
      <c r="F436" s="1">
        <v>4</v>
      </c>
      <c r="G436" s="2" t="s">
        <v>43</v>
      </c>
      <c r="H436" s="1">
        <v>75</v>
      </c>
      <c r="I436" s="1">
        <v>75</v>
      </c>
      <c r="J436" s="1">
        <v>75</v>
      </c>
      <c r="K436" s="1">
        <v>5</v>
      </c>
      <c r="L436" s="1">
        <v>73.53</v>
      </c>
      <c r="M436" s="1">
        <v>73.53</v>
      </c>
      <c r="N436" s="1">
        <v>73.206999999999994</v>
      </c>
      <c r="O436" s="1">
        <v>73.206999999999994</v>
      </c>
      <c r="P436" s="1">
        <v>0</v>
      </c>
      <c r="Q436" s="1">
        <v>1</v>
      </c>
      <c r="R436" s="2" t="s">
        <v>49</v>
      </c>
      <c r="S436" s="2" t="s">
        <v>50</v>
      </c>
      <c r="T436" s="2"/>
      <c r="U436" s="2"/>
      <c r="V436" s="2" t="s">
        <v>50</v>
      </c>
      <c r="W436" s="2" t="s">
        <v>984</v>
      </c>
      <c r="X436" s="3">
        <v>44896.290277777778</v>
      </c>
      <c r="Y436" s="2" t="s">
        <v>110</v>
      </c>
      <c r="Z436" s="2" t="s">
        <v>36</v>
      </c>
      <c r="AA436" s="2"/>
      <c r="AB436" s="2" t="s">
        <v>985</v>
      </c>
    </row>
    <row r="437" spans="1:28" ht="13" x14ac:dyDescent="0.15">
      <c r="A437" s="1">
        <v>397</v>
      </c>
      <c r="B437" s="2" t="s">
        <v>28</v>
      </c>
      <c r="C437" s="2" t="s">
        <v>29</v>
      </c>
      <c r="D437" s="1">
        <v>9</v>
      </c>
      <c r="E437" s="2" t="s">
        <v>30</v>
      </c>
      <c r="F437" s="1">
        <v>5</v>
      </c>
      <c r="G437" s="2" t="s">
        <v>43</v>
      </c>
      <c r="H437" s="1">
        <v>75</v>
      </c>
      <c r="I437" s="1">
        <v>75</v>
      </c>
      <c r="J437" s="1">
        <v>75</v>
      </c>
      <c r="K437" s="1">
        <v>5</v>
      </c>
      <c r="L437" s="1">
        <v>74.95</v>
      </c>
      <c r="M437" s="1">
        <v>74.95</v>
      </c>
      <c r="N437" s="1">
        <v>74.533000000000001</v>
      </c>
      <c r="O437" s="1">
        <v>74.533000000000001</v>
      </c>
      <c r="P437" s="1">
        <v>0</v>
      </c>
      <c r="Q437" s="1">
        <v>1</v>
      </c>
      <c r="R437" s="2" t="s">
        <v>49</v>
      </c>
      <c r="S437" s="2" t="s">
        <v>50</v>
      </c>
      <c r="T437" s="2"/>
      <c r="U437" s="2"/>
      <c r="V437" s="2" t="s">
        <v>50</v>
      </c>
      <c r="W437" s="2" t="s">
        <v>986</v>
      </c>
      <c r="X437" s="3">
        <v>44896.290277777778</v>
      </c>
      <c r="Y437" s="2" t="s">
        <v>110</v>
      </c>
      <c r="Z437" s="2" t="s">
        <v>36</v>
      </c>
      <c r="AA437" s="2"/>
      <c r="AB437" s="2" t="s">
        <v>987</v>
      </c>
    </row>
    <row r="438" spans="1:28" ht="13" x14ac:dyDescent="0.15">
      <c r="A438" s="1">
        <v>397</v>
      </c>
      <c r="B438" s="2" t="s">
        <v>28</v>
      </c>
      <c r="C438" s="2" t="s">
        <v>29</v>
      </c>
      <c r="D438" s="1">
        <v>9</v>
      </c>
      <c r="E438" s="2" t="s">
        <v>30</v>
      </c>
      <c r="F438" s="1">
        <v>5</v>
      </c>
      <c r="G438" s="2" t="s">
        <v>43</v>
      </c>
      <c r="H438" s="1">
        <v>104</v>
      </c>
      <c r="I438" s="1">
        <v>106</v>
      </c>
      <c r="J438" s="1">
        <v>104</v>
      </c>
      <c r="K438" s="1">
        <v>5</v>
      </c>
      <c r="L438" s="1">
        <v>75.239999999999995</v>
      </c>
      <c r="M438" s="1">
        <v>75.260000000000005</v>
      </c>
      <c r="N438" s="1">
        <v>74.804000000000002</v>
      </c>
      <c r="O438" s="1">
        <v>74.822000000000003</v>
      </c>
      <c r="P438" s="1">
        <v>2</v>
      </c>
      <c r="Q438" s="1">
        <v>10</v>
      </c>
      <c r="R438" s="2" t="s">
        <v>44</v>
      </c>
      <c r="S438" s="2" t="s">
        <v>45</v>
      </c>
      <c r="T438" s="2"/>
      <c r="U438" s="2"/>
      <c r="V438" s="2">
        <v>31189</v>
      </c>
      <c r="W438" s="2" t="s">
        <v>988</v>
      </c>
      <c r="X438" s="3">
        <v>44896.302777777775</v>
      </c>
      <c r="Y438" s="2" t="s">
        <v>110</v>
      </c>
      <c r="Z438" s="2" t="s">
        <v>36</v>
      </c>
      <c r="AA438" s="2"/>
      <c r="AB438" s="2" t="s">
        <v>989</v>
      </c>
    </row>
    <row r="439" spans="1:28" ht="13" x14ac:dyDescent="0.15">
      <c r="A439" s="1">
        <v>397</v>
      </c>
      <c r="B439" s="2" t="s">
        <v>28</v>
      </c>
      <c r="C439" s="2" t="s">
        <v>29</v>
      </c>
      <c r="D439" s="1">
        <v>9</v>
      </c>
      <c r="E439" s="2" t="s">
        <v>30</v>
      </c>
      <c r="F439" s="1">
        <v>6</v>
      </c>
      <c r="G439" s="2" t="s">
        <v>43</v>
      </c>
      <c r="H439" s="1">
        <v>75</v>
      </c>
      <c r="I439" s="1">
        <v>75</v>
      </c>
      <c r="J439" s="1">
        <v>75</v>
      </c>
      <c r="K439" s="1">
        <v>5</v>
      </c>
      <c r="L439" s="1">
        <v>76.39</v>
      </c>
      <c r="M439" s="1">
        <v>76.39</v>
      </c>
      <c r="N439" s="1">
        <v>75.876000000000005</v>
      </c>
      <c r="O439" s="1">
        <v>75.876000000000005</v>
      </c>
      <c r="P439" s="1">
        <v>0</v>
      </c>
      <c r="Q439" s="1">
        <v>1</v>
      </c>
      <c r="R439" s="2" t="s">
        <v>49</v>
      </c>
      <c r="S439" s="2" t="s">
        <v>50</v>
      </c>
      <c r="T439" s="2"/>
      <c r="U439" s="2"/>
      <c r="V439" s="2" t="s">
        <v>50</v>
      </c>
      <c r="W439" s="2" t="s">
        <v>990</v>
      </c>
      <c r="X439" s="3">
        <v>44896.290277777778</v>
      </c>
      <c r="Y439" s="2" t="s">
        <v>110</v>
      </c>
      <c r="Z439" s="2" t="s">
        <v>36</v>
      </c>
      <c r="AA439" s="2"/>
      <c r="AB439" s="2" t="s">
        <v>991</v>
      </c>
    </row>
    <row r="440" spans="1:28" ht="13" x14ac:dyDescent="0.15">
      <c r="A440" s="1">
        <v>397</v>
      </c>
      <c r="B440" s="2" t="s">
        <v>28</v>
      </c>
      <c r="C440" s="2" t="s">
        <v>29</v>
      </c>
      <c r="D440" s="1">
        <v>9</v>
      </c>
      <c r="E440" s="2" t="s">
        <v>30</v>
      </c>
      <c r="F440" s="1">
        <v>6</v>
      </c>
      <c r="G440" s="2" t="s">
        <v>29</v>
      </c>
      <c r="H440" s="1">
        <v>120</v>
      </c>
      <c r="I440" s="1">
        <v>120</v>
      </c>
      <c r="J440" s="1">
        <v>120</v>
      </c>
      <c r="K440" s="1">
        <v>5</v>
      </c>
      <c r="L440" s="1">
        <v>76.84</v>
      </c>
      <c r="M440" s="1">
        <v>76.84</v>
      </c>
      <c r="N440" s="1">
        <v>76.296000000000006</v>
      </c>
      <c r="O440" s="1">
        <v>76.296000000000006</v>
      </c>
      <c r="P440" s="1">
        <v>0</v>
      </c>
      <c r="Q440" s="1">
        <v>1</v>
      </c>
      <c r="R440" s="2" t="s">
        <v>38</v>
      </c>
      <c r="S440" s="2" t="s">
        <v>39</v>
      </c>
      <c r="T440" s="2"/>
      <c r="U440" s="2"/>
      <c r="V440" s="2" t="s">
        <v>39</v>
      </c>
      <c r="W440" s="2" t="s">
        <v>992</v>
      </c>
      <c r="X440" s="3">
        <v>44896.3</v>
      </c>
      <c r="Y440" s="2" t="s">
        <v>41</v>
      </c>
      <c r="Z440" s="2" t="s">
        <v>36</v>
      </c>
      <c r="AA440" s="2"/>
      <c r="AB440" s="2" t="s">
        <v>993</v>
      </c>
    </row>
    <row r="441" spans="1:28" ht="13" x14ac:dyDescent="0.15">
      <c r="A441" s="1">
        <v>397</v>
      </c>
      <c r="B441" s="2" t="s">
        <v>28</v>
      </c>
      <c r="C441" s="2" t="s">
        <v>29</v>
      </c>
      <c r="D441" s="1">
        <v>9</v>
      </c>
      <c r="E441" s="2" t="s">
        <v>30</v>
      </c>
      <c r="F441" s="1">
        <v>6</v>
      </c>
      <c r="G441" s="2" t="s">
        <v>43</v>
      </c>
      <c r="H441" s="1">
        <v>120</v>
      </c>
      <c r="I441" s="1">
        <v>121</v>
      </c>
      <c r="J441" s="1">
        <v>120</v>
      </c>
      <c r="K441" s="1">
        <v>5</v>
      </c>
      <c r="L441" s="1">
        <v>76.84</v>
      </c>
      <c r="M441" s="1">
        <v>76.849999999999994</v>
      </c>
      <c r="N441" s="1">
        <v>76.296000000000006</v>
      </c>
      <c r="O441" s="1">
        <v>76.305000000000007</v>
      </c>
      <c r="P441" s="1">
        <v>1</v>
      </c>
      <c r="Q441" s="1">
        <v>5</v>
      </c>
      <c r="R441" s="2" t="s">
        <v>44</v>
      </c>
      <c r="S441" s="2" t="s">
        <v>112</v>
      </c>
      <c r="T441" s="2"/>
      <c r="U441" s="2"/>
      <c r="V441" s="2" t="s">
        <v>112</v>
      </c>
      <c r="W441" s="2" t="s">
        <v>994</v>
      </c>
      <c r="X441" s="3">
        <v>44896.3</v>
      </c>
      <c r="Y441" s="2" t="s">
        <v>110</v>
      </c>
      <c r="Z441" s="2" t="s">
        <v>36</v>
      </c>
      <c r="AA441" s="2"/>
      <c r="AB441" s="2" t="s">
        <v>995</v>
      </c>
    </row>
    <row r="442" spans="1:28" ht="13" x14ac:dyDescent="0.15">
      <c r="A442" s="1">
        <v>397</v>
      </c>
      <c r="B442" s="2" t="s">
        <v>28</v>
      </c>
      <c r="C442" s="2" t="s">
        <v>29</v>
      </c>
      <c r="D442" s="1">
        <v>9</v>
      </c>
      <c r="E442" s="2" t="s">
        <v>30</v>
      </c>
      <c r="F442" s="2">
        <v>6</v>
      </c>
      <c r="G442" s="2" t="s">
        <v>43</v>
      </c>
      <c r="H442" s="1">
        <v>120</v>
      </c>
      <c r="I442" s="1">
        <v>121</v>
      </c>
      <c r="J442" s="1">
        <v>120</v>
      </c>
      <c r="K442" s="1">
        <v>5</v>
      </c>
      <c r="L442" s="1">
        <v>76.84</v>
      </c>
      <c r="M442" s="1">
        <v>76.849999999999994</v>
      </c>
      <c r="N442" s="1">
        <v>76.296000000000006</v>
      </c>
      <c r="O442" s="1">
        <v>76.305000000000007</v>
      </c>
      <c r="P442" s="1">
        <v>1</v>
      </c>
      <c r="Q442" s="1">
        <v>5</v>
      </c>
      <c r="R442" s="2" t="s">
        <v>44</v>
      </c>
      <c r="S442" s="2" t="s">
        <v>108</v>
      </c>
      <c r="T442" s="2"/>
      <c r="U442" s="2"/>
      <c r="V442" s="2" t="s">
        <v>108</v>
      </c>
      <c r="W442" s="2" t="s">
        <v>996</v>
      </c>
      <c r="X442" s="3">
        <v>44896.3</v>
      </c>
      <c r="Y442" s="2" t="s">
        <v>110</v>
      </c>
      <c r="Z442" s="2" t="s">
        <v>36</v>
      </c>
      <c r="AA442" s="2"/>
      <c r="AB442" s="2" t="s">
        <v>997</v>
      </c>
    </row>
    <row r="443" spans="1:28" ht="13" x14ac:dyDescent="0.15">
      <c r="A443" s="1">
        <v>397</v>
      </c>
      <c r="B443" s="2" t="s">
        <v>28</v>
      </c>
      <c r="C443" s="2" t="s">
        <v>29</v>
      </c>
      <c r="D443" s="1">
        <v>9</v>
      </c>
      <c r="E443" s="2" t="s">
        <v>30</v>
      </c>
      <c r="F443" s="2">
        <v>6</v>
      </c>
      <c r="G443" s="2"/>
      <c r="H443" s="1">
        <v>150</v>
      </c>
      <c r="I443" s="1">
        <v>155</v>
      </c>
      <c r="J443" s="1">
        <v>0</v>
      </c>
      <c r="K443" s="1">
        <v>5</v>
      </c>
      <c r="L443" s="1">
        <v>77.14</v>
      </c>
      <c r="M443" s="1">
        <v>77.19</v>
      </c>
      <c r="N443" s="1">
        <v>76.575999999999993</v>
      </c>
      <c r="O443" s="1">
        <v>76.623000000000005</v>
      </c>
      <c r="P443" s="1">
        <v>5</v>
      </c>
      <c r="Q443" s="1">
        <v>2</v>
      </c>
      <c r="R443" s="2" t="s">
        <v>53</v>
      </c>
      <c r="S443" s="2"/>
      <c r="T443" s="2" t="s">
        <v>74</v>
      </c>
      <c r="U443" s="2" t="s">
        <v>75</v>
      </c>
      <c r="V443" s="2" t="s">
        <v>76</v>
      </c>
      <c r="W443" s="2" t="s">
        <v>998</v>
      </c>
      <c r="X443" s="3">
        <v>44896.111111111109</v>
      </c>
      <c r="Y443" s="2" t="s">
        <v>56</v>
      </c>
      <c r="Z443" s="2" t="s">
        <v>36</v>
      </c>
      <c r="AA443" s="2" t="s">
        <v>78</v>
      </c>
      <c r="AB443" s="2" t="s">
        <v>999</v>
      </c>
    </row>
    <row r="444" spans="1:28" ht="13" x14ac:dyDescent="0.15">
      <c r="A444" s="1">
        <v>397</v>
      </c>
      <c r="B444" s="2" t="s">
        <v>28</v>
      </c>
      <c r="C444" s="2" t="s">
        <v>29</v>
      </c>
      <c r="D444" s="1">
        <v>9</v>
      </c>
      <c r="E444" s="2" t="s">
        <v>30</v>
      </c>
      <c r="F444" s="2">
        <v>6</v>
      </c>
      <c r="G444" s="2"/>
      <c r="H444" s="1">
        <v>150</v>
      </c>
      <c r="I444" s="1">
        <v>155</v>
      </c>
      <c r="J444" s="1">
        <v>0</v>
      </c>
      <c r="K444" s="1">
        <v>5</v>
      </c>
      <c r="L444" s="1">
        <v>77.14</v>
      </c>
      <c r="M444" s="1">
        <v>77.19</v>
      </c>
      <c r="N444" s="1">
        <v>76.575999999999993</v>
      </c>
      <c r="O444" s="1">
        <v>76.623000000000005</v>
      </c>
      <c r="P444" s="1">
        <v>5</v>
      </c>
      <c r="Q444" s="1">
        <v>2</v>
      </c>
      <c r="R444" s="2" t="s">
        <v>53</v>
      </c>
      <c r="S444" s="2" t="s">
        <v>100</v>
      </c>
      <c r="T444" s="2"/>
      <c r="U444" s="2"/>
      <c r="V444" s="2" t="s">
        <v>101</v>
      </c>
      <c r="W444" s="2" t="s">
        <v>1000</v>
      </c>
      <c r="X444" s="3">
        <v>44896.111111111109</v>
      </c>
      <c r="Y444" s="2" t="s">
        <v>56</v>
      </c>
      <c r="Z444" s="2" t="s">
        <v>36</v>
      </c>
      <c r="AA444" s="2" t="s">
        <v>103</v>
      </c>
      <c r="AB444" s="2" t="s">
        <v>1001</v>
      </c>
    </row>
    <row r="445" spans="1:28" ht="13" x14ac:dyDescent="0.15">
      <c r="A445" s="1">
        <v>397</v>
      </c>
      <c r="B445" s="2" t="s">
        <v>28</v>
      </c>
      <c r="C445" s="2" t="s">
        <v>29</v>
      </c>
      <c r="D445" s="1">
        <v>9</v>
      </c>
      <c r="E445" s="2" t="s">
        <v>30</v>
      </c>
      <c r="F445" s="2">
        <v>6</v>
      </c>
      <c r="G445" s="2"/>
      <c r="H445" s="1">
        <v>150</v>
      </c>
      <c r="I445" s="1">
        <v>155</v>
      </c>
      <c r="J445" s="1">
        <v>0</v>
      </c>
      <c r="K445" s="1">
        <v>5</v>
      </c>
      <c r="L445" s="1">
        <v>77.14</v>
      </c>
      <c r="M445" s="1">
        <v>77.19</v>
      </c>
      <c r="N445" s="1">
        <v>76.575999999999993</v>
      </c>
      <c r="O445" s="1">
        <v>76.623000000000005</v>
      </c>
      <c r="P445" s="1">
        <v>5</v>
      </c>
      <c r="Q445" s="1">
        <v>75</v>
      </c>
      <c r="R445" s="2" t="s">
        <v>80</v>
      </c>
      <c r="S445" s="2"/>
      <c r="T445" s="2"/>
      <c r="U445" s="2"/>
      <c r="V445" s="2" t="s">
        <v>84</v>
      </c>
      <c r="W445" s="2" t="s">
        <v>1002</v>
      </c>
      <c r="X445" s="3">
        <v>44896.111111111109</v>
      </c>
      <c r="Y445" s="2" t="s">
        <v>56</v>
      </c>
      <c r="Z445" s="2" t="s">
        <v>36</v>
      </c>
      <c r="AA445" s="2" t="s">
        <v>86</v>
      </c>
      <c r="AB445" s="2" t="s">
        <v>1003</v>
      </c>
    </row>
    <row r="446" spans="1:28" ht="13" x14ac:dyDescent="0.15">
      <c r="A446" s="1">
        <v>397</v>
      </c>
      <c r="B446" s="2" t="s">
        <v>28</v>
      </c>
      <c r="C446" s="2" t="s">
        <v>29</v>
      </c>
      <c r="D446" s="1">
        <v>9</v>
      </c>
      <c r="E446" s="2" t="s">
        <v>30</v>
      </c>
      <c r="F446" s="2">
        <v>6</v>
      </c>
      <c r="G446" s="2"/>
      <c r="H446" s="1">
        <v>150</v>
      </c>
      <c r="I446" s="1">
        <v>155</v>
      </c>
      <c r="J446" s="1">
        <v>0</v>
      </c>
      <c r="K446" s="1">
        <v>5</v>
      </c>
      <c r="L446" s="1">
        <v>77.14</v>
      </c>
      <c r="M446" s="1">
        <v>77.19</v>
      </c>
      <c r="N446" s="1">
        <v>76.575999999999993</v>
      </c>
      <c r="O446" s="1">
        <v>76.623000000000005</v>
      </c>
      <c r="P446" s="1">
        <v>5</v>
      </c>
      <c r="Q446" s="1">
        <v>10</v>
      </c>
      <c r="R446" s="2" t="s">
        <v>53</v>
      </c>
      <c r="S446" s="2"/>
      <c r="T446" s="2" t="s">
        <v>88</v>
      </c>
      <c r="U446" s="2" t="s">
        <v>89</v>
      </c>
      <c r="V446" s="2" t="s">
        <v>90</v>
      </c>
      <c r="W446" s="2" t="s">
        <v>1004</v>
      </c>
      <c r="X446" s="3">
        <v>44896.111111111109</v>
      </c>
      <c r="Y446" s="2" t="s">
        <v>56</v>
      </c>
      <c r="Z446" s="2" t="s">
        <v>36</v>
      </c>
      <c r="AA446" s="2" t="s">
        <v>92</v>
      </c>
      <c r="AB446" s="2" t="s">
        <v>1005</v>
      </c>
    </row>
    <row r="447" spans="1:28" ht="13" x14ac:dyDescent="0.15">
      <c r="A447" s="1">
        <v>397</v>
      </c>
      <c r="B447" s="2" t="s">
        <v>28</v>
      </c>
      <c r="C447" s="2" t="s">
        <v>29</v>
      </c>
      <c r="D447" s="1">
        <v>9</v>
      </c>
      <c r="E447" s="2" t="s">
        <v>30</v>
      </c>
      <c r="F447" s="2">
        <v>6</v>
      </c>
      <c r="G447" s="2"/>
      <c r="H447" s="1">
        <v>150</v>
      </c>
      <c r="I447" s="1">
        <v>155</v>
      </c>
      <c r="J447" s="1">
        <v>0</v>
      </c>
      <c r="K447" s="1">
        <v>5</v>
      </c>
      <c r="L447" s="1">
        <v>77.14</v>
      </c>
      <c r="M447" s="1">
        <v>77.19</v>
      </c>
      <c r="N447" s="1">
        <v>76.575999999999993</v>
      </c>
      <c r="O447" s="1">
        <v>76.623000000000005</v>
      </c>
      <c r="P447" s="1">
        <v>5</v>
      </c>
      <c r="Q447" s="1">
        <v>25</v>
      </c>
      <c r="R447" s="2" t="s">
        <v>80</v>
      </c>
      <c r="S447" s="2"/>
      <c r="T447" s="2" t="s">
        <v>64</v>
      </c>
      <c r="U447" s="2" t="s">
        <v>65</v>
      </c>
      <c r="V447" s="2" t="s">
        <v>81</v>
      </c>
      <c r="W447" s="2" t="s">
        <v>1006</v>
      </c>
      <c r="X447" s="3">
        <v>44896.111111111109</v>
      </c>
      <c r="Y447" s="2" t="s">
        <v>56</v>
      </c>
      <c r="Z447" s="2" t="s">
        <v>36</v>
      </c>
      <c r="AA447" s="2"/>
      <c r="AB447" s="2" t="s">
        <v>1007</v>
      </c>
    </row>
    <row r="448" spans="1:28" ht="13" x14ac:dyDescent="0.15">
      <c r="A448" s="1">
        <v>397</v>
      </c>
      <c r="B448" s="2" t="s">
        <v>28</v>
      </c>
      <c r="C448" s="2" t="s">
        <v>29</v>
      </c>
      <c r="D448" s="1">
        <v>9</v>
      </c>
      <c r="E448" s="2" t="s">
        <v>30</v>
      </c>
      <c r="F448" s="2">
        <v>6</v>
      </c>
      <c r="G448" s="2"/>
      <c r="H448" s="1">
        <v>150</v>
      </c>
      <c r="I448" s="1">
        <v>155</v>
      </c>
      <c r="J448" s="1">
        <v>0</v>
      </c>
      <c r="K448" s="1">
        <v>5</v>
      </c>
      <c r="L448" s="1">
        <v>77.14</v>
      </c>
      <c r="M448" s="1">
        <v>77.19</v>
      </c>
      <c r="N448" s="1">
        <v>76.575999999999993</v>
      </c>
      <c r="O448" s="1">
        <v>76.623000000000005</v>
      </c>
      <c r="P448" s="1">
        <v>5</v>
      </c>
      <c r="Q448" s="1">
        <v>10</v>
      </c>
      <c r="R448" s="2" t="s">
        <v>53</v>
      </c>
      <c r="S448" s="2"/>
      <c r="T448" s="2" t="s">
        <v>64</v>
      </c>
      <c r="U448" s="2" t="s">
        <v>65</v>
      </c>
      <c r="V448" s="2" t="s">
        <v>66</v>
      </c>
      <c r="W448" s="2" t="s">
        <v>1008</v>
      </c>
      <c r="X448" s="3">
        <v>44896.111111111109</v>
      </c>
      <c r="Y448" s="2" t="s">
        <v>56</v>
      </c>
      <c r="Z448" s="2" t="s">
        <v>36</v>
      </c>
      <c r="AA448" s="2" t="s">
        <v>68</v>
      </c>
      <c r="AB448" s="2" t="s">
        <v>1009</v>
      </c>
    </row>
    <row r="449" spans="1:28" ht="13" x14ac:dyDescent="0.15">
      <c r="A449" s="1">
        <v>397</v>
      </c>
      <c r="B449" s="2" t="s">
        <v>28</v>
      </c>
      <c r="C449" s="2" t="s">
        <v>29</v>
      </c>
      <c r="D449" s="1">
        <v>9</v>
      </c>
      <c r="E449" s="2" t="s">
        <v>30</v>
      </c>
      <c r="F449" s="2">
        <v>6</v>
      </c>
      <c r="G449" s="2"/>
      <c r="H449" s="1">
        <v>150</v>
      </c>
      <c r="I449" s="1">
        <v>155</v>
      </c>
      <c r="J449" s="1">
        <v>0</v>
      </c>
      <c r="K449" s="1">
        <v>5</v>
      </c>
      <c r="L449" s="1">
        <v>77.14</v>
      </c>
      <c r="M449" s="1">
        <v>77.19</v>
      </c>
      <c r="N449" s="1">
        <v>76.575999999999993</v>
      </c>
      <c r="O449" s="1">
        <v>76.623000000000005</v>
      </c>
      <c r="P449" s="1">
        <v>5</v>
      </c>
      <c r="Q449" s="1">
        <v>3</v>
      </c>
      <c r="R449" s="2" t="s">
        <v>53</v>
      </c>
      <c r="S449" s="2"/>
      <c r="T449" s="2"/>
      <c r="U449" s="2"/>
      <c r="V449" s="2" t="s">
        <v>70</v>
      </c>
      <c r="W449" s="2" t="s">
        <v>1010</v>
      </c>
      <c r="X449" s="3">
        <v>44896.111111111109</v>
      </c>
      <c r="Y449" s="2" t="s">
        <v>56</v>
      </c>
      <c r="Z449" s="2" t="s">
        <v>36</v>
      </c>
      <c r="AA449" s="2" t="s">
        <v>72</v>
      </c>
      <c r="AB449" s="2" t="s">
        <v>1011</v>
      </c>
    </row>
    <row r="450" spans="1:28" ht="13" x14ac:dyDescent="0.15">
      <c r="A450" s="1">
        <v>397</v>
      </c>
      <c r="B450" s="2" t="s">
        <v>28</v>
      </c>
      <c r="C450" s="2" t="s">
        <v>29</v>
      </c>
      <c r="D450" s="1">
        <v>9</v>
      </c>
      <c r="E450" s="2" t="s">
        <v>30</v>
      </c>
      <c r="F450" s="2">
        <v>6</v>
      </c>
      <c r="G450" s="2"/>
      <c r="H450" s="1">
        <v>150</v>
      </c>
      <c r="I450" s="1">
        <v>155</v>
      </c>
      <c r="J450" s="1">
        <v>0</v>
      </c>
      <c r="K450" s="1">
        <v>5</v>
      </c>
      <c r="L450" s="1">
        <v>77.14</v>
      </c>
      <c r="M450" s="1">
        <v>77.19</v>
      </c>
      <c r="N450" s="1">
        <v>76.575999999999993</v>
      </c>
      <c r="O450" s="1">
        <v>76.623000000000005</v>
      </c>
      <c r="P450" s="1">
        <v>5</v>
      </c>
      <c r="Q450" s="1">
        <v>4</v>
      </c>
      <c r="R450" s="2" t="s">
        <v>53</v>
      </c>
      <c r="S450" s="2"/>
      <c r="T450" s="2" t="s">
        <v>94</v>
      </c>
      <c r="U450" s="2" t="s">
        <v>95</v>
      </c>
      <c r="V450" s="2" t="s">
        <v>96</v>
      </c>
      <c r="W450" s="2" t="s">
        <v>1012</v>
      </c>
      <c r="X450" s="3">
        <v>44896.111111111109</v>
      </c>
      <c r="Y450" s="2" t="s">
        <v>56</v>
      </c>
      <c r="Z450" s="2" t="s">
        <v>36</v>
      </c>
      <c r="AA450" s="2" t="s">
        <v>98</v>
      </c>
      <c r="AB450" s="2" t="s">
        <v>1013</v>
      </c>
    </row>
    <row r="451" spans="1:28" ht="13" x14ac:dyDescent="0.15">
      <c r="A451" s="1">
        <v>397</v>
      </c>
      <c r="B451" s="2" t="s">
        <v>28</v>
      </c>
      <c r="C451" s="2" t="s">
        <v>29</v>
      </c>
      <c r="D451" s="1">
        <v>9</v>
      </c>
      <c r="E451" s="2" t="s">
        <v>30</v>
      </c>
      <c r="F451" s="2">
        <v>6</v>
      </c>
      <c r="G451" s="2"/>
      <c r="H451" s="1">
        <v>150</v>
      </c>
      <c r="I451" s="1">
        <v>155</v>
      </c>
      <c r="J451" s="1">
        <v>150</v>
      </c>
      <c r="K451" s="1">
        <v>5</v>
      </c>
      <c r="L451" s="1">
        <v>77.14</v>
      </c>
      <c r="M451" s="1">
        <v>77.19</v>
      </c>
      <c r="N451" s="1">
        <v>76.575999999999993</v>
      </c>
      <c r="O451" s="1">
        <v>76.622</v>
      </c>
      <c r="P451" s="1">
        <v>5</v>
      </c>
      <c r="Q451" s="1">
        <v>176</v>
      </c>
      <c r="R451" s="2" t="s">
        <v>59</v>
      </c>
      <c r="S451" s="2" t="s">
        <v>60</v>
      </c>
      <c r="T451" s="2"/>
      <c r="U451" s="2"/>
      <c r="V451" s="2" t="s">
        <v>1014</v>
      </c>
      <c r="W451" s="2" t="s">
        <v>1015</v>
      </c>
      <c r="X451" s="3">
        <v>44896.032638888886</v>
      </c>
      <c r="Y451" s="2" t="s">
        <v>798</v>
      </c>
      <c r="Z451" s="2" t="s">
        <v>36</v>
      </c>
      <c r="AA451" s="2"/>
      <c r="AB451" s="2" t="s">
        <v>1016</v>
      </c>
    </row>
    <row r="452" spans="1:28" ht="13" x14ac:dyDescent="0.15">
      <c r="A452" s="1">
        <v>397</v>
      </c>
      <c r="B452" s="2" t="s">
        <v>28</v>
      </c>
      <c r="C452" s="2" t="s">
        <v>29</v>
      </c>
      <c r="D452" s="1">
        <v>9</v>
      </c>
      <c r="E452" s="2" t="s">
        <v>30</v>
      </c>
      <c r="F452" s="1">
        <v>6</v>
      </c>
      <c r="G452" s="2"/>
      <c r="H452" s="1">
        <v>150</v>
      </c>
      <c r="I452" s="1">
        <v>155</v>
      </c>
      <c r="J452" s="1">
        <v>0</v>
      </c>
      <c r="K452" s="1">
        <v>5</v>
      </c>
      <c r="L452" s="1">
        <v>77.14</v>
      </c>
      <c r="M452" s="1">
        <v>77.19</v>
      </c>
      <c r="N452" s="1">
        <v>76.575999999999993</v>
      </c>
      <c r="O452" s="1">
        <v>76.623000000000005</v>
      </c>
      <c r="P452" s="1">
        <v>5</v>
      </c>
      <c r="Q452" s="1">
        <v>6</v>
      </c>
      <c r="R452" s="2" t="s">
        <v>53</v>
      </c>
      <c r="S452" s="2"/>
      <c r="T452" s="2"/>
      <c r="U452" s="2"/>
      <c r="V452" s="2" t="s">
        <v>54</v>
      </c>
      <c r="W452" s="2" t="s">
        <v>1017</v>
      </c>
      <c r="X452" s="3">
        <v>44896.111111111109</v>
      </c>
      <c r="Y452" s="2" t="s">
        <v>56</v>
      </c>
      <c r="Z452" s="2" t="s">
        <v>36</v>
      </c>
      <c r="AA452" s="2" t="s">
        <v>57</v>
      </c>
      <c r="AB452" s="2" t="s">
        <v>1018</v>
      </c>
    </row>
    <row r="453" spans="1:28" ht="13" x14ac:dyDescent="0.15">
      <c r="A453" s="1">
        <v>397</v>
      </c>
      <c r="B453" s="2" t="s">
        <v>28</v>
      </c>
      <c r="C453" s="2" t="s">
        <v>29</v>
      </c>
      <c r="D453" s="1">
        <v>9</v>
      </c>
      <c r="E453" s="2" t="s">
        <v>30</v>
      </c>
      <c r="F453" s="1">
        <v>7</v>
      </c>
      <c r="G453" s="2"/>
      <c r="H453" s="1">
        <v>0</v>
      </c>
      <c r="I453" s="1">
        <v>5</v>
      </c>
      <c r="J453" s="1">
        <v>0</v>
      </c>
      <c r="K453" s="1">
        <v>5</v>
      </c>
      <c r="L453" s="1">
        <v>77.19</v>
      </c>
      <c r="M453" s="1">
        <v>77.239999999999995</v>
      </c>
      <c r="N453" s="1">
        <v>76.623000000000005</v>
      </c>
      <c r="O453" s="1">
        <v>76.67</v>
      </c>
      <c r="P453" s="1">
        <v>5</v>
      </c>
      <c r="Q453" s="2">
        <v>5</v>
      </c>
      <c r="R453" s="2" t="s">
        <v>44</v>
      </c>
      <c r="S453" s="2" t="s">
        <v>105</v>
      </c>
      <c r="T453" s="2"/>
      <c r="U453" s="2"/>
      <c r="V453" s="2" t="s">
        <v>105</v>
      </c>
      <c r="W453" s="2" t="s">
        <v>1019</v>
      </c>
      <c r="X453" s="3">
        <v>44896.032638888886</v>
      </c>
      <c r="Y453" s="2" t="s">
        <v>798</v>
      </c>
      <c r="Z453" s="2" t="s">
        <v>36</v>
      </c>
      <c r="AA453" s="2"/>
      <c r="AB453" s="2" t="s">
        <v>1020</v>
      </c>
    </row>
    <row r="454" spans="1:28" ht="13" x14ac:dyDescent="0.15">
      <c r="A454" s="1">
        <v>397</v>
      </c>
      <c r="B454" s="2" t="s">
        <v>28</v>
      </c>
      <c r="C454" s="2" t="s">
        <v>29</v>
      </c>
      <c r="D454" s="1">
        <v>9</v>
      </c>
      <c r="E454" s="2" t="s">
        <v>30</v>
      </c>
      <c r="F454" s="1">
        <v>7</v>
      </c>
      <c r="G454" s="2" t="s">
        <v>43</v>
      </c>
      <c r="H454" s="1">
        <v>75</v>
      </c>
      <c r="I454" s="1">
        <v>75</v>
      </c>
      <c r="J454" s="1">
        <v>75</v>
      </c>
      <c r="K454" s="1">
        <v>5</v>
      </c>
      <c r="L454" s="1">
        <v>77.94</v>
      </c>
      <c r="M454" s="1">
        <v>77.94</v>
      </c>
      <c r="N454" s="1">
        <v>77.322999999999993</v>
      </c>
      <c r="O454" s="1">
        <v>77.322999999999993</v>
      </c>
      <c r="P454" s="1">
        <v>0</v>
      </c>
      <c r="Q454" s="1">
        <v>1</v>
      </c>
      <c r="R454" s="2" t="s">
        <v>49</v>
      </c>
      <c r="S454" s="2" t="s">
        <v>50</v>
      </c>
      <c r="T454" s="2"/>
      <c r="U454" s="2"/>
      <c r="V454" s="2" t="s">
        <v>50</v>
      </c>
      <c r="W454" s="2" t="s">
        <v>1021</v>
      </c>
      <c r="X454" s="3">
        <v>44896.290277777778</v>
      </c>
      <c r="Y454" s="2" t="s">
        <v>110</v>
      </c>
      <c r="Z454" s="2" t="s">
        <v>36</v>
      </c>
      <c r="AA454" s="2"/>
      <c r="AB454" s="2" t="s">
        <v>1022</v>
      </c>
    </row>
    <row r="455" spans="1:28" ht="13" x14ac:dyDescent="0.15">
      <c r="A455" s="1">
        <v>397</v>
      </c>
      <c r="B455" s="2" t="s">
        <v>28</v>
      </c>
      <c r="C455" s="2" t="s">
        <v>29</v>
      </c>
      <c r="D455" s="1">
        <v>9</v>
      </c>
      <c r="E455" s="2" t="s">
        <v>30</v>
      </c>
      <c r="F455" s="1" t="s">
        <v>119</v>
      </c>
      <c r="G455" s="2"/>
      <c r="H455" s="1">
        <v>35</v>
      </c>
      <c r="I455" s="1">
        <v>42</v>
      </c>
      <c r="J455" s="1">
        <v>0</v>
      </c>
      <c r="K455" s="1">
        <v>5</v>
      </c>
      <c r="L455" s="1">
        <v>78.81</v>
      </c>
      <c r="M455" s="1">
        <v>78.88</v>
      </c>
      <c r="N455" s="1">
        <v>78.135000000000005</v>
      </c>
      <c r="O455" s="1">
        <v>78.2</v>
      </c>
      <c r="P455" s="1">
        <v>7</v>
      </c>
      <c r="Q455" s="1">
        <v>20</v>
      </c>
      <c r="R455" s="2" t="s">
        <v>31</v>
      </c>
      <c r="S455" s="2"/>
      <c r="T455" s="2" t="s">
        <v>146</v>
      </c>
      <c r="U455" s="2" t="s">
        <v>147</v>
      </c>
      <c r="V455" s="2" t="s">
        <v>148</v>
      </c>
      <c r="W455" s="2" t="s">
        <v>1023</v>
      </c>
      <c r="X455" s="3">
        <v>44896.033333333333</v>
      </c>
      <c r="Y455" s="2" t="s">
        <v>798</v>
      </c>
      <c r="Z455" s="2" t="s">
        <v>36</v>
      </c>
      <c r="AA455" s="2"/>
      <c r="AB455" s="2" t="s">
        <v>1024</v>
      </c>
    </row>
    <row r="456" spans="1:28" ht="13" x14ac:dyDescent="0.15">
      <c r="A456" s="1">
        <v>397</v>
      </c>
      <c r="B456" s="2" t="s">
        <v>28</v>
      </c>
      <c r="C456" s="2" t="s">
        <v>29</v>
      </c>
      <c r="D456" s="1">
        <v>9</v>
      </c>
      <c r="E456" s="2" t="s">
        <v>30</v>
      </c>
      <c r="F456" s="1" t="s">
        <v>119</v>
      </c>
      <c r="G456" s="2"/>
      <c r="H456" s="1">
        <v>35</v>
      </c>
      <c r="I456" s="1">
        <v>42</v>
      </c>
      <c r="J456" s="1">
        <v>0</v>
      </c>
      <c r="K456" s="1">
        <v>5</v>
      </c>
      <c r="L456" s="1">
        <v>78.81</v>
      </c>
      <c r="M456" s="1">
        <v>78.88</v>
      </c>
      <c r="N456" s="1">
        <v>78.135000000000005</v>
      </c>
      <c r="O456" s="1">
        <v>78.2</v>
      </c>
      <c r="P456" s="1">
        <v>7</v>
      </c>
      <c r="Q456" s="1">
        <v>30</v>
      </c>
      <c r="R456" s="2" t="s">
        <v>31</v>
      </c>
      <c r="S456" s="2"/>
      <c r="T456" s="2" t="s">
        <v>125</v>
      </c>
      <c r="U456" s="2" t="s">
        <v>126</v>
      </c>
      <c r="V456" s="2" t="s">
        <v>127</v>
      </c>
      <c r="W456" s="2" t="s">
        <v>1025</v>
      </c>
      <c r="X456" s="3">
        <v>44896.033333333333</v>
      </c>
      <c r="Y456" s="2" t="s">
        <v>798</v>
      </c>
      <c r="Z456" s="2" t="s">
        <v>36</v>
      </c>
      <c r="AA456" s="2"/>
      <c r="AB456" s="2" t="s">
        <v>1026</v>
      </c>
    </row>
    <row r="457" spans="1:28" ht="13" x14ac:dyDescent="0.15">
      <c r="A457" s="1">
        <v>397</v>
      </c>
      <c r="B457" s="2" t="s">
        <v>28</v>
      </c>
      <c r="C457" s="2" t="s">
        <v>29</v>
      </c>
      <c r="D457" s="1">
        <v>9</v>
      </c>
      <c r="E457" s="2" t="s">
        <v>30</v>
      </c>
      <c r="F457" s="1" t="s">
        <v>119</v>
      </c>
      <c r="G457" s="2"/>
      <c r="H457" s="1">
        <v>35</v>
      </c>
      <c r="I457" s="1">
        <v>42</v>
      </c>
      <c r="J457" s="1">
        <v>35</v>
      </c>
      <c r="K457" s="1">
        <v>5</v>
      </c>
      <c r="L457" s="1">
        <v>78.81</v>
      </c>
      <c r="M457" s="1">
        <v>78.88</v>
      </c>
      <c r="N457" s="1">
        <v>78.135000000000005</v>
      </c>
      <c r="O457" s="1">
        <v>78.2</v>
      </c>
      <c r="P457" s="1">
        <v>7</v>
      </c>
      <c r="Q457" s="1">
        <v>247</v>
      </c>
      <c r="R457" s="2" t="s">
        <v>59</v>
      </c>
      <c r="S457" s="2" t="s">
        <v>32</v>
      </c>
      <c r="T457" s="2"/>
      <c r="U457" s="2"/>
      <c r="V457" s="2" t="s">
        <v>32</v>
      </c>
      <c r="W457" s="2" t="s">
        <v>1027</v>
      </c>
      <c r="X457" s="3">
        <v>44896.032638888886</v>
      </c>
      <c r="Y457" s="2" t="s">
        <v>798</v>
      </c>
      <c r="Z457" s="2" t="s">
        <v>36</v>
      </c>
      <c r="AA457" s="2"/>
      <c r="AB457" s="2" t="s">
        <v>1028</v>
      </c>
    </row>
    <row r="458" spans="1:28" ht="13" x14ac:dyDescent="0.15">
      <c r="A458" s="1">
        <v>397</v>
      </c>
      <c r="B458" s="2" t="s">
        <v>28</v>
      </c>
      <c r="C458" s="2" t="s">
        <v>29</v>
      </c>
      <c r="D458" s="1">
        <v>9</v>
      </c>
      <c r="E458" s="2" t="s">
        <v>30</v>
      </c>
      <c r="F458" s="1" t="s">
        <v>119</v>
      </c>
      <c r="G458" s="2"/>
      <c r="H458" s="1">
        <v>35</v>
      </c>
      <c r="I458" s="1">
        <v>42</v>
      </c>
      <c r="J458" s="1">
        <v>0</v>
      </c>
      <c r="K458" s="1">
        <v>5</v>
      </c>
      <c r="L458" s="1">
        <v>78.81</v>
      </c>
      <c r="M458" s="1">
        <v>78.88</v>
      </c>
      <c r="N458" s="1">
        <v>78.135000000000005</v>
      </c>
      <c r="O458" s="1">
        <v>78.2</v>
      </c>
      <c r="P458" s="1">
        <v>7</v>
      </c>
      <c r="Q458" s="1">
        <v>30</v>
      </c>
      <c r="R458" s="2" t="s">
        <v>31</v>
      </c>
      <c r="S458" s="2"/>
      <c r="T458" s="2" t="s">
        <v>120</v>
      </c>
      <c r="U458" s="2" t="s">
        <v>121</v>
      </c>
      <c r="V458" s="1" t="s">
        <v>122</v>
      </c>
      <c r="W458" s="2" t="s">
        <v>1029</v>
      </c>
      <c r="X458" s="3">
        <v>44896.033333333333</v>
      </c>
      <c r="Y458" s="2" t="s">
        <v>798</v>
      </c>
      <c r="Z458" s="2" t="s">
        <v>36</v>
      </c>
      <c r="AA458" s="2"/>
      <c r="AB458" s="2" t="s">
        <v>1030</v>
      </c>
    </row>
    <row r="459" spans="1:28" ht="13" x14ac:dyDescent="0.15">
      <c r="A459" s="1">
        <v>397</v>
      </c>
      <c r="B459" s="2" t="s">
        <v>28</v>
      </c>
      <c r="C459" s="2" t="s">
        <v>29</v>
      </c>
      <c r="D459" s="1">
        <v>9</v>
      </c>
      <c r="E459" s="2" t="s">
        <v>30</v>
      </c>
      <c r="F459" s="1" t="s">
        <v>119</v>
      </c>
      <c r="G459" s="2"/>
      <c r="H459" s="1">
        <v>35</v>
      </c>
      <c r="I459" s="1">
        <v>42</v>
      </c>
      <c r="J459" s="1">
        <v>0</v>
      </c>
      <c r="K459" s="1">
        <v>5</v>
      </c>
      <c r="L459" s="1">
        <v>78.81</v>
      </c>
      <c r="M459" s="1">
        <v>78.88</v>
      </c>
      <c r="N459" s="1">
        <v>78.135000000000005</v>
      </c>
      <c r="O459" s="1">
        <v>78.2</v>
      </c>
      <c r="P459" s="1">
        <v>7</v>
      </c>
      <c r="Q459" s="2">
        <v>5</v>
      </c>
      <c r="R459" s="2" t="s">
        <v>31</v>
      </c>
      <c r="S459" s="2"/>
      <c r="T459" s="2" t="s">
        <v>141</v>
      </c>
      <c r="U459" s="2" t="s">
        <v>142</v>
      </c>
      <c r="V459" s="2" t="s">
        <v>143</v>
      </c>
      <c r="W459" s="2" t="s">
        <v>1031</v>
      </c>
      <c r="X459" s="3">
        <v>44896.033333333333</v>
      </c>
      <c r="Y459" s="2" t="s">
        <v>798</v>
      </c>
      <c r="Z459" s="2" t="s">
        <v>36</v>
      </c>
      <c r="AA459" s="2"/>
      <c r="AB459" s="2" t="s">
        <v>1032</v>
      </c>
    </row>
    <row r="460" spans="1:28" ht="13" x14ac:dyDescent="0.15">
      <c r="A460" s="1">
        <v>397</v>
      </c>
      <c r="B460" s="2" t="s">
        <v>28</v>
      </c>
      <c r="C460" s="2" t="s">
        <v>29</v>
      </c>
      <c r="D460" s="1">
        <v>9</v>
      </c>
      <c r="E460" s="2" t="s">
        <v>30</v>
      </c>
      <c r="F460" s="1" t="s">
        <v>119</v>
      </c>
      <c r="G460" s="2"/>
      <c r="H460" s="1">
        <v>35</v>
      </c>
      <c r="I460" s="1">
        <v>42</v>
      </c>
      <c r="J460" s="1">
        <v>0</v>
      </c>
      <c r="K460" s="1">
        <v>5</v>
      </c>
      <c r="L460" s="1">
        <v>78.81</v>
      </c>
      <c r="M460" s="1">
        <v>78.88</v>
      </c>
      <c r="N460" s="1">
        <v>78.135000000000005</v>
      </c>
      <c r="O460" s="1">
        <v>78.2</v>
      </c>
      <c r="P460" s="1">
        <v>7</v>
      </c>
      <c r="Q460" s="1">
        <v>20</v>
      </c>
      <c r="R460" s="2" t="s">
        <v>31</v>
      </c>
      <c r="S460" s="2"/>
      <c r="T460" s="2" t="s">
        <v>158</v>
      </c>
      <c r="U460" s="2" t="s">
        <v>159</v>
      </c>
      <c r="V460" s="2" t="s">
        <v>160</v>
      </c>
      <c r="W460" s="2" t="s">
        <v>1033</v>
      </c>
      <c r="X460" s="3">
        <v>44896.033333333333</v>
      </c>
      <c r="Y460" s="2" t="s">
        <v>798</v>
      </c>
      <c r="Z460" s="2" t="s">
        <v>36</v>
      </c>
      <c r="AA460" s="2"/>
      <c r="AB460" s="2" t="s">
        <v>1034</v>
      </c>
    </row>
    <row r="461" spans="1:28" ht="13" x14ac:dyDescent="0.15">
      <c r="A461" s="1">
        <v>397</v>
      </c>
      <c r="B461" s="2" t="s">
        <v>28</v>
      </c>
      <c r="C461" s="2" t="s">
        <v>29</v>
      </c>
      <c r="D461" s="1">
        <v>9</v>
      </c>
      <c r="E461" s="2" t="s">
        <v>30</v>
      </c>
      <c r="F461" s="1" t="s">
        <v>119</v>
      </c>
      <c r="G461" s="2"/>
      <c r="H461" s="1">
        <v>35</v>
      </c>
      <c r="I461" s="1">
        <v>42</v>
      </c>
      <c r="J461" s="1">
        <v>0</v>
      </c>
      <c r="K461" s="1">
        <v>5</v>
      </c>
      <c r="L461" s="1">
        <v>78.81</v>
      </c>
      <c r="M461" s="1">
        <v>78.88</v>
      </c>
      <c r="N461" s="1">
        <v>78.135000000000005</v>
      </c>
      <c r="O461" s="1">
        <v>78.2</v>
      </c>
      <c r="P461" s="1">
        <v>7</v>
      </c>
      <c r="Q461" s="1">
        <v>5</v>
      </c>
      <c r="R461" s="2" t="s">
        <v>31</v>
      </c>
      <c r="S461" s="2"/>
      <c r="T461" s="2" t="s">
        <v>153</v>
      </c>
      <c r="U461" s="2" t="s">
        <v>154</v>
      </c>
      <c r="V461" s="2" t="s">
        <v>155</v>
      </c>
      <c r="W461" s="2" t="s">
        <v>1035</v>
      </c>
      <c r="X461" s="3">
        <v>44896.033333333333</v>
      </c>
      <c r="Y461" s="2" t="s">
        <v>798</v>
      </c>
      <c r="Z461" s="2" t="s">
        <v>36</v>
      </c>
      <c r="AA461" s="2"/>
      <c r="AB461" s="2" t="s">
        <v>1036</v>
      </c>
    </row>
    <row r="462" spans="1:28" ht="13" x14ac:dyDescent="0.15">
      <c r="A462" s="1">
        <v>397</v>
      </c>
      <c r="B462" s="2" t="s">
        <v>28</v>
      </c>
      <c r="C462" s="2" t="s">
        <v>29</v>
      </c>
      <c r="D462" s="1">
        <v>9</v>
      </c>
      <c r="E462" s="2" t="s">
        <v>30</v>
      </c>
      <c r="F462" s="1" t="s">
        <v>119</v>
      </c>
      <c r="G462" s="2"/>
      <c r="H462" s="1">
        <v>35</v>
      </c>
      <c r="I462" s="1">
        <v>42</v>
      </c>
      <c r="J462" s="1">
        <v>0</v>
      </c>
      <c r="K462" s="1">
        <v>5</v>
      </c>
      <c r="L462" s="1">
        <v>78.81</v>
      </c>
      <c r="M462" s="1">
        <v>78.88</v>
      </c>
      <c r="N462" s="1">
        <v>78.135000000000005</v>
      </c>
      <c r="O462" s="1">
        <v>78.2</v>
      </c>
      <c r="P462" s="1">
        <v>7</v>
      </c>
      <c r="Q462" s="1">
        <v>20</v>
      </c>
      <c r="R462" s="2" t="s">
        <v>31</v>
      </c>
      <c r="S462" s="2" t="s">
        <v>133</v>
      </c>
      <c r="T462" s="2"/>
      <c r="U462" s="2"/>
      <c r="V462" s="2" t="s">
        <v>133</v>
      </c>
      <c r="W462" s="2" t="s">
        <v>1037</v>
      </c>
      <c r="X462" s="3">
        <v>44896.033333333333</v>
      </c>
      <c r="Y462" s="2" t="s">
        <v>798</v>
      </c>
      <c r="Z462" s="2" t="s">
        <v>36</v>
      </c>
      <c r="AA462" s="2" t="s">
        <v>131</v>
      </c>
      <c r="AB462" s="2" t="s">
        <v>1038</v>
      </c>
    </row>
    <row r="463" spans="1:28" ht="13" x14ac:dyDescent="0.15">
      <c r="A463" s="1">
        <v>397</v>
      </c>
      <c r="B463" s="2" t="s">
        <v>28</v>
      </c>
      <c r="C463" s="2" t="s">
        <v>29</v>
      </c>
      <c r="D463" s="1">
        <v>9</v>
      </c>
      <c r="E463" s="2" t="s">
        <v>30</v>
      </c>
      <c r="F463" s="2" t="s">
        <v>119</v>
      </c>
      <c r="G463" s="2"/>
      <c r="H463" s="1">
        <v>35</v>
      </c>
      <c r="I463" s="1">
        <v>42</v>
      </c>
      <c r="J463" s="1">
        <v>0</v>
      </c>
      <c r="K463" s="1">
        <v>5</v>
      </c>
      <c r="L463" s="1">
        <v>78.81</v>
      </c>
      <c r="M463" s="1">
        <v>78.88</v>
      </c>
      <c r="N463" s="1">
        <v>78.135000000000005</v>
      </c>
      <c r="O463" s="1">
        <v>78.2</v>
      </c>
      <c r="P463" s="1">
        <v>7</v>
      </c>
      <c r="Q463" s="1">
        <v>5</v>
      </c>
      <c r="R463" s="2" t="s">
        <v>31</v>
      </c>
      <c r="S463" s="2"/>
      <c r="T463" s="2" t="s">
        <v>136</v>
      </c>
      <c r="U463" s="2" t="s">
        <v>137</v>
      </c>
      <c r="V463" s="2" t="s">
        <v>138</v>
      </c>
      <c r="W463" s="2" t="s">
        <v>1039</v>
      </c>
      <c r="X463" s="3">
        <v>44896.033333333333</v>
      </c>
      <c r="Y463" s="2" t="s">
        <v>798</v>
      </c>
      <c r="Z463" s="2" t="s">
        <v>36</v>
      </c>
      <c r="AA463" s="2"/>
      <c r="AB463" s="2" t="s">
        <v>1040</v>
      </c>
    </row>
    <row r="464" spans="1:28" ht="13" x14ac:dyDescent="0.15">
      <c r="A464" s="1">
        <v>397</v>
      </c>
      <c r="B464" s="2" t="s">
        <v>28</v>
      </c>
      <c r="C464" s="2" t="s">
        <v>29</v>
      </c>
      <c r="D464" s="1">
        <v>9</v>
      </c>
      <c r="E464" s="2" t="s">
        <v>30</v>
      </c>
      <c r="F464" s="2" t="s">
        <v>119</v>
      </c>
      <c r="G464" s="2"/>
      <c r="H464" s="1">
        <v>35</v>
      </c>
      <c r="I464" s="1">
        <v>42</v>
      </c>
      <c r="J464" s="1">
        <v>0</v>
      </c>
      <c r="K464" s="1">
        <v>5</v>
      </c>
      <c r="L464" s="1">
        <v>78.81</v>
      </c>
      <c r="M464" s="1">
        <v>78.88</v>
      </c>
      <c r="N464" s="1">
        <v>78.135000000000005</v>
      </c>
      <c r="O464" s="1">
        <v>78.2</v>
      </c>
      <c r="P464" s="1">
        <v>7</v>
      </c>
      <c r="Q464" s="1">
        <v>5</v>
      </c>
      <c r="R464" s="2" t="s">
        <v>31</v>
      </c>
      <c r="S464" s="2" t="s">
        <v>50</v>
      </c>
      <c r="T464" s="2"/>
      <c r="U464" s="2"/>
      <c r="V464" s="2" t="s">
        <v>50</v>
      </c>
      <c r="W464" s="2" t="s">
        <v>1041</v>
      </c>
      <c r="X464" s="3">
        <v>44896.033333333333</v>
      </c>
      <c r="Y464" s="2" t="s">
        <v>798</v>
      </c>
      <c r="Z464" s="2" t="s">
        <v>36</v>
      </c>
      <c r="AA464" s="2" t="s">
        <v>131</v>
      </c>
      <c r="AB464" s="2" t="s">
        <v>1042</v>
      </c>
    </row>
    <row r="465" spans="1:28" ht="13" x14ac:dyDescent="0.15">
      <c r="A465" s="1">
        <v>397</v>
      </c>
      <c r="B465" s="2" t="s">
        <v>28</v>
      </c>
      <c r="C465" s="2" t="s">
        <v>29</v>
      </c>
      <c r="D465" s="1">
        <v>10</v>
      </c>
      <c r="E465" s="2" t="s">
        <v>30</v>
      </c>
      <c r="F465" s="2">
        <v>1</v>
      </c>
      <c r="G465" s="2" t="s">
        <v>43</v>
      </c>
      <c r="H465" s="1">
        <v>75</v>
      </c>
      <c r="I465" s="1">
        <v>75</v>
      </c>
      <c r="J465" s="1">
        <v>75</v>
      </c>
      <c r="K465" s="1">
        <v>5</v>
      </c>
      <c r="L465" s="1">
        <v>78.95</v>
      </c>
      <c r="M465" s="1">
        <v>78.95</v>
      </c>
      <c r="N465" s="1">
        <v>78.933000000000007</v>
      </c>
      <c r="O465" s="1">
        <v>78.933000000000007</v>
      </c>
      <c r="P465" s="1">
        <v>0</v>
      </c>
      <c r="Q465" s="1">
        <v>1</v>
      </c>
      <c r="R465" s="2" t="s">
        <v>49</v>
      </c>
      <c r="S465" s="2" t="s">
        <v>50</v>
      </c>
      <c r="T465" s="2"/>
      <c r="U465" s="2"/>
      <c r="V465" s="2" t="s">
        <v>50</v>
      </c>
      <c r="W465" s="2" t="s">
        <v>1043</v>
      </c>
      <c r="X465" s="3">
        <v>44896.352083333331</v>
      </c>
      <c r="Y465" s="2" t="s">
        <v>110</v>
      </c>
      <c r="Z465" s="2" t="s">
        <v>36</v>
      </c>
      <c r="AA465" s="2"/>
      <c r="AB465" s="2" t="s">
        <v>1044</v>
      </c>
    </row>
    <row r="466" spans="1:28" ht="13" x14ac:dyDescent="0.15">
      <c r="A466" s="1">
        <v>397</v>
      </c>
      <c r="B466" s="2" t="s">
        <v>28</v>
      </c>
      <c r="C466" s="2" t="s">
        <v>29</v>
      </c>
      <c r="D466" s="1">
        <v>10</v>
      </c>
      <c r="E466" s="2" t="s">
        <v>30</v>
      </c>
      <c r="F466" s="2">
        <v>2</v>
      </c>
      <c r="G466" s="2" t="s">
        <v>29</v>
      </c>
      <c r="H466" s="1">
        <v>40</v>
      </c>
      <c r="I466" s="1">
        <v>40</v>
      </c>
      <c r="J466" s="1">
        <v>40</v>
      </c>
      <c r="K466" s="1">
        <v>5</v>
      </c>
      <c r="L466" s="1">
        <v>80.02</v>
      </c>
      <c r="M466" s="1">
        <v>80.02</v>
      </c>
      <c r="N466" s="1">
        <v>79.978999999999999</v>
      </c>
      <c r="O466" s="1">
        <v>79.978999999999999</v>
      </c>
      <c r="P466" s="1">
        <v>0</v>
      </c>
      <c r="Q466" s="1">
        <v>1</v>
      </c>
      <c r="R466" s="2" t="s">
        <v>38</v>
      </c>
      <c r="S466" s="2" t="s">
        <v>39</v>
      </c>
      <c r="T466" s="2"/>
      <c r="U466" s="2"/>
      <c r="V466" s="2" t="s">
        <v>39</v>
      </c>
      <c r="W466" s="2" t="s">
        <v>1045</v>
      </c>
      <c r="X466" s="3">
        <v>44896.361111111109</v>
      </c>
      <c r="Y466" s="2" t="s">
        <v>41</v>
      </c>
      <c r="Z466" s="2" t="s">
        <v>36</v>
      </c>
      <c r="AA466" s="2"/>
      <c r="AB466" s="2" t="s">
        <v>1046</v>
      </c>
    </row>
    <row r="467" spans="1:28" ht="13" x14ac:dyDescent="0.15">
      <c r="A467" s="1">
        <v>397</v>
      </c>
      <c r="B467" s="2" t="s">
        <v>28</v>
      </c>
      <c r="C467" s="2" t="s">
        <v>29</v>
      </c>
      <c r="D467" s="1">
        <v>10</v>
      </c>
      <c r="E467" s="2" t="s">
        <v>30</v>
      </c>
      <c r="F467" s="2">
        <v>2</v>
      </c>
      <c r="G467" s="2" t="s">
        <v>43</v>
      </c>
      <c r="H467" s="1">
        <v>40</v>
      </c>
      <c r="I467" s="1">
        <v>41</v>
      </c>
      <c r="J467" s="1">
        <v>40</v>
      </c>
      <c r="K467" s="1">
        <v>5</v>
      </c>
      <c r="L467" s="1">
        <v>80.02</v>
      </c>
      <c r="M467" s="1">
        <v>80.03</v>
      </c>
      <c r="N467" s="1">
        <v>79.978999999999999</v>
      </c>
      <c r="O467" s="1">
        <v>79.989000000000004</v>
      </c>
      <c r="P467" s="1">
        <v>1</v>
      </c>
      <c r="Q467" s="1">
        <v>5</v>
      </c>
      <c r="R467" s="2" t="s">
        <v>44</v>
      </c>
      <c r="S467" s="2" t="s">
        <v>108</v>
      </c>
      <c r="T467" s="2"/>
      <c r="U467" s="2"/>
      <c r="V467" s="2" t="s">
        <v>108</v>
      </c>
      <c r="W467" s="2" t="s">
        <v>1047</v>
      </c>
      <c r="X467" s="3">
        <v>44896.365972222222</v>
      </c>
      <c r="Y467" s="2" t="s">
        <v>110</v>
      </c>
      <c r="Z467" s="2" t="s">
        <v>36</v>
      </c>
      <c r="AA467" s="2"/>
      <c r="AB467" s="2" t="s">
        <v>1048</v>
      </c>
    </row>
    <row r="468" spans="1:28" ht="13" x14ac:dyDescent="0.15">
      <c r="A468" s="1">
        <v>397</v>
      </c>
      <c r="B468" s="2" t="s">
        <v>28</v>
      </c>
      <c r="C468" s="2" t="s">
        <v>29</v>
      </c>
      <c r="D468" s="1">
        <v>10</v>
      </c>
      <c r="E468" s="2" t="s">
        <v>30</v>
      </c>
      <c r="F468" s="2">
        <v>2</v>
      </c>
      <c r="G468" s="2" t="s">
        <v>43</v>
      </c>
      <c r="H468" s="1">
        <v>40</v>
      </c>
      <c r="I468" s="1">
        <v>41</v>
      </c>
      <c r="J468" s="1">
        <v>40</v>
      </c>
      <c r="K468" s="1">
        <v>5</v>
      </c>
      <c r="L468" s="1">
        <v>80.02</v>
      </c>
      <c r="M468" s="1">
        <v>80.03</v>
      </c>
      <c r="N468" s="1">
        <v>79.978999999999999</v>
      </c>
      <c r="O468" s="1">
        <v>79.989000000000004</v>
      </c>
      <c r="P468" s="1">
        <v>1</v>
      </c>
      <c r="Q468" s="1">
        <v>5</v>
      </c>
      <c r="R468" s="2" t="s">
        <v>44</v>
      </c>
      <c r="S468" s="2" t="s">
        <v>112</v>
      </c>
      <c r="T468" s="2"/>
      <c r="U468" s="2"/>
      <c r="V468" s="2" t="s">
        <v>112</v>
      </c>
      <c r="W468" s="2" t="s">
        <v>1049</v>
      </c>
      <c r="X468" s="3">
        <v>44896.365972222222</v>
      </c>
      <c r="Y468" s="2" t="s">
        <v>110</v>
      </c>
      <c r="Z468" s="2" t="s">
        <v>36</v>
      </c>
      <c r="AA468" s="2"/>
      <c r="AB468" s="2" t="s">
        <v>1050</v>
      </c>
    </row>
    <row r="469" spans="1:28" ht="13" x14ac:dyDescent="0.15">
      <c r="A469" s="1">
        <v>397</v>
      </c>
      <c r="B469" s="2" t="s">
        <v>28</v>
      </c>
      <c r="C469" s="2" t="s">
        <v>29</v>
      </c>
      <c r="D469" s="1">
        <v>10</v>
      </c>
      <c r="E469" s="2" t="s">
        <v>30</v>
      </c>
      <c r="F469" s="2">
        <v>2</v>
      </c>
      <c r="G469" s="2" t="s">
        <v>43</v>
      </c>
      <c r="H469" s="1">
        <v>75</v>
      </c>
      <c r="I469" s="1">
        <v>75</v>
      </c>
      <c r="J469" s="1">
        <v>75</v>
      </c>
      <c r="K469" s="1">
        <v>5</v>
      </c>
      <c r="L469" s="1">
        <v>80.37</v>
      </c>
      <c r="M469" s="1">
        <v>80.37</v>
      </c>
      <c r="N469" s="1">
        <v>80.320999999999998</v>
      </c>
      <c r="O469" s="1">
        <v>80.320999999999998</v>
      </c>
      <c r="P469" s="1">
        <v>0</v>
      </c>
      <c r="Q469" s="1">
        <v>1</v>
      </c>
      <c r="R469" s="2" t="s">
        <v>49</v>
      </c>
      <c r="S469" s="2" t="s">
        <v>50</v>
      </c>
      <c r="T469" s="2"/>
      <c r="U469" s="2"/>
      <c r="V469" s="2" t="s">
        <v>50</v>
      </c>
      <c r="W469" s="2" t="s">
        <v>1051</v>
      </c>
      <c r="X469" s="3">
        <v>44896.352083333331</v>
      </c>
      <c r="Y469" s="2" t="s">
        <v>110</v>
      </c>
      <c r="Z469" s="2" t="s">
        <v>36</v>
      </c>
      <c r="AA469" s="2"/>
      <c r="AB469" s="2" t="s">
        <v>1052</v>
      </c>
    </row>
    <row r="470" spans="1:28" ht="13" x14ac:dyDescent="0.15">
      <c r="A470" s="1">
        <v>397</v>
      </c>
      <c r="B470" s="2" t="s">
        <v>28</v>
      </c>
      <c r="C470" s="2" t="s">
        <v>29</v>
      </c>
      <c r="D470" s="1">
        <v>10</v>
      </c>
      <c r="E470" s="2" t="s">
        <v>30</v>
      </c>
      <c r="F470" s="2">
        <v>3</v>
      </c>
      <c r="G470" s="2" t="s">
        <v>43</v>
      </c>
      <c r="H470" s="1">
        <v>75</v>
      </c>
      <c r="I470" s="1">
        <v>75</v>
      </c>
      <c r="J470" s="1">
        <v>75</v>
      </c>
      <c r="K470" s="1">
        <v>5</v>
      </c>
      <c r="L470" s="1">
        <v>81.63</v>
      </c>
      <c r="M470" s="1">
        <v>81.63</v>
      </c>
      <c r="N470" s="1">
        <v>81.552000000000007</v>
      </c>
      <c r="O470" s="1">
        <v>81.552000000000007</v>
      </c>
      <c r="P470" s="1">
        <v>0</v>
      </c>
      <c r="Q470" s="1">
        <v>1</v>
      </c>
      <c r="R470" s="2" t="s">
        <v>49</v>
      </c>
      <c r="S470" s="2" t="s">
        <v>50</v>
      </c>
      <c r="T470" s="2"/>
      <c r="U470" s="2"/>
      <c r="V470" s="2" t="s">
        <v>50</v>
      </c>
      <c r="W470" s="2" t="s">
        <v>1053</v>
      </c>
      <c r="X470" s="3">
        <v>44896.352083333331</v>
      </c>
      <c r="Y470" s="2" t="s">
        <v>110</v>
      </c>
      <c r="Z470" s="2" t="s">
        <v>36</v>
      </c>
      <c r="AA470" s="2"/>
      <c r="AB470" s="2" t="s">
        <v>1054</v>
      </c>
    </row>
    <row r="471" spans="1:28" ht="13" x14ac:dyDescent="0.15">
      <c r="A471" s="1">
        <v>397</v>
      </c>
      <c r="B471" s="2" t="s">
        <v>28</v>
      </c>
      <c r="C471" s="2" t="s">
        <v>29</v>
      </c>
      <c r="D471" s="1">
        <v>10</v>
      </c>
      <c r="E471" s="2" t="s">
        <v>30</v>
      </c>
      <c r="F471" s="2">
        <v>4</v>
      </c>
      <c r="G471" s="2" t="s">
        <v>43</v>
      </c>
      <c r="H471" s="1">
        <v>75</v>
      </c>
      <c r="I471" s="1">
        <v>75</v>
      </c>
      <c r="J471" s="1">
        <v>75</v>
      </c>
      <c r="K471" s="1">
        <v>5</v>
      </c>
      <c r="L471" s="1">
        <v>82.93</v>
      </c>
      <c r="M471" s="1">
        <v>82.93</v>
      </c>
      <c r="N471" s="1">
        <v>82.822999999999993</v>
      </c>
      <c r="O471" s="1">
        <v>82.822999999999993</v>
      </c>
      <c r="P471" s="1">
        <v>0</v>
      </c>
      <c r="Q471" s="1">
        <v>1</v>
      </c>
      <c r="R471" s="2" t="s">
        <v>49</v>
      </c>
      <c r="S471" s="2" t="s">
        <v>50</v>
      </c>
      <c r="T471" s="2"/>
      <c r="U471" s="2"/>
      <c r="V471" s="2" t="s">
        <v>50</v>
      </c>
      <c r="W471" s="2" t="s">
        <v>1055</v>
      </c>
      <c r="X471" s="3">
        <v>44896.352083333331</v>
      </c>
      <c r="Y471" s="2" t="s">
        <v>110</v>
      </c>
      <c r="Z471" s="2" t="s">
        <v>36</v>
      </c>
      <c r="AA471" s="2"/>
      <c r="AB471" s="2" t="s">
        <v>1056</v>
      </c>
    </row>
    <row r="472" spans="1:28" ht="13" x14ac:dyDescent="0.15">
      <c r="A472" s="1">
        <v>397</v>
      </c>
      <c r="B472" s="2" t="s">
        <v>28</v>
      </c>
      <c r="C472" s="2" t="s">
        <v>29</v>
      </c>
      <c r="D472" s="1">
        <v>10</v>
      </c>
      <c r="E472" s="2" t="s">
        <v>30</v>
      </c>
      <c r="F472" s="2">
        <v>4</v>
      </c>
      <c r="G472" s="2" t="s">
        <v>43</v>
      </c>
      <c r="H472" s="1">
        <v>80</v>
      </c>
      <c r="I472" s="1">
        <v>82</v>
      </c>
      <c r="J472" s="1">
        <v>80</v>
      </c>
      <c r="K472" s="1">
        <v>5</v>
      </c>
      <c r="L472" s="1">
        <v>82.98</v>
      </c>
      <c r="M472" s="1">
        <v>83</v>
      </c>
      <c r="N472" s="1">
        <v>82.872</v>
      </c>
      <c r="O472" s="1">
        <v>82.891000000000005</v>
      </c>
      <c r="P472" s="1">
        <v>2</v>
      </c>
      <c r="Q472" s="1">
        <v>10</v>
      </c>
      <c r="R472" s="2" t="s">
        <v>44</v>
      </c>
      <c r="S472" s="2" t="s">
        <v>45</v>
      </c>
      <c r="T472" s="2"/>
      <c r="U472" s="2"/>
      <c r="V472" s="2">
        <v>31190</v>
      </c>
      <c r="W472" s="2" t="s">
        <v>1057</v>
      </c>
      <c r="X472" s="3">
        <v>44896.354166666664</v>
      </c>
      <c r="Y472" s="2" t="s">
        <v>110</v>
      </c>
      <c r="Z472" s="2" t="s">
        <v>36</v>
      </c>
      <c r="AA472" s="2"/>
      <c r="AB472" s="2" t="s">
        <v>1058</v>
      </c>
    </row>
    <row r="473" spans="1:28" ht="13" x14ac:dyDescent="0.15">
      <c r="A473" s="1">
        <v>397</v>
      </c>
      <c r="B473" s="2" t="s">
        <v>28</v>
      </c>
      <c r="C473" s="2" t="s">
        <v>29</v>
      </c>
      <c r="D473" s="1">
        <v>10</v>
      </c>
      <c r="E473" s="2" t="s">
        <v>30</v>
      </c>
      <c r="F473" s="1">
        <v>5</v>
      </c>
      <c r="G473" s="2" t="s">
        <v>43</v>
      </c>
      <c r="H473" s="1">
        <v>63</v>
      </c>
      <c r="I473" s="1">
        <v>65</v>
      </c>
      <c r="J473" s="1">
        <v>63</v>
      </c>
      <c r="K473" s="1">
        <v>5</v>
      </c>
      <c r="L473" s="1">
        <v>83.98</v>
      </c>
      <c r="M473" s="1">
        <v>84</v>
      </c>
      <c r="N473" s="1">
        <v>83.85</v>
      </c>
      <c r="O473" s="1">
        <v>83.869</v>
      </c>
      <c r="P473" s="1">
        <v>2</v>
      </c>
      <c r="Q473" s="1">
        <v>7</v>
      </c>
      <c r="R473" s="2" t="s">
        <v>210</v>
      </c>
      <c r="S473" s="2" t="s">
        <v>211</v>
      </c>
      <c r="T473" s="2" t="s">
        <v>212</v>
      </c>
      <c r="U473" s="2" t="s">
        <v>213</v>
      </c>
      <c r="V473" s="2" t="s">
        <v>211</v>
      </c>
      <c r="W473" s="2" t="s">
        <v>1059</v>
      </c>
      <c r="X473" s="3">
        <v>44896.356944444444</v>
      </c>
      <c r="Y473" s="2" t="s">
        <v>35</v>
      </c>
      <c r="Z473" s="2" t="s">
        <v>36</v>
      </c>
      <c r="AA473" s="2"/>
      <c r="AB473" s="2" t="s">
        <v>1060</v>
      </c>
    </row>
    <row r="474" spans="1:28" ht="13" x14ac:dyDescent="0.15">
      <c r="A474" s="1">
        <v>397</v>
      </c>
      <c r="B474" s="2" t="s">
        <v>28</v>
      </c>
      <c r="C474" s="2" t="s">
        <v>29</v>
      </c>
      <c r="D474" s="1">
        <v>10</v>
      </c>
      <c r="E474" s="2" t="s">
        <v>30</v>
      </c>
      <c r="F474" s="1">
        <v>5</v>
      </c>
      <c r="G474" s="2" t="s">
        <v>43</v>
      </c>
      <c r="H474" s="1">
        <v>75</v>
      </c>
      <c r="I474" s="1">
        <v>75</v>
      </c>
      <c r="J474" s="1">
        <v>75</v>
      </c>
      <c r="K474" s="1">
        <v>5</v>
      </c>
      <c r="L474" s="1">
        <v>84.1</v>
      </c>
      <c r="M474" s="1">
        <v>84.1</v>
      </c>
      <c r="N474" s="1">
        <v>83.966999999999999</v>
      </c>
      <c r="O474" s="1">
        <v>83.966999999999999</v>
      </c>
      <c r="P474" s="1">
        <v>0</v>
      </c>
      <c r="Q474" s="2">
        <v>1</v>
      </c>
      <c r="R474" s="2" t="s">
        <v>49</v>
      </c>
      <c r="S474" s="2" t="s">
        <v>50</v>
      </c>
      <c r="T474" s="2"/>
      <c r="U474" s="2"/>
      <c r="V474" s="2" t="s">
        <v>50</v>
      </c>
      <c r="W474" s="2" t="s">
        <v>1061</v>
      </c>
      <c r="X474" s="3">
        <v>44896.352083333331</v>
      </c>
      <c r="Y474" s="2" t="s">
        <v>110</v>
      </c>
      <c r="Z474" s="2" t="s">
        <v>36</v>
      </c>
      <c r="AA474" s="2"/>
      <c r="AB474" s="2" t="s">
        <v>1062</v>
      </c>
    </row>
    <row r="475" spans="1:28" ht="13" x14ac:dyDescent="0.15">
      <c r="A475" s="1">
        <v>397</v>
      </c>
      <c r="B475" s="2" t="s">
        <v>28</v>
      </c>
      <c r="C475" s="2" t="s">
        <v>29</v>
      </c>
      <c r="D475" s="1">
        <v>10</v>
      </c>
      <c r="E475" s="2" t="s">
        <v>30</v>
      </c>
      <c r="F475" s="1">
        <v>6</v>
      </c>
      <c r="G475" s="2" t="s">
        <v>43</v>
      </c>
      <c r="H475" s="1">
        <v>74</v>
      </c>
      <c r="I475" s="1">
        <v>74</v>
      </c>
      <c r="J475" s="1">
        <v>74</v>
      </c>
      <c r="K475" s="1">
        <v>5</v>
      </c>
      <c r="L475" s="1">
        <v>85.48</v>
      </c>
      <c r="M475" s="1">
        <v>85.48</v>
      </c>
      <c r="N475" s="1">
        <v>85.314999999999998</v>
      </c>
      <c r="O475" s="1">
        <v>85.314999999999998</v>
      </c>
      <c r="P475" s="1">
        <v>0</v>
      </c>
      <c r="Q475" s="1">
        <v>1</v>
      </c>
      <c r="R475" s="2" t="s">
        <v>49</v>
      </c>
      <c r="S475" s="2" t="s">
        <v>50</v>
      </c>
      <c r="T475" s="2"/>
      <c r="U475" s="2"/>
      <c r="V475" s="2" t="s">
        <v>50</v>
      </c>
      <c r="W475" s="2" t="s">
        <v>1063</v>
      </c>
      <c r="X475" s="3">
        <v>44896.352083333331</v>
      </c>
      <c r="Y475" s="2" t="s">
        <v>110</v>
      </c>
      <c r="Z475" s="2" t="s">
        <v>36</v>
      </c>
      <c r="AA475" s="2"/>
      <c r="AB475" s="2" t="s">
        <v>1064</v>
      </c>
    </row>
    <row r="476" spans="1:28" ht="13" x14ac:dyDescent="0.15">
      <c r="A476" s="1">
        <v>397</v>
      </c>
      <c r="B476" s="2" t="s">
        <v>28</v>
      </c>
      <c r="C476" s="2" t="s">
        <v>29</v>
      </c>
      <c r="D476" s="1">
        <v>10</v>
      </c>
      <c r="E476" s="2" t="s">
        <v>30</v>
      </c>
      <c r="F476" s="1">
        <v>6</v>
      </c>
      <c r="G476" s="2"/>
      <c r="H476" s="1">
        <v>131</v>
      </c>
      <c r="I476" s="1">
        <v>136</v>
      </c>
      <c r="J476" s="1">
        <v>0</v>
      </c>
      <c r="K476" s="1">
        <v>5</v>
      </c>
      <c r="L476" s="1">
        <v>86.05</v>
      </c>
      <c r="M476" s="1">
        <v>86.1</v>
      </c>
      <c r="N476" s="1">
        <v>85.872</v>
      </c>
      <c r="O476" s="1">
        <v>85.921000000000006</v>
      </c>
      <c r="P476" s="1">
        <v>5</v>
      </c>
      <c r="Q476" s="1">
        <v>75</v>
      </c>
      <c r="R476" s="2" t="s">
        <v>80</v>
      </c>
      <c r="S476" s="2"/>
      <c r="T476" s="2"/>
      <c r="U476" s="2"/>
      <c r="V476" s="2" t="s">
        <v>84</v>
      </c>
      <c r="W476" s="2" t="s">
        <v>1065</v>
      </c>
      <c r="X476" s="3">
        <v>44896.12222222222</v>
      </c>
      <c r="Y476" s="2" t="s">
        <v>56</v>
      </c>
      <c r="Z476" s="2" t="s">
        <v>36</v>
      </c>
      <c r="AA476" s="2" t="s">
        <v>86</v>
      </c>
      <c r="AB476" s="2" t="s">
        <v>1066</v>
      </c>
    </row>
    <row r="477" spans="1:28" ht="13" x14ac:dyDescent="0.15">
      <c r="A477" s="1">
        <v>397</v>
      </c>
      <c r="B477" s="2" t="s">
        <v>28</v>
      </c>
      <c r="C477" s="2" t="s">
        <v>29</v>
      </c>
      <c r="D477" s="1">
        <v>10</v>
      </c>
      <c r="E477" s="2" t="s">
        <v>30</v>
      </c>
      <c r="F477" s="1">
        <v>6</v>
      </c>
      <c r="G477" s="2"/>
      <c r="H477" s="1">
        <v>131</v>
      </c>
      <c r="I477" s="1">
        <v>136</v>
      </c>
      <c r="J477" s="1">
        <v>0</v>
      </c>
      <c r="K477" s="1">
        <v>5</v>
      </c>
      <c r="L477" s="1">
        <v>86.05</v>
      </c>
      <c r="M477" s="1">
        <v>86.1</v>
      </c>
      <c r="N477" s="1">
        <v>85.872</v>
      </c>
      <c r="O477" s="1">
        <v>85.921000000000006</v>
      </c>
      <c r="P477" s="1">
        <v>5</v>
      </c>
      <c r="Q477" s="1">
        <v>3</v>
      </c>
      <c r="R477" s="2" t="s">
        <v>53</v>
      </c>
      <c r="S477" s="2"/>
      <c r="T477" s="2"/>
      <c r="U477" s="2"/>
      <c r="V477" s="2" t="s">
        <v>70</v>
      </c>
      <c r="W477" s="2" t="s">
        <v>1067</v>
      </c>
      <c r="X477" s="3">
        <v>44896.12222222222</v>
      </c>
      <c r="Y477" s="2" t="s">
        <v>56</v>
      </c>
      <c r="Z477" s="2" t="s">
        <v>36</v>
      </c>
      <c r="AA477" s="2" t="s">
        <v>72</v>
      </c>
      <c r="AB477" s="2" t="s">
        <v>1068</v>
      </c>
    </row>
    <row r="478" spans="1:28" ht="13" x14ac:dyDescent="0.15">
      <c r="A478" s="1">
        <v>397</v>
      </c>
      <c r="B478" s="2" t="s">
        <v>28</v>
      </c>
      <c r="C478" s="2" t="s">
        <v>29</v>
      </c>
      <c r="D478" s="1">
        <v>10</v>
      </c>
      <c r="E478" s="2" t="s">
        <v>30</v>
      </c>
      <c r="F478" s="1">
        <v>6</v>
      </c>
      <c r="G478" s="2"/>
      <c r="H478" s="1">
        <v>131</v>
      </c>
      <c r="I478" s="1">
        <v>136</v>
      </c>
      <c r="J478" s="1">
        <v>0</v>
      </c>
      <c r="K478" s="1">
        <v>5</v>
      </c>
      <c r="L478" s="1">
        <v>86.05</v>
      </c>
      <c r="M478" s="1">
        <v>86.1</v>
      </c>
      <c r="N478" s="1">
        <v>85.872</v>
      </c>
      <c r="O478" s="1">
        <v>85.921000000000006</v>
      </c>
      <c r="P478" s="1">
        <v>5</v>
      </c>
      <c r="Q478" s="2">
        <v>4</v>
      </c>
      <c r="R478" s="2" t="s">
        <v>53</v>
      </c>
      <c r="S478" s="2"/>
      <c r="T478" s="2" t="s">
        <v>94</v>
      </c>
      <c r="U478" s="2" t="s">
        <v>95</v>
      </c>
      <c r="V478" s="2" t="s">
        <v>96</v>
      </c>
      <c r="W478" s="2" t="s">
        <v>1069</v>
      </c>
      <c r="X478" s="3">
        <v>44896.12222222222</v>
      </c>
      <c r="Y478" s="2" t="s">
        <v>56</v>
      </c>
      <c r="Z478" s="2" t="s">
        <v>36</v>
      </c>
      <c r="AA478" s="2" t="s">
        <v>98</v>
      </c>
      <c r="AB478" s="2" t="s">
        <v>1070</v>
      </c>
    </row>
    <row r="479" spans="1:28" ht="13" x14ac:dyDescent="0.15">
      <c r="A479" s="1">
        <v>397</v>
      </c>
      <c r="B479" s="2" t="s">
        <v>28</v>
      </c>
      <c r="C479" s="2" t="s">
        <v>29</v>
      </c>
      <c r="D479" s="1">
        <v>10</v>
      </c>
      <c r="E479" s="2" t="s">
        <v>30</v>
      </c>
      <c r="F479" s="1">
        <v>6</v>
      </c>
      <c r="G479" s="2"/>
      <c r="H479" s="1">
        <v>131</v>
      </c>
      <c r="I479" s="1">
        <v>136</v>
      </c>
      <c r="J479" s="1">
        <v>0</v>
      </c>
      <c r="K479" s="1">
        <v>5</v>
      </c>
      <c r="L479" s="1">
        <v>86.05</v>
      </c>
      <c r="M479" s="1">
        <v>86.1</v>
      </c>
      <c r="N479" s="1">
        <v>85.872</v>
      </c>
      <c r="O479" s="1">
        <v>85.921000000000006</v>
      </c>
      <c r="P479" s="1">
        <v>5</v>
      </c>
      <c r="Q479" s="1">
        <v>6</v>
      </c>
      <c r="R479" s="2" t="s">
        <v>53</v>
      </c>
      <c r="S479" s="2"/>
      <c r="T479" s="2"/>
      <c r="U479" s="2"/>
      <c r="V479" s="1" t="s">
        <v>54</v>
      </c>
      <c r="W479" s="2" t="s">
        <v>1071</v>
      </c>
      <c r="X479" s="3">
        <v>44896.12222222222</v>
      </c>
      <c r="Y479" s="2" t="s">
        <v>56</v>
      </c>
      <c r="Z479" s="2" t="s">
        <v>36</v>
      </c>
      <c r="AA479" s="2" t="s">
        <v>57</v>
      </c>
      <c r="AB479" s="2" t="s">
        <v>1072</v>
      </c>
    </row>
    <row r="480" spans="1:28" ht="13" x14ac:dyDescent="0.15">
      <c r="A480" s="1">
        <v>397</v>
      </c>
      <c r="B480" s="2" t="s">
        <v>28</v>
      </c>
      <c r="C480" s="2" t="s">
        <v>29</v>
      </c>
      <c r="D480" s="1">
        <v>10</v>
      </c>
      <c r="E480" s="2" t="s">
        <v>30</v>
      </c>
      <c r="F480" s="1">
        <v>6</v>
      </c>
      <c r="G480" s="2"/>
      <c r="H480" s="1">
        <v>131</v>
      </c>
      <c r="I480" s="1">
        <v>136</v>
      </c>
      <c r="J480" s="1">
        <v>0</v>
      </c>
      <c r="K480" s="1">
        <v>5</v>
      </c>
      <c r="L480" s="1">
        <v>86.05</v>
      </c>
      <c r="M480" s="1">
        <v>86.1</v>
      </c>
      <c r="N480" s="1">
        <v>85.872</v>
      </c>
      <c r="O480" s="1">
        <v>85.921000000000006</v>
      </c>
      <c r="P480" s="1">
        <v>5</v>
      </c>
      <c r="Q480" s="1">
        <v>10</v>
      </c>
      <c r="R480" s="2" t="s">
        <v>53</v>
      </c>
      <c r="S480" s="2"/>
      <c r="T480" s="2" t="s">
        <v>64</v>
      </c>
      <c r="U480" s="2" t="s">
        <v>65</v>
      </c>
      <c r="V480" s="2" t="s">
        <v>66</v>
      </c>
      <c r="W480" s="2" t="s">
        <v>1073</v>
      </c>
      <c r="X480" s="3">
        <v>44896.12222222222</v>
      </c>
      <c r="Y480" s="2" t="s">
        <v>56</v>
      </c>
      <c r="Z480" s="2" t="s">
        <v>36</v>
      </c>
      <c r="AA480" s="2" t="s">
        <v>68</v>
      </c>
      <c r="AB480" s="2" t="s">
        <v>1074</v>
      </c>
    </row>
    <row r="481" spans="1:28" ht="13" x14ac:dyDescent="0.15">
      <c r="A481" s="1">
        <v>397</v>
      </c>
      <c r="B481" s="2" t="s">
        <v>28</v>
      </c>
      <c r="C481" s="2" t="s">
        <v>29</v>
      </c>
      <c r="D481" s="1">
        <v>10</v>
      </c>
      <c r="E481" s="2" t="s">
        <v>30</v>
      </c>
      <c r="F481" s="1">
        <v>6</v>
      </c>
      <c r="G481" s="2"/>
      <c r="H481" s="1">
        <v>131</v>
      </c>
      <c r="I481" s="1">
        <v>136</v>
      </c>
      <c r="J481" s="1">
        <v>0</v>
      </c>
      <c r="K481" s="1">
        <v>5</v>
      </c>
      <c r="L481" s="1">
        <v>86.05</v>
      </c>
      <c r="M481" s="1">
        <v>86.1</v>
      </c>
      <c r="N481" s="1">
        <v>85.872</v>
      </c>
      <c r="O481" s="1">
        <v>85.921000000000006</v>
      </c>
      <c r="P481" s="1">
        <v>5</v>
      </c>
      <c r="Q481" s="1">
        <v>10</v>
      </c>
      <c r="R481" s="2" t="s">
        <v>53</v>
      </c>
      <c r="S481" s="2"/>
      <c r="T481" s="2" t="s">
        <v>88</v>
      </c>
      <c r="U481" s="2" t="s">
        <v>89</v>
      </c>
      <c r="V481" s="2" t="s">
        <v>90</v>
      </c>
      <c r="W481" s="2" t="s">
        <v>1075</v>
      </c>
      <c r="X481" s="3">
        <v>44896.12222222222</v>
      </c>
      <c r="Y481" s="2" t="s">
        <v>56</v>
      </c>
      <c r="Z481" s="2" t="s">
        <v>36</v>
      </c>
      <c r="AA481" s="2" t="s">
        <v>92</v>
      </c>
      <c r="AB481" s="2" t="s">
        <v>1076</v>
      </c>
    </row>
    <row r="482" spans="1:28" ht="13" x14ac:dyDescent="0.15">
      <c r="A482" s="1">
        <v>397</v>
      </c>
      <c r="B482" s="2" t="s">
        <v>28</v>
      </c>
      <c r="C482" s="2" t="s">
        <v>29</v>
      </c>
      <c r="D482" s="1">
        <v>10</v>
      </c>
      <c r="E482" s="2" t="s">
        <v>30</v>
      </c>
      <c r="F482" s="1">
        <v>6</v>
      </c>
      <c r="G482" s="2"/>
      <c r="H482" s="1">
        <v>131</v>
      </c>
      <c r="I482" s="1">
        <v>136</v>
      </c>
      <c r="J482" s="1">
        <v>0</v>
      </c>
      <c r="K482" s="1">
        <v>5</v>
      </c>
      <c r="L482" s="1">
        <v>86.05</v>
      </c>
      <c r="M482" s="1">
        <v>86.1</v>
      </c>
      <c r="N482" s="1">
        <v>85.872</v>
      </c>
      <c r="O482" s="1">
        <v>85.921000000000006</v>
      </c>
      <c r="P482" s="1">
        <v>5</v>
      </c>
      <c r="Q482" s="1">
        <v>2</v>
      </c>
      <c r="R482" s="2" t="s">
        <v>53</v>
      </c>
      <c r="S482" s="2"/>
      <c r="T482" s="2" t="s">
        <v>74</v>
      </c>
      <c r="U482" s="2" t="s">
        <v>75</v>
      </c>
      <c r="V482" s="2" t="s">
        <v>76</v>
      </c>
      <c r="W482" s="2" t="s">
        <v>1077</v>
      </c>
      <c r="X482" s="3">
        <v>44896.12222222222</v>
      </c>
      <c r="Y482" s="2" t="s">
        <v>56</v>
      </c>
      <c r="Z482" s="2" t="s">
        <v>36</v>
      </c>
      <c r="AA482" s="2" t="s">
        <v>78</v>
      </c>
      <c r="AB482" s="2" t="s">
        <v>1078</v>
      </c>
    </row>
    <row r="483" spans="1:28" ht="13" x14ac:dyDescent="0.15">
      <c r="A483" s="1">
        <v>397</v>
      </c>
      <c r="B483" s="2" t="s">
        <v>28</v>
      </c>
      <c r="C483" s="2" t="s">
        <v>29</v>
      </c>
      <c r="D483" s="1">
        <v>10</v>
      </c>
      <c r="E483" s="2" t="s">
        <v>30</v>
      </c>
      <c r="F483" s="1">
        <v>6</v>
      </c>
      <c r="G483" s="2"/>
      <c r="H483" s="1">
        <v>131</v>
      </c>
      <c r="I483" s="1">
        <v>136</v>
      </c>
      <c r="J483" s="1">
        <v>0</v>
      </c>
      <c r="K483" s="1">
        <v>5</v>
      </c>
      <c r="L483" s="1">
        <v>86.05</v>
      </c>
      <c r="M483" s="1">
        <v>86.1</v>
      </c>
      <c r="N483" s="1">
        <v>85.872</v>
      </c>
      <c r="O483" s="1">
        <v>85.921000000000006</v>
      </c>
      <c r="P483" s="1">
        <v>5</v>
      </c>
      <c r="Q483" s="1">
        <v>25</v>
      </c>
      <c r="R483" s="2" t="s">
        <v>80</v>
      </c>
      <c r="S483" s="2"/>
      <c r="T483" s="2" t="s">
        <v>64</v>
      </c>
      <c r="U483" s="2" t="s">
        <v>65</v>
      </c>
      <c r="V483" s="2" t="s">
        <v>81</v>
      </c>
      <c r="W483" s="2" t="s">
        <v>1079</v>
      </c>
      <c r="X483" s="3">
        <v>44896.12222222222</v>
      </c>
      <c r="Y483" s="2" t="s">
        <v>56</v>
      </c>
      <c r="Z483" s="2" t="s">
        <v>36</v>
      </c>
      <c r="AA483" s="2"/>
      <c r="AB483" s="2" t="s">
        <v>1080</v>
      </c>
    </row>
    <row r="484" spans="1:28" ht="13" x14ac:dyDescent="0.15">
      <c r="A484" s="1">
        <v>397</v>
      </c>
      <c r="B484" s="2" t="s">
        <v>28</v>
      </c>
      <c r="C484" s="2" t="s">
        <v>29</v>
      </c>
      <c r="D484" s="1">
        <v>10</v>
      </c>
      <c r="E484" s="2" t="s">
        <v>30</v>
      </c>
      <c r="F484" s="2">
        <v>6</v>
      </c>
      <c r="G484" s="2"/>
      <c r="H484" s="1">
        <v>131</v>
      </c>
      <c r="I484" s="1">
        <v>136</v>
      </c>
      <c r="J484" s="1">
        <v>0</v>
      </c>
      <c r="K484" s="1">
        <v>5</v>
      </c>
      <c r="L484" s="1">
        <v>86.05</v>
      </c>
      <c r="M484" s="1">
        <v>86.1</v>
      </c>
      <c r="N484" s="1">
        <v>85.872</v>
      </c>
      <c r="O484" s="1">
        <v>85.921000000000006</v>
      </c>
      <c r="P484" s="1">
        <v>5</v>
      </c>
      <c r="Q484" s="1">
        <v>2</v>
      </c>
      <c r="R484" s="2" t="s">
        <v>53</v>
      </c>
      <c r="S484" s="2" t="s">
        <v>100</v>
      </c>
      <c r="T484" s="2"/>
      <c r="U484" s="2"/>
      <c r="V484" s="2" t="s">
        <v>101</v>
      </c>
      <c r="W484" s="2" t="s">
        <v>1081</v>
      </c>
      <c r="X484" s="3">
        <v>44896.12222222222</v>
      </c>
      <c r="Y484" s="2" t="s">
        <v>56</v>
      </c>
      <c r="Z484" s="2" t="s">
        <v>36</v>
      </c>
      <c r="AA484" s="2" t="s">
        <v>103</v>
      </c>
      <c r="AB484" s="2" t="s">
        <v>1082</v>
      </c>
    </row>
    <row r="485" spans="1:28" ht="13" x14ac:dyDescent="0.15">
      <c r="A485" s="1">
        <v>397</v>
      </c>
      <c r="B485" s="2" t="s">
        <v>28</v>
      </c>
      <c r="C485" s="2" t="s">
        <v>29</v>
      </c>
      <c r="D485" s="1">
        <v>10</v>
      </c>
      <c r="E485" s="2" t="s">
        <v>30</v>
      </c>
      <c r="F485" s="2">
        <v>6</v>
      </c>
      <c r="G485" s="2"/>
      <c r="H485" s="1">
        <v>131</v>
      </c>
      <c r="I485" s="1">
        <v>136</v>
      </c>
      <c r="J485" s="1">
        <v>131</v>
      </c>
      <c r="K485" s="1">
        <v>5</v>
      </c>
      <c r="L485" s="1">
        <v>86.05</v>
      </c>
      <c r="M485" s="1">
        <v>86.1</v>
      </c>
      <c r="N485" s="1">
        <v>85.872</v>
      </c>
      <c r="O485" s="1">
        <v>85.921000000000006</v>
      </c>
      <c r="P485" s="1">
        <v>5</v>
      </c>
      <c r="Q485" s="1">
        <v>176</v>
      </c>
      <c r="R485" s="2" t="s">
        <v>59</v>
      </c>
      <c r="S485" s="2" t="s">
        <v>60</v>
      </c>
      <c r="T485" s="2"/>
      <c r="U485" s="2"/>
      <c r="V485" s="2" t="s">
        <v>1083</v>
      </c>
      <c r="W485" s="2" t="s">
        <v>1084</v>
      </c>
      <c r="X485" s="3">
        <v>44896.075694444444</v>
      </c>
      <c r="Y485" s="2" t="s">
        <v>798</v>
      </c>
      <c r="Z485" s="2" t="s">
        <v>36</v>
      </c>
      <c r="AA485" s="2"/>
      <c r="AB485" s="2" t="s">
        <v>1085</v>
      </c>
    </row>
    <row r="486" spans="1:28" ht="13" x14ac:dyDescent="0.15">
      <c r="A486" s="1">
        <v>397</v>
      </c>
      <c r="B486" s="2" t="s">
        <v>28</v>
      </c>
      <c r="C486" s="2" t="s">
        <v>29</v>
      </c>
      <c r="D486" s="1">
        <v>10</v>
      </c>
      <c r="E486" s="2" t="s">
        <v>30</v>
      </c>
      <c r="F486" s="2">
        <v>7</v>
      </c>
      <c r="G486" s="2"/>
      <c r="H486" s="1">
        <v>0</v>
      </c>
      <c r="I486" s="1">
        <v>5</v>
      </c>
      <c r="J486" s="1">
        <v>0</v>
      </c>
      <c r="K486" s="1">
        <v>5</v>
      </c>
      <c r="L486" s="1">
        <v>86.1</v>
      </c>
      <c r="M486" s="1">
        <v>86.15</v>
      </c>
      <c r="N486" s="1">
        <v>85.921000000000006</v>
      </c>
      <c r="O486" s="1">
        <v>85.97</v>
      </c>
      <c r="P486" s="1">
        <v>5</v>
      </c>
      <c r="Q486" s="1">
        <v>5</v>
      </c>
      <c r="R486" s="2" t="s">
        <v>44</v>
      </c>
      <c r="S486" s="2" t="s">
        <v>105</v>
      </c>
      <c r="T486" s="2"/>
      <c r="U486" s="2"/>
      <c r="V486" s="2" t="s">
        <v>105</v>
      </c>
      <c r="W486" s="2" t="s">
        <v>1086</v>
      </c>
      <c r="X486" s="3">
        <v>44896.075694444444</v>
      </c>
      <c r="Y486" s="2" t="s">
        <v>798</v>
      </c>
      <c r="Z486" s="2" t="s">
        <v>36</v>
      </c>
      <c r="AA486" s="2"/>
      <c r="AB486" s="2" t="s">
        <v>1087</v>
      </c>
    </row>
    <row r="487" spans="1:28" ht="13" x14ac:dyDescent="0.15">
      <c r="A487" s="1">
        <v>397</v>
      </c>
      <c r="B487" s="2" t="s">
        <v>28</v>
      </c>
      <c r="C487" s="2" t="s">
        <v>29</v>
      </c>
      <c r="D487" s="1">
        <v>10</v>
      </c>
      <c r="E487" s="2" t="s">
        <v>30</v>
      </c>
      <c r="F487" s="2">
        <v>7</v>
      </c>
      <c r="G487" s="2" t="s">
        <v>29</v>
      </c>
      <c r="H487" s="1">
        <v>40</v>
      </c>
      <c r="I487" s="1">
        <v>40</v>
      </c>
      <c r="J487" s="1">
        <v>40</v>
      </c>
      <c r="K487" s="1">
        <v>5</v>
      </c>
      <c r="L487" s="1">
        <v>86.5</v>
      </c>
      <c r="M487" s="1">
        <v>86.5</v>
      </c>
      <c r="N487" s="1">
        <v>86.311999999999998</v>
      </c>
      <c r="O487" s="1">
        <v>86.311999999999998</v>
      </c>
      <c r="P487" s="1">
        <v>0</v>
      </c>
      <c r="Q487" s="1">
        <v>1</v>
      </c>
      <c r="R487" s="2" t="s">
        <v>38</v>
      </c>
      <c r="S487" s="2" t="s">
        <v>39</v>
      </c>
      <c r="T487" s="2"/>
      <c r="U487" s="2"/>
      <c r="V487" s="2" t="s">
        <v>39</v>
      </c>
      <c r="W487" s="2" t="s">
        <v>1088</v>
      </c>
      <c r="X487" s="3">
        <v>44896.361111111109</v>
      </c>
      <c r="Y487" s="2" t="s">
        <v>41</v>
      </c>
      <c r="Z487" s="2" t="s">
        <v>36</v>
      </c>
      <c r="AA487" s="2"/>
      <c r="AB487" s="2" t="s">
        <v>1089</v>
      </c>
    </row>
    <row r="488" spans="1:28" ht="13" x14ac:dyDescent="0.15">
      <c r="A488" s="1">
        <v>397</v>
      </c>
      <c r="B488" s="2" t="s">
        <v>28</v>
      </c>
      <c r="C488" s="2" t="s">
        <v>29</v>
      </c>
      <c r="D488" s="1">
        <v>10</v>
      </c>
      <c r="E488" s="2" t="s">
        <v>30</v>
      </c>
      <c r="F488" s="2">
        <v>7</v>
      </c>
      <c r="G488" s="2" t="s">
        <v>43</v>
      </c>
      <c r="H488" s="1">
        <v>40</v>
      </c>
      <c r="I488" s="1">
        <v>41</v>
      </c>
      <c r="J488" s="1">
        <v>40</v>
      </c>
      <c r="K488" s="1">
        <v>5</v>
      </c>
      <c r="L488" s="1">
        <v>86.5</v>
      </c>
      <c r="M488" s="1">
        <v>86.51</v>
      </c>
      <c r="N488" s="1">
        <v>86.311999999999998</v>
      </c>
      <c r="O488" s="1">
        <v>86.322000000000003</v>
      </c>
      <c r="P488" s="1">
        <v>1</v>
      </c>
      <c r="Q488" s="1">
        <v>5</v>
      </c>
      <c r="R488" s="2" t="s">
        <v>44</v>
      </c>
      <c r="S488" s="2" t="s">
        <v>108</v>
      </c>
      <c r="T488" s="2"/>
      <c r="U488" s="2"/>
      <c r="V488" s="2" t="s">
        <v>108</v>
      </c>
      <c r="W488" s="2" t="s">
        <v>1090</v>
      </c>
      <c r="X488" s="3">
        <v>44896.365972222222</v>
      </c>
      <c r="Y488" s="2" t="s">
        <v>110</v>
      </c>
      <c r="Z488" s="2" t="s">
        <v>36</v>
      </c>
      <c r="AA488" s="2"/>
      <c r="AB488" s="2" t="s">
        <v>1091</v>
      </c>
    </row>
    <row r="489" spans="1:28" ht="13" x14ac:dyDescent="0.15">
      <c r="A489" s="1">
        <v>397</v>
      </c>
      <c r="B489" s="2" t="s">
        <v>28</v>
      </c>
      <c r="C489" s="2" t="s">
        <v>29</v>
      </c>
      <c r="D489" s="1">
        <v>10</v>
      </c>
      <c r="E489" s="2" t="s">
        <v>30</v>
      </c>
      <c r="F489" s="2">
        <v>7</v>
      </c>
      <c r="G489" s="2" t="s">
        <v>43</v>
      </c>
      <c r="H489" s="1">
        <v>75</v>
      </c>
      <c r="I489" s="1">
        <v>75</v>
      </c>
      <c r="J489" s="1">
        <v>75</v>
      </c>
      <c r="K489" s="1">
        <v>5</v>
      </c>
      <c r="L489" s="1">
        <v>86.85</v>
      </c>
      <c r="M489" s="1">
        <v>86.85</v>
      </c>
      <c r="N489" s="1">
        <v>86.653999999999996</v>
      </c>
      <c r="O489" s="1">
        <v>86.653999999999996</v>
      </c>
      <c r="P489" s="1">
        <v>0</v>
      </c>
      <c r="Q489" s="1">
        <v>1</v>
      </c>
      <c r="R489" s="2" t="s">
        <v>49</v>
      </c>
      <c r="S489" s="2" t="s">
        <v>50</v>
      </c>
      <c r="T489" s="2"/>
      <c r="U489" s="2"/>
      <c r="V489" s="2" t="s">
        <v>50</v>
      </c>
      <c r="W489" s="2" t="s">
        <v>1092</v>
      </c>
      <c r="X489" s="3">
        <v>44896.352083333331</v>
      </c>
      <c r="Y489" s="2" t="s">
        <v>110</v>
      </c>
      <c r="Z489" s="2" t="s">
        <v>36</v>
      </c>
      <c r="AA489" s="2"/>
      <c r="AB489" s="2" t="s">
        <v>1093</v>
      </c>
    </row>
    <row r="490" spans="1:28" ht="13" x14ac:dyDescent="0.15">
      <c r="A490" s="1">
        <v>397</v>
      </c>
      <c r="B490" s="2" t="s">
        <v>28</v>
      </c>
      <c r="C490" s="2" t="s">
        <v>29</v>
      </c>
      <c r="D490" s="1">
        <v>10</v>
      </c>
      <c r="E490" s="2" t="s">
        <v>30</v>
      </c>
      <c r="F490" s="2" t="s">
        <v>119</v>
      </c>
      <c r="G490" s="2"/>
      <c r="H490" s="1">
        <v>48</v>
      </c>
      <c r="I490" s="1">
        <v>55</v>
      </c>
      <c r="J490" s="1">
        <v>0</v>
      </c>
      <c r="K490" s="1">
        <v>5</v>
      </c>
      <c r="L490" s="1">
        <v>87.85</v>
      </c>
      <c r="M490" s="1">
        <v>87.92</v>
      </c>
      <c r="N490" s="1">
        <v>87.632000000000005</v>
      </c>
      <c r="O490" s="1">
        <v>87.7</v>
      </c>
      <c r="P490" s="1">
        <v>7</v>
      </c>
      <c r="Q490" s="1">
        <v>30</v>
      </c>
      <c r="R490" s="2" t="s">
        <v>31</v>
      </c>
      <c r="S490" s="2"/>
      <c r="T490" s="2" t="s">
        <v>120</v>
      </c>
      <c r="U490" s="2" t="s">
        <v>121</v>
      </c>
      <c r="V490" s="2" t="s">
        <v>122</v>
      </c>
      <c r="W490" s="2" t="s">
        <v>1094</v>
      </c>
      <c r="X490" s="3">
        <v>44896.076388888891</v>
      </c>
      <c r="Y490" s="2" t="s">
        <v>798</v>
      </c>
      <c r="Z490" s="2" t="s">
        <v>36</v>
      </c>
      <c r="AA490" s="2"/>
      <c r="AB490" s="2" t="s">
        <v>1095</v>
      </c>
    </row>
    <row r="491" spans="1:28" ht="13" x14ac:dyDescent="0.15">
      <c r="A491" s="1">
        <v>397</v>
      </c>
      <c r="B491" s="2" t="s">
        <v>28</v>
      </c>
      <c r="C491" s="2" t="s">
        <v>29</v>
      </c>
      <c r="D491" s="1">
        <v>10</v>
      </c>
      <c r="E491" s="2" t="s">
        <v>30</v>
      </c>
      <c r="F491" s="2" t="s">
        <v>119</v>
      </c>
      <c r="G491" s="2"/>
      <c r="H491" s="1">
        <v>48</v>
      </c>
      <c r="I491" s="1">
        <v>55</v>
      </c>
      <c r="J491" s="1">
        <v>48</v>
      </c>
      <c r="K491" s="1">
        <v>5</v>
      </c>
      <c r="L491" s="1">
        <v>87.85</v>
      </c>
      <c r="M491" s="1">
        <v>87.92</v>
      </c>
      <c r="N491" s="1">
        <v>87.632000000000005</v>
      </c>
      <c r="O491" s="1">
        <v>87.700999999999993</v>
      </c>
      <c r="P491" s="1">
        <v>7</v>
      </c>
      <c r="Q491" s="1">
        <v>247</v>
      </c>
      <c r="R491" s="2" t="s">
        <v>59</v>
      </c>
      <c r="S491" s="2" t="s">
        <v>32</v>
      </c>
      <c r="T491" s="2"/>
      <c r="U491" s="2"/>
      <c r="V491" s="2" t="s">
        <v>32</v>
      </c>
      <c r="W491" s="2" t="s">
        <v>1096</v>
      </c>
      <c r="X491" s="3">
        <v>44896.075694444444</v>
      </c>
      <c r="Y491" s="2" t="s">
        <v>798</v>
      </c>
      <c r="Z491" s="2" t="s">
        <v>36</v>
      </c>
      <c r="AA491" s="2"/>
      <c r="AB491" s="2" t="s">
        <v>1097</v>
      </c>
    </row>
    <row r="492" spans="1:28" ht="13" x14ac:dyDescent="0.15">
      <c r="A492" s="1">
        <v>397</v>
      </c>
      <c r="B492" s="2" t="s">
        <v>28</v>
      </c>
      <c r="C492" s="2" t="s">
        <v>29</v>
      </c>
      <c r="D492" s="1">
        <v>10</v>
      </c>
      <c r="E492" s="2" t="s">
        <v>30</v>
      </c>
      <c r="F492" s="2" t="s">
        <v>119</v>
      </c>
      <c r="G492" s="2"/>
      <c r="H492" s="1">
        <v>48</v>
      </c>
      <c r="I492" s="1">
        <v>55</v>
      </c>
      <c r="J492" s="1">
        <v>0</v>
      </c>
      <c r="K492" s="1">
        <v>5</v>
      </c>
      <c r="L492" s="1">
        <v>87.85</v>
      </c>
      <c r="M492" s="1">
        <v>87.92</v>
      </c>
      <c r="N492" s="1">
        <v>87.632000000000005</v>
      </c>
      <c r="O492" s="1">
        <v>87.7</v>
      </c>
      <c r="P492" s="1">
        <v>7</v>
      </c>
      <c r="Q492" s="1">
        <v>5</v>
      </c>
      <c r="R492" s="2" t="s">
        <v>31</v>
      </c>
      <c r="S492" s="2"/>
      <c r="T492" s="2" t="s">
        <v>153</v>
      </c>
      <c r="U492" s="2" t="s">
        <v>154</v>
      </c>
      <c r="V492" s="2" t="s">
        <v>155</v>
      </c>
      <c r="W492" s="2" t="s">
        <v>1098</v>
      </c>
      <c r="X492" s="3">
        <v>44896.076388888891</v>
      </c>
      <c r="Y492" s="2" t="s">
        <v>798</v>
      </c>
      <c r="Z492" s="2" t="s">
        <v>36</v>
      </c>
      <c r="AA492" s="2"/>
      <c r="AB492" s="2" t="s">
        <v>1099</v>
      </c>
    </row>
    <row r="493" spans="1:28" ht="13" x14ac:dyDescent="0.15">
      <c r="A493" s="1">
        <v>397</v>
      </c>
      <c r="B493" s="2" t="s">
        <v>28</v>
      </c>
      <c r="C493" s="2" t="s">
        <v>29</v>
      </c>
      <c r="D493" s="1">
        <v>10</v>
      </c>
      <c r="E493" s="2" t="s">
        <v>30</v>
      </c>
      <c r="F493" s="2" t="s">
        <v>119</v>
      </c>
      <c r="G493" s="2"/>
      <c r="H493" s="1">
        <v>48</v>
      </c>
      <c r="I493" s="1">
        <v>55</v>
      </c>
      <c r="J493" s="1">
        <v>0</v>
      </c>
      <c r="K493" s="1">
        <v>5</v>
      </c>
      <c r="L493" s="1">
        <v>87.85</v>
      </c>
      <c r="M493" s="1">
        <v>87.92</v>
      </c>
      <c r="N493" s="1">
        <v>87.632000000000005</v>
      </c>
      <c r="O493" s="1">
        <v>87.7</v>
      </c>
      <c r="P493" s="1">
        <v>7</v>
      </c>
      <c r="Q493" s="1">
        <v>20</v>
      </c>
      <c r="R493" s="2" t="s">
        <v>31</v>
      </c>
      <c r="S493" s="2"/>
      <c r="T493" s="2" t="s">
        <v>146</v>
      </c>
      <c r="U493" s="2" t="s">
        <v>147</v>
      </c>
      <c r="V493" s="2" t="s">
        <v>148</v>
      </c>
      <c r="W493" s="2" t="s">
        <v>1100</v>
      </c>
      <c r="X493" s="3">
        <v>44896.076388888891</v>
      </c>
      <c r="Y493" s="2" t="s">
        <v>798</v>
      </c>
      <c r="Z493" s="2" t="s">
        <v>36</v>
      </c>
      <c r="AA493" s="2"/>
      <c r="AB493" s="2" t="s">
        <v>1101</v>
      </c>
    </row>
    <row r="494" spans="1:28" ht="13" x14ac:dyDescent="0.15">
      <c r="A494" s="1">
        <v>397</v>
      </c>
      <c r="B494" s="2" t="s">
        <v>28</v>
      </c>
      <c r="C494" s="2" t="s">
        <v>29</v>
      </c>
      <c r="D494" s="1">
        <v>10</v>
      </c>
      <c r="E494" s="2" t="s">
        <v>30</v>
      </c>
      <c r="F494" s="1" t="s">
        <v>119</v>
      </c>
      <c r="G494" s="2"/>
      <c r="H494" s="1">
        <v>48</v>
      </c>
      <c r="I494" s="1">
        <v>55</v>
      </c>
      <c r="J494" s="1">
        <v>0</v>
      </c>
      <c r="K494" s="1">
        <v>5</v>
      </c>
      <c r="L494" s="1">
        <v>87.85</v>
      </c>
      <c r="M494" s="1">
        <v>87.92</v>
      </c>
      <c r="N494" s="1">
        <v>87.632000000000005</v>
      </c>
      <c r="O494" s="1">
        <v>87.7</v>
      </c>
      <c r="P494" s="1">
        <v>7</v>
      </c>
      <c r="Q494" s="1">
        <v>5</v>
      </c>
      <c r="R494" s="2" t="s">
        <v>31</v>
      </c>
      <c r="S494" s="2"/>
      <c r="T494" s="2" t="s">
        <v>136</v>
      </c>
      <c r="U494" s="2" t="s">
        <v>137</v>
      </c>
      <c r="V494" s="2" t="s">
        <v>138</v>
      </c>
      <c r="W494" s="2" t="s">
        <v>1102</v>
      </c>
      <c r="X494" s="3">
        <v>44896.076388888891</v>
      </c>
      <c r="Y494" s="2" t="s">
        <v>798</v>
      </c>
      <c r="Z494" s="2" t="s">
        <v>36</v>
      </c>
      <c r="AA494" s="2"/>
      <c r="AB494" s="2" t="s">
        <v>1103</v>
      </c>
    </row>
    <row r="495" spans="1:28" ht="13" x14ac:dyDescent="0.15">
      <c r="A495" s="1">
        <v>397</v>
      </c>
      <c r="B495" s="2" t="s">
        <v>28</v>
      </c>
      <c r="C495" s="2" t="s">
        <v>29</v>
      </c>
      <c r="D495" s="1">
        <v>10</v>
      </c>
      <c r="E495" s="2" t="s">
        <v>30</v>
      </c>
      <c r="F495" s="1" t="s">
        <v>119</v>
      </c>
      <c r="G495" s="2"/>
      <c r="H495" s="1">
        <v>48</v>
      </c>
      <c r="I495" s="1">
        <v>55</v>
      </c>
      <c r="J495" s="1">
        <v>0</v>
      </c>
      <c r="K495" s="1">
        <v>5</v>
      </c>
      <c r="L495" s="1">
        <v>87.85</v>
      </c>
      <c r="M495" s="1">
        <v>87.92</v>
      </c>
      <c r="N495" s="1">
        <v>87.632000000000005</v>
      </c>
      <c r="O495" s="1">
        <v>87.7</v>
      </c>
      <c r="P495" s="1">
        <v>7</v>
      </c>
      <c r="Q495" s="1">
        <v>5</v>
      </c>
      <c r="R495" s="2" t="s">
        <v>31</v>
      </c>
      <c r="S495" s="2" t="s">
        <v>50</v>
      </c>
      <c r="T495" s="2"/>
      <c r="U495" s="2"/>
      <c r="V495" s="2" t="s">
        <v>50</v>
      </c>
      <c r="W495" s="2" t="s">
        <v>1104</v>
      </c>
      <c r="X495" s="3">
        <v>44896.076388888891</v>
      </c>
      <c r="Y495" s="2" t="s">
        <v>798</v>
      </c>
      <c r="Z495" s="2" t="s">
        <v>36</v>
      </c>
      <c r="AA495" s="2" t="s">
        <v>131</v>
      </c>
      <c r="AB495" s="2" t="s">
        <v>1105</v>
      </c>
    </row>
    <row r="496" spans="1:28" ht="13" x14ac:dyDescent="0.15">
      <c r="A496" s="1">
        <v>397</v>
      </c>
      <c r="B496" s="2" t="s">
        <v>28</v>
      </c>
      <c r="C496" s="2" t="s">
        <v>29</v>
      </c>
      <c r="D496" s="1">
        <v>10</v>
      </c>
      <c r="E496" s="2" t="s">
        <v>30</v>
      </c>
      <c r="F496" s="1" t="s">
        <v>119</v>
      </c>
      <c r="G496" s="2"/>
      <c r="H496" s="1">
        <v>48</v>
      </c>
      <c r="I496" s="1">
        <v>55</v>
      </c>
      <c r="J496" s="1">
        <v>0</v>
      </c>
      <c r="K496" s="1">
        <v>5</v>
      </c>
      <c r="L496" s="1">
        <v>87.85</v>
      </c>
      <c r="M496" s="1">
        <v>87.92</v>
      </c>
      <c r="N496" s="1">
        <v>87.632000000000005</v>
      </c>
      <c r="O496" s="1">
        <v>87.7</v>
      </c>
      <c r="P496" s="1">
        <v>7</v>
      </c>
      <c r="Q496" s="2">
        <v>20</v>
      </c>
      <c r="R496" s="2" t="s">
        <v>31</v>
      </c>
      <c r="S496" s="2" t="s">
        <v>133</v>
      </c>
      <c r="T496" s="2"/>
      <c r="U496" s="2"/>
      <c r="V496" s="2" t="s">
        <v>133</v>
      </c>
      <c r="W496" s="2" t="s">
        <v>1106</v>
      </c>
      <c r="X496" s="3">
        <v>44896.076388888891</v>
      </c>
      <c r="Y496" s="2" t="s">
        <v>798</v>
      </c>
      <c r="Z496" s="2" t="s">
        <v>36</v>
      </c>
      <c r="AA496" s="2" t="s">
        <v>131</v>
      </c>
      <c r="AB496" s="2" t="s">
        <v>1107</v>
      </c>
    </row>
    <row r="497" spans="1:28" ht="13" x14ac:dyDescent="0.15">
      <c r="A497" s="1">
        <v>397</v>
      </c>
      <c r="B497" s="2" t="s">
        <v>28</v>
      </c>
      <c r="C497" s="2" t="s">
        <v>29</v>
      </c>
      <c r="D497" s="1">
        <v>10</v>
      </c>
      <c r="E497" s="2" t="s">
        <v>30</v>
      </c>
      <c r="F497" s="1" t="s">
        <v>119</v>
      </c>
      <c r="G497" s="2"/>
      <c r="H497" s="1">
        <v>48</v>
      </c>
      <c r="I497" s="1">
        <v>55</v>
      </c>
      <c r="J497" s="1">
        <v>0</v>
      </c>
      <c r="K497" s="1">
        <v>5</v>
      </c>
      <c r="L497" s="1">
        <v>87.85</v>
      </c>
      <c r="M497" s="1">
        <v>87.92</v>
      </c>
      <c r="N497" s="1">
        <v>87.632000000000005</v>
      </c>
      <c r="O497" s="1">
        <v>87.7</v>
      </c>
      <c r="P497" s="1">
        <v>7</v>
      </c>
      <c r="Q497" s="1">
        <v>20</v>
      </c>
      <c r="R497" s="2" t="s">
        <v>31</v>
      </c>
      <c r="S497" s="2"/>
      <c r="T497" s="2" t="s">
        <v>158</v>
      </c>
      <c r="U497" s="2" t="s">
        <v>159</v>
      </c>
      <c r="V497" s="2" t="s">
        <v>160</v>
      </c>
      <c r="W497" s="2" t="s">
        <v>1108</v>
      </c>
      <c r="X497" s="3">
        <v>44896.076388888891</v>
      </c>
      <c r="Y497" s="2" t="s">
        <v>798</v>
      </c>
      <c r="Z497" s="2" t="s">
        <v>36</v>
      </c>
      <c r="AA497" s="2"/>
      <c r="AB497" s="2" t="s">
        <v>1109</v>
      </c>
    </row>
    <row r="498" spans="1:28" ht="13" x14ac:dyDescent="0.15">
      <c r="A498" s="1">
        <v>397</v>
      </c>
      <c r="B498" s="2" t="s">
        <v>28</v>
      </c>
      <c r="C498" s="2" t="s">
        <v>29</v>
      </c>
      <c r="D498" s="1">
        <v>10</v>
      </c>
      <c r="E498" s="2" t="s">
        <v>30</v>
      </c>
      <c r="F498" s="1" t="s">
        <v>119</v>
      </c>
      <c r="G498" s="2"/>
      <c r="H498" s="1">
        <v>48</v>
      </c>
      <c r="I498" s="1">
        <v>55</v>
      </c>
      <c r="J498" s="1">
        <v>0</v>
      </c>
      <c r="K498" s="1">
        <v>5</v>
      </c>
      <c r="L498" s="1">
        <v>87.85</v>
      </c>
      <c r="M498" s="1">
        <v>87.92</v>
      </c>
      <c r="N498" s="1">
        <v>87.632000000000005</v>
      </c>
      <c r="O498" s="1">
        <v>87.7</v>
      </c>
      <c r="P498" s="1">
        <v>7</v>
      </c>
      <c r="Q498" s="1">
        <v>30</v>
      </c>
      <c r="R498" s="2" t="s">
        <v>31</v>
      </c>
      <c r="S498" s="2"/>
      <c r="T498" s="2" t="s">
        <v>125</v>
      </c>
      <c r="U498" s="2" t="s">
        <v>126</v>
      </c>
      <c r="V498" s="2" t="s">
        <v>127</v>
      </c>
      <c r="W498" s="2" t="s">
        <v>1110</v>
      </c>
      <c r="X498" s="3">
        <v>44896.076388888891</v>
      </c>
      <c r="Y498" s="2" t="s">
        <v>798</v>
      </c>
      <c r="Z498" s="2" t="s">
        <v>36</v>
      </c>
      <c r="AA498" s="2"/>
      <c r="AB498" s="2" t="s">
        <v>1111</v>
      </c>
    </row>
    <row r="499" spans="1:28" ht="13" x14ac:dyDescent="0.15">
      <c r="A499" s="1">
        <v>397</v>
      </c>
      <c r="B499" s="2" t="s">
        <v>28</v>
      </c>
      <c r="C499" s="2" t="s">
        <v>29</v>
      </c>
      <c r="D499" s="1">
        <v>10</v>
      </c>
      <c r="E499" s="2" t="s">
        <v>30</v>
      </c>
      <c r="F499" s="1" t="s">
        <v>119</v>
      </c>
      <c r="G499" s="2"/>
      <c r="H499" s="1">
        <v>48</v>
      </c>
      <c r="I499" s="1">
        <v>55</v>
      </c>
      <c r="J499" s="1">
        <v>0</v>
      </c>
      <c r="K499" s="1">
        <v>5</v>
      </c>
      <c r="L499" s="1">
        <v>87.85</v>
      </c>
      <c r="M499" s="1">
        <v>87.92</v>
      </c>
      <c r="N499" s="1">
        <v>87.632000000000005</v>
      </c>
      <c r="O499" s="1">
        <v>87.7</v>
      </c>
      <c r="P499" s="1">
        <v>7</v>
      </c>
      <c r="Q499" s="1">
        <v>5</v>
      </c>
      <c r="R499" s="2" t="s">
        <v>31</v>
      </c>
      <c r="S499" s="2"/>
      <c r="T499" s="2" t="s">
        <v>141</v>
      </c>
      <c r="U499" s="2" t="s">
        <v>142</v>
      </c>
      <c r="V499" s="2" t="s">
        <v>143</v>
      </c>
      <c r="W499" s="2" t="s">
        <v>1112</v>
      </c>
      <c r="X499" s="3">
        <v>44896.076388888891</v>
      </c>
      <c r="Y499" s="2" t="s">
        <v>798</v>
      </c>
      <c r="Z499" s="2" t="s">
        <v>36</v>
      </c>
      <c r="AA499" s="2"/>
      <c r="AB499" s="2" t="s">
        <v>1113</v>
      </c>
    </row>
    <row r="500" spans="1:28" ht="13" x14ac:dyDescent="0.15">
      <c r="A500" s="1">
        <v>397</v>
      </c>
      <c r="B500" s="2" t="s">
        <v>28</v>
      </c>
      <c r="C500" s="2" t="s">
        <v>29</v>
      </c>
      <c r="D500" s="1">
        <v>11</v>
      </c>
      <c r="E500" s="2" t="s">
        <v>30</v>
      </c>
      <c r="F500" s="1">
        <v>1</v>
      </c>
      <c r="G500" s="2" t="s">
        <v>43</v>
      </c>
      <c r="H500" s="1">
        <v>75</v>
      </c>
      <c r="I500" s="1">
        <v>75</v>
      </c>
      <c r="J500" s="1">
        <v>75</v>
      </c>
      <c r="K500" s="1">
        <v>5</v>
      </c>
      <c r="L500" s="1">
        <v>88.45</v>
      </c>
      <c r="M500" s="1">
        <v>88.45</v>
      </c>
      <c r="N500" s="1">
        <v>88.435000000000002</v>
      </c>
      <c r="O500" s="1">
        <v>88.435000000000002</v>
      </c>
      <c r="P500" s="1">
        <v>0</v>
      </c>
      <c r="Q500" s="2">
        <v>1</v>
      </c>
      <c r="R500" s="2" t="s">
        <v>49</v>
      </c>
      <c r="S500" s="2" t="s">
        <v>50</v>
      </c>
      <c r="T500" s="2"/>
      <c r="U500" s="2"/>
      <c r="V500" s="2" t="s">
        <v>50</v>
      </c>
      <c r="W500" s="2" t="s">
        <v>1114</v>
      </c>
      <c r="X500" s="3">
        <v>44896.399305555555</v>
      </c>
      <c r="Y500" s="2" t="s">
        <v>110</v>
      </c>
      <c r="Z500" s="2" t="s">
        <v>36</v>
      </c>
      <c r="AA500" s="2"/>
      <c r="AB500" s="2" t="s">
        <v>1115</v>
      </c>
    </row>
    <row r="501" spans="1:28" ht="13" x14ac:dyDescent="0.15">
      <c r="A501" s="1">
        <v>397</v>
      </c>
      <c r="B501" s="2" t="s">
        <v>28</v>
      </c>
      <c r="C501" s="2" t="s">
        <v>29</v>
      </c>
      <c r="D501" s="1">
        <v>11</v>
      </c>
      <c r="E501" s="2" t="s">
        <v>30</v>
      </c>
      <c r="F501" s="1">
        <v>2</v>
      </c>
      <c r="G501" s="2" t="s">
        <v>43</v>
      </c>
      <c r="H501" s="1">
        <v>75</v>
      </c>
      <c r="I501" s="1">
        <v>75</v>
      </c>
      <c r="J501" s="1">
        <v>75</v>
      </c>
      <c r="K501" s="1">
        <v>5</v>
      </c>
      <c r="L501" s="1">
        <v>89.87</v>
      </c>
      <c r="M501" s="1">
        <v>89.87</v>
      </c>
      <c r="N501" s="1">
        <v>89.826999999999998</v>
      </c>
      <c r="O501" s="1">
        <v>89.826999999999998</v>
      </c>
      <c r="P501" s="1">
        <v>0</v>
      </c>
      <c r="Q501" s="1">
        <v>1</v>
      </c>
      <c r="R501" s="2" t="s">
        <v>49</v>
      </c>
      <c r="S501" s="2" t="s">
        <v>50</v>
      </c>
      <c r="T501" s="2"/>
      <c r="U501" s="2"/>
      <c r="V501" s="1" t="s">
        <v>50</v>
      </c>
      <c r="W501" s="2" t="s">
        <v>1116</v>
      </c>
      <c r="X501" s="3">
        <v>44896.399305555555</v>
      </c>
      <c r="Y501" s="2" t="s">
        <v>110</v>
      </c>
      <c r="Z501" s="2" t="s">
        <v>36</v>
      </c>
      <c r="AA501" s="2"/>
      <c r="AB501" s="2" t="s">
        <v>1117</v>
      </c>
    </row>
    <row r="502" spans="1:28" ht="13" x14ac:dyDescent="0.15">
      <c r="A502" s="1">
        <v>397</v>
      </c>
      <c r="B502" s="2" t="s">
        <v>28</v>
      </c>
      <c r="C502" s="2" t="s">
        <v>29</v>
      </c>
      <c r="D502" s="1">
        <v>11</v>
      </c>
      <c r="E502" s="2" t="s">
        <v>30</v>
      </c>
      <c r="F502" s="1">
        <v>2</v>
      </c>
      <c r="G502" s="2" t="s">
        <v>29</v>
      </c>
      <c r="H502" s="1">
        <v>90</v>
      </c>
      <c r="I502" s="1">
        <v>90</v>
      </c>
      <c r="J502" s="1">
        <v>90</v>
      </c>
      <c r="K502" s="1">
        <v>5</v>
      </c>
      <c r="L502" s="1">
        <v>90.02</v>
      </c>
      <c r="M502" s="1">
        <v>90.02</v>
      </c>
      <c r="N502" s="1">
        <v>89.974000000000004</v>
      </c>
      <c r="O502" s="1">
        <v>89.974000000000004</v>
      </c>
      <c r="P502" s="1">
        <v>0</v>
      </c>
      <c r="Q502" s="1">
        <v>1</v>
      </c>
      <c r="R502" s="2" t="s">
        <v>38</v>
      </c>
      <c r="S502" s="2" t="s">
        <v>39</v>
      </c>
      <c r="T502" s="2"/>
      <c r="U502" s="2"/>
      <c r="V502" s="2" t="s">
        <v>39</v>
      </c>
      <c r="W502" s="2" t="s">
        <v>1118</v>
      </c>
      <c r="X502" s="3">
        <v>44896.405555555553</v>
      </c>
      <c r="Y502" s="2" t="s">
        <v>41</v>
      </c>
      <c r="Z502" s="2" t="s">
        <v>36</v>
      </c>
      <c r="AA502" s="2"/>
      <c r="AB502" s="2" t="s">
        <v>1119</v>
      </c>
    </row>
    <row r="503" spans="1:28" ht="13" x14ac:dyDescent="0.15">
      <c r="A503" s="1">
        <v>397</v>
      </c>
      <c r="B503" s="2" t="s">
        <v>28</v>
      </c>
      <c r="C503" s="2" t="s">
        <v>29</v>
      </c>
      <c r="D503" s="1">
        <v>11</v>
      </c>
      <c r="E503" s="2" t="s">
        <v>30</v>
      </c>
      <c r="F503" s="1">
        <v>2</v>
      </c>
      <c r="G503" s="2" t="s">
        <v>43</v>
      </c>
      <c r="H503" s="1">
        <v>90</v>
      </c>
      <c r="I503" s="1">
        <v>91</v>
      </c>
      <c r="J503" s="1">
        <v>90</v>
      </c>
      <c r="K503" s="1">
        <v>5</v>
      </c>
      <c r="L503" s="1">
        <v>90.02</v>
      </c>
      <c r="M503" s="1">
        <v>90.03</v>
      </c>
      <c r="N503" s="1">
        <v>89.974000000000004</v>
      </c>
      <c r="O503" s="1">
        <v>89.983999999999995</v>
      </c>
      <c r="P503" s="1">
        <v>1</v>
      </c>
      <c r="Q503" s="1">
        <v>5</v>
      </c>
      <c r="R503" s="2" t="s">
        <v>44</v>
      </c>
      <c r="S503" s="2" t="s">
        <v>108</v>
      </c>
      <c r="T503" s="2"/>
      <c r="U503" s="2"/>
      <c r="V503" s="2" t="s">
        <v>108</v>
      </c>
      <c r="W503" s="2" t="s">
        <v>1120</v>
      </c>
      <c r="X503" s="3">
        <v>44896.407638888886</v>
      </c>
      <c r="Y503" s="2" t="s">
        <v>110</v>
      </c>
      <c r="Z503" s="2" t="s">
        <v>36</v>
      </c>
      <c r="AA503" s="2"/>
      <c r="AB503" s="2" t="s">
        <v>1121</v>
      </c>
    </row>
    <row r="504" spans="1:28" ht="13" x14ac:dyDescent="0.15">
      <c r="A504" s="1">
        <v>397</v>
      </c>
      <c r="B504" s="2" t="s">
        <v>28</v>
      </c>
      <c r="C504" s="2" t="s">
        <v>29</v>
      </c>
      <c r="D504" s="1">
        <v>11</v>
      </c>
      <c r="E504" s="2" t="s">
        <v>30</v>
      </c>
      <c r="F504" s="1">
        <v>2</v>
      </c>
      <c r="G504" s="2" t="s">
        <v>43</v>
      </c>
      <c r="H504" s="1">
        <v>90</v>
      </c>
      <c r="I504" s="1">
        <v>91</v>
      </c>
      <c r="J504" s="1">
        <v>90</v>
      </c>
      <c r="K504" s="1">
        <v>5</v>
      </c>
      <c r="L504" s="1">
        <v>90.02</v>
      </c>
      <c r="M504" s="1">
        <v>90.03</v>
      </c>
      <c r="N504" s="1">
        <v>89.974000000000004</v>
      </c>
      <c r="O504" s="1">
        <v>89.983999999999995</v>
      </c>
      <c r="P504" s="1">
        <v>1</v>
      </c>
      <c r="Q504" s="1">
        <v>5</v>
      </c>
      <c r="R504" s="2" t="s">
        <v>44</v>
      </c>
      <c r="S504" s="2" t="s">
        <v>112</v>
      </c>
      <c r="T504" s="2"/>
      <c r="U504" s="2"/>
      <c r="V504" s="2" t="s">
        <v>112</v>
      </c>
      <c r="W504" s="2" t="s">
        <v>1122</v>
      </c>
      <c r="X504" s="3">
        <v>44896.407638888886</v>
      </c>
      <c r="Y504" s="2" t="s">
        <v>110</v>
      </c>
      <c r="Z504" s="2" t="s">
        <v>36</v>
      </c>
      <c r="AA504" s="2"/>
      <c r="AB504" s="2" t="s">
        <v>1123</v>
      </c>
    </row>
    <row r="505" spans="1:28" ht="13" x14ac:dyDescent="0.15">
      <c r="A505" s="1">
        <v>397</v>
      </c>
      <c r="B505" s="2" t="s">
        <v>28</v>
      </c>
      <c r="C505" s="2" t="s">
        <v>29</v>
      </c>
      <c r="D505" s="1">
        <v>11</v>
      </c>
      <c r="E505" s="2" t="s">
        <v>30</v>
      </c>
      <c r="F505" s="2">
        <v>3</v>
      </c>
      <c r="G505" s="2" t="s">
        <v>43</v>
      </c>
      <c r="H505" s="1">
        <v>75</v>
      </c>
      <c r="I505" s="1">
        <v>75</v>
      </c>
      <c r="J505" s="1">
        <v>75</v>
      </c>
      <c r="K505" s="1">
        <v>5</v>
      </c>
      <c r="L505" s="1">
        <v>91.25</v>
      </c>
      <c r="M505" s="1">
        <v>91.25</v>
      </c>
      <c r="N505" s="1">
        <v>91.18</v>
      </c>
      <c r="O505" s="1">
        <v>91.18</v>
      </c>
      <c r="P505" s="1">
        <v>0</v>
      </c>
      <c r="Q505" s="1">
        <v>1</v>
      </c>
      <c r="R505" s="2" t="s">
        <v>49</v>
      </c>
      <c r="S505" s="2" t="s">
        <v>50</v>
      </c>
      <c r="T505" s="2"/>
      <c r="U505" s="2"/>
      <c r="V505" s="2" t="s">
        <v>50</v>
      </c>
      <c r="W505" s="2" t="s">
        <v>1124</v>
      </c>
      <c r="X505" s="3">
        <v>44896.399305555555</v>
      </c>
      <c r="Y505" s="2" t="s">
        <v>110</v>
      </c>
      <c r="Z505" s="2" t="s">
        <v>36</v>
      </c>
      <c r="AA505" s="2"/>
      <c r="AB505" s="2" t="s">
        <v>1125</v>
      </c>
    </row>
    <row r="506" spans="1:28" ht="13" x14ac:dyDescent="0.15">
      <c r="A506" s="1">
        <v>397</v>
      </c>
      <c r="B506" s="2" t="s">
        <v>28</v>
      </c>
      <c r="C506" s="2" t="s">
        <v>29</v>
      </c>
      <c r="D506" s="1">
        <v>11</v>
      </c>
      <c r="E506" s="2" t="s">
        <v>30</v>
      </c>
      <c r="F506" s="2">
        <v>4</v>
      </c>
      <c r="G506" s="2" t="s">
        <v>29</v>
      </c>
      <c r="H506" s="1">
        <v>30</v>
      </c>
      <c r="I506" s="1">
        <v>30</v>
      </c>
      <c r="J506" s="1">
        <v>30</v>
      </c>
      <c r="K506" s="1">
        <v>5</v>
      </c>
      <c r="L506" s="1">
        <v>92.02</v>
      </c>
      <c r="M506" s="1">
        <v>92.02</v>
      </c>
      <c r="N506" s="1">
        <v>91.935000000000002</v>
      </c>
      <c r="O506" s="1">
        <v>91.935000000000002</v>
      </c>
      <c r="P506" s="1">
        <v>0</v>
      </c>
      <c r="Q506" s="1">
        <v>1</v>
      </c>
      <c r="R506" s="2" t="s">
        <v>38</v>
      </c>
      <c r="S506" s="2" t="s">
        <v>39</v>
      </c>
      <c r="T506" s="2"/>
      <c r="U506" s="2"/>
      <c r="V506" s="2" t="s">
        <v>39</v>
      </c>
      <c r="W506" s="2" t="s">
        <v>1126</v>
      </c>
      <c r="X506" s="3">
        <v>44896.405555555553</v>
      </c>
      <c r="Y506" s="2" t="s">
        <v>41</v>
      </c>
      <c r="Z506" s="2" t="s">
        <v>36</v>
      </c>
      <c r="AA506" s="2"/>
      <c r="AB506" s="2" t="s">
        <v>1127</v>
      </c>
    </row>
    <row r="507" spans="1:28" ht="13" x14ac:dyDescent="0.15">
      <c r="A507" s="1">
        <v>397</v>
      </c>
      <c r="B507" s="2" t="s">
        <v>28</v>
      </c>
      <c r="C507" s="2" t="s">
        <v>29</v>
      </c>
      <c r="D507" s="1">
        <v>11</v>
      </c>
      <c r="E507" s="2" t="s">
        <v>30</v>
      </c>
      <c r="F507" s="2">
        <v>4</v>
      </c>
      <c r="G507" s="2" t="s">
        <v>43</v>
      </c>
      <c r="H507" s="1">
        <v>75</v>
      </c>
      <c r="I507" s="1">
        <v>75</v>
      </c>
      <c r="J507" s="1">
        <v>75</v>
      </c>
      <c r="K507" s="1">
        <v>5</v>
      </c>
      <c r="L507" s="1">
        <v>92.47</v>
      </c>
      <c r="M507" s="1">
        <v>92.47</v>
      </c>
      <c r="N507" s="1">
        <v>92.376000000000005</v>
      </c>
      <c r="O507" s="1">
        <v>92.376000000000005</v>
      </c>
      <c r="P507" s="1">
        <v>0</v>
      </c>
      <c r="Q507" s="1">
        <v>1</v>
      </c>
      <c r="R507" s="2" t="s">
        <v>49</v>
      </c>
      <c r="S507" s="2" t="s">
        <v>50</v>
      </c>
      <c r="T507" s="2"/>
      <c r="U507" s="2"/>
      <c r="V507" s="2" t="s">
        <v>50</v>
      </c>
      <c r="W507" s="2" t="s">
        <v>1128</v>
      </c>
      <c r="X507" s="3">
        <v>44896.399305555555</v>
      </c>
      <c r="Y507" s="2" t="s">
        <v>110</v>
      </c>
      <c r="Z507" s="2" t="s">
        <v>36</v>
      </c>
      <c r="AA507" s="2"/>
      <c r="AB507" s="2" t="s">
        <v>1129</v>
      </c>
    </row>
    <row r="508" spans="1:28" ht="13" x14ac:dyDescent="0.15">
      <c r="A508" s="1">
        <v>397</v>
      </c>
      <c r="B508" s="2" t="s">
        <v>28</v>
      </c>
      <c r="C508" s="2" t="s">
        <v>29</v>
      </c>
      <c r="D508" s="1">
        <v>11</v>
      </c>
      <c r="E508" s="2" t="s">
        <v>30</v>
      </c>
      <c r="F508" s="2">
        <v>5</v>
      </c>
      <c r="G508" s="2" t="s">
        <v>43</v>
      </c>
      <c r="H508" s="1">
        <v>61</v>
      </c>
      <c r="I508" s="1">
        <v>63</v>
      </c>
      <c r="J508" s="1">
        <v>61</v>
      </c>
      <c r="K508" s="1">
        <v>5</v>
      </c>
      <c r="L508" s="1">
        <v>93.66</v>
      </c>
      <c r="M508" s="1">
        <v>93.68</v>
      </c>
      <c r="N508" s="1">
        <v>93.543000000000006</v>
      </c>
      <c r="O508" s="1">
        <v>93.563000000000002</v>
      </c>
      <c r="P508" s="1">
        <v>2</v>
      </c>
      <c r="Q508" s="1">
        <v>7</v>
      </c>
      <c r="R508" s="2" t="s">
        <v>210</v>
      </c>
      <c r="S508" s="2" t="s">
        <v>211</v>
      </c>
      <c r="T508" s="2" t="s">
        <v>212</v>
      </c>
      <c r="U508" s="2" t="s">
        <v>213</v>
      </c>
      <c r="V508" s="2" t="s">
        <v>211</v>
      </c>
      <c r="W508" s="2" t="s">
        <v>1130</v>
      </c>
      <c r="X508" s="3">
        <v>44896.401388888888</v>
      </c>
      <c r="Y508" s="2" t="s">
        <v>35</v>
      </c>
      <c r="Z508" s="2" t="s">
        <v>36</v>
      </c>
      <c r="AA508" s="2"/>
      <c r="AB508" s="2" t="s">
        <v>1131</v>
      </c>
    </row>
    <row r="509" spans="1:28" ht="13" x14ac:dyDescent="0.15">
      <c r="A509" s="1">
        <v>397</v>
      </c>
      <c r="B509" s="2" t="s">
        <v>28</v>
      </c>
      <c r="C509" s="2" t="s">
        <v>29</v>
      </c>
      <c r="D509" s="1">
        <v>11</v>
      </c>
      <c r="E509" s="2" t="s">
        <v>30</v>
      </c>
      <c r="F509" s="2">
        <v>5</v>
      </c>
      <c r="G509" s="2" t="s">
        <v>43</v>
      </c>
      <c r="H509" s="1">
        <v>68</v>
      </c>
      <c r="I509" s="1">
        <v>70</v>
      </c>
      <c r="J509" s="1">
        <v>68</v>
      </c>
      <c r="K509" s="1">
        <v>5</v>
      </c>
      <c r="L509" s="1">
        <v>93.73</v>
      </c>
      <c r="M509" s="1">
        <v>93.75</v>
      </c>
      <c r="N509" s="1">
        <v>93.611999999999995</v>
      </c>
      <c r="O509" s="1">
        <v>93.631</v>
      </c>
      <c r="P509" s="1">
        <v>2</v>
      </c>
      <c r="Q509" s="1">
        <v>10</v>
      </c>
      <c r="R509" s="2" t="s">
        <v>44</v>
      </c>
      <c r="S509" s="2" t="s">
        <v>45</v>
      </c>
      <c r="T509" s="2"/>
      <c r="U509" s="2"/>
      <c r="V509" s="2">
        <v>31191</v>
      </c>
      <c r="W509" s="2" t="s">
        <v>1132</v>
      </c>
      <c r="X509" s="3">
        <v>44896.411805555559</v>
      </c>
      <c r="Y509" s="2" t="s">
        <v>110</v>
      </c>
      <c r="Z509" s="2" t="s">
        <v>36</v>
      </c>
      <c r="AA509" s="2"/>
      <c r="AB509" s="2" t="s">
        <v>1133</v>
      </c>
    </row>
    <row r="510" spans="1:28" ht="13" x14ac:dyDescent="0.15">
      <c r="A510" s="1">
        <v>397</v>
      </c>
      <c r="B510" s="2" t="s">
        <v>28</v>
      </c>
      <c r="C510" s="2" t="s">
        <v>29</v>
      </c>
      <c r="D510" s="1">
        <v>11</v>
      </c>
      <c r="E510" s="2" t="s">
        <v>30</v>
      </c>
      <c r="F510" s="2">
        <v>5</v>
      </c>
      <c r="G510" s="2" t="s">
        <v>43</v>
      </c>
      <c r="H510" s="1">
        <v>75</v>
      </c>
      <c r="I510" s="1">
        <v>75</v>
      </c>
      <c r="J510" s="1">
        <v>75</v>
      </c>
      <c r="K510" s="1">
        <v>5</v>
      </c>
      <c r="L510" s="1">
        <v>93.8</v>
      </c>
      <c r="M510" s="1">
        <v>93.8</v>
      </c>
      <c r="N510" s="1">
        <v>93.68</v>
      </c>
      <c r="O510" s="1">
        <v>93.68</v>
      </c>
      <c r="P510" s="1">
        <v>0</v>
      </c>
      <c r="Q510" s="1">
        <v>1</v>
      </c>
      <c r="R510" s="2" t="s">
        <v>49</v>
      </c>
      <c r="S510" s="2" t="s">
        <v>50</v>
      </c>
      <c r="T510" s="2"/>
      <c r="U510" s="2"/>
      <c r="V510" s="2" t="s">
        <v>50</v>
      </c>
      <c r="W510" s="2" t="s">
        <v>1134</v>
      </c>
      <c r="X510" s="3">
        <v>44896.399305555555</v>
      </c>
      <c r="Y510" s="2" t="s">
        <v>110</v>
      </c>
      <c r="Z510" s="2" t="s">
        <v>36</v>
      </c>
      <c r="AA510" s="2"/>
      <c r="AB510" s="2" t="s">
        <v>1135</v>
      </c>
    </row>
    <row r="511" spans="1:28" ht="13" x14ac:dyDescent="0.15">
      <c r="A511" s="1">
        <v>397</v>
      </c>
      <c r="B511" s="2" t="s">
        <v>28</v>
      </c>
      <c r="C511" s="2" t="s">
        <v>29</v>
      </c>
      <c r="D511" s="1">
        <v>11</v>
      </c>
      <c r="E511" s="2" t="s">
        <v>30</v>
      </c>
      <c r="F511" s="2">
        <v>6</v>
      </c>
      <c r="G511" s="2" t="s">
        <v>43</v>
      </c>
      <c r="H511" s="1">
        <v>60</v>
      </c>
      <c r="I511" s="1">
        <v>61</v>
      </c>
      <c r="J511" s="1">
        <v>60</v>
      </c>
      <c r="K511" s="1">
        <v>5</v>
      </c>
      <c r="L511" s="1">
        <v>95.1</v>
      </c>
      <c r="M511" s="1">
        <v>95.11</v>
      </c>
      <c r="N511" s="1">
        <v>94.954999999999998</v>
      </c>
      <c r="O511" s="1">
        <v>94.965000000000003</v>
      </c>
      <c r="P511" s="1">
        <v>1</v>
      </c>
      <c r="Q511" s="1">
        <v>5</v>
      </c>
      <c r="R511" s="2" t="s">
        <v>44</v>
      </c>
      <c r="S511" s="2" t="s">
        <v>108</v>
      </c>
      <c r="T511" s="2"/>
      <c r="U511" s="2"/>
      <c r="V511" s="2" t="s">
        <v>108</v>
      </c>
      <c r="W511" s="2" t="s">
        <v>1136</v>
      </c>
      <c r="X511" s="3">
        <v>44896.407638888886</v>
      </c>
      <c r="Y511" s="2" t="s">
        <v>110</v>
      </c>
      <c r="Z511" s="2" t="s">
        <v>36</v>
      </c>
      <c r="AA511" s="2"/>
      <c r="AB511" s="2" t="s">
        <v>1137</v>
      </c>
    </row>
    <row r="512" spans="1:28" ht="13" x14ac:dyDescent="0.15">
      <c r="A512" s="1">
        <v>397</v>
      </c>
      <c r="B512" s="2" t="s">
        <v>28</v>
      </c>
      <c r="C512" s="2" t="s">
        <v>29</v>
      </c>
      <c r="D512" s="1">
        <v>11</v>
      </c>
      <c r="E512" s="2" t="s">
        <v>30</v>
      </c>
      <c r="F512" s="2">
        <v>6</v>
      </c>
      <c r="G512" s="2" t="s">
        <v>29</v>
      </c>
      <c r="H512" s="1">
        <v>60</v>
      </c>
      <c r="I512" s="1">
        <v>60</v>
      </c>
      <c r="J512" s="1">
        <v>60</v>
      </c>
      <c r="K512" s="1">
        <v>5</v>
      </c>
      <c r="L512" s="1">
        <v>95.1</v>
      </c>
      <c r="M512" s="1">
        <v>95.1</v>
      </c>
      <c r="N512" s="1">
        <v>94.954999999999998</v>
      </c>
      <c r="O512" s="1">
        <v>94.954999999999998</v>
      </c>
      <c r="P512" s="1">
        <v>0</v>
      </c>
      <c r="Q512" s="1">
        <v>1</v>
      </c>
      <c r="R512" s="2" t="s">
        <v>38</v>
      </c>
      <c r="S512" s="2" t="s">
        <v>39</v>
      </c>
      <c r="T512" s="2"/>
      <c r="U512" s="2"/>
      <c r="V512" s="2" t="s">
        <v>39</v>
      </c>
      <c r="W512" s="2" t="s">
        <v>1138</v>
      </c>
      <c r="X512" s="3">
        <v>44896.405555555553</v>
      </c>
      <c r="Y512" s="2" t="s">
        <v>41</v>
      </c>
      <c r="Z512" s="2" t="s">
        <v>36</v>
      </c>
      <c r="AA512" s="2"/>
      <c r="AB512" s="2" t="s">
        <v>1139</v>
      </c>
    </row>
    <row r="513" spans="1:28" ht="13" x14ac:dyDescent="0.15">
      <c r="A513" s="1">
        <v>397</v>
      </c>
      <c r="B513" s="2" t="s">
        <v>28</v>
      </c>
      <c r="C513" s="2" t="s">
        <v>29</v>
      </c>
      <c r="D513" s="1">
        <v>11</v>
      </c>
      <c r="E513" s="2" t="s">
        <v>30</v>
      </c>
      <c r="F513" s="2">
        <v>6</v>
      </c>
      <c r="G513" s="2" t="s">
        <v>43</v>
      </c>
      <c r="H513" s="1">
        <v>75</v>
      </c>
      <c r="I513" s="1">
        <v>75</v>
      </c>
      <c r="J513" s="1">
        <v>75</v>
      </c>
      <c r="K513" s="1">
        <v>5</v>
      </c>
      <c r="L513" s="1">
        <v>95.25</v>
      </c>
      <c r="M513" s="1">
        <v>95.25</v>
      </c>
      <c r="N513" s="1">
        <v>95.102000000000004</v>
      </c>
      <c r="O513" s="1">
        <v>95.102000000000004</v>
      </c>
      <c r="P513" s="1">
        <v>0</v>
      </c>
      <c r="Q513" s="1">
        <v>1</v>
      </c>
      <c r="R513" s="2" t="s">
        <v>49</v>
      </c>
      <c r="S513" s="2" t="s">
        <v>50</v>
      </c>
      <c r="T513" s="2"/>
      <c r="U513" s="2"/>
      <c r="V513" s="2" t="s">
        <v>50</v>
      </c>
      <c r="W513" s="2" t="s">
        <v>1140</v>
      </c>
      <c r="X513" s="3">
        <v>44896.399305555555</v>
      </c>
      <c r="Y513" s="2" t="s">
        <v>110</v>
      </c>
      <c r="Z513" s="2" t="s">
        <v>36</v>
      </c>
      <c r="AA513" s="2"/>
      <c r="AB513" s="2" t="s">
        <v>1141</v>
      </c>
    </row>
    <row r="514" spans="1:28" ht="13" x14ac:dyDescent="0.15">
      <c r="A514" s="1">
        <v>397</v>
      </c>
      <c r="B514" s="2" t="s">
        <v>28</v>
      </c>
      <c r="C514" s="2" t="s">
        <v>29</v>
      </c>
      <c r="D514" s="1">
        <v>11</v>
      </c>
      <c r="E514" s="2" t="s">
        <v>30</v>
      </c>
      <c r="F514" s="2">
        <v>6</v>
      </c>
      <c r="G514" s="2"/>
      <c r="H514" s="1">
        <v>137</v>
      </c>
      <c r="I514" s="1">
        <v>142</v>
      </c>
      <c r="J514" s="1">
        <v>0</v>
      </c>
      <c r="K514" s="1">
        <v>5</v>
      </c>
      <c r="L514" s="1">
        <v>95.87</v>
      </c>
      <c r="M514" s="1">
        <v>95.92</v>
      </c>
      <c r="N514" s="1">
        <v>95.71</v>
      </c>
      <c r="O514" s="1">
        <v>95.759</v>
      </c>
      <c r="P514" s="1">
        <v>5</v>
      </c>
      <c r="Q514" s="1">
        <v>2</v>
      </c>
      <c r="R514" s="2" t="s">
        <v>53</v>
      </c>
      <c r="S514" s="2" t="s">
        <v>100</v>
      </c>
      <c r="T514" s="2"/>
      <c r="U514" s="2"/>
      <c r="V514" s="2" t="s">
        <v>101</v>
      </c>
      <c r="W514" s="2" t="s">
        <v>1142</v>
      </c>
      <c r="X514" s="3">
        <v>44896.177777777775</v>
      </c>
      <c r="Y514" s="2" t="s">
        <v>56</v>
      </c>
      <c r="Z514" s="2" t="s">
        <v>36</v>
      </c>
      <c r="AA514" s="2" t="s">
        <v>103</v>
      </c>
      <c r="AB514" s="2" t="s">
        <v>1143</v>
      </c>
    </row>
    <row r="515" spans="1:28" ht="13" x14ac:dyDescent="0.15">
      <c r="A515" s="1">
        <v>397</v>
      </c>
      <c r="B515" s="2" t="s">
        <v>28</v>
      </c>
      <c r="C515" s="2" t="s">
        <v>29</v>
      </c>
      <c r="D515" s="1">
        <v>11</v>
      </c>
      <c r="E515" s="2" t="s">
        <v>30</v>
      </c>
      <c r="F515" s="1">
        <v>6</v>
      </c>
      <c r="G515" s="2"/>
      <c r="H515" s="1">
        <v>137</v>
      </c>
      <c r="I515" s="1">
        <v>142</v>
      </c>
      <c r="J515" s="1">
        <v>0</v>
      </c>
      <c r="K515" s="1">
        <v>5</v>
      </c>
      <c r="L515" s="1">
        <v>95.87</v>
      </c>
      <c r="M515" s="1">
        <v>95.92</v>
      </c>
      <c r="N515" s="1">
        <v>95.71</v>
      </c>
      <c r="O515" s="1">
        <v>95.759</v>
      </c>
      <c r="P515" s="1">
        <v>5</v>
      </c>
      <c r="Q515" s="1">
        <v>10</v>
      </c>
      <c r="R515" s="2" t="s">
        <v>53</v>
      </c>
      <c r="S515" s="2"/>
      <c r="T515" s="2" t="s">
        <v>64</v>
      </c>
      <c r="U515" s="2" t="s">
        <v>65</v>
      </c>
      <c r="V515" s="2" t="s">
        <v>66</v>
      </c>
      <c r="W515" s="2" t="s">
        <v>1144</v>
      </c>
      <c r="X515" s="3">
        <v>44896.177777777775</v>
      </c>
      <c r="Y515" s="2" t="s">
        <v>56</v>
      </c>
      <c r="Z515" s="2" t="s">
        <v>36</v>
      </c>
      <c r="AA515" s="2" t="s">
        <v>68</v>
      </c>
      <c r="AB515" s="2" t="s">
        <v>1145</v>
      </c>
    </row>
    <row r="516" spans="1:28" ht="13" x14ac:dyDescent="0.15">
      <c r="A516" s="1">
        <v>397</v>
      </c>
      <c r="B516" s="2" t="s">
        <v>28</v>
      </c>
      <c r="C516" s="2" t="s">
        <v>29</v>
      </c>
      <c r="D516" s="1">
        <v>11</v>
      </c>
      <c r="E516" s="2" t="s">
        <v>30</v>
      </c>
      <c r="F516" s="1">
        <v>6</v>
      </c>
      <c r="G516" s="2"/>
      <c r="H516" s="1">
        <v>137</v>
      </c>
      <c r="I516" s="1">
        <v>142</v>
      </c>
      <c r="J516" s="1">
        <v>0</v>
      </c>
      <c r="K516" s="1">
        <v>5</v>
      </c>
      <c r="L516" s="1">
        <v>95.87</v>
      </c>
      <c r="M516" s="1">
        <v>95.92</v>
      </c>
      <c r="N516" s="1">
        <v>95.71</v>
      </c>
      <c r="O516" s="1">
        <v>95.759</v>
      </c>
      <c r="P516" s="1">
        <v>5</v>
      </c>
      <c r="Q516" s="1">
        <v>25</v>
      </c>
      <c r="R516" s="2" t="s">
        <v>80</v>
      </c>
      <c r="S516" s="2"/>
      <c r="T516" s="2" t="s">
        <v>64</v>
      </c>
      <c r="U516" s="2" t="s">
        <v>65</v>
      </c>
      <c r="V516" s="2" t="s">
        <v>81</v>
      </c>
      <c r="W516" s="2" t="s">
        <v>1146</v>
      </c>
      <c r="X516" s="3">
        <v>44896.177777777775</v>
      </c>
      <c r="Y516" s="2" t="s">
        <v>56</v>
      </c>
      <c r="Z516" s="2" t="s">
        <v>36</v>
      </c>
      <c r="AA516" s="2"/>
      <c r="AB516" s="2" t="s">
        <v>1147</v>
      </c>
    </row>
    <row r="517" spans="1:28" ht="13" x14ac:dyDescent="0.15">
      <c r="A517" s="1">
        <v>397</v>
      </c>
      <c r="B517" s="2" t="s">
        <v>28</v>
      </c>
      <c r="C517" s="2" t="s">
        <v>29</v>
      </c>
      <c r="D517" s="1">
        <v>11</v>
      </c>
      <c r="E517" s="2" t="s">
        <v>30</v>
      </c>
      <c r="F517" s="1">
        <v>6</v>
      </c>
      <c r="G517" s="2"/>
      <c r="H517" s="1">
        <v>137</v>
      </c>
      <c r="I517" s="1">
        <v>142</v>
      </c>
      <c r="J517" s="1">
        <v>0</v>
      </c>
      <c r="K517" s="1">
        <v>5</v>
      </c>
      <c r="L517" s="1">
        <v>95.87</v>
      </c>
      <c r="M517" s="1">
        <v>95.92</v>
      </c>
      <c r="N517" s="1">
        <v>95.71</v>
      </c>
      <c r="O517" s="1">
        <v>95.759</v>
      </c>
      <c r="P517" s="1">
        <v>5</v>
      </c>
      <c r="Q517" s="1">
        <v>75</v>
      </c>
      <c r="R517" s="2" t="s">
        <v>80</v>
      </c>
      <c r="S517" s="2"/>
      <c r="T517" s="2"/>
      <c r="U517" s="2"/>
      <c r="V517" s="2" t="s">
        <v>84</v>
      </c>
      <c r="W517" s="2" t="s">
        <v>1148</v>
      </c>
      <c r="X517" s="3">
        <v>44896.177777777775</v>
      </c>
      <c r="Y517" s="2" t="s">
        <v>56</v>
      </c>
      <c r="Z517" s="2" t="s">
        <v>36</v>
      </c>
      <c r="AA517" s="2" t="s">
        <v>86</v>
      </c>
      <c r="AB517" s="2" t="s">
        <v>1149</v>
      </c>
    </row>
    <row r="518" spans="1:28" ht="13" x14ac:dyDescent="0.15">
      <c r="A518" s="1">
        <v>397</v>
      </c>
      <c r="B518" s="2" t="s">
        <v>28</v>
      </c>
      <c r="C518" s="2" t="s">
        <v>29</v>
      </c>
      <c r="D518" s="1">
        <v>11</v>
      </c>
      <c r="E518" s="2" t="s">
        <v>30</v>
      </c>
      <c r="F518" s="1">
        <v>6</v>
      </c>
      <c r="G518" s="2"/>
      <c r="H518" s="1">
        <v>137</v>
      </c>
      <c r="I518" s="1">
        <v>142</v>
      </c>
      <c r="J518" s="1">
        <v>137</v>
      </c>
      <c r="K518" s="1">
        <v>5</v>
      </c>
      <c r="L518" s="1">
        <v>95.87</v>
      </c>
      <c r="M518" s="1">
        <v>95.92</v>
      </c>
      <c r="N518" s="1">
        <v>95.71</v>
      </c>
      <c r="O518" s="1">
        <v>95.759</v>
      </c>
      <c r="P518" s="1">
        <v>5</v>
      </c>
      <c r="Q518" s="1">
        <v>176</v>
      </c>
      <c r="R518" s="2" t="s">
        <v>59</v>
      </c>
      <c r="S518" s="2" t="s">
        <v>60</v>
      </c>
      <c r="T518" s="2"/>
      <c r="U518" s="2"/>
      <c r="V518" s="1" t="s">
        <v>1150</v>
      </c>
      <c r="W518" s="2" t="s">
        <v>1151</v>
      </c>
      <c r="X518" s="3">
        <v>44896.111805555556</v>
      </c>
      <c r="Y518" s="2" t="s">
        <v>798</v>
      </c>
      <c r="Z518" s="2" t="s">
        <v>36</v>
      </c>
      <c r="AA518" s="2"/>
      <c r="AB518" s="2" t="s">
        <v>1152</v>
      </c>
    </row>
    <row r="519" spans="1:28" ht="13" x14ac:dyDescent="0.15">
      <c r="A519" s="1">
        <v>397</v>
      </c>
      <c r="B519" s="2" t="s">
        <v>28</v>
      </c>
      <c r="C519" s="2" t="s">
        <v>29</v>
      </c>
      <c r="D519" s="1">
        <v>11</v>
      </c>
      <c r="E519" s="2" t="s">
        <v>30</v>
      </c>
      <c r="F519" s="1">
        <v>6</v>
      </c>
      <c r="G519" s="2"/>
      <c r="H519" s="1">
        <v>137</v>
      </c>
      <c r="I519" s="1">
        <v>142</v>
      </c>
      <c r="J519" s="1">
        <v>0</v>
      </c>
      <c r="K519" s="1">
        <v>5</v>
      </c>
      <c r="L519" s="1">
        <v>95.87</v>
      </c>
      <c r="M519" s="1">
        <v>95.92</v>
      </c>
      <c r="N519" s="1">
        <v>95.71</v>
      </c>
      <c r="O519" s="1">
        <v>95.759</v>
      </c>
      <c r="P519" s="1">
        <v>5</v>
      </c>
      <c r="Q519" s="2">
        <v>4</v>
      </c>
      <c r="R519" s="2" t="s">
        <v>53</v>
      </c>
      <c r="S519" s="2"/>
      <c r="T519" s="2" t="s">
        <v>94</v>
      </c>
      <c r="U519" s="2" t="s">
        <v>95</v>
      </c>
      <c r="V519" s="2" t="s">
        <v>96</v>
      </c>
      <c r="W519" s="2" t="s">
        <v>1153</v>
      </c>
      <c r="X519" s="3">
        <v>44896.177777777775</v>
      </c>
      <c r="Y519" s="2" t="s">
        <v>56</v>
      </c>
      <c r="Z519" s="2" t="s">
        <v>36</v>
      </c>
      <c r="AA519" s="2" t="s">
        <v>98</v>
      </c>
      <c r="AB519" s="2" t="s">
        <v>1154</v>
      </c>
    </row>
    <row r="520" spans="1:28" ht="13" x14ac:dyDescent="0.15">
      <c r="A520" s="1">
        <v>397</v>
      </c>
      <c r="B520" s="2" t="s">
        <v>28</v>
      </c>
      <c r="C520" s="2" t="s">
        <v>29</v>
      </c>
      <c r="D520" s="1">
        <v>11</v>
      </c>
      <c r="E520" s="2" t="s">
        <v>30</v>
      </c>
      <c r="F520" s="1">
        <v>6</v>
      </c>
      <c r="G520" s="2"/>
      <c r="H520" s="1">
        <v>137</v>
      </c>
      <c r="I520" s="1">
        <v>142</v>
      </c>
      <c r="J520" s="1">
        <v>0</v>
      </c>
      <c r="K520" s="1">
        <v>5</v>
      </c>
      <c r="L520" s="1">
        <v>95.87</v>
      </c>
      <c r="M520" s="1">
        <v>95.92</v>
      </c>
      <c r="N520" s="1">
        <v>95.71</v>
      </c>
      <c r="O520" s="1">
        <v>95.759</v>
      </c>
      <c r="P520" s="1">
        <v>5</v>
      </c>
      <c r="Q520" s="1">
        <v>6</v>
      </c>
      <c r="R520" s="2" t="s">
        <v>53</v>
      </c>
      <c r="S520" s="2"/>
      <c r="T520" s="2"/>
      <c r="U520" s="2"/>
      <c r="V520" s="2" t="s">
        <v>54</v>
      </c>
      <c r="W520" s="2" t="s">
        <v>1155</v>
      </c>
      <c r="X520" s="3">
        <v>44896.177777777775</v>
      </c>
      <c r="Y520" s="2" t="s">
        <v>56</v>
      </c>
      <c r="Z520" s="2" t="s">
        <v>36</v>
      </c>
      <c r="AA520" s="2" t="s">
        <v>57</v>
      </c>
      <c r="AB520" s="2" t="s">
        <v>1156</v>
      </c>
    </row>
    <row r="521" spans="1:28" ht="13" x14ac:dyDescent="0.15">
      <c r="A521" s="1">
        <v>397</v>
      </c>
      <c r="B521" s="2" t="s">
        <v>28</v>
      </c>
      <c r="C521" s="2" t="s">
        <v>29</v>
      </c>
      <c r="D521" s="1">
        <v>11</v>
      </c>
      <c r="E521" s="2" t="s">
        <v>30</v>
      </c>
      <c r="F521" s="1">
        <v>6</v>
      </c>
      <c r="G521" s="2"/>
      <c r="H521" s="1">
        <v>137</v>
      </c>
      <c r="I521" s="1">
        <v>142</v>
      </c>
      <c r="J521" s="1">
        <v>0</v>
      </c>
      <c r="K521" s="1">
        <v>5</v>
      </c>
      <c r="L521" s="1">
        <v>95.87</v>
      </c>
      <c r="M521" s="1">
        <v>95.92</v>
      </c>
      <c r="N521" s="1">
        <v>95.71</v>
      </c>
      <c r="O521" s="1">
        <v>95.759</v>
      </c>
      <c r="P521" s="1">
        <v>5</v>
      </c>
      <c r="Q521" s="1">
        <v>10</v>
      </c>
      <c r="R521" s="2" t="s">
        <v>53</v>
      </c>
      <c r="S521" s="2"/>
      <c r="T521" s="2" t="s">
        <v>88</v>
      </c>
      <c r="U521" s="2" t="s">
        <v>89</v>
      </c>
      <c r="V521" s="2" t="s">
        <v>90</v>
      </c>
      <c r="W521" s="2" t="s">
        <v>1157</v>
      </c>
      <c r="X521" s="3">
        <v>44896.177777777775</v>
      </c>
      <c r="Y521" s="2" t="s">
        <v>56</v>
      </c>
      <c r="Z521" s="2" t="s">
        <v>36</v>
      </c>
      <c r="AA521" s="2" t="s">
        <v>92</v>
      </c>
      <c r="AB521" s="2" t="s">
        <v>1158</v>
      </c>
    </row>
    <row r="522" spans="1:28" ht="13" x14ac:dyDescent="0.15">
      <c r="A522" s="1">
        <v>397</v>
      </c>
      <c r="B522" s="2" t="s">
        <v>28</v>
      </c>
      <c r="C522" s="2" t="s">
        <v>29</v>
      </c>
      <c r="D522" s="1">
        <v>11</v>
      </c>
      <c r="E522" s="2" t="s">
        <v>30</v>
      </c>
      <c r="F522" s="1">
        <v>6</v>
      </c>
      <c r="G522" s="2"/>
      <c r="H522" s="1">
        <v>137</v>
      </c>
      <c r="I522" s="1">
        <v>142</v>
      </c>
      <c r="J522" s="1">
        <v>0</v>
      </c>
      <c r="K522" s="1">
        <v>5</v>
      </c>
      <c r="L522" s="1">
        <v>95.87</v>
      </c>
      <c r="M522" s="1">
        <v>95.92</v>
      </c>
      <c r="N522" s="1">
        <v>95.71</v>
      </c>
      <c r="O522" s="1">
        <v>95.759</v>
      </c>
      <c r="P522" s="1">
        <v>5</v>
      </c>
      <c r="Q522" s="2">
        <v>3</v>
      </c>
      <c r="R522" s="2" t="s">
        <v>53</v>
      </c>
      <c r="S522" s="2"/>
      <c r="T522" s="2"/>
      <c r="U522" s="2"/>
      <c r="V522" s="2" t="s">
        <v>70</v>
      </c>
      <c r="W522" s="2" t="s">
        <v>1159</v>
      </c>
      <c r="X522" s="3">
        <v>44896.177777777775</v>
      </c>
      <c r="Y522" s="2" t="s">
        <v>56</v>
      </c>
      <c r="Z522" s="2" t="s">
        <v>36</v>
      </c>
      <c r="AA522" s="2" t="s">
        <v>72</v>
      </c>
      <c r="AB522" s="2" t="s">
        <v>1160</v>
      </c>
    </row>
    <row r="523" spans="1:28" ht="13" x14ac:dyDescent="0.15">
      <c r="A523" s="1">
        <v>397</v>
      </c>
      <c r="B523" s="2" t="s">
        <v>28</v>
      </c>
      <c r="C523" s="2" t="s">
        <v>29</v>
      </c>
      <c r="D523" s="1">
        <v>11</v>
      </c>
      <c r="E523" s="2" t="s">
        <v>30</v>
      </c>
      <c r="F523" s="1">
        <v>6</v>
      </c>
      <c r="G523" s="2"/>
      <c r="H523" s="1">
        <v>137</v>
      </c>
      <c r="I523" s="1">
        <v>142</v>
      </c>
      <c r="J523" s="1">
        <v>0</v>
      </c>
      <c r="K523" s="1">
        <v>5</v>
      </c>
      <c r="L523" s="1">
        <v>95.87</v>
      </c>
      <c r="M523" s="1">
        <v>95.92</v>
      </c>
      <c r="N523" s="1">
        <v>95.71</v>
      </c>
      <c r="O523" s="1">
        <v>95.759</v>
      </c>
      <c r="P523" s="1">
        <v>5</v>
      </c>
      <c r="Q523" s="1">
        <v>2</v>
      </c>
      <c r="R523" s="2" t="s">
        <v>53</v>
      </c>
      <c r="S523" s="2"/>
      <c r="T523" s="2" t="s">
        <v>74</v>
      </c>
      <c r="U523" s="2" t="s">
        <v>75</v>
      </c>
      <c r="V523" s="2" t="s">
        <v>76</v>
      </c>
      <c r="W523" s="2" t="s">
        <v>1161</v>
      </c>
      <c r="X523" s="3">
        <v>44896.177777777775</v>
      </c>
      <c r="Y523" s="2" t="s">
        <v>56</v>
      </c>
      <c r="Z523" s="2" t="s">
        <v>36</v>
      </c>
      <c r="AA523" s="2" t="s">
        <v>78</v>
      </c>
      <c r="AB523" s="2" t="s">
        <v>1162</v>
      </c>
    </row>
    <row r="524" spans="1:28" ht="13" x14ac:dyDescent="0.15">
      <c r="A524" s="1">
        <v>397</v>
      </c>
      <c r="B524" s="2" t="s">
        <v>28</v>
      </c>
      <c r="C524" s="2" t="s">
        <v>29</v>
      </c>
      <c r="D524" s="1">
        <v>11</v>
      </c>
      <c r="E524" s="2" t="s">
        <v>30</v>
      </c>
      <c r="F524" s="1">
        <v>7</v>
      </c>
      <c r="G524" s="2"/>
      <c r="H524" s="1">
        <v>0</v>
      </c>
      <c r="I524" s="1">
        <v>5</v>
      </c>
      <c r="J524" s="1">
        <v>0</v>
      </c>
      <c r="K524" s="1">
        <v>5</v>
      </c>
      <c r="L524" s="1">
        <v>95.92</v>
      </c>
      <c r="M524" s="1">
        <v>95.97</v>
      </c>
      <c r="N524" s="1">
        <v>95.759</v>
      </c>
      <c r="O524" s="1">
        <v>95.808000000000007</v>
      </c>
      <c r="P524" s="1">
        <v>5</v>
      </c>
      <c r="Q524" s="1">
        <v>5</v>
      </c>
      <c r="R524" s="2" t="s">
        <v>44</v>
      </c>
      <c r="S524" s="2" t="s">
        <v>105</v>
      </c>
      <c r="T524" s="2"/>
      <c r="U524" s="2"/>
      <c r="V524" s="2" t="s">
        <v>105</v>
      </c>
      <c r="W524" s="2" t="s">
        <v>1163</v>
      </c>
      <c r="X524" s="3">
        <v>44896.111805555556</v>
      </c>
      <c r="Y524" s="2" t="s">
        <v>798</v>
      </c>
      <c r="Z524" s="2" t="s">
        <v>36</v>
      </c>
      <c r="AA524" s="2"/>
      <c r="AB524" s="2" t="s">
        <v>1164</v>
      </c>
    </row>
    <row r="525" spans="1:28" ht="13" x14ac:dyDescent="0.15">
      <c r="A525" s="1">
        <v>397</v>
      </c>
      <c r="B525" s="2" t="s">
        <v>28</v>
      </c>
      <c r="C525" s="2" t="s">
        <v>29</v>
      </c>
      <c r="D525" s="1">
        <v>11</v>
      </c>
      <c r="E525" s="2" t="s">
        <v>30</v>
      </c>
      <c r="F525" s="1">
        <v>7</v>
      </c>
      <c r="G525" s="2" t="s">
        <v>43</v>
      </c>
      <c r="H525" s="1">
        <v>75</v>
      </c>
      <c r="I525" s="1">
        <v>75</v>
      </c>
      <c r="J525" s="1">
        <v>75</v>
      </c>
      <c r="K525" s="1">
        <v>5</v>
      </c>
      <c r="L525" s="1">
        <v>96.67</v>
      </c>
      <c r="M525" s="1">
        <v>96.67</v>
      </c>
      <c r="N525" s="1">
        <v>96.494</v>
      </c>
      <c r="O525" s="1">
        <v>96.494</v>
      </c>
      <c r="P525" s="1">
        <v>0</v>
      </c>
      <c r="Q525" s="1">
        <v>1</v>
      </c>
      <c r="R525" s="2" t="s">
        <v>49</v>
      </c>
      <c r="S525" s="2" t="s">
        <v>50</v>
      </c>
      <c r="T525" s="2"/>
      <c r="U525" s="2"/>
      <c r="V525" s="2" t="s">
        <v>50</v>
      </c>
      <c r="W525" s="2" t="s">
        <v>1165</v>
      </c>
      <c r="X525" s="3">
        <v>44896.399305555555</v>
      </c>
      <c r="Y525" s="2" t="s">
        <v>110</v>
      </c>
      <c r="Z525" s="2" t="s">
        <v>36</v>
      </c>
      <c r="AA525" s="2"/>
      <c r="AB525" s="2" t="s">
        <v>1166</v>
      </c>
    </row>
    <row r="526" spans="1:28" ht="13" x14ac:dyDescent="0.15">
      <c r="A526" s="1">
        <v>397</v>
      </c>
      <c r="B526" s="2" t="s">
        <v>28</v>
      </c>
      <c r="C526" s="2" t="s">
        <v>29</v>
      </c>
      <c r="D526" s="1">
        <v>11</v>
      </c>
      <c r="E526" s="2" t="s">
        <v>30</v>
      </c>
      <c r="F526" s="2" t="s">
        <v>119</v>
      </c>
      <c r="G526" s="2"/>
      <c r="H526" s="1">
        <v>24</v>
      </c>
      <c r="I526" s="1">
        <v>31</v>
      </c>
      <c r="J526" s="1">
        <v>0</v>
      </c>
      <c r="K526" s="1">
        <v>5</v>
      </c>
      <c r="L526" s="1">
        <v>97.32</v>
      </c>
      <c r="M526" s="1">
        <v>97.39</v>
      </c>
      <c r="N526" s="1">
        <v>97.131</v>
      </c>
      <c r="O526" s="1">
        <v>97.2</v>
      </c>
      <c r="P526" s="1">
        <v>7</v>
      </c>
      <c r="Q526" s="1">
        <v>20</v>
      </c>
      <c r="R526" s="2" t="s">
        <v>31</v>
      </c>
      <c r="S526" s="2"/>
      <c r="T526" s="2" t="s">
        <v>146</v>
      </c>
      <c r="U526" s="2" t="s">
        <v>147</v>
      </c>
      <c r="V526" s="2" t="s">
        <v>148</v>
      </c>
      <c r="W526" s="2" t="s">
        <v>1167</v>
      </c>
      <c r="X526" s="3">
        <v>44896.111805555556</v>
      </c>
      <c r="Y526" s="2" t="s">
        <v>798</v>
      </c>
      <c r="Z526" s="2" t="s">
        <v>36</v>
      </c>
      <c r="AA526" s="2"/>
      <c r="AB526" s="2" t="s">
        <v>1168</v>
      </c>
    </row>
    <row r="527" spans="1:28" ht="13" x14ac:dyDescent="0.15">
      <c r="A527" s="1">
        <v>397</v>
      </c>
      <c r="B527" s="2" t="s">
        <v>28</v>
      </c>
      <c r="C527" s="2" t="s">
        <v>29</v>
      </c>
      <c r="D527" s="1">
        <v>11</v>
      </c>
      <c r="E527" s="2" t="s">
        <v>30</v>
      </c>
      <c r="F527" s="2" t="s">
        <v>119</v>
      </c>
      <c r="G527" s="2"/>
      <c r="H527" s="1">
        <v>24</v>
      </c>
      <c r="I527" s="1">
        <v>31</v>
      </c>
      <c r="J527" s="1">
        <v>0</v>
      </c>
      <c r="K527" s="1">
        <v>5</v>
      </c>
      <c r="L527" s="1">
        <v>97.32</v>
      </c>
      <c r="M527" s="1">
        <v>97.39</v>
      </c>
      <c r="N527" s="1">
        <v>97.131</v>
      </c>
      <c r="O527" s="1">
        <v>97.2</v>
      </c>
      <c r="P527" s="1">
        <v>7</v>
      </c>
      <c r="Q527" s="1">
        <v>5</v>
      </c>
      <c r="R527" s="2" t="s">
        <v>31</v>
      </c>
      <c r="S527" s="2"/>
      <c r="T527" s="2" t="s">
        <v>141</v>
      </c>
      <c r="U527" s="2" t="s">
        <v>142</v>
      </c>
      <c r="V527" s="2" t="s">
        <v>143</v>
      </c>
      <c r="W527" s="2" t="s">
        <v>1169</v>
      </c>
      <c r="X527" s="3">
        <v>44896.111805555556</v>
      </c>
      <c r="Y527" s="2" t="s">
        <v>798</v>
      </c>
      <c r="Z527" s="2" t="s">
        <v>36</v>
      </c>
      <c r="AA527" s="2"/>
      <c r="AB527" s="2" t="s">
        <v>1170</v>
      </c>
    </row>
    <row r="528" spans="1:28" ht="13" x14ac:dyDescent="0.15">
      <c r="A528" s="1">
        <v>397</v>
      </c>
      <c r="B528" s="2" t="s">
        <v>28</v>
      </c>
      <c r="C528" s="2" t="s">
        <v>29</v>
      </c>
      <c r="D528" s="1">
        <v>11</v>
      </c>
      <c r="E528" s="2" t="s">
        <v>30</v>
      </c>
      <c r="F528" s="2" t="s">
        <v>119</v>
      </c>
      <c r="G528" s="2"/>
      <c r="H528" s="1">
        <v>24</v>
      </c>
      <c r="I528" s="1">
        <v>31</v>
      </c>
      <c r="J528" s="1">
        <v>0</v>
      </c>
      <c r="K528" s="1">
        <v>5</v>
      </c>
      <c r="L528" s="1">
        <v>97.32</v>
      </c>
      <c r="M528" s="1">
        <v>97.39</v>
      </c>
      <c r="N528" s="1">
        <v>97.131</v>
      </c>
      <c r="O528" s="1">
        <v>97.2</v>
      </c>
      <c r="P528" s="1">
        <v>7</v>
      </c>
      <c r="Q528" s="1">
        <v>20</v>
      </c>
      <c r="R528" s="2" t="s">
        <v>31</v>
      </c>
      <c r="S528" s="2" t="s">
        <v>133</v>
      </c>
      <c r="T528" s="2"/>
      <c r="U528" s="2"/>
      <c r="V528" s="2" t="s">
        <v>133</v>
      </c>
      <c r="W528" s="2" t="s">
        <v>1171</v>
      </c>
      <c r="X528" s="3">
        <v>44896.111805555556</v>
      </c>
      <c r="Y528" s="2" t="s">
        <v>798</v>
      </c>
      <c r="Z528" s="2" t="s">
        <v>36</v>
      </c>
      <c r="AA528" s="2" t="s">
        <v>131</v>
      </c>
      <c r="AB528" s="2" t="s">
        <v>1172</v>
      </c>
    </row>
    <row r="529" spans="1:28" ht="13" x14ac:dyDescent="0.15">
      <c r="A529" s="1">
        <v>397</v>
      </c>
      <c r="B529" s="2" t="s">
        <v>28</v>
      </c>
      <c r="C529" s="2" t="s">
        <v>29</v>
      </c>
      <c r="D529" s="1">
        <v>11</v>
      </c>
      <c r="E529" s="2" t="s">
        <v>30</v>
      </c>
      <c r="F529" s="2" t="s">
        <v>119</v>
      </c>
      <c r="G529" s="2"/>
      <c r="H529" s="1">
        <v>24</v>
      </c>
      <c r="I529" s="1">
        <v>31</v>
      </c>
      <c r="J529" s="1">
        <v>24</v>
      </c>
      <c r="K529" s="1">
        <v>5</v>
      </c>
      <c r="L529" s="1">
        <v>97.32</v>
      </c>
      <c r="M529" s="1">
        <v>97.39</v>
      </c>
      <c r="N529" s="1">
        <v>97.131</v>
      </c>
      <c r="O529" s="1">
        <v>97.2</v>
      </c>
      <c r="P529" s="1">
        <v>7</v>
      </c>
      <c r="Q529" s="1">
        <v>247</v>
      </c>
      <c r="R529" s="2" t="s">
        <v>59</v>
      </c>
      <c r="S529" s="2" t="s">
        <v>32</v>
      </c>
      <c r="T529" s="2"/>
      <c r="U529" s="2"/>
      <c r="V529" s="2" t="s">
        <v>32</v>
      </c>
      <c r="W529" s="2" t="s">
        <v>1173</v>
      </c>
      <c r="X529" s="3">
        <v>44896.111805555556</v>
      </c>
      <c r="Y529" s="2" t="s">
        <v>798</v>
      </c>
      <c r="Z529" s="2" t="s">
        <v>36</v>
      </c>
      <c r="AA529" s="2"/>
      <c r="AB529" s="2" t="s">
        <v>1174</v>
      </c>
    </row>
    <row r="530" spans="1:28" ht="13" x14ac:dyDescent="0.15">
      <c r="A530" s="1">
        <v>397</v>
      </c>
      <c r="B530" s="2" t="s">
        <v>28</v>
      </c>
      <c r="C530" s="2" t="s">
        <v>29</v>
      </c>
      <c r="D530" s="1">
        <v>11</v>
      </c>
      <c r="E530" s="2" t="s">
        <v>30</v>
      </c>
      <c r="F530" s="2" t="s">
        <v>119</v>
      </c>
      <c r="G530" s="2"/>
      <c r="H530" s="1">
        <v>24</v>
      </c>
      <c r="I530" s="1">
        <v>31</v>
      </c>
      <c r="J530" s="1">
        <v>0</v>
      </c>
      <c r="K530" s="1">
        <v>5</v>
      </c>
      <c r="L530" s="1">
        <v>97.32</v>
      </c>
      <c r="M530" s="1">
        <v>97.39</v>
      </c>
      <c r="N530" s="1">
        <v>97.131</v>
      </c>
      <c r="O530" s="1">
        <v>97.2</v>
      </c>
      <c r="P530" s="1">
        <v>7</v>
      </c>
      <c r="Q530" s="1">
        <v>5</v>
      </c>
      <c r="R530" s="2" t="s">
        <v>31</v>
      </c>
      <c r="S530" s="2" t="s">
        <v>50</v>
      </c>
      <c r="T530" s="2"/>
      <c r="U530" s="2"/>
      <c r="V530" s="2" t="s">
        <v>50</v>
      </c>
      <c r="W530" s="2" t="s">
        <v>1175</v>
      </c>
      <c r="X530" s="3">
        <v>44896.111805555556</v>
      </c>
      <c r="Y530" s="2" t="s">
        <v>798</v>
      </c>
      <c r="Z530" s="2" t="s">
        <v>36</v>
      </c>
      <c r="AA530" s="2" t="s">
        <v>131</v>
      </c>
      <c r="AB530" s="2" t="s">
        <v>1176</v>
      </c>
    </row>
    <row r="531" spans="1:28" ht="13" x14ac:dyDescent="0.15">
      <c r="A531" s="1">
        <v>397</v>
      </c>
      <c r="B531" s="2" t="s">
        <v>28</v>
      </c>
      <c r="C531" s="2" t="s">
        <v>29</v>
      </c>
      <c r="D531" s="1">
        <v>11</v>
      </c>
      <c r="E531" s="2" t="s">
        <v>30</v>
      </c>
      <c r="F531" s="2" t="s">
        <v>119</v>
      </c>
      <c r="G531" s="2"/>
      <c r="H531" s="1">
        <v>24</v>
      </c>
      <c r="I531" s="1">
        <v>31</v>
      </c>
      <c r="J531" s="1">
        <v>0</v>
      </c>
      <c r="K531" s="1">
        <v>5</v>
      </c>
      <c r="L531" s="1">
        <v>97.32</v>
      </c>
      <c r="M531" s="1">
        <v>97.39</v>
      </c>
      <c r="N531" s="1">
        <v>97.131</v>
      </c>
      <c r="O531" s="1">
        <v>97.2</v>
      </c>
      <c r="P531" s="1">
        <v>7</v>
      </c>
      <c r="Q531" s="1">
        <v>20</v>
      </c>
      <c r="R531" s="2" t="s">
        <v>31</v>
      </c>
      <c r="S531" s="2"/>
      <c r="T531" s="2" t="s">
        <v>158</v>
      </c>
      <c r="U531" s="2" t="s">
        <v>159</v>
      </c>
      <c r="V531" s="2" t="s">
        <v>160</v>
      </c>
      <c r="W531" s="2" t="s">
        <v>1177</v>
      </c>
      <c r="X531" s="3">
        <v>44896.111805555556</v>
      </c>
      <c r="Y531" s="2" t="s">
        <v>798</v>
      </c>
      <c r="Z531" s="2" t="s">
        <v>36</v>
      </c>
      <c r="AA531" s="2"/>
      <c r="AB531" s="2" t="s">
        <v>1178</v>
      </c>
    </row>
    <row r="532" spans="1:28" ht="13" x14ac:dyDescent="0.15">
      <c r="A532" s="1">
        <v>397</v>
      </c>
      <c r="B532" s="2" t="s">
        <v>28</v>
      </c>
      <c r="C532" s="2" t="s">
        <v>29</v>
      </c>
      <c r="D532" s="1">
        <v>11</v>
      </c>
      <c r="E532" s="2" t="s">
        <v>30</v>
      </c>
      <c r="F532" s="2" t="s">
        <v>119</v>
      </c>
      <c r="G532" s="2"/>
      <c r="H532" s="1">
        <v>24</v>
      </c>
      <c r="I532" s="1">
        <v>31</v>
      </c>
      <c r="J532" s="1">
        <v>0</v>
      </c>
      <c r="K532" s="1">
        <v>5</v>
      </c>
      <c r="L532" s="1">
        <v>97.32</v>
      </c>
      <c r="M532" s="1">
        <v>97.39</v>
      </c>
      <c r="N532" s="1">
        <v>97.131</v>
      </c>
      <c r="O532" s="1">
        <v>97.2</v>
      </c>
      <c r="P532" s="1">
        <v>7</v>
      </c>
      <c r="Q532" s="1">
        <v>5</v>
      </c>
      <c r="R532" s="2" t="s">
        <v>31</v>
      </c>
      <c r="S532" s="2"/>
      <c r="T532" s="2" t="s">
        <v>153</v>
      </c>
      <c r="U532" s="2" t="s">
        <v>154</v>
      </c>
      <c r="V532" s="2" t="s">
        <v>155</v>
      </c>
      <c r="W532" s="2" t="s">
        <v>1179</v>
      </c>
      <c r="X532" s="3">
        <v>44896.111805555556</v>
      </c>
      <c r="Y532" s="2" t="s">
        <v>798</v>
      </c>
      <c r="Z532" s="2" t="s">
        <v>36</v>
      </c>
      <c r="AA532" s="2"/>
      <c r="AB532" s="2" t="s">
        <v>1180</v>
      </c>
    </row>
    <row r="533" spans="1:28" ht="13" x14ac:dyDescent="0.15">
      <c r="A533" s="1">
        <v>397</v>
      </c>
      <c r="B533" s="2" t="s">
        <v>28</v>
      </c>
      <c r="C533" s="2" t="s">
        <v>29</v>
      </c>
      <c r="D533" s="1">
        <v>11</v>
      </c>
      <c r="E533" s="2" t="s">
        <v>30</v>
      </c>
      <c r="F533" s="2" t="s">
        <v>119</v>
      </c>
      <c r="G533" s="2"/>
      <c r="H533" s="1">
        <v>24</v>
      </c>
      <c r="I533" s="1">
        <v>31</v>
      </c>
      <c r="J533" s="1">
        <v>0</v>
      </c>
      <c r="K533" s="1">
        <v>5</v>
      </c>
      <c r="L533" s="1">
        <v>97.32</v>
      </c>
      <c r="M533" s="1">
        <v>97.39</v>
      </c>
      <c r="N533" s="1">
        <v>97.131</v>
      </c>
      <c r="O533" s="1">
        <v>97.2</v>
      </c>
      <c r="P533" s="1">
        <v>7</v>
      </c>
      <c r="Q533" s="1">
        <v>5</v>
      </c>
      <c r="R533" s="2" t="s">
        <v>31</v>
      </c>
      <c r="S533" s="2"/>
      <c r="T533" s="2" t="s">
        <v>136</v>
      </c>
      <c r="U533" s="2" t="s">
        <v>137</v>
      </c>
      <c r="V533" s="2" t="s">
        <v>138</v>
      </c>
      <c r="W533" s="2" t="s">
        <v>1181</v>
      </c>
      <c r="X533" s="3">
        <v>44896.111805555556</v>
      </c>
      <c r="Y533" s="2" t="s">
        <v>798</v>
      </c>
      <c r="Z533" s="2" t="s">
        <v>36</v>
      </c>
      <c r="AA533" s="2"/>
      <c r="AB533" s="2" t="s">
        <v>1182</v>
      </c>
    </row>
    <row r="534" spans="1:28" ht="13" x14ac:dyDescent="0.15">
      <c r="A534" s="1">
        <v>397</v>
      </c>
      <c r="B534" s="2" t="s">
        <v>28</v>
      </c>
      <c r="C534" s="2" t="s">
        <v>29</v>
      </c>
      <c r="D534" s="1">
        <v>11</v>
      </c>
      <c r="E534" s="2" t="s">
        <v>30</v>
      </c>
      <c r="F534" s="2" t="s">
        <v>119</v>
      </c>
      <c r="G534" s="2"/>
      <c r="H534" s="1">
        <v>24</v>
      </c>
      <c r="I534" s="1">
        <v>31</v>
      </c>
      <c r="J534" s="1">
        <v>0</v>
      </c>
      <c r="K534" s="1">
        <v>5</v>
      </c>
      <c r="L534" s="1">
        <v>97.32</v>
      </c>
      <c r="M534" s="1">
        <v>97.39</v>
      </c>
      <c r="N534" s="1">
        <v>97.131</v>
      </c>
      <c r="O534" s="1">
        <v>97.2</v>
      </c>
      <c r="P534" s="1">
        <v>7</v>
      </c>
      <c r="Q534" s="1">
        <v>30</v>
      </c>
      <c r="R534" s="2" t="s">
        <v>31</v>
      </c>
      <c r="S534" s="2"/>
      <c r="T534" s="2" t="s">
        <v>120</v>
      </c>
      <c r="U534" s="2" t="s">
        <v>121</v>
      </c>
      <c r="V534" s="2" t="s">
        <v>122</v>
      </c>
      <c r="W534" s="2" t="s">
        <v>1183</v>
      </c>
      <c r="X534" s="3">
        <v>44896.111805555556</v>
      </c>
      <c r="Y534" s="2" t="s">
        <v>798</v>
      </c>
      <c r="Z534" s="2" t="s">
        <v>36</v>
      </c>
      <c r="AA534" s="2"/>
      <c r="AB534" s="2" t="s">
        <v>1184</v>
      </c>
    </row>
    <row r="535" spans="1:28" ht="13" x14ac:dyDescent="0.15">
      <c r="A535" s="1">
        <v>397</v>
      </c>
      <c r="B535" s="2" t="s">
        <v>28</v>
      </c>
      <c r="C535" s="2" t="s">
        <v>29</v>
      </c>
      <c r="D535" s="1">
        <v>11</v>
      </c>
      <c r="E535" s="2" t="s">
        <v>30</v>
      </c>
      <c r="F535" s="2" t="s">
        <v>119</v>
      </c>
      <c r="G535" s="2"/>
      <c r="H535" s="1">
        <v>24</v>
      </c>
      <c r="I535" s="1">
        <v>31</v>
      </c>
      <c r="J535" s="1">
        <v>0</v>
      </c>
      <c r="K535" s="1">
        <v>5</v>
      </c>
      <c r="L535" s="1">
        <v>97.32</v>
      </c>
      <c r="M535" s="1">
        <v>97.39</v>
      </c>
      <c r="N535" s="1">
        <v>97.131</v>
      </c>
      <c r="O535" s="1">
        <v>97.2</v>
      </c>
      <c r="P535" s="1">
        <v>7</v>
      </c>
      <c r="Q535" s="1">
        <v>30</v>
      </c>
      <c r="R535" s="2" t="s">
        <v>31</v>
      </c>
      <c r="S535" s="2"/>
      <c r="T535" s="2" t="s">
        <v>125</v>
      </c>
      <c r="U535" s="2" t="s">
        <v>126</v>
      </c>
      <c r="V535" s="2" t="s">
        <v>127</v>
      </c>
      <c r="W535" s="2" t="s">
        <v>1185</v>
      </c>
      <c r="X535" s="3">
        <v>44896.111805555556</v>
      </c>
      <c r="Y535" s="2" t="s">
        <v>798</v>
      </c>
      <c r="Z535" s="2" t="s">
        <v>36</v>
      </c>
      <c r="AA535" s="2"/>
      <c r="AB535" s="2" t="s">
        <v>1186</v>
      </c>
    </row>
    <row r="536" spans="1:28" ht="13" x14ac:dyDescent="0.15">
      <c r="A536" s="1">
        <v>397</v>
      </c>
      <c r="B536" s="2" t="s">
        <v>28</v>
      </c>
      <c r="C536" s="2" t="s">
        <v>29</v>
      </c>
      <c r="D536" s="1">
        <v>12</v>
      </c>
      <c r="E536" s="2" t="s">
        <v>30</v>
      </c>
      <c r="F536" s="1">
        <v>1</v>
      </c>
      <c r="G536" s="2" t="s">
        <v>43</v>
      </c>
      <c r="H536" s="1">
        <v>26</v>
      </c>
      <c r="I536" s="1">
        <v>27</v>
      </c>
      <c r="J536" s="1">
        <v>26</v>
      </c>
      <c r="K536" s="1">
        <v>5</v>
      </c>
      <c r="L536" s="1">
        <v>97.46</v>
      </c>
      <c r="M536" s="1">
        <v>97.47</v>
      </c>
      <c r="N536" s="1">
        <v>97.447000000000003</v>
      </c>
      <c r="O536" s="1">
        <v>97.456000000000003</v>
      </c>
      <c r="P536" s="1">
        <v>1</v>
      </c>
      <c r="Q536" s="1">
        <v>5</v>
      </c>
      <c r="R536" s="2" t="s">
        <v>44</v>
      </c>
      <c r="S536" s="2" t="s">
        <v>108</v>
      </c>
      <c r="T536" s="2"/>
      <c r="U536" s="2"/>
      <c r="V536" s="2" t="s">
        <v>108</v>
      </c>
      <c r="W536" s="2" t="s">
        <v>1187</v>
      </c>
      <c r="X536" s="3">
        <v>44896.459027777775</v>
      </c>
      <c r="Y536" s="2" t="s">
        <v>110</v>
      </c>
      <c r="Z536" s="2" t="s">
        <v>36</v>
      </c>
      <c r="AA536" s="2"/>
      <c r="AB536" s="2" t="s">
        <v>1188</v>
      </c>
    </row>
    <row r="537" spans="1:28" ht="13" x14ac:dyDescent="0.15">
      <c r="A537" s="1">
        <v>397</v>
      </c>
      <c r="B537" s="2" t="s">
        <v>28</v>
      </c>
      <c r="C537" s="2" t="s">
        <v>29</v>
      </c>
      <c r="D537" s="1">
        <v>12</v>
      </c>
      <c r="E537" s="2" t="s">
        <v>30</v>
      </c>
      <c r="F537" s="1">
        <v>1</v>
      </c>
      <c r="G537" s="2" t="s">
        <v>29</v>
      </c>
      <c r="H537" s="1">
        <v>26</v>
      </c>
      <c r="I537" s="1">
        <v>26</v>
      </c>
      <c r="J537" s="1">
        <v>26</v>
      </c>
      <c r="K537" s="1">
        <v>5</v>
      </c>
      <c r="L537" s="1">
        <v>97.46</v>
      </c>
      <c r="M537" s="1">
        <v>97.46</v>
      </c>
      <c r="N537" s="1">
        <v>97.447000000000003</v>
      </c>
      <c r="O537" s="1">
        <v>97.447000000000003</v>
      </c>
      <c r="P537" s="1">
        <v>0</v>
      </c>
      <c r="Q537" s="2">
        <v>1</v>
      </c>
      <c r="R537" s="2" t="s">
        <v>38</v>
      </c>
      <c r="S537" s="2" t="s">
        <v>39</v>
      </c>
      <c r="T537" s="2"/>
      <c r="U537" s="2"/>
      <c r="V537" s="2" t="s">
        <v>39</v>
      </c>
      <c r="W537" s="2" t="s">
        <v>1189</v>
      </c>
      <c r="X537" s="3">
        <v>44896.461111111108</v>
      </c>
      <c r="Y537" s="2" t="s">
        <v>41</v>
      </c>
      <c r="Z537" s="2" t="s">
        <v>36</v>
      </c>
      <c r="AA537" s="2"/>
      <c r="AB537" s="2" t="s">
        <v>1190</v>
      </c>
    </row>
    <row r="538" spans="1:28" ht="13" x14ac:dyDescent="0.15">
      <c r="A538" s="1">
        <v>397</v>
      </c>
      <c r="B538" s="2" t="s">
        <v>28</v>
      </c>
      <c r="C538" s="2" t="s">
        <v>29</v>
      </c>
      <c r="D538" s="1">
        <v>12</v>
      </c>
      <c r="E538" s="2" t="s">
        <v>30</v>
      </c>
      <c r="F538" s="1">
        <v>1</v>
      </c>
      <c r="G538" s="2" t="s">
        <v>43</v>
      </c>
      <c r="H538" s="1">
        <v>26</v>
      </c>
      <c r="I538" s="1">
        <v>27</v>
      </c>
      <c r="J538" s="1">
        <v>26</v>
      </c>
      <c r="K538" s="1">
        <v>5</v>
      </c>
      <c r="L538" s="1">
        <v>97.46</v>
      </c>
      <c r="M538" s="1">
        <v>97.47</v>
      </c>
      <c r="N538" s="1">
        <v>97.447000000000003</v>
      </c>
      <c r="O538" s="1">
        <v>97.456000000000003</v>
      </c>
      <c r="P538" s="1">
        <v>1</v>
      </c>
      <c r="Q538" s="1">
        <v>5</v>
      </c>
      <c r="R538" s="2" t="s">
        <v>44</v>
      </c>
      <c r="S538" s="2" t="s">
        <v>112</v>
      </c>
      <c r="T538" s="2"/>
      <c r="U538" s="2"/>
      <c r="V538" s="2" t="s">
        <v>112</v>
      </c>
      <c r="W538" s="2" t="s">
        <v>1191</v>
      </c>
      <c r="X538" s="3">
        <v>44896.459027777775</v>
      </c>
      <c r="Y538" s="2" t="s">
        <v>110</v>
      </c>
      <c r="Z538" s="2" t="s">
        <v>36</v>
      </c>
      <c r="AA538" s="2"/>
      <c r="AB538" s="2" t="s">
        <v>1192</v>
      </c>
    </row>
    <row r="539" spans="1:28" ht="13" x14ac:dyDescent="0.15">
      <c r="A539" s="1">
        <v>397</v>
      </c>
      <c r="B539" s="2" t="s">
        <v>28</v>
      </c>
      <c r="C539" s="2" t="s">
        <v>29</v>
      </c>
      <c r="D539" s="1">
        <v>12</v>
      </c>
      <c r="E539" s="2" t="s">
        <v>30</v>
      </c>
      <c r="F539" s="1">
        <v>1</v>
      </c>
      <c r="G539" s="2" t="s">
        <v>43</v>
      </c>
      <c r="H539" s="1">
        <v>75</v>
      </c>
      <c r="I539" s="1">
        <v>75</v>
      </c>
      <c r="J539" s="1">
        <v>75</v>
      </c>
      <c r="K539" s="1">
        <v>5</v>
      </c>
      <c r="L539" s="1">
        <v>97.95</v>
      </c>
      <c r="M539" s="1">
        <v>97.95</v>
      </c>
      <c r="N539" s="1">
        <v>97.912000000000006</v>
      </c>
      <c r="O539" s="1">
        <v>97.912000000000006</v>
      </c>
      <c r="P539" s="1">
        <v>0</v>
      </c>
      <c r="Q539" s="1">
        <v>1</v>
      </c>
      <c r="R539" s="2" t="s">
        <v>49</v>
      </c>
      <c r="S539" s="2" t="s">
        <v>50</v>
      </c>
      <c r="T539" s="2"/>
      <c r="U539" s="2"/>
      <c r="V539" s="2" t="s">
        <v>50</v>
      </c>
      <c r="W539" s="2" t="s">
        <v>1193</v>
      </c>
      <c r="X539" s="3">
        <v>44896.455555555556</v>
      </c>
      <c r="Y539" s="2" t="s">
        <v>110</v>
      </c>
      <c r="Z539" s="2" t="s">
        <v>36</v>
      </c>
      <c r="AA539" s="2"/>
      <c r="AB539" s="2" t="s">
        <v>1194</v>
      </c>
    </row>
    <row r="540" spans="1:28" ht="13" x14ac:dyDescent="0.15">
      <c r="A540" s="1">
        <v>397</v>
      </c>
      <c r="B540" s="2" t="s">
        <v>28</v>
      </c>
      <c r="C540" s="2" t="s">
        <v>29</v>
      </c>
      <c r="D540" s="1">
        <v>12</v>
      </c>
      <c r="E540" s="2" t="s">
        <v>30</v>
      </c>
      <c r="F540" s="1">
        <v>2</v>
      </c>
      <c r="G540" s="2" t="s">
        <v>43</v>
      </c>
      <c r="H540" s="1">
        <v>75</v>
      </c>
      <c r="I540" s="1">
        <v>75</v>
      </c>
      <c r="J540" s="1">
        <v>75</v>
      </c>
      <c r="K540" s="1">
        <v>5</v>
      </c>
      <c r="L540" s="1">
        <v>99.36</v>
      </c>
      <c r="M540" s="1">
        <v>99.36</v>
      </c>
      <c r="N540" s="1">
        <v>99.25</v>
      </c>
      <c r="O540" s="1">
        <v>99.25</v>
      </c>
      <c r="P540" s="1">
        <v>0</v>
      </c>
      <c r="Q540" s="2">
        <v>1</v>
      </c>
      <c r="R540" s="2" t="s">
        <v>49</v>
      </c>
      <c r="S540" s="2" t="s">
        <v>50</v>
      </c>
      <c r="T540" s="2"/>
      <c r="U540" s="2"/>
      <c r="V540" s="2" t="s">
        <v>50</v>
      </c>
      <c r="W540" s="2" t="s">
        <v>1195</v>
      </c>
      <c r="X540" s="3">
        <v>44896.455555555556</v>
      </c>
      <c r="Y540" s="2" t="s">
        <v>110</v>
      </c>
      <c r="Z540" s="2" t="s">
        <v>36</v>
      </c>
      <c r="AA540" s="2"/>
      <c r="AB540" s="2" t="s">
        <v>1196</v>
      </c>
    </row>
    <row r="541" spans="1:28" ht="13" x14ac:dyDescent="0.15">
      <c r="A541" s="1">
        <v>397</v>
      </c>
      <c r="B541" s="2" t="s">
        <v>28</v>
      </c>
      <c r="C541" s="2" t="s">
        <v>29</v>
      </c>
      <c r="D541" s="1">
        <v>12</v>
      </c>
      <c r="E541" s="2" t="s">
        <v>30</v>
      </c>
      <c r="F541" s="1">
        <v>3</v>
      </c>
      <c r="G541" s="2" t="s">
        <v>43</v>
      </c>
      <c r="H541" s="1">
        <v>75</v>
      </c>
      <c r="I541" s="1">
        <v>75</v>
      </c>
      <c r="J541" s="1">
        <v>75</v>
      </c>
      <c r="K541" s="1">
        <v>5</v>
      </c>
      <c r="L541" s="1">
        <v>100.81</v>
      </c>
      <c r="M541" s="1">
        <v>100.81</v>
      </c>
      <c r="N541" s="1">
        <v>100.626</v>
      </c>
      <c r="O541" s="1">
        <v>100.626</v>
      </c>
      <c r="P541" s="1">
        <v>0</v>
      </c>
      <c r="Q541" s="1">
        <v>1</v>
      </c>
      <c r="R541" s="2" t="s">
        <v>49</v>
      </c>
      <c r="S541" s="2" t="s">
        <v>50</v>
      </c>
      <c r="T541" s="2"/>
      <c r="U541" s="2"/>
      <c r="V541" s="2" t="s">
        <v>50</v>
      </c>
      <c r="W541" s="2" t="s">
        <v>1197</v>
      </c>
      <c r="X541" s="3">
        <v>44896.455555555556</v>
      </c>
      <c r="Y541" s="2" t="s">
        <v>110</v>
      </c>
      <c r="Z541" s="2" t="s">
        <v>36</v>
      </c>
      <c r="AA541" s="2"/>
      <c r="AB541" s="2" t="s">
        <v>1198</v>
      </c>
    </row>
    <row r="542" spans="1:28" ht="13" x14ac:dyDescent="0.15">
      <c r="A542" s="1">
        <v>397</v>
      </c>
      <c r="B542" s="2" t="s">
        <v>28</v>
      </c>
      <c r="C542" s="2" t="s">
        <v>29</v>
      </c>
      <c r="D542" s="1">
        <v>12</v>
      </c>
      <c r="E542" s="2" t="s">
        <v>30</v>
      </c>
      <c r="F542" s="1">
        <v>4</v>
      </c>
      <c r="G542" s="2" t="s">
        <v>29</v>
      </c>
      <c r="H542" s="1">
        <v>64</v>
      </c>
      <c r="I542" s="1">
        <v>64</v>
      </c>
      <c r="J542" s="1">
        <v>64</v>
      </c>
      <c r="K542" s="1">
        <v>5</v>
      </c>
      <c r="L542" s="1">
        <v>101.85</v>
      </c>
      <c r="M542" s="1">
        <v>101.85</v>
      </c>
      <c r="N542" s="1">
        <v>101.613</v>
      </c>
      <c r="O542" s="1">
        <v>101.613</v>
      </c>
      <c r="P542" s="1">
        <v>0</v>
      </c>
      <c r="Q542" s="1">
        <v>1</v>
      </c>
      <c r="R542" s="2" t="s">
        <v>38</v>
      </c>
      <c r="S542" s="2" t="s">
        <v>39</v>
      </c>
      <c r="T542" s="2"/>
      <c r="U542" s="2"/>
      <c r="V542" s="2" t="s">
        <v>39</v>
      </c>
      <c r="W542" s="2" t="s">
        <v>1199</v>
      </c>
      <c r="X542" s="3">
        <v>44896.461111111108</v>
      </c>
      <c r="Y542" s="2" t="s">
        <v>41</v>
      </c>
      <c r="Z542" s="2" t="s">
        <v>36</v>
      </c>
      <c r="AA542" s="2"/>
      <c r="AB542" s="2" t="s">
        <v>1200</v>
      </c>
    </row>
    <row r="543" spans="1:28" ht="13" x14ac:dyDescent="0.15">
      <c r="A543" s="1">
        <v>397</v>
      </c>
      <c r="B543" s="2" t="s">
        <v>28</v>
      </c>
      <c r="C543" s="2" t="s">
        <v>29</v>
      </c>
      <c r="D543" s="1">
        <v>12</v>
      </c>
      <c r="E543" s="2" t="s">
        <v>30</v>
      </c>
      <c r="F543" s="1">
        <v>4</v>
      </c>
      <c r="G543" s="2" t="s">
        <v>43</v>
      </c>
      <c r="H543" s="1">
        <v>64</v>
      </c>
      <c r="I543" s="1">
        <v>65</v>
      </c>
      <c r="J543" s="1">
        <v>64</v>
      </c>
      <c r="K543" s="1">
        <v>5</v>
      </c>
      <c r="L543" s="1">
        <v>101.85</v>
      </c>
      <c r="M543" s="1">
        <v>101.86</v>
      </c>
      <c r="N543" s="1">
        <v>101.613</v>
      </c>
      <c r="O543" s="1">
        <v>101.623</v>
      </c>
      <c r="P543" s="1">
        <v>1</v>
      </c>
      <c r="Q543" s="1">
        <v>5</v>
      </c>
      <c r="R543" s="2" t="s">
        <v>44</v>
      </c>
      <c r="S543" s="2" t="s">
        <v>108</v>
      </c>
      <c r="T543" s="2"/>
      <c r="U543" s="2"/>
      <c r="V543" s="1" t="s">
        <v>108</v>
      </c>
      <c r="W543" s="2" t="s">
        <v>1201</v>
      </c>
      <c r="X543" s="3">
        <v>44896.459027777775</v>
      </c>
      <c r="Y543" s="2" t="s">
        <v>110</v>
      </c>
      <c r="Z543" s="2" t="s">
        <v>36</v>
      </c>
      <c r="AA543" s="2"/>
      <c r="AB543" s="2" t="s">
        <v>1202</v>
      </c>
    </row>
    <row r="544" spans="1:28" ht="13" x14ac:dyDescent="0.15">
      <c r="A544" s="1">
        <v>397</v>
      </c>
      <c r="B544" s="2" t="s">
        <v>28</v>
      </c>
      <c r="C544" s="2" t="s">
        <v>29</v>
      </c>
      <c r="D544" s="1">
        <v>12</v>
      </c>
      <c r="E544" s="2" t="s">
        <v>30</v>
      </c>
      <c r="F544" s="1">
        <v>4</v>
      </c>
      <c r="G544" s="2" t="s">
        <v>43</v>
      </c>
      <c r="H544" s="1">
        <v>75</v>
      </c>
      <c r="I544" s="1">
        <v>75</v>
      </c>
      <c r="J544" s="1">
        <v>75</v>
      </c>
      <c r="K544" s="1">
        <v>5</v>
      </c>
      <c r="L544" s="1">
        <v>101.96</v>
      </c>
      <c r="M544" s="1">
        <v>101.96</v>
      </c>
      <c r="N544" s="1">
        <v>101.718</v>
      </c>
      <c r="O544" s="1">
        <v>101.718</v>
      </c>
      <c r="P544" s="1">
        <v>0</v>
      </c>
      <c r="Q544" s="1">
        <v>1</v>
      </c>
      <c r="R544" s="2" t="s">
        <v>49</v>
      </c>
      <c r="S544" s="2" t="s">
        <v>50</v>
      </c>
      <c r="T544" s="2"/>
      <c r="U544" s="2"/>
      <c r="V544" s="2" t="s">
        <v>50</v>
      </c>
      <c r="W544" s="2" t="s">
        <v>1203</v>
      </c>
      <c r="X544" s="3">
        <v>44896.455555555556</v>
      </c>
      <c r="Y544" s="2" t="s">
        <v>110</v>
      </c>
      <c r="Z544" s="2" t="s">
        <v>36</v>
      </c>
      <c r="AA544" s="2"/>
      <c r="AB544" s="2" t="s">
        <v>1204</v>
      </c>
    </row>
    <row r="545" spans="1:28" ht="13" x14ac:dyDescent="0.15">
      <c r="A545" s="1">
        <v>397</v>
      </c>
      <c r="B545" s="2" t="s">
        <v>28</v>
      </c>
      <c r="C545" s="2" t="s">
        <v>29</v>
      </c>
      <c r="D545" s="1">
        <v>12</v>
      </c>
      <c r="E545" s="2" t="s">
        <v>30</v>
      </c>
      <c r="F545" s="1">
        <v>5</v>
      </c>
      <c r="G545" s="2" t="s">
        <v>43</v>
      </c>
      <c r="H545" s="1">
        <v>69</v>
      </c>
      <c r="I545" s="1">
        <v>71</v>
      </c>
      <c r="J545" s="1">
        <v>69</v>
      </c>
      <c r="K545" s="1">
        <v>5</v>
      </c>
      <c r="L545" s="1">
        <v>103.3</v>
      </c>
      <c r="M545" s="1">
        <v>103.32</v>
      </c>
      <c r="N545" s="1">
        <v>102.99</v>
      </c>
      <c r="O545" s="1">
        <v>103.009</v>
      </c>
      <c r="P545" s="1">
        <v>2</v>
      </c>
      <c r="Q545" s="1">
        <v>7</v>
      </c>
      <c r="R545" s="2" t="s">
        <v>210</v>
      </c>
      <c r="S545" s="2" t="s">
        <v>211</v>
      </c>
      <c r="T545" s="2" t="s">
        <v>212</v>
      </c>
      <c r="U545" s="2" t="s">
        <v>213</v>
      </c>
      <c r="V545" s="2" t="s">
        <v>211</v>
      </c>
      <c r="W545" s="2" t="s">
        <v>1205</v>
      </c>
      <c r="X545" s="3">
        <v>44896.456944444442</v>
      </c>
      <c r="Y545" s="2" t="s">
        <v>35</v>
      </c>
      <c r="Z545" s="2" t="s">
        <v>36</v>
      </c>
      <c r="AA545" s="2"/>
      <c r="AB545" s="2" t="s">
        <v>1206</v>
      </c>
    </row>
    <row r="546" spans="1:28" ht="13" x14ac:dyDescent="0.15">
      <c r="A546" s="1">
        <v>397</v>
      </c>
      <c r="B546" s="2" t="s">
        <v>28</v>
      </c>
      <c r="C546" s="2" t="s">
        <v>29</v>
      </c>
      <c r="D546" s="1">
        <v>12</v>
      </c>
      <c r="E546" s="2" t="s">
        <v>30</v>
      </c>
      <c r="F546" s="1">
        <v>5</v>
      </c>
      <c r="G546" s="2" t="s">
        <v>43</v>
      </c>
      <c r="H546" s="1">
        <v>74</v>
      </c>
      <c r="I546" s="1">
        <v>74</v>
      </c>
      <c r="J546" s="1">
        <v>74</v>
      </c>
      <c r="K546" s="1">
        <v>5</v>
      </c>
      <c r="L546" s="1">
        <v>103.35</v>
      </c>
      <c r="M546" s="1">
        <v>103.35</v>
      </c>
      <c r="N546" s="1">
        <v>103.03700000000001</v>
      </c>
      <c r="O546" s="1">
        <v>103.03700000000001</v>
      </c>
      <c r="P546" s="1">
        <v>0</v>
      </c>
      <c r="Q546" s="1">
        <v>1</v>
      </c>
      <c r="R546" s="2" t="s">
        <v>49</v>
      </c>
      <c r="S546" s="2" t="s">
        <v>50</v>
      </c>
      <c r="T546" s="2"/>
      <c r="U546" s="2"/>
      <c r="V546" s="2" t="s">
        <v>50</v>
      </c>
      <c r="W546" s="2" t="s">
        <v>1207</v>
      </c>
      <c r="X546" s="3">
        <v>44896.455555555556</v>
      </c>
      <c r="Y546" s="2" t="s">
        <v>110</v>
      </c>
      <c r="Z546" s="2" t="s">
        <v>36</v>
      </c>
      <c r="AA546" s="2"/>
      <c r="AB546" s="2" t="s">
        <v>1208</v>
      </c>
    </row>
    <row r="547" spans="1:28" ht="13" x14ac:dyDescent="0.15">
      <c r="A547" s="1">
        <v>397</v>
      </c>
      <c r="B547" s="2" t="s">
        <v>28</v>
      </c>
      <c r="C547" s="2" t="s">
        <v>29</v>
      </c>
      <c r="D547" s="1">
        <v>12</v>
      </c>
      <c r="E547" s="2" t="s">
        <v>30</v>
      </c>
      <c r="F547" s="2">
        <v>5</v>
      </c>
      <c r="G547" s="2" t="s">
        <v>43</v>
      </c>
      <c r="H547" s="1">
        <v>82</v>
      </c>
      <c r="I547" s="1">
        <v>84</v>
      </c>
      <c r="J547" s="1">
        <v>82</v>
      </c>
      <c r="K547" s="1">
        <v>5</v>
      </c>
      <c r="L547" s="1">
        <v>103.43</v>
      </c>
      <c r="M547" s="1">
        <v>103.45</v>
      </c>
      <c r="N547" s="1">
        <v>103.113</v>
      </c>
      <c r="O547" s="1">
        <v>103.13200000000001</v>
      </c>
      <c r="P547" s="1">
        <v>2</v>
      </c>
      <c r="Q547" s="1">
        <v>10</v>
      </c>
      <c r="R547" s="2" t="s">
        <v>44</v>
      </c>
      <c r="S547" s="2" t="s">
        <v>45</v>
      </c>
      <c r="T547" s="2"/>
      <c r="U547" s="2"/>
      <c r="V547" s="2">
        <v>31192</v>
      </c>
      <c r="W547" s="2" t="s">
        <v>1209</v>
      </c>
      <c r="X547" s="3">
        <v>44896.463888888888</v>
      </c>
      <c r="Y547" s="2" t="s">
        <v>110</v>
      </c>
      <c r="Z547" s="2" t="s">
        <v>36</v>
      </c>
      <c r="AA547" s="2"/>
      <c r="AB547" s="2" t="s">
        <v>1210</v>
      </c>
    </row>
    <row r="548" spans="1:28" ht="13" x14ac:dyDescent="0.15">
      <c r="A548" s="1">
        <v>397</v>
      </c>
      <c r="B548" s="2" t="s">
        <v>28</v>
      </c>
      <c r="C548" s="2" t="s">
        <v>29</v>
      </c>
      <c r="D548" s="1">
        <v>12</v>
      </c>
      <c r="E548" s="2" t="s">
        <v>30</v>
      </c>
      <c r="F548" s="2">
        <v>6</v>
      </c>
      <c r="G548" s="2" t="s">
        <v>43</v>
      </c>
      <c r="H548" s="1">
        <v>73</v>
      </c>
      <c r="I548" s="1">
        <v>73</v>
      </c>
      <c r="J548" s="1">
        <v>73</v>
      </c>
      <c r="K548" s="1">
        <v>5</v>
      </c>
      <c r="L548" s="1">
        <v>104.78</v>
      </c>
      <c r="M548" s="1">
        <v>104.78</v>
      </c>
      <c r="N548" s="1">
        <v>104.39400000000001</v>
      </c>
      <c r="O548" s="1">
        <v>104.39400000000001</v>
      </c>
      <c r="P548" s="1">
        <v>0</v>
      </c>
      <c r="Q548" s="1">
        <v>1</v>
      </c>
      <c r="R548" s="2" t="s">
        <v>49</v>
      </c>
      <c r="S548" s="2" t="s">
        <v>50</v>
      </c>
      <c r="T548" s="2"/>
      <c r="U548" s="2"/>
      <c r="V548" s="2" t="s">
        <v>50</v>
      </c>
      <c r="W548" s="2" t="s">
        <v>1211</v>
      </c>
      <c r="X548" s="3">
        <v>44896.455555555556</v>
      </c>
      <c r="Y548" s="2" t="s">
        <v>110</v>
      </c>
      <c r="Z548" s="2" t="s">
        <v>36</v>
      </c>
      <c r="AA548" s="2"/>
      <c r="AB548" s="2" t="s">
        <v>1212</v>
      </c>
    </row>
    <row r="549" spans="1:28" ht="13" x14ac:dyDescent="0.15">
      <c r="A549" s="1">
        <v>397</v>
      </c>
      <c r="B549" s="2" t="s">
        <v>28</v>
      </c>
      <c r="C549" s="2" t="s">
        <v>29</v>
      </c>
      <c r="D549" s="1">
        <v>12</v>
      </c>
      <c r="E549" s="2" t="s">
        <v>30</v>
      </c>
      <c r="F549" s="2">
        <v>6</v>
      </c>
      <c r="G549" s="2"/>
      <c r="H549" s="1">
        <v>141</v>
      </c>
      <c r="I549" s="1">
        <v>146</v>
      </c>
      <c r="J549" s="1">
        <v>0</v>
      </c>
      <c r="K549" s="1">
        <v>5</v>
      </c>
      <c r="L549" s="1">
        <v>105.46</v>
      </c>
      <c r="M549" s="1">
        <v>105.51</v>
      </c>
      <c r="N549" s="1">
        <v>105.039</v>
      </c>
      <c r="O549" s="1">
        <v>105.086</v>
      </c>
      <c r="P549" s="1">
        <v>5</v>
      </c>
      <c r="Q549" s="1">
        <v>6</v>
      </c>
      <c r="R549" s="2" t="s">
        <v>53</v>
      </c>
      <c r="S549" s="2"/>
      <c r="T549" s="2"/>
      <c r="U549" s="2"/>
      <c r="V549" s="2" t="s">
        <v>54</v>
      </c>
      <c r="W549" s="2" t="s">
        <v>1213</v>
      </c>
      <c r="X549" s="3">
        <v>44896.21875</v>
      </c>
      <c r="Y549" s="2" t="s">
        <v>56</v>
      </c>
      <c r="Z549" s="2" t="s">
        <v>36</v>
      </c>
      <c r="AA549" s="2" t="s">
        <v>57</v>
      </c>
      <c r="AB549" s="2" t="s">
        <v>1214</v>
      </c>
    </row>
    <row r="550" spans="1:28" ht="13" x14ac:dyDescent="0.15">
      <c r="A550" s="1">
        <v>397</v>
      </c>
      <c r="B550" s="2" t="s">
        <v>28</v>
      </c>
      <c r="C550" s="2" t="s">
        <v>29</v>
      </c>
      <c r="D550" s="1">
        <v>12</v>
      </c>
      <c r="E550" s="2" t="s">
        <v>30</v>
      </c>
      <c r="F550" s="2">
        <v>6</v>
      </c>
      <c r="G550" s="2"/>
      <c r="H550" s="1">
        <v>141</v>
      </c>
      <c r="I550" s="1">
        <v>146</v>
      </c>
      <c r="J550" s="1">
        <v>0</v>
      </c>
      <c r="K550" s="1">
        <v>5</v>
      </c>
      <c r="L550" s="1">
        <v>105.46</v>
      </c>
      <c r="M550" s="1">
        <v>105.51</v>
      </c>
      <c r="N550" s="1">
        <v>105.039</v>
      </c>
      <c r="O550" s="1">
        <v>105.086</v>
      </c>
      <c r="P550" s="1">
        <v>5</v>
      </c>
      <c r="Q550" s="1">
        <v>2</v>
      </c>
      <c r="R550" s="2" t="s">
        <v>53</v>
      </c>
      <c r="S550" s="2" t="s">
        <v>100</v>
      </c>
      <c r="T550" s="2"/>
      <c r="U550" s="2"/>
      <c r="V550" s="2" t="s">
        <v>101</v>
      </c>
      <c r="W550" s="2" t="s">
        <v>1215</v>
      </c>
      <c r="X550" s="3">
        <v>44896.21875</v>
      </c>
      <c r="Y550" s="2" t="s">
        <v>56</v>
      </c>
      <c r="Z550" s="2" t="s">
        <v>36</v>
      </c>
      <c r="AA550" s="2" t="s">
        <v>103</v>
      </c>
      <c r="AB550" s="2" t="s">
        <v>1216</v>
      </c>
    </row>
    <row r="551" spans="1:28" ht="13" x14ac:dyDescent="0.15">
      <c r="A551" s="1">
        <v>397</v>
      </c>
      <c r="B551" s="2" t="s">
        <v>28</v>
      </c>
      <c r="C551" s="2" t="s">
        <v>29</v>
      </c>
      <c r="D551" s="1">
        <v>12</v>
      </c>
      <c r="E551" s="2" t="s">
        <v>30</v>
      </c>
      <c r="F551" s="2">
        <v>6</v>
      </c>
      <c r="G551" s="2"/>
      <c r="H551" s="1">
        <v>141</v>
      </c>
      <c r="I551" s="1">
        <v>146</v>
      </c>
      <c r="J551" s="1">
        <v>0</v>
      </c>
      <c r="K551" s="1">
        <v>5</v>
      </c>
      <c r="L551" s="1">
        <v>105.46</v>
      </c>
      <c r="M551" s="1">
        <v>105.51</v>
      </c>
      <c r="N551" s="1">
        <v>105.039</v>
      </c>
      <c r="O551" s="1">
        <v>105.086</v>
      </c>
      <c r="P551" s="1">
        <v>5</v>
      </c>
      <c r="Q551" s="1">
        <v>75</v>
      </c>
      <c r="R551" s="2" t="s">
        <v>80</v>
      </c>
      <c r="S551" s="2"/>
      <c r="T551" s="2"/>
      <c r="U551" s="2"/>
      <c r="V551" s="2" t="s">
        <v>84</v>
      </c>
      <c r="W551" s="2" t="s">
        <v>1217</v>
      </c>
      <c r="X551" s="3">
        <v>44896.21875</v>
      </c>
      <c r="Y551" s="2" t="s">
        <v>56</v>
      </c>
      <c r="Z551" s="2" t="s">
        <v>36</v>
      </c>
      <c r="AA551" s="2" t="s">
        <v>86</v>
      </c>
      <c r="AB551" s="2" t="s">
        <v>1218</v>
      </c>
    </row>
    <row r="552" spans="1:28" ht="13" x14ac:dyDescent="0.15">
      <c r="A552" s="1">
        <v>397</v>
      </c>
      <c r="B552" s="2" t="s">
        <v>28</v>
      </c>
      <c r="C552" s="2" t="s">
        <v>29</v>
      </c>
      <c r="D552" s="1">
        <v>12</v>
      </c>
      <c r="E552" s="2" t="s">
        <v>30</v>
      </c>
      <c r="F552" s="2">
        <v>6</v>
      </c>
      <c r="G552" s="2"/>
      <c r="H552" s="1">
        <v>141</v>
      </c>
      <c r="I552" s="1">
        <v>146</v>
      </c>
      <c r="J552" s="1">
        <v>0</v>
      </c>
      <c r="K552" s="1">
        <v>5</v>
      </c>
      <c r="L552" s="1">
        <v>105.46</v>
      </c>
      <c r="M552" s="1">
        <v>105.51</v>
      </c>
      <c r="N552" s="1">
        <v>105.039</v>
      </c>
      <c r="O552" s="1">
        <v>105.086</v>
      </c>
      <c r="P552" s="1">
        <v>5</v>
      </c>
      <c r="Q552" s="1">
        <v>10</v>
      </c>
      <c r="R552" s="2" t="s">
        <v>53</v>
      </c>
      <c r="S552" s="2"/>
      <c r="T552" s="2" t="s">
        <v>88</v>
      </c>
      <c r="U552" s="2" t="s">
        <v>89</v>
      </c>
      <c r="V552" s="2" t="s">
        <v>90</v>
      </c>
      <c r="W552" s="2" t="s">
        <v>1219</v>
      </c>
      <c r="X552" s="3">
        <v>44896.21875</v>
      </c>
      <c r="Y552" s="2" t="s">
        <v>56</v>
      </c>
      <c r="Z552" s="2" t="s">
        <v>36</v>
      </c>
      <c r="AA552" s="2" t="s">
        <v>92</v>
      </c>
      <c r="AB552" s="2" t="s">
        <v>1220</v>
      </c>
    </row>
    <row r="553" spans="1:28" ht="13" x14ac:dyDescent="0.15">
      <c r="A553" s="1">
        <v>397</v>
      </c>
      <c r="B553" s="2" t="s">
        <v>28</v>
      </c>
      <c r="C553" s="2" t="s">
        <v>29</v>
      </c>
      <c r="D553" s="1">
        <v>12</v>
      </c>
      <c r="E553" s="2" t="s">
        <v>30</v>
      </c>
      <c r="F553" s="2">
        <v>6</v>
      </c>
      <c r="G553" s="2"/>
      <c r="H553" s="1">
        <v>141</v>
      </c>
      <c r="I553" s="1">
        <v>146</v>
      </c>
      <c r="J553" s="1">
        <v>0</v>
      </c>
      <c r="K553" s="1">
        <v>5</v>
      </c>
      <c r="L553" s="1">
        <v>105.46</v>
      </c>
      <c r="M553" s="1">
        <v>105.51</v>
      </c>
      <c r="N553" s="1">
        <v>105.039</v>
      </c>
      <c r="O553" s="1">
        <v>105.086</v>
      </c>
      <c r="P553" s="1">
        <v>5</v>
      </c>
      <c r="Q553" s="1">
        <v>2</v>
      </c>
      <c r="R553" s="2" t="s">
        <v>53</v>
      </c>
      <c r="S553" s="2"/>
      <c r="T553" s="2" t="s">
        <v>74</v>
      </c>
      <c r="U553" s="2" t="s">
        <v>75</v>
      </c>
      <c r="V553" s="2" t="s">
        <v>76</v>
      </c>
      <c r="W553" s="2" t="s">
        <v>1221</v>
      </c>
      <c r="X553" s="3">
        <v>44896.21875</v>
      </c>
      <c r="Y553" s="2" t="s">
        <v>56</v>
      </c>
      <c r="Z553" s="2" t="s">
        <v>36</v>
      </c>
      <c r="AA553" s="2" t="s">
        <v>78</v>
      </c>
      <c r="AB553" s="2" t="s">
        <v>1222</v>
      </c>
    </row>
    <row r="554" spans="1:28" ht="13" x14ac:dyDescent="0.15">
      <c r="A554" s="1">
        <v>397</v>
      </c>
      <c r="B554" s="2" t="s">
        <v>28</v>
      </c>
      <c r="C554" s="2" t="s">
        <v>29</v>
      </c>
      <c r="D554" s="1">
        <v>12</v>
      </c>
      <c r="E554" s="2" t="s">
        <v>30</v>
      </c>
      <c r="F554" s="2">
        <v>6</v>
      </c>
      <c r="G554" s="2"/>
      <c r="H554" s="1">
        <v>141</v>
      </c>
      <c r="I554" s="1">
        <v>146</v>
      </c>
      <c r="J554" s="1">
        <v>0</v>
      </c>
      <c r="K554" s="1">
        <v>5</v>
      </c>
      <c r="L554" s="1">
        <v>105.46</v>
      </c>
      <c r="M554" s="1">
        <v>105.51</v>
      </c>
      <c r="N554" s="1">
        <v>105.039</v>
      </c>
      <c r="O554" s="1">
        <v>105.086</v>
      </c>
      <c r="P554" s="1">
        <v>5</v>
      </c>
      <c r="Q554" s="1">
        <v>10</v>
      </c>
      <c r="R554" s="2" t="s">
        <v>53</v>
      </c>
      <c r="S554" s="2"/>
      <c r="T554" s="2" t="s">
        <v>64</v>
      </c>
      <c r="U554" s="2" t="s">
        <v>65</v>
      </c>
      <c r="V554" s="2" t="s">
        <v>66</v>
      </c>
      <c r="W554" s="2" t="s">
        <v>1223</v>
      </c>
      <c r="X554" s="3">
        <v>44896.21875</v>
      </c>
      <c r="Y554" s="2" t="s">
        <v>56</v>
      </c>
      <c r="Z554" s="2" t="s">
        <v>36</v>
      </c>
      <c r="AA554" s="2" t="s">
        <v>68</v>
      </c>
      <c r="AB554" s="2" t="s">
        <v>1224</v>
      </c>
    </row>
    <row r="555" spans="1:28" ht="13" x14ac:dyDescent="0.15">
      <c r="A555" s="1">
        <v>397</v>
      </c>
      <c r="B555" s="2" t="s">
        <v>28</v>
      </c>
      <c r="C555" s="2" t="s">
        <v>29</v>
      </c>
      <c r="D555" s="1">
        <v>12</v>
      </c>
      <c r="E555" s="2" t="s">
        <v>30</v>
      </c>
      <c r="F555" s="2">
        <v>6</v>
      </c>
      <c r="G555" s="2"/>
      <c r="H555" s="1">
        <v>141</v>
      </c>
      <c r="I555" s="1">
        <v>146</v>
      </c>
      <c r="J555" s="1">
        <v>0</v>
      </c>
      <c r="K555" s="1">
        <v>5</v>
      </c>
      <c r="L555" s="1">
        <v>105.46</v>
      </c>
      <c r="M555" s="1">
        <v>105.51</v>
      </c>
      <c r="N555" s="1">
        <v>105.039</v>
      </c>
      <c r="O555" s="1">
        <v>105.086</v>
      </c>
      <c r="P555" s="1">
        <v>5</v>
      </c>
      <c r="Q555" s="1">
        <v>4</v>
      </c>
      <c r="R555" s="2" t="s">
        <v>53</v>
      </c>
      <c r="S555" s="2"/>
      <c r="T555" s="2" t="s">
        <v>94</v>
      </c>
      <c r="U555" s="2" t="s">
        <v>95</v>
      </c>
      <c r="V555" s="2" t="s">
        <v>96</v>
      </c>
      <c r="W555" s="2" t="s">
        <v>1225</v>
      </c>
      <c r="X555" s="3">
        <v>44896.21875</v>
      </c>
      <c r="Y555" s="2" t="s">
        <v>56</v>
      </c>
      <c r="Z555" s="2" t="s">
        <v>36</v>
      </c>
      <c r="AA555" s="2" t="s">
        <v>98</v>
      </c>
      <c r="AB555" s="2" t="s">
        <v>1226</v>
      </c>
    </row>
    <row r="556" spans="1:28" ht="13" x14ac:dyDescent="0.15">
      <c r="A556" s="1">
        <v>397</v>
      </c>
      <c r="B556" s="2" t="s">
        <v>28</v>
      </c>
      <c r="C556" s="2" t="s">
        <v>29</v>
      </c>
      <c r="D556" s="1">
        <v>12</v>
      </c>
      <c r="E556" s="2" t="s">
        <v>30</v>
      </c>
      <c r="F556" s="2">
        <v>6</v>
      </c>
      <c r="G556" s="2"/>
      <c r="H556" s="1">
        <v>141</v>
      </c>
      <c r="I556" s="1">
        <v>146</v>
      </c>
      <c r="J556" s="1">
        <v>0</v>
      </c>
      <c r="K556" s="1">
        <v>5</v>
      </c>
      <c r="L556" s="1">
        <v>105.46</v>
      </c>
      <c r="M556" s="1">
        <v>105.51</v>
      </c>
      <c r="N556" s="1">
        <v>105.039</v>
      </c>
      <c r="O556" s="1">
        <v>105.086</v>
      </c>
      <c r="P556" s="1">
        <v>5</v>
      </c>
      <c r="Q556" s="1">
        <v>3</v>
      </c>
      <c r="R556" s="2" t="s">
        <v>53</v>
      </c>
      <c r="S556" s="2"/>
      <c r="T556" s="2"/>
      <c r="U556" s="2"/>
      <c r="V556" s="2" t="s">
        <v>70</v>
      </c>
      <c r="W556" s="2" t="s">
        <v>1227</v>
      </c>
      <c r="X556" s="3">
        <v>44896.21875</v>
      </c>
      <c r="Y556" s="2" t="s">
        <v>56</v>
      </c>
      <c r="Z556" s="2" t="s">
        <v>36</v>
      </c>
      <c r="AA556" s="2" t="s">
        <v>72</v>
      </c>
      <c r="AB556" s="2" t="s">
        <v>1228</v>
      </c>
    </row>
    <row r="557" spans="1:28" ht="13" x14ac:dyDescent="0.15">
      <c r="A557" s="1">
        <v>397</v>
      </c>
      <c r="B557" s="2" t="s">
        <v>28</v>
      </c>
      <c r="C557" s="2" t="s">
        <v>29</v>
      </c>
      <c r="D557" s="1">
        <v>12</v>
      </c>
      <c r="E557" s="2" t="s">
        <v>30</v>
      </c>
      <c r="F557" s="1">
        <v>6</v>
      </c>
      <c r="G557" s="2"/>
      <c r="H557" s="1">
        <v>141</v>
      </c>
      <c r="I557" s="1">
        <v>146</v>
      </c>
      <c r="J557" s="1">
        <v>0</v>
      </c>
      <c r="K557" s="1">
        <v>5</v>
      </c>
      <c r="L557" s="1">
        <v>105.46</v>
      </c>
      <c r="M557" s="1">
        <v>105.51</v>
      </c>
      <c r="N557" s="1">
        <v>105.039</v>
      </c>
      <c r="O557" s="1">
        <v>105.086</v>
      </c>
      <c r="P557" s="1">
        <v>5</v>
      </c>
      <c r="Q557" s="1">
        <v>25</v>
      </c>
      <c r="R557" s="2" t="s">
        <v>80</v>
      </c>
      <c r="S557" s="2"/>
      <c r="T557" s="2" t="s">
        <v>64</v>
      </c>
      <c r="U557" s="2" t="s">
        <v>65</v>
      </c>
      <c r="V557" s="2" t="s">
        <v>81</v>
      </c>
      <c r="W557" s="2" t="s">
        <v>1229</v>
      </c>
      <c r="X557" s="3">
        <v>44896.21875</v>
      </c>
      <c r="Y557" s="2" t="s">
        <v>56</v>
      </c>
      <c r="Z557" s="2" t="s">
        <v>36</v>
      </c>
      <c r="AA557" s="2"/>
      <c r="AB557" s="2" t="s">
        <v>1230</v>
      </c>
    </row>
    <row r="558" spans="1:28" ht="13" x14ac:dyDescent="0.15">
      <c r="A558" s="1">
        <v>397</v>
      </c>
      <c r="B558" s="2" t="s">
        <v>28</v>
      </c>
      <c r="C558" s="2" t="s">
        <v>29</v>
      </c>
      <c r="D558" s="1">
        <v>12</v>
      </c>
      <c r="E558" s="2" t="s">
        <v>30</v>
      </c>
      <c r="F558" s="1">
        <v>6</v>
      </c>
      <c r="G558" s="2"/>
      <c r="H558" s="1">
        <v>141</v>
      </c>
      <c r="I558" s="1">
        <v>146</v>
      </c>
      <c r="J558" s="1">
        <v>141</v>
      </c>
      <c r="K558" s="1">
        <v>5</v>
      </c>
      <c r="L558" s="1">
        <v>105.46</v>
      </c>
      <c r="M558" s="1">
        <v>105.51</v>
      </c>
      <c r="N558" s="1">
        <v>105.039</v>
      </c>
      <c r="O558" s="1">
        <v>105.087</v>
      </c>
      <c r="P558" s="1">
        <v>5</v>
      </c>
      <c r="Q558" s="1">
        <v>176</v>
      </c>
      <c r="R558" s="2" t="s">
        <v>59</v>
      </c>
      <c r="S558" s="2" t="s">
        <v>60</v>
      </c>
      <c r="T558" s="2"/>
      <c r="U558" s="2"/>
      <c r="V558" s="2" t="s">
        <v>1231</v>
      </c>
      <c r="W558" s="2" t="s">
        <v>1232</v>
      </c>
      <c r="X558" s="3">
        <v>44896.195138888892</v>
      </c>
      <c r="Y558" s="2" t="s">
        <v>798</v>
      </c>
      <c r="Z558" s="2" t="s">
        <v>36</v>
      </c>
      <c r="AA558" s="2"/>
      <c r="AB558" s="2" t="s">
        <v>1233</v>
      </c>
    </row>
    <row r="559" spans="1:28" ht="13" x14ac:dyDescent="0.15">
      <c r="A559" s="1">
        <v>397</v>
      </c>
      <c r="B559" s="2" t="s">
        <v>28</v>
      </c>
      <c r="C559" s="2" t="s">
        <v>29</v>
      </c>
      <c r="D559" s="1">
        <v>12</v>
      </c>
      <c r="E559" s="2" t="s">
        <v>30</v>
      </c>
      <c r="F559" s="1">
        <v>7</v>
      </c>
      <c r="G559" s="2"/>
      <c r="H559" s="1">
        <v>0</v>
      </c>
      <c r="I559" s="1">
        <v>5</v>
      </c>
      <c r="J559" s="1">
        <v>0</v>
      </c>
      <c r="K559" s="1">
        <v>5</v>
      </c>
      <c r="L559" s="1">
        <v>105.51</v>
      </c>
      <c r="M559" s="1">
        <v>105.56</v>
      </c>
      <c r="N559" s="1">
        <v>105.087</v>
      </c>
      <c r="O559" s="1">
        <v>105.134</v>
      </c>
      <c r="P559" s="1">
        <v>5</v>
      </c>
      <c r="Q559" s="1">
        <v>5</v>
      </c>
      <c r="R559" s="2" t="s">
        <v>44</v>
      </c>
      <c r="S559" s="2" t="s">
        <v>105</v>
      </c>
      <c r="T559" s="2"/>
      <c r="U559" s="2"/>
      <c r="V559" s="2" t="s">
        <v>105</v>
      </c>
      <c r="W559" s="2" t="s">
        <v>1234</v>
      </c>
      <c r="X559" s="3">
        <v>44896.195138888892</v>
      </c>
      <c r="Y559" s="2" t="s">
        <v>798</v>
      </c>
      <c r="Z559" s="2" t="s">
        <v>36</v>
      </c>
      <c r="AA559" s="2"/>
      <c r="AB559" s="2" t="s">
        <v>1235</v>
      </c>
    </row>
    <row r="560" spans="1:28" ht="13" x14ac:dyDescent="0.15">
      <c r="A560" s="1">
        <v>397</v>
      </c>
      <c r="B560" s="2" t="s">
        <v>28</v>
      </c>
      <c r="C560" s="2" t="s">
        <v>29</v>
      </c>
      <c r="D560" s="1">
        <v>12</v>
      </c>
      <c r="E560" s="2" t="s">
        <v>30</v>
      </c>
      <c r="F560" s="1">
        <v>7</v>
      </c>
      <c r="G560" s="2" t="s">
        <v>43</v>
      </c>
      <c r="H560" s="1">
        <v>70</v>
      </c>
      <c r="I560" s="1">
        <v>70</v>
      </c>
      <c r="J560" s="1">
        <v>70</v>
      </c>
      <c r="K560" s="1">
        <v>5</v>
      </c>
      <c r="L560" s="1">
        <v>106.21</v>
      </c>
      <c r="M560" s="1">
        <v>106.21</v>
      </c>
      <c r="N560" s="1">
        <v>105.751</v>
      </c>
      <c r="O560" s="1">
        <v>105.751</v>
      </c>
      <c r="P560" s="1">
        <v>0</v>
      </c>
      <c r="Q560" s="1">
        <v>1</v>
      </c>
      <c r="R560" s="2" t="s">
        <v>49</v>
      </c>
      <c r="S560" s="2" t="s">
        <v>50</v>
      </c>
      <c r="T560" s="2"/>
      <c r="U560" s="2"/>
      <c r="V560" s="1" t="s">
        <v>50</v>
      </c>
      <c r="W560" s="2" t="s">
        <v>1236</v>
      </c>
      <c r="X560" s="3">
        <v>44896.455555555556</v>
      </c>
      <c r="Y560" s="2" t="s">
        <v>110</v>
      </c>
      <c r="Z560" s="2" t="s">
        <v>36</v>
      </c>
      <c r="AA560" s="2"/>
      <c r="AB560" s="2" t="s">
        <v>1237</v>
      </c>
    </row>
    <row r="561" spans="1:28" ht="13" x14ac:dyDescent="0.15">
      <c r="A561" s="1">
        <v>397</v>
      </c>
      <c r="B561" s="2" t="s">
        <v>28</v>
      </c>
      <c r="C561" s="2" t="s">
        <v>29</v>
      </c>
      <c r="D561" s="1">
        <v>12</v>
      </c>
      <c r="E561" s="2" t="s">
        <v>30</v>
      </c>
      <c r="F561" s="1" t="s">
        <v>119</v>
      </c>
      <c r="G561" s="2"/>
      <c r="H561" s="1">
        <v>40</v>
      </c>
      <c r="I561" s="1">
        <v>47</v>
      </c>
      <c r="J561" s="1">
        <v>0</v>
      </c>
      <c r="K561" s="1">
        <v>5</v>
      </c>
      <c r="L561" s="1">
        <v>107.14</v>
      </c>
      <c r="M561" s="1">
        <v>107.21</v>
      </c>
      <c r="N561" s="1">
        <v>106.634</v>
      </c>
      <c r="O561" s="1">
        <v>106.7</v>
      </c>
      <c r="P561" s="1">
        <v>7</v>
      </c>
      <c r="Q561" s="2">
        <v>5</v>
      </c>
      <c r="R561" s="2" t="s">
        <v>31</v>
      </c>
      <c r="S561" s="2"/>
      <c r="T561" s="2" t="s">
        <v>141</v>
      </c>
      <c r="U561" s="2" t="s">
        <v>142</v>
      </c>
      <c r="V561" s="2" t="s">
        <v>143</v>
      </c>
      <c r="W561" s="2" t="s">
        <v>1238</v>
      </c>
      <c r="X561" s="3">
        <v>44896.196527777778</v>
      </c>
      <c r="Y561" s="2" t="s">
        <v>798</v>
      </c>
      <c r="Z561" s="2" t="s">
        <v>36</v>
      </c>
      <c r="AA561" s="2"/>
      <c r="AB561" s="2" t="s">
        <v>1239</v>
      </c>
    </row>
    <row r="562" spans="1:28" ht="13" x14ac:dyDescent="0.15">
      <c r="A562" s="1">
        <v>397</v>
      </c>
      <c r="B562" s="2" t="s">
        <v>28</v>
      </c>
      <c r="C562" s="2" t="s">
        <v>29</v>
      </c>
      <c r="D562" s="1">
        <v>12</v>
      </c>
      <c r="E562" s="2" t="s">
        <v>30</v>
      </c>
      <c r="F562" s="1" t="s">
        <v>119</v>
      </c>
      <c r="G562" s="2"/>
      <c r="H562" s="1">
        <v>40</v>
      </c>
      <c r="I562" s="1">
        <v>47</v>
      </c>
      <c r="J562" s="1">
        <v>40</v>
      </c>
      <c r="K562" s="1">
        <v>5</v>
      </c>
      <c r="L562" s="1">
        <v>107.14</v>
      </c>
      <c r="M562" s="1">
        <v>107.21</v>
      </c>
      <c r="N562" s="1">
        <v>106.634</v>
      </c>
      <c r="O562" s="1">
        <v>106.7</v>
      </c>
      <c r="P562" s="1">
        <v>7</v>
      </c>
      <c r="Q562" s="1">
        <v>247</v>
      </c>
      <c r="R562" s="2" t="s">
        <v>59</v>
      </c>
      <c r="S562" s="2" t="s">
        <v>32</v>
      </c>
      <c r="T562" s="2"/>
      <c r="U562" s="2"/>
      <c r="V562" s="2" t="s">
        <v>32</v>
      </c>
      <c r="W562" s="2" t="s">
        <v>1240</v>
      </c>
      <c r="X562" s="3">
        <v>44896.195138888892</v>
      </c>
      <c r="Y562" s="2" t="s">
        <v>798</v>
      </c>
      <c r="Z562" s="2" t="s">
        <v>36</v>
      </c>
      <c r="AA562" s="2"/>
      <c r="AB562" s="2" t="s">
        <v>1241</v>
      </c>
    </row>
    <row r="563" spans="1:28" ht="13" x14ac:dyDescent="0.15">
      <c r="A563" s="1">
        <v>397</v>
      </c>
      <c r="B563" s="2" t="s">
        <v>28</v>
      </c>
      <c r="C563" s="2" t="s">
        <v>29</v>
      </c>
      <c r="D563" s="1">
        <v>12</v>
      </c>
      <c r="E563" s="2" t="s">
        <v>30</v>
      </c>
      <c r="F563" s="1" t="s">
        <v>119</v>
      </c>
      <c r="G563" s="2"/>
      <c r="H563" s="1">
        <v>40</v>
      </c>
      <c r="I563" s="1">
        <v>47</v>
      </c>
      <c r="J563" s="1">
        <v>0</v>
      </c>
      <c r="K563" s="1">
        <v>5</v>
      </c>
      <c r="L563" s="1">
        <v>107.14</v>
      </c>
      <c r="M563" s="1">
        <v>107.21</v>
      </c>
      <c r="N563" s="1">
        <v>106.634</v>
      </c>
      <c r="O563" s="1">
        <v>106.7</v>
      </c>
      <c r="P563" s="1">
        <v>7</v>
      </c>
      <c r="Q563" s="1">
        <v>5</v>
      </c>
      <c r="R563" s="2" t="s">
        <v>31</v>
      </c>
      <c r="S563" s="2"/>
      <c r="T563" s="2" t="s">
        <v>136</v>
      </c>
      <c r="U563" s="2" t="s">
        <v>137</v>
      </c>
      <c r="V563" s="2" t="s">
        <v>138</v>
      </c>
      <c r="W563" s="2" t="s">
        <v>1242</v>
      </c>
      <c r="X563" s="3">
        <v>44896.196527777778</v>
      </c>
      <c r="Y563" s="2" t="s">
        <v>798</v>
      </c>
      <c r="Z563" s="2" t="s">
        <v>36</v>
      </c>
      <c r="AA563" s="2"/>
      <c r="AB563" s="2" t="s">
        <v>1243</v>
      </c>
    </row>
    <row r="564" spans="1:28" ht="13" x14ac:dyDescent="0.15">
      <c r="A564" s="1">
        <v>397</v>
      </c>
      <c r="B564" s="2" t="s">
        <v>28</v>
      </c>
      <c r="C564" s="2" t="s">
        <v>29</v>
      </c>
      <c r="D564" s="1">
        <v>12</v>
      </c>
      <c r="E564" s="2" t="s">
        <v>30</v>
      </c>
      <c r="F564" s="1" t="s">
        <v>119</v>
      </c>
      <c r="G564" s="2"/>
      <c r="H564" s="1">
        <v>40</v>
      </c>
      <c r="I564" s="1">
        <v>47</v>
      </c>
      <c r="J564" s="1">
        <v>0</v>
      </c>
      <c r="K564" s="1">
        <v>5</v>
      </c>
      <c r="L564" s="1">
        <v>107.14</v>
      </c>
      <c r="M564" s="1">
        <v>107.21</v>
      </c>
      <c r="N564" s="1">
        <v>106.634</v>
      </c>
      <c r="O564" s="1">
        <v>106.7</v>
      </c>
      <c r="P564" s="1">
        <v>7</v>
      </c>
      <c r="Q564" s="1">
        <v>5</v>
      </c>
      <c r="R564" s="2" t="s">
        <v>31</v>
      </c>
      <c r="S564" s="2"/>
      <c r="T564" s="2" t="s">
        <v>153</v>
      </c>
      <c r="U564" s="2" t="s">
        <v>154</v>
      </c>
      <c r="V564" s="2" t="s">
        <v>155</v>
      </c>
      <c r="W564" s="2" t="s">
        <v>1244</v>
      </c>
      <c r="X564" s="3">
        <v>44896.196527777778</v>
      </c>
      <c r="Y564" s="2" t="s">
        <v>798</v>
      </c>
      <c r="Z564" s="2" t="s">
        <v>36</v>
      </c>
      <c r="AA564" s="2"/>
      <c r="AB564" s="2" t="s">
        <v>1245</v>
      </c>
    </row>
    <row r="565" spans="1:28" ht="13" x14ac:dyDescent="0.15">
      <c r="A565" s="1">
        <v>397</v>
      </c>
      <c r="B565" s="2" t="s">
        <v>28</v>
      </c>
      <c r="C565" s="2" t="s">
        <v>29</v>
      </c>
      <c r="D565" s="1">
        <v>12</v>
      </c>
      <c r="E565" s="2" t="s">
        <v>30</v>
      </c>
      <c r="F565" s="1" t="s">
        <v>119</v>
      </c>
      <c r="G565" s="2"/>
      <c r="H565" s="1">
        <v>40</v>
      </c>
      <c r="I565" s="1">
        <v>47</v>
      </c>
      <c r="J565" s="1">
        <v>0</v>
      </c>
      <c r="K565" s="1">
        <v>5</v>
      </c>
      <c r="L565" s="1">
        <v>107.14</v>
      </c>
      <c r="M565" s="1">
        <v>107.21</v>
      </c>
      <c r="N565" s="1">
        <v>106.634</v>
      </c>
      <c r="O565" s="1">
        <v>106.7</v>
      </c>
      <c r="P565" s="1">
        <v>7</v>
      </c>
      <c r="Q565" s="2">
        <v>20</v>
      </c>
      <c r="R565" s="2" t="s">
        <v>31</v>
      </c>
      <c r="S565" s="2"/>
      <c r="T565" s="2" t="s">
        <v>158</v>
      </c>
      <c r="U565" s="2" t="s">
        <v>159</v>
      </c>
      <c r="V565" s="2" t="s">
        <v>160</v>
      </c>
      <c r="W565" s="2" t="s">
        <v>1246</v>
      </c>
      <c r="X565" s="3">
        <v>44896.196527777778</v>
      </c>
      <c r="Y565" s="2" t="s">
        <v>798</v>
      </c>
      <c r="Z565" s="2" t="s">
        <v>36</v>
      </c>
      <c r="AA565" s="2"/>
      <c r="AB565" s="2" t="s">
        <v>1247</v>
      </c>
    </row>
    <row r="566" spans="1:28" ht="13" x14ac:dyDescent="0.15">
      <c r="A566" s="1">
        <v>397</v>
      </c>
      <c r="B566" s="2" t="s">
        <v>28</v>
      </c>
      <c r="C566" s="2" t="s">
        <v>29</v>
      </c>
      <c r="D566" s="1">
        <v>12</v>
      </c>
      <c r="E566" s="2" t="s">
        <v>30</v>
      </c>
      <c r="F566" s="1" t="s">
        <v>119</v>
      </c>
      <c r="G566" s="2"/>
      <c r="H566" s="1">
        <v>40</v>
      </c>
      <c r="I566" s="1">
        <v>47</v>
      </c>
      <c r="J566" s="1">
        <v>0</v>
      </c>
      <c r="K566" s="1">
        <v>5</v>
      </c>
      <c r="L566" s="1">
        <v>107.14</v>
      </c>
      <c r="M566" s="1">
        <v>107.21</v>
      </c>
      <c r="N566" s="1">
        <v>106.634</v>
      </c>
      <c r="O566" s="1">
        <v>106.7</v>
      </c>
      <c r="P566" s="1">
        <v>7</v>
      </c>
      <c r="Q566" s="1">
        <v>30</v>
      </c>
      <c r="R566" s="2" t="s">
        <v>31</v>
      </c>
      <c r="S566" s="2"/>
      <c r="T566" s="2" t="s">
        <v>120</v>
      </c>
      <c r="U566" s="2" t="s">
        <v>121</v>
      </c>
      <c r="V566" s="2" t="s">
        <v>122</v>
      </c>
      <c r="W566" s="2" t="s">
        <v>1248</v>
      </c>
      <c r="X566" s="3">
        <v>44896.196527777778</v>
      </c>
      <c r="Y566" s="2" t="s">
        <v>798</v>
      </c>
      <c r="Z566" s="2" t="s">
        <v>36</v>
      </c>
      <c r="AA566" s="2"/>
      <c r="AB566" s="2" t="s">
        <v>1249</v>
      </c>
    </row>
    <row r="567" spans="1:28" ht="13" x14ac:dyDescent="0.15">
      <c r="A567" s="1">
        <v>397</v>
      </c>
      <c r="B567" s="2" t="s">
        <v>28</v>
      </c>
      <c r="C567" s="2" t="s">
        <v>29</v>
      </c>
      <c r="D567" s="1">
        <v>12</v>
      </c>
      <c r="E567" s="2" t="s">
        <v>30</v>
      </c>
      <c r="F567" s="1" t="s">
        <v>119</v>
      </c>
      <c r="G567" s="2"/>
      <c r="H567" s="1">
        <v>40</v>
      </c>
      <c r="I567" s="1">
        <v>47</v>
      </c>
      <c r="J567" s="1">
        <v>0</v>
      </c>
      <c r="K567" s="1">
        <v>5</v>
      </c>
      <c r="L567" s="1">
        <v>107.14</v>
      </c>
      <c r="M567" s="1">
        <v>107.21</v>
      </c>
      <c r="N567" s="1">
        <v>106.634</v>
      </c>
      <c r="O567" s="1">
        <v>106.7</v>
      </c>
      <c r="P567" s="1">
        <v>7</v>
      </c>
      <c r="Q567" s="1">
        <v>30</v>
      </c>
      <c r="R567" s="2" t="s">
        <v>31</v>
      </c>
      <c r="S567" s="2"/>
      <c r="T567" s="2" t="s">
        <v>125</v>
      </c>
      <c r="U567" s="2" t="s">
        <v>126</v>
      </c>
      <c r="V567" s="2" t="s">
        <v>127</v>
      </c>
      <c r="W567" s="2" t="s">
        <v>1250</v>
      </c>
      <c r="X567" s="3">
        <v>44896.196527777778</v>
      </c>
      <c r="Y567" s="2" t="s">
        <v>798</v>
      </c>
      <c r="Z567" s="2" t="s">
        <v>36</v>
      </c>
      <c r="AA567" s="2"/>
      <c r="AB567" s="2" t="s">
        <v>1251</v>
      </c>
    </row>
    <row r="568" spans="1:28" ht="13" x14ac:dyDescent="0.15">
      <c r="A568" s="1">
        <v>397</v>
      </c>
      <c r="B568" s="2" t="s">
        <v>28</v>
      </c>
      <c r="C568" s="2" t="s">
        <v>29</v>
      </c>
      <c r="D568" s="1">
        <v>12</v>
      </c>
      <c r="E568" s="2" t="s">
        <v>30</v>
      </c>
      <c r="F568" s="2" t="s">
        <v>119</v>
      </c>
      <c r="G568" s="2"/>
      <c r="H568" s="1">
        <v>40</v>
      </c>
      <c r="I568" s="1">
        <v>47</v>
      </c>
      <c r="J568" s="1">
        <v>0</v>
      </c>
      <c r="K568" s="1">
        <v>5</v>
      </c>
      <c r="L568" s="1">
        <v>107.14</v>
      </c>
      <c r="M568" s="1">
        <v>107.21</v>
      </c>
      <c r="N568" s="1">
        <v>106.634</v>
      </c>
      <c r="O568" s="1">
        <v>106.7</v>
      </c>
      <c r="P568" s="1">
        <v>7</v>
      </c>
      <c r="Q568" s="1">
        <v>20</v>
      </c>
      <c r="R568" s="2" t="s">
        <v>31</v>
      </c>
      <c r="S568" s="2"/>
      <c r="T568" s="2" t="s">
        <v>146</v>
      </c>
      <c r="U568" s="2" t="s">
        <v>147</v>
      </c>
      <c r="V568" s="2" t="s">
        <v>148</v>
      </c>
      <c r="W568" s="2" t="s">
        <v>1252</v>
      </c>
      <c r="X568" s="3">
        <v>44896.196527777778</v>
      </c>
      <c r="Y568" s="2" t="s">
        <v>798</v>
      </c>
      <c r="Z568" s="2" t="s">
        <v>36</v>
      </c>
      <c r="AA568" s="2"/>
      <c r="AB568" s="2" t="s">
        <v>1253</v>
      </c>
    </row>
    <row r="569" spans="1:28" ht="13" x14ac:dyDescent="0.15">
      <c r="A569" s="1">
        <v>397</v>
      </c>
      <c r="B569" s="2" t="s">
        <v>28</v>
      </c>
      <c r="C569" s="2" t="s">
        <v>29</v>
      </c>
      <c r="D569" s="1">
        <v>12</v>
      </c>
      <c r="E569" s="2" t="s">
        <v>30</v>
      </c>
      <c r="F569" s="2" t="s">
        <v>119</v>
      </c>
      <c r="G569" s="2"/>
      <c r="H569" s="1">
        <v>40</v>
      </c>
      <c r="I569" s="1">
        <v>47</v>
      </c>
      <c r="J569" s="1">
        <v>0</v>
      </c>
      <c r="K569" s="1">
        <v>5</v>
      </c>
      <c r="L569" s="1">
        <v>107.14</v>
      </c>
      <c r="M569" s="1">
        <v>107.21</v>
      </c>
      <c r="N569" s="1">
        <v>106.634</v>
      </c>
      <c r="O569" s="1">
        <v>106.7</v>
      </c>
      <c r="P569" s="1">
        <v>7</v>
      </c>
      <c r="Q569" s="1">
        <v>5</v>
      </c>
      <c r="R569" s="2" t="s">
        <v>31</v>
      </c>
      <c r="S569" s="2" t="s">
        <v>50</v>
      </c>
      <c r="T569" s="2"/>
      <c r="U569" s="2"/>
      <c r="V569" s="2" t="s">
        <v>50</v>
      </c>
      <c r="W569" s="2" t="s">
        <v>1254</v>
      </c>
      <c r="X569" s="3">
        <v>44896.196527777778</v>
      </c>
      <c r="Y569" s="2" t="s">
        <v>798</v>
      </c>
      <c r="Z569" s="2" t="s">
        <v>36</v>
      </c>
      <c r="AA569" s="2" t="s">
        <v>131</v>
      </c>
      <c r="AB569" s="2" t="s">
        <v>1255</v>
      </c>
    </row>
    <row r="570" spans="1:28" ht="13" x14ac:dyDescent="0.15">
      <c r="A570" s="1">
        <v>397</v>
      </c>
      <c r="B570" s="2" t="s">
        <v>28</v>
      </c>
      <c r="C570" s="2" t="s">
        <v>29</v>
      </c>
      <c r="D570" s="1">
        <v>12</v>
      </c>
      <c r="E570" s="2" t="s">
        <v>30</v>
      </c>
      <c r="F570" s="2" t="s">
        <v>119</v>
      </c>
      <c r="G570" s="2"/>
      <c r="H570" s="1">
        <v>40</v>
      </c>
      <c r="I570" s="1">
        <v>47</v>
      </c>
      <c r="J570" s="1">
        <v>0</v>
      </c>
      <c r="K570" s="1">
        <v>5</v>
      </c>
      <c r="L570" s="1">
        <v>107.14</v>
      </c>
      <c r="M570" s="1">
        <v>107.21</v>
      </c>
      <c r="N570" s="1">
        <v>106.634</v>
      </c>
      <c r="O570" s="1">
        <v>106.7</v>
      </c>
      <c r="P570" s="1">
        <v>7</v>
      </c>
      <c r="Q570" s="1">
        <v>20</v>
      </c>
      <c r="R570" s="2" t="s">
        <v>31</v>
      </c>
      <c r="S570" s="2" t="s">
        <v>133</v>
      </c>
      <c r="T570" s="2"/>
      <c r="U570" s="2"/>
      <c r="V570" s="2" t="s">
        <v>133</v>
      </c>
      <c r="W570" s="2" t="s">
        <v>1256</v>
      </c>
      <c r="X570" s="3">
        <v>44896.197222222225</v>
      </c>
      <c r="Y570" s="2" t="s">
        <v>798</v>
      </c>
      <c r="Z570" s="2" t="s">
        <v>36</v>
      </c>
      <c r="AA570" s="2" t="s">
        <v>131</v>
      </c>
      <c r="AB570" s="2" t="s">
        <v>1257</v>
      </c>
    </row>
    <row r="571" spans="1:28" ht="13" x14ac:dyDescent="0.15">
      <c r="A571" s="1">
        <v>397</v>
      </c>
      <c r="B571" s="2" t="s">
        <v>28</v>
      </c>
      <c r="C571" s="2" t="s">
        <v>29</v>
      </c>
      <c r="D571" s="1">
        <v>13</v>
      </c>
      <c r="E571" s="2" t="s">
        <v>30</v>
      </c>
      <c r="F571" s="2">
        <v>1</v>
      </c>
      <c r="G571" s="2" t="s">
        <v>43</v>
      </c>
      <c r="H571" s="1">
        <v>75</v>
      </c>
      <c r="I571" s="1">
        <v>75</v>
      </c>
      <c r="J571" s="1">
        <v>75</v>
      </c>
      <c r="K571" s="1">
        <v>5</v>
      </c>
      <c r="L571" s="1">
        <v>107.45</v>
      </c>
      <c r="M571" s="1">
        <v>107.45</v>
      </c>
      <c r="N571" s="1">
        <v>107.45</v>
      </c>
      <c r="O571" s="1">
        <v>107.45</v>
      </c>
      <c r="P571" s="1">
        <v>0</v>
      </c>
      <c r="Q571" s="1">
        <v>1</v>
      </c>
      <c r="R571" s="2" t="s">
        <v>49</v>
      </c>
      <c r="S571" s="2" t="s">
        <v>50</v>
      </c>
      <c r="T571" s="2"/>
      <c r="U571" s="2"/>
      <c r="V571" s="2" t="s">
        <v>50</v>
      </c>
      <c r="W571" s="2" t="s">
        <v>1258</v>
      </c>
      <c r="X571" s="3">
        <v>44896.524305555555</v>
      </c>
      <c r="Y571" s="2" t="s">
        <v>110</v>
      </c>
      <c r="Z571" s="2" t="s">
        <v>36</v>
      </c>
      <c r="AA571" s="2"/>
      <c r="AB571" s="2" t="s">
        <v>1259</v>
      </c>
    </row>
    <row r="572" spans="1:28" ht="13" x14ac:dyDescent="0.15">
      <c r="A572" s="1">
        <v>397</v>
      </c>
      <c r="B572" s="2" t="s">
        <v>28</v>
      </c>
      <c r="C572" s="2" t="s">
        <v>29</v>
      </c>
      <c r="D572" s="1">
        <v>13</v>
      </c>
      <c r="E572" s="2" t="s">
        <v>30</v>
      </c>
      <c r="F572" s="2">
        <v>2</v>
      </c>
      <c r="G572" s="2" t="s">
        <v>43</v>
      </c>
      <c r="H572" s="1">
        <v>75</v>
      </c>
      <c r="I572" s="1">
        <v>75</v>
      </c>
      <c r="J572" s="1">
        <v>75</v>
      </c>
      <c r="K572" s="1">
        <v>5</v>
      </c>
      <c r="L572" s="1">
        <v>108.66</v>
      </c>
      <c r="M572" s="1">
        <v>108.66</v>
      </c>
      <c r="N572" s="1">
        <v>108.66</v>
      </c>
      <c r="O572" s="1">
        <v>108.66</v>
      </c>
      <c r="P572" s="1">
        <v>0</v>
      </c>
      <c r="Q572" s="1">
        <v>1</v>
      </c>
      <c r="R572" s="2" t="s">
        <v>49</v>
      </c>
      <c r="S572" s="2" t="s">
        <v>50</v>
      </c>
      <c r="T572" s="2"/>
      <c r="U572" s="2"/>
      <c r="V572" s="2" t="s">
        <v>50</v>
      </c>
      <c r="W572" s="2" t="s">
        <v>1260</v>
      </c>
      <c r="X572" s="3">
        <v>44896.524305555555</v>
      </c>
      <c r="Y572" s="2" t="s">
        <v>110</v>
      </c>
      <c r="Z572" s="2" t="s">
        <v>36</v>
      </c>
      <c r="AA572" s="2"/>
      <c r="AB572" s="2" t="s">
        <v>1261</v>
      </c>
    </row>
    <row r="573" spans="1:28" ht="13" x14ac:dyDescent="0.15">
      <c r="A573" s="1">
        <v>397</v>
      </c>
      <c r="B573" s="2" t="s">
        <v>28</v>
      </c>
      <c r="C573" s="2" t="s">
        <v>29</v>
      </c>
      <c r="D573" s="1">
        <v>13</v>
      </c>
      <c r="E573" s="2" t="s">
        <v>30</v>
      </c>
      <c r="F573" s="2">
        <v>3</v>
      </c>
      <c r="G573" s="2" t="s">
        <v>43</v>
      </c>
      <c r="H573" s="1">
        <v>75</v>
      </c>
      <c r="I573" s="1">
        <v>75</v>
      </c>
      <c r="J573" s="1">
        <v>75</v>
      </c>
      <c r="K573" s="1">
        <v>5</v>
      </c>
      <c r="L573" s="1">
        <v>109.85</v>
      </c>
      <c r="M573" s="1">
        <v>109.85</v>
      </c>
      <c r="N573" s="1">
        <v>109.85</v>
      </c>
      <c r="O573" s="1">
        <v>109.85</v>
      </c>
      <c r="P573" s="1">
        <v>0</v>
      </c>
      <c r="Q573" s="1">
        <v>1</v>
      </c>
      <c r="R573" s="2" t="s">
        <v>49</v>
      </c>
      <c r="S573" s="2" t="s">
        <v>50</v>
      </c>
      <c r="T573" s="2"/>
      <c r="U573" s="2"/>
      <c r="V573" s="2" t="s">
        <v>50</v>
      </c>
      <c r="W573" s="2" t="s">
        <v>1262</v>
      </c>
      <c r="X573" s="3">
        <v>44896.524305555555</v>
      </c>
      <c r="Y573" s="2" t="s">
        <v>110</v>
      </c>
      <c r="Z573" s="2" t="s">
        <v>36</v>
      </c>
      <c r="AA573" s="2"/>
      <c r="AB573" s="2" t="s">
        <v>1263</v>
      </c>
    </row>
    <row r="574" spans="1:28" ht="13" x14ac:dyDescent="0.15">
      <c r="A574" s="1">
        <v>397</v>
      </c>
      <c r="B574" s="2" t="s">
        <v>28</v>
      </c>
      <c r="C574" s="2" t="s">
        <v>29</v>
      </c>
      <c r="D574" s="1">
        <v>13</v>
      </c>
      <c r="E574" s="2" t="s">
        <v>30</v>
      </c>
      <c r="F574" s="2">
        <v>4</v>
      </c>
      <c r="G574" s="2" t="s">
        <v>43</v>
      </c>
      <c r="H574" s="1">
        <v>24</v>
      </c>
      <c r="I574" s="1">
        <v>25</v>
      </c>
      <c r="J574" s="1">
        <v>24</v>
      </c>
      <c r="K574" s="1">
        <v>5</v>
      </c>
      <c r="L574" s="1">
        <v>110.7</v>
      </c>
      <c r="M574" s="1">
        <v>110.71</v>
      </c>
      <c r="N574" s="1">
        <v>110.7</v>
      </c>
      <c r="O574" s="1">
        <v>110.71</v>
      </c>
      <c r="P574" s="1">
        <v>1</v>
      </c>
      <c r="Q574" s="1">
        <v>5</v>
      </c>
      <c r="R574" s="2" t="s">
        <v>44</v>
      </c>
      <c r="S574" s="2" t="s">
        <v>108</v>
      </c>
      <c r="T574" s="2"/>
      <c r="U574" s="2"/>
      <c r="V574" s="2" t="s">
        <v>108</v>
      </c>
      <c r="W574" s="2" t="s">
        <v>1264</v>
      </c>
      <c r="X574" s="3">
        <v>44896.531944444447</v>
      </c>
      <c r="Y574" s="2" t="s">
        <v>110</v>
      </c>
      <c r="Z574" s="2" t="s">
        <v>36</v>
      </c>
      <c r="AA574" s="2"/>
      <c r="AB574" s="2" t="s">
        <v>1265</v>
      </c>
    </row>
    <row r="575" spans="1:28" ht="13" x14ac:dyDescent="0.15">
      <c r="A575" s="1">
        <v>397</v>
      </c>
      <c r="B575" s="2" t="s">
        <v>28</v>
      </c>
      <c r="C575" s="2" t="s">
        <v>29</v>
      </c>
      <c r="D575" s="1">
        <v>13</v>
      </c>
      <c r="E575" s="2" t="s">
        <v>30</v>
      </c>
      <c r="F575" s="2">
        <v>4</v>
      </c>
      <c r="G575" s="2" t="s">
        <v>29</v>
      </c>
      <c r="H575" s="1">
        <v>24</v>
      </c>
      <c r="I575" s="1">
        <v>24</v>
      </c>
      <c r="J575" s="1">
        <v>24</v>
      </c>
      <c r="K575" s="1">
        <v>5</v>
      </c>
      <c r="L575" s="1">
        <v>110.7</v>
      </c>
      <c r="M575" s="1">
        <v>110.7</v>
      </c>
      <c r="N575" s="1">
        <v>110.7</v>
      </c>
      <c r="O575" s="1">
        <v>110.7</v>
      </c>
      <c r="P575" s="1">
        <v>0</v>
      </c>
      <c r="Q575" s="1">
        <v>1</v>
      </c>
      <c r="R575" s="2" t="s">
        <v>38</v>
      </c>
      <c r="S575" s="2" t="s">
        <v>39</v>
      </c>
      <c r="T575" s="2"/>
      <c r="U575" s="2"/>
      <c r="V575" s="2" t="s">
        <v>39</v>
      </c>
      <c r="W575" s="2" t="s">
        <v>1266</v>
      </c>
      <c r="X575" s="3">
        <v>44896.531944444447</v>
      </c>
      <c r="Y575" s="2" t="s">
        <v>41</v>
      </c>
      <c r="Z575" s="2" t="s">
        <v>36</v>
      </c>
      <c r="AA575" s="2"/>
      <c r="AB575" s="2" t="s">
        <v>1267</v>
      </c>
    </row>
    <row r="576" spans="1:28" ht="13" x14ac:dyDescent="0.15">
      <c r="A576" s="1">
        <v>397</v>
      </c>
      <c r="B576" s="2" t="s">
        <v>28</v>
      </c>
      <c r="C576" s="2" t="s">
        <v>29</v>
      </c>
      <c r="D576" s="1">
        <v>13</v>
      </c>
      <c r="E576" s="2" t="s">
        <v>30</v>
      </c>
      <c r="F576" s="2">
        <v>4</v>
      </c>
      <c r="G576" s="2" t="s">
        <v>43</v>
      </c>
      <c r="H576" s="1">
        <v>75</v>
      </c>
      <c r="I576" s="1">
        <v>75</v>
      </c>
      <c r="J576" s="1">
        <v>75</v>
      </c>
      <c r="K576" s="1">
        <v>5</v>
      </c>
      <c r="L576" s="1">
        <v>111.21</v>
      </c>
      <c r="M576" s="1">
        <v>111.21</v>
      </c>
      <c r="N576" s="1">
        <v>111.21</v>
      </c>
      <c r="O576" s="1">
        <v>111.21</v>
      </c>
      <c r="P576" s="1">
        <v>0</v>
      </c>
      <c r="Q576" s="1">
        <v>1</v>
      </c>
      <c r="R576" s="2" t="s">
        <v>49</v>
      </c>
      <c r="S576" s="2" t="s">
        <v>50</v>
      </c>
      <c r="T576" s="2"/>
      <c r="U576" s="2"/>
      <c r="V576" s="2" t="s">
        <v>50</v>
      </c>
      <c r="W576" s="2" t="s">
        <v>1268</v>
      </c>
      <c r="X576" s="3">
        <v>44896.524305555555</v>
      </c>
      <c r="Y576" s="2" t="s">
        <v>110</v>
      </c>
      <c r="Z576" s="2" t="s">
        <v>36</v>
      </c>
      <c r="AA576" s="2"/>
      <c r="AB576" s="2" t="s">
        <v>1269</v>
      </c>
    </row>
    <row r="577" spans="1:28" ht="13" x14ac:dyDescent="0.15">
      <c r="A577" s="1">
        <v>397</v>
      </c>
      <c r="B577" s="2" t="s">
        <v>28</v>
      </c>
      <c r="C577" s="2" t="s">
        <v>29</v>
      </c>
      <c r="D577" s="1">
        <v>13</v>
      </c>
      <c r="E577" s="2" t="s">
        <v>30</v>
      </c>
      <c r="F577" s="2">
        <v>5</v>
      </c>
      <c r="G577" s="2" t="s">
        <v>43</v>
      </c>
      <c r="H577" s="1">
        <v>59</v>
      </c>
      <c r="I577" s="1">
        <v>61</v>
      </c>
      <c r="J577" s="1">
        <v>59</v>
      </c>
      <c r="K577" s="1">
        <v>5</v>
      </c>
      <c r="L577" s="1">
        <v>112.25</v>
      </c>
      <c r="M577" s="1">
        <v>112.27</v>
      </c>
      <c r="N577" s="1">
        <v>112.25</v>
      </c>
      <c r="O577" s="1">
        <v>112.27</v>
      </c>
      <c r="P577" s="1">
        <v>2</v>
      </c>
      <c r="Q577" s="1">
        <v>7</v>
      </c>
      <c r="R577" s="2" t="s">
        <v>210</v>
      </c>
      <c r="S577" s="2" t="s">
        <v>211</v>
      </c>
      <c r="T577" s="2" t="s">
        <v>212</v>
      </c>
      <c r="U577" s="2" t="s">
        <v>213</v>
      </c>
      <c r="V577" s="2" t="s">
        <v>211</v>
      </c>
      <c r="W577" s="2" t="s">
        <v>1270</v>
      </c>
      <c r="X577" s="3">
        <v>44896.544444444444</v>
      </c>
      <c r="Y577" s="2" t="s">
        <v>35</v>
      </c>
      <c r="Z577" s="2" t="s">
        <v>36</v>
      </c>
      <c r="AA577" s="2"/>
      <c r="AB577" s="2" t="s">
        <v>1271</v>
      </c>
    </row>
    <row r="578" spans="1:28" ht="13" x14ac:dyDescent="0.15">
      <c r="A578" s="1">
        <v>397</v>
      </c>
      <c r="B578" s="2" t="s">
        <v>28</v>
      </c>
      <c r="C578" s="2" t="s">
        <v>29</v>
      </c>
      <c r="D578" s="1">
        <v>13</v>
      </c>
      <c r="E578" s="2" t="s">
        <v>30</v>
      </c>
      <c r="F578" s="1">
        <v>5</v>
      </c>
      <c r="G578" s="2" t="s">
        <v>43</v>
      </c>
      <c r="H578" s="1">
        <v>75</v>
      </c>
      <c r="I578" s="1">
        <v>75</v>
      </c>
      <c r="J578" s="1">
        <v>75</v>
      </c>
      <c r="K578" s="1">
        <v>5</v>
      </c>
      <c r="L578" s="1">
        <v>112.41</v>
      </c>
      <c r="M578" s="1">
        <v>112.41</v>
      </c>
      <c r="N578" s="1">
        <v>112.41</v>
      </c>
      <c r="O578" s="1">
        <v>112.41</v>
      </c>
      <c r="P578" s="1">
        <v>0</v>
      </c>
      <c r="Q578" s="1">
        <v>1</v>
      </c>
      <c r="R578" s="2" t="s">
        <v>49</v>
      </c>
      <c r="S578" s="2" t="s">
        <v>50</v>
      </c>
      <c r="T578" s="2"/>
      <c r="U578" s="2"/>
      <c r="V578" s="2" t="s">
        <v>50</v>
      </c>
      <c r="W578" s="2" t="s">
        <v>1272</v>
      </c>
      <c r="X578" s="3">
        <v>44896.524305555555</v>
      </c>
      <c r="Y578" s="2" t="s">
        <v>110</v>
      </c>
      <c r="Z578" s="2" t="s">
        <v>36</v>
      </c>
      <c r="AA578" s="2"/>
      <c r="AB578" s="2" t="s">
        <v>1273</v>
      </c>
    </row>
    <row r="579" spans="1:28" ht="13" x14ac:dyDescent="0.15">
      <c r="A579" s="1">
        <v>397</v>
      </c>
      <c r="B579" s="2" t="s">
        <v>28</v>
      </c>
      <c r="C579" s="2" t="s">
        <v>29</v>
      </c>
      <c r="D579" s="1">
        <v>13</v>
      </c>
      <c r="E579" s="2" t="s">
        <v>30</v>
      </c>
      <c r="F579" s="1">
        <v>5</v>
      </c>
      <c r="G579" s="2" t="s">
        <v>43</v>
      </c>
      <c r="H579" s="1">
        <v>78</v>
      </c>
      <c r="I579" s="1">
        <v>80</v>
      </c>
      <c r="J579" s="1">
        <v>78</v>
      </c>
      <c r="K579" s="1">
        <v>5</v>
      </c>
      <c r="L579" s="1">
        <v>112.44</v>
      </c>
      <c r="M579" s="1">
        <v>112.46</v>
      </c>
      <c r="N579" s="1">
        <v>112.44</v>
      </c>
      <c r="O579" s="1">
        <v>112.46</v>
      </c>
      <c r="P579" s="1">
        <v>2</v>
      </c>
      <c r="Q579" s="1">
        <v>10</v>
      </c>
      <c r="R579" s="2" t="s">
        <v>44</v>
      </c>
      <c r="S579" s="2" t="s">
        <v>45</v>
      </c>
      <c r="T579" s="2"/>
      <c r="U579" s="2"/>
      <c r="V579" s="2">
        <v>31193</v>
      </c>
      <c r="W579" s="2" t="s">
        <v>1274</v>
      </c>
      <c r="X579" s="3">
        <v>44896.536111111112</v>
      </c>
      <c r="Y579" s="2" t="s">
        <v>110</v>
      </c>
      <c r="Z579" s="2" t="s">
        <v>36</v>
      </c>
      <c r="AA579" s="2"/>
      <c r="AB579" s="2" t="s">
        <v>1275</v>
      </c>
    </row>
    <row r="580" spans="1:28" ht="13" x14ac:dyDescent="0.15">
      <c r="A580" s="1">
        <v>397</v>
      </c>
      <c r="B580" s="2" t="s">
        <v>28</v>
      </c>
      <c r="C580" s="2" t="s">
        <v>29</v>
      </c>
      <c r="D580" s="1">
        <v>13</v>
      </c>
      <c r="E580" s="2" t="s">
        <v>30</v>
      </c>
      <c r="F580" s="1">
        <v>6</v>
      </c>
      <c r="G580" s="2" t="s">
        <v>43</v>
      </c>
      <c r="H580" s="1">
        <v>40</v>
      </c>
      <c r="I580" s="1">
        <v>41</v>
      </c>
      <c r="J580" s="1">
        <v>40</v>
      </c>
      <c r="K580" s="1">
        <v>5</v>
      </c>
      <c r="L580" s="1">
        <v>113.56</v>
      </c>
      <c r="M580" s="1">
        <v>113.57</v>
      </c>
      <c r="N580" s="1">
        <v>113.56</v>
      </c>
      <c r="O580" s="1">
        <v>113.57</v>
      </c>
      <c r="P580" s="1">
        <v>1</v>
      </c>
      <c r="Q580" s="2">
        <v>5</v>
      </c>
      <c r="R580" s="2" t="s">
        <v>44</v>
      </c>
      <c r="S580" s="2" t="s">
        <v>112</v>
      </c>
      <c r="T580" s="2"/>
      <c r="U580" s="2"/>
      <c r="V580" s="2" t="s">
        <v>112</v>
      </c>
      <c r="W580" s="2" t="s">
        <v>1276</v>
      </c>
      <c r="X580" s="3">
        <v>44896.531944444447</v>
      </c>
      <c r="Y580" s="2" t="s">
        <v>110</v>
      </c>
      <c r="Z580" s="2" t="s">
        <v>36</v>
      </c>
      <c r="AA580" s="2"/>
      <c r="AB580" s="2" t="s">
        <v>1277</v>
      </c>
    </row>
    <row r="581" spans="1:28" ht="13" x14ac:dyDescent="0.15">
      <c r="A581" s="1">
        <v>397</v>
      </c>
      <c r="B581" s="2" t="s">
        <v>28</v>
      </c>
      <c r="C581" s="2" t="s">
        <v>29</v>
      </c>
      <c r="D581" s="1">
        <v>13</v>
      </c>
      <c r="E581" s="2" t="s">
        <v>30</v>
      </c>
      <c r="F581" s="1">
        <v>6</v>
      </c>
      <c r="G581" s="2" t="s">
        <v>29</v>
      </c>
      <c r="H581" s="1">
        <v>40</v>
      </c>
      <c r="I581" s="1">
        <v>40</v>
      </c>
      <c r="J581" s="1">
        <v>40</v>
      </c>
      <c r="K581" s="1">
        <v>5</v>
      </c>
      <c r="L581" s="1">
        <v>113.56</v>
      </c>
      <c r="M581" s="1">
        <v>113.56</v>
      </c>
      <c r="N581" s="1">
        <v>113.56</v>
      </c>
      <c r="O581" s="1">
        <v>113.56</v>
      </c>
      <c r="P581" s="1">
        <v>0</v>
      </c>
      <c r="Q581" s="1">
        <v>1</v>
      </c>
      <c r="R581" s="2" t="s">
        <v>38</v>
      </c>
      <c r="S581" s="2" t="s">
        <v>39</v>
      </c>
      <c r="T581" s="2"/>
      <c r="U581" s="2"/>
      <c r="V581" s="2" t="s">
        <v>39</v>
      </c>
      <c r="W581" s="2" t="s">
        <v>1278</v>
      </c>
      <c r="X581" s="3">
        <v>44896.531944444447</v>
      </c>
      <c r="Y581" s="2" t="s">
        <v>41</v>
      </c>
      <c r="Z581" s="2" t="s">
        <v>36</v>
      </c>
      <c r="AA581" s="2"/>
      <c r="AB581" s="2" t="s">
        <v>1279</v>
      </c>
    </row>
    <row r="582" spans="1:28" ht="13" x14ac:dyDescent="0.15">
      <c r="A582" s="1">
        <v>397</v>
      </c>
      <c r="B582" s="2" t="s">
        <v>28</v>
      </c>
      <c r="C582" s="2" t="s">
        <v>29</v>
      </c>
      <c r="D582" s="1">
        <v>13</v>
      </c>
      <c r="E582" s="2" t="s">
        <v>30</v>
      </c>
      <c r="F582" s="1">
        <v>6</v>
      </c>
      <c r="G582" s="2" t="s">
        <v>43</v>
      </c>
      <c r="H582" s="1">
        <v>40</v>
      </c>
      <c r="I582" s="1">
        <v>41</v>
      </c>
      <c r="J582" s="1">
        <v>40</v>
      </c>
      <c r="K582" s="1">
        <v>5</v>
      </c>
      <c r="L582" s="1">
        <v>113.56</v>
      </c>
      <c r="M582" s="1">
        <v>113.57</v>
      </c>
      <c r="N582" s="1">
        <v>113.56</v>
      </c>
      <c r="O582" s="1">
        <v>113.57</v>
      </c>
      <c r="P582" s="1">
        <v>1</v>
      </c>
      <c r="Q582" s="1">
        <v>5</v>
      </c>
      <c r="R582" s="2" t="s">
        <v>44</v>
      </c>
      <c r="S582" s="2" t="s">
        <v>108</v>
      </c>
      <c r="T582" s="2"/>
      <c r="U582" s="2"/>
      <c r="V582" s="2" t="s">
        <v>108</v>
      </c>
      <c r="W582" s="2" t="s">
        <v>1280</v>
      </c>
      <c r="X582" s="3">
        <v>44896.531944444447</v>
      </c>
      <c r="Y582" s="2" t="s">
        <v>110</v>
      </c>
      <c r="Z582" s="2" t="s">
        <v>36</v>
      </c>
      <c r="AA582" s="2"/>
      <c r="AB582" s="2" t="s">
        <v>1281</v>
      </c>
    </row>
    <row r="583" spans="1:28" ht="13" x14ac:dyDescent="0.15">
      <c r="A583" s="1">
        <v>397</v>
      </c>
      <c r="B583" s="2" t="s">
        <v>28</v>
      </c>
      <c r="C583" s="2" t="s">
        <v>29</v>
      </c>
      <c r="D583" s="1">
        <v>13</v>
      </c>
      <c r="E583" s="2" t="s">
        <v>30</v>
      </c>
      <c r="F583" s="1">
        <v>6</v>
      </c>
      <c r="G583" s="2" t="s">
        <v>43</v>
      </c>
      <c r="H583" s="1">
        <v>75</v>
      </c>
      <c r="I583" s="1">
        <v>75</v>
      </c>
      <c r="J583" s="1">
        <v>75</v>
      </c>
      <c r="K583" s="1">
        <v>5</v>
      </c>
      <c r="L583" s="1">
        <v>113.91</v>
      </c>
      <c r="M583" s="1">
        <v>113.91</v>
      </c>
      <c r="N583" s="1">
        <v>113.91</v>
      </c>
      <c r="O583" s="1">
        <v>113.91</v>
      </c>
      <c r="P583" s="1">
        <v>0</v>
      </c>
      <c r="Q583" s="1">
        <v>1</v>
      </c>
      <c r="R583" s="2" t="s">
        <v>49</v>
      </c>
      <c r="S583" s="2" t="s">
        <v>50</v>
      </c>
      <c r="T583" s="2"/>
      <c r="U583" s="2"/>
      <c r="V583" s="1" t="s">
        <v>50</v>
      </c>
      <c r="W583" s="2" t="s">
        <v>1282</v>
      </c>
      <c r="X583" s="3">
        <v>44896.524305555555</v>
      </c>
      <c r="Y583" s="2" t="s">
        <v>110</v>
      </c>
      <c r="Z583" s="2" t="s">
        <v>36</v>
      </c>
      <c r="AA583" s="2"/>
      <c r="AB583" s="2" t="s">
        <v>1283</v>
      </c>
    </row>
    <row r="584" spans="1:28" ht="13" x14ac:dyDescent="0.15">
      <c r="A584" s="1">
        <v>397</v>
      </c>
      <c r="B584" s="2" t="s">
        <v>28</v>
      </c>
      <c r="C584" s="2" t="s">
        <v>29</v>
      </c>
      <c r="D584" s="1">
        <v>13</v>
      </c>
      <c r="E584" s="2" t="s">
        <v>30</v>
      </c>
      <c r="F584" s="1">
        <v>6</v>
      </c>
      <c r="G584" s="2"/>
      <c r="H584" s="1">
        <v>136</v>
      </c>
      <c r="I584" s="1">
        <v>141</v>
      </c>
      <c r="J584" s="1">
        <v>0</v>
      </c>
      <c r="K584" s="1">
        <v>5</v>
      </c>
      <c r="L584" s="1">
        <v>114.52</v>
      </c>
      <c r="M584" s="1">
        <v>114.57</v>
      </c>
      <c r="N584" s="1">
        <v>114.52</v>
      </c>
      <c r="O584" s="1">
        <v>114.57</v>
      </c>
      <c r="P584" s="1">
        <v>5</v>
      </c>
      <c r="Q584" s="2">
        <v>10</v>
      </c>
      <c r="R584" s="2" t="s">
        <v>53</v>
      </c>
      <c r="S584" s="2"/>
      <c r="T584" s="2" t="s">
        <v>88</v>
      </c>
      <c r="U584" s="2" t="s">
        <v>89</v>
      </c>
      <c r="V584" s="2" t="s">
        <v>90</v>
      </c>
      <c r="W584" s="2" t="s">
        <v>1284</v>
      </c>
      <c r="X584" s="3">
        <v>44896.265972222223</v>
      </c>
      <c r="Y584" s="2" t="s">
        <v>56</v>
      </c>
      <c r="Z584" s="2" t="s">
        <v>36</v>
      </c>
      <c r="AA584" s="2" t="s">
        <v>92</v>
      </c>
      <c r="AB584" s="2" t="s">
        <v>1285</v>
      </c>
    </row>
    <row r="585" spans="1:28" ht="13" x14ac:dyDescent="0.15">
      <c r="A585" s="1">
        <v>397</v>
      </c>
      <c r="B585" s="2" t="s">
        <v>28</v>
      </c>
      <c r="C585" s="2" t="s">
        <v>29</v>
      </c>
      <c r="D585" s="1">
        <v>13</v>
      </c>
      <c r="E585" s="2" t="s">
        <v>30</v>
      </c>
      <c r="F585" s="1">
        <v>6</v>
      </c>
      <c r="G585" s="2"/>
      <c r="H585" s="1">
        <v>136</v>
      </c>
      <c r="I585" s="1">
        <v>141</v>
      </c>
      <c r="J585" s="1">
        <v>0</v>
      </c>
      <c r="K585" s="1">
        <v>5</v>
      </c>
      <c r="L585" s="1">
        <v>114.52</v>
      </c>
      <c r="M585" s="1">
        <v>114.57</v>
      </c>
      <c r="N585" s="1">
        <v>114.52</v>
      </c>
      <c r="O585" s="1">
        <v>114.57</v>
      </c>
      <c r="P585" s="1">
        <v>5</v>
      </c>
      <c r="Q585" s="1">
        <v>25</v>
      </c>
      <c r="R585" s="2" t="s">
        <v>80</v>
      </c>
      <c r="S585" s="2"/>
      <c r="T585" s="2" t="s">
        <v>64</v>
      </c>
      <c r="U585" s="2" t="s">
        <v>65</v>
      </c>
      <c r="V585" s="2" t="s">
        <v>81</v>
      </c>
      <c r="W585" s="2" t="s">
        <v>1286</v>
      </c>
      <c r="X585" s="3">
        <v>44896.265972222223</v>
      </c>
      <c r="Y585" s="2" t="s">
        <v>56</v>
      </c>
      <c r="Z585" s="2" t="s">
        <v>36</v>
      </c>
      <c r="AA585" s="2"/>
      <c r="AB585" s="2" t="s">
        <v>1287</v>
      </c>
    </row>
    <row r="586" spans="1:28" ht="13" x14ac:dyDescent="0.15">
      <c r="A586" s="1">
        <v>397</v>
      </c>
      <c r="B586" s="2" t="s">
        <v>28</v>
      </c>
      <c r="C586" s="2" t="s">
        <v>29</v>
      </c>
      <c r="D586" s="1">
        <v>13</v>
      </c>
      <c r="E586" s="2" t="s">
        <v>30</v>
      </c>
      <c r="F586" s="1">
        <v>6</v>
      </c>
      <c r="G586" s="2"/>
      <c r="H586" s="1">
        <v>136</v>
      </c>
      <c r="I586" s="1">
        <v>141</v>
      </c>
      <c r="J586" s="1">
        <v>0</v>
      </c>
      <c r="K586" s="1">
        <v>5</v>
      </c>
      <c r="L586" s="1">
        <v>114.52</v>
      </c>
      <c r="M586" s="1">
        <v>114.57</v>
      </c>
      <c r="N586" s="1">
        <v>114.52</v>
      </c>
      <c r="O586" s="1">
        <v>114.57</v>
      </c>
      <c r="P586" s="1">
        <v>5</v>
      </c>
      <c r="Q586" s="1">
        <v>2</v>
      </c>
      <c r="R586" s="2" t="s">
        <v>53</v>
      </c>
      <c r="S586" s="2" t="s">
        <v>100</v>
      </c>
      <c r="T586" s="2"/>
      <c r="U586" s="2"/>
      <c r="V586" s="2" t="s">
        <v>101</v>
      </c>
      <c r="W586" s="2" t="s">
        <v>1288</v>
      </c>
      <c r="X586" s="3">
        <v>44896.265972222223</v>
      </c>
      <c r="Y586" s="2" t="s">
        <v>56</v>
      </c>
      <c r="Z586" s="2" t="s">
        <v>36</v>
      </c>
      <c r="AA586" s="2" t="s">
        <v>103</v>
      </c>
      <c r="AB586" s="2" t="s">
        <v>1289</v>
      </c>
    </row>
    <row r="587" spans="1:28" ht="13" x14ac:dyDescent="0.15">
      <c r="A587" s="1">
        <v>397</v>
      </c>
      <c r="B587" s="2" t="s">
        <v>28</v>
      </c>
      <c r="C587" s="2" t="s">
        <v>29</v>
      </c>
      <c r="D587" s="1">
        <v>13</v>
      </c>
      <c r="E587" s="2" t="s">
        <v>30</v>
      </c>
      <c r="F587" s="1">
        <v>6</v>
      </c>
      <c r="G587" s="2"/>
      <c r="H587" s="1">
        <v>136</v>
      </c>
      <c r="I587" s="1">
        <v>141</v>
      </c>
      <c r="J587" s="1">
        <v>0</v>
      </c>
      <c r="K587" s="1">
        <v>5</v>
      </c>
      <c r="L587" s="1">
        <v>114.52</v>
      </c>
      <c r="M587" s="1">
        <v>114.57</v>
      </c>
      <c r="N587" s="1">
        <v>114.52</v>
      </c>
      <c r="O587" s="1">
        <v>114.57</v>
      </c>
      <c r="P587" s="1">
        <v>5</v>
      </c>
      <c r="Q587" s="1">
        <v>6</v>
      </c>
      <c r="R587" s="2" t="s">
        <v>53</v>
      </c>
      <c r="S587" s="2"/>
      <c r="T587" s="2"/>
      <c r="U587" s="2"/>
      <c r="V587" s="2" t="s">
        <v>54</v>
      </c>
      <c r="W587" s="2" t="s">
        <v>1290</v>
      </c>
      <c r="X587" s="3">
        <v>44896.265972222223</v>
      </c>
      <c r="Y587" s="2" t="s">
        <v>56</v>
      </c>
      <c r="Z587" s="2" t="s">
        <v>36</v>
      </c>
      <c r="AA587" s="2" t="s">
        <v>57</v>
      </c>
      <c r="AB587" s="2" t="s">
        <v>1291</v>
      </c>
    </row>
    <row r="588" spans="1:28" ht="13" x14ac:dyDescent="0.15">
      <c r="A588" s="1">
        <v>397</v>
      </c>
      <c r="B588" s="2" t="s">
        <v>28</v>
      </c>
      <c r="C588" s="2" t="s">
        <v>29</v>
      </c>
      <c r="D588" s="1">
        <v>13</v>
      </c>
      <c r="E588" s="2" t="s">
        <v>30</v>
      </c>
      <c r="F588" s="1">
        <v>6</v>
      </c>
      <c r="G588" s="2"/>
      <c r="H588" s="1">
        <v>136</v>
      </c>
      <c r="I588" s="1">
        <v>141</v>
      </c>
      <c r="J588" s="1">
        <v>0</v>
      </c>
      <c r="K588" s="1">
        <v>5</v>
      </c>
      <c r="L588" s="1">
        <v>114.52</v>
      </c>
      <c r="M588" s="1">
        <v>114.57</v>
      </c>
      <c r="N588" s="1">
        <v>114.52</v>
      </c>
      <c r="O588" s="1">
        <v>114.57</v>
      </c>
      <c r="P588" s="1">
        <v>5</v>
      </c>
      <c r="Q588" s="1">
        <v>3</v>
      </c>
      <c r="R588" s="2" t="s">
        <v>53</v>
      </c>
      <c r="S588" s="2"/>
      <c r="T588" s="2"/>
      <c r="U588" s="2"/>
      <c r="V588" s="2" t="s">
        <v>70</v>
      </c>
      <c r="W588" s="2" t="s">
        <v>1292</v>
      </c>
      <c r="X588" s="3">
        <v>44896.265972222223</v>
      </c>
      <c r="Y588" s="2" t="s">
        <v>56</v>
      </c>
      <c r="Z588" s="2" t="s">
        <v>36</v>
      </c>
      <c r="AA588" s="2" t="s">
        <v>72</v>
      </c>
      <c r="AB588" s="2" t="s">
        <v>1293</v>
      </c>
    </row>
    <row r="589" spans="1:28" ht="13" x14ac:dyDescent="0.15">
      <c r="A589" s="1">
        <v>397</v>
      </c>
      <c r="B589" s="2" t="s">
        <v>28</v>
      </c>
      <c r="C589" s="2" t="s">
        <v>29</v>
      </c>
      <c r="D589" s="1">
        <v>13</v>
      </c>
      <c r="E589" s="2" t="s">
        <v>30</v>
      </c>
      <c r="F589" s="2">
        <v>6</v>
      </c>
      <c r="G589" s="2"/>
      <c r="H589" s="1">
        <v>136</v>
      </c>
      <c r="I589" s="1">
        <v>141</v>
      </c>
      <c r="J589" s="1">
        <v>0</v>
      </c>
      <c r="K589" s="1">
        <v>5</v>
      </c>
      <c r="L589" s="1">
        <v>114.52</v>
      </c>
      <c r="M589" s="1">
        <v>114.57</v>
      </c>
      <c r="N589" s="1">
        <v>114.52</v>
      </c>
      <c r="O589" s="1">
        <v>114.57</v>
      </c>
      <c r="P589" s="1">
        <v>5</v>
      </c>
      <c r="Q589" s="1">
        <v>4</v>
      </c>
      <c r="R589" s="2" t="s">
        <v>53</v>
      </c>
      <c r="S589" s="2"/>
      <c r="T589" s="2" t="s">
        <v>94</v>
      </c>
      <c r="U589" s="2" t="s">
        <v>95</v>
      </c>
      <c r="V589" s="2" t="s">
        <v>96</v>
      </c>
      <c r="W589" s="2" t="s">
        <v>1294</v>
      </c>
      <c r="X589" s="3">
        <v>44896.265972222223</v>
      </c>
      <c r="Y589" s="2" t="s">
        <v>56</v>
      </c>
      <c r="Z589" s="2" t="s">
        <v>36</v>
      </c>
      <c r="AA589" s="2" t="s">
        <v>98</v>
      </c>
      <c r="AB589" s="2" t="s">
        <v>1295</v>
      </c>
    </row>
    <row r="590" spans="1:28" ht="13" x14ac:dyDescent="0.15">
      <c r="A590" s="1">
        <v>397</v>
      </c>
      <c r="B590" s="2" t="s">
        <v>28</v>
      </c>
      <c r="C590" s="2" t="s">
        <v>29</v>
      </c>
      <c r="D590" s="1">
        <v>13</v>
      </c>
      <c r="E590" s="2" t="s">
        <v>30</v>
      </c>
      <c r="F590" s="2">
        <v>6</v>
      </c>
      <c r="G590" s="2"/>
      <c r="H590" s="1">
        <v>136</v>
      </c>
      <c r="I590" s="1">
        <v>141</v>
      </c>
      <c r="J590" s="1">
        <v>0</v>
      </c>
      <c r="K590" s="1">
        <v>5</v>
      </c>
      <c r="L590" s="1">
        <v>114.52</v>
      </c>
      <c r="M590" s="1">
        <v>114.57</v>
      </c>
      <c r="N590" s="1">
        <v>114.52</v>
      </c>
      <c r="O590" s="1">
        <v>114.57</v>
      </c>
      <c r="P590" s="1">
        <v>5</v>
      </c>
      <c r="Q590" s="1">
        <v>10</v>
      </c>
      <c r="R590" s="2" t="s">
        <v>53</v>
      </c>
      <c r="S590" s="2"/>
      <c r="T590" s="2" t="s">
        <v>64</v>
      </c>
      <c r="U590" s="2" t="s">
        <v>65</v>
      </c>
      <c r="V590" s="2" t="s">
        <v>66</v>
      </c>
      <c r="W590" s="2" t="s">
        <v>1296</v>
      </c>
      <c r="X590" s="3">
        <v>44896.265972222223</v>
      </c>
      <c r="Y590" s="2" t="s">
        <v>56</v>
      </c>
      <c r="Z590" s="2" t="s">
        <v>36</v>
      </c>
      <c r="AA590" s="2" t="s">
        <v>68</v>
      </c>
      <c r="AB590" s="2" t="s">
        <v>1297</v>
      </c>
    </row>
    <row r="591" spans="1:28" ht="13" x14ac:dyDescent="0.15">
      <c r="A591" s="1">
        <v>397</v>
      </c>
      <c r="B591" s="2" t="s">
        <v>28</v>
      </c>
      <c r="C591" s="2" t="s">
        <v>29</v>
      </c>
      <c r="D591" s="1">
        <v>13</v>
      </c>
      <c r="E591" s="2" t="s">
        <v>30</v>
      </c>
      <c r="F591" s="2">
        <v>6</v>
      </c>
      <c r="G591" s="2"/>
      <c r="H591" s="1">
        <v>136</v>
      </c>
      <c r="I591" s="1">
        <v>141</v>
      </c>
      <c r="J591" s="1">
        <v>0</v>
      </c>
      <c r="K591" s="1">
        <v>5</v>
      </c>
      <c r="L591" s="1">
        <v>114.52</v>
      </c>
      <c r="M591" s="1">
        <v>114.57</v>
      </c>
      <c r="N591" s="1">
        <v>114.52</v>
      </c>
      <c r="O591" s="1">
        <v>114.57</v>
      </c>
      <c r="P591" s="1">
        <v>5</v>
      </c>
      <c r="Q591" s="1">
        <v>2</v>
      </c>
      <c r="R591" s="2" t="s">
        <v>53</v>
      </c>
      <c r="S591" s="2"/>
      <c r="T591" s="2" t="s">
        <v>74</v>
      </c>
      <c r="U591" s="2" t="s">
        <v>75</v>
      </c>
      <c r="V591" s="2" t="s">
        <v>76</v>
      </c>
      <c r="W591" s="2" t="s">
        <v>1298</v>
      </c>
      <c r="X591" s="3">
        <v>44896.265972222223</v>
      </c>
      <c r="Y591" s="2" t="s">
        <v>56</v>
      </c>
      <c r="Z591" s="2" t="s">
        <v>36</v>
      </c>
      <c r="AA591" s="2" t="s">
        <v>78</v>
      </c>
      <c r="AB591" s="2" t="s">
        <v>1299</v>
      </c>
    </row>
    <row r="592" spans="1:28" ht="13" x14ac:dyDescent="0.15">
      <c r="A592" s="1">
        <v>397</v>
      </c>
      <c r="B592" s="2" t="s">
        <v>28</v>
      </c>
      <c r="C592" s="2" t="s">
        <v>29</v>
      </c>
      <c r="D592" s="1">
        <v>13</v>
      </c>
      <c r="E592" s="2" t="s">
        <v>30</v>
      </c>
      <c r="F592" s="2">
        <v>6</v>
      </c>
      <c r="G592" s="2"/>
      <c r="H592" s="1">
        <v>136</v>
      </c>
      <c r="I592" s="1">
        <v>141</v>
      </c>
      <c r="J592" s="1">
        <v>0</v>
      </c>
      <c r="K592" s="1">
        <v>5</v>
      </c>
      <c r="L592" s="1">
        <v>114.52</v>
      </c>
      <c r="M592" s="1">
        <v>114.57</v>
      </c>
      <c r="N592" s="1">
        <v>114.52</v>
      </c>
      <c r="O592" s="1">
        <v>114.57</v>
      </c>
      <c r="P592" s="1">
        <v>5</v>
      </c>
      <c r="Q592" s="1">
        <v>75</v>
      </c>
      <c r="R592" s="2" t="s">
        <v>80</v>
      </c>
      <c r="S592" s="2"/>
      <c r="T592" s="2"/>
      <c r="U592" s="2"/>
      <c r="V592" s="2" t="s">
        <v>84</v>
      </c>
      <c r="W592" s="2" t="s">
        <v>1300</v>
      </c>
      <c r="X592" s="3">
        <v>44896.265972222223</v>
      </c>
      <c r="Y592" s="2" t="s">
        <v>56</v>
      </c>
      <c r="Z592" s="2" t="s">
        <v>36</v>
      </c>
      <c r="AA592" s="2" t="s">
        <v>86</v>
      </c>
      <c r="AB592" s="2" t="s">
        <v>1301</v>
      </c>
    </row>
    <row r="593" spans="1:28" ht="13" x14ac:dyDescent="0.15">
      <c r="A593" s="1">
        <v>397</v>
      </c>
      <c r="B593" s="2" t="s">
        <v>28</v>
      </c>
      <c r="C593" s="2" t="s">
        <v>29</v>
      </c>
      <c r="D593" s="1">
        <v>13</v>
      </c>
      <c r="E593" s="2" t="s">
        <v>30</v>
      </c>
      <c r="F593" s="2">
        <v>6</v>
      </c>
      <c r="G593" s="2"/>
      <c r="H593" s="1">
        <v>136</v>
      </c>
      <c r="I593" s="1">
        <v>141</v>
      </c>
      <c r="J593" s="1">
        <v>136</v>
      </c>
      <c r="K593" s="1">
        <v>5</v>
      </c>
      <c r="L593" s="1">
        <v>114.52</v>
      </c>
      <c r="M593" s="1">
        <v>114.57</v>
      </c>
      <c r="N593" s="1">
        <v>114.52</v>
      </c>
      <c r="O593" s="1">
        <v>114.57</v>
      </c>
      <c r="P593" s="1">
        <v>5</v>
      </c>
      <c r="Q593" s="1">
        <v>176</v>
      </c>
      <c r="R593" s="2" t="s">
        <v>59</v>
      </c>
      <c r="S593" s="2" t="s">
        <v>60</v>
      </c>
      <c r="T593" s="2"/>
      <c r="U593" s="2"/>
      <c r="V593" s="2" t="s">
        <v>1302</v>
      </c>
      <c r="W593" s="2" t="s">
        <v>1303</v>
      </c>
      <c r="X593" s="3">
        <v>44896.228472222225</v>
      </c>
      <c r="Y593" s="2" t="s">
        <v>1304</v>
      </c>
      <c r="Z593" s="2" t="s">
        <v>36</v>
      </c>
      <c r="AA593" s="2"/>
      <c r="AB593" s="2" t="s">
        <v>1305</v>
      </c>
    </row>
    <row r="594" spans="1:28" ht="13" x14ac:dyDescent="0.15">
      <c r="A594" s="1">
        <v>397</v>
      </c>
      <c r="B594" s="2" t="s">
        <v>28</v>
      </c>
      <c r="C594" s="2" t="s">
        <v>29</v>
      </c>
      <c r="D594" s="1">
        <v>13</v>
      </c>
      <c r="E594" s="2" t="s">
        <v>30</v>
      </c>
      <c r="F594" s="2">
        <v>7</v>
      </c>
      <c r="G594" s="2"/>
      <c r="H594" s="1">
        <v>0</v>
      </c>
      <c r="I594" s="1">
        <v>5</v>
      </c>
      <c r="J594" s="1">
        <v>0</v>
      </c>
      <c r="K594" s="1">
        <v>5</v>
      </c>
      <c r="L594" s="1">
        <v>114.57</v>
      </c>
      <c r="M594" s="1">
        <v>114.62</v>
      </c>
      <c r="N594" s="1">
        <v>114.57</v>
      </c>
      <c r="O594" s="1">
        <v>114.62</v>
      </c>
      <c r="P594" s="1">
        <v>5</v>
      </c>
      <c r="Q594" s="1">
        <v>5</v>
      </c>
      <c r="R594" s="2" t="s">
        <v>44</v>
      </c>
      <c r="S594" s="2" t="s">
        <v>105</v>
      </c>
      <c r="T594" s="2"/>
      <c r="U594" s="2"/>
      <c r="V594" s="2" t="s">
        <v>105</v>
      </c>
      <c r="W594" s="2" t="s">
        <v>1306</v>
      </c>
      <c r="X594" s="3">
        <v>44896.228472222225</v>
      </c>
      <c r="Y594" s="2" t="s">
        <v>1304</v>
      </c>
      <c r="Z594" s="2" t="s">
        <v>36</v>
      </c>
      <c r="AA594" s="2"/>
      <c r="AB594" s="2" t="s">
        <v>1307</v>
      </c>
    </row>
    <row r="595" spans="1:28" ht="13" x14ac:dyDescent="0.15">
      <c r="A595" s="1">
        <v>397</v>
      </c>
      <c r="B595" s="2" t="s">
        <v>28</v>
      </c>
      <c r="C595" s="2" t="s">
        <v>29</v>
      </c>
      <c r="D595" s="1">
        <v>13</v>
      </c>
      <c r="E595" s="2" t="s">
        <v>30</v>
      </c>
      <c r="F595" s="2">
        <v>7</v>
      </c>
      <c r="G595" s="2" t="s">
        <v>43</v>
      </c>
      <c r="H595" s="1">
        <v>60</v>
      </c>
      <c r="I595" s="1">
        <v>60</v>
      </c>
      <c r="J595" s="1">
        <v>60</v>
      </c>
      <c r="K595" s="1">
        <v>5</v>
      </c>
      <c r="L595" s="1">
        <v>115.17</v>
      </c>
      <c r="M595" s="1">
        <v>115.17</v>
      </c>
      <c r="N595" s="1">
        <v>115.17</v>
      </c>
      <c r="O595" s="1">
        <v>115.17</v>
      </c>
      <c r="P595" s="1">
        <v>0</v>
      </c>
      <c r="Q595" s="1">
        <v>1</v>
      </c>
      <c r="R595" s="2" t="s">
        <v>49</v>
      </c>
      <c r="S595" s="2" t="s">
        <v>50</v>
      </c>
      <c r="T595" s="2"/>
      <c r="U595" s="2"/>
      <c r="V595" s="2" t="s">
        <v>50</v>
      </c>
      <c r="W595" s="2" t="s">
        <v>1308</v>
      </c>
      <c r="X595" s="3">
        <v>44896.524305555555</v>
      </c>
      <c r="Y595" s="2" t="s">
        <v>110</v>
      </c>
      <c r="Z595" s="2" t="s">
        <v>36</v>
      </c>
      <c r="AA595" s="2"/>
      <c r="AB595" s="2" t="s">
        <v>1309</v>
      </c>
    </row>
    <row r="596" spans="1:28" ht="13" x14ac:dyDescent="0.15">
      <c r="A596" s="1">
        <v>397</v>
      </c>
      <c r="B596" s="2" t="s">
        <v>28</v>
      </c>
      <c r="C596" s="2" t="s">
        <v>29</v>
      </c>
      <c r="D596" s="1">
        <v>13</v>
      </c>
      <c r="E596" s="2" t="s">
        <v>30</v>
      </c>
      <c r="F596" s="2" t="s">
        <v>119</v>
      </c>
      <c r="G596" s="2"/>
      <c r="H596" s="1">
        <v>75</v>
      </c>
      <c r="I596" s="1">
        <v>82</v>
      </c>
      <c r="J596" s="1">
        <v>0</v>
      </c>
      <c r="K596" s="1">
        <v>5</v>
      </c>
      <c r="L596" s="1">
        <v>116.11</v>
      </c>
      <c r="M596" s="1">
        <v>116.18</v>
      </c>
      <c r="N596" s="1">
        <v>116.11</v>
      </c>
      <c r="O596" s="1">
        <v>116.18</v>
      </c>
      <c r="P596" s="1">
        <v>7</v>
      </c>
      <c r="Q596" s="1">
        <v>5</v>
      </c>
      <c r="R596" s="2" t="s">
        <v>31</v>
      </c>
      <c r="S596" s="2"/>
      <c r="T596" s="2" t="s">
        <v>153</v>
      </c>
      <c r="U596" s="2" t="s">
        <v>154</v>
      </c>
      <c r="V596" s="2" t="s">
        <v>155</v>
      </c>
      <c r="W596" s="2" t="s">
        <v>1310</v>
      </c>
      <c r="X596" s="3">
        <v>44896.229861111111</v>
      </c>
      <c r="Y596" s="2" t="s">
        <v>1304</v>
      </c>
      <c r="Z596" s="2" t="s">
        <v>36</v>
      </c>
      <c r="AA596" s="2"/>
      <c r="AB596" s="2" t="s">
        <v>1311</v>
      </c>
    </row>
    <row r="597" spans="1:28" ht="13" x14ac:dyDescent="0.15">
      <c r="A597" s="1">
        <v>397</v>
      </c>
      <c r="B597" s="2" t="s">
        <v>28</v>
      </c>
      <c r="C597" s="2" t="s">
        <v>29</v>
      </c>
      <c r="D597" s="1">
        <v>13</v>
      </c>
      <c r="E597" s="2" t="s">
        <v>30</v>
      </c>
      <c r="F597" s="2" t="s">
        <v>119</v>
      </c>
      <c r="G597" s="2"/>
      <c r="H597" s="1">
        <v>75</v>
      </c>
      <c r="I597" s="1">
        <v>82</v>
      </c>
      <c r="J597" s="1">
        <v>0</v>
      </c>
      <c r="K597" s="1">
        <v>5</v>
      </c>
      <c r="L597" s="1">
        <v>116.11</v>
      </c>
      <c r="M597" s="1">
        <v>116.18</v>
      </c>
      <c r="N597" s="1">
        <v>116.11</v>
      </c>
      <c r="O597" s="1">
        <v>116.18</v>
      </c>
      <c r="P597" s="1">
        <v>7</v>
      </c>
      <c r="Q597" s="1">
        <v>30</v>
      </c>
      <c r="R597" s="2" t="s">
        <v>31</v>
      </c>
      <c r="S597" s="2"/>
      <c r="T597" s="2" t="s">
        <v>125</v>
      </c>
      <c r="U597" s="2" t="s">
        <v>126</v>
      </c>
      <c r="V597" s="2" t="s">
        <v>127</v>
      </c>
      <c r="W597" s="2" t="s">
        <v>1312</v>
      </c>
      <c r="X597" s="3">
        <v>44896.229861111111</v>
      </c>
      <c r="Y597" s="2" t="s">
        <v>1304</v>
      </c>
      <c r="Z597" s="2" t="s">
        <v>36</v>
      </c>
      <c r="AA597" s="2"/>
      <c r="AB597" s="2" t="s">
        <v>1313</v>
      </c>
    </row>
    <row r="598" spans="1:28" ht="13" x14ac:dyDescent="0.15">
      <c r="A598" s="1">
        <v>397</v>
      </c>
      <c r="B598" s="2" t="s">
        <v>28</v>
      </c>
      <c r="C598" s="2" t="s">
        <v>29</v>
      </c>
      <c r="D598" s="1">
        <v>13</v>
      </c>
      <c r="E598" s="2" t="s">
        <v>30</v>
      </c>
      <c r="F598" s="2" t="s">
        <v>119</v>
      </c>
      <c r="G598" s="2"/>
      <c r="H598" s="1">
        <v>75</v>
      </c>
      <c r="I598" s="1">
        <v>82</v>
      </c>
      <c r="J598" s="1">
        <v>0</v>
      </c>
      <c r="K598" s="1">
        <v>5</v>
      </c>
      <c r="L598" s="1">
        <v>116.11</v>
      </c>
      <c r="M598" s="1">
        <v>116.18</v>
      </c>
      <c r="N598" s="1">
        <v>116.11</v>
      </c>
      <c r="O598" s="1">
        <v>116.18</v>
      </c>
      <c r="P598" s="1">
        <v>7</v>
      </c>
      <c r="Q598" s="1">
        <v>20</v>
      </c>
      <c r="R598" s="2" t="s">
        <v>31</v>
      </c>
      <c r="S598" s="2"/>
      <c r="T598" s="2" t="s">
        <v>146</v>
      </c>
      <c r="U598" s="2" t="s">
        <v>147</v>
      </c>
      <c r="V598" s="2" t="s">
        <v>148</v>
      </c>
      <c r="W598" s="2" t="s">
        <v>1314</v>
      </c>
      <c r="X598" s="3">
        <v>44896.229861111111</v>
      </c>
      <c r="Y598" s="2" t="s">
        <v>1304</v>
      </c>
      <c r="Z598" s="2" t="s">
        <v>36</v>
      </c>
      <c r="AA598" s="2"/>
      <c r="AB598" s="2" t="s">
        <v>1315</v>
      </c>
    </row>
    <row r="599" spans="1:28" ht="13" x14ac:dyDescent="0.15">
      <c r="A599" s="1">
        <v>397</v>
      </c>
      <c r="B599" s="2" t="s">
        <v>28</v>
      </c>
      <c r="C599" s="2" t="s">
        <v>29</v>
      </c>
      <c r="D599" s="1">
        <v>13</v>
      </c>
      <c r="E599" s="2" t="s">
        <v>30</v>
      </c>
      <c r="F599" s="1" t="s">
        <v>119</v>
      </c>
      <c r="G599" s="2"/>
      <c r="H599" s="1">
        <v>75</v>
      </c>
      <c r="I599" s="1">
        <v>82</v>
      </c>
      <c r="J599" s="1">
        <v>0</v>
      </c>
      <c r="K599" s="1">
        <v>5</v>
      </c>
      <c r="L599" s="1">
        <v>116.11</v>
      </c>
      <c r="M599" s="1">
        <v>116.18</v>
      </c>
      <c r="N599" s="1">
        <v>116.11</v>
      </c>
      <c r="O599" s="1">
        <v>116.18</v>
      </c>
      <c r="P599" s="1">
        <v>7</v>
      </c>
      <c r="Q599" s="1">
        <v>5</v>
      </c>
      <c r="R599" s="2" t="s">
        <v>31</v>
      </c>
      <c r="S599" s="2"/>
      <c r="T599" s="2" t="s">
        <v>141</v>
      </c>
      <c r="U599" s="2" t="s">
        <v>142</v>
      </c>
      <c r="V599" s="2" t="s">
        <v>143</v>
      </c>
      <c r="W599" s="2" t="s">
        <v>1316</v>
      </c>
      <c r="X599" s="3">
        <v>44896.229861111111</v>
      </c>
      <c r="Y599" s="2" t="s">
        <v>1304</v>
      </c>
      <c r="Z599" s="2" t="s">
        <v>36</v>
      </c>
      <c r="AA599" s="2"/>
      <c r="AB599" s="2" t="s">
        <v>1317</v>
      </c>
    </row>
    <row r="600" spans="1:28" ht="13" x14ac:dyDescent="0.15">
      <c r="A600" s="1">
        <v>397</v>
      </c>
      <c r="B600" s="2" t="s">
        <v>28</v>
      </c>
      <c r="C600" s="2" t="s">
        <v>29</v>
      </c>
      <c r="D600" s="1">
        <v>13</v>
      </c>
      <c r="E600" s="2" t="s">
        <v>30</v>
      </c>
      <c r="F600" s="1" t="s">
        <v>119</v>
      </c>
      <c r="G600" s="2"/>
      <c r="H600" s="1">
        <v>75</v>
      </c>
      <c r="I600" s="1">
        <v>82</v>
      </c>
      <c r="J600" s="1">
        <v>0</v>
      </c>
      <c r="K600" s="1">
        <v>5</v>
      </c>
      <c r="L600" s="1">
        <v>116.11</v>
      </c>
      <c r="M600" s="1">
        <v>116.18</v>
      </c>
      <c r="N600" s="1">
        <v>116.11</v>
      </c>
      <c r="O600" s="1">
        <v>116.18</v>
      </c>
      <c r="P600" s="1">
        <v>7</v>
      </c>
      <c r="Q600" s="2">
        <v>30</v>
      </c>
      <c r="R600" s="2" t="s">
        <v>31</v>
      </c>
      <c r="S600" s="2"/>
      <c r="T600" s="2" t="s">
        <v>120</v>
      </c>
      <c r="U600" s="2" t="s">
        <v>121</v>
      </c>
      <c r="V600" s="2" t="s">
        <v>122</v>
      </c>
      <c r="W600" s="2" t="s">
        <v>1318</v>
      </c>
      <c r="X600" s="3">
        <v>44896.229861111111</v>
      </c>
      <c r="Y600" s="2" t="s">
        <v>1304</v>
      </c>
      <c r="Z600" s="2" t="s">
        <v>36</v>
      </c>
      <c r="AA600" s="2"/>
      <c r="AB600" s="2" t="s">
        <v>1319</v>
      </c>
    </row>
    <row r="601" spans="1:28" ht="13" x14ac:dyDescent="0.15">
      <c r="A601" s="1">
        <v>397</v>
      </c>
      <c r="B601" s="2" t="s">
        <v>28</v>
      </c>
      <c r="C601" s="2" t="s">
        <v>29</v>
      </c>
      <c r="D601" s="1">
        <v>13</v>
      </c>
      <c r="E601" s="2" t="s">
        <v>30</v>
      </c>
      <c r="F601" s="1" t="s">
        <v>119</v>
      </c>
      <c r="G601" s="2"/>
      <c r="H601" s="1">
        <v>75</v>
      </c>
      <c r="I601" s="1">
        <v>82</v>
      </c>
      <c r="J601" s="1">
        <v>0</v>
      </c>
      <c r="K601" s="1">
        <v>5</v>
      </c>
      <c r="L601" s="1">
        <v>116.11</v>
      </c>
      <c r="M601" s="1">
        <v>116.18</v>
      </c>
      <c r="N601" s="1">
        <v>116.11</v>
      </c>
      <c r="O601" s="1">
        <v>116.18</v>
      </c>
      <c r="P601" s="1">
        <v>7</v>
      </c>
      <c r="Q601" s="1">
        <v>5</v>
      </c>
      <c r="R601" s="2" t="s">
        <v>31</v>
      </c>
      <c r="S601" s="2" t="s">
        <v>50</v>
      </c>
      <c r="T601" s="2"/>
      <c r="U601" s="2"/>
      <c r="V601" s="2" t="s">
        <v>50</v>
      </c>
      <c r="W601" s="2" t="s">
        <v>1320</v>
      </c>
      <c r="X601" s="3">
        <v>44896.229861111111</v>
      </c>
      <c r="Y601" s="2" t="s">
        <v>1304</v>
      </c>
      <c r="Z601" s="2" t="s">
        <v>36</v>
      </c>
      <c r="AA601" s="2" t="s">
        <v>131</v>
      </c>
      <c r="AB601" s="2" t="s">
        <v>1321</v>
      </c>
    </row>
    <row r="602" spans="1:28" ht="13" x14ac:dyDescent="0.15">
      <c r="A602" s="1">
        <v>397</v>
      </c>
      <c r="B602" s="2" t="s">
        <v>28</v>
      </c>
      <c r="C602" s="2" t="s">
        <v>29</v>
      </c>
      <c r="D602" s="1">
        <v>13</v>
      </c>
      <c r="E602" s="2" t="s">
        <v>30</v>
      </c>
      <c r="F602" s="1" t="s">
        <v>119</v>
      </c>
      <c r="G602" s="2"/>
      <c r="H602" s="1">
        <v>75</v>
      </c>
      <c r="I602" s="1">
        <v>82</v>
      </c>
      <c r="J602" s="1">
        <v>75</v>
      </c>
      <c r="K602" s="1">
        <v>5</v>
      </c>
      <c r="L602" s="1">
        <v>116.11</v>
      </c>
      <c r="M602" s="1">
        <v>116.18</v>
      </c>
      <c r="N602" s="1">
        <v>116.11</v>
      </c>
      <c r="O602" s="1">
        <v>116.18</v>
      </c>
      <c r="P602" s="1">
        <v>7</v>
      </c>
      <c r="Q602" s="1">
        <v>247</v>
      </c>
      <c r="R602" s="2" t="s">
        <v>59</v>
      </c>
      <c r="S602" s="2" t="s">
        <v>32</v>
      </c>
      <c r="T602" s="2"/>
      <c r="U602" s="2"/>
      <c r="V602" s="2" t="s">
        <v>32</v>
      </c>
      <c r="W602" s="2" t="s">
        <v>1322</v>
      </c>
      <c r="X602" s="3">
        <v>44896.228472222225</v>
      </c>
      <c r="Y602" s="2" t="s">
        <v>1304</v>
      </c>
      <c r="Z602" s="2" t="s">
        <v>36</v>
      </c>
      <c r="AA602" s="2"/>
      <c r="AB602" s="2" t="s">
        <v>1323</v>
      </c>
    </row>
    <row r="603" spans="1:28" ht="13" x14ac:dyDescent="0.15">
      <c r="A603" s="1">
        <v>397</v>
      </c>
      <c r="B603" s="2" t="s">
        <v>28</v>
      </c>
      <c r="C603" s="2" t="s">
        <v>29</v>
      </c>
      <c r="D603" s="1">
        <v>13</v>
      </c>
      <c r="E603" s="2" t="s">
        <v>30</v>
      </c>
      <c r="F603" s="1" t="s">
        <v>119</v>
      </c>
      <c r="G603" s="2"/>
      <c r="H603" s="1">
        <v>75</v>
      </c>
      <c r="I603" s="1">
        <v>82</v>
      </c>
      <c r="J603" s="1">
        <v>0</v>
      </c>
      <c r="K603" s="1">
        <v>5</v>
      </c>
      <c r="L603" s="1">
        <v>116.11</v>
      </c>
      <c r="M603" s="1">
        <v>116.18</v>
      </c>
      <c r="N603" s="1">
        <v>116.11</v>
      </c>
      <c r="O603" s="1">
        <v>116.18</v>
      </c>
      <c r="P603" s="1">
        <v>7</v>
      </c>
      <c r="Q603" s="2">
        <v>5</v>
      </c>
      <c r="R603" s="2" t="s">
        <v>31</v>
      </c>
      <c r="S603" s="2"/>
      <c r="T603" s="2" t="s">
        <v>136</v>
      </c>
      <c r="U603" s="2" t="s">
        <v>137</v>
      </c>
      <c r="V603" s="2" t="s">
        <v>138</v>
      </c>
      <c r="W603" s="2" t="s">
        <v>1324</v>
      </c>
      <c r="X603" s="3">
        <v>44896.229861111111</v>
      </c>
      <c r="Y603" s="2" t="s">
        <v>1304</v>
      </c>
      <c r="Z603" s="2" t="s">
        <v>36</v>
      </c>
      <c r="AA603" s="2"/>
      <c r="AB603" s="2" t="s">
        <v>1325</v>
      </c>
    </row>
    <row r="604" spans="1:28" ht="13" x14ac:dyDescent="0.15">
      <c r="A604" s="1">
        <v>397</v>
      </c>
      <c r="B604" s="2" t="s">
        <v>28</v>
      </c>
      <c r="C604" s="2" t="s">
        <v>29</v>
      </c>
      <c r="D604" s="1">
        <v>13</v>
      </c>
      <c r="E604" s="2" t="s">
        <v>30</v>
      </c>
      <c r="F604" s="1" t="s">
        <v>119</v>
      </c>
      <c r="G604" s="2"/>
      <c r="H604" s="1">
        <v>75</v>
      </c>
      <c r="I604" s="1">
        <v>82</v>
      </c>
      <c r="J604" s="1">
        <v>0</v>
      </c>
      <c r="K604" s="1">
        <v>5</v>
      </c>
      <c r="L604" s="1">
        <v>116.11</v>
      </c>
      <c r="M604" s="1">
        <v>116.18</v>
      </c>
      <c r="N604" s="1">
        <v>116.11</v>
      </c>
      <c r="O604" s="1">
        <v>116.18</v>
      </c>
      <c r="P604" s="1">
        <v>7</v>
      </c>
      <c r="Q604" s="1">
        <v>20</v>
      </c>
      <c r="R604" s="2" t="s">
        <v>31</v>
      </c>
      <c r="S604" s="2" t="s">
        <v>133</v>
      </c>
      <c r="T604" s="2"/>
      <c r="U604" s="2"/>
      <c r="V604" s="1" t="s">
        <v>133</v>
      </c>
      <c r="W604" s="2" t="s">
        <v>1326</v>
      </c>
      <c r="X604" s="3">
        <v>44896.229861111111</v>
      </c>
      <c r="Y604" s="2" t="s">
        <v>1304</v>
      </c>
      <c r="Z604" s="2" t="s">
        <v>36</v>
      </c>
      <c r="AA604" s="2" t="s">
        <v>131</v>
      </c>
      <c r="AB604" s="2" t="s">
        <v>1327</v>
      </c>
    </row>
    <row r="605" spans="1:28" ht="13" x14ac:dyDescent="0.15">
      <c r="A605" s="1">
        <v>397</v>
      </c>
      <c r="B605" s="2" t="s">
        <v>28</v>
      </c>
      <c r="C605" s="2" t="s">
        <v>29</v>
      </c>
      <c r="D605" s="1">
        <v>13</v>
      </c>
      <c r="E605" s="2" t="s">
        <v>30</v>
      </c>
      <c r="F605" s="1" t="s">
        <v>119</v>
      </c>
      <c r="G605" s="2"/>
      <c r="H605" s="1">
        <v>75</v>
      </c>
      <c r="I605" s="1">
        <v>82</v>
      </c>
      <c r="J605" s="1">
        <v>0</v>
      </c>
      <c r="K605" s="1">
        <v>5</v>
      </c>
      <c r="L605" s="1">
        <v>116.11</v>
      </c>
      <c r="M605" s="1">
        <v>116.18</v>
      </c>
      <c r="N605" s="1">
        <v>116.11</v>
      </c>
      <c r="O605" s="1">
        <v>116.18</v>
      </c>
      <c r="P605" s="1">
        <v>7</v>
      </c>
      <c r="Q605" s="1">
        <v>20</v>
      </c>
      <c r="R605" s="2" t="s">
        <v>31</v>
      </c>
      <c r="S605" s="2"/>
      <c r="T605" s="2" t="s">
        <v>158</v>
      </c>
      <c r="U605" s="2" t="s">
        <v>159</v>
      </c>
      <c r="V605" s="2" t="s">
        <v>160</v>
      </c>
      <c r="W605" s="2" t="s">
        <v>1328</v>
      </c>
      <c r="X605" s="3">
        <v>44896.229861111111</v>
      </c>
      <c r="Y605" s="2" t="s">
        <v>1304</v>
      </c>
      <c r="Z605" s="2" t="s">
        <v>36</v>
      </c>
      <c r="AA605" s="2"/>
      <c r="AB605" s="2" t="s">
        <v>1329</v>
      </c>
    </row>
    <row r="606" spans="1:28" ht="13" x14ac:dyDescent="0.15">
      <c r="A606" s="1">
        <v>397</v>
      </c>
      <c r="B606" s="2" t="s">
        <v>28</v>
      </c>
      <c r="C606" s="2" t="s">
        <v>29</v>
      </c>
      <c r="D606" s="1">
        <v>14</v>
      </c>
      <c r="E606" s="2" t="s">
        <v>30</v>
      </c>
      <c r="F606" s="1">
        <v>1</v>
      </c>
      <c r="G606" s="2" t="s">
        <v>43</v>
      </c>
      <c r="H606" s="1">
        <v>110</v>
      </c>
      <c r="I606" s="1">
        <v>110</v>
      </c>
      <c r="J606" s="1">
        <v>110</v>
      </c>
      <c r="K606" s="1">
        <v>5</v>
      </c>
      <c r="L606" s="1">
        <v>117.3</v>
      </c>
      <c r="M606" s="1">
        <v>117.3</v>
      </c>
      <c r="N606" s="1">
        <v>117.3</v>
      </c>
      <c r="O606" s="1">
        <v>117.3</v>
      </c>
      <c r="P606" s="1">
        <v>0</v>
      </c>
      <c r="Q606" s="1">
        <v>1</v>
      </c>
      <c r="R606" s="2" t="s">
        <v>49</v>
      </c>
      <c r="S606" s="2" t="s">
        <v>50</v>
      </c>
      <c r="T606" s="2"/>
      <c r="U606" s="2"/>
      <c r="V606" s="2" t="s">
        <v>50</v>
      </c>
      <c r="W606" s="2" t="s">
        <v>1330</v>
      </c>
      <c r="X606" s="3">
        <v>44896.59097222222</v>
      </c>
      <c r="Y606" s="2" t="s">
        <v>110</v>
      </c>
      <c r="Z606" s="2" t="s">
        <v>36</v>
      </c>
      <c r="AA606" s="2"/>
      <c r="AB606" s="2" t="s">
        <v>1331</v>
      </c>
    </row>
    <row r="607" spans="1:28" ht="13" x14ac:dyDescent="0.15">
      <c r="A607" s="1">
        <v>397</v>
      </c>
      <c r="B607" s="2" t="s">
        <v>28</v>
      </c>
      <c r="C607" s="2" t="s">
        <v>29</v>
      </c>
      <c r="D607" s="1">
        <v>14</v>
      </c>
      <c r="E607" s="2" t="s">
        <v>30</v>
      </c>
      <c r="F607" s="1">
        <v>2</v>
      </c>
      <c r="G607" s="2" t="s">
        <v>43</v>
      </c>
      <c r="H607" s="1">
        <v>75</v>
      </c>
      <c r="I607" s="1">
        <v>75</v>
      </c>
      <c r="J607" s="1">
        <v>75</v>
      </c>
      <c r="K607" s="1">
        <v>5</v>
      </c>
      <c r="L607" s="1">
        <v>118.46</v>
      </c>
      <c r="M607" s="1">
        <v>118.46</v>
      </c>
      <c r="N607" s="1">
        <v>118.46</v>
      </c>
      <c r="O607" s="1">
        <v>118.46</v>
      </c>
      <c r="P607" s="1">
        <v>0</v>
      </c>
      <c r="Q607" s="1">
        <v>1</v>
      </c>
      <c r="R607" s="2" t="s">
        <v>49</v>
      </c>
      <c r="S607" s="2" t="s">
        <v>50</v>
      </c>
      <c r="T607" s="2"/>
      <c r="U607" s="2"/>
      <c r="V607" s="2" t="s">
        <v>50</v>
      </c>
      <c r="W607" s="2" t="s">
        <v>1332</v>
      </c>
      <c r="X607" s="3">
        <v>44896.59097222222</v>
      </c>
      <c r="Y607" s="2" t="s">
        <v>110</v>
      </c>
      <c r="Z607" s="2" t="s">
        <v>36</v>
      </c>
      <c r="AA607" s="2"/>
      <c r="AB607" s="2" t="s">
        <v>1333</v>
      </c>
    </row>
    <row r="608" spans="1:28" ht="13" x14ac:dyDescent="0.15">
      <c r="A608" s="1">
        <v>397</v>
      </c>
      <c r="B608" s="2" t="s">
        <v>28</v>
      </c>
      <c r="C608" s="2" t="s">
        <v>29</v>
      </c>
      <c r="D608" s="1">
        <v>14</v>
      </c>
      <c r="E608" s="2" t="s">
        <v>30</v>
      </c>
      <c r="F608" s="1">
        <v>3</v>
      </c>
      <c r="G608" s="2" t="s">
        <v>29</v>
      </c>
      <c r="H608" s="1">
        <v>35</v>
      </c>
      <c r="I608" s="1">
        <v>35</v>
      </c>
      <c r="J608" s="1">
        <v>35</v>
      </c>
      <c r="K608" s="1">
        <v>5</v>
      </c>
      <c r="L608" s="1">
        <v>119.52</v>
      </c>
      <c r="M608" s="1">
        <v>119.52</v>
      </c>
      <c r="N608" s="1">
        <v>119.52</v>
      </c>
      <c r="O608" s="1">
        <v>119.52</v>
      </c>
      <c r="P608" s="1">
        <v>0</v>
      </c>
      <c r="Q608" s="1">
        <v>1</v>
      </c>
      <c r="R608" s="2" t="s">
        <v>38</v>
      </c>
      <c r="S608" s="2" t="s">
        <v>39</v>
      </c>
      <c r="T608" s="2"/>
      <c r="U608" s="2"/>
      <c r="V608" s="2" t="s">
        <v>39</v>
      </c>
      <c r="W608" s="2" t="s">
        <v>1334</v>
      </c>
      <c r="X608" s="3">
        <v>44896.590277777781</v>
      </c>
      <c r="Y608" s="2" t="s">
        <v>41</v>
      </c>
      <c r="Z608" s="2" t="s">
        <v>36</v>
      </c>
      <c r="AA608" s="2"/>
      <c r="AB608" s="2" t="s">
        <v>1335</v>
      </c>
    </row>
    <row r="609" spans="1:28" ht="13" x14ac:dyDescent="0.15">
      <c r="A609" s="1">
        <v>397</v>
      </c>
      <c r="B609" s="2" t="s">
        <v>28</v>
      </c>
      <c r="C609" s="2" t="s">
        <v>29</v>
      </c>
      <c r="D609" s="1">
        <v>14</v>
      </c>
      <c r="E609" s="2" t="s">
        <v>30</v>
      </c>
      <c r="F609" s="1">
        <v>3</v>
      </c>
      <c r="G609" s="2" t="s">
        <v>43</v>
      </c>
      <c r="H609" s="1">
        <v>35</v>
      </c>
      <c r="I609" s="1">
        <v>36</v>
      </c>
      <c r="J609" s="1">
        <v>35</v>
      </c>
      <c r="K609" s="1">
        <v>5</v>
      </c>
      <c r="L609" s="1">
        <v>119.52</v>
      </c>
      <c r="M609" s="1">
        <v>119.53</v>
      </c>
      <c r="N609" s="1">
        <v>119.52</v>
      </c>
      <c r="O609" s="1">
        <v>119.53</v>
      </c>
      <c r="P609" s="1">
        <v>1</v>
      </c>
      <c r="Q609" s="1">
        <v>5</v>
      </c>
      <c r="R609" s="2" t="s">
        <v>44</v>
      </c>
      <c r="S609" s="2" t="s">
        <v>108</v>
      </c>
      <c r="T609" s="2"/>
      <c r="U609" s="2"/>
      <c r="V609" s="2" t="s">
        <v>108</v>
      </c>
      <c r="W609" s="2" t="s">
        <v>1336</v>
      </c>
      <c r="X609" s="3">
        <v>44896.595833333333</v>
      </c>
      <c r="Y609" s="2" t="s">
        <v>110</v>
      </c>
      <c r="Z609" s="2" t="s">
        <v>36</v>
      </c>
      <c r="AA609" s="2"/>
      <c r="AB609" s="2" t="s">
        <v>1337</v>
      </c>
    </row>
    <row r="610" spans="1:28" ht="13" x14ac:dyDescent="0.15">
      <c r="A610" s="1">
        <v>397</v>
      </c>
      <c r="B610" s="2" t="s">
        <v>28</v>
      </c>
      <c r="C610" s="2" t="s">
        <v>29</v>
      </c>
      <c r="D610" s="1">
        <v>14</v>
      </c>
      <c r="E610" s="2" t="s">
        <v>30</v>
      </c>
      <c r="F610" s="2">
        <v>3</v>
      </c>
      <c r="G610" s="2" t="s">
        <v>43</v>
      </c>
      <c r="H610" s="1">
        <v>35</v>
      </c>
      <c r="I610" s="1">
        <v>36</v>
      </c>
      <c r="J610" s="1">
        <v>35</v>
      </c>
      <c r="K610" s="1">
        <v>5</v>
      </c>
      <c r="L610" s="1">
        <v>119.52</v>
      </c>
      <c r="M610" s="1">
        <v>119.53</v>
      </c>
      <c r="N610" s="1">
        <v>119.52</v>
      </c>
      <c r="O610" s="1">
        <v>119.53</v>
      </c>
      <c r="P610" s="1">
        <v>1</v>
      </c>
      <c r="Q610" s="1">
        <v>5</v>
      </c>
      <c r="R610" s="2" t="s">
        <v>44</v>
      </c>
      <c r="S610" s="2" t="s">
        <v>112</v>
      </c>
      <c r="T610" s="2"/>
      <c r="U610" s="2"/>
      <c r="V610" s="2" t="s">
        <v>112</v>
      </c>
      <c r="W610" s="2" t="s">
        <v>1338</v>
      </c>
      <c r="X610" s="3">
        <v>44896.595833333333</v>
      </c>
      <c r="Y610" s="2" t="s">
        <v>110</v>
      </c>
      <c r="Z610" s="2" t="s">
        <v>36</v>
      </c>
      <c r="AA610" s="2"/>
      <c r="AB610" s="2" t="s">
        <v>1339</v>
      </c>
    </row>
    <row r="611" spans="1:28" ht="13" x14ac:dyDescent="0.15">
      <c r="A611" s="1">
        <v>397</v>
      </c>
      <c r="B611" s="2" t="s">
        <v>28</v>
      </c>
      <c r="C611" s="2" t="s">
        <v>29</v>
      </c>
      <c r="D611" s="1">
        <v>14</v>
      </c>
      <c r="E611" s="2" t="s">
        <v>30</v>
      </c>
      <c r="F611" s="2">
        <v>3</v>
      </c>
      <c r="G611" s="2" t="s">
        <v>43</v>
      </c>
      <c r="H611" s="1">
        <v>78</v>
      </c>
      <c r="I611" s="1">
        <v>78</v>
      </c>
      <c r="J611" s="1">
        <v>78</v>
      </c>
      <c r="K611" s="1">
        <v>5</v>
      </c>
      <c r="L611" s="1">
        <v>119.95</v>
      </c>
      <c r="M611" s="1">
        <v>119.95</v>
      </c>
      <c r="N611" s="1">
        <v>119.95</v>
      </c>
      <c r="O611" s="1">
        <v>119.95</v>
      </c>
      <c r="P611" s="1">
        <v>0</v>
      </c>
      <c r="Q611" s="1">
        <v>1</v>
      </c>
      <c r="R611" s="2" t="s">
        <v>49</v>
      </c>
      <c r="S611" s="2" t="s">
        <v>50</v>
      </c>
      <c r="T611" s="2"/>
      <c r="U611" s="2"/>
      <c r="V611" s="2" t="s">
        <v>50</v>
      </c>
      <c r="W611" s="2" t="s">
        <v>1340</v>
      </c>
      <c r="X611" s="3">
        <v>44896.59097222222</v>
      </c>
      <c r="Y611" s="2" t="s">
        <v>110</v>
      </c>
      <c r="Z611" s="2" t="s">
        <v>36</v>
      </c>
      <c r="AA611" s="2"/>
      <c r="AB611" s="2" t="s">
        <v>1341</v>
      </c>
    </row>
    <row r="612" spans="1:28" ht="13" x14ac:dyDescent="0.15">
      <c r="A612" s="1">
        <v>397</v>
      </c>
      <c r="B612" s="2" t="s">
        <v>28</v>
      </c>
      <c r="C612" s="2" t="s">
        <v>29</v>
      </c>
      <c r="D612" s="1">
        <v>14</v>
      </c>
      <c r="E612" s="2" t="s">
        <v>30</v>
      </c>
      <c r="F612" s="2">
        <v>4</v>
      </c>
      <c r="G612" s="2" t="s">
        <v>43</v>
      </c>
      <c r="H612" s="1">
        <v>76</v>
      </c>
      <c r="I612" s="1">
        <v>76</v>
      </c>
      <c r="J612" s="1">
        <v>76</v>
      </c>
      <c r="K612" s="1">
        <v>5</v>
      </c>
      <c r="L612" s="1">
        <v>120.98</v>
      </c>
      <c r="M612" s="1">
        <v>120.98</v>
      </c>
      <c r="N612" s="1">
        <v>120.98</v>
      </c>
      <c r="O612" s="1">
        <v>120.98</v>
      </c>
      <c r="P612" s="1">
        <v>0</v>
      </c>
      <c r="Q612" s="1">
        <v>1</v>
      </c>
      <c r="R612" s="2" t="s">
        <v>49</v>
      </c>
      <c r="S612" s="2" t="s">
        <v>50</v>
      </c>
      <c r="T612" s="2"/>
      <c r="U612" s="2"/>
      <c r="V612" s="2" t="s">
        <v>50</v>
      </c>
      <c r="W612" s="2" t="s">
        <v>1342</v>
      </c>
      <c r="X612" s="3">
        <v>44896.59097222222</v>
      </c>
      <c r="Y612" s="2" t="s">
        <v>110</v>
      </c>
      <c r="Z612" s="2" t="s">
        <v>36</v>
      </c>
      <c r="AA612" s="2"/>
      <c r="AB612" s="2" t="s">
        <v>1343</v>
      </c>
    </row>
    <row r="613" spans="1:28" ht="13" x14ac:dyDescent="0.15">
      <c r="A613" s="1">
        <v>397</v>
      </c>
      <c r="B613" s="2" t="s">
        <v>28</v>
      </c>
      <c r="C613" s="2" t="s">
        <v>29</v>
      </c>
      <c r="D613" s="1">
        <v>14</v>
      </c>
      <c r="E613" s="2" t="s">
        <v>30</v>
      </c>
      <c r="F613" s="2">
        <v>5</v>
      </c>
      <c r="G613" s="2" t="s">
        <v>43</v>
      </c>
      <c r="H613" s="1">
        <v>69</v>
      </c>
      <c r="I613" s="1">
        <v>71</v>
      </c>
      <c r="J613" s="1">
        <v>69</v>
      </c>
      <c r="K613" s="1">
        <v>5</v>
      </c>
      <c r="L613" s="1">
        <v>122.32</v>
      </c>
      <c r="M613" s="1">
        <v>122.34</v>
      </c>
      <c r="N613" s="1">
        <v>122.32</v>
      </c>
      <c r="O613" s="1">
        <v>122.34</v>
      </c>
      <c r="P613" s="1">
        <v>2</v>
      </c>
      <c r="Q613" s="1">
        <v>7</v>
      </c>
      <c r="R613" s="2" t="s">
        <v>210</v>
      </c>
      <c r="S613" s="2" t="s">
        <v>211</v>
      </c>
      <c r="T613" s="2" t="s">
        <v>212</v>
      </c>
      <c r="U613" s="2" t="s">
        <v>213</v>
      </c>
      <c r="V613" s="2" t="s">
        <v>211</v>
      </c>
      <c r="W613" s="2" t="s">
        <v>1344</v>
      </c>
      <c r="X613" s="3">
        <v>44896.591666666667</v>
      </c>
      <c r="Y613" s="2" t="s">
        <v>35</v>
      </c>
      <c r="Z613" s="2" t="s">
        <v>36</v>
      </c>
      <c r="AA613" s="2"/>
      <c r="AB613" s="2" t="s">
        <v>1345</v>
      </c>
    </row>
    <row r="614" spans="1:28" ht="13" x14ac:dyDescent="0.15">
      <c r="A614" s="1">
        <v>397</v>
      </c>
      <c r="B614" s="2" t="s">
        <v>28</v>
      </c>
      <c r="C614" s="2" t="s">
        <v>29</v>
      </c>
      <c r="D614" s="1">
        <v>14</v>
      </c>
      <c r="E614" s="2" t="s">
        <v>30</v>
      </c>
      <c r="F614" s="2">
        <v>5</v>
      </c>
      <c r="G614" s="2" t="s">
        <v>43</v>
      </c>
      <c r="H614" s="1">
        <v>75</v>
      </c>
      <c r="I614" s="1">
        <v>75</v>
      </c>
      <c r="J614" s="1">
        <v>75</v>
      </c>
      <c r="K614" s="1">
        <v>5</v>
      </c>
      <c r="L614" s="1">
        <v>122.38</v>
      </c>
      <c r="M614" s="1">
        <v>122.38</v>
      </c>
      <c r="N614" s="1">
        <v>122.38</v>
      </c>
      <c r="O614" s="1">
        <v>122.38</v>
      </c>
      <c r="P614" s="1">
        <v>0</v>
      </c>
      <c r="Q614" s="1">
        <v>1</v>
      </c>
      <c r="R614" s="2" t="s">
        <v>49</v>
      </c>
      <c r="S614" s="2" t="s">
        <v>50</v>
      </c>
      <c r="T614" s="2"/>
      <c r="U614" s="2"/>
      <c r="V614" s="2" t="s">
        <v>50</v>
      </c>
      <c r="W614" s="2" t="s">
        <v>1346</v>
      </c>
      <c r="X614" s="3">
        <v>44896.59097222222</v>
      </c>
      <c r="Y614" s="2" t="s">
        <v>110</v>
      </c>
      <c r="Z614" s="2" t="s">
        <v>36</v>
      </c>
      <c r="AA614" s="2"/>
      <c r="AB614" s="2" t="s">
        <v>1347</v>
      </c>
    </row>
    <row r="615" spans="1:28" ht="13" x14ac:dyDescent="0.15">
      <c r="A615" s="1">
        <v>397</v>
      </c>
      <c r="B615" s="2" t="s">
        <v>28</v>
      </c>
      <c r="C615" s="2" t="s">
        <v>29</v>
      </c>
      <c r="D615" s="1">
        <v>14</v>
      </c>
      <c r="E615" s="2" t="s">
        <v>30</v>
      </c>
      <c r="F615" s="2">
        <v>5</v>
      </c>
      <c r="G615" s="2" t="s">
        <v>43</v>
      </c>
      <c r="H615" s="1">
        <v>81</v>
      </c>
      <c r="I615" s="1">
        <v>83</v>
      </c>
      <c r="J615" s="1">
        <v>81</v>
      </c>
      <c r="K615" s="1">
        <v>5</v>
      </c>
      <c r="L615" s="1">
        <v>122.44</v>
      </c>
      <c r="M615" s="1">
        <v>122.46</v>
      </c>
      <c r="N615" s="1">
        <v>122.44</v>
      </c>
      <c r="O615" s="1">
        <v>122.46</v>
      </c>
      <c r="P615" s="1">
        <v>2</v>
      </c>
      <c r="Q615" s="1">
        <v>10</v>
      </c>
      <c r="R615" s="2" t="s">
        <v>44</v>
      </c>
      <c r="S615" s="2" t="s">
        <v>45</v>
      </c>
      <c r="T615" s="2"/>
      <c r="U615" s="2"/>
      <c r="V615" s="2">
        <v>31194</v>
      </c>
      <c r="W615" s="2" t="s">
        <v>1348</v>
      </c>
      <c r="X615" s="3">
        <v>44896.579861111109</v>
      </c>
      <c r="Y615" s="2" t="s">
        <v>110</v>
      </c>
      <c r="Z615" s="2" t="s">
        <v>36</v>
      </c>
      <c r="AA615" s="2"/>
      <c r="AB615" s="2" t="s">
        <v>1349</v>
      </c>
    </row>
    <row r="616" spans="1:28" ht="13" x14ac:dyDescent="0.15">
      <c r="A616" s="1">
        <v>397</v>
      </c>
      <c r="B616" s="2" t="s">
        <v>28</v>
      </c>
      <c r="C616" s="2" t="s">
        <v>29</v>
      </c>
      <c r="D616" s="1">
        <v>14</v>
      </c>
      <c r="E616" s="2" t="s">
        <v>30</v>
      </c>
      <c r="F616" s="2">
        <v>6</v>
      </c>
      <c r="G616" s="2" t="s">
        <v>43</v>
      </c>
      <c r="H616" s="1">
        <v>40</v>
      </c>
      <c r="I616" s="1">
        <v>41</v>
      </c>
      <c r="J616" s="1">
        <v>40</v>
      </c>
      <c r="K616" s="1">
        <v>5</v>
      </c>
      <c r="L616" s="1">
        <v>123.48</v>
      </c>
      <c r="M616" s="1">
        <v>123.49</v>
      </c>
      <c r="N616" s="1">
        <v>123.48</v>
      </c>
      <c r="O616" s="1">
        <v>123.49</v>
      </c>
      <c r="P616" s="1">
        <v>1</v>
      </c>
      <c r="Q616" s="1">
        <v>5</v>
      </c>
      <c r="R616" s="2" t="s">
        <v>44</v>
      </c>
      <c r="S616" s="2" t="s">
        <v>108</v>
      </c>
      <c r="T616" s="2"/>
      <c r="U616" s="2"/>
      <c r="V616" s="2" t="s">
        <v>108</v>
      </c>
      <c r="W616" s="2" t="s">
        <v>1350</v>
      </c>
      <c r="X616" s="3">
        <v>44896.595833333333</v>
      </c>
      <c r="Y616" s="2" t="s">
        <v>110</v>
      </c>
      <c r="Z616" s="2" t="s">
        <v>36</v>
      </c>
      <c r="AA616" s="2"/>
      <c r="AB616" s="2" t="s">
        <v>1351</v>
      </c>
    </row>
    <row r="617" spans="1:28" ht="13" x14ac:dyDescent="0.15">
      <c r="A617" s="1">
        <v>397</v>
      </c>
      <c r="B617" s="2" t="s">
        <v>28</v>
      </c>
      <c r="C617" s="2" t="s">
        <v>29</v>
      </c>
      <c r="D617" s="1">
        <v>14</v>
      </c>
      <c r="E617" s="2" t="s">
        <v>30</v>
      </c>
      <c r="F617" s="2">
        <v>6</v>
      </c>
      <c r="G617" s="2" t="s">
        <v>29</v>
      </c>
      <c r="H617" s="1">
        <v>40</v>
      </c>
      <c r="I617" s="1">
        <v>40</v>
      </c>
      <c r="J617" s="1">
        <v>40</v>
      </c>
      <c r="K617" s="1">
        <v>5</v>
      </c>
      <c r="L617" s="1">
        <v>123.48</v>
      </c>
      <c r="M617" s="1">
        <v>123.48</v>
      </c>
      <c r="N617" s="1">
        <v>123.48</v>
      </c>
      <c r="O617" s="1">
        <v>123.48</v>
      </c>
      <c r="P617" s="1">
        <v>0</v>
      </c>
      <c r="Q617" s="1">
        <v>1</v>
      </c>
      <c r="R617" s="2" t="s">
        <v>38</v>
      </c>
      <c r="S617" s="2" t="s">
        <v>39</v>
      </c>
      <c r="T617" s="2"/>
      <c r="U617" s="2"/>
      <c r="V617" s="2" t="s">
        <v>39</v>
      </c>
      <c r="W617" s="2" t="s">
        <v>1352</v>
      </c>
      <c r="X617" s="3">
        <v>44896.590277777781</v>
      </c>
      <c r="Y617" s="2" t="s">
        <v>41</v>
      </c>
      <c r="Z617" s="2" t="s">
        <v>36</v>
      </c>
      <c r="AA617" s="2"/>
      <c r="AB617" s="2" t="s">
        <v>1353</v>
      </c>
    </row>
    <row r="618" spans="1:28" ht="13" x14ac:dyDescent="0.15">
      <c r="A618" s="1">
        <v>397</v>
      </c>
      <c r="B618" s="2" t="s">
        <v>28</v>
      </c>
      <c r="C618" s="2" t="s">
        <v>29</v>
      </c>
      <c r="D618" s="1">
        <v>14</v>
      </c>
      <c r="E618" s="2" t="s">
        <v>30</v>
      </c>
      <c r="F618" s="2">
        <v>6</v>
      </c>
      <c r="G618" s="2" t="s">
        <v>43</v>
      </c>
      <c r="H618" s="1">
        <v>77</v>
      </c>
      <c r="I618" s="1">
        <v>77</v>
      </c>
      <c r="J618" s="1">
        <v>77</v>
      </c>
      <c r="K618" s="1">
        <v>5</v>
      </c>
      <c r="L618" s="1">
        <v>123.85</v>
      </c>
      <c r="M618" s="1">
        <v>123.85</v>
      </c>
      <c r="N618" s="1">
        <v>123.85</v>
      </c>
      <c r="O618" s="1">
        <v>123.85</v>
      </c>
      <c r="P618" s="1">
        <v>0</v>
      </c>
      <c r="Q618" s="1">
        <v>1</v>
      </c>
      <c r="R618" s="2" t="s">
        <v>49</v>
      </c>
      <c r="S618" s="2" t="s">
        <v>50</v>
      </c>
      <c r="T618" s="2"/>
      <c r="U618" s="2"/>
      <c r="V618" s="2" t="s">
        <v>50</v>
      </c>
      <c r="W618" s="2" t="s">
        <v>1354</v>
      </c>
      <c r="X618" s="3">
        <v>44896.59097222222</v>
      </c>
      <c r="Y618" s="2" t="s">
        <v>110</v>
      </c>
      <c r="Z618" s="2" t="s">
        <v>36</v>
      </c>
      <c r="AA618" s="2"/>
      <c r="AB618" s="2" t="s">
        <v>1355</v>
      </c>
    </row>
    <row r="619" spans="1:28" ht="13" x14ac:dyDescent="0.15">
      <c r="A619" s="1">
        <v>397</v>
      </c>
      <c r="B619" s="2" t="s">
        <v>28</v>
      </c>
      <c r="C619" s="2" t="s">
        <v>29</v>
      </c>
      <c r="D619" s="1">
        <v>14</v>
      </c>
      <c r="E619" s="2" t="s">
        <v>30</v>
      </c>
      <c r="F619" s="2">
        <v>6</v>
      </c>
      <c r="G619" s="2"/>
      <c r="H619" s="1">
        <v>90</v>
      </c>
      <c r="I619" s="1">
        <v>95</v>
      </c>
      <c r="J619" s="1">
        <v>0</v>
      </c>
      <c r="K619" s="1">
        <v>5</v>
      </c>
      <c r="L619" s="1">
        <v>123.98</v>
      </c>
      <c r="M619" s="1">
        <v>124.03</v>
      </c>
      <c r="N619" s="1">
        <v>123.98</v>
      </c>
      <c r="O619" s="1">
        <v>124.03</v>
      </c>
      <c r="P619" s="1">
        <v>5</v>
      </c>
      <c r="Q619" s="1">
        <v>10</v>
      </c>
      <c r="R619" s="2" t="s">
        <v>53</v>
      </c>
      <c r="S619" s="2"/>
      <c r="T619" s="2" t="s">
        <v>88</v>
      </c>
      <c r="U619" s="2" t="s">
        <v>89</v>
      </c>
      <c r="V619" s="2" t="s">
        <v>90</v>
      </c>
      <c r="W619" s="2" t="s">
        <v>1356</v>
      </c>
      <c r="X619" s="3">
        <v>44896.315972222219</v>
      </c>
      <c r="Y619" s="2" t="s">
        <v>56</v>
      </c>
      <c r="Z619" s="2" t="s">
        <v>36</v>
      </c>
      <c r="AA619" s="2" t="s">
        <v>92</v>
      </c>
      <c r="AB619" s="2" t="s">
        <v>1357</v>
      </c>
    </row>
    <row r="620" spans="1:28" ht="13" x14ac:dyDescent="0.15">
      <c r="A620" s="1">
        <v>397</v>
      </c>
      <c r="B620" s="2" t="s">
        <v>28</v>
      </c>
      <c r="C620" s="2" t="s">
        <v>29</v>
      </c>
      <c r="D620" s="1">
        <v>14</v>
      </c>
      <c r="E620" s="2" t="s">
        <v>30</v>
      </c>
      <c r="F620" s="1">
        <v>6</v>
      </c>
      <c r="G620" s="2"/>
      <c r="H620" s="1">
        <v>90</v>
      </c>
      <c r="I620" s="1">
        <v>95</v>
      </c>
      <c r="J620" s="1">
        <v>0</v>
      </c>
      <c r="K620" s="1">
        <v>5</v>
      </c>
      <c r="L620" s="1">
        <v>123.98</v>
      </c>
      <c r="M620" s="1">
        <v>124.03</v>
      </c>
      <c r="N620" s="1">
        <v>123.98</v>
      </c>
      <c r="O620" s="1">
        <v>124.03</v>
      </c>
      <c r="P620" s="1">
        <v>5</v>
      </c>
      <c r="Q620" s="1">
        <v>6</v>
      </c>
      <c r="R620" s="2" t="s">
        <v>53</v>
      </c>
      <c r="S620" s="2"/>
      <c r="T620" s="2"/>
      <c r="U620" s="2"/>
      <c r="V620" s="2" t="s">
        <v>54</v>
      </c>
      <c r="W620" s="2" t="s">
        <v>1358</v>
      </c>
      <c r="X620" s="3">
        <v>44896.315972222219</v>
      </c>
      <c r="Y620" s="2" t="s">
        <v>56</v>
      </c>
      <c r="Z620" s="2" t="s">
        <v>36</v>
      </c>
      <c r="AA620" s="2" t="s">
        <v>57</v>
      </c>
      <c r="AB620" s="2" t="s">
        <v>1359</v>
      </c>
    </row>
    <row r="621" spans="1:28" ht="13" x14ac:dyDescent="0.15">
      <c r="A621" s="1">
        <v>397</v>
      </c>
      <c r="B621" s="2" t="s">
        <v>28</v>
      </c>
      <c r="C621" s="2" t="s">
        <v>29</v>
      </c>
      <c r="D621" s="1">
        <v>14</v>
      </c>
      <c r="E621" s="2" t="s">
        <v>30</v>
      </c>
      <c r="F621" s="1">
        <v>6</v>
      </c>
      <c r="G621" s="2"/>
      <c r="H621" s="1">
        <v>90</v>
      </c>
      <c r="I621" s="1">
        <v>95</v>
      </c>
      <c r="J621" s="1">
        <v>0</v>
      </c>
      <c r="K621" s="1">
        <v>5</v>
      </c>
      <c r="L621" s="1">
        <v>123.98</v>
      </c>
      <c r="M621" s="1">
        <v>124.03</v>
      </c>
      <c r="N621" s="1">
        <v>123.98</v>
      </c>
      <c r="O621" s="1">
        <v>124.03</v>
      </c>
      <c r="P621" s="1">
        <v>5</v>
      </c>
      <c r="Q621" s="1">
        <v>3</v>
      </c>
      <c r="R621" s="2" t="s">
        <v>53</v>
      </c>
      <c r="S621" s="2"/>
      <c r="T621" s="2"/>
      <c r="U621" s="2"/>
      <c r="V621" s="2" t="s">
        <v>70</v>
      </c>
      <c r="W621" s="2" t="s">
        <v>1360</v>
      </c>
      <c r="X621" s="3">
        <v>44896.315972222219</v>
      </c>
      <c r="Y621" s="2" t="s">
        <v>56</v>
      </c>
      <c r="Z621" s="2" t="s">
        <v>36</v>
      </c>
      <c r="AA621" s="2" t="s">
        <v>72</v>
      </c>
      <c r="AB621" s="2" t="s">
        <v>1361</v>
      </c>
    </row>
    <row r="622" spans="1:28" ht="13" x14ac:dyDescent="0.15">
      <c r="A622" s="1">
        <v>397</v>
      </c>
      <c r="B622" s="2" t="s">
        <v>28</v>
      </c>
      <c r="C622" s="2" t="s">
        <v>29</v>
      </c>
      <c r="D622" s="1">
        <v>14</v>
      </c>
      <c r="E622" s="2" t="s">
        <v>30</v>
      </c>
      <c r="F622" s="1">
        <v>6</v>
      </c>
      <c r="G622" s="2"/>
      <c r="H622" s="1">
        <v>90</v>
      </c>
      <c r="I622" s="1">
        <v>95</v>
      </c>
      <c r="J622" s="1">
        <v>90</v>
      </c>
      <c r="K622" s="1">
        <v>5</v>
      </c>
      <c r="L622" s="1">
        <v>123.98</v>
      </c>
      <c r="M622" s="1">
        <v>124.03</v>
      </c>
      <c r="N622" s="1">
        <v>123.98</v>
      </c>
      <c r="O622" s="1">
        <v>124.03</v>
      </c>
      <c r="P622" s="1">
        <v>5</v>
      </c>
      <c r="Q622" s="1">
        <v>176</v>
      </c>
      <c r="R622" s="2" t="s">
        <v>59</v>
      </c>
      <c r="S622" s="2" t="s">
        <v>60</v>
      </c>
      <c r="T622" s="2"/>
      <c r="U622" s="2"/>
      <c r="V622" s="2" t="s">
        <v>1362</v>
      </c>
      <c r="W622" s="2" t="s">
        <v>1363</v>
      </c>
      <c r="X622" s="3">
        <v>44896.254166666666</v>
      </c>
      <c r="Y622" s="2" t="s">
        <v>1304</v>
      </c>
      <c r="Z622" s="2" t="s">
        <v>36</v>
      </c>
      <c r="AA622" s="2"/>
      <c r="AB622" s="2" t="s">
        <v>1364</v>
      </c>
    </row>
    <row r="623" spans="1:28" ht="13" x14ac:dyDescent="0.15">
      <c r="A623" s="1">
        <v>397</v>
      </c>
      <c r="B623" s="2" t="s">
        <v>28</v>
      </c>
      <c r="C623" s="2" t="s">
        <v>29</v>
      </c>
      <c r="D623" s="1">
        <v>14</v>
      </c>
      <c r="E623" s="2" t="s">
        <v>30</v>
      </c>
      <c r="F623" s="1">
        <v>6</v>
      </c>
      <c r="G623" s="2"/>
      <c r="H623" s="1">
        <v>90</v>
      </c>
      <c r="I623" s="1">
        <v>95</v>
      </c>
      <c r="J623" s="1">
        <v>0</v>
      </c>
      <c r="K623" s="1">
        <v>5</v>
      </c>
      <c r="L623" s="1">
        <v>123.98</v>
      </c>
      <c r="M623" s="1">
        <v>124.03</v>
      </c>
      <c r="N623" s="1">
        <v>123.98</v>
      </c>
      <c r="O623" s="1">
        <v>124.03</v>
      </c>
      <c r="P623" s="1">
        <v>5</v>
      </c>
      <c r="Q623" s="1">
        <v>10</v>
      </c>
      <c r="R623" s="2" t="s">
        <v>53</v>
      </c>
      <c r="S623" s="2"/>
      <c r="T623" s="2" t="s">
        <v>64</v>
      </c>
      <c r="U623" s="2" t="s">
        <v>65</v>
      </c>
      <c r="V623" s="2" t="s">
        <v>66</v>
      </c>
      <c r="W623" s="2" t="s">
        <v>1365</v>
      </c>
      <c r="X623" s="3">
        <v>44896.315972222219</v>
      </c>
      <c r="Y623" s="2" t="s">
        <v>56</v>
      </c>
      <c r="Z623" s="2" t="s">
        <v>36</v>
      </c>
      <c r="AA623" s="2" t="s">
        <v>68</v>
      </c>
      <c r="AB623" s="2" t="s">
        <v>1366</v>
      </c>
    </row>
    <row r="624" spans="1:28" ht="13" x14ac:dyDescent="0.15">
      <c r="A624" s="1">
        <v>397</v>
      </c>
      <c r="B624" s="2" t="s">
        <v>28</v>
      </c>
      <c r="C624" s="2" t="s">
        <v>29</v>
      </c>
      <c r="D624" s="1">
        <v>14</v>
      </c>
      <c r="E624" s="2" t="s">
        <v>30</v>
      </c>
      <c r="F624" s="1">
        <v>6</v>
      </c>
      <c r="G624" s="2"/>
      <c r="H624" s="1">
        <v>90</v>
      </c>
      <c r="I624" s="1">
        <v>95</v>
      </c>
      <c r="J624" s="1">
        <v>0</v>
      </c>
      <c r="K624" s="1">
        <v>5</v>
      </c>
      <c r="L624" s="1">
        <v>123.98</v>
      </c>
      <c r="M624" s="1">
        <v>124.03</v>
      </c>
      <c r="N624" s="1">
        <v>123.98</v>
      </c>
      <c r="O624" s="1">
        <v>124.03</v>
      </c>
      <c r="P624" s="1">
        <v>5</v>
      </c>
      <c r="Q624" s="1">
        <v>2</v>
      </c>
      <c r="R624" s="2" t="s">
        <v>53</v>
      </c>
      <c r="S624" s="2"/>
      <c r="T624" s="2" t="s">
        <v>74</v>
      </c>
      <c r="U624" s="2" t="s">
        <v>75</v>
      </c>
      <c r="V624" s="2" t="s">
        <v>76</v>
      </c>
      <c r="W624" s="2" t="s">
        <v>1367</v>
      </c>
      <c r="X624" s="3">
        <v>44896.315972222219</v>
      </c>
      <c r="Y624" s="2" t="s">
        <v>56</v>
      </c>
      <c r="Z624" s="2" t="s">
        <v>36</v>
      </c>
      <c r="AA624" s="2" t="s">
        <v>78</v>
      </c>
      <c r="AB624" s="2" t="s">
        <v>1368</v>
      </c>
    </row>
    <row r="625" spans="1:28" ht="13" x14ac:dyDescent="0.15">
      <c r="A625" s="1">
        <v>397</v>
      </c>
      <c r="B625" s="2" t="s">
        <v>28</v>
      </c>
      <c r="C625" s="2" t="s">
        <v>29</v>
      </c>
      <c r="D625" s="1">
        <v>14</v>
      </c>
      <c r="E625" s="2" t="s">
        <v>30</v>
      </c>
      <c r="F625" s="1">
        <v>6</v>
      </c>
      <c r="G625" s="2"/>
      <c r="H625" s="1">
        <v>90</v>
      </c>
      <c r="I625" s="1">
        <v>95</v>
      </c>
      <c r="J625" s="1">
        <v>0</v>
      </c>
      <c r="K625" s="1">
        <v>5</v>
      </c>
      <c r="L625" s="1">
        <v>123.98</v>
      </c>
      <c r="M625" s="1">
        <v>124.03</v>
      </c>
      <c r="N625" s="1">
        <v>123.98</v>
      </c>
      <c r="O625" s="1">
        <v>124.03</v>
      </c>
      <c r="P625" s="1">
        <v>5</v>
      </c>
      <c r="Q625" s="1">
        <v>4</v>
      </c>
      <c r="R625" s="2" t="s">
        <v>53</v>
      </c>
      <c r="S625" s="2"/>
      <c r="T625" s="2" t="s">
        <v>94</v>
      </c>
      <c r="U625" s="2" t="s">
        <v>95</v>
      </c>
      <c r="V625" s="1" t="s">
        <v>96</v>
      </c>
      <c r="W625" s="2" t="s">
        <v>1369</v>
      </c>
      <c r="X625" s="3">
        <v>44896.315972222219</v>
      </c>
      <c r="Y625" s="2" t="s">
        <v>56</v>
      </c>
      <c r="Z625" s="2" t="s">
        <v>36</v>
      </c>
      <c r="AA625" s="2" t="s">
        <v>98</v>
      </c>
      <c r="AB625" s="2" t="s">
        <v>1370</v>
      </c>
    </row>
    <row r="626" spans="1:28" ht="13" x14ac:dyDescent="0.15">
      <c r="A626" s="1">
        <v>397</v>
      </c>
      <c r="B626" s="2" t="s">
        <v>28</v>
      </c>
      <c r="C626" s="2" t="s">
        <v>29</v>
      </c>
      <c r="D626" s="1">
        <v>14</v>
      </c>
      <c r="E626" s="2" t="s">
        <v>30</v>
      </c>
      <c r="F626" s="1">
        <v>6</v>
      </c>
      <c r="G626" s="2"/>
      <c r="H626" s="1">
        <v>90</v>
      </c>
      <c r="I626" s="1">
        <v>95</v>
      </c>
      <c r="J626" s="1">
        <v>0</v>
      </c>
      <c r="K626" s="1">
        <v>5</v>
      </c>
      <c r="L626" s="1">
        <v>123.98</v>
      </c>
      <c r="M626" s="1">
        <v>124.03</v>
      </c>
      <c r="N626" s="1">
        <v>123.98</v>
      </c>
      <c r="O626" s="1">
        <v>124.03</v>
      </c>
      <c r="P626" s="1">
        <v>5</v>
      </c>
      <c r="Q626" s="1">
        <v>75</v>
      </c>
      <c r="R626" s="2" t="s">
        <v>80</v>
      </c>
      <c r="S626" s="2"/>
      <c r="T626" s="2"/>
      <c r="U626" s="2"/>
      <c r="V626" s="2" t="s">
        <v>84</v>
      </c>
      <c r="W626" s="2" t="s">
        <v>1371</v>
      </c>
      <c r="X626" s="3">
        <v>44896.315972222219</v>
      </c>
      <c r="Y626" s="2" t="s">
        <v>56</v>
      </c>
      <c r="Z626" s="2" t="s">
        <v>36</v>
      </c>
      <c r="AA626" s="2" t="s">
        <v>86</v>
      </c>
      <c r="AB626" s="2" t="s">
        <v>1372</v>
      </c>
    </row>
    <row r="627" spans="1:28" ht="13" x14ac:dyDescent="0.15">
      <c r="A627" s="1">
        <v>397</v>
      </c>
      <c r="B627" s="2" t="s">
        <v>28</v>
      </c>
      <c r="C627" s="2" t="s">
        <v>29</v>
      </c>
      <c r="D627" s="1">
        <v>14</v>
      </c>
      <c r="E627" s="2" t="s">
        <v>30</v>
      </c>
      <c r="F627" s="1">
        <v>6</v>
      </c>
      <c r="G627" s="2"/>
      <c r="H627" s="1">
        <v>90</v>
      </c>
      <c r="I627" s="1">
        <v>95</v>
      </c>
      <c r="J627" s="1">
        <v>0</v>
      </c>
      <c r="K627" s="1">
        <v>5</v>
      </c>
      <c r="L627" s="1">
        <v>123.98</v>
      </c>
      <c r="M627" s="1">
        <v>124.03</v>
      </c>
      <c r="N627" s="1">
        <v>123.98</v>
      </c>
      <c r="O627" s="1">
        <v>124.03</v>
      </c>
      <c r="P627" s="1">
        <v>5</v>
      </c>
      <c r="Q627" s="1">
        <v>25</v>
      </c>
      <c r="R627" s="2" t="s">
        <v>80</v>
      </c>
      <c r="S627" s="2"/>
      <c r="T627" s="2" t="s">
        <v>64</v>
      </c>
      <c r="U627" s="2" t="s">
        <v>65</v>
      </c>
      <c r="V627" s="2" t="s">
        <v>81</v>
      </c>
      <c r="W627" s="2" t="s">
        <v>1373</v>
      </c>
      <c r="X627" s="3">
        <v>44896.315972222219</v>
      </c>
      <c r="Y627" s="2" t="s">
        <v>56</v>
      </c>
      <c r="Z627" s="2" t="s">
        <v>36</v>
      </c>
      <c r="AA627" s="2"/>
      <c r="AB627" s="2" t="s">
        <v>1374</v>
      </c>
    </row>
    <row r="628" spans="1:28" ht="13" x14ac:dyDescent="0.15">
      <c r="A628" s="1">
        <v>397</v>
      </c>
      <c r="B628" s="2" t="s">
        <v>28</v>
      </c>
      <c r="C628" s="2" t="s">
        <v>29</v>
      </c>
      <c r="D628" s="1">
        <v>14</v>
      </c>
      <c r="E628" s="2" t="s">
        <v>30</v>
      </c>
      <c r="F628" s="1">
        <v>6</v>
      </c>
      <c r="G628" s="2"/>
      <c r="H628" s="1">
        <v>90</v>
      </c>
      <c r="I628" s="1">
        <v>95</v>
      </c>
      <c r="J628" s="1">
        <v>0</v>
      </c>
      <c r="K628" s="1">
        <v>5</v>
      </c>
      <c r="L628" s="1">
        <v>123.98</v>
      </c>
      <c r="M628" s="1">
        <v>124.03</v>
      </c>
      <c r="N628" s="1">
        <v>123.98</v>
      </c>
      <c r="O628" s="1">
        <v>124.03</v>
      </c>
      <c r="P628" s="1">
        <v>5</v>
      </c>
      <c r="Q628" s="1">
        <v>2</v>
      </c>
      <c r="R628" s="2" t="s">
        <v>53</v>
      </c>
      <c r="S628" s="2" t="s">
        <v>100</v>
      </c>
      <c r="T628" s="2"/>
      <c r="U628" s="2"/>
      <c r="V628" s="2" t="s">
        <v>101</v>
      </c>
      <c r="W628" s="2" t="s">
        <v>1375</v>
      </c>
      <c r="X628" s="3">
        <v>44896.315972222219</v>
      </c>
      <c r="Y628" s="2" t="s">
        <v>56</v>
      </c>
      <c r="Z628" s="2" t="s">
        <v>36</v>
      </c>
      <c r="AA628" s="2" t="s">
        <v>103</v>
      </c>
      <c r="AB628" s="2" t="s">
        <v>1376</v>
      </c>
    </row>
    <row r="629" spans="1:28" ht="13" x14ac:dyDescent="0.15">
      <c r="A629" s="1">
        <v>397</v>
      </c>
      <c r="B629" s="2" t="s">
        <v>28</v>
      </c>
      <c r="C629" s="2" t="s">
        <v>29</v>
      </c>
      <c r="D629" s="1">
        <v>14</v>
      </c>
      <c r="E629" s="2" t="s">
        <v>30</v>
      </c>
      <c r="F629" s="1">
        <v>7</v>
      </c>
      <c r="G629" s="2"/>
      <c r="H629" s="1">
        <v>0</v>
      </c>
      <c r="I629" s="1">
        <v>5</v>
      </c>
      <c r="J629" s="1">
        <v>0</v>
      </c>
      <c r="K629" s="1">
        <v>5</v>
      </c>
      <c r="L629" s="1">
        <v>124.03</v>
      </c>
      <c r="M629" s="1">
        <v>124.08</v>
      </c>
      <c r="N629" s="1">
        <v>124.03</v>
      </c>
      <c r="O629" s="1">
        <v>124.08</v>
      </c>
      <c r="P629" s="1">
        <v>5</v>
      </c>
      <c r="Q629" s="1">
        <v>5</v>
      </c>
      <c r="R629" s="2" t="s">
        <v>44</v>
      </c>
      <c r="S629" s="2" t="s">
        <v>105</v>
      </c>
      <c r="T629" s="2"/>
      <c r="U629" s="2"/>
      <c r="V629" s="2" t="s">
        <v>105</v>
      </c>
      <c r="W629" s="2" t="s">
        <v>1377</v>
      </c>
      <c r="X629" s="3">
        <v>44896.254166666666</v>
      </c>
      <c r="Y629" s="2" t="s">
        <v>1304</v>
      </c>
      <c r="Z629" s="2" t="s">
        <v>36</v>
      </c>
      <c r="AA629" s="2"/>
      <c r="AB629" s="2" t="s">
        <v>1378</v>
      </c>
    </row>
    <row r="630" spans="1:28" ht="13" x14ac:dyDescent="0.15">
      <c r="A630" s="1">
        <v>397</v>
      </c>
      <c r="B630" s="2" t="s">
        <v>28</v>
      </c>
      <c r="C630" s="2" t="s">
        <v>29</v>
      </c>
      <c r="D630" s="1">
        <v>14</v>
      </c>
      <c r="E630" s="2" t="s">
        <v>30</v>
      </c>
      <c r="F630" s="2">
        <v>7</v>
      </c>
      <c r="G630" s="2" t="s">
        <v>43</v>
      </c>
      <c r="H630" s="1">
        <v>60</v>
      </c>
      <c r="I630" s="1">
        <v>60</v>
      </c>
      <c r="J630" s="1">
        <v>60</v>
      </c>
      <c r="K630" s="1">
        <v>5</v>
      </c>
      <c r="L630" s="1">
        <v>124.63</v>
      </c>
      <c r="M630" s="1">
        <v>124.63</v>
      </c>
      <c r="N630" s="1">
        <v>124.63</v>
      </c>
      <c r="O630" s="1">
        <v>124.63</v>
      </c>
      <c r="P630" s="1">
        <v>0</v>
      </c>
      <c r="Q630" s="1">
        <v>1</v>
      </c>
      <c r="R630" s="2" t="s">
        <v>49</v>
      </c>
      <c r="S630" s="2" t="s">
        <v>50</v>
      </c>
      <c r="T630" s="2"/>
      <c r="U630" s="2"/>
      <c r="V630" s="2" t="s">
        <v>50</v>
      </c>
      <c r="W630" s="2" t="s">
        <v>1379</v>
      </c>
      <c r="X630" s="3">
        <v>44896.59097222222</v>
      </c>
      <c r="Y630" s="2" t="s">
        <v>110</v>
      </c>
      <c r="Z630" s="2" t="s">
        <v>36</v>
      </c>
      <c r="AA630" s="2"/>
      <c r="AB630" s="2" t="s">
        <v>1380</v>
      </c>
    </row>
    <row r="631" spans="1:28" ht="13" x14ac:dyDescent="0.15">
      <c r="A631" s="1">
        <v>397</v>
      </c>
      <c r="B631" s="2" t="s">
        <v>28</v>
      </c>
      <c r="C631" s="2" t="s">
        <v>29</v>
      </c>
      <c r="D631" s="1">
        <v>14</v>
      </c>
      <c r="E631" s="2" t="s">
        <v>30</v>
      </c>
      <c r="F631" s="2" t="s">
        <v>119</v>
      </c>
      <c r="G631" s="2"/>
      <c r="H631" s="1">
        <v>26</v>
      </c>
      <c r="I631" s="1">
        <v>33</v>
      </c>
      <c r="J631" s="1">
        <v>0</v>
      </c>
      <c r="K631" s="1">
        <v>5</v>
      </c>
      <c r="L631" s="1">
        <v>125.1</v>
      </c>
      <c r="M631" s="1">
        <v>125.17</v>
      </c>
      <c r="N631" s="1">
        <v>125.1</v>
      </c>
      <c r="O631" s="1">
        <v>125.17</v>
      </c>
      <c r="P631" s="1">
        <v>7</v>
      </c>
      <c r="Q631" s="1">
        <v>5</v>
      </c>
      <c r="R631" s="2" t="s">
        <v>31</v>
      </c>
      <c r="S631" s="2"/>
      <c r="T631" s="2" t="s">
        <v>136</v>
      </c>
      <c r="U631" s="2" t="s">
        <v>137</v>
      </c>
      <c r="V631" s="2" t="s">
        <v>138</v>
      </c>
      <c r="W631" s="2" t="s">
        <v>1381</v>
      </c>
      <c r="X631" s="3">
        <v>44896.254861111112</v>
      </c>
      <c r="Y631" s="2" t="s">
        <v>1304</v>
      </c>
      <c r="Z631" s="2" t="s">
        <v>36</v>
      </c>
      <c r="AA631" s="2"/>
      <c r="AB631" s="2" t="s">
        <v>1382</v>
      </c>
    </row>
    <row r="632" spans="1:28" ht="13" x14ac:dyDescent="0.15">
      <c r="A632" s="1">
        <v>397</v>
      </c>
      <c r="B632" s="2" t="s">
        <v>28</v>
      </c>
      <c r="C632" s="2" t="s">
        <v>29</v>
      </c>
      <c r="D632" s="1">
        <v>14</v>
      </c>
      <c r="E632" s="2" t="s">
        <v>30</v>
      </c>
      <c r="F632" s="2" t="s">
        <v>119</v>
      </c>
      <c r="G632" s="2"/>
      <c r="H632" s="1">
        <v>26</v>
      </c>
      <c r="I632" s="1">
        <v>33</v>
      </c>
      <c r="J632" s="1">
        <v>0</v>
      </c>
      <c r="K632" s="1">
        <v>5</v>
      </c>
      <c r="L632" s="1">
        <v>125.1</v>
      </c>
      <c r="M632" s="1">
        <v>125.17</v>
      </c>
      <c r="N632" s="1">
        <v>125.1</v>
      </c>
      <c r="O632" s="1">
        <v>125.17</v>
      </c>
      <c r="P632" s="1">
        <v>7</v>
      </c>
      <c r="Q632" s="1">
        <v>5</v>
      </c>
      <c r="R632" s="2" t="s">
        <v>31</v>
      </c>
      <c r="S632" s="2"/>
      <c r="T632" s="2" t="s">
        <v>141</v>
      </c>
      <c r="U632" s="2" t="s">
        <v>142</v>
      </c>
      <c r="V632" s="2" t="s">
        <v>143</v>
      </c>
      <c r="W632" s="2" t="s">
        <v>1383</v>
      </c>
      <c r="X632" s="3">
        <v>44896.254861111112</v>
      </c>
      <c r="Y632" s="2" t="s">
        <v>1304</v>
      </c>
      <c r="Z632" s="2" t="s">
        <v>36</v>
      </c>
      <c r="AA632" s="2"/>
      <c r="AB632" s="2" t="s">
        <v>1384</v>
      </c>
    </row>
    <row r="633" spans="1:28" ht="13" x14ac:dyDescent="0.15">
      <c r="A633" s="1">
        <v>397</v>
      </c>
      <c r="B633" s="2" t="s">
        <v>28</v>
      </c>
      <c r="C633" s="2" t="s">
        <v>29</v>
      </c>
      <c r="D633" s="1">
        <v>14</v>
      </c>
      <c r="E633" s="2" t="s">
        <v>30</v>
      </c>
      <c r="F633" s="2" t="s">
        <v>119</v>
      </c>
      <c r="G633" s="2"/>
      <c r="H633" s="1">
        <v>26</v>
      </c>
      <c r="I633" s="1">
        <v>33</v>
      </c>
      <c r="J633" s="1">
        <v>0</v>
      </c>
      <c r="K633" s="1">
        <v>5</v>
      </c>
      <c r="L633" s="1">
        <v>125.1</v>
      </c>
      <c r="M633" s="1">
        <v>125.17</v>
      </c>
      <c r="N633" s="1">
        <v>125.1</v>
      </c>
      <c r="O633" s="1">
        <v>125.17</v>
      </c>
      <c r="P633" s="1">
        <v>7</v>
      </c>
      <c r="Q633" s="1">
        <v>30</v>
      </c>
      <c r="R633" s="2" t="s">
        <v>31</v>
      </c>
      <c r="S633" s="2"/>
      <c r="T633" s="2" t="s">
        <v>125</v>
      </c>
      <c r="U633" s="2" t="s">
        <v>126</v>
      </c>
      <c r="V633" s="2" t="s">
        <v>127</v>
      </c>
      <c r="W633" s="2" t="s">
        <v>1385</v>
      </c>
      <c r="X633" s="3">
        <v>44896.254861111112</v>
      </c>
      <c r="Y633" s="2" t="s">
        <v>1304</v>
      </c>
      <c r="Z633" s="2" t="s">
        <v>36</v>
      </c>
      <c r="AA633" s="2"/>
      <c r="AB633" s="2" t="s">
        <v>1386</v>
      </c>
    </row>
    <row r="634" spans="1:28" ht="13" x14ac:dyDescent="0.15">
      <c r="A634" s="1">
        <v>397</v>
      </c>
      <c r="B634" s="2" t="s">
        <v>28</v>
      </c>
      <c r="C634" s="2" t="s">
        <v>29</v>
      </c>
      <c r="D634" s="1">
        <v>14</v>
      </c>
      <c r="E634" s="2" t="s">
        <v>30</v>
      </c>
      <c r="F634" s="2" t="s">
        <v>119</v>
      </c>
      <c r="G634" s="2"/>
      <c r="H634" s="1">
        <v>26</v>
      </c>
      <c r="I634" s="1">
        <v>33</v>
      </c>
      <c r="J634" s="1">
        <v>0</v>
      </c>
      <c r="K634" s="1">
        <v>5</v>
      </c>
      <c r="L634" s="1">
        <v>125.1</v>
      </c>
      <c r="M634" s="1">
        <v>125.17</v>
      </c>
      <c r="N634" s="1">
        <v>125.1</v>
      </c>
      <c r="O634" s="1">
        <v>125.17</v>
      </c>
      <c r="P634" s="1">
        <v>7</v>
      </c>
      <c r="Q634" s="1">
        <v>20</v>
      </c>
      <c r="R634" s="2" t="s">
        <v>31</v>
      </c>
      <c r="S634" s="2"/>
      <c r="T634" s="2" t="s">
        <v>158</v>
      </c>
      <c r="U634" s="2" t="s">
        <v>159</v>
      </c>
      <c r="V634" s="2" t="s">
        <v>160</v>
      </c>
      <c r="W634" s="2" t="s">
        <v>1387</v>
      </c>
      <c r="X634" s="3">
        <v>44896.254861111112</v>
      </c>
      <c r="Y634" s="2" t="s">
        <v>1304</v>
      </c>
      <c r="Z634" s="2" t="s">
        <v>36</v>
      </c>
      <c r="AA634" s="2"/>
      <c r="AB634" s="2" t="s">
        <v>1388</v>
      </c>
    </row>
    <row r="635" spans="1:28" ht="13" x14ac:dyDescent="0.15">
      <c r="A635" s="1">
        <v>397</v>
      </c>
      <c r="B635" s="2" t="s">
        <v>28</v>
      </c>
      <c r="C635" s="2" t="s">
        <v>29</v>
      </c>
      <c r="D635" s="1">
        <v>14</v>
      </c>
      <c r="E635" s="2" t="s">
        <v>30</v>
      </c>
      <c r="F635" s="2" t="s">
        <v>119</v>
      </c>
      <c r="G635" s="2"/>
      <c r="H635" s="1">
        <v>26</v>
      </c>
      <c r="I635" s="1">
        <v>33</v>
      </c>
      <c r="J635" s="1">
        <v>0</v>
      </c>
      <c r="K635" s="1">
        <v>5</v>
      </c>
      <c r="L635" s="1">
        <v>125.1</v>
      </c>
      <c r="M635" s="1">
        <v>125.17</v>
      </c>
      <c r="N635" s="1">
        <v>125.1</v>
      </c>
      <c r="O635" s="1">
        <v>125.17</v>
      </c>
      <c r="P635" s="1">
        <v>7</v>
      </c>
      <c r="Q635" s="1">
        <v>20</v>
      </c>
      <c r="R635" s="2" t="s">
        <v>31</v>
      </c>
      <c r="S635" s="2" t="s">
        <v>133</v>
      </c>
      <c r="T635" s="2"/>
      <c r="U635" s="2"/>
      <c r="V635" s="2" t="s">
        <v>133</v>
      </c>
      <c r="W635" s="2" t="s">
        <v>1389</v>
      </c>
      <c r="X635" s="3">
        <v>44896.254861111112</v>
      </c>
      <c r="Y635" s="2" t="s">
        <v>1304</v>
      </c>
      <c r="Z635" s="2" t="s">
        <v>36</v>
      </c>
      <c r="AA635" s="2" t="s">
        <v>131</v>
      </c>
      <c r="AB635" s="2" t="s">
        <v>1390</v>
      </c>
    </row>
    <row r="636" spans="1:28" ht="13" x14ac:dyDescent="0.15">
      <c r="A636" s="1">
        <v>397</v>
      </c>
      <c r="B636" s="2" t="s">
        <v>28</v>
      </c>
      <c r="C636" s="2" t="s">
        <v>29</v>
      </c>
      <c r="D636" s="1">
        <v>14</v>
      </c>
      <c r="E636" s="2" t="s">
        <v>30</v>
      </c>
      <c r="F636" s="2" t="s">
        <v>119</v>
      </c>
      <c r="G636" s="2"/>
      <c r="H636" s="1">
        <v>26</v>
      </c>
      <c r="I636" s="1">
        <v>33</v>
      </c>
      <c r="J636" s="1">
        <v>26</v>
      </c>
      <c r="K636" s="1">
        <v>5</v>
      </c>
      <c r="L636" s="1">
        <v>125.1</v>
      </c>
      <c r="M636" s="1">
        <v>125.17</v>
      </c>
      <c r="N636" s="1">
        <v>125.1</v>
      </c>
      <c r="O636" s="1">
        <v>125.17</v>
      </c>
      <c r="P636" s="1">
        <v>7</v>
      </c>
      <c r="Q636" s="1">
        <v>247</v>
      </c>
      <c r="R636" s="2" t="s">
        <v>59</v>
      </c>
      <c r="S636" s="2" t="s">
        <v>32</v>
      </c>
      <c r="T636" s="2"/>
      <c r="U636" s="2"/>
      <c r="V636" s="2" t="s">
        <v>32</v>
      </c>
      <c r="W636" s="2" t="s">
        <v>1391</v>
      </c>
      <c r="X636" s="3">
        <v>44896.254166666666</v>
      </c>
      <c r="Y636" s="2" t="s">
        <v>1304</v>
      </c>
      <c r="Z636" s="2" t="s">
        <v>36</v>
      </c>
      <c r="AA636" s="2"/>
      <c r="AB636" s="2" t="s">
        <v>1392</v>
      </c>
    </row>
    <row r="637" spans="1:28" ht="13" x14ac:dyDescent="0.15">
      <c r="A637" s="1">
        <v>397</v>
      </c>
      <c r="B637" s="2" t="s">
        <v>28</v>
      </c>
      <c r="C637" s="2" t="s">
        <v>29</v>
      </c>
      <c r="D637" s="1">
        <v>14</v>
      </c>
      <c r="E637" s="2" t="s">
        <v>30</v>
      </c>
      <c r="F637" s="2" t="s">
        <v>119</v>
      </c>
      <c r="G637" s="2"/>
      <c r="H637" s="1">
        <v>26</v>
      </c>
      <c r="I637" s="1">
        <v>33</v>
      </c>
      <c r="J637" s="1">
        <v>0</v>
      </c>
      <c r="K637" s="1">
        <v>5</v>
      </c>
      <c r="L637" s="1">
        <v>125.1</v>
      </c>
      <c r="M637" s="1">
        <v>125.17</v>
      </c>
      <c r="N637" s="1">
        <v>125.1</v>
      </c>
      <c r="O637" s="1">
        <v>125.17</v>
      </c>
      <c r="P637" s="1">
        <v>7</v>
      </c>
      <c r="Q637" s="1">
        <v>5</v>
      </c>
      <c r="R637" s="2" t="s">
        <v>31</v>
      </c>
      <c r="S637" s="2"/>
      <c r="T637" s="2" t="s">
        <v>153</v>
      </c>
      <c r="U637" s="2" t="s">
        <v>154</v>
      </c>
      <c r="V637" s="2" t="s">
        <v>155</v>
      </c>
      <c r="W637" s="2" t="s">
        <v>1393</v>
      </c>
      <c r="X637" s="3">
        <v>44896.254861111112</v>
      </c>
      <c r="Y637" s="2" t="s">
        <v>1304</v>
      </c>
      <c r="Z637" s="2" t="s">
        <v>36</v>
      </c>
      <c r="AA637" s="2"/>
      <c r="AB637" s="2" t="s">
        <v>1394</v>
      </c>
    </row>
    <row r="638" spans="1:28" ht="13" x14ac:dyDescent="0.15">
      <c r="A638" s="1">
        <v>397</v>
      </c>
      <c r="B638" s="2" t="s">
        <v>28</v>
      </c>
      <c r="C638" s="2" t="s">
        <v>29</v>
      </c>
      <c r="D638" s="1">
        <v>14</v>
      </c>
      <c r="E638" s="2" t="s">
        <v>30</v>
      </c>
      <c r="F638" s="2" t="s">
        <v>119</v>
      </c>
      <c r="G638" s="2"/>
      <c r="H638" s="1">
        <v>26</v>
      </c>
      <c r="I638" s="1">
        <v>33</v>
      </c>
      <c r="J638" s="1">
        <v>0</v>
      </c>
      <c r="K638" s="1">
        <v>5</v>
      </c>
      <c r="L638" s="1">
        <v>125.1</v>
      </c>
      <c r="M638" s="1">
        <v>125.17</v>
      </c>
      <c r="N638" s="1">
        <v>125.1</v>
      </c>
      <c r="O638" s="1">
        <v>125.17</v>
      </c>
      <c r="P638" s="1">
        <v>7</v>
      </c>
      <c r="Q638" s="1">
        <v>5</v>
      </c>
      <c r="R638" s="2" t="s">
        <v>31</v>
      </c>
      <c r="S638" s="2" t="s">
        <v>50</v>
      </c>
      <c r="T638" s="2"/>
      <c r="U638" s="2"/>
      <c r="V638" s="2" t="s">
        <v>50</v>
      </c>
      <c r="W638" s="2" t="s">
        <v>1395</v>
      </c>
      <c r="X638" s="3">
        <v>44896.254861111112</v>
      </c>
      <c r="Y638" s="2" t="s">
        <v>1304</v>
      </c>
      <c r="Z638" s="2" t="s">
        <v>36</v>
      </c>
      <c r="AA638" s="2" t="s">
        <v>131</v>
      </c>
      <c r="AB638" s="2" t="s">
        <v>1396</v>
      </c>
    </row>
    <row r="639" spans="1:28" ht="13" x14ac:dyDescent="0.15">
      <c r="A639" s="1">
        <v>397</v>
      </c>
      <c r="B639" s="2" t="s">
        <v>28</v>
      </c>
      <c r="C639" s="2" t="s">
        <v>29</v>
      </c>
      <c r="D639" s="1">
        <v>14</v>
      </c>
      <c r="E639" s="2" t="s">
        <v>30</v>
      </c>
      <c r="F639" s="2" t="s">
        <v>119</v>
      </c>
      <c r="G639" s="2"/>
      <c r="H639" s="1">
        <v>26</v>
      </c>
      <c r="I639" s="1">
        <v>33</v>
      </c>
      <c r="J639" s="1">
        <v>0</v>
      </c>
      <c r="K639" s="1">
        <v>5</v>
      </c>
      <c r="L639" s="1">
        <v>125.1</v>
      </c>
      <c r="M639" s="1">
        <v>125.17</v>
      </c>
      <c r="N639" s="1">
        <v>125.1</v>
      </c>
      <c r="O639" s="1">
        <v>125.17</v>
      </c>
      <c r="P639" s="1">
        <v>7</v>
      </c>
      <c r="Q639" s="1">
        <v>20</v>
      </c>
      <c r="R639" s="2" t="s">
        <v>31</v>
      </c>
      <c r="S639" s="2"/>
      <c r="T639" s="2" t="s">
        <v>146</v>
      </c>
      <c r="U639" s="2" t="s">
        <v>147</v>
      </c>
      <c r="V639" s="2" t="s">
        <v>148</v>
      </c>
      <c r="W639" s="2" t="s">
        <v>1397</v>
      </c>
      <c r="X639" s="3">
        <v>44896.254861111112</v>
      </c>
      <c r="Y639" s="2" t="s">
        <v>1304</v>
      </c>
      <c r="Z639" s="2" t="s">
        <v>36</v>
      </c>
      <c r="AA639" s="2"/>
      <c r="AB639" s="2" t="s">
        <v>1398</v>
      </c>
    </row>
    <row r="640" spans="1:28" ht="13" x14ac:dyDescent="0.15">
      <c r="A640" s="1">
        <v>397</v>
      </c>
      <c r="B640" s="2" t="s">
        <v>28</v>
      </c>
      <c r="C640" s="2" t="s">
        <v>29</v>
      </c>
      <c r="D640" s="1">
        <v>14</v>
      </c>
      <c r="E640" s="2" t="s">
        <v>30</v>
      </c>
      <c r="F640" s="1" t="s">
        <v>119</v>
      </c>
      <c r="G640" s="2"/>
      <c r="H640" s="1">
        <v>26</v>
      </c>
      <c r="I640" s="1">
        <v>33</v>
      </c>
      <c r="J640" s="1">
        <v>0</v>
      </c>
      <c r="K640" s="1">
        <v>5</v>
      </c>
      <c r="L640" s="1">
        <v>125.1</v>
      </c>
      <c r="M640" s="1">
        <v>125.17</v>
      </c>
      <c r="N640" s="1">
        <v>125.1</v>
      </c>
      <c r="O640" s="1">
        <v>125.17</v>
      </c>
      <c r="P640" s="1">
        <v>7</v>
      </c>
      <c r="Q640" s="1">
        <v>30</v>
      </c>
      <c r="R640" s="2" t="s">
        <v>31</v>
      </c>
      <c r="S640" s="2"/>
      <c r="T640" s="2" t="s">
        <v>120</v>
      </c>
      <c r="U640" s="2" t="s">
        <v>121</v>
      </c>
      <c r="V640" s="2" t="s">
        <v>122</v>
      </c>
      <c r="W640" s="2" t="s">
        <v>1399</v>
      </c>
      <c r="X640" s="3">
        <v>44896.254861111112</v>
      </c>
      <c r="Y640" s="2" t="s">
        <v>1304</v>
      </c>
      <c r="Z640" s="2" t="s">
        <v>36</v>
      </c>
      <c r="AA640" s="2"/>
      <c r="AB640" s="2" t="s">
        <v>1400</v>
      </c>
    </row>
    <row r="641" spans="1:28" ht="13" x14ac:dyDescent="0.15">
      <c r="A641" s="1">
        <v>397</v>
      </c>
      <c r="B641" s="2" t="s">
        <v>28</v>
      </c>
      <c r="C641" s="2" t="s">
        <v>29</v>
      </c>
      <c r="D641" s="1">
        <v>15</v>
      </c>
      <c r="E641" s="2" t="s">
        <v>30</v>
      </c>
      <c r="F641" s="1">
        <v>1</v>
      </c>
      <c r="G641" s="2" t="s">
        <v>43</v>
      </c>
      <c r="H641" s="1">
        <v>75</v>
      </c>
      <c r="I641" s="1">
        <v>75</v>
      </c>
      <c r="J641" s="1">
        <v>75</v>
      </c>
      <c r="K641" s="1">
        <v>5</v>
      </c>
      <c r="L641" s="1">
        <v>126.45</v>
      </c>
      <c r="M641" s="1">
        <v>126.45</v>
      </c>
      <c r="N641" s="1">
        <v>126.43300000000001</v>
      </c>
      <c r="O641" s="1">
        <v>126.43300000000001</v>
      </c>
      <c r="P641" s="1">
        <v>0</v>
      </c>
      <c r="Q641" s="1">
        <v>1</v>
      </c>
      <c r="R641" s="2" t="s">
        <v>49</v>
      </c>
      <c r="S641" s="2" t="s">
        <v>50</v>
      </c>
      <c r="T641" s="2"/>
      <c r="U641" s="2"/>
      <c r="V641" s="2" t="s">
        <v>50</v>
      </c>
      <c r="W641" s="2" t="s">
        <v>1401</v>
      </c>
      <c r="X641" s="3">
        <v>44896.625</v>
      </c>
      <c r="Y641" s="2" t="s">
        <v>110</v>
      </c>
      <c r="Z641" s="2" t="s">
        <v>36</v>
      </c>
      <c r="AA641" s="2"/>
      <c r="AB641" s="2" t="s">
        <v>1402</v>
      </c>
    </row>
    <row r="642" spans="1:28" ht="13" x14ac:dyDescent="0.15">
      <c r="A642" s="1">
        <v>397</v>
      </c>
      <c r="B642" s="2" t="s">
        <v>28</v>
      </c>
      <c r="C642" s="2" t="s">
        <v>29</v>
      </c>
      <c r="D642" s="1">
        <v>15</v>
      </c>
      <c r="E642" s="2" t="s">
        <v>30</v>
      </c>
      <c r="F642" s="1">
        <v>2</v>
      </c>
      <c r="G642" s="2" t="s">
        <v>43</v>
      </c>
      <c r="H642" s="1">
        <v>70</v>
      </c>
      <c r="I642" s="1">
        <v>71</v>
      </c>
      <c r="J642" s="1">
        <v>70</v>
      </c>
      <c r="K642" s="1">
        <v>5</v>
      </c>
      <c r="L642" s="1">
        <v>127.86</v>
      </c>
      <c r="M642" s="1">
        <v>127.87</v>
      </c>
      <c r="N642" s="1">
        <v>127.81100000000001</v>
      </c>
      <c r="O642" s="1">
        <v>127.821</v>
      </c>
      <c r="P642" s="1">
        <v>1</v>
      </c>
      <c r="Q642" s="1">
        <v>5</v>
      </c>
      <c r="R642" s="2" t="s">
        <v>44</v>
      </c>
      <c r="S642" s="2" t="s">
        <v>112</v>
      </c>
      <c r="T642" s="2"/>
      <c r="U642" s="2"/>
      <c r="V642" s="2" t="s">
        <v>112</v>
      </c>
      <c r="W642" s="2" t="s">
        <v>1403</v>
      </c>
      <c r="X642" s="3">
        <v>44896.629166666666</v>
      </c>
      <c r="Y642" s="2" t="s">
        <v>110</v>
      </c>
      <c r="Z642" s="2" t="s">
        <v>36</v>
      </c>
      <c r="AA642" s="2"/>
      <c r="AB642" s="2" t="s">
        <v>1404</v>
      </c>
    </row>
    <row r="643" spans="1:28" ht="13" x14ac:dyDescent="0.15">
      <c r="A643" s="1">
        <v>397</v>
      </c>
      <c r="B643" s="2" t="s">
        <v>28</v>
      </c>
      <c r="C643" s="2" t="s">
        <v>29</v>
      </c>
      <c r="D643" s="1">
        <v>15</v>
      </c>
      <c r="E643" s="2" t="s">
        <v>30</v>
      </c>
      <c r="F643" s="1">
        <v>2</v>
      </c>
      <c r="G643" s="2" t="s">
        <v>29</v>
      </c>
      <c r="H643" s="1">
        <v>70</v>
      </c>
      <c r="I643" s="1">
        <v>70</v>
      </c>
      <c r="J643" s="1">
        <v>70</v>
      </c>
      <c r="K643" s="1">
        <v>5</v>
      </c>
      <c r="L643" s="1">
        <v>127.86</v>
      </c>
      <c r="M643" s="1">
        <v>127.86</v>
      </c>
      <c r="N643" s="1">
        <v>127.81100000000001</v>
      </c>
      <c r="O643" s="1">
        <v>127.81100000000001</v>
      </c>
      <c r="P643" s="1">
        <v>0</v>
      </c>
      <c r="Q643" s="1">
        <v>1</v>
      </c>
      <c r="R643" s="2" t="s">
        <v>38</v>
      </c>
      <c r="S643" s="2" t="s">
        <v>39</v>
      </c>
      <c r="T643" s="2"/>
      <c r="U643" s="2"/>
      <c r="V643" s="1" t="s">
        <v>39</v>
      </c>
      <c r="W643" s="2" t="s">
        <v>1405</v>
      </c>
      <c r="X643" s="3">
        <v>44896.631944444445</v>
      </c>
      <c r="Y643" s="2" t="s">
        <v>41</v>
      </c>
      <c r="Z643" s="2" t="s">
        <v>36</v>
      </c>
      <c r="AA643" s="2"/>
      <c r="AB643" s="2" t="s">
        <v>1406</v>
      </c>
    </row>
    <row r="644" spans="1:28" ht="13" x14ac:dyDescent="0.15">
      <c r="A644" s="1">
        <v>397</v>
      </c>
      <c r="B644" s="2" t="s">
        <v>28</v>
      </c>
      <c r="C644" s="2" t="s">
        <v>29</v>
      </c>
      <c r="D644" s="1">
        <v>15</v>
      </c>
      <c r="E644" s="2" t="s">
        <v>30</v>
      </c>
      <c r="F644" s="1">
        <v>2</v>
      </c>
      <c r="G644" s="2" t="s">
        <v>43</v>
      </c>
      <c r="H644" s="1">
        <v>70</v>
      </c>
      <c r="I644" s="1">
        <v>71</v>
      </c>
      <c r="J644" s="1">
        <v>70</v>
      </c>
      <c r="K644" s="1">
        <v>5</v>
      </c>
      <c r="L644" s="1">
        <v>127.86</v>
      </c>
      <c r="M644" s="1">
        <v>127.87</v>
      </c>
      <c r="N644" s="1">
        <v>127.81100000000001</v>
      </c>
      <c r="O644" s="1">
        <v>127.821</v>
      </c>
      <c r="P644" s="1">
        <v>1</v>
      </c>
      <c r="Q644" s="1">
        <v>5</v>
      </c>
      <c r="R644" s="2" t="s">
        <v>44</v>
      </c>
      <c r="S644" s="2" t="s">
        <v>108</v>
      </c>
      <c r="T644" s="2"/>
      <c r="U644" s="2"/>
      <c r="V644" s="2" t="s">
        <v>108</v>
      </c>
      <c r="W644" s="2" t="s">
        <v>1407</v>
      </c>
      <c r="X644" s="3">
        <v>44896.629166666666</v>
      </c>
      <c r="Y644" s="2" t="s">
        <v>110</v>
      </c>
      <c r="Z644" s="2" t="s">
        <v>36</v>
      </c>
      <c r="AA644" s="2"/>
      <c r="AB644" s="2" t="s">
        <v>1408</v>
      </c>
    </row>
    <row r="645" spans="1:28" ht="13" x14ac:dyDescent="0.15">
      <c r="A645" s="1">
        <v>397</v>
      </c>
      <c r="B645" s="2" t="s">
        <v>28</v>
      </c>
      <c r="C645" s="2" t="s">
        <v>29</v>
      </c>
      <c r="D645" s="1">
        <v>15</v>
      </c>
      <c r="E645" s="2" t="s">
        <v>30</v>
      </c>
      <c r="F645" s="2">
        <v>2</v>
      </c>
      <c r="G645" s="2" t="s">
        <v>43</v>
      </c>
      <c r="H645" s="1">
        <v>75</v>
      </c>
      <c r="I645" s="1">
        <v>75</v>
      </c>
      <c r="J645" s="1">
        <v>75</v>
      </c>
      <c r="K645" s="1">
        <v>5</v>
      </c>
      <c r="L645" s="1">
        <v>127.91</v>
      </c>
      <c r="M645" s="1">
        <v>127.91</v>
      </c>
      <c r="N645" s="1">
        <v>127.86</v>
      </c>
      <c r="O645" s="1">
        <v>127.86</v>
      </c>
      <c r="P645" s="1">
        <v>0</v>
      </c>
      <c r="Q645" s="1">
        <v>1</v>
      </c>
      <c r="R645" s="2" t="s">
        <v>49</v>
      </c>
      <c r="S645" s="2" t="s">
        <v>50</v>
      </c>
      <c r="T645" s="2"/>
      <c r="U645" s="2"/>
      <c r="V645" s="2" t="s">
        <v>50</v>
      </c>
      <c r="W645" s="2" t="s">
        <v>1409</v>
      </c>
      <c r="X645" s="3">
        <v>44896.625</v>
      </c>
      <c r="Y645" s="2" t="s">
        <v>110</v>
      </c>
      <c r="Z645" s="2" t="s">
        <v>36</v>
      </c>
      <c r="AA645" s="2"/>
      <c r="AB645" s="2" t="s">
        <v>1410</v>
      </c>
    </row>
    <row r="646" spans="1:28" ht="13" x14ac:dyDescent="0.15">
      <c r="A646" s="1">
        <v>397</v>
      </c>
      <c r="B646" s="2" t="s">
        <v>28</v>
      </c>
      <c r="C646" s="2" t="s">
        <v>29</v>
      </c>
      <c r="D646" s="1">
        <v>15</v>
      </c>
      <c r="E646" s="2" t="s">
        <v>30</v>
      </c>
      <c r="F646" s="2">
        <v>3</v>
      </c>
      <c r="G646" s="2" t="s">
        <v>43</v>
      </c>
      <c r="H646" s="1">
        <v>73</v>
      </c>
      <c r="I646" s="1">
        <v>73</v>
      </c>
      <c r="J646" s="1">
        <v>73</v>
      </c>
      <c r="K646" s="1">
        <v>5</v>
      </c>
      <c r="L646" s="1">
        <v>129.30000000000001</v>
      </c>
      <c r="M646" s="1">
        <v>129.30000000000001</v>
      </c>
      <c r="N646" s="1">
        <v>129.21899999999999</v>
      </c>
      <c r="O646" s="1">
        <v>129.21899999999999</v>
      </c>
      <c r="P646" s="1">
        <v>0</v>
      </c>
      <c r="Q646" s="1">
        <v>1</v>
      </c>
      <c r="R646" s="2" t="s">
        <v>49</v>
      </c>
      <c r="S646" s="2" t="s">
        <v>50</v>
      </c>
      <c r="T646" s="2"/>
      <c r="U646" s="2"/>
      <c r="V646" s="2" t="s">
        <v>50</v>
      </c>
      <c r="W646" s="2" t="s">
        <v>1411</v>
      </c>
      <c r="X646" s="3">
        <v>44896.625</v>
      </c>
      <c r="Y646" s="2" t="s">
        <v>110</v>
      </c>
      <c r="Z646" s="2" t="s">
        <v>36</v>
      </c>
      <c r="AA646" s="2"/>
      <c r="AB646" s="2" t="s">
        <v>1412</v>
      </c>
    </row>
    <row r="647" spans="1:28" ht="13" x14ac:dyDescent="0.15">
      <c r="A647" s="1">
        <v>397</v>
      </c>
      <c r="B647" s="2" t="s">
        <v>28</v>
      </c>
      <c r="C647" s="2" t="s">
        <v>29</v>
      </c>
      <c r="D647" s="1">
        <v>15</v>
      </c>
      <c r="E647" s="2" t="s">
        <v>30</v>
      </c>
      <c r="F647" s="2">
        <v>4</v>
      </c>
      <c r="G647" s="2" t="s">
        <v>43</v>
      </c>
      <c r="H647" s="1">
        <v>69</v>
      </c>
      <c r="I647" s="1">
        <v>71</v>
      </c>
      <c r="J647" s="1">
        <v>69</v>
      </c>
      <c r="K647" s="1">
        <v>5</v>
      </c>
      <c r="L647" s="1">
        <v>130.71</v>
      </c>
      <c r="M647" s="1">
        <v>130.72999999999999</v>
      </c>
      <c r="N647" s="1">
        <v>130.596</v>
      </c>
      <c r="O647" s="1">
        <v>130.61600000000001</v>
      </c>
      <c r="P647" s="1">
        <v>2</v>
      </c>
      <c r="Q647" s="1">
        <v>7</v>
      </c>
      <c r="R647" s="2" t="s">
        <v>210</v>
      </c>
      <c r="S647" s="2" t="s">
        <v>211</v>
      </c>
      <c r="T647" s="2" t="s">
        <v>212</v>
      </c>
      <c r="U647" s="2" t="s">
        <v>213</v>
      </c>
      <c r="V647" s="2" t="s">
        <v>211</v>
      </c>
      <c r="W647" s="2" t="s">
        <v>1413</v>
      </c>
      <c r="X647" s="3">
        <v>44896.634722222225</v>
      </c>
      <c r="Y647" s="2" t="s">
        <v>35</v>
      </c>
      <c r="Z647" s="2" t="s">
        <v>36</v>
      </c>
      <c r="AA647" s="2"/>
      <c r="AB647" s="2" t="s">
        <v>1414</v>
      </c>
    </row>
    <row r="648" spans="1:28" ht="13" x14ac:dyDescent="0.15">
      <c r="A648" s="1">
        <v>397</v>
      </c>
      <c r="B648" s="2" t="s">
        <v>28</v>
      </c>
      <c r="C648" s="2" t="s">
        <v>29</v>
      </c>
      <c r="D648" s="1">
        <v>15</v>
      </c>
      <c r="E648" s="2" t="s">
        <v>30</v>
      </c>
      <c r="F648" s="2">
        <v>4</v>
      </c>
      <c r="G648" s="2" t="s">
        <v>43</v>
      </c>
      <c r="H648" s="1">
        <v>75</v>
      </c>
      <c r="I648" s="1">
        <v>75</v>
      </c>
      <c r="J648" s="1">
        <v>75</v>
      </c>
      <c r="K648" s="1">
        <v>5</v>
      </c>
      <c r="L648" s="1">
        <v>130.77000000000001</v>
      </c>
      <c r="M648" s="1">
        <v>130.77000000000001</v>
      </c>
      <c r="N648" s="1">
        <v>130.655</v>
      </c>
      <c r="O648" s="1">
        <v>130.655</v>
      </c>
      <c r="P648" s="1">
        <v>0</v>
      </c>
      <c r="Q648" s="1">
        <v>1</v>
      </c>
      <c r="R648" s="2" t="s">
        <v>49</v>
      </c>
      <c r="S648" s="2" t="s">
        <v>50</v>
      </c>
      <c r="T648" s="2"/>
      <c r="U648" s="2"/>
      <c r="V648" s="2" t="s">
        <v>50</v>
      </c>
      <c r="W648" s="2" t="s">
        <v>1415</v>
      </c>
      <c r="X648" s="3">
        <v>44896.625</v>
      </c>
      <c r="Y648" s="2" t="s">
        <v>110</v>
      </c>
      <c r="Z648" s="2" t="s">
        <v>36</v>
      </c>
      <c r="AA648" s="2"/>
      <c r="AB648" s="2" t="s">
        <v>1416</v>
      </c>
    </row>
    <row r="649" spans="1:28" ht="13" x14ac:dyDescent="0.15">
      <c r="A649" s="1">
        <v>397</v>
      </c>
      <c r="B649" s="2" t="s">
        <v>28</v>
      </c>
      <c r="C649" s="2" t="s">
        <v>29</v>
      </c>
      <c r="D649" s="1">
        <v>15</v>
      </c>
      <c r="E649" s="2" t="s">
        <v>30</v>
      </c>
      <c r="F649" s="2">
        <v>5</v>
      </c>
      <c r="G649" s="2" t="s">
        <v>43</v>
      </c>
      <c r="H649" s="1">
        <v>75</v>
      </c>
      <c r="I649" s="1">
        <v>75</v>
      </c>
      <c r="J649" s="1">
        <v>75</v>
      </c>
      <c r="K649" s="1">
        <v>5</v>
      </c>
      <c r="L649" s="1">
        <v>131.83000000000001</v>
      </c>
      <c r="M649" s="1">
        <v>131.83000000000001</v>
      </c>
      <c r="N649" s="1">
        <v>131.691</v>
      </c>
      <c r="O649" s="1">
        <v>131.691</v>
      </c>
      <c r="P649" s="1">
        <v>0</v>
      </c>
      <c r="Q649" s="1">
        <v>1</v>
      </c>
      <c r="R649" s="2" t="s">
        <v>49</v>
      </c>
      <c r="S649" s="2" t="s">
        <v>50</v>
      </c>
      <c r="T649" s="2"/>
      <c r="U649" s="2"/>
      <c r="V649" s="2" t="s">
        <v>50</v>
      </c>
      <c r="W649" s="2" t="s">
        <v>1417</v>
      </c>
      <c r="X649" s="3">
        <v>44896.625</v>
      </c>
      <c r="Y649" s="2" t="s">
        <v>110</v>
      </c>
      <c r="Z649" s="2" t="s">
        <v>36</v>
      </c>
      <c r="AA649" s="2"/>
      <c r="AB649" s="2" t="s">
        <v>1418</v>
      </c>
    </row>
    <row r="650" spans="1:28" ht="13" x14ac:dyDescent="0.15">
      <c r="A650" s="1">
        <v>397</v>
      </c>
      <c r="B650" s="2" t="s">
        <v>28</v>
      </c>
      <c r="C650" s="2" t="s">
        <v>29</v>
      </c>
      <c r="D650" s="1">
        <v>15</v>
      </c>
      <c r="E650" s="2" t="s">
        <v>30</v>
      </c>
      <c r="F650" s="2">
        <v>6</v>
      </c>
      <c r="G650" s="2" t="s">
        <v>43</v>
      </c>
      <c r="H650" s="1">
        <v>29</v>
      </c>
      <c r="I650" s="1">
        <v>31</v>
      </c>
      <c r="J650" s="1">
        <v>29</v>
      </c>
      <c r="K650" s="1">
        <v>5</v>
      </c>
      <c r="L650" s="1">
        <v>132.87</v>
      </c>
      <c r="M650" s="1">
        <v>132.88999999999999</v>
      </c>
      <c r="N650" s="1">
        <v>132.708</v>
      </c>
      <c r="O650" s="1">
        <v>132.72800000000001</v>
      </c>
      <c r="P650" s="1">
        <v>2</v>
      </c>
      <c r="Q650" s="1">
        <v>10</v>
      </c>
      <c r="R650" s="2" t="s">
        <v>44</v>
      </c>
      <c r="S650" s="2" t="s">
        <v>45</v>
      </c>
      <c r="T650" s="2"/>
      <c r="U650" s="2"/>
      <c r="V650" s="2">
        <v>31195</v>
      </c>
      <c r="W650" s="2" t="s">
        <v>1419</v>
      </c>
      <c r="X650" s="3">
        <v>44896.633333333331</v>
      </c>
      <c r="Y650" s="2" t="s">
        <v>110</v>
      </c>
      <c r="Z650" s="2" t="s">
        <v>36</v>
      </c>
      <c r="AA650" s="2"/>
      <c r="AB650" s="2" t="s">
        <v>1420</v>
      </c>
    </row>
    <row r="651" spans="1:28" ht="13" x14ac:dyDescent="0.15">
      <c r="A651" s="1">
        <v>397</v>
      </c>
      <c r="B651" s="2" t="s">
        <v>28</v>
      </c>
      <c r="C651" s="2" t="s">
        <v>29</v>
      </c>
      <c r="D651" s="1">
        <v>15</v>
      </c>
      <c r="E651" s="2" t="s">
        <v>30</v>
      </c>
      <c r="F651" s="2">
        <v>6</v>
      </c>
      <c r="G651" s="2" t="s">
        <v>43</v>
      </c>
      <c r="H651" s="1">
        <v>70</v>
      </c>
      <c r="I651" s="1">
        <v>71</v>
      </c>
      <c r="J651" s="1">
        <v>70</v>
      </c>
      <c r="K651" s="1">
        <v>5</v>
      </c>
      <c r="L651" s="1">
        <v>133.28</v>
      </c>
      <c r="M651" s="1">
        <v>133.29</v>
      </c>
      <c r="N651" s="1">
        <v>133.10900000000001</v>
      </c>
      <c r="O651" s="1">
        <v>133.119</v>
      </c>
      <c r="P651" s="1">
        <v>1</v>
      </c>
      <c r="Q651" s="1">
        <v>5</v>
      </c>
      <c r="R651" s="2" t="s">
        <v>44</v>
      </c>
      <c r="S651" s="2" t="s">
        <v>108</v>
      </c>
      <c r="T651" s="2"/>
      <c r="U651" s="2"/>
      <c r="V651" s="2" t="s">
        <v>108</v>
      </c>
      <c r="W651" s="2" t="s">
        <v>1421</v>
      </c>
      <c r="X651" s="3">
        <v>44896.629166666666</v>
      </c>
      <c r="Y651" s="2" t="s">
        <v>110</v>
      </c>
      <c r="Z651" s="2" t="s">
        <v>36</v>
      </c>
      <c r="AA651" s="2"/>
      <c r="AB651" s="2" t="s">
        <v>1422</v>
      </c>
    </row>
    <row r="652" spans="1:28" ht="13" x14ac:dyDescent="0.15">
      <c r="A652" s="1">
        <v>397</v>
      </c>
      <c r="B652" s="2" t="s">
        <v>28</v>
      </c>
      <c r="C652" s="2" t="s">
        <v>29</v>
      </c>
      <c r="D652" s="1">
        <v>15</v>
      </c>
      <c r="E652" s="2" t="s">
        <v>30</v>
      </c>
      <c r="F652" s="2">
        <v>6</v>
      </c>
      <c r="G652" s="2" t="s">
        <v>29</v>
      </c>
      <c r="H652" s="1">
        <v>70</v>
      </c>
      <c r="I652" s="1">
        <v>70</v>
      </c>
      <c r="J652" s="1">
        <v>70</v>
      </c>
      <c r="K652" s="1">
        <v>5</v>
      </c>
      <c r="L652" s="1">
        <v>133.28</v>
      </c>
      <c r="M652" s="1">
        <v>133.28</v>
      </c>
      <c r="N652" s="1">
        <v>133.10900000000001</v>
      </c>
      <c r="O652" s="1">
        <v>133.10900000000001</v>
      </c>
      <c r="P652" s="1">
        <v>0</v>
      </c>
      <c r="Q652" s="1">
        <v>1</v>
      </c>
      <c r="R652" s="2" t="s">
        <v>38</v>
      </c>
      <c r="S652" s="2" t="s">
        <v>39</v>
      </c>
      <c r="T652" s="2"/>
      <c r="U652" s="2"/>
      <c r="V652" s="2" t="s">
        <v>39</v>
      </c>
      <c r="W652" s="2" t="s">
        <v>1423</v>
      </c>
      <c r="X652" s="3">
        <v>44896.631944444445</v>
      </c>
      <c r="Y652" s="2" t="s">
        <v>41</v>
      </c>
      <c r="Z652" s="2" t="s">
        <v>36</v>
      </c>
      <c r="AA652" s="2"/>
      <c r="AB652" s="2" t="s">
        <v>1424</v>
      </c>
    </row>
    <row r="653" spans="1:28" ht="13" x14ac:dyDescent="0.15">
      <c r="A653" s="1">
        <v>397</v>
      </c>
      <c r="B653" s="2" t="s">
        <v>28</v>
      </c>
      <c r="C653" s="2" t="s">
        <v>29</v>
      </c>
      <c r="D653" s="1">
        <v>15</v>
      </c>
      <c r="E653" s="2" t="s">
        <v>30</v>
      </c>
      <c r="F653" s="2">
        <v>6</v>
      </c>
      <c r="G653" s="2" t="s">
        <v>43</v>
      </c>
      <c r="H653" s="1">
        <v>75</v>
      </c>
      <c r="I653" s="1">
        <v>75</v>
      </c>
      <c r="J653" s="1">
        <v>75</v>
      </c>
      <c r="K653" s="1">
        <v>5</v>
      </c>
      <c r="L653" s="1">
        <v>133.33000000000001</v>
      </c>
      <c r="M653" s="1">
        <v>133.33000000000001</v>
      </c>
      <c r="N653" s="1">
        <v>133.15799999999999</v>
      </c>
      <c r="O653" s="1">
        <v>133.15799999999999</v>
      </c>
      <c r="P653" s="1">
        <v>0</v>
      </c>
      <c r="Q653" s="1">
        <v>1</v>
      </c>
      <c r="R653" s="2" t="s">
        <v>49</v>
      </c>
      <c r="S653" s="2" t="s">
        <v>50</v>
      </c>
      <c r="T653" s="2"/>
      <c r="U653" s="2"/>
      <c r="V653" s="2" t="s">
        <v>50</v>
      </c>
      <c r="W653" s="2" t="s">
        <v>1425</v>
      </c>
      <c r="X653" s="3">
        <v>44896.625</v>
      </c>
      <c r="Y653" s="2" t="s">
        <v>110</v>
      </c>
      <c r="Z653" s="2" t="s">
        <v>36</v>
      </c>
      <c r="AA653" s="2"/>
      <c r="AB653" s="2" t="s">
        <v>1426</v>
      </c>
    </row>
    <row r="654" spans="1:28" ht="13" x14ac:dyDescent="0.15">
      <c r="A654" s="1">
        <v>397</v>
      </c>
      <c r="B654" s="2" t="s">
        <v>28</v>
      </c>
      <c r="C654" s="2" t="s">
        <v>29</v>
      </c>
      <c r="D654" s="1">
        <v>15</v>
      </c>
      <c r="E654" s="2" t="s">
        <v>30</v>
      </c>
      <c r="F654" s="2">
        <v>6</v>
      </c>
      <c r="G654" s="2"/>
      <c r="H654" s="1">
        <v>141</v>
      </c>
      <c r="I654" s="1">
        <v>151</v>
      </c>
      <c r="J654" s="1">
        <v>0</v>
      </c>
      <c r="K654" s="1">
        <v>5</v>
      </c>
      <c r="L654" s="1">
        <v>133.99</v>
      </c>
      <c r="M654" s="1">
        <v>134.04</v>
      </c>
      <c r="N654" s="1">
        <v>133.803</v>
      </c>
      <c r="O654" s="1">
        <v>133.852</v>
      </c>
      <c r="P654" s="1">
        <v>5</v>
      </c>
      <c r="Q654" s="1">
        <v>2</v>
      </c>
      <c r="R654" s="2" t="s">
        <v>53</v>
      </c>
      <c r="S654" s="2"/>
      <c r="T654" s="2" t="s">
        <v>74</v>
      </c>
      <c r="U654" s="2" t="s">
        <v>75</v>
      </c>
      <c r="V654" s="2" t="s">
        <v>76</v>
      </c>
      <c r="W654" s="2" t="s">
        <v>1427</v>
      </c>
      <c r="X654" s="3">
        <v>44896.361111111109</v>
      </c>
      <c r="Y654" s="2" t="s">
        <v>56</v>
      </c>
      <c r="Z654" s="2" t="s">
        <v>36</v>
      </c>
      <c r="AA654" s="2" t="s">
        <v>78</v>
      </c>
      <c r="AB654" s="2" t="s">
        <v>1428</v>
      </c>
    </row>
    <row r="655" spans="1:28" ht="13" x14ac:dyDescent="0.15">
      <c r="A655" s="1">
        <v>397</v>
      </c>
      <c r="B655" s="2" t="s">
        <v>28</v>
      </c>
      <c r="C655" s="2" t="s">
        <v>29</v>
      </c>
      <c r="D655" s="1">
        <v>15</v>
      </c>
      <c r="E655" s="2" t="s">
        <v>30</v>
      </c>
      <c r="F655" s="1">
        <v>6</v>
      </c>
      <c r="G655" s="2"/>
      <c r="H655" s="1">
        <v>141</v>
      </c>
      <c r="I655" s="1">
        <v>151</v>
      </c>
      <c r="J655" s="1">
        <v>0</v>
      </c>
      <c r="K655" s="1">
        <v>5</v>
      </c>
      <c r="L655" s="1">
        <v>133.99</v>
      </c>
      <c r="M655" s="1">
        <v>134.04</v>
      </c>
      <c r="N655" s="1">
        <v>133.803</v>
      </c>
      <c r="O655" s="1">
        <v>133.852</v>
      </c>
      <c r="P655" s="1">
        <v>5</v>
      </c>
      <c r="Q655" s="1">
        <v>10</v>
      </c>
      <c r="R655" s="2" t="s">
        <v>53</v>
      </c>
      <c r="S655" s="2"/>
      <c r="T655" s="2" t="s">
        <v>88</v>
      </c>
      <c r="U655" s="2" t="s">
        <v>89</v>
      </c>
      <c r="V655" s="2" t="s">
        <v>90</v>
      </c>
      <c r="W655" s="2" t="s">
        <v>1429</v>
      </c>
      <c r="X655" s="3">
        <v>44896.361111111109</v>
      </c>
      <c r="Y655" s="2" t="s">
        <v>56</v>
      </c>
      <c r="Z655" s="2" t="s">
        <v>36</v>
      </c>
      <c r="AA655" s="2" t="s">
        <v>92</v>
      </c>
      <c r="AB655" s="2" t="s">
        <v>1430</v>
      </c>
    </row>
    <row r="656" spans="1:28" ht="13" x14ac:dyDescent="0.15">
      <c r="A656" s="1">
        <v>397</v>
      </c>
      <c r="B656" s="2" t="s">
        <v>28</v>
      </c>
      <c r="C656" s="2" t="s">
        <v>29</v>
      </c>
      <c r="D656" s="1">
        <v>15</v>
      </c>
      <c r="E656" s="2" t="s">
        <v>30</v>
      </c>
      <c r="F656" s="1">
        <v>6</v>
      </c>
      <c r="G656" s="2"/>
      <c r="H656" s="1">
        <v>141</v>
      </c>
      <c r="I656" s="1">
        <v>151</v>
      </c>
      <c r="J656" s="1">
        <v>0</v>
      </c>
      <c r="K656" s="1">
        <v>5</v>
      </c>
      <c r="L656" s="1">
        <v>133.99</v>
      </c>
      <c r="M656" s="1">
        <v>134.04</v>
      </c>
      <c r="N656" s="1">
        <v>133.803</v>
      </c>
      <c r="O656" s="1">
        <v>133.852</v>
      </c>
      <c r="P656" s="1">
        <v>5</v>
      </c>
      <c r="Q656" s="1">
        <v>10</v>
      </c>
      <c r="R656" s="2" t="s">
        <v>53</v>
      </c>
      <c r="S656" s="2"/>
      <c r="T656" s="2" t="s">
        <v>64</v>
      </c>
      <c r="U656" s="2" t="s">
        <v>65</v>
      </c>
      <c r="V656" s="2" t="s">
        <v>66</v>
      </c>
      <c r="W656" s="2" t="s">
        <v>1431</v>
      </c>
      <c r="X656" s="3">
        <v>44896.361111111109</v>
      </c>
      <c r="Y656" s="2" t="s">
        <v>56</v>
      </c>
      <c r="Z656" s="2" t="s">
        <v>36</v>
      </c>
      <c r="AA656" s="2" t="s">
        <v>68</v>
      </c>
      <c r="AB656" s="2" t="s">
        <v>1432</v>
      </c>
    </row>
    <row r="657" spans="1:28" ht="13" x14ac:dyDescent="0.15">
      <c r="A657" s="1">
        <v>397</v>
      </c>
      <c r="B657" s="2" t="s">
        <v>28</v>
      </c>
      <c r="C657" s="2" t="s">
        <v>29</v>
      </c>
      <c r="D657" s="1">
        <v>15</v>
      </c>
      <c r="E657" s="2" t="s">
        <v>30</v>
      </c>
      <c r="F657" s="1">
        <v>6</v>
      </c>
      <c r="G657" s="2"/>
      <c r="H657" s="1">
        <v>141</v>
      </c>
      <c r="I657" s="1">
        <v>151</v>
      </c>
      <c r="J657" s="1">
        <v>0</v>
      </c>
      <c r="K657" s="1">
        <v>5</v>
      </c>
      <c r="L657" s="1">
        <v>133.99</v>
      </c>
      <c r="M657" s="1">
        <v>134.04</v>
      </c>
      <c r="N657" s="1">
        <v>133.803</v>
      </c>
      <c r="O657" s="1">
        <v>133.852</v>
      </c>
      <c r="P657" s="1">
        <v>5</v>
      </c>
      <c r="Q657" s="1">
        <v>2</v>
      </c>
      <c r="R657" s="2" t="s">
        <v>53</v>
      </c>
      <c r="S657" s="2" t="s">
        <v>100</v>
      </c>
      <c r="T657" s="2"/>
      <c r="U657" s="2"/>
      <c r="V657" s="2" t="s">
        <v>101</v>
      </c>
      <c r="W657" s="2" t="s">
        <v>1433</v>
      </c>
      <c r="X657" s="3">
        <v>44896.361111111109</v>
      </c>
      <c r="Y657" s="2" t="s">
        <v>56</v>
      </c>
      <c r="Z657" s="2" t="s">
        <v>36</v>
      </c>
      <c r="AA657" s="2" t="s">
        <v>103</v>
      </c>
      <c r="AB657" s="2" t="s">
        <v>1434</v>
      </c>
    </row>
    <row r="658" spans="1:28" ht="13" x14ac:dyDescent="0.15">
      <c r="A658" s="1">
        <v>397</v>
      </c>
      <c r="B658" s="2" t="s">
        <v>28</v>
      </c>
      <c r="C658" s="2" t="s">
        <v>29</v>
      </c>
      <c r="D658" s="1">
        <v>15</v>
      </c>
      <c r="E658" s="2" t="s">
        <v>30</v>
      </c>
      <c r="F658" s="1">
        <v>6</v>
      </c>
      <c r="G658" s="2"/>
      <c r="H658" s="1">
        <v>141</v>
      </c>
      <c r="I658" s="1">
        <v>151</v>
      </c>
      <c r="J658" s="1">
        <v>141</v>
      </c>
      <c r="K658" s="1">
        <v>5</v>
      </c>
      <c r="L658" s="1">
        <v>133.99</v>
      </c>
      <c r="M658" s="1">
        <v>134.09</v>
      </c>
      <c r="N658" s="1">
        <v>133.803</v>
      </c>
      <c r="O658" s="1">
        <v>133.90100000000001</v>
      </c>
      <c r="P658" s="1">
        <v>10</v>
      </c>
      <c r="Q658" s="1">
        <v>353</v>
      </c>
      <c r="R658" s="2" t="s">
        <v>59</v>
      </c>
      <c r="S658" s="2" t="s">
        <v>60</v>
      </c>
      <c r="T658" s="2"/>
      <c r="U658" s="2"/>
      <c r="V658" s="2" t="s">
        <v>1435</v>
      </c>
      <c r="W658" s="2" t="s">
        <v>1436</v>
      </c>
      <c r="X658" s="3">
        <v>44896.283333333333</v>
      </c>
      <c r="Y658" s="2" t="s">
        <v>35</v>
      </c>
      <c r="Z658" s="2" t="s">
        <v>36</v>
      </c>
      <c r="AA658" s="2"/>
      <c r="AB658" s="2" t="s">
        <v>1437</v>
      </c>
    </row>
    <row r="659" spans="1:28" ht="13" x14ac:dyDescent="0.15">
      <c r="A659" s="1">
        <v>397</v>
      </c>
      <c r="B659" s="2" t="s">
        <v>28</v>
      </c>
      <c r="C659" s="2" t="s">
        <v>29</v>
      </c>
      <c r="D659" s="1">
        <v>15</v>
      </c>
      <c r="E659" s="2" t="s">
        <v>30</v>
      </c>
      <c r="F659" s="1">
        <v>6</v>
      </c>
      <c r="G659" s="2"/>
      <c r="H659" s="1">
        <v>141</v>
      </c>
      <c r="I659" s="1">
        <v>151</v>
      </c>
      <c r="J659" s="1">
        <v>0</v>
      </c>
      <c r="K659" s="1">
        <v>5</v>
      </c>
      <c r="L659" s="1">
        <v>133.99</v>
      </c>
      <c r="M659" s="1">
        <v>134.04</v>
      </c>
      <c r="N659" s="1">
        <v>133.803</v>
      </c>
      <c r="O659" s="1">
        <v>133.852</v>
      </c>
      <c r="P659" s="1">
        <v>5</v>
      </c>
      <c r="Q659" s="1">
        <v>25</v>
      </c>
      <c r="R659" s="2" t="s">
        <v>80</v>
      </c>
      <c r="S659" s="2"/>
      <c r="T659" s="2" t="s">
        <v>64</v>
      </c>
      <c r="U659" s="2" t="s">
        <v>65</v>
      </c>
      <c r="V659" s="2" t="s">
        <v>81</v>
      </c>
      <c r="W659" s="2" t="s">
        <v>1438</v>
      </c>
      <c r="X659" s="3">
        <v>44896.361111111109</v>
      </c>
      <c r="Y659" s="2" t="s">
        <v>56</v>
      </c>
      <c r="Z659" s="2" t="s">
        <v>36</v>
      </c>
      <c r="AA659" s="2"/>
      <c r="AB659" s="2" t="s">
        <v>1439</v>
      </c>
    </row>
    <row r="660" spans="1:28" ht="13" x14ac:dyDescent="0.15">
      <c r="A660" s="1">
        <v>397</v>
      </c>
      <c r="B660" s="2" t="s">
        <v>28</v>
      </c>
      <c r="C660" s="2" t="s">
        <v>29</v>
      </c>
      <c r="D660" s="1">
        <v>15</v>
      </c>
      <c r="E660" s="2" t="s">
        <v>30</v>
      </c>
      <c r="F660" s="1">
        <v>6</v>
      </c>
      <c r="G660" s="2"/>
      <c r="H660" s="1">
        <v>141</v>
      </c>
      <c r="I660" s="1">
        <v>151</v>
      </c>
      <c r="J660" s="1">
        <v>0</v>
      </c>
      <c r="K660" s="1">
        <v>5</v>
      </c>
      <c r="L660" s="1">
        <v>133.99</v>
      </c>
      <c r="M660" s="1">
        <v>134.04</v>
      </c>
      <c r="N660" s="1">
        <v>133.803</v>
      </c>
      <c r="O660" s="1">
        <v>133.852</v>
      </c>
      <c r="P660" s="1">
        <v>5</v>
      </c>
      <c r="Q660" s="1">
        <v>6</v>
      </c>
      <c r="R660" s="2" t="s">
        <v>53</v>
      </c>
      <c r="S660" s="2"/>
      <c r="T660" s="2"/>
      <c r="U660" s="2"/>
      <c r="V660" s="2" t="s">
        <v>54</v>
      </c>
      <c r="W660" s="2" t="s">
        <v>1440</v>
      </c>
      <c r="X660" s="3">
        <v>44896.361111111109</v>
      </c>
      <c r="Y660" s="2" t="s">
        <v>56</v>
      </c>
      <c r="Z660" s="2" t="s">
        <v>36</v>
      </c>
      <c r="AA660" s="2" t="s">
        <v>57</v>
      </c>
      <c r="AB660" s="2" t="s">
        <v>1441</v>
      </c>
    </row>
    <row r="661" spans="1:28" ht="13" x14ac:dyDescent="0.15">
      <c r="A661" s="1">
        <v>397</v>
      </c>
      <c r="B661" s="2" t="s">
        <v>28</v>
      </c>
      <c r="C661" s="2" t="s">
        <v>29</v>
      </c>
      <c r="D661" s="1">
        <v>15</v>
      </c>
      <c r="E661" s="2" t="s">
        <v>30</v>
      </c>
      <c r="F661" s="1">
        <v>6</v>
      </c>
      <c r="G661" s="2"/>
      <c r="H661" s="1">
        <v>141</v>
      </c>
      <c r="I661" s="1">
        <v>151</v>
      </c>
      <c r="J661" s="1">
        <v>0</v>
      </c>
      <c r="K661" s="1">
        <v>5</v>
      </c>
      <c r="L661" s="1">
        <v>133.99</v>
      </c>
      <c r="M661" s="1">
        <v>134.04</v>
      </c>
      <c r="N661" s="1">
        <v>133.803</v>
      </c>
      <c r="O661" s="1">
        <v>133.852</v>
      </c>
      <c r="P661" s="1">
        <v>5</v>
      </c>
      <c r="Q661" s="1">
        <v>3</v>
      </c>
      <c r="R661" s="2" t="s">
        <v>53</v>
      </c>
      <c r="S661" s="2"/>
      <c r="T661" s="2"/>
      <c r="U661" s="2"/>
      <c r="V661" s="2" t="s">
        <v>70</v>
      </c>
      <c r="W661" s="2" t="s">
        <v>1442</v>
      </c>
      <c r="X661" s="3">
        <v>44896.361111111109</v>
      </c>
      <c r="Y661" s="2" t="s">
        <v>56</v>
      </c>
      <c r="Z661" s="2" t="s">
        <v>36</v>
      </c>
      <c r="AA661" s="2" t="s">
        <v>72</v>
      </c>
      <c r="AB661" s="2" t="s">
        <v>1443</v>
      </c>
    </row>
    <row r="662" spans="1:28" ht="13" x14ac:dyDescent="0.15">
      <c r="A662" s="1">
        <v>397</v>
      </c>
      <c r="B662" s="2" t="s">
        <v>28</v>
      </c>
      <c r="C662" s="2" t="s">
        <v>29</v>
      </c>
      <c r="D662" s="1">
        <v>15</v>
      </c>
      <c r="E662" s="2" t="s">
        <v>30</v>
      </c>
      <c r="F662" s="1">
        <v>6</v>
      </c>
      <c r="G662" s="2"/>
      <c r="H662" s="1">
        <v>141</v>
      </c>
      <c r="I662" s="1">
        <v>151</v>
      </c>
      <c r="J662" s="1">
        <v>0</v>
      </c>
      <c r="K662" s="1">
        <v>5</v>
      </c>
      <c r="L662" s="1">
        <v>133.99</v>
      </c>
      <c r="M662" s="1">
        <v>134.04</v>
      </c>
      <c r="N662" s="1">
        <v>133.803</v>
      </c>
      <c r="O662" s="1">
        <v>133.852</v>
      </c>
      <c r="P662" s="1">
        <v>5</v>
      </c>
      <c r="Q662" s="1">
        <v>4</v>
      </c>
      <c r="R662" s="2" t="s">
        <v>53</v>
      </c>
      <c r="S662" s="2"/>
      <c r="T662" s="2" t="s">
        <v>94</v>
      </c>
      <c r="U662" s="2" t="s">
        <v>95</v>
      </c>
      <c r="V662" s="2" t="s">
        <v>96</v>
      </c>
      <c r="W662" s="2" t="s">
        <v>1444</v>
      </c>
      <c r="X662" s="3">
        <v>44896.361111111109</v>
      </c>
      <c r="Y662" s="2" t="s">
        <v>56</v>
      </c>
      <c r="Z662" s="2" t="s">
        <v>36</v>
      </c>
      <c r="AA662" s="2" t="s">
        <v>98</v>
      </c>
      <c r="AB662" s="2" t="s">
        <v>1445</v>
      </c>
    </row>
    <row r="663" spans="1:28" ht="13" x14ac:dyDescent="0.15">
      <c r="A663" s="1">
        <v>397</v>
      </c>
      <c r="B663" s="2" t="s">
        <v>28</v>
      </c>
      <c r="C663" s="2" t="s">
        <v>29</v>
      </c>
      <c r="D663" s="1">
        <v>15</v>
      </c>
      <c r="E663" s="2" t="s">
        <v>30</v>
      </c>
      <c r="F663" s="1">
        <v>6</v>
      </c>
      <c r="G663" s="2"/>
      <c r="H663" s="1">
        <v>141</v>
      </c>
      <c r="I663" s="1">
        <v>151</v>
      </c>
      <c r="J663" s="1">
        <v>0</v>
      </c>
      <c r="K663" s="1">
        <v>5</v>
      </c>
      <c r="L663" s="1">
        <v>133.99</v>
      </c>
      <c r="M663" s="1">
        <v>134.04</v>
      </c>
      <c r="N663" s="1">
        <v>133.803</v>
      </c>
      <c r="O663" s="1">
        <v>133.852</v>
      </c>
      <c r="P663" s="1">
        <v>5</v>
      </c>
      <c r="Q663" s="1">
        <v>75</v>
      </c>
      <c r="R663" s="2" t="s">
        <v>80</v>
      </c>
      <c r="S663" s="2"/>
      <c r="T663" s="2"/>
      <c r="U663" s="2"/>
      <c r="V663" s="2" t="s">
        <v>84</v>
      </c>
      <c r="W663" s="2" t="s">
        <v>1446</v>
      </c>
      <c r="X663" s="3">
        <v>44896.361111111109</v>
      </c>
      <c r="Y663" s="2" t="s">
        <v>56</v>
      </c>
      <c r="Z663" s="2" t="s">
        <v>36</v>
      </c>
      <c r="AA663" s="2" t="s">
        <v>86</v>
      </c>
      <c r="AB663" s="2" t="s">
        <v>1447</v>
      </c>
    </row>
    <row r="664" spans="1:28" ht="13" x14ac:dyDescent="0.15">
      <c r="A664" s="1">
        <v>397</v>
      </c>
      <c r="B664" s="2" t="s">
        <v>28</v>
      </c>
      <c r="C664" s="2" t="s">
        <v>29</v>
      </c>
      <c r="D664" s="1">
        <v>15</v>
      </c>
      <c r="E664" s="2" t="s">
        <v>30</v>
      </c>
      <c r="F664" s="1">
        <v>7</v>
      </c>
      <c r="G664" s="2"/>
      <c r="H664" s="1">
        <v>0</v>
      </c>
      <c r="I664" s="1">
        <v>5</v>
      </c>
      <c r="J664" s="1">
        <v>0</v>
      </c>
      <c r="K664" s="1">
        <v>5</v>
      </c>
      <c r="L664" s="1">
        <v>134.09</v>
      </c>
      <c r="M664" s="1">
        <v>134.13999999999999</v>
      </c>
      <c r="N664" s="1">
        <v>133.9</v>
      </c>
      <c r="O664" s="1">
        <v>133.94900000000001</v>
      </c>
      <c r="P664" s="1">
        <v>5</v>
      </c>
      <c r="Q664" s="1">
        <v>5</v>
      </c>
      <c r="R664" s="2" t="s">
        <v>44</v>
      </c>
      <c r="S664" s="2" t="s">
        <v>105</v>
      </c>
      <c r="T664" s="2"/>
      <c r="U664" s="2"/>
      <c r="V664" s="2" t="s">
        <v>105</v>
      </c>
      <c r="W664" s="2" t="s">
        <v>1448</v>
      </c>
      <c r="X664" s="3">
        <v>44896.283333333333</v>
      </c>
      <c r="Y664" s="2" t="s">
        <v>1304</v>
      </c>
      <c r="Z664" s="2" t="s">
        <v>36</v>
      </c>
      <c r="AA664" s="2"/>
      <c r="AB664" s="2" t="s">
        <v>1449</v>
      </c>
    </row>
    <row r="665" spans="1:28" ht="13" x14ac:dyDescent="0.15">
      <c r="A665" s="1">
        <v>397</v>
      </c>
      <c r="B665" s="2" t="s">
        <v>28</v>
      </c>
      <c r="C665" s="2" t="s">
        <v>29</v>
      </c>
      <c r="D665" s="1">
        <v>15</v>
      </c>
      <c r="E665" s="2" t="s">
        <v>30</v>
      </c>
      <c r="F665" s="1">
        <v>7</v>
      </c>
      <c r="G665" s="2" t="s">
        <v>43</v>
      </c>
      <c r="H665" s="1">
        <v>60</v>
      </c>
      <c r="I665" s="1">
        <v>60</v>
      </c>
      <c r="J665" s="1">
        <v>60</v>
      </c>
      <c r="K665" s="1">
        <v>5</v>
      </c>
      <c r="L665" s="1">
        <v>134.69</v>
      </c>
      <c r="M665" s="1">
        <v>134.69</v>
      </c>
      <c r="N665" s="1">
        <v>134.48599999999999</v>
      </c>
      <c r="O665" s="1">
        <v>134.48599999999999</v>
      </c>
      <c r="P665" s="1">
        <v>0</v>
      </c>
      <c r="Q665" s="1">
        <v>1</v>
      </c>
      <c r="R665" s="2" t="s">
        <v>49</v>
      </c>
      <c r="S665" s="2" t="s">
        <v>50</v>
      </c>
      <c r="T665" s="2"/>
      <c r="U665" s="2"/>
      <c r="V665" s="2" t="s">
        <v>50</v>
      </c>
      <c r="W665" s="2" t="s">
        <v>1450</v>
      </c>
      <c r="X665" s="3">
        <v>44896.625</v>
      </c>
      <c r="Y665" s="2" t="s">
        <v>110</v>
      </c>
      <c r="Z665" s="2" t="s">
        <v>36</v>
      </c>
      <c r="AA665" s="2"/>
      <c r="AB665" s="2" t="s">
        <v>1451</v>
      </c>
    </row>
    <row r="666" spans="1:28" ht="13" x14ac:dyDescent="0.15">
      <c r="A666" s="1">
        <v>397</v>
      </c>
      <c r="B666" s="2" t="s">
        <v>28</v>
      </c>
      <c r="C666" s="2" t="s">
        <v>29</v>
      </c>
      <c r="D666" s="1">
        <v>15</v>
      </c>
      <c r="E666" s="2" t="s">
        <v>30</v>
      </c>
      <c r="F666" s="1" t="s">
        <v>119</v>
      </c>
      <c r="G666" s="2"/>
      <c r="H666" s="1">
        <v>28</v>
      </c>
      <c r="I666" s="1">
        <v>35</v>
      </c>
      <c r="J666" s="1">
        <v>0</v>
      </c>
      <c r="K666" s="1">
        <v>5</v>
      </c>
      <c r="L666" s="1">
        <v>135.35</v>
      </c>
      <c r="M666" s="1">
        <v>135.41999999999999</v>
      </c>
      <c r="N666" s="1">
        <v>135.13200000000001</v>
      </c>
      <c r="O666" s="1">
        <v>135.19999999999999</v>
      </c>
      <c r="P666" s="1">
        <v>7</v>
      </c>
      <c r="Q666" s="1">
        <v>30</v>
      </c>
      <c r="R666" s="2" t="s">
        <v>31</v>
      </c>
      <c r="S666" s="2"/>
      <c r="T666" s="2" t="s">
        <v>120</v>
      </c>
      <c r="U666" s="2" t="s">
        <v>121</v>
      </c>
      <c r="V666" s="2" t="s">
        <v>122</v>
      </c>
      <c r="W666" s="2" t="s">
        <v>1452</v>
      </c>
      <c r="X666" s="3">
        <v>44896.28402777778</v>
      </c>
      <c r="Y666" s="2" t="s">
        <v>1304</v>
      </c>
      <c r="Z666" s="2" t="s">
        <v>36</v>
      </c>
      <c r="AA666" s="2"/>
      <c r="AB666" s="2" t="s">
        <v>1453</v>
      </c>
    </row>
    <row r="667" spans="1:28" ht="13" x14ac:dyDescent="0.15">
      <c r="A667" s="1">
        <v>397</v>
      </c>
      <c r="B667" s="2" t="s">
        <v>28</v>
      </c>
      <c r="C667" s="2" t="s">
        <v>29</v>
      </c>
      <c r="D667" s="1">
        <v>15</v>
      </c>
      <c r="E667" s="2" t="s">
        <v>30</v>
      </c>
      <c r="F667" s="1" t="s">
        <v>119</v>
      </c>
      <c r="G667" s="2"/>
      <c r="H667" s="1">
        <v>28</v>
      </c>
      <c r="I667" s="1">
        <v>35</v>
      </c>
      <c r="J667" s="1">
        <v>0</v>
      </c>
      <c r="K667" s="1">
        <v>5</v>
      </c>
      <c r="L667" s="1">
        <v>135.35</v>
      </c>
      <c r="M667" s="1">
        <v>135.41999999999999</v>
      </c>
      <c r="N667" s="1">
        <v>135.13200000000001</v>
      </c>
      <c r="O667" s="1">
        <v>135.19999999999999</v>
      </c>
      <c r="P667" s="1">
        <v>7</v>
      </c>
      <c r="Q667" s="1">
        <v>20</v>
      </c>
      <c r="R667" s="2" t="s">
        <v>31</v>
      </c>
      <c r="S667" s="2"/>
      <c r="T667" s="2" t="s">
        <v>158</v>
      </c>
      <c r="U667" s="2" t="s">
        <v>159</v>
      </c>
      <c r="V667" s="2" t="s">
        <v>160</v>
      </c>
      <c r="W667" s="2" t="s">
        <v>1454</v>
      </c>
      <c r="X667" s="3">
        <v>44896.28402777778</v>
      </c>
      <c r="Y667" s="2" t="s">
        <v>1304</v>
      </c>
      <c r="Z667" s="2" t="s">
        <v>36</v>
      </c>
      <c r="AA667" s="2"/>
      <c r="AB667" s="2" t="s">
        <v>1455</v>
      </c>
    </row>
    <row r="668" spans="1:28" ht="13" x14ac:dyDescent="0.15">
      <c r="A668" s="1">
        <v>397</v>
      </c>
      <c r="B668" s="2" t="s">
        <v>28</v>
      </c>
      <c r="C668" s="2" t="s">
        <v>29</v>
      </c>
      <c r="D668" s="1">
        <v>15</v>
      </c>
      <c r="E668" s="2" t="s">
        <v>30</v>
      </c>
      <c r="F668" s="1" t="s">
        <v>119</v>
      </c>
      <c r="G668" s="2"/>
      <c r="H668" s="1">
        <v>28</v>
      </c>
      <c r="I668" s="1">
        <v>35</v>
      </c>
      <c r="J668" s="1">
        <v>0</v>
      </c>
      <c r="K668" s="1">
        <v>5</v>
      </c>
      <c r="L668" s="1">
        <v>135.35</v>
      </c>
      <c r="M668" s="1">
        <v>135.41999999999999</v>
      </c>
      <c r="N668" s="1">
        <v>135.13200000000001</v>
      </c>
      <c r="O668" s="1">
        <v>135.19999999999999</v>
      </c>
      <c r="P668" s="1">
        <v>7</v>
      </c>
      <c r="Q668" s="1">
        <v>5</v>
      </c>
      <c r="R668" s="2" t="s">
        <v>31</v>
      </c>
      <c r="S668" s="2"/>
      <c r="T668" s="2" t="s">
        <v>136</v>
      </c>
      <c r="U668" s="2" t="s">
        <v>137</v>
      </c>
      <c r="V668" s="2" t="s">
        <v>138</v>
      </c>
      <c r="W668" s="2" t="s">
        <v>1456</v>
      </c>
      <c r="X668" s="3">
        <v>44896.28402777778</v>
      </c>
      <c r="Y668" s="2" t="s">
        <v>1304</v>
      </c>
      <c r="Z668" s="2" t="s">
        <v>36</v>
      </c>
      <c r="AA668" s="2"/>
      <c r="AB668" s="2" t="s">
        <v>1457</v>
      </c>
    </row>
    <row r="669" spans="1:28" ht="13" x14ac:dyDescent="0.15">
      <c r="A669" s="1">
        <v>397</v>
      </c>
      <c r="B669" s="2" t="s">
        <v>28</v>
      </c>
      <c r="C669" s="2" t="s">
        <v>29</v>
      </c>
      <c r="D669" s="1">
        <v>15</v>
      </c>
      <c r="E669" s="2" t="s">
        <v>30</v>
      </c>
      <c r="F669" s="1" t="s">
        <v>119</v>
      </c>
      <c r="G669" s="2"/>
      <c r="H669" s="1">
        <v>28</v>
      </c>
      <c r="I669" s="1">
        <v>35</v>
      </c>
      <c r="J669" s="1">
        <v>0</v>
      </c>
      <c r="K669" s="1">
        <v>5</v>
      </c>
      <c r="L669" s="1">
        <v>135.35</v>
      </c>
      <c r="M669" s="1">
        <v>135.41999999999999</v>
      </c>
      <c r="N669" s="1">
        <v>135.13200000000001</v>
      </c>
      <c r="O669" s="1">
        <v>135.19999999999999</v>
      </c>
      <c r="P669" s="1">
        <v>7</v>
      </c>
      <c r="Q669" s="1">
        <v>20</v>
      </c>
      <c r="R669" s="2" t="s">
        <v>31</v>
      </c>
      <c r="S669" s="2" t="s">
        <v>133</v>
      </c>
      <c r="T669" s="2"/>
      <c r="U669" s="2"/>
      <c r="V669" s="2" t="s">
        <v>133</v>
      </c>
      <c r="W669" s="2" t="s">
        <v>1458</v>
      </c>
      <c r="X669" s="3">
        <v>44896.28402777778</v>
      </c>
      <c r="Y669" s="2" t="s">
        <v>1304</v>
      </c>
      <c r="Z669" s="2" t="s">
        <v>36</v>
      </c>
      <c r="AA669" s="2" t="s">
        <v>131</v>
      </c>
      <c r="AB669" s="2" t="s">
        <v>1459</v>
      </c>
    </row>
    <row r="670" spans="1:28" ht="13" x14ac:dyDescent="0.15">
      <c r="A670" s="1">
        <v>397</v>
      </c>
      <c r="B670" s="2" t="s">
        <v>28</v>
      </c>
      <c r="C670" s="2" t="s">
        <v>29</v>
      </c>
      <c r="D670" s="1">
        <v>15</v>
      </c>
      <c r="E670" s="2" t="s">
        <v>30</v>
      </c>
      <c r="F670" s="1" t="s">
        <v>119</v>
      </c>
      <c r="G670" s="2"/>
      <c r="H670" s="1">
        <v>28</v>
      </c>
      <c r="I670" s="1">
        <v>35</v>
      </c>
      <c r="J670" s="1">
        <v>0</v>
      </c>
      <c r="K670" s="1">
        <v>5</v>
      </c>
      <c r="L670" s="1">
        <v>135.35</v>
      </c>
      <c r="M670" s="1">
        <v>135.41999999999999</v>
      </c>
      <c r="N670" s="1">
        <v>135.13200000000001</v>
      </c>
      <c r="O670" s="1">
        <v>135.19999999999999</v>
      </c>
      <c r="P670" s="1">
        <v>7</v>
      </c>
      <c r="Q670" s="1">
        <v>20</v>
      </c>
      <c r="R670" s="2" t="s">
        <v>31</v>
      </c>
      <c r="S670" s="2"/>
      <c r="T670" s="2" t="s">
        <v>146</v>
      </c>
      <c r="U670" s="2" t="s">
        <v>147</v>
      </c>
      <c r="V670" s="2" t="s">
        <v>148</v>
      </c>
      <c r="W670" s="2" t="s">
        <v>1460</v>
      </c>
      <c r="X670" s="3">
        <v>44896.28402777778</v>
      </c>
      <c r="Y670" s="2" t="s">
        <v>1304</v>
      </c>
      <c r="Z670" s="2" t="s">
        <v>36</v>
      </c>
      <c r="AA670" s="2"/>
      <c r="AB670" s="2" t="s">
        <v>1461</v>
      </c>
    </row>
    <row r="671" spans="1:28" ht="13" x14ac:dyDescent="0.15">
      <c r="A671" s="1">
        <v>397</v>
      </c>
      <c r="B671" s="2" t="s">
        <v>28</v>
      </c>
      <c r="C671" s="2" t="s">
        <v>29</v>
      </c>
      <c r="D671" s="1">
        <v>15</v>
      </c>
      <c r="E671" s="2" t="s">
        <v>30</v>
      </c>
      <c r="F671" s="1" t="s">
        <v>119</v>
      </c>
      <c r="G671" s="2"/>
      <c r="H671" s="1">
        <v>28</v>
      </c>
      <c r="I671" s="1">
        <v>35</v>
      </c>
      <c r="J671" s="1">
        <v>0</v>
      </c>
      <c r="K671" s="1">
        <v>5</v>
      </c>
      <c r="L671" s="1">
        <v>135.35</v>
      </c>
      <c r="M671" s="1">
        <v>135.41999999999999</v>
      </c>
      <c r="N671" s="1">
        <v>135.13200000000001</v>
      </c>
      <c r="O671" s="1">
        <v>135.19999999999999</v>
      </c>
      <c r="P671" s="1">
        <v>7</v>
      </c>
      <c r="Q671" s="1">
        <v>5</v>
      </c>
      <c r="R671" s="2" t="s">
        <v>31</v>
      </c>
      <c r="S671" s="2"/>
      <c r="T671" s="2" t="s">
        <v>153</v>
      </c>
      <c r="U671" s="2" t="s">
        <v>154</v>
      </c>
      <c r="V671" s="2" t="s">
        <v>155</v>
      </c>
      <c r="W671" s="2" t="s">
        <v>1462</v>
      </c>
      <c r="X671" s="3">
        <v>44896.28402777778</v>
      </c>
      <c r="Y671" s="2" t="s">
        <v>1304</v>
      </c>
      <c r="Z671" s="2" t="s">
        <v>36</v>
      </c>
      <c r="AA671" s="2"/>
      <c r="AB671" s="2" t="s">
        <v>1463</v>
      </c>
    </row>
    <row r="672" spans="1:28" ht="13" x14ac:dyDescent="0.15">
      <c r="A672" s="1">
        <v>397</v>
      </c>
      <c r="B672" s="2" t="s">
        <v>28</v>
      </c>
      <c r="C672" s="2" t="s">
        <v>29</v>
      </c>
      <c r="D672" s="1">
        <v>15</v>
      </c>
      <c r="E672" s="2" t="s">
        <v>30</v>
      </c>
      <c r="F672" s="1" t="s">
        <v>119</v>
      </c>
      <c r="G672" s="2"/>
      <c r="H672" s="1">
        <v>28</v>
      </c>
      <c r="I672" s="1">
        <v>35</v>
      </c>
      <c r="J672" s="1">
        <v>0</v>
      </c>
      <c r="K672" s="1">
        <v>5</v>
      </c>
      <c r="L672" s="1">
        <v>135.35</v>
      </c>
      <c r="M672" s="1">
        <v>135.41999999999999</v>
      </c>
      <c r="N672" s="1">
        <v>135.13200000000001</v>
      </c>
      <c r="O672" s="1">
        <v>135.19999999999999</v>
      </c>
      <c r="P672" s="1">
        <v>7</v>
      </c>
      <c r="Q672" s="1">
        <v>30</v>
      </c>
      <c r="R672" s="2" t="s">
        <v>31</v>
      </c>
      <c r="S672" s="2"/>
      <c r="T672" s="2" t="s">
        <v>125</v>
      </c>
      <c r="U672" s="2" t="s">
        <v>126</v>
      </c>
      <c r="V672" s="2" t="s">
        <v>127</v>
      </c>
      <c r="W672" s="2" t="s">
        <v>1464</v>
      </c>
      <c r="X672" s="3">
        <v>44896.28402777778</v>
      </c>
      <c r="Y672" s="2" t="s">
        <v>1304</v>
      </c>
      <c r="Z672" s="2" t="s">
        <v>36</v>
      </c>
      <c r="AA672" s="2"/>
      <c r="AB672" s="2" t="s">
        <v>1465</v>
      </c>
    </row>
    <row r="673" spans="1:28" ht="13" x14ac:dyDescent="0.15">
      <c r="A673" s="1">
        <v>397</v>
      </c>
      <c r="B673" s="2" t="s">
        <v>28</v>
      </c>
      <c r="C673" s="2" t="s">
        <v>29</v>
      </c>
      <c r="D673" s="1">
        <v>15</v>
      </c>
      <c r="E673" s="2" t="s">
        <v>30</v>
      </c>
      <c r="F673" s="1" t="s">
        <v>119</v>
      </c>
      <c r="G673" s="2"/>
      <c r="H673" s="1">
        <v>28</v>
      </c>
      <c r="I673" s="1">
        <v>35</v>
      </c>
      <c r="J673" s="1">
        <v>0</v>
      </c>
      <c r="K673" s="1">
        <v>5</v>
      </c>
      <c r="L673" s="1">
        <v>135.35</v>
      </c>
      <c r="M673" s="1">
        <v>135.41999999999999</v>
      </c>
      <c r="N673" s="1">
        <v>135.13200000000001</v>
      </c>
      <c r="O673" s="1">
        <v>135.19999999999999</v>
      </c>
      <c r="P673" s="1">
        <v>7</v>
      </c>
      <c r="Q673" s="1">
        <v>5</v>
      </c>
      <c r="R673" s="2" t="s">
        <v>31</v>
      </c>
      <c r="S673" s="2" t="s">
        <v>50</v>
      </c>
      <c r="T673" s="2"/>
      <c r="U673" s="2"/>
      <c r="V673" s="2" t="s">
        <v>50</v>
      </c>
      <c r="W673" s="2" t="s">
        <v>1466</v>
      </c>
      <c r="X673" s="3">
        <v>44896.28402777778</v>
      </c>
      <c r="Y673" s="2" t="s">
        <v>1304</v>
      </c>
      <c r="Z673" s="2" t="s">
        <v>36</v>
      </c>
      <c r="AA673" s="2" t="s">
        <v>131</v>
      </c>
      <c r="AB673" s="2" t="s">
        <v>1467</v>
      </c>
    </row>
    <row r="674" spans="1:28" ht="13" x14ac:dyDescent="0.15">
      <c r="A674" s="1">
        <v>397</v>
      </c>
      <c r="B674" s="2" t="s">
        <v>28</v>
      </c>
      <c r="C674" s="2" t="s">
        <v>29</v>
      </c>
      <c r="D674" s="1">
        <v>15</v>
      </c>
      <c r="E674" s="2" t="s">
        <v>30</v>
      </c>
      <c r="F674" s="1" t="s">
        <v>119</v>
      </c>
      <c r="G674" s="2"/>
      <c r="H674" s="1">
        <v>28</v>
      </c>
      <c r="I674" s="1">
        <v>35</v>
      </c>
      <c r="J674" s="1">
        <v>28</v>
      </c>
      <c r="K674" s="1">
        <v>5</v>
      </c>
      <c r="L674" s="1">
        <v>135.35</v>
      </c>
      <c r="M674" s="1">
        <v>135.41999999999999</v>
      </c>
      <c r="N674" s="1">
        <v>135.13200000000001</v>
      </c>
      <c r="O674" s="1">
        <v>135.19999999999999</v>
      </c>
      <c r="P674" s="1">
        <v>7</v>
      </c>
      <c r="Q674" s="1">
        <v>247</v>
      </c>
      <c r="R674" s="2" t="s">
        <v>59</v>
      </c>
      <c r="S674" s="2" t="s">
        <v>32</v>
      </c>
      <c r="T674" s="2"/>
      <c r="U674" s="2"/>
      <c r="V674" s="2" t="s">
        <v>32</v>
      </c>
      <c r="W674" s="2" t="s">
        <v>1468</v>
      </c>
      <c r="X674" s="3">
        <v>44896.283333333333</v>
      </c>
      <c r="Y674" s="2" t="s">
        <v>1304</v>
      </c>
      <c r="Z674" s="2" t="s">
        <v>36</v>
      </c>
      <c r="AA674" s="2"/>
      <c r="AB674" s="2" t="s">
        <v>1469</v>
      </c>
    </row>
    <row r="675" spans="1:28" ht="13" x14ac:dyDescent="0.15">
      <c r="A675" s="1">
        <v>397</v>
      </c>
      <c r="B675" s="2" t="s">
        <v>28</v>
      </c>
      <c r="C675" s="2" t="s">
        <v>29</v>
      </c>
      <c r="D675" s="1">
        <v>15</v>
      </c>
      <c r="E675" s="2" t="s">
        <v>30</v>
      </c>
      <c r="F675" s="1" t="s">
        <v>119</v>
      </c>
      <c r="G675" s="2"/>
      <c r="H675" s="1">
        <v>28</v>
      </c>
      <c r="I675" s="1">
        <v>35</v>
      </c>
      <c r="J675" s="1">
        <v>0</v>
      </c>
      <c r="K675" s="1">
        <v>5</v>
      </c>
      <c r="L675" s="1">
        <v>135.35</v>
      </c>
      <c r="M675" s="1">
        <v>135.41999999999999</v>
      </c>
      <c r="N675" s="1">
        <v>135.13200000000001</v>
      </c>
      <c r="O675" s="1">
        <v>135.19999999999999</v>
      </c>
      <c r="P675" s="1">
        <v>7</v>
      </c>
      <c r="Q675" s="1">
        <v>5</v>
      </c>
      <c r="R675" s="2" t="s">
        <v>31</v>
      </c>
      <c r="S675" s="2"/>
      <c r="T675" s="2" t="s">
        <v>141</v>
      </c>
      <c r="U675" s="2" t="s">
        <v>142</v>
      </c>
      <c r="V675" s="2" t="s">
        <v>143</v>
      </c>
      <c r="W675" s="2" t="s">
        <v>1470</v>
      </c>
      <c r="X675" s="3">
        <v>44896.28402777778</v>
      </c>
      <c r="Y675" s="2" t="s">
        <v>1304</v>
      </c>
      <c r="Z675" s="2" t="s">
        <v>36</v>
      </c>
      <c r="AA675" s="2"/>
      <c r="AB675" s="2" t="s">
        <v>1471</v>
      </c>
    </row>
    <row r="676" spans="1:28" ht="13" x14ac:dyDescent="0.15">
      <c r="A676" s="1">
        <v>397</v>
      </c>
      <c r="B676" s="2" t="s">
        <v>28</v>
      </c>
      <c r="C676" s="2" t="s">
        <v>29</v>
      </c>
      <c r="D676" s="1">
        <v>16</v>
      </c>
      <c r="E676" s="2" t="s">
        <v>30</v>
      </c>
      <c r="F676" s="1">
        <v>1</v>
      </c>
      <c r="G676" s="2" t="s">
        <v>43</v>
      </c>
      <c r="H676" s="1">
        <v>47</v>
      </c>
      <c r="I676" s="1">
        <v>47</v>
      </c>
      <c r="J676" s="1">
        <v>47</v>
      </c>
      <c r="K676" s="1">
        <v>5</v>
      </c>
      <c r="L676" s="1">
        <v>135.66999999999999</v>
      </c>
      <c r="M676" s="1">
        <v>135.66999999999999</v>
      </c>
      <c r="N676" s="1">
        <v>135.64500000000001</v>
      </c>
      <c r="O676" s="1">
        <v>135.64500000000001</v>
      </c>
      <c r="P676" s="1">
        <v>0</v>
      </c>
      <c r="Q676" s="1">
        <v>1</v>
      </c>
      <c r="R676" s="2" t="s">
        <v>49</v>
      </c>
      <c r="S676" s="2" t="s">
        <v>50</v>
      </c>
      <c r="T676" s="2"/>
      <c r="U676" s="2"/>
      <c r="V676" s="2" t="s">
        <v>50</v>
      </c>
      <c r="W676" s="2" t="s">
        <v>1472</v>
      </c>
      <c r="X676" s="3">
        <v>44896.746527777781</v>
      </c>
      <c r="Y676" s="2" t="s">
        <v>110</v>
      </c>
      <c r="Z676" s="2" t="s">
        <v>36</v>
      </c>
      <c r="AA676" s="2"/>
      <c r="AB676" s="2" t="s">
        <v>1473</v>
      </c>
    </row>
    <row r="677" spans="1:28" ht="13" x14ac:dyDescent="0.15">
      <c r="A677" s="1">
        <v>397</v>
      </c>
      <c r="B677" s="2" t="s">
        <v>28</v>
      </c>
      <c r="C677" s="2" t="s">
        <v>29</v>
      </c>
      <c r="D677" s="1">
        <v>16</v>
      </c>
      <c r="E677" s="2" t="s">
        <v>30</v>
      </c>
      <c r="F677" s="1">
        <v>2</v>
      </c>
      <c r="G677" s="2" t="s">
        <v>43</v>
      </c>
      <c r="H677" s="1">
        <v>13</v>
      </c>
      <c r="I677" s="1">
        <v>14</v>
      </c>
      <c r="J677" s="1">
        <v>13</v>
      </c>
      <c r="K677" s="1">
        <v>5</v>
      </c>
      <c r="L677" s="1">
        <v>136.12</v>
      </c>
      <c r="M677" s="1">
        <v>136.13</v>
      </c>
      <c r="N677" s="1">
        <v>136.07</v>
      </c>
      <c r="O677" s="1">
        <v>136.07900000000001</v>
      </c>
      <c r="P677" s="1">
        <v>1</v>
      </c>
      <c r="Q677" s="1">
        <v>5</v>
      </c>
      <c r="R677" s="2" t="s">
        <v>44</v>
      </c>
      <c r="S677" s="2" t="s">
        <v>108</v>
      </c>
      <c r="T677" s="2"/>
      <c r="U677" s="2"/>
      <c r="V677" s="1" t="s">
        <v>108</v>
      </c>
      <c r="W677" s="2" t="s">
        <v>1474</v>
      </c>
      <c r="X677" s="3">
        <v>44896.746527777781</v>
      </c>
      <c r="Y677" s="2" t="s">
        <v>110</v>
      </c>
      <c r="Z677" s="2" t="s">
        <v>36</v>
      </c>
      <c r="AA677" s="2"/>
      <c r="AB677" s="2" t="s">
        <v>1475</v>
      </c>
    </row>
    <row r="678" spans="1:28" ht="13" x14ac:dyDescent="0.15">
      <c r="A678" s="1">
        <v>397</v>
      </c>
      <c r="B678" s="2" t="s">
        <v>28</v>
      </c>
      <c r="C678" s="2" t="s">
        <v>29</v>
      </c>
      <c r="D678" s="1">
        <v>16</v>
      </c>
      <c r="E678" s="2" t="s">
        <v>30</v>
      </c>
      <c r="F678" s="1">
        <v>2</v>
      </c>
      <c r="G678" s="2" t="s">
        <v>29</v>
      </c>
      <c r="H678" s="1">
        <v>13</v>
      </c>
      <c r="I678" s="1">
        <v>13</v>
      </c>
      <c r="J678" s="1">
        <v>13</v>
      </c>
      <c r="K678" s="1">
        <v>5</v>
      </c>
      <c r="L678" s="1">
        <v>136.12</v>
      </c>
      <c r="M678" s="1">
        <v>136.12</v>
      </c>
      <c r="N678" s="1">
        <v>136.07</v>
      </c>
      <c r="O678" s="1">
        <v>136.07</v>
      </c>
      <c r="P678" s="1">
        <v>0</v>
      </c>
      <c r="Q678" s="1">
        <v>1</v>
      </c>
      <c r="R678" s="2" t="s">
        <v>38</v>
      </c>
      <c r="S678" s="2" t="s">
        <v>39</v>
      </c>
      <c r="T678" s="2"/>
      <c r="U678" s="2"/>
      <c r="V678" s="2" t="s">
        <v>39</v>
      </c>
      <c r="W678" s="2" t="s">
        <v>1476</v>
      </c>
      <c r="X678" s="3">
        <v>44896.755555555559</v>
      </c>
      <c r="Y678" s="2" t="s">
        <v>41</v>
      </c>
      <c r="Z678" s="2" t="s">
        <v>36</v>
      </c>
      <c r="AA678" s="2"/>
      <c r="AB678" s="2" t="s">
        <v>1477</v>
      </c>
    </row>
    <row r="679" spans="1:28" ht="13" x14ac:dyDescent="0.15">
      <c r="A679" s="1">
        <v>397</v>
      </c>
      <c r="B679" s="2" t="s">
        <v>28</v>
      </c>
      <c r="C679" s="2" t="s">
        <v>29</v>
      </c>
      <c r="D679" s="1">
        <v>16</v>
      </c>
      <c r="E679" s="2" t="s">
        <v>30</v>
      </c>
      <c r="F679" s="1">
        <v>2</v>
      </c>
      <c r="G679" s="2" t="s">
        <v>43</v>
      </c>
      <c r="H679" s="1">
        <v>13</v>
      </c>
      <c r="I679" s="1">
        <v>14</v>
      </c>
      <c r="J679" s="1">
        <v>13</v>
      </c>
      <c r="K679" s="1">
        <v>5</v>
      </c>
      <c r="L679" s="1">
        <v>136.12</v>
      </c>
      <c r="M679" s="1">
        <v>136.13</v>
      </c>
      <c r="N679" s="1">
        <v>136.07</v>
      </c>
      <c r="O679" s="1">
        <v>136.07900000000001</v>
      </c>
      <c r="P679" s="1">
        <v>1</v>
      </c>
      <c r="Q679" s="1">
        <v>5</v>
      </c>
      <c r="R679" s="2" t="s">
        <v>44</v>
      </c>
      <c r="S679" s="2" t="s">
        <v>112</v>
      </c>
      <c r="T679" s="2"/>
      <c r="U679" s="2"/>
      <c r="V679" s="2" t="s">
        <v>112</v>
      </c>
      <c r="W679" s="2" t="s">
        <v>1478</v>
      </c>
      <c r="X679" s="3">
        <v>44896.746527777781</v>
      </c>
      <c r="Y679" s="2" t="s">
        <v>110</v>
      </c>
      <c r="Z679" s="2" t="s">
        <v>36</v>
      </c>
      <c r="AA679" s="2"/>
      <c r="AB679" s="2" t="s">
        <v>1479</v>
      </c>
    </row>
    <row r="680" spans="1:28" ht="13" x14ac:dyDescent="0.15">
      <c r="A680" s="1">
        <v>397</v>
      </c>
      <c r="B680" s="2" t="s">
        <v>28</v>
      </c>
      <c r="C680" s="2" t="s">
        <v>29</v>
      </c>
      <c r="D680" s="1">
        <v>16</v>
      </c>
      <c r="E680" s="2" t="s">
        <v>30</v>
      </c>
      <c r="F680" s="2">
        <v>2</v>
      </c>
      <c r="G680" s="2" t="s">
        <v>43</v>
      </c>
      <c r="H680" s="1">
        <v>77</v>
      </c>
      <c r="I680" s="1">
        <v>77</v>
      </c>
      <c r="J680" s="1">
        <v>77</v>
      </c>
      <c r="K680" s="1">
        <v>5</v>
      </c>
      <c r="L680" s="1">
        <v>136.76</v>
      </c>
      <c r="M680" s="1">
        <v>136.76</v>
      </c>
      <c r="N680" s="1">
        <v>136.67599999999999</v>
      </c>
      <c r="O680" s="1">
        <v>136.67599999999999</v>
      </c>
      <c r="P680" s="1">
        <v>0</v>
      </c>
      <c r="Q680" s="1">
        <v>1</v>
      </c>
      <c r="R680" s="2" t="s">
        <v>49</v>
      </c>
      <c r="S680" s="2" t="s">
        <v>50</v>
      </c>
      <c r="T680" s="2"/>
      <c r="U680" s="2"/>
      <c r="V680" s="2" t="s">
        <v>50</v>
      </c>
      <c r="W680" s="2" t="s">
        <v>1480</v>
      </c>
      <c r="X680" s="3">
        <v>44896.746527777781</v>
      </c>
      <c r="Y680" s="2" t="s">
        <v>110</v>
      </c>
      <c r="Z680" s="2" t="s">
        <v>36</v>
      </c>
      <c r="AA680" s="2"/>
      <c r="AB680" s="2" t="s">
        <v>1481</v>
      </c>
    </row>
    <row r="681" spans="1:28" ht="13" x14ac:dyDescent="0.15">
      <c r="A681" s="1">
        <v>397</v>
      </c>
      <c r="B681" s="2" t="s">
        <v>28</v>
      </c>
      <c r="C681" s="2" t="s">
        <v>29</v>
      </c>
      <c r="D681" s="1">
        <v>16</v>
      </c>
      <c r="E681" s="2" t="s">
        <v>30</v>
      </c>
      <c r="F681" s="2">
        <v>3</v>
      </c>
      <c r="G681" s="2" t="s">
        <v>43</v>
      </c>
      <c r="H681" s="1">
        <v>66</v>
      </c>
      <c r="I681" s="1">
        <v>66</v>
      </c>
      <c r="J681" s="1">
        <v>66</v>
      </c>
      <c r="K681" s="1">
        <v>5</v>
      </c>
      <c r="L681" s="1">
        <v>137.94</v>
      </c>
      <c r="M681" s="1">
        <v>137.94</v>
      </c>
      <c r="N681" s="1">
        <v>137.792</v>
      </c>
      <c r="O681" s="1">
        <v>137.792</v>
      </c>
      <c r="P681" s="1">
        <v>0</v>
      </c>
      <c r="Q681" s="1">
        <v>1</v>
      </c>
      <c r="R681" s="2" t="s">
        <v>49</v>
      </c>
      <c r="S681" s="2" t="s">
        <v>50</v>
      </c>
      <c r="T681" s="2"/>
      <c r="U681" s="2"/>
      <c r="V681" s="2" t="s">
        <v>50</v>
      </c>
      <c r="W681" s="2" t="s">
        <v>1482</v>
      </c>
      <c r="X681" s="3">
        <v>44896.746527777781</v>
      </c>
      <c r="Y681" s="2" t="s">
        <v>110</v>
      </c>
      <c r="Z681" s="2" t="s">
        <v>36</v>
      </c>
      <c r="AA681" s="2"/>
      <c r="AB681" s="2" t="s">
        <v>1483</v>
      </c>
    </row>
    <row r="682" spans="1:28" ht="13" x14ac:dyDescent="0.15">
      <c r="A682" s="1">
        <v>397</v>
      </c>
      <c r="B682" s="2" t="s">
        <v>28</v>
      </c>
      <c r="C682" s="2" t="s">
        <v>29</v>
      </c>
      <c r="D682" s="1">
        <v>16</v>
      </c>
      <c r="E682" s="2" t="s">
        <v>30</v>
      </c>
      <c r="F682" s="2">
        <v>4</v>
      </c>
      <c r="G682" s="2"/>
      <c r="H682" s="1">
        <v>57</v>
      </c>
      <c r="I682" s="1">
        <v>57</v>
      </c>
      <c r="J682" s="1">
        <v>57</v>
      </c>
      <c r="K682" s="1">
        <v>5</v>
      </c>
      <c r="L682" s="1">
        <v>139.13</v>
      </c>
      <c r="M682" s="1">
        <v>139.13</v>
      </c>
      <c r="N682" s="1">
        <v>138.91800000000001</v>
      </c>
      <c r="O682" s="1">
        <v>138.91800000000001</v>
      </c>
      <c r="P682" s="1">
        <v>0</v>
      </c>
      <c r="Q682" s="1">
        <v>1</v>
      </c>
      <c r="R682" s="2" t="s">
        <v>49</v>
      </c>
      <c r="S682" s="2" t="s">
        <v>50</v>
      </c>
      <c r="T682" s="2"/>
      <c r="U682" s="2"/>
      <c r="V682" s="2" t="s">
        <v>50</v>
      </c>
      <c r="W682" s="2" t="s">
        <v>1484</v>
      </c>
      <c r="X682" s="3">
        <v>44896.746527777781</v>
      </c>
      <c r="Y682" s="2" t="s">
        <v>110</v>
      </c>
      <c r="Z682" s="2" t="s">
        <v>36</v>
      </c>
      <c r="AA682" s="2"/>
      <c r="AB682" s="2" t="s">
        <v>1485</v>
      </c>
    </row>
    <row r="683" spans="1:28" ht="13" x14ac:dyDescent="0.15">
      <c r="A683" s="1">
        <v>397</v>
      </c>
      <c r="B683" s="2" t="s">
        <v>28</v>
      </c>
      <c r="C683" s="2" t="s">
        <v>29</v>
      </c>
      <c r="D683" s="1">
        <v>16</v>
      </c>
      <c r="E683" s="2" t="s">
        <v>30</v>
      </c>
      <c r="F683" s="2">
        <v>4</v>
      </c>
      <c r="G683" s="2" t="s">
        <v>43</v>
      </c>
      <c r="H683" s="1">
        <v>74</v>
      </c>
      <c r="I683" s="1">
        <v>76</v>
      </c>
      <c r="J683" s="1">
        <v>74</v>
      </c>
      <c r="K683" s="1">
        <v>5</v>
      </c>
      <c r="L683" s="1">
        <v>139.30000000000001</v>
      </c>
      <c r="M683" s="1">
        <v>139.32</v>
      </c>
      <c r="N683" s="1">
        <v>139.07900000000001</v>
      </c>
      <c r="O683" s="1">
        <v>139.09800000000001</v>
      </c>
      <c r="P683" s="1">
        <v>2</v>
      </c>
      <c r="Q683" s="1">
        <v>7</v>
      </c>
      <c r="R683" s="2" t="s">
        <v>210</v>
      </c>
      <c r="S683" s="2" t="s">
        <v>211</v>
      </c>
      <c r="T683" s="2" t="s">
        <v>212</v>
      </c>
      <c r="U683" s="2" t="s">
        <v>213</v>
      </c>
      <c r="V683" s="2" t="s">
        <v>211</v>
      </c>
      <c r="W683" s="2" t="s">
        <v>1486</v>
      </c>
      <c r="X683" s="3">
        <v>44896.754861111112</v>
      </c>
      <c r="Y683" s="2" t="s">
        <v>35</v>
      </c>
      <c r="Z683" s="2" t="s">
        <v>36</v>
      </c>
      <c r="AA683" s="2"/>
      <c r="AB683" s="2" t="s">
        <v>1487</v>
      </c>
    </row>
    <row r="684" spans="1:28" ht="13" x14ac:dyDescent="0.15">
      <c r="A684" s="1">
        <v>397</v>
      </c>
      <c r="B684" s="2" t="s">
        <v>28</v>
      </c>
      <c r="C684" s="2" t="s">
        <v>29</v>
      </c>
      <c r="D684" s="1">
        <v>16</v>
      </c>
      <c r="E684" s="2" t="s">
        <v>30</v>
      </c>
      <c r="F684" s="2">
        <v>5</v>
      </c>
      <c r="G684" s="2" t="s">
        <v>43</v>
      </c>
      <c r="H684" s="1">
        <v>51</v>
      </c>
      <c r="I684" s="1">
        <v>53</v>
      </c>
      <c r="J684" s="1">
        <v>51</v>
      </c>
      <c r="K684" s="1">
        <v>5</v>
      </c>
      <c r="L684" s="1">
        <v>140.13</v>
      </c>
      <c r="M684" s="1">
        <v>140.15</v>
      </c>
      <c r="N684" s="1">
        <v>139.86500000000001</v>
      </c>
      <c r="O684" s="1">
        <v>139.88300000000001</v>
      </c>
      <c r="P684" s="1">
        <v>2</v>
      </c>
      <c r="Q684" s="1">
        <v>10</v>
      </c>
      <c r="R684" s="2" t="s">
        <v>44</v>
      </c>
      <c r="S684" s="2" t="s">
        <v>45</v>
      </c>
      <c r="T684" s="2"/>
      <c r="U684" s="2"/>
      <c r="V684" s="2">
        <v>31196</v>
      </c>
      <c r="W684" s="2" t="s">
        <v>1488</v>
      </c>
      <c r="X684" s="3">
        <v>44896.753472222219</v>
      </c>
      <c r="Y684" s="2" t="s">
        <v>110</v>
      </c>
      <c r="Z684" s="2" t="s">
        <v>36</v>
      </c>
      <c r="AA684" s="2"/>
      <c r="AB684" s="2" t="s">
        <v>1489</v>
      </c>
    </row>
    <row r="685" spans="1:28" ht="13" x14ac:dyDescent="0.15">
      <c r="A685" s="1">
        <v>397</v>
      </c>
      <c r="B685" s="2" t="s">
        <v>28</v>
      </c>
      <c r="C685" s="2" t="s">
        <v>29</v>
      </c>
      <c r="D685" s="1">
        <v>16</v>
      </c>
      <c r="E685" s="2" t="s">
        <v>30</v>
      </c>
      <c r="F685" s="2">
        <v>5</v>
      </c>
      <c r="G685" s="2"/>
      <c r="H685" s="1">
        <v>75</v>
      </c>
      <c r="I685" s="1">
        <v>75</v>
      </c>
      <c r="J685" s="1">
        <v>75</v>
      </c>
      <c r="K685" s="1">
        <v>5</v>
      </c>
      <c r="L685" s="1">
        <v>140.37</v>
      </c>
      <c r="M685" s="1">
        <v>140.37</v>
      </c>
      <c r="N685" s="1">
        <v>140.09200000000001</v>
      </c>
      <c r="O685" s="1">
        <v>140.09200000000001</v>
      </c>
      <c r="P685" s="1">
        <v>0</v>
      </c>
      <c r="Q685" s="1">
        <v>1</v>
      </c>
      <c r="R685" s="2" t="s">
        <v>49</v>
      </c>
      <c r="S685" s="2" t="s">
        <v>50</v>
      </c>
      <c r="T685" s="2"/>
      <c r="U685" s="2"/>
      <c r="V685" s="2" t="s">
        <v>50</v>
      </c>
      <c r="W685" s="2" t="s">
        <v>1490</v>
      </c>
      <c r="X685" s="3">
        <v>44896.746527777781</v>
      </c>
      <c r="Y685" s="2" t="s">
        <v>110</v>
      </c>
      <c r="Z685" s="2" t="s">
        <v>36</v>
      </c>
      <c r="AA685" s="2"/>
      <c r="AB685" s="2" t="s">
        <v>1491</v>
      </c>
    </row>
    <row r="686" spans="1:28" ht="13" x14ac:dyDescent="0.15">
      <c r="A686" s="1">
        <v>397</v>
      </c>
      <c r="B686" s="2" t="s">
        <v>28</v>
      </c>
      <c r="C686" s="2" t="s">
        <v>29</v>
      </c>
      <c r="D686" s="1">
        <v>16</v>
      </c>
      <c r="E686" s="2" t="s">
        <v>30</v>
      </c>
      <c r="F686" s="2">
        <v>6</v>
      </c>
      <c r="G686" s="2" t="s">
        <v>43</v>
      </c>
      <c r="H686" s="1">
        <v>73</v>
      </c>
      <c r="I686" s="1">
        <v>73</v>
      </c>
      <c r="J686" s="1">
        <v>73</v>
      </c>
      <c r="K686" s="1">
        <v>5</v>
      </c>
      <c r="L686" s="1">
        <v>141.81</v>
      </c>
      <c r="M686" s="1">
        <v>141.81</v>
      </c>
      <c r="N686" s="1">
        <v>141.45500000000001</v>
      </c>
      <c r="O686" s="1">
        <v>141.45500000000001</v>
      </c>
      <c r="P686" s="1">
        <v>0</v>
      </c>
      <c r="Q686" s="1">
        <v>1</v>
      </c>
      <c r="R686" s="2" t="s">
        <v>49</v>
      </c>
      <c r="S686" s="2" t="s">
        <v>50</v>
      </c>
      <c r="T686" s="2"/>
      <c r="U686" s="2"/>
      <c r="V686" s="2" t="s">
        <v>50</v>
      </c>
      <c r="W686" s="2" t="s">
        <v>1492</v>
      </c>
      <c r="X686" s="3">
        <v>44896.746527777781</v>
      </c>
      <c r="Y686" s="2" t="s">
        <v>110</v>
      </c>
      <c r="Z686" s="2" t="s">
        <v>36</v>
      </c>
      <c r="AA686" s="2"/>
      <c r="AB686" s="2" t="s">
        <v>1493</v>
      </c>
    </row>
    <row r="687" spans="1:28" ht="13" x14ac:dyDescent="0.15">
      <c r="A687" s="1">
        <v>397</v>
      </c>
      <c r="B687" s="2" t="s">
        <v>28</v>
      </c>
      <c r="C687" s="2" t="s">
        <v>29</v>
      </c>
      <c r="D687" s="1">
        <v>16</v>
      </c>
      <c r="E687" s="2" t="s">
        <v>30</v>
      </c>
      <c r="F687" s="2">
        <v>7</v>
      </c>
      <c r="G687" s="2" t="s">
        <v>43</v>
      </c>
      <c r="H687" s="1">
        <v>73</v>
      </c>
      <c r="I687" s="1">
        <v>73</v>
      </c>
      <c r="J687" s="1">
        <v>73</v>
      </c>
      <c r="K687" s="1">
        <v>5</v>
      </c>
      <c r="L687" s="1">
        <v>143.29</v>
      </c>
      <c r="M687" s="1">
        <v>143.29</v>
      </c>
      <c r="N687" s="1">
        <v>142.85499999999999</v>
      </c>
      <c r="O687" s="1">
        <v>142.85499999999999</v>
      </c>
      <c r="P687" s="1">
        <v>0</v>
      </c>
      <c r="Q687" s="1">
        <v>1</v>
      </c>
      <c r="R687" s="2" t="s">
        <v>49</v>
      </c>
      <c r="S687" s="2" t="s">
        <v>50</v>
      </c>
      <c r="T687" s="2"/>
      <c r="U687" s="2"/>
      <c r="V687" s="2" t="s">
        <v>50</v>
      </c>
      <c r="W687" s="2" t="s">
        <v>1494</v>
      </c>
      <c r="X687" s="3">
        <v>44896.746527777781</v>
      </c>
      <c r="Y687" s="2" t="s">
        <v>110</v>
      </c>
      <c r="Z687" s="2" t="s">
        <v>36</v>
      </c>
      <c r="AA687" s="2"/>
      <c r="AB687" s="2" t="s">
        <v>1495</v>
      </c>
    </row>
    <row r="688" spans="1:28" ht="13" x14ac:dyDescent="0.15">
      <c r="A688" s="1">
        <v>397</v>
      </c>
      <c r="B688" s="2" t="s">
        <v>28</v>
      </c>
      <c r="C688" s="2" t="s">
        <v>29</v>
      </c>
      <c r="D688" s="1">
        <v>16</v>
      </c>
      <c r="E688" s="2" t="s">
        <v>30</v>
      </c>
      <c r="F688" s="2">
        <v>7</v>
      </c>
      <c r="G688" s="2" t="s">
        <v>43</v>
      </c>
      <c r="H688" s="1">
        <v>74</v>
      </c>
      <c r="I688" s="1">
        <v>75</v>
      </c>
      <c r="J688" s="1">
        <v>74</v>
      </c>
      <c r="K688" s="1">
        <v>5</v>
      </c>
      <c r="L688" s="1">
        <v>143.30000000000001</v>
      </c>
      <c r="M688" s="1">
        <v>143.31</v>
      </c>
      <c r="N688" s="1">
        <v>142.864</v>
      </c>
      <c r="O688" s="1">
        <v>142.874</v>
      </c>
      <c r="P688" s="1">
        <v>1</v>
      </c>
      <c r="Q688" s="1">
        <v>5</v>
      </c>
      <c r="R688" s="2" t="s">
        <v>44</v>
      </c>
      <c r="S688" s="2" t="s">
        <v>108</v>
      </c>
      <c r="T688" s="2"/>
      <c r="U688" s="2"/>
      <c r="V688" s="2" t="s">
        <v>108</v>
      </c>
      <c r="W688" s="2" t="s">
        <v>1496</v>
      </c>
      <c r="X688" s="3">
        <v>44896.746527777781</v>
      </c>
      <c r="Y688" s="2" t="s">
        <v>1497</v>
      </c>
      <c r="Z688" s="2" t="s">
        <v>36</v>
      </c>
      <c r="AA688" s="2"/>
      <c r="AB688" s="2" t="s">
        <v>1498</v>
      </c>
    </row>
    <row r="689" spans="1:28" ht="13" x14ac:dyDescent="0.15">
      <c r="A689" s="1">
        <v>397</v>
      </c>
      <c r="B689" s="2" t="s">
        <v>28</v>
      </c>
      <c r="C689" s="2" t="s">
        <v>29</v>
      </c>
      <c r="D689" s="1">
        <v>16</v>
      </c>
      <c r="E689" s="2" t="s">
        <v>30</v>
      </c>
      <c r="F689" s="2">
        <v>7</v>
      </c>
      <c r="G689" s="2" t="s">
        <v>29</v>
      </c>
      <c r="H689" s="1">
        <v>74</v>
      </c>
      <c r="I689" s="1">
        <v>74</v>
      </c>
      <c r="J689" s="1">
        <v>74</v>
      </c>
      <c r="K689" s="1">
        <v>5</v>
      </c>
      <c r="L689" s="1">
        <v>143.30000000000001</v>
      </c>
      <c r="M689" s="1">
        <v>143.30000000000001</v>
      </c>
      <c r="N689" s="1">
        <v>142.864</v>
      </c>
      <c r="O689" s="1">
        <v>142.864</v>
      </c>
      <c r="P689" s="1">
        <v>0</v>
      </c>
      <c r="Q689" s="1">
        <v>1</v>
      </c>
      <c r="R689" s="2" t="s">
        <v>38</v>
      </c>
      <c r="S689" s="2" t="s">
        <v>39</v>
      </c>
      <c r="T689" s="2"/>
      <c r="U689" s="2"/>
      <c r="V689" s="2" t="s">
        <v>39</v>
      </c>
      <c r="W689" s="2" t="s">
        <v>1499</v>
      </c>
      <c r="X689" s="3">
        <v>44896.808333333334</v>
      </c>
      <c r="Y689" s="2" t="s">
        <v>41</v>
      </c>
      <c r="Z689" s="2" t="s">
        <v>36</v>
      </c>
      <c r="AA689" s="2"/>
      <c r="AB689" s="2" t="s">
        <v>1500</v>
      </c>
    </row>
    <row r="690" spans="1:28" ht="13" x14ac:dyDescent="0.15">
      <c r="A690" s="1">
        <v>397</v>
      </c>
      <c r="B690" s="2" t="s">
        <v>28</v>
      </c>
      <c r="C690" s="2" t="s">
        <v>29</v>
      </c>
      <c r="D690" s="1">
        <v>16</v>
      </c>
      <c r="E690" s="2" t="s">
        <v>30</v>
      </c>
      <c r="F690" s="1">
        <v>7</v>
      </c>
      <c r="G690" s="2"/>
      <c r="H690" s="1">
        <v>115</v>
      </c>
      <c r="I690" s="1">
        <v>125</v>
      </c>
      <c r="J690" s="1">
        <v>0</v>
      </c>
      <c r="K690" s="1">
        <v>5</v>
      </c>
      <c r="L690" s="1">
        <v>143.71</v>
      </c>
      <c r="M690" s="1">
        <v>143.76</v>
      </c>
      <c r="N690" s="1">
        <v>143.25200000000001</v>
      </c>
      <c r="O690" s="1">
        <v>143.29900000000001</v>
      </c>
      <c r="P690" s="1">
        <v>5</v>
      </c>
      <c r="Q690" s="1">
        <v>10</v>
      </c>
      <c r="R690" s="2" t="s">
        <v>53</v>
      </c>
      <c r="S690" s="2"/>
      <c r="T690" s="2" t="s">
        <v>64</v>
      </c>
      <c r="U690" s="2" t="s">
        <v>65</v>
      </c>
      <c r="V690" s="2" t="s">
        <v>66</v>
      </c>
      <c r="W690" s="2" t="s">
        <v>1501</v>
      </c>
      <c r="X690" s="3">
        <v>44896.361805555556</v>
      </c>
      <c r="Y690" s="2" t="s">
        <v>56</v>
      </c>
      <c r="Z690" s="2" t="s">
        <v>36</v>
      </c>
      <c r="AA690" s="2" t="s">
        <v>68</v>
      </c>
      <c r="AB690" s="2" t="s">
        <v>1502</v>
      </c>
    </row>
    <row r="691" spans="1:28" ht="13" x14ac:dyDescent="0.15">
      <c r="A691" s="1">
        <v>397</v>
      </c>
      <c r="B691" s="2" t="s">
        <v>28</v>
      </c>
      <c r="C691" s="2" t="s">
        <v>29</v>
      </c>
      <c r="D691" s="1">
        <v>16</v>
      </c>
      <c r="E691" s="2" t="s">
        <v>30</v>
      </c>
      <c r="F691" s="1">
        <v>7</v>
      </c>
      <c r="G691" s="2"/>
      <c r="H691" s="1">
        <v>115</v>
      </c>
      <c r="I691" s="1">
        <v>125</v>
      </c>
      <c r="J691" s="1">
        <v>0</v>
      </c>
      <c r="K691" s="1">
        <v>5</v>
      </c>
      <c r="L691" s="1">
        <v>143.71</v>
      </c>
      <c r="M691" s="1">
        <v>143.76</v>
      </c>
      <c r="N691" s="1">
        <v>143.25200000000001</v>
      </c>
      <c r="O691" s="1">
        <v>143.29900000000001</v>
      </c>
      <c r="P691" s="1">
        <v>5</v>
      </c>
      <c r="Q691" s="1">
        <v>3</v>
      </c>
      <c r="R691" s="2" t="s">
        <v>53</v>
      </c>
      <c r="S691" s="2"/>
      <c r="T691" s="2"/>
      <c r="U691" s="2"/>
      <c r="V691" s="2" t="s">
        <v>70</v>
      </c>
      <c r="W691" s="2" t="s">
        <v>1503</v>
      </c>
      <c r="X691" s="3">
        <v>44896.361805555556</v>
      </c>
      <c r="Y691" s="2" t="s">
        <v>56</v>
      </c>
      <c r="Z691" s="2" t="s">
        <v>36</v>
      </c>
      <c r="AA691" s="2" t="s">
        <v>72</v>
      </c>
      <c r="AB691" s="2" t="s">
        <v>1504</v>
      </c>
    </row>
    <row r="692" spans="1:28" ht="13" x14ac:dyDescent="0.15">
      <c r="A692" s="1">
        <v>397</v>
      </c>
      <c r="B692" s="2" t="s">
        <v>28</v>
      </c>
      <c r="C692" s="2" t="s">
        <v>29</v>
      </c>
      <c r="D692" s="1">
        <v>16</v>
      </c>
      <c r="E692" s="2" t="s">
        <v>30</v>
      </c>
      <c r="F692" s="1">
        <v>7</v>
      </c>
      <c r="G692" s="2"/>
      <c r="H692" s="1">
        <v>115</v>
      </c>
      <c r="I692" s="1">
        <v>125</v>
      </c>
      <c r="J692" s="1">
        <v>0</v>
      </c>
      <c r="K692" s="1">
        <v>5</v>
      </c>
      <c r="L692" s="1">
        <v>143.71</v>
      </c>
      <c r="M692" s="1">
        <v>143.76</v>
      </c>
      <c r="N692" s="1">
        <v>143.25200000000001</v>
      </c>
      <c r="O692" s="1">
        <v>143.29900000000001</v>
      </c>
      <c r="P692" s="1">
        <v>5</v>
      </c>
      <c r="Q692" s="1">
        <v>10</v>
      </c>
      <c r="R692" s="2" t="s">
        <v>53</v>
      </c>
      <c r="S692" s="2"/>
      <c r="T692" s="2" t="s">
        <v>88</v>
      </c>
      <c r="U692" s="2" t="s">
        <v>89</v>
      </c>
      <c r="V692" s="2" t="s">
        <v>90</v>
      </c>
      <c r="W692" s="2" t="s">
        <v>1505</v>
      </c>
      <c r="X692" s="3">
        <v>44896.361805555556</v>
      </c>
      <c r="Y692" s="2" t="s">
        <v>56</v>
      </c>
      <c r="Z692" s="2" t="s">
        <v>36</v>
      </c>
      <c r="AA692" s="2" t="s">
        <v>92</v>
      </c>
      <c r="AB692" s="2" t="s">
        <v>1506</v>
      </c>
    </row>
    <row r="693" spans="1:28" ht="13" x14ac:dyDescent="0.15">
      <c r="A693" s="1">
        <v>397</v>
      </c>
      <c r="B693" s="2" t="s">
        <v>28</v>
      </c>
      <c r="C693" s="2" t="s">
        <v>29</v>
      </c>
      <c r="D693" s="1">
        <v>16</v>
      </c>
      <c r="E693" s="2" t="s">
        <v>30</v>
      </c>
      <c r="F693" s="1">
        <v>7</v>
      </c>
      <c r="G693" s="2"/>
      <c r="H693" s="1">
        <v>115</v>
      </c>
      <c r="I693" s="1">
        <v>125</v>
      </c>
      <c r="J693" s="1">
        <v>115</v>
      </c>
      <c r="K693" s="1">
        <v>5</v>
      </c>
      <c r="L693" s="1">
        <v>143.71</v>
      </c>
      <c r="M693" s="1">
        <v>143.81</v>
      </c>
      <c r="N693" s="1">
        <v>143.25200000000001</v>
      </c>
      <c r="O693" s="1">
        <v>143.34700000000001</v>
      </c>
      <c r="P693" s="1">
        <v>10</v>
      </c>
      <c r="Q693" s="1">
        <v>353</v>
      </c>
      <c r="R693" s="2" t="s">
        <v>59</v>
      </c>
      <c r="S693" s="2" t="s">
        <v>60</v>
      </c>
      <c r="T693" s="2"/>
      <c r="U693" s="2"/>
      <c r="V693" s="2" t="s">
        <v>1507</v>
      </c>
      <c r="W693" s="2" t="s">
        <v>1508</v>
      </c>
      <c r="X693" s="3">
        <v>44896.320833333331</v>
      </c>
      <c r="Y693" s="2" t="s">
        <v>1304</v>
      </c>
      <c r="Z693" s="2" t="s">
        <v>36</v>
      </c>
      <c r="AA693" s="2"/>
      <c r="AB693" s="2" t="s">
        <v>1509</v>
      </c>
    </row>
    <row r="694" spans="1:28" ht="13" x14ac:dyDescent="0.15">
      <c r="A694" s="1">
        <v>397</v>
      </c>
      <c r="B694" s="2" t="s">
        <v>28</v>
      </c>
      <c r="C694" s="2" t="s">
        <v>29</v>
      </c>
      <c r="D694" s="1">
        <v>16</v>
      </c>
      <c r="E694" s="2" t="s">
        <v>30</v>
      </c>
      <c r="F694" s="1">
        <v>7</v>
      </c>
      <c r="G694" s="2"/>
      <c r="H694" s="1">
        <v>115</v>
      </c>
      <c r="I694" s="1">
        <v>125</v>
      </c>
      <c r="J694" s="1">
        <v>0</v>
      </c>
      <c r="K694" s="1">
        <v>5</v>
      </c>
      <c r="L694" s="1">
        <v>143.71</v>
      </c>
      <c r="M694" s="1">
        <v>143.76</v>
      </c>
      <c r="N694" s="1">
        <v>143.25200000000001</v>
      </c>
      <c r="O694" s="1">
        <v>143.29900000000001</v>
      </c>
      <c r="P694" s="1">
        <v>5</v>
      </c>
      <c r="Q694" s="1">
        <v>2</v>
      </c>
      <c r="R694" s="2" t="s">
        <v>53</v>
      </c>
      <c r="S694" s="2"/>
      <c r="T694" s="2" t="s">
        <v>74</v>
      </c>
      <c r="U694" s="2" t="s">
        <v>75</v>
      </c>
      <c r="V694" s="2" t="s">
        <v>76</v>
      </c>
      <c r="W694" s="2" t="s">
        <v>1510</v>
      </c>
      <c r="X694" s="3">
        <v>44896.361805555556</v>
      </c>
      <c r="Y694" s="2" t="s">
        <v>56</v>
      </c>
      <c r="Z694" s="2" t="s">
        <v>36</v>
      </c>
      <c r="AA694" s="2" t="s">
        <v>78</v>
      </c>
      <c r="AB694" s="2" t="s">
        <v>1511</v>
      </c>
    </row>
    <row r="695" spans="1:28" ht="13" x14ac:dyDescent="0.15">
      <c r="A695" s="1">
        <v>397</v>
      </c>
      <c r="B695" s="2" t="s">
        <v>28</v>
      </c>
      <c r="C695" s="2" t="s">
        <v>29</v>
      </c>
      <c r="D695" s="1">
        <v>16</v>
      </c>
      <c r="E695" s="2" t="s">
        <v>30</v>
      </c>
      <c r="F695" s="1">
        <v>7</v>
      </c>
      <c r="G695" s="2"/>
      <c r="H695" s="1">
        <v>115</v>
      </c>
      <c r="I695" s="1">
        <v>125</v>
      </c>
      <c r="J695" s="1">
        <v>0</v>
      </c>
      <c r="K695" s="1">
        <v>5</v>
      </c>
      <c r="L695" s="1">
        <v>143.71</v>
      </c>
      <c r="M695" s="1">
        <v>143.76</v>
      </c>
      <c r="N695" s="1">
        <v>143.25200000000001</v>
      </c>
      <c r="O695" s="1">
        <v>143.29900000000001</v>
      </c>
      <c r="P695" s="1">
        <v>5</v>
      </c>
      <c r="Q695" s="1">
        <v>2</v>
      </c>
      <c r="R695" s="2" t="s">
        <v>53</v>
      </c>
      <c r="S695" s="2" t="s">
        <v>100</v>
      </c>
      <c r="T695" s="2"/>
      <c r="U695" s="2"/>
      <c r="V695" s="2" t="s">
        <v>101</v>
      </c>
      <c r="W695" s="2" t="s">
        <v>1512</v>
      </c>
      <c r="X695" s="3">
        <v>44896.361805555556</v>
      </c>
      <c r="Y695" s="2" t="s">
        <v>56</v>
      </c>
      <c r="Z695" s="2" t="s">
        <v>36</v>
      </c>
      <c r="AA695" s="2" t="s">
        <v>103</v>
      </c>
      <c r="AB695" s="2" t="s">
        <v>1513</v>
      </c>
    </row>
    <row r="696" spans="1:28" ht="13" x14ac:dyDescent="0.15">
      <c r="A696" s="1">
        <v>397</v>
      </c>
      <c r="B696" s="2" t="s">
        <v>28</v>
      </c>
      <c r="C696" s="2" t="s">
        <v>29</v>
      </c>
      <c r="D696" s="1">
        <v>16</v>
      </c>
      <c r="E696" s="2" t="s">
        <v>30</v>
      </c>
      <c r="F696" s="1">
        <v>7</v>
      </c>
      <c r="G696" s="2"/>
      <c r="H696" s="1">
        <v>115</v>
      </c>
      <c r="I696" s="1">
        <v>125</v>
      </c>
      <c r="J696" s="1">
        <v>0</v>
      </c>
      <c r="K696" s="1">
        <v>5</v>
      </c>
      <c r="L696" s="1">
        <v>143.71</v>
      </c>
      <c r="M696" s="1">
        <v>143.76</v>
      </c>
      <c r="N696" s="1">
        <v>143.25200000000001</v>
      </c>
      <c r="O696" s="1">
        <v>143.29900000000001</v>
      </c>
      <c r="P696" s="1">
        <v>5</v>
      </c>
      <c r="Q696" s="1">
        <v>4</v>
      </c>
      <c r="R696" s="2" t="s">
        <v>53</v>
      </c>
      <c r="S696" s="2"/>
      <c r="T696" s="2" t="s">
        <v>94</v>
      </c>
      <c r="U696" s="2" t="s">
        <v>95</v>
      </c>
      <c r="V696" s="2" t="s">
        <v>96</v>
      </c>
      <c r="W696" s="2" t="s">
        <v>1514</v>
      </c>
      <c r="X696" s="3">
        <v>44896.361805555556</v>
      </c>
      <c r="Y696" s="2" t="s">
        <v>56</v>
      </c>
      <c r="Z696" s="2" t="s">
        <v>36</v>
      </c>
      <c r="AA696" s="2" t="s">
        <v>98</v>
      </c>
      <c r="AB696" s="2" t="s">
        <v>1515</v>
      </c>
    </row>
    <row r="697" spans="1:28" ht="13" x14ac:dyDescent="0.15">
      <c r="A697" s="1">
        <v>397</v>
      </c>
      <c r="B697" s="2" t="s">
        <v>28</v>
      </c>
      <c r="C697" s="2" t="s">
        <v>29</v>
      </c>
      <c r="D697" s="1">
        <v>16</v>
      </c>
      <c r="E697" s="2" t="s">
        <v>30</v>
      </c>
      <c r="F697" s="1">
        <v>7</v>
      </c>
      <c r="G697" s="2"/>
      <c r="H697" s="1">
        <v>115</v>
      </c>
      <c r="I697" s="1">
        <v>125</v>
      </c>
      <c r="J697" s="1">
        <v>0</v>
      </c>
      <c r="K697" s="1">
        <v>5</v>
      </c>
      <c r="L697" s="1">
        <v>143.71</v>
      </c>
      <c r="M697" s="1">
        <v>143.76</v>
      </c>
      <c r="N697" s="1">
        <v>143.25200000000001</v>
      </c>
      <c r="O697" s="1">
        <v>143.29900000000001</v>
      </c>
      <c r="P697" s="1">
        <v>5</v>
      </c>
      <c r="Q697" s="1">
        <v>25</v>
      </c>
      <c r="R697" s="2" t="s">
        <v>80</v>
      </c>
      <c r="S697" s="2"/>
      <c r="T697" s="2" t="s">
        <v>64</v>
      </c>
      <c r="U697" s="2" t="s">
        <v>65</v>
      </c>
      <c r="V697" s="2" t="s">
        <v>81</v>
      </c>
      <c r="W697" s="2" t="s">
        <v>1516</v>
      </c>
      <c r="X697" s="3">
        <v>44896.361805555556</v>
      </c>
      <c r="Y697" s="2" t="s">
        <v>56</v>
      </c>
      <c r="Z697" s="2" t="s">
        <v>36</v>
      </c>
      <c r="AA697" s="2"/>
      <c r="AB697" s="2" t="s">
        <v>1517</v>
      </c>
    </row>
    <row r="698" spans="1:28" ht="13" x14ac:dyDescent="0.15">
      <c r="A698" s="1">
        <v>397</v>
      </c>
      <c r="B698" s="2" t="s">
        <v>28</v>
      </c>
      <c r="C698" s="2" t="s">
        <v>29</v>
      </c>
      <c r="D698" s="1">
        <v>16</v>
      </c>
      <c r="E698" s="2" t="s">
        <v>30</v>
      </c>
      <c r="F698" s="1">
        <v>7</v>
      </c>
      <c r="G698" s="2"/>
      <c r="H698" s="1">
        <v>115</v>
      </c>
      <c r="I698" s="1">
        <v>125</v>
      </c>
      <c r="J698" s="1">
        <v>0</v>
      </c>
      <c r="K698" s="1">
        <v>5</v>
      </c>
      <c r="L698" s="1">
        <v>143.71</v>
      </c>
      <c r="M698" s="1">
        <v>143.76</v>
      </c>
      <c r="N698" s="1">
        <v>143.25200000000001</v>
      </c>
      <c r="O698" s="1">
        <v>143.29900000000001</v>
      </c>
      <c r="P698" s="1">
        <v>5</v>
      </c>
      <c r="Q698" s="1">
        <v>6</v>
      </c>
      <c r="R698" s="2" t="s">
        <v>53</v>
      </c>
      <c r="S698" s="2"/>
      <c r="T698" s="2"/>
      <c r="U698" s="2"/>
      <c r="V698" s="2" t="s">
        <v>54</v>
      </c>
      <c r="W698" s="2" t="s">
        <v>1518</v>
      </c>
      <c r="X698" s="3">
        <v>44896.361805555556</v>
      </c>
      <c r="Y698" s="2" t="s">
        <v>56</v>
      </c>
      <c r="Z698" s="2" t="s">
        <v>36</v>
      </c>
      <c r="AA698" s="2" t="s">
        <v>57</v>
      </c>
      <c r="AB698" s="2" t="s">
        <v>1519</v>
      </c>
    </row>
    <row r="699" spans="1:28" ht="13" x14ac:dyDescent="0.15">
      <c r="A699" s="1">
        <v>397</v>
      </c>
      <c r="B699" s="2" t="s">
        <v>28</v>
      </c>
      <c r="C699" s="2" t="s">
        <v>29</v>
      </c>
      <c r="D699" s="1">
        <v>16</v>
      </c>
      <c r="E699" s="2" t="s">
        <v>30</v>
      </c>
      <c r="F699" s="1">
        <v>7</v>
      </c>
      <c r="G699" s="2"/>
      <c r="H699" s="1">
        <v>115</v>
      </c>
      <c r="I699" s="1">
        <v>125</v>
      </c>
      <c r="J699" s="1">
        <v>0</v>
      </c>
      <c r="K699" s="1">
        <v>5</v>
      </c>
      <c r="L699" s="1">
        <v>143.71</v>
      </c>
      <c r="M699" s="1">
        <v>143.76</v>
      </c>
      <c r="N699" s="1">
        <v>143.25200000000001</v>
      </c>
      <c r="O699" s="1">
        <v>143.29900000000001</v>
      </c>
      <c r="P699" s="1">
        <v>5</v>
      </c>
      <c r="Q699" s="1">
        <v>75</v>
      </c>
      <c r="R699" s="2" t="s">
        <v>80</v>
      </c>
      <c r="S699" s="2"/>
      <c r="T699" s="2"/>
      <c r="U699" s="2"/>
      <c r="V699" s="2" t="s">
        <v>84</v>
      </c>
      <c r="W699" s="2" t="s">
        <v>1520</v>
      </c>
      <c r="X699" s="3">
        <v>44896.361805555556</v>
      </c>
      <c r="Y699" s="2" t="s">
        <v>56</v>
      </c>
      <c r="Z699" s="2" t="s">
        <v>36</v>
      </c>
      <c r="AA699" s="2" t="s">
        <v>86</v>
      </c>
      <c r="AB699" s="2" t="s">
        <v>1521</v>
      </c>
    </row>
    <row r="700" spans="1:28" ht="13" x14ac:dyDescent="0.15">
      <c r="A700" s="1">
        <v>397</v>
      </c>
      <c r="B700" s="2" t="s">
        <v>28</v>
      </c>
      <c r="C700" s="2" t="s">
        <v>29</v>
      </c>
      <c r="D700" s="1">
        <v>16</v>
      </c>
      <c r="E700" s="2" t="s">
        <v>30</v>
      </c>
      <c r="F700" s="1">
        <v>8</v>
      </c>
      <c r="G700" s="2"/>
      <c r="H700" s="1">
        <v>0</v>
      </c>
      <c r="I700" s="1">
        <v>5</v>
      </c>
      <c r="J700" s="1">
        <v>0</v>
      </c>
      <c r="K700" s="1">
        <v>5</v>
      </c>
      <c r="L700" s="1">
        <v>143.81</v>
      </c>
      <c r="M700" s="1">
        <v>143.86000000000001</v>
      </c>
      <c r="N700" s="1">
        <v>143.34700000000001</v>
      </c>
      <c r="O700" s="1">
        <v>143.39400000000001</v>
      </c>
      <c r="P700" s="1">
        <v>5</v>
      </c>
      <c r="Q700" s="1">
        <v>5</v>
      </c>
      <c r="R700" s="2" t="s">
        <v>44</v>
      </c>
      <c r="S700" s="2" t="s">
        <v>105</v>
      </c>
      <c r="T700" s="2"/>
      <c r="U700" s="2"/>
      <c r="V700" s="2" t="s">
        <v>105</v>
      </c>
      <c r="W700" s="2" t="s">
        <v>1522</v>
      </c>
      <c r="X700" s="3">
        <v>44896.320833333331</v>
      </c>
      <c r="Y700" s="2" t="s">
        <v>1304</v>
      </c>
      <c r="Z700" s="2" t="s">
        <v>36</v>
      </c>
      <c r="AA700" s="2"/>
      <c r="AB700" s="2" t="s">
        <v>1523</v>
      </c>
    </row>
    <row r="701" spans="1:28" ht="13" x14ac:dyDescent="0.15">
      <c r="A701" s="1">
        <v>397</v>
      </c>
      <c r="B701" s="2" t="s">
        <v>28</v>
      </c>
      <c r="C701" s="2" t="s">
        <v>29</v>
      </c>
      <c r="D701" s="1">
        <v>16</v>
      </c>
      <c r="E701" s="2" t="s">
        <v>30</v>
      </c>
      <c r="F701" s="1">
        <v>8</v>
      </c>
      <c r="G701" s="2" t="s">
        <v>43</v>
      </c>
      <c r="H701" s="1">
        <v>50</v>
      </c>
      <c r="I701" s="1">
        <v>50</v>
      </c>
      <c r="J701" s="1">
        <v>50</v>
      </c>
      <c r="K701" s="1">
        <v>5</v>
      </c>
      <c r="L701" s="1">
        <v>144.31</v>
      </c>
      <c r="M701" s="1">
        <v>144.31</v>
      </c>
      <c r="N701" s="1">
        <v>143.82</v>
      </c>
      <c r="O701" s="1">
        <v>143.82</v>
      </c>
      <c r="P701" s="1">
        <v>0</v>
      </c>
      <c r="Q701" s="1">
        <v>5</v>
      </c>
      <c r="R701" s="2" t="s">
        <v>49</v>
      </c>
      <c r="S701" s="2" t="s">
        <v>50</v>
      </c>
      <c r="T701" s="2"/>
      <c r="U701" s="2"/>
      <c r="V701" s="2" t="s">
        <v>50</v>
      </c>
      <c r="W701" s="2" t="s">
        <v>1524</v>
      </c>
      <c r="X701" s="3">
        <v>44896.751388888886</v>
      </c>
      <c r="Y701" s="2" t="s">
        <v>110</v>
      </c>
      <c r="Z701" s="2" t="s">
        <v>36</v>
      </c>
      <c r="AA701" s="2"/>
      <c r="AB701" s="2" t="s">
        <v>1525</v>
      </c>
    </row>
    <row r="702" spans="1:28" ht="13" x14ac:dyDescent="0.15">
      <c r="A702" s="1">
        <v>397</v>
      </c>
      <c r="B702" s="2" t="s">
        <v>28</v>
      </c>
      <c r="C702" s="2" t="s">
        <v>29</v>
      </c>
      <c r="D702" s="1">
        <v>17</v>
      </c>
      <c r="E702" s="2" t="s">
        <v>30</v>
      </c>
      <c r="F702" s="1">
        <v>1</v>
      </c>
      <c r="G702" s="2" t="s">
        <v>43</v>
      </c>
      <c r="H702" s="1">
        <v>45</v>
      </c>
      <c r="I702" s="1">
        <v>45</v>
      </c>
      <c r="J702" s="1">
        <v>45</v>
      </c>
      <c r="K702" s="1">
        <v>5</v>
      </c>
      <c r="L702" s="1">
        <v>145.15</v>
      </c>
      <c r="M702" s="1">
        <v>145.15</v>
      </c>
      <c r="N702" s="1">
        <v>145.14400000000001</v>
      </c>
      <c r="O702" s="1">
        <v>145.14400000000001</v>
      </c>
      <c r="P702" s="1">
        <v>0</v>
      </c>
      <c r="Q702" s="1">
        <v>1</v>
      </c>
      <c r="R702" s="2" t="s">
        <v>49</v>
      </c>
      <c r="S702" s="2" t="s">
        <v>50</v>
      </c>
      <c r="T702" s="2"/>
      <c r="U702" s="2"/>
      <c r="V702" s="2" t="s">
        <v>50</v>
      </c>
      <c r="W702" s="2" t="s">
        <v>1526</v>
      </c>
      <c r="X702" s="3">
        <v>44896.797222222223</v>
      </c>
      <c r="Y702" s="2" t="s">
        <v>110</v>
      </c>
      <c r="Z702" s="2" t="s">
        <v>36</v>
      </c>
      <c r="AA702" s="2"/>
      <c r="AB702" s="2" t="s">
        <v>1527</v>
      </c>
    </row>
    <row r="703" spans="1:28" ht="13" x14ac:dyDescent="0.15">
      <c r="A703" s="1">
        <v>397</v>
      </c>
      <c r="B703" s="2" t="s">
        <v>28</v>
      </c>
      <c r="C703" s="2" t="s">
        <v>29</v>
      </c>
      <c r="D703" s="1">
        <v>16</v>
      </c>
      <c r="E703" s="2" t="s">
        <v>30</v>
      </c>
      <c r="F703" s="1" t="s">
        <v>119</v>
      </c>
      <c r="G703" s="2"/>
      <c r="H703" s="1">
        <v>42</v>
      </c>
      <c r="I703" s="1">
        <v>49</v>
      </c>
      <c r="J703" s="1">
        <v>0</v>
      </c>
      <c r="K703" s="1">
        <v>5</v>
      </c>
      <c r="L703" s="1">
        <v>145.16999999999999</v>
      </c>
      <c r="M703" s="1">
        <v>145.24</v>
      </c>
      <c r="N703" s="1">
        <v>144.63300000000001</v>
      </c>
      <c r="O703" s="1">
        <v>144.69900000000001</v>
      </c>
      <c r="P703" s="1">
        <v>7</v>
      </c>
      <c r="Q703" s="1">
        <v>20</v>
      </c>
      <c r="R703" s="2" t="s">
        <v>31</v>
      </c>
      <c r="S703" s="2" t="s">
        <v>133</v>
      </c>
      <c r="T703" s="2"/>
      <c r="U703" s="2"/>
      <c r="V703" s="2" t="s">
        <v>133</v>
      </c>
      <c r="W703" s="2" t="s">
        <v>1528</v>
      </c>
      <c r="X703" s="3">
        <v>44896.320833333331</v>
      </c>
      <c r="Y703" s="2" t="s">
        <v>1304</v>
      </c>
      <c r="Z703" s="2" t="s">
        <v>36</v>
      </c>
      <c r="AA703" s="2" t="s">
        <v>131</v>
      </c>
      <c r="AB703" s="2" t="s">
        <v>1529</v>
      </c>
    </row>
    <row r="704" spans="1:28" ht="13" x14ac:dyDescent="0.15">
      <c r="A704" s="1">
        <v>397</v>
      </c>
      <c r="B704" s="2" t="s">
        <v>28</v>
      </c>
      <c r="C704" s="2" t="s">
        <v>29</v>
      </c>
      <c r="D704" s="1">
        <v>16</v>
      </c>
      <c r="E704" s="2" t="s">
        <v>30</v>
      </c>
      <c r="F704" s="1" t="s">
        <v>119</v>
      </c>
      <c r="G704" s="2"/>
      <c r="H704" s="1">
        <v>42</v>
      </c>
      <c r="I704" s="1">
        <v>49</v>
      </c>
      <c r="J704" s="1">
        <v>0</v>
      </c>
      <c r="K704" s="1">
        <v>5</v>
      </c>
      <c r="L704" s="1">
        <v>145.16999999999999</v>
      </c>
      <c r="M704" s="1">
        <v>145.24</v>
      </c>
      <c r="N704" s="1">
        <v>144.63300000000001</v>
      </c>
      <c r="O704" s="1">
        <v>144.69900000000001</v>
      </c>
      <c r="P704" s="1">
        <v>7</v>
      </c>
      <c r="Q704" s="1">
        <v>5</v>
      </c>
      <c r="R704" s="2" t="s">
        <v>31</v>
      </c>
      <c r="S704" s="2"/>
      <c r="T704" s="2" t="s">
        <v>136</v>
      </c>
      <c r="U704" s="2" t="s">
        <v>137</v>
      </c>
      <c r="V704" s="2" t="s">
        <v>138</v>
      </c>
      <c r="W704" s="2" t="s">
        <v>1530</v>
      </c>
      <c r="X704" s="3">
        <v>44896.320833333331</v>
      </c>
      <c r="Y704" s="2" t="s">
        <v>1304</v>
      </c>
      <c r="Z704" s="2" t="s">
        <v>36</v>
      </c>
      <c r="AA704" s="2"/>
      <c r="AB704" s="2" t="s">
        <v>1531</v>
      </c>
    </row>
    <row r="705" spans="1:28" ht="13" x14ac:dyDescent="0.15">
      <c r="A705" s="1">
        <v>397</v>
      </c>
      <c r="B705" s="2" t="s">
        <v>28</v>
      </c>
      <c r="C705" s="2" t="s">
        <v>29</v>
      </c>
      <c r="D705" s="1">
        <v>16</v>
      </c>
      <c r="E705" s="2" t="s">
        <v>30</v>
      </c>
      <c r="F705" s="1" t="s">
        <v>119</v>
      </c>
      <c r="G705" s="2"/>
      <c r="H705" s="1">
        <v>42</v>
      </c>
      <c r="I705" s="1">
        <v>49</v>
      </c>
      <c r="J705" s="1">
        <v>0</v>
      </c>
      <c r="K705" s="1">
        <v>5</v>
      </c>
      <c r="L705" s="1">
        <v>145.16999999999999</v>
      </c>
      <c r="M705" s="1">
        <v>145.24</v>
      </c>
      <c r="N705" s="1">
        <v>144.63300000000001</v>
      </c>
      <c r="O705" s="1">
        <v>144.69900000000001</v>
      </c>
      <c r="P705" s="1">
        <v>7</v>
      </c>
      <c r="Q705" s="1">
        <v>20</v>
      </c>
      <c r="R705" s="2" t="s">
        <v>31</v>
      </c>
      <c r="S705" s="2"/>
      <c r="T705" s="2" t="s">
        <v>146</v>
      </c>
      <c r="U705" s="2" t="s">
        <v>147</v>
      </c>
      <c r="V705" s="2" t="s">
        <v>148</v>
      </c>
      <c r="W705" s="2" t="s">
        <v>1532</v>
      </c>
      <c r="X705" s="3">
        <v>44896.320833333331</v>
      </c>
      <c r="Y705" s="2" t="s">
        <v>1304</v>
      </c>
      <c r="Z705" s="2" t="s">
        <v>36</v>
      </c>
      <c r="AA705" s="2"/>
      <c r="AB705" s="2" t="s">
        <v>1533</v>
      </c>
    </row>
    <row r="706" spans="1:28" ht="13" x14ac:dyDescent="0.15">
      <c r="A706" s="1">
        <v>397</v>
      </c>
      <c r="B706" s="2" t="s">
        <v>28</v>
      </c>
      <c r="C706" s="2" t="s">
        <v>29</v>
      </c>
      <c r="D706" s="1">
        <v>16</v>
      </c>
      <c r="E706" s="2" t="s">
        <v>30</v>
      </c>
      <c r="F706" s="1" t="s">
        <v>119</v>
      </c>
      <c r="G706" s="2"/>
      <c r="H706" s="1">
        <v>42</v>
      </c>
      <c r="I706" s="1">
        <v>49</v>
      </c>
      <c r="J706" s="1">
        <v>0</v>
      </c>
      <c r="K706" s="1">
        <v>5</v>
      </c>
      <c r="L706" s="1">
        <v>145.16999999999999</v>
      </c>
      <c r="M706" s="1">
        <v>145.24</v>
      </c>
      <c r="N706" s="1">
        <v>144.63300000000001</v>
      </c>
      <c r="O706" s="1">
        <v>144.69900000000001</v>
      </c>
      <c r="P706" s="1">
        <v>7</v>
      </c>
      <c r="Q706" s="1">
        <v>30</v>
      </c>
      <c r="R706" s="2" t="s">
        <v>31</v>
      </c>
      <c r="S706" s="2"/>
      <c r="T706" s="2" t="s">
        <v>120</v>
      </c>
      <c r="U706" s="2" t="s">
        <v>121</v>
      </c>
      <c r="V706" s="2" t="s">
        <v>122</v>
      </c>
      <c r="W706" s="2" t="s">
        <v>1534</v>
      </c>
      <c r="X706" s="3">
        <v>44896.320833333331</v>
      </c>
      <c r="Y706" s="2" t="s">
        <v>1304</v>
      </c>
      <c r="Z706" s="2" t="s">
        <v>36</v>
      </c>
      <c r="AA706" s="2"/>
      <c r="AB706" s="2" t="s">
        <v>1535</v>
      </c>
    </row>
    <row r="707" spans="1:28" ht="13" x14ac:dyDescent="0.15">
      <c r="A707" s="1">
        <v>397</v>
      </c>
      <c r="B707" s="2" t="s">
        <v>28</v>
      </c>
      <c r="C707" s="2" t="s">
        <v>29</v>
      </c>
      <c r="D707" s="1">
        <v>16</v>
      </c>
      <c r="E707" s="2" t="s">
        <v>30</v>
      </c>
      <c r="F707" s="1" t="s">
        <v>119</v>
      </c>
      <c r="G707" s="2"/>
      <c r="H707" s="1">
        <v>42</v>
      </c>
      <c r="I707" s="1">
        <v>49</v>
      </c>
      <c r="J707" s="1">
        <v>0</v>
      </c>
      <c r="K707" s="1">
        <v>5</v>
      </c>
      <c r="L707" s="1">
        <v>145.16999999999999</v>
      </c>
      <c r="M707" s="1">
        <v>145.24</v>
      </c>
      <c r="N707" s="1">
        <v>144.63300000000001</v>
      </c>
      <c r="O707" s="1">
        <v>144.69900000000001</v>
      </c>
      <c r="P707" s="1">
        <v>7</v>
      </c>
      <c r="Q707" s="1">
        <v>5</v>
      </c>
      <c r="R707" s="2" t="s">
        <v>31</v>
      </c>
      <c r="S707" s="2" t="s">
        <v>50</v>
      </c>
      <c r="T707" s="2"/>
      <c r="U707" s="2"/>
      <c r="V707" s="2" t="s">
        <v>50</v>
      </c>
      <c r="W707" s="2" t="s">
        <v>1536</v>
      </c>
      <c r="X707" s="3">
        <v>44896.320833333331</v>
      </c>
      <c r="Y707" s="2" t="s">
        <v>1304</v>
      </c>
      <c r="Z707" s="2" t="s">
        <v>36</v>
      </c>
      <c r="AA707" s="2" t="s">
        <v>131</v>
      </c>
      <c r="AB707" s="2" t="s">
        <v>1537</v>
      </c>
    </row>
    <row r="708" spans="1:28" ht="13" x14ac:dyDescent="0.15">
      <c r="A708" s="1">
        <v>397</v>
      </c>
      <c r="B708" s="2" t="s">
        <v>28</v>
      </c>
      <c r="C708" s="2" t="s">
        <v>29</v>
      </c>
      <c r="D708" s="1">
        <v>16</v>
      </c>
      <c r="E708" s="2" t="s">
        <v>30</v>
      </c>
      <c r="F708" s="1" t="s">
        <v>119</v>
      </c>
      <c r="G708" s="2"/>
      <c r="H708" s="1">
        <v>42</v>
      </c>
      <c r="I708" s="1">
        <v>49</v>
      </c>
      <c r="J708" s="1">
        <v>0</v>
      </c>
      <c r="K708" s="1">
        <v>5</v>
      </c>
      <c r="L708" s="1">
        <v>145.16999999999999</v>
      </c>
      <c r="M708" s="1">
        <v>145.24</v>
      </c>
      <c r="N708" s="1">
        <v>144.63300000000001</v>
      </c>
      <c r="O708" s="1">
        <v>144.69900000000001</v>
      </c>
      <c r="P708" s="1">
        <v>7</v>
      </c>
      <c r="Q708" s="1">
        <v>30</v>
      </c>
      <c r="R708" s="2" t="s">
        <v>31</v>
      </c>
      <c r="S708" s="2"/>
      <c r="T708" s="2" t="s">
        <v>125</v>
      </c>
      <c r="U708" s="2" t="s">
        <v>126</v>
      </c>
      <c r="V708" s="2" t="s">
        <v>127</v>
      </c>
      <c r="W708" s="2" t="s">
        <v>1538</v>
      </c>
      <c r="X708" s="3">
        <v>44896.320833333331</v>
      </c>
      <c r="Y708" s="2" t="s">
        <v>1304</v>
      </c>
      <c r="Z708" s="2" t="s">
        <v>36</v>
      </c>
      <c r="AA708" s="2"/>
      <c r="AB708" s="2" t="s">
        <v>1539</v>
      </c>
    </row>
    <row r="709" spans="1:28" ht="13" x14ac:dyDescent="0.15">
      <c r="A709" s="1">
        <v>397</v>
      </c>
      <c r="B709" s="2" t="s">
        <v>28</v>
      </c>
      <c r="C709" s="2" t="s">
        <v>29</v>
      </c>
      <c r="D709" s="1">
        <v>16</v>
      </c>
      <c r="E709" s="2" t="s">
        <v>30</v>
      </c>
      <c r="F709" s="1" t="s">
        <v>119</v>
      </c>
      <c r="G709" s="2"/>
      <c r="H709" s="1">
        <v>42</v>
      </c>
      <c r="I709" s="1">
        <v>49</v>
      </c>
      <c r="J709" s="1">
        <v>42</v>
      </c>
      <c r="K709" s="1">
        <v>5</v>
      </c>
      <c r="L709" s="1">
        <v>145.16999999999999</v>
      </c>
      <c r="M709" s="1">
        <v>145.24</v>
      </c>
      <c r="N709" s="1">
        <v>144.63300000000001</v>
      </c>
      <c r="O709" s="1">
        <v>144.69999999999999</v>
      </c>
      <c r="P709" s="1">
        <v>7</v>
      </c>
      <c r="Q709" s="1">
        <v>247</v>
      </c>
      <c r="R709" s="2" t="s">
        <v>59</v>
      </c>
      <c r="S709" s="2" t="s">
        <v>32</v>
      </c>
      <c r="T709" s="2"/>
      <c r="U709" s="2"/>
      <c r="V709" s="2" t="s">
        <v>32</v>
      </c>
      <c r="W709" s="2" t="s">
        <v>1540</v>
      </c>
      <c r="X709" s="3">
        <v>44896.319444444445</v>
      </c>
      <c r="Y709" s="2" t="s">
        <v>1304</v>
      </c>
      <c r="Z709" s="2" t="s">
        <v>36</v>
      </c>
      <c r="AA709" s="2"/>
      <c r="AB709" s="2" t="s">
        <v>1541</v>
      </c>
    </row>
    <row r="710" spans="1:28" ht="13" x14ac:dyDescent="0.15">
      <c r="A710" s="1">
        <v>397</v>
      </c>
      <c r="B710" s="2" t="s">
        <v>28</v>
      </c>
      <c r="C710" s="2" t="s">
        <v>29</v>
      </c>
      <c r="D710" s="1">
        <v>16</v>
      </c>
      <c r="E710" s="2" t="s">
        <v>30</v>
      </c>
      <c r="F710" s="1" t="s">
        <v>119</v>
      </c>
      <c r="G710" s="2"/>
      <c r="H710" s="1">
        <v>42</v>
      </c>
      <c r="I710" s="1">
        <v>49</v>
      </c>
      <c r="J710" s="1">
        <v>0</v>
      </c>
      <c r="K710" s="1">
        <v>5</v>
      </c>
      <c r="L710" s="1">
        <v>145.16999999999999</v>
      </c>
      <c r="M710" s="1">
        <v>145.24</v>
      </c>
      <c r="N710" s="1">
        <v>144.63300000000001</v>
      </c>
      <c r="O710" s="1">
        <v>144.69900000000001</v>
      </c>
      <c r="P710" s="1">
        <v>7</v>
      </c>
      <c r="Q710" s="1">
        <v>20</v>
      </c>
      <c r="R710" s="2" t="s">
        <v>31</v>
      </c>
      <c r="S710" s="2"/>
      <c r="T710" s="2" t="s">
        <v>158</v>
      </c>
      <c r="U710" s="2" t="s">
        <v>159</v>
      </c>
      <c r="V710" s="2" t="s">
        <v>160</v>
      </c>
      <c r="W710" s="2" t="s">
        <v>1542</v>
      </c>
      <c r="X710" s="3">
        <v>44896.320833333331</v>
      </c>
      <c r="Y710" s="2" t="s">
        <v>1304</v>
      </c>
      <c r="Z710" s="2" t="s">
        <v>36</v>
      </c>
      <c r="AA710" s="2"/>
      <c r="AB710" s="2" t="s">
        <v>1543</v>
      </c>
    </row>
    <row r="711" spans="1:28" ht="13" x14ac:dyDescent="0.15">
      <c r="A711" s="1">
        <v>397</v>
      </c>
      <c r="B711" s="2" t="s">
        <v>28</v>
      </c>
      <c r="C711" s="2" t="s">
        <v>29</v>
      </c>
      <c r="D711" s="1">
        <v>16</v>
      </c>
      <c r="E711" s="2" t="s">
        <v>30</v>
      </c>
      <c r="F711" s="1" t="s">
        <v>119</v>
      </c>
      <c r="G711" s="2"/>
      <c r="H711" s="1">
        <v>42</v>
      </c>
      <c r="I711" s="1">
        <v>49</v>
      </c>
      <c r="J711" s="1">
        <v>0</v>
      </c>
      <c r="K711" s="1">
        <v>5</v>
      </c>
      <c r="L711" s="1">
        <v>145.16999999999999</v>
      </c>
      <c r="M711" s="1">
        <v>145.24</v>
      </c>
      <c r="N711" s="1">
        <v>144.63300000000001</v>
      </c>
      <c r="O711" s="1">
        <v>144.69900000000001</v>
      </c>
      <c r="P711" s="1">
        <v>7</v>
      </c>
      <c r="Q711" s="1">
        <v>5</v>
      </c>
      <c r="R711" s="2" t="s">
        <v>31</v>
      </c>
      <c r="S711" s="2"/>
      <c r="T711" s="2" t="s">
        <v>153</v>
      </c>
      <c r="U711" s="2" t="s">
        <v>154</v>
      </c>
      <c r="V711" s="2" t="s">
        <v>155</v>
      </c>
      <c r="W711" s="2" t="s">
        <v>1544</v>
      </c>
      <c r="X711" s="3">
        <v>44896.320833333331</v>
      </c>
      <c r="Y711" s="2" t="s">
        <v>1304</v>
      </c>
      <c r="Z711" s="2" t="s">
        <v>36</v>
      </c>
      <c r="AA711" s="2"/>
      <c r="AB711" s="2" t="s">
        <v>1545</v>
      </c>
    </row>
    <row r="712" spans="1:28" ht="13" x14ac:dyDescent="0.15">
      <c r="A712" s="1">
        <v>397</v>
      </c>
      <c r="B712" s="2" t="s">
        <v>28</v>
      </c>
      <c r="C712" s="2" t="s">
        <v>29</v>
      </c>
      <c r="D712" s="1">
        <v>16</v>
      </c>
      <c r="E712" s="2" t="s">
        <v>30</v>
      </c>
      <c r="F712" s="1" t="s">
        <v>119</v>
      </c>
      <c r="G712" s="2"/>
      <c r="H712" s="1">
        <v>42</v>
      </c>
      <c r="I712" s="1">
        <v>49</v>
      </c>
      <c r="J712" s="1">
        <v>0</v>
      </c>
      <c r="K712" s="1">
        <v>5</v>
      </c>
      <c r="L712" s="1">
        <v>145.16999999999999</v>
      </c>
      <c r="M712" s="1">
        <v>145.24</v>
      </c>
      <c r="N712" s="1">
        <v>144.63300000000001</v>
      </c>
      <c r="O712" s="1">
        <v>144.69900000000001</v>
      </c>
      <c r="P712" s="1">
        <v>7</v>
      </c>
      <c r="Q712" s="1">
        <v>5</v>
      </c>
      <c r="R712" s="2" t="s">
        <v>31</v>
      </c>
      <c r="S712" s="2"/>
      <c r="T712" s="2" t="s">
        <v>141</v>
      </c>
      <c r="U712" s="2" t="s">
        <v>142</v>
      </c>
      <c r="V712" s="2" t="s">
        <v>143</v>
      </c>
      <c r="W712" s="2" t="s">
        <v>1546</v>
      </c>
      <c r="X712" s="3">
        <v>44896.320833333331</v>
      </c>
      <c r="Y712" s="2" t="s">
        <v>1304</v>
      </c>
      <c r="Z712" s="2" t="s">
        <v>36</v>
      </c>
      <c r="AA712" s="2"/>
      <c r="AB712" s="2" t="s">
        <v>1547</v>
      </c>
    </row>
    <row r="713" spans="1:28" ht="13" x14ac:dyDescent="0.15">
      <c r="A713" s="1">
        <v>397</v>
      </c>
      <c r="B713" s="2" t="s">
        <v>28</v>
      </c>
      <c r="C713" s="2" t="s">
        <v>29</v>
      </c>
      <c r="D713" s="1">
        <v>17</v>
      </c>
      <c r="E713" s="2" t="s">
        <v>30</v>
      </c>
      <c r="F713" s="1">
        <v>2</v>
      </c>
      <c r="G713" s="2" t="s">
        <v>29</v>
      </c>
      <c r="H713" s="1">
        <v>28</v>
      </c>
      <c r="I713" s="1">
        <v>28</v>
      </c>
      <c r="J713" s="1">
        <v>28</v>
      </c>
      <c r="K713" s="1">
        <v>5</v>
      </c>
      <c r="L713" s="1">
        <v>145.75</v>
      </c>
      <c r="M713" s="1">
        <v>145.75</v>
      </c>
      <c r="N713" s="1">
        <v>145.73599999999999</v>
      </c>
      <c r="O713" s="1">
        <v>145.73599999999999</v>
      </c>
      <c r="P713" s="1">
        <v>0</v>
      </c>
      <c r="Q713" s="1">
        <v>1</v>
      </c>
      <c r="R713" s="2" t="s">
        <v>38</v>
      </c>
      <c r="S713" s="2" t="s">
        <v>39</v>
      </c>
      <c r="T713" s="2"/>
      <c r="U713" s="2"/>
      <c r="V713" s="2" t="s">
        <v>39</v>
      </c>
      <c r="W713" s="2" t="s">
        <v>1548</v>
      </c>
      <c r="X713" s="3">
        <v>44896.806250000001</v>
      </c>
      <c r="Y713" s="2" t="s">
        <v>41</v>
      </c>
      <c r="Z713" s="2" t="s">
        <v>36</v>
      </c>
      <c r="AA713" s="2"/>
      <c r="AB713" s="2" t="s">
        <v>1549</v>
      </c>
    </row>
    <row r="714" spans="1:28" ht="13" x14ac:dyDescent="0.15">
      <c r="A714" s="1">
        <v>397</v>
      </c>
      <c r="B714" s="2" t="s">
        <v>28</v>
      </c>
      <c r="C714" s="2" t="s">
        <v>29</v>
      </c>
      <c r="D714" s="1">
        <v>17</v>
      </c>
      <c r="E714" s="2" t="s">
        <v>30</v>
      </c>
      <c r="F714" s="1">
        <v>2</v>
      </c>
      <c r="G714" s="2" t="s">
        <v>43</v>
      </c>
      <c r="H714" s="1">
        <v>28</v>
      </c>
      <c r="I714" s="1">
        <v>29</v>
      </c>
      <c r="J714" s="1">
        <v>28</v>
      </c>
      <c r="K714" s="1">
        <v>5</v>
      </c>
      <c r="L714" s="1">
        <v>145.75</v>
      </c>
      <c r="M714" s="1">
        <v>145.76</v>
      </c>
      <c r="N714" s="1">
        <v>145.73599999999999</v>
      </c>
      <c r="O714" s="1">
        <v>145.74600000000001</v>
      </c>
      <c r="P714" s="1">
        <v>1</v>
      </c>
      <c r="Q714" s="1">
        <v>5</v>
      </c>
      <c r="R714" s="2" t="s">
        <v>44</v>
      </c>
      <c r="S714" s="2" t="s">
        <v>108</v>
      </c>
      <c r="T714" s="2"/>
      <c r="U714" s="2"/>
      <c r="V714" s="2" t="s">
        <v>108</v>
      </c>
      <c r="W714" s="2" t="s">
        <v>1550</v>
      </c>
      <c r="X714" s="3">
        <v>44896.786805555559</v>
      </c>
      <c r="Y714" s="2" t="s">
        <v>110</v>
      </c>
      <c r="Z714" s="2" t="s">
        <v>36</v>
      </c>
      <c r="AA714" s="2"/>
      <c r="AB714" s="2" t="s">
        <v>1551</v>
      </c>
    </row>
    <row r="715" spans="1:28" ht="13" x14ac:dyDescent="0.15">
      <c r="A715" s="1">
        <v>397</v>
      </c>
      <c r="B715" s="2" t="s">
        <v>28</v>
      </c>
      <c r="C715" s="2" t="s">
        <v>29</v>
      </c>
      <c r="D715" s="1">
        <v>17</v>
      </c>
      <c r="E715" s="2" t="s">
        <v>30</v>
      </c>
      <c r="F715" s="1">
        <v>2</v>
      </c>
      <c r="G715" s="2" t="s">
        <v>43</v>
      </c>
      <c r="H715" s="1">
        <v>66</v>
      </c>
      <c r="I715" s="1">
        <v>66</v>
      </c>
      <c r="J715" s="1">
        <v>66</v>
      </c>
      <c r="K715" s="1">
        <v>5</v>
      </c>
      <c r="L715" s="1">
        <v>146.13</v>
      </c>
      <c r="M715" s="1">
        <v>146.13</v>
      </c>
      <c r="N715" s="1">
        <v>146.11099999999999</v>
      </c>
      <c r="O715" s="1">
        <v>146.11099999999999</v>
      </c>
      <c r="P715" s="1">
        <v>0</v>
      </c>
      <c r="Q715" s="1">
        <v>1</v>
      </c>
      <c r="R715" s="2" t="s">
        <v>49</v>
      </c>
      <c r="S715" s="2" t="s">
        <v>50</v>
      </c>
      <c r="T715" s="2"/>
      <c r="U715" s="2"/>
      <c r="V715" s="2" t="s">
        <v>50</v>
      </c>
      <c r="W715" s="2" t="s">
        <v>1552</v>
      </c>
      <c r="X715" s="3">
        <v>44896.797222222223</v>
      </c>
      <c r="Y715" s="2" t="s">
        <v>110</v>
      </c>
      <c r="Z715" s="2" t="s">
        <v>36</v>
      </c>
      <c r="AA715" s="2"/>
      <c r="AB715" s="2" t="s">
        <v>1553</v>
      </c>
    </row>
    <row r="716" spans="1:28" ht="13" x14ac:dyDescent="0.15">
      <c r="A716" s="1">
        <v>397</v>
      </c>
      <c r="B716" s="2" t="s">
        <v>28</v>
      </c>
      <c r="C716" s="2" t="s">
        <v>29</v>
      </c>
      <c r="D716" s="1">
        <v>17</v>
      </c>
      <c r="E716" s="2" t="s">
        <v>30</v>
      </c>
      <c r="F716" s="1">
        <v>3</v>
      </c>
      <c r="G716" s="2" t="s">
        <v>43</v>
      </c>
      <c r="H716" s="1">
        <v>71</v>
      </c>
      <c r="I716" s="1">
        <v>71</v>
      </c>
      <c r="J716" s="1">
        <v>71</v>
      </c>
      <c r="K716" s="1">
        <v>5</v>
      </c>
      <c r="L716" s="1">
        <v>147.51</v>
      </c>
      <c r="M716" s="1">
        <v>147.51</v>
      </c>
      <c r="N716" s="1">
        <v>147.47200000000001</v>
      </c>
      <c r="O716" s="1">
        <v>147.47200000000001</v>
      </c>
      <c r="P716" s="1">
        <v>0</v>
      </c>
      <c r="Q716" s="1">
        <v>1</v>
      </c>
      <c r="R716" s="2" t="s">
        <v>49</v>
      </c>
      <c r="S716" s="2" t="s">
        <v>50</v>
      </c>
      <c r="T716" s="2"/>
      <c r="U716" s="2"/>
      <c r="V716" s="2" t="s">
        <v>50</v>
      </c>
      <c r="W716" s="2" t="s">
        <v>1554</v>
      </c>
      <c r="X716" s="3">
        <v>44896.797222222223</v>
      </c>
      <c r="Y716" s="2" t="s">
        <v>110</v>
      </c>
      <c r="Z716" s="2" t="s">
        <v>36</v>
      </c>
      <c r="AA716" s="2"/>
      <c r="AB716" s="2" t="s">
        <v>1555</v>
      </c>
    </row>
    <row r="717" spans="1:28" ht="13" x14ac:dyDescent="0.15">
      <c r="A717" s="1">
        <v>397</v>
      </c>
      <c r="B717" s="2" t="s">
        <v>28</v>
      </c>
      <c r="C717" s="2" t="s">
        <v>29</v>
      </c>
      <c r="D717" s="1">
        <v>17</v>
      </c>
      <c r="E717" s="2" t="s">
        <v>30</v>
      </c>
      <c r="F717" s="1">
        <v>4</v>
      </c>
      <c r="G717" s="2" t="s">
        <v>43</v>
      </c>
      <c r="H717" s="1">
        <v>67</v>
      </c>
      <c r="I717" s="1">
        <v>67</v>
      </c>
      <c r="J717" s="1">
        <v>67</v>
      </c>
      <c r="K717" s="1">
        <v>5</v>
      </c>
      <c r="L717" s="1">
        <v>148.84</v>
      </c>
      <c r="M717" s="1">
        <v>148.84</v>
      </c>
      <c r="N717" s="1">
        <v>148.78399999999999</v>
      </c>
      <c r="O717" s="1">
        <v>148.78399999999999</v>
      </c>
      <c r="P717" s="1">
        <v>0</v>
      </c>
      <c r="Q717" s="1">
        <v>1</v>
      </c>
      <c r="R717" s="2" t="s">
        <v>49</v>
      </c>
      <c r="S717" s="2" t="s">
        <v>50</v>
      </c>
      <c r="T717" s="2"/>
      <c r="U717" s="2"/>
      <c r="V717" s="2" t="s">
        <v>50</v>
      </c>
      <c r="W717" s="2" t="s">
        <v>1556</v>
      </c>
      <c r="X717" s="3">
        <v>44896.797222222223</v>
      </c>
      <c r="Y717" s="2" t="s">
        <v>110</v>
      </c>
      <c r="Z717" s="2" t="s">
        <v>36</v>
      </c>
      <c r="AA717" s="2"/>
      <c r="AB717" s="2" t="s">
        <v>1557</v>
      </c>
    </row>
    <row r="718" spans="1:28" ht="13" x14ac:dyDescent="0.15">
      <c r="A718" s="1">
        <v>397</v>
      </c>
      <c r="B718" s="2" t="s">
        <v>28</v>
      </c>
      <c r="C718" s="2" t="s">
        <v>29</v>
      </c>
      <c r="D718" s="1">
        <v>17</v>
      </c>
      <c r="E718" s="2" t="s">
        <v>30</v>
      </c>
      <c r="F718" s="1">
        <v>5</v>
      </c>
      <c r="G718" s="2" t="s">
        <v>43</v>
      </c>
      <c r="H718" s="1">
        <v>80</v>
      </c>
      <c r="I718" s="1">
        <v>80</v>
      </c>
      <c r="J718" s="1">
        <v>80</v>
      </c>
      <c r="K718" s="1">
        <v>5</v>
      </c>
      <c r="L718" s="1">
        <v>150.11000000000001</v>
      </c>
      <c r="M718" s="1">
        <v>150.11000000000001</v>
      </c>
      <c r="N718" s="1">
        <v>150.03700000000001</v>
      </c>
      <c r="O718" s="1">
        <v>150.03700000000001</v>
      </c>
      <c r="P718" s="1">
        <v>0</v>
      </c>
      <c r="Q718" s="1">
        <v>1</v>
      </c>
      <c r="R718" s="2" t="s">
        <v>49</v>
      </c>
      <c r="S718" s="2" t="s">
        <v>50</v>
      </c>
      <c r="T718" s="2"/>
      <c r="U718" s="2"/>
      <c r="V718" s="2" t="s">
        <v>50</v>
      </c>
      <c r="W718" s="2" t="s">
        <v>1558</v>
      </c>
      <c r="X718" s="3">
        <v>44896.797222222223</v>
      </c>
      <c r="Y718" s="2" t="s">
        <v>110</v>
      </c>
      <c r="Z718" s="2" t="s">
        <v>36</v>
      </c>
      <c r="AA718" s="2"/>
      <c r="AB718" s="2" t="s">
        <v>1559</v>
      </c>
    </row>
    <row r="719" spans="1:28" ht="13" x14ac:dyDescent="0.15">
      <c r="A719" s="1">
        <v>397</v>
      </c>
      <c r="B719" s="2" t="s">
        <v>28</v>
      </c>
      <c r="C719" s="2" t="s">
        <v>29</v>
      </c>
      <c r="D719" s="1">
        <v>17</v>
      </c>
      <c r="E719" s="2" t="s">
        <v>30</v>
      </c>
      <c r="F719" s="1">
        <v>5</v>
      </c>
      <c r="G719" s="2" t="s">
        <v>43</v>
      </c>
      <c r="H719" s="1">
        <v>96</v>
      </c>
      <c r="I719" s="1">
        <v>98</v>
      </c>
      <c r="J719" s="1">
        <v>96</v>
      </c>
      <c r="K719" s="1">
        <v>5</v>
      </c>
      <c r="L719" s="1">
        <v>150.27000000000001</v>
      </c>
      <c r="M719" s="1">
        <v>150.29</v>
      </c>
      <c r="N719" s="1">
        <v>150.19499999999999</v>
      </c>
      <c r="O719" s="1">
        <v>150.215</v>
      </c>
      <c r="P719" s="1">
        <v>2</v>
      </c>
      <c r="Q719" s="1">
        <v>10</v>
      </c>
      <c r="R719" s="2" t="s">
        <v>44</v>
      </c>
      <c r="S719" s="2" t="s">
        <v>45</v>
      </c>
      <c r="T719" s="2"/>
      <c r="U719" s="2"/>
      <c r="V719" s="2">
        <v>31197</v>
      </c>
      <c r="W719" s="2" t="s">
        <v>1560</v>
      </c>
      <c r="X719" s="3">
        <v>44896.781944444447</v>
      </c>
      <c r="Y719" s="2" t="s">
        <v>110</v>
      </c>
      <c r="Z719" s="2" t="s">
        <v>36</v>
      </c>
      <c r="AA719" s="2"/>
      <c r="AB719" s="2" t="s">
        <v>1561</v>
      </c>
    </row>
    <row r="720" spans="1:28" ht="13" x14ac:dyDescent="0.15">
      <c r="A720" s="1">
        <v>397</v>
      </c>
      <c r="B720" s="2" t="s">
        <v>28</v>
      </c>
      <c r="C720" s="2" t="s">
        <v>29</v>
      </c>
      <c r="D720" s="1">
        <v>17</v>
      </c>
      <c r="E720" s="2" t="s">
        <v>30</v>
      </c>
      <c r="F720" s="1">
        <v>6</v>
      </c>
      <c r="G720" s="2" t="s">
        <v>43</v>
      </c>
      <c r="H720" s="1">
        <v>63</v>
      </c>
      <c r="I720" s="1">
        <v>65</v>
      </c>
      <c r="J720" s="1">
        <v>63</v>
      </c>
      <c r="K720" s="1">
        <v>5</v>
      </c>
      <c r="L720" s="1">
        <v>151.31</v>
      </c>
      <c r="M720" s="1">
        <v>151.33000000000001</v>
      </c>
      <c r="N720" s="1">
        <v>151.22</v>
      </c>
      <c r="O720" s="1">
        <v>151.24</v>
      </c>
      <c r="P720" s="1">
        <v>2</v>
      </c>
      <c r="Q720" s="1">
        <v>7</v>
      </c>
      <c r="R720" s="2" t="s">
        <v>210</v>
      </c>
      <c r="S720" s="2" t="s">
        <v>211</v>
      </c>
      <c r="T720" s="2" t="s">
        <v>212</v>
      </c>
      <c r="U720" s="2" t="s">
        <v>213</v>
      </c>
      <c r="V720" s="2" t="s">
        <v>211</v>
      </c>
      <c r="W720" s="2" t="s">
        <v>1562</v>
      </c>
      <c r="X720" s="3">
        <v>44896.790277777778</v>
      </c>
      <c r="Y720" s="2" t="s">
        <v>35</v>
      </c>
      <c r="Z720" s="2" t="s">
        <v>36</v>
      </c>
      <c r="AA720" s="2"/>
      <c r="AB720" s="2" t="s">
        <v>1563</v>
      </c>
    </row>
    <row r="721" spans="1:28" ht="13" x14ac:dyDescent="0.15">
      <c r="A721" s="1">
        <v>397</v>
      </c>
      <c r="B721" s="2" t="s">
        <v>28</v>
      </c>
      <c r="C721" s="2" t="s">
        <v>29</v>
      </c>
      <c r="D721" s="1">
        <v>17</v>
      </c>
      <c r="E721" s="2" t="s">
        <v>30</v>
      </c>
      <c r="F721" s="1">
        <v>6</v>
      </c>
      <c r="G721" s="2" t="s">
        <v>43</v>
      </c>
      <c r="H721" s="1">
        <v>77</v>
      </c>
      <c r="I721" s="1">
        <v>77</v>
      </c>
      <c r="J721" s="1">
        <v>77</v>
      </c>
      <c r="K721" s="1">
        <v>5</v>
      </c>
      <c r="L721" s="1">
        <v>151.44999999999999</v>
      </c>
      <c r="M721" s="1">
        <v>151.44999999999999</v>
      </c>
      <c r="N721" s="1">
        <v>151.35900000000001</v>
      </c>
      <c r="O721" s="1">
        <v>151.35900000000001</v>
      </c>
      <c r="P721" s="1">
        <v>0</v>
      </c>
      <c r="Q721" s="1">
        <v>1</v>
      </c>
      <c r="R721" s="2" t="s">
        <v>49</v>
      </c>
      <c r="S721" s="2" t="s">
        <v>50</v>
      </c>
      <c r="T721" s="2"/>
      <c r="U721" s="2"/>
      <c r="V721" s="2" t="s">
        <v>50</v>
      </c>
      <c r="W721" s="2" t="s">
        <v>1564</v>
      </c>
      <c r="X721" s="3">
        <v>44896.797222222223</v>
      </c>
      <c r="Y721" s="2" t="s">
        <v>110</v>
      </c>
      <c r="Z721" s="2" t="s">
        <v>36</v>
      </c>
      <c r="AA721" s="2"/>
      <c r="AB721" s="2" t="s">
        <v>1565</v>
      </c>
    </row>
    <row r="722" spans="1:28" ht="13" x14ac:dyDescent="0.15">
      <c r="A722" s="1">
        <v>397</v>
      </c>
      <c r="B722" s="2" t="s">
        <v>28</v>
      </c>
      <c r="C722" s="2" t="s">
        <v>29</v>
      </c>
      <c r="D722" s="1">
        <v>17</v>
      </c>
      <c r="E722" s="2" t="s">
        <v>30</v>
      </c>
      <c r="F722" s="1">
        <v>7</v>
      </c>
      <c r="G722" s="2" t="s">
        <v>29</v>
      </c>
      <c r="H722" s="1">
        <v>43</v>
      </c>
      <c r="I722" s="1">
        <v>43</v>
      </c>
      <c r="J722" s="1">
        <v>43</v>
      </c>
      <c r="K722" s="1">
        <v>5</v>
      </c>
      <c r="L722" s="1">
        <v>152.4</v>
      </c>
      <c r="M722" s="1">
        <v>152.4</v>
      </c>
      <c r="N722" s="1">
        <v>152.29599999999999</v>
      </c>
      <c r="O722" s="1">
        <v>152.29599999999999</v>
      </c>
      <c r="P722" s="1">
        <v>0</v>
      </c>
      <c r="Q722" s="1">
        <v>1</v>
      </c>
      <c r="R722" s="2" t="s">
        <v>38</v>
      </c>
      <c r="S722" s="2" t="s">
        <v>39</v>
      </c>
      <c r="T722" s="2"/>
      <c r="U722" s="2"/>
      <c r="V722" s="2" t="s">
        <v>39</v>
      </c>
      <c r="W722" s="2" t="s">
        <v>1566</v>
      </c>
      <c r="X722" s="3">
        <v>44896.806250000001</v>
      </c>
      <c r="Y722" s="2" t="s">
        <v>41</v>
      </c>
      <c r="Z722" s="2" t="s">
        <v>36</v>
      </c>
      <c r="AA722" s="2"/>
      <c r="AB722" s="2" t="s">
        <v>1567</v>
      </c>
    </row>
    <row r="723" spans="1:28" ht="13" x14ac:dyDescent="0.15">
      <c r="A723" s="1">
        <v>397</v>
      </c>
      <c r="B723" s="2" t="s">
        <v>28</v>
      </c>
      <c r="C723" s="2" t="s">
        <v>29</v>
      </c>
      <c r="D723" s="1">
        <v>17</v>
      </c>
      <c r="E723" s="2" t="s">
        <v>30</v>
      </c>
      <c r="F723" s="1">
        <v>7</v>
      </c>
      <c r="G723" s="2" t="s">
        <v>43</v>
      </c>
      <c r="H723" s="1">
        <v>43</v>
      </c>
      <c r="I723" s="1">
        <v>44</v>
      </c>
      <c r="J723" s="1">
        <v>43</v>
      </c>
      <c r="K723" s="1">
        <v>5</v>
      </c>
      <c r="L723" s="1">
        <v>152.4</v>
      </c>
      <c r="M723" s="1">
        <v>152.41</v>
      </c>
      <c r="N723" s="1">
        <v>152.29599999999999</v>
      </c>
      <c r="O723" s="1">
        <v>152.30600000000001</v>
      </c>
      <c r="P723" s="1">
        <v>1</v>
      </c>
      <c r="Q723" s="1">
        <v>5</v>
      </c>
      <c r="R723" s="2" t="s">
        <v>44</v>
      </c>
      <c r="S723" s="2" t="s">
        <v>112</v>
      </c>
      <c r="T723" s="2"/>
      <c r="U723" s="2"/>
      <c r="V723" s="2" t="s">
        <v>112</v>
      </c>
      <c r="W723" s="2" t="s">
        <v>1568</v>
      </c>
      <c r="X723" s="3">
        <v>44896.785416666666</v>
      </c>
      <c r="Y723" s="2" t="s">
        <v>110</v>
      </c>
      <c r="Z723" s="2" t="s">
        <v>36</v>
      </c>
      <c r="AA723" s="2"/>
      <c r="AB723" s="2" t="s">
        <v>1569</v>
      </c>
    </row>
    <row r="724" spans="1:28" ht="13" x14ac:dyDescent="0.15">
      <c r="A724" s="1">
        <v>397</v>
      </c>
      <c r="B724" s="2" t="s">
        <v>28</v>
      </c>
      <c r="C724" s="2" t="s">
        <v>29</v>
      </c>
      <c r="D724" s="1">
        <v>17</v>
      </c>
      <c r="E724" s="2" t="s">
        <v>30</v>
      </c>
      <c r="F724" s="1">
        <v>7</v>
      </c>
      <c r="G724" s="2" t="s">
        <v>43</v>
      </c>
      <c r="H724" s="1">
        <v>43</v>
      </c>
      <c r="I724" s="1">
        <v>44</v>
      </c>
      <c r="J724" s="1">
        <v>43</v>
      </c>
      <c r="K724" s="1">
        <v>5</v>
      </c>
      <c r="L724" s="1">
        <v>152.4</v>
      </c>
      <c r="M724" s="1">
        <v>152.41</v>
      </c>
      <c r="N724" s="1">
        <v>152.29599999999999</v>
      </c>
      <c r="O724" s="1">
        <v>152.30600000000001</v>
      </c>
      <c r="P724" s="1">
        <v>1</v>
      </c>
      <c r="Q724" s="1">
        <v>5</v>
      </c>
      <c r="R724" s="2" t="s">
        <v>44</v>
      </c>
      <c r="S724" s="2" t="s">
        <v>108</v>
      </c>
      <c r="T724" s="2"/>
      <c r="U724" s="2"/>
      <c r="V724" s="2" t="s">
        <v>108</v>
      </c>
      <c r="W724" s="2" t="s">
        <v>1570</v>
      </c>
      <c r="X724" s="3">
        <v>44896.786805555559</v>
      </c>
      <c r="Y724" s="2" t="s">
        <v>110</v>
      </c>
      <c r="Z724" s="2" t="s">
        <v>36</v>
      </c>
      <c r="AA724" s="2"/>
      <c r="AB724" s="2" t="s">
        <v>1571</v>
      </c>
    </row>
    <row r="725" spans="1:28" ht="13" x14ac:dyDescent="0.15">
      <c r="A725" s="1">
        <v>397</v>
      </c>
      <c r="B725" s="2" t="s">
        <v>28</v>
      </c>
      <c r="C725" s="2" t="s">
        <v>29</v>
      </c>
      <c r="D725" s="1">
        <v>17</v>
      </c>
      <c r="E725" s="2" t="s">
        <v>30</v>
      </c>
      <c r="F725" s="1">
        <v>7</v>
      </c>
      <c r="G725" s="2" t="s">
        <v>43</v>
      </c>
      <c r="H725" s="1">
        <v>59</v>
      </c>
      <c r="I725" s="1">
        <v>59</v>
      </c>
      <c r="J725" s="1">
        <v>59</v>
      </c>
      <c r="K725" s="1">
        <v>5</v>
      </c>
      <c r="L725" s="1">
        <v>152.56</v>
      </c>
      <c r="M725" s="1">
        <v>152.56</v>
      </c>
      <c r="N725" s="1">
        <v>152.45400000000001</v>
      </c>
      <c r="O725" s="1">
        <v>152.45400000000001</v>
      </c>
      <c r="P725" s="1">
        <v>0</v>
      </c>
      <c r="Q725" s="1">
        <v>1</v>
      </c>
      <c r="R725" s="2" t="s">
        <v>49</v>
      </c>
      <c r="S725" s="2" t="s">
        <v>50</v>
      </c>
      <c r="T725" s="2"/>
      <c r="U725" s="2"/>
      <c r="V725" s="2" t="s">
        <v>50</v>
      </c>
      <c r="W725" s="2" t="s">
        <v>1572</v>
      </c>
      <c r="X725" s="3">
        <v>44896.797222222223</v>
      </c>
      <c r="Y725" s="2" t="s">
        <v>110</v>
      </c>
      <c r="Z725" s="2" t="s">
        <v>36</v>
      </c>
      <c r="AA725" s="2"/>
      <c r="AB725" s="2" t="s">
        <v>1573</v>
      </c>
    </row>
    <row r="726" spans="1:28" ht="13" x14ac:dyDescent="0.15">
      <c r="A726" s="1">
        <v>397</v>
      </c>
      <c r="B726" s="2" t="s">
        <v>28</v>
      </c>
      <c r="C726" s="2" t="s">
        <v>29</v>
      </c>
      <c r="D726" s="1">
        <v>17</v>
      </c>
      <c r="E726" s="2" t="s">
        <v>30</v>
      </c>
      <c r="F726" s="1">
        <v>7</v>
      </c>
      <c r="G726" s="2"/>
      <c r="H726" s="1">
        <v>105</v>
      </c>
      <c r="I726" s="1">
        <v>115</v>
      </c>
      <c r="J726" s="1">
        <v>0</v>
      </c>
      <c r="K726" s="1">
        <v>5</v>
      </c>
      <c r="L726" s="1">
        <v>153.02000000000001</v>
      </c>
      <c r="M726" s="1">
        <v>153.07</v>
      </c>
      <c r="N726" s="1">
        <v>152.90799999999999</v>
      </c>
      <c r="O726" s="1">
        <v>152.95699999999999</v>
      </c>
      <c r="P726" s="1">
        <v>5</v>
      </c>
      <c r="Q726" s="1">
        <v>6</v>
      </c>
      <c r="R726" s="2" t="s">
        <v>53</v>
      </c>
      <c r="S726" s="2"/>
      <c r="T726" s="2"/>
      <c r="U726" s="2"/>
      <c r="V726" s="2" t="s">
        <v>54</v>
      </c>
      <c r="W726" s="2" t="s">
        <v>1574</v>
      </c>
      <c r="X726" s="3">
        <v>44896.363194444442</v>
      </c>
      <c r="Y726" s="2" t="s">
        <v>56</v>
      </c>
      <c r="Z726" s="2" t="s">
        <v>36</v>
      </c>
      <c r="AA726" s="2" t="s">
        <v>57</v>
      </c>
      <c r="AB726" s="2" t="s">
        <v>1575</v>
      </c>
    </row>
    <row r="727" spans="1:28" ht="13" x14ac:dyDescent="0.15">
      <c r="A727" s="1">
        <v>397</v>
      </c>
      <c r="B727" s="2" t="s">
        <v>28</v>
      </c>
      <c r="C727" s="2" t="s">
        <v>29</v>
      </c>
      <c r="D727" s="1">
        <v>17</v>
      </c>
      <c r="E727" s="2" t="s">
        <v>30</v>
      </c>
      <c r="F727" s="1">
        <v>7</v>
      </c>
      <c r="G727" s="2"/>
      <c r="H727" s="1">
        <v>105</v>
      </c>
      <c r="I727" s="1">
        <v>115</v>
      </c>
      <c r="J727" s="1">
        <v>0</v>
      </c>
      <c r="K727" s="1">
        <v>5</v>
      </c>
      <c r="L727" s="1">
        <v>153.02000000000001</v>
      </c>
      <c r="M727" s="1">
        <v>153.07</v>
      </c>
      <c r="N727" s="1">
        <v>152.90799999999999</v>
      </c>
      <c r="O727" s="1">
        <v>152.95699999999999</v>
      </c>
      <c r="P727" s="1">
        <v>5</v>
      </c>
      <c r="Q727" s="1">
        <v>2</v>
      </c>
      <c r="R727" s="2" t="s">
        <v>53</v>
      </c>
      <c r="S727" s="2" t="s">
        <v>100</v>
      </c>
      <c r="T727" s="2"/>
      <c r="U727" s="2"/>
      <c r="V727" s="2" t="s">
        <v>101</v>
      </c>
      <c r="W727" s="2" t="s">
        <v>1576</v>
      </c>
      <c r="X727" s="3">
        <v>44896.363194444442</v>
      </c>
      <c r="Y727" s="2" t="s">
        <v>56</v>
      </c>
      <c r="Z727" s="2" t="s">
        <v>36</v>
      </c>
      <c r="AA727" s="2" t="s">
        <v>103</v>
      </c>
      <c r="AB727" s="2" t="s">
        <v>1577</v>
      </c>
    </row>
    <row r="728" spans="1:28" ht="13" x14ac:dyDescent="0.15">
      <c r="A728" s="1">
        <v>397</v>
      </c>
      <c r="B728" s="2" t="s">
        <v>28</v>
      </c>
      <c r="C728" s="2" t="s">
        <v>29</v>
      </c>
      <c r="D728" s="1">
        <v>17</v>
      </c>
      <c r="E728" s="2" t="s">
        <v>30</v>
      </c>
      <c r="F728" s="1">
        <v>7</v>
      </c>
      <c r="G728" s="2"/>
      <c r="H728" s="1">
        <v>105</v>
      </c>
      <c r="I728" s="1">
        <v>115</v>
      </c>
      <c r="J728" s="1">
        <v>0</v>
      </c>
      <c r="K728" s="1">
        <v>5</v>
      </c>
      <c r="L728" s="1">
        <v>153.02000000000001</v>
      </c>
      <c r="M728" s="1">
        <v>153.07</v>
      </c>
      <c r="N728" s="1">
        <v>152.90799999999999</v>
      </c>
      <c r="O728" s="1">
        <v>152.95699999999999</v>
      </c>
      <c r="P728" s="1">
        <v>5</v>
      </c>
      <c r="Q728" s="1">
        <v>75</v>
      </c>
      <c r="R728" s="2" t="s">
        <v>80</v>
      </c>
      <c r="S728" s="2"/>
      <c r="T728" s="2"/>
      <c r="U728" s="2"/>
      <c r="V728" s="2" t="s">
        <v>84</v>
      </c>
      <c r="W728" s="2" t="s">
        <v>1578</v>
      </c>
      <c r="X728" s="3">
        <v>44896.363194444442</v>
      </c>
      <c r="Y728" s="2" t="s">
        <v>56</v>
      </c>
      <c r="Z728" s="2" t="s">
        <v>36</v>
      </c>
      <c r="AA728" s="2" t="s">
        <v>86</v>
      </c>
      <c r="AB728" s="2" t="s">
        <v>1579</v>
      </c>
    </row>
    <row r="729" spans="1:28" ht="13" x14ac:dyDescent="0.15">
      <c r="A729" s="1">
        <v>397</v>
      </c>
      <c r="B729" s="2" t="s">
        <v>28</v>
      </c>
      <c r="C729" s="2" t="s">
        <v>29</v>
      </c>
      <c r="D729" s="1">
        <v>17</v>
      </c>
      <c r="E729" s="2" t="s">
        <v>30</v>
      </c>
      <c r="F729" s="1">
        <v>7</v>
      </c>
      <c r="G729" s="2"/>
      <c r="H729" s="1">
        <v>105</v>
      </c>
      <c r="I729" s="1">
        <v>115</v>
      </c>
      <c r="J729" s="1">
        <v>0</v>
      </c>
      <c r="K729" s="1">
        <v>5</v>
      </c>
      <c r="L729" s="1">
        <v>153.02000000000001</v>
      </c>
      <c r="M729" s="1">
        <v>153.07</v>
      </c>
      <c r="N729" s="1">
        <v>152.90799999999999</v>
      </c>
      <c r="O729" s="1">
        <v>152.95699999999999</v>
      </c>
      <c r="P729" s="1">
        <v>5</v>
      </c>
      <c r="Q729" s="1">
        <v>10</v>
      </c>
      <c r="R729" s="2" t="s">
        <v>53</v>
      </c>
      <c r="S729" s="2"/>
      <c r="T729" s="2" t="s">
        <v>88</v>
      </c>
      <c r="U729" s="2" t="s">
        <v>89</v>
      </c>
      <c r="V729" s="2" t="s">
        <v>90</v>
      </c>
      <c r="W729" s="2" t="s">
        <v>1580</v>
      </c>
      <c r="X729" s="3">
        <v>44896.363194444442</v>
      </c>
      <c r="Y729" s="2" t="s">
        <v>56</v>
      </c>
      <c r="Z729" s="2" t="s">
        <v>36</v>
      </c>
      <c r="AA729" s="2" t="s">
        <v>92</v>
      </c>
      <c r="AB729" s="2" t="s">
        <v>1581</v>
      </c>
    </row>
    <row r="730" spans="1:28" ht="13" x14ac:dyDescent="0.15">
      <c r="A730" s="1">
        <v>397</v>
      </c>
      <c r="B730" s="2" t="s">
        <v>28</v>
      </c>
      <c r="C730" s="2" t="s">
        <v>29</v>
      </c>
      <c r="D730" s="1">
        <v>17</v>
      </c>
      <c r="E730" s="2" t="s">
        <v>30</v>
      </c>
      <c r="F730" s="1">
        <v>7</v>
      </c>
      <c r="G730" s="2"/>
      <c r="H730" s="1">
        <v>105</v>
      </c>
      <c r="I730" s="1">
        <v>115</v>
      </c>
      <c r="J730" s="1">
        <v>0</v>
      </c>
      <c r="K730" s="1">
        <v>5</v>
      </c>
      <c r="L730" s="1">
        <v>153.02000000000001</v>
      </c>
      <c r="M730" s="1">
        <v>153.07</v>
      </c>
      <c r="N730" s="1">
        <v>152.90799999999999</v>
      </c>
      <c r="O730" s="1">
        <v>152.95699999999999</v>
      </c>
      <c r="P730" s="1">
        <v>5</v>
      </c>
      <c r="Q730" s="1">
        <v>3</v>
      </c>
      <c r="R730" s="2" t="s">
        <v>53</v>
      </c>
      <c r="S730" s="2"/>
      <c r="T730" s="2"/>
      <c r="U730" s="2"/>
      <c r="V730" s="2" t="s">
        <v>70</v>
      </c>
      <c r="W730" s="2" t="s">
        <v>1582</v>
      </c>
      <c r="X730" s="3">
        <v>44896.363194444442</v>
      </c>
      <c r="Y730" s="2" t="s">
        <v>56</v>
      </c>
      <c r="Z730" s="2" t="s">
        <v>36</v>
      </c>
      <c r="AA730" s="2" t="s">
        <v>72</v>
      </c>
      <c r="AB730" s="2" t="s">
        <v>1583</v>
      </c>
    </row>
    <row r="731" spans="1:28" ht="13" x14ac:dyDescent="0.15">
      <c r="A731" s="1">
        <v>397</v>
      </c>
      <c r="B731" s="2" t="s">
        <v>28</v>
      </c>
      <c r="C731" s="2" t="s">
        <v>29</v>
      </c>
      <c r="D731" s="1">
        <v>17</v>
      </c>
      <c r="E731" s="2" t="s">
        <v>30</v>
      </c>
      <c r="F731" s="1">
        <v>7</v>
      </c>
      <c r="G731" s="2"/>
      <c r="H731" s="1">
        <v>105</v>
      </c>
      <c r="I731" s="1">
        <v>115</v>
      </c>
      <c r="J731" s="1">
        <v>0</v>
      </c>
      <c r="K731" s="1">
        <v>5</v>
      </c>
      <c r="L731" s="1">
        <v>153.02000000000001</v>
      </c>
      <c r="M731" s="1">
        <v>153.07</v>
      </c>
      <c r="N731" s="1">
        <v>152.90799999999999</v>
      </c>
      <c r="O731" s="1">
        <v>152.95699999999999</v>
      </c>
      <c r="P731" s="1">
        <v>5</v>
      </c>
      <c r="Q731" s="1">
        <v>2</v>
      </c>
      <c r="R731" s="2" t="s">
        <v>53</v>
      </c>
      <c r="S731" s="2"/>
      <c r="T731" s="2" t="s">
        <v>74</v>
      </c>
      <c r="U731" s="2" t="s">
        <v>75</v>
      </c>
      <c r="V731" s="2" t="s">
        <v>76</v>
      </c>
      <c r="W731" s="2" t="s">
        <v>1584</v>
      </c>
      <c r="X731" s="3">
        <v>44896.363194444442</v>
      </c>
      <c r="Y731" s="2" t="s">
        <v>56</v>
      </c>
      <c r="Z731" s="2" t="s">
        <v>36</v>
      </c>
      <c r="AA731" s="2" t="s">
        <v>78</v>
      </c>
      <c r="AB731" s="2" t="s">
        <v>1585</v>
      </c>
    </row>
    <row r="732" spans="1:28" ht="13" x14ac:dyDescent="0.15">
      <c r="A732" s="1">
        <v>397</v>
      </c>
      <c r="B732" s="2" t="s">
        <v>28</v>
      </c>
      <c r="C732" s="2" t="s">
        <v>29</v>
      </c>
      <c r="D732" s="1">
        <v>17</v>
      </c>
      <c r="E732" s="2" t="s">
        <v>30</v>
      </c>
      <c r="F732" s="1">
        <v>7</v>
      </c>
      <c r="G732" s="2"/>
      <c r="H732" s="1">
        <v>105</v>
      </c>
      <c r="I732" s="1">
        <v>115</v>
      </c>
      <c r="J732" s="1">
        <v>0</v>
      </c>
      <c r="K732" s="1">
        <v>5</v>
      </c>
      <c r="L732" s="1">
        <v>153.02000000000001</v>
      </c>
      <c r="M732" s="1">
        <v>153.07</v>
      </c>
      <c r="N732" s="1">
        <v>152.90799999999999</v>
      </c>
      <c r="O732" s="1">
        <v>152.95699999999999</v>
      </c>
      <c r="P732" s="1">
        <v>5</v>
      </c>
      <c r="Q732" s="1">
        <v>10</v>
      </c>
      <c r="R732" s="2" t="s">
        <v>53</v>
      </c>
      <c r="S732" s="2"/>
      <c r="T732" s="2" t="s">
        <v>64</v>
      </c>
      <c r="U732" s="2" t="s">
        <v>65</v>
      </c>
      <c r="V732" s="2" t="s">
        <v>66</v>
      </c>
      <c r="W732" s="2" t="s">
        <v>1586</v>
      </c>
      <c r="X732" s="3">
        <v>44896.363194444442</v>
      </c>
      <c r="Y732" s="2" t="s">
        <v>56</v>
      </c>
      <c r="Z732" s="2" t="s">
        <v>36</v>
      </c>
      <c r="AA732" s="2" t="s">
        <v>68</v>
      </c>
      <c r="AB732" s="2" t="s">
        <v>1587</v>
      </c>
    </row>
    <row r="733" spans="1:28" ht="13" x14ac:dyDescent="0.15">
      <c r="A733" s="1">
        <v>397</v>
      </c>
      <c r="B733" s="2" t="s">
        <v>28</v>
      </c>
      <c r="C733" s="2" t="s">
        <v>29</v>
      </c>
      <c r="D733" s="1">
        <v>17</v>
      </c>
      <c r="E733" s="2" t="s">
        <v>30</v>
      </c>
      <c r="F733" s="1">
        <v>7</v>
      </c>
      <c r="G733" s="2"/>
      <c r="H733" s="1">
        <v>105</v>
      </c>
      <c r="I733" s="1">
        <v>115</v>
      </c>
      <c r="J733" s="1">
        <v>0</v>
      </c>
      <c r="K733" s="1">
        <v>5</v>
      </c>
      <c r="L733" s="1">
        <v>153.02000000000001</v>
      </c>
      <c r="M733" s="1">
        <v>153.07</v>
      </c>
      <c r="N733" s="1">
        <v>152.90799999999999</v>
      </c>
      <c r="O733" s="1">
        <v>152.95699999999999</v>
      </c>
      <c r="P733" s="1">
        <v>5</v>
      </c>
      <c r="Q733" s="1">
        <v>25</v>
      </c>
      <c r="R733" s="2" t="s">
        <v>80</v>
      </c>
      <c r="S733" s="2"/>
      <c r="T733" s="2" t="s">
        <v>64</v>
      </c>
      <c r="U733" s="2" t="s">
        <v>65</v>
      </c>
      <c r="V733" s="2" t="s">
        <v>81</v>
      </c>
      <c r="W733" s="2" t="s">
        <v>1588</v>
      </c>
      <c r="X733" s="3">
        <v>44896.363194444442</v>
      </c>
      <c r="Y733" s="2" t="s">
        <v>56</v>
      </c>
      <c r="Z733" s="2" t="s">
        <v>36</v>
      </c>
      <c r="AA733" s="2"/>
      <c r="AB733" s="2" t="s">
        <v>1589</v>
      </c>
    </row>
    <row r="734" spans="1:28" ht="13" x14ac:dyDescent="0.15">
      <c r="A734" s="1">
        <v>397</v>
      </c>
      <c r="B734" s="2" t="s">
        <v>28</v>
      </c>
      <c r="C734" s="2" t="s">
        <v>29</v>
      </c>
      <c r="D734" s="1">
        <v>17</v>
      </c>
      <c r="E734" s="2" t="s">
        <v>30</v>
      </c>
      <c r="F734" s="1">
        <v>7</v>
      </c>
      <c r="G734" s="2"/>
      <c r="H734" s="1">
        <v>105</v>
      </c>
      <c r="I734" s="1">
        <v>115</v>
      </c>
      <c r="J734" s="1">
        <v>105</v>
      </c>
      <c r="K734" s="1">
        <v>5</v>
      </c>
      <c r="L734" s="1">
        <v>153.02000000000001</v>
      </c>
      <c r="M734" s="1">
        <v>153.12</v>
      </c>
      <c r="N734" s="1">
        <v>152.90799999999999</v>
      </c>
      <c r="O734" s="1">
        <v>153.006</v>
      </c>
      <c r="P734" s="1">
        <v>10</v>
      </c>
      <c r="Q734" s="1">
        <v>353</v>
      </c>
      <c r="R734" s="2" t="s">
        <v>59</v>
      </c>
      <c r="S734" s="2" t="s">
        <v>60</v>
      </c>
      <c r="T734" s="2"/>
      <c r="U734" s="2"/>
      <c r="V734" s="2" t="s">
        <v>1590</v>
      </c>
      <c r="W734" s="2" t="s">
        <v>1591</v>
      </c>
      <c r="X734" s="3">
        <v>44896.350694444445</v>
      </c>
      <c r="Y734" s="2" t="s">
        <v>1304</v>
      </c>
      <c r="Z734" s="2" t="s">
        <v>36</v>
      </c>
      <c r="AA734" s="2"/>
      <c r="AB734" s="2" t="s">
        <v>1592</v>
      </c>
    </row>
    <row r="735" spans="1:28" ht="13" x14ac:dyDescent="0.15">
      <c r="A735" s="1">
        <v>397</v>
      </c>
      <c r="B735" s="2" t="s">
        <v>28</v>
      </c>
      <c r="C735" s="2" t="s">
        <v>29</v>
      </c>
      <c r="D735" s="1">
        <v>17</v>
      </c>
      <c r="E735" s="2" t="s">
        <v>30</v>
      </c>
      <c r="F735" s="1">
        <v>7</v>
      </c>
      <c r="G735" s="2"/>
      <c r="H735" s="1">
        <v>105</v>
      </c>
      <c r="I735" s="1">
        <v>115</v>
      </c>
      <c r="J735" s="1">
        <v>0</v>
      </c>
      <c r="K735" s="1">
        <v>5</v>
      </c>
      <c r="L735" s="1">
        <v>153.02000000000001</v>
      </c>
      <c r="M735" s="1">
        <v>153.07</v>
      </c>
      <c r="N735" s="1">
        <v>152.90799999999999</v>
      </c>
      <c r="O735" s="1">
        <v>152.95699999999999</v>
      </c>
      <c r="P735" s="1">
        <v>5</v>
      </c>
      <c r="Q735" s="1">
        <v>4</v>
      </c>
      <c r="R735" s="2" t="s">
        <v>53</v>
      </c>
      <c r="S735" s="2"/>
      <c r="T735" s="2" t="s">
        <v>94</v>
      </c>
      <c r="U735" s="2" t="s">
        <v>95</v>
      </c>
      <c r="V735" s="2" t="s">
        <v>96</v>
      </c>
      <c r="W735" s="2" t="s">
        <v>1593</v>
      </c>
      <c r="X735" s="3">
        <v>44896.363194444442</v>
      </c>
      <c r="Y735" s="2" t="s">
        <v>56</v>
      </c>
      <c r="Z735" s="2" t="s">
        <v>36</v>
      </c>
      <c r="AA735" s="2" t="s">
        <v>98</v>
      </c>
      <c r="AB735" s="2" t="s">
        <v>1594</v>
      </c>
    </row>
    <row r="736" spans="1:28" ht="13" x14ac:dyDescent="0.15">
      <c r="A736" s="1">
        <v>397</v>
      </c>
      <c r="B736" s="2" t="s">
        <v>28</v>
      </c>
      <c r="C736" s="2" t="s">
        <v>29</v>
      </c>
      <c r="D736" s="1">
        <v>17</v>
      </c>
      <c r="E736" s="2" t="s">
        <v>30</v>
      </c>
      <c r="F736" s="1">
        <v>8</v>
      </c>
      <c r="G736" s="2"/>
      <c r="H736" s="1">
        <v>0</v>
      </c>
      <c r="I736" s="1">
        <v>5</v>
      </c>
      <c r="J736" s="1">
        <v>0</v>
      </c>
      <c r="K736" s="1">
        <v>5</v>
      </c>
      <c r="L736" s="1">
        <v>153.12</v>
      </c>
      <c r="M736" s="1">
        <v>153.16999999999999</v>
      </c>
      <c r="N736" s="1">
        <v>153.006</v>
      </c>
      <c r="O736" s="1">
        <v>153.05500000000001</v>
      </c>
      <c r="P736" s="1">
        <v>5</v>
      </c>
      <c r="Q736" s="1">
        <v>5</v>
      </c>
      <c r="R736" s="2" t="s">
        <v>44</v>
      </c>
      <c r="S736" s="2" t="s">
        <v>105</v>
      </c>
      <c r="T736" s="2"/>
      <c r="U736" s="2"/>
      <c r="V736" s="2" t="s">
        <v>105</v>
      </c>
      <c r="W736" s="2" t="s">
        <v>1595</v>
      </c>
      <c r="X736" s="3">
        <v>44896.350694444445</v>
      </c>
      <c r="Y736" s="2" t="s">
        <v>1304</v>
      </c>
      <c r="Z736" s="2" t="s">
        <v>36</v>
      </c>
      <c r="AA736" s="2"/>
      <c r="AB736" s="2" t="s">
        <v>1596</v>
      </c>
    </row>
    <row r="737" spans="1:28" ht="13" x14ac:dyDescent="0.15">
      <c r="A737" s="1">
        <v>397</v>
      </c>
      <c r="B737" s="2" t="s">
        <v>28</v>
      </c>
      <c r="C737" s="2" t="s">
        <v>29</v>
      </c>
      <c r="D737" s="1">
        <v>17</v>
      </c>
      <c r="E737" s="2" t="s">
        <v>30</v>
      </c>
      <c r="F737" s="1">
        <v>8</v>
      </c>
      <c r="G737" s="2" t="s">
        <v>43</v>
      </c>
      <c r="H737" s="1">
        <v>54</v>
      </c>
      <c r="I737" s="1">
        <v>54</v>
      </c>
      <c r="J737" s="1">
        <v>54</v>
      </c>
      <c r="K737" s="1">
        <v>5</v>
      </c>
      <c r="L737" s="1">
        <v>153.66</v>
      </c>
      <c r="M737" s="1">
        <v>153.66</v>
      </c>
      <c r="N737" s="1">
        <v>153.53899999999999</v>
      </c>
      <c r="O737" s="1">
        <v>153.53899999999999</v>
      </c>
      <c r="P737" s="1">
        <v>0</v>
      </c>
      <c r="Q737" s="1">
        <v>1</v>
      </c>
      <c r="R737" s="2" t="s">
        <v>49</v>
      </c>
      <c r="S737" s="2" t="s">
        <v>50</v>
      </c>
      <c r="T737" s="2"/>
      <c r="U737" s="2"/>
      <c r="V737" s="1" t="s">
        <v>50</v>
      </c>
      <c r="W737" s="2" t="s">
        <v>1597</v>
      </c>
      <c r="X737" s="3">
        <v>44896.797222222223</v>
      </c>
      <c r="Y737" s="2" t="s">
        <v>110</v>
      </c>
      <c r="Z737" s="2" t="s">
        <v>36</v>
      </c>
      <c r="AA737" s="2"/>
      <c r="AB737" s="2" t="s">
        <v>1598</v>
      </c>
    </row>
    <row r="738" spans="1:28" ht="13" x14ac:dyDescent="0.15">
      <c r="A738" s="1">
        <v>397</v>
      </c>
      <c r="B738" s="2" t="s">
        <v>28</v>
      </c>
      <c r="C738" s="2" t="s">
        <v>29</v>
      </c>
      <c r="D738" s="1">
        <v>17</v>
      </c>
      <c r="E738" s="2" t="s">
        <v>30</v>
      </c>
      <c r="F738" s="1" t="s">
        <v>119</v>
      </c>
      <c r="G738" s="2"/>
      <c r="H738" s="1">
        <v>26</v>
      </c>
      <c r="I738" s="1">
        <v>33</v>
      </c>
      <c r="J738" s="1">
        <v>0</v>
      </c>
      <c r="K738" s="1">
        <v>5</v>
      </c>
      <c r="L738" s="1">
        <v>154.26</v>
      </c>
      <c r="M738" s="1">
        <v>154.33000000000001</v>
      </c>
      <c r="N738" s="1">
        <v>154.13</v>
      </c>
      <c r="O738" s="1">
        <v>154.19900000000001</v>
      </c>
      <c r="P738" s="1">
        <v>7</v>
      </c>
      <c r="Q738" s="1">
        <v>30</v>
      </c>
      <c r="R738" s="2" t="s">
        <v>31</v>
      </c>
      <c r="S738" s="2"/>
      <c r="T738" s="2" t="s">
        <v>120</v>
      </c>
      <c r="U738" s="2" t="s">
        <v>121</v>
      </c>
      <c r="V738" s="2" t="s">
        <v>122</v>
      </c>
      <c r="W738" s="2" t="s">
        <v>1599</v>
      </c>
      <c r="X738" s="3">
        <v>44896.350694444445</v>
      </c>
      <c r="Y738" s="2" t="s">
        <v>1304</v>
      </c>
      <c r="Z738" s="2" t="s">
        <v>36</v>
      </c>
      <c r="AA738" s="2"/>
      <c r="AB738" s="2" t="s">
        <v>1600</v>
      </c>
    </row>
    <row r="739" spans="1:28" ht="13" x14ac:dyDescent="0.15">
      <c r="A739" s="1">
        <v>397</v>
      </c>
      <c r="B739" s="2" t="s">
        <v>28</v>
      </c>
      <c r="C739" s="2" t="s">
        <v>29</v>
      </c>
      <c r="D739" s="1">
        <v>17</v>
      </c>
      <c r="E739" s="2" t="s">
        <v>30</v>
      </c>
      <c r="F739" s="1" t="s">
        <v>119</v>
      </c>
      <c r="G739" s="2"/>
      <c r="H739" s="1">
        <v>26</v>
      </c>
      <c r="I739" s="1">
        <v>33</v>
      </c>
      <c r="J739" s="1">
        <v>0</v>
      </c>
      <c r="K739" s="1">
        <v>5</v>
      </c>
      <c r="L739" s="1">
        <v>154.26</v>
      </c>
      <c r="M739" s="1">
        <v>154.33000000000001</v>
      </c>
      <c r="N739" s="1">
        <v>154.13</v>
      </c>
      <c r="O739" s="1">
        <v>154.19900000000001</v>
      </c>
      <c r="P739" s="1">
        <v>7</v>
      </c>
      <c r="Q739" s="1">
        <v>20</v>
      </c>
      <c r="R739" s="2" t="s">
        <v>31</v>
      </c>
      <c r="S739" s="2" t="s">
        <v>133</v>
      </c>
      <c r="T739" s="2"/>
      <c r="U739" s="2"/>
      <c r="V739" s="2" t="s">
        <v>133</v>
      </c>
      <c r="W739" s="2" t="s">
        <v>1601</v>
      </c>
      <c r="X739" s="3">
        <v>44896.350694444445</v>
      </c>
      <c r="Y739" s="2" t="s">
        <v>1304</v>
      </c>
      <c r="Z739" s="2" t="s">
        <v>36</v>
      </c>
      <c r="AA739" s="2" t="s">
        <v>131</v>
      </c>
      <c r="AB739" s="2" t="s">
        <v>1602</v>
      </c>
    </row>
    <row r="740" spans="1:28" ht="13" x14ac:dyDescent="0.15">
      <c r="A740" s="1">
        <v>397</v>
      </c>
      <c r="B740" s="2" t="s">
        <v>28</v>
      </c>
      <c r="C740" s="2" t="s">
        <v>29</v>
      </c>
      <c r="D740" s="1">
        <v>17</v>
      </c>
      <c r="E740" s="2" t="s">
        <v>30</v>
      </c>
      <c r="F740" s="1" t="s">
        <v>119</v>
      </c>
      <c r="G740" s="2"/>
      <c r="H740" s="1">
        <v>26</v>
      </c>
      <c r="I740" s="1">
        <v>33</v>
      </c>
      <c r="J740" s="1">
        <v>0</v>
      </c>
      <c r="K740" s="1">
        <v>5</v>
      </c>
      <c r="L740" s="1">
        <v>154.26</v>
      </c>
      <c r="M740" s="1">
        <v>154.33000000000001</v>
      </c>
      <c r="N740" s="1">
        <v>154.13</v>
      </c>
      <c r="O740" s="1">
        <v>154.19900000000001</v>
      </c>
      <c r="P740" s="1">
        <v>7</v>
      </c>
      <c r="Q740" s="1">
        <v>5</v>
      </c>
      <c r="R740" s="2" t="s">
        <v>31</v>
      </c>
      <c r="S740" s="2"/>
      <c r="T740" s="2" t="s">
        <v>136</v>
      </c>
      <c r="U740" s="2" t="s">
        <v>137</v>
      </c>
      <c r="V740" s="2" t="s">
        <v>138</v>
      </c>
      <c r="W740" s="2" t="s">
        <v>1603</v>
      </c>
      <c r="X740" s="3">
        <v>44896.350694444445</v>
      </c>
      <c r="Y740" s="2" t="s">
        <v>1304</v>
      </c>
      <c r="Z740" s="2" t="s">
        <v>36</v>
      </c>
      <c r="AA740" s="2"/>
      <c r="AB740" s="2" t="s">
        <v>1604</v>
      </c>
    </row>
    <row r="741" spans="1:28" ht="13" x14ac:dyDescent="0.15">
      <c r="A741" s="1">
        <v>397</v>
      </c>
      <c r="B741" s="2" t="s">
        <v>28</v>
      </c>
      <c r="C741" s="2" t="s">
        <v>29</v>
      </c>
      <c r="D741" s="1">
        <v>17</v>
      </c>
      <c r="E741" s="2" t="s">
        <v>30</v>
      </c>
      <c r="F741" s="1" t="s">
        <v>119</v>
      </c>
      <c r="G741" s="2"/>
      <c r="H741" s="1">
        <v>26</v>
      </c>
      <c r="I741" s="1">
        <v>33</v>
      </c>
      <c r="J741" s="1">
        <v>0</v>
      </c>
      <c r="K741" s="1">
        <v>5</v>
      </c>
      <c r="L741" s="1">
        <v>154.26</v>
      </c>
      <c r="M741" s="1">
        <v>154.33000000000001</v>
      </c>
      <c r="N741" s="1">
        <v>154.13</v>
      </c>
      <c r="O741" s="1">
        <v>154.19900000000001</v>
      </c>
      <c r="P741" s="1">
        <v>7</v>
      </c>
      <c r="Q741" s="1">
        <v>20</v>
      </c>
      <c r="R741" s="2" t="s">
        <v>31</v>
      </c>
      <c r="S741" s="2"/>
      <c r="T741" s="2" t="s">
        <v>158</v>
      </c>
      <c r="U741" s="2" t="s">
        <v>159</v>
      </c>
      <c r="V741" s="2" t="s">
        <v>160</v>
      </c>
      <c r="W741" s="2" t="s">
        <v>1605</v>
      </c>
      <c r="X741" s="3">
        <v>44896.350694444445</v>
      </c>
      <c r="Y741" s="2" t="s">
        <v>1304</v>
      </c>
      <c r="Z741" s="2" t="s">
        <v>36</v>
      </c>
      <c r="AA741" s="2"/>
      <c r="AB741" s="2" t="s">
        <v>1606</v>
      </c>
    </row>
    <row r="742" spans="1:28" ht="13" x14ac:dyDescent="0.15">
      <c r="A742" s="1">
        <v>397</v>
      </c>
      <c r="B742" s="2" t="s">
        <v>28</v>
      </c>
      <c r="C742" s="2" t="s">
        <v>29</v>
      </c>
      <c r="D742" s="1">
        <v>17</v>
      </c>
      <c r="E742" s="2" t="s">
        <v>30</v>
      </c>
      <c r="F742" s="1" t="s">
        <v>119</v>
      </c>
      <c r="G742" s="2"/>
      <c r="H742" s="1">
        <v>26</v>
      </c>
      <c r="I742" s="1">
        <v>33</v>
      </c>
      <c r="J742" s="1">
        <v>26</v>
      </c>
      <c r="K742" s="1">
        <v>5</v>
      </c>
      <c r="L742" s="1">
        <v>154.26</v>
      </c>
      <c r="M742" s="1">
        <v>154.33000000000001</v>
      </c>
      <c r="N742" s="1">
        <v>154.13</v>
      </c>
      <c r="O742" s="1">
        <v>154.19999999999999</v>
      </c>
      <c r="P742" s="1">
        <v>7</v>
      </c>
      <c r="Q742" s="1">
        <v>247</v>
      </c>
      <c r="R742" s="2" t="s">
        <v>59</v>
      </c>
      <c r="S742" s="2" t="s">
        <v>32</v>
      </c>
      <c r="T742" s="2"/>
      <c r="U742" s="2"/>
      <c r="V742" s="2" t="s">
        <v>32</v>
      </c>
      <c r="W742" s="2" t="s">
        <v>1607</v>
      </c>
      <c r="X742" s="3">
        <v>44896.349305555559</v>
      </c>
      <c r="Y742" s="2" t="s">
        <v>1304</v>
      </c>
      <c r="Z742" s="2" t="s">
        <v>36</v>
      </c>
      <c r="AA742" s="2"/>
      <c r="AB742" s="2" t="s">
        <v>1608</v>
      </c>
    </row>
    <row r="743" spans="1:28" ht="13" x14ac:dyDescent="0.15">
      <c r="A743" s="1">
        <v>397</v>
      </c>
      <c r="B743" s="2" t="s">
        <v>28</v>
      </c>
      <c r="C743" s="2" t="s">
        <v>29</v>
      </c>
      <c r="D743" s="1">
        <v>17</v>
      </c>
      <c r="E743" s="2" t="s">
        <v>30</v>
      </c>
      <c r="F743" s="1" t="s">
        <v>119</v>
      </c>
      <c r="G743" s="2"/>
      <c r="H743" s="1">
        <v>26</v>
      </c>
      <c r="I743" s="1">
        <v>33</v>
      </c>
      <c r="J743" s="1">
        <v>0</v>
      </c>
      <c r="K743" s="1">
        <v>5</v>
      </c>
      <c r="L743" s="1">
        <v>154.26</v>
      </c>
      <c r="M743" s="1">
        <v>154.33000000000001</v>
      </c>
      <c r="N743" s="1">
        <v>154.13</v>
      </c>
      <c r="O743" s="1">
        <v>154.19900000000001</v>
      </c>
      <c r="P743" s="1">
        <v>7</v>
      </c>
      <c r="Q743" s="1">
        <v>30</v>
      </c>
      <c r="R743" s="2" t="s">
        <v>31</v>
      </c>
      <c r="S743" s="2"/>
      <c r="T743" s="2" t="s">
        <v>125</v>
      </c>
      <c r="U743" s="2" t="s">
        <v>126</v>
      </c>
      <c r="V743" s="2" t="s">
        <v>127</v>
      </c>
      <c r="W743" s="2" t="s">
        <v>1609</v>
      </c>
      <c r="X743" s="3">
        <v>44896.350694444445</v>
      </c>
      <c r="Y743" s="2" t="s">
        <v>1304</v>
      </c>
      <c r="Z743" s="2" t="s">
        <v>36</v>
      </c>
      <c r="AA743" s="2"/>
      <c r="AB743" s="2" t="s">
        <v>1610</v>
      </c>
    </row>
    <row r="744" spans="1:28" ht="13" x14ac:dyDescent="0.15">
      <c r="A744" s="1">
        <v>397</v>
      </c>
      <c r="B744" s="2" t="s">
        <v>28</v>
      </c>
      <c r="C744" s="2" t="s">
        <v>29</v>
      </c>
      <c r="D744" s="1">
        <v>17</v>
      </c>
      <c r="E744" s="2" t="s">
        <v>30</v>
      </c>
      <c r="F744" s="1" t="s">
        <v>119</v>
      </c>
      <c r="G744" s="2"/>
      <c r="H744" s="1">
        <v>26</v>
      </c>
      <c r="I744" s="1">
        <v>33</v>
      </c>
      <c r="J744" s="1">
        <v>0</v>
      </c>
      <c r="K744" s="1">
        <v>5</v>
      </c>
      <c r="L744" s="1">
        <v>154.26</v>
      </c>
      <c r="M744" s="1">
        <v>154.33000000000001</v>
      </c>
      <c r="N744" s="1">
        <v>154.13</v>
      </c>
      <c r="O744" s="1">
        <v>154.19900000000001</v>
      </c>
      <c r="P744" s="1">
        <v>7</v>
      </c>
      <c r="Q744" s="1">
        <v>5</v>
      </c>
      <c r="R744" s="2" t="s">
        <v>31</v>
      </c>
      <c r="S744" s="2" t="s">
        <v>50</v>
      </c>
      <c r="T744" s="2"/>
      <c r="U744" s="2"/>
      <c r="V744" s="2" t="s">
        <v>50</v>
      </c>
      <c r="W744" s="2" t="s">
        <v>1611</v>
      </c>
      <c r="X744" s="3">
        <v>44896.350694444445</v>
      </c>
      <c r="Y744" s="2" t="s">
        <v>1304</v>
      </c>
      <c r="Z744" s="2" t="s">
        <v>36</v>
      </c>
      <c r="AA744" s="2" t="s">
        <v>131</v>
      </c>
      <c r="AB744" s="2" t="s">
        <v>1612</v>
      </c>
    </row>
    <row r="745" spans="1:28" ht="13" x14ac:dyDescent="0.15">
      <c r="A745" s="1">
        <v>397</v>
      </c>
      <c r="B745" s="2" t="s">
        <v>28</v>
      </c>
      <c r="C745" s="2" t="s">
        <v>29</v>
      </c>
      <c r="D745" s="1">
        <v>17</v>
      </c>
      <c r="E745" s="2" t="s">
        <v>30</v>
      </c>
      <c r="F745" s="1" t="s">
        <v>119</v>
      </c>
      <c r="G745" s="2"/>
      <c r="H745" s="1">
        <v>26</v>
      </c>
      <c r="I745" s="1">
        <v>33</v>
      </c>
      <c r="J745" s="1">
        <v>0</v>
      </c>
      <c r="K745" s="1">
        <v>5</v>
      </c>
      <c r="L745" s="1">
        <v>154.26</v>
      </c>
      <c r="M745" s="1">
        <v>154.33000000000001</v>
      </c>
      <c r="N745" s="1">
        <v>154.13</v>
      </c>
      <c r="O745" s="1">
        <v>154.19900000000001</v>
      </c>
      <c r="P745" s="1">
        <v>7</v>
      </c>
      <c r="Q745" s="1">
        <v>5</v>
      </c>
      <c r="R745" s="2" t="s">
        <v>31</v>
      </c>
      <c r="S745" s="2"/>
      <c r="T745" s="2" t="s">
        <v>141</v>
      </c>
      <c r="U745" s="2" t="s">
        <v>142</v>
      </c>
      <c r="V745" s="2" t="s">
        <v>143</v>
      </c>
      <c r="W745" s="2" t="s">
        <v>1613</v>
      </c>
      <c r="X745" s="3">
        <v>44896.350694444445</v>
      </c>
      <c r="Y745" s="2" t="s">
        <v>1304</v>
      </c>
      <c r="Z745" s="2" t="s">
        <v>36</v>
      </c>
      <c r="AA745" s="2"/>
      <c r="AB745" s="2" t="s">
        <v>1614</v>
      </c>
    </row>
    <row r="746" spans="1:28" ht="13" x14ac:dyDescent="0.15">
      <c r="A746" s="1">
        <v>397</v>
      </c>
      <c r="B746" s="2" t="s">
        <v>28</v>
      </c>
      <c r="C746" s="2" t="s">
        <v>29</v>
      </c>
      <c r="D746" s="1">
        <v>17</v>
      </c>
      <c r="E746" s="2" t="s">
        <v>30</v>
      </c>
      <c r="F746" s="1" t="s">
        <v>119</v>
      </c>
      <c r="G746" s="2"/>
      <c r="H746" s="1">
        <v>26</v>
      </c>
      <c r="I746" s="1">
        <v>33</v>
      </c>
      <c r="J746" s="1">
        <v>0</v>
      </c>
      <c r="K746" s="1">
        <v>5</v>
      </c>
      <c r="L746" s="1">
        <v>154.26</v>
      </c>
      <c r="M746" s="1">
        <v>154.33000000000001</v>
      </c>
      <c r="N746" s="1">
        <v>154.13</v>
      </c>
      <c r="O746" s="1">
        <v>154.19900000000001</v>
      </c>
      <c r="P746" s="1">
        <v>7</v>
      </c>
      <c r="Q746" s="1">
        <v>5</v>
      </c>
      <c r="R746" s="2" t="s">
        <v>31</v>
      </c>
      <c r="S746" s="2"/>
      <c r="T746" s="2" t="s">
        <v>153</v>
      </c>
      <c r="U746" s="2" t="s">
        <v>154</v>
      </c>
      <c r="V746" s="2" t="s">
        <v>155</v>
      </c>
      <c r="W746" s="2" t="s">
        <v>1615</v>
      </c>
      <c r="X746" s="3">
        <v>44896.350694444445</v>
      </c>
      <c r="Y746" s="2" t="s">
        <v>1304</v>
      </c>
      <c r="Z746" s="2" t="s">
        <v>36</v>
      </c>
      <c r="AA746" s="2"/>
      <c r="AB746" s="2" t="s">
        <v>1616</v>
      </c>
    </row>
    <row r="747" spans="1:28" ht="13" x14ac:dyDescent="0.15">
      <c r="A747" s="1">
        <v>397</v>
      </c>
      <c r="B747" s="2" t="s">
        <v>28</v>
      </c>
      <c r="C747" s="2" t="s">
        <v>29</v>
      </c>
      <c r="D747" s="1">
        <v>17</v>
      </c>
      <c r="E747" s="2" t="s">
        <v>30</v>
      </c>
      <c r="F747" s="1" t="s">
        <v>119</v>
      </c>
      <c r="G747" s="2"/>
      <c r="H747" s="1">
        <v>26</v>
      </c>
      <c r="I747" s="1">
        <v>33</v>
      </c>
      <c r="J747" s="1">
        <v>0</v>
      </c>
      <c r="K747" s="1">
        <v>5</v>
      </c>
      <c r="L747" s="1">
        <v>154.26</v>
      </c>
      <c r="M747" s="1">
        <v>154.33000000000001</v>
      </c>
      <c r="N747" s="1">
        <v>154.13</v>
      </c>
      <c r="O747" s="1">
        <v>154.19900000000001</v>
      </c>
      <c r="P747" s="1">
        <v>7</v>
      </c>
      <c r="Q747" s="1">
        <v>20</v>
      </c>
      <c r="R747" s="2" t="s">
        <v>31</v>
      </c>
      <c r="S747" s="2"/>
      <c r="T747" s="2" t="s">
        <v>146</v>
      </c>
      <c r="U747" s="2" t="s">
        <v>147</v>
      </c>
      <c r="V747" s="2" t="s">
        <v>148</v>
      </c>
      <c r="W747" s="2" t="s">
        <v>1617</v>
      </c>
      <c r="X747" s="3">
        <v>44896.350694444445</v>
      </c>
      <c r="Y747" s="2" t="s">
        <v>1304</v>
      </c>
      <c r="Z747" s="2" t="s">
        <v>36</v>
      </c>
      <c r="AA747" s="2"/>
      <c r="AB747" s="2" t="s">
        <v>1618</v>
      </c>
    </row>
    <row r="748" spans="1:28" ht="13" x14ac:dyDescent="0.15">
      <c r="A748" s="1">
        <v>397</v>
      </c>
      <c r="B748" s="2" t="s">
        <v>28</v>
      </c>
      <c r="C748" s="2" t="s">
        <v>29</v>
      </c>
      <c r="D748" s="1">
        <v>18</v>
      </c>
      <c r="E748" s="2" t="s">
        <v>1619</v>
      </c>
      <c r="F748" s="1">
        <v>1</v>
      </c>
      <c r="G748" s="2" t="s">
        <v>43</v>
      </c>
      <c r="H748" s="1">
        <v>75</v>
      </c>
      <c r="I748" s="1">
        <v>75</v>
      </c>
      <c r="J748" s="1">
        <v>75</v>
      </c>
      <c r="K748" s="1">
        <v>5</v>
      </c>
      <c r="L748" s="1">
        <v>154.94999999999999</v>
      </c>
      <c r="M748" s="1">
        <v>154.94999999999999</v>
      </c>
      <c r="N748" s="1">
        <v>154.94999999999999</v>
      </c>
      <c r="O748" s="1">
        <v>154.94999999999999</v>
      </c>
      <c r="P748" s="1">
        <v>0</v>
      </c>
      <c r="Q748" s="1">
        <v>1</v>
      </c>
      <c r="R748" s="2" t="s">
        <v>49</v>
      </c>
      <c r="S748" s="2" t="s">
        <v>50</v>
      </c>
      <c r="T748" s="2"/>
      <c r="U748" s="2"/>
      <c r="V748" s="2" t="s">
        <v>50</v>
      </c>
      <c r="W748" s="2" t="s">
        <v>1620</v>
      </c>
      <c r="X748" s="3">
        <v>44896.81527777778</v>
      </c>
      <c r="Y748" s="2" t="s">
        <v>110</v>
      </c>
      <c r="Z748" s="2" t="s">
        <v>36</v>
      </c>
      <c r="AA748" s="2"/>
      <c r="AB748" s="2" t="s">
        <v>1621</v>
      </c>
    </row>
    <row r="749" spans="1:28" ht="13" x14ac:dyDescent="0.15">
      <c r="A749" s="1">
        <v>397</v>
      </c>
      <c r="B749" s="2" t="s">
        <v>28</v>
      </c>
      <c r="C749" s="2" t="s">
        <v>29</v>
      </c>
      <c r="D749" s="1">
        <v>18</v>
      </c>
      <c r="E749" s="2" t="s">
        <v>1619</v>
      </c>
      <c r="F749" s="1">
        <v>2</v>
      </c>
      <c r="G749" s="2" t="s">
        <v>43</v>
      </c>
      <c r="H749" s="1">
        <v>76</v>
      </c>
      <c r="I749" s="1">
        <v>76</v>
      </c>
      <c r="J749" s="1">
        <v>76</v>
      </c>
      <c r="K749" s="1">
        <v>5</v>
      </c>
      <c r="L749" s="1">
        <v>156.27000000000001</v>
      </c>
      <c r="M749" s="1">
        <v>156.27000000000001</v>
      </c>
      <c r="N749" s="1">
        <v>156.27000000000001</v>
      </c>
      <c r="O749" s="1">
        <v>156.27000000000001</v>
      </c>
      <c r="P749" s="1">
        <v>0</v>
      </c>
      <c r="Q749" s="1">
        <v>1</v>
      </c>
      <c r="R749" s="2" t="s">
        <v>49</v>
      </c>
      <c r="S749" s="2" t="s">
        <v>50</v>
      </c>
      <c r="T749" s="2"/>
      <c r="U749" s="2"/>
      <c r="V749" s="2" t="s">
        <v>50</v>
      </c>
      <c r="W749" s="2" t="s">
        <v>1622</v>
      </c>
      <c r="X749" s="3">
        <v>44896.81527777778</v>
      </c>
      <c r="Y749" s="2" t="s">
        <v>110</v>
      </c>
      <c r="Z749" s="2" t="s">
        <v>36</v>
      </c>
      <c r="AA749" s="2"/>
      <c r="AB749" s="2" t="s">
        <v>1623</v>
      </c>
    </row>
    <row r="750" spans="1:28" ht="13" x14ac:dyDescent="0.15">
      <c r="A750" s="1">
        <v>397</v>
      </c>
      <c r="B750" s="2" t="s">
        <v>28</v>
      </c>
      <c r="C750" s="2" t="s">
        <v>29</v>
      </c>
      <c r="D750" s="1">
        <v>18</v>
      </c>
      <c r="E750" s="2" t="s">
        <v>1619</v>
      </c>
      <c r="F750" s="1">
        <v>3</v>
      </c>
      <c r="G750" s="2" t="s">
        <v>43</v>
      </c>
      <c r="H750" s="1">
        <v>26</v>
      </c>
      <c r="I750" s="1">
        <v>27</v>
      </c>
      <c r="J750" s="1">
        <v>26</v>
      </c>
      <c r="K750" s="1">
        <v>5</v>
      </c>
      <c r="L750" s="1">
        <v>157.01</v>
      </c>
      <c r="M750" s="1">
        <v>157.02000000000001</v>
      </c>
      <c r="N750" s="1">
        <v>157.01</v>
      </c>
      <c r="O750" s="1">
        <v>157.02000000000001</v>
      </c>
      <c r="P750" s="1">
        <v>1</v>
      </c>
      <c r="Q750" s="1">
        <v>5</v>
      </c>
      <c r="R750" s="2" t="s">
        <v>44</v>
      </c>
      <c r="S750" s="2" t="s">
        <v>108</v>
      </c>
      <c r="T750" s="2"/>
      <c r="U750" s="2"/>
      <c r="V750" s="2" t="s">
        <v>108</v>
      </c>
      <c r="W750" s="2" t="s">
        <v>1624</v>
      </c>
      <c r="X750" s="3">
        <v>44896.820138888892</v>
      </c>
      <c r="Y750" s="2" t="s">
        <v>110</v>
      </c>
      <c r="Z750" s="2" t="s">
        <v>36</v>
      </c>
      <c r="AA750" s="2"/>
      <c r="AB750" s="2" t="s">
        <v>1625</v>
      </c>
    </row>
    <row r="751" spans="1:28" ht="13" x14ac:dyDescent="0.15">
      <c r="A751" s="1">
        <v>397</v>
      </c>
      <c r="B751" s="2" t="s">
        <v>28</v>
      </c>
      <c r="C751" s="2" t="s">
        <v>29</v>
      </c>
      <c r="D751" s="1">
        <v>18</v>
      </c>
      <c r="E751" s="2" t="s">
        <v>1619</v>
      </c>
      <c r="F751" s="1">
        <v>3</v>
      </c>
      <c r="G751" s="2" t="s">
        <v>43</v>
      </c>
      <c r="H751" s="1">
        <v>26</v>
      </c>
      <c r="I751" s="1">
        <v>27</v>
      </c>
      <c r="J751" s="1">
        <v>26</v>
      </c>
      <c r="K751" s="1">
        <v>5</v>
      </c>
      <c r="L751" s="1">
        <v>157.01</v>
      </c>
      <c r="M751" s="1">
        <v>157.02000000000001</v>
      </c>
      <c r="N751" s="1">
        <v>157.01</v>
      </c>
      <c r="O751" s="1">
        <v>157.02000000000001</v>
      </c>
      <c r="P751" s="1">
        <v>1</v>
      </c>
      <c r="Q751" s="1">
        <v>5</v>
      </c>
      <c r="R751" s="2" t="s">
        <v>44</v>
      </c>
      <c r="S751" s="2" t="s">
        <v>112</v>
      </c>
      <c r="T751" s="2"/>
      <c r="U751" s="2"/>
      <c r="V751" s="2" t="s">
        <v>112</v>
      </c>
      <c r="W751" s="2" t="s">
        <v>1626</v>
      </c>
      <c r="X751" s="3">
        <v>44896.819444444445</v>
      </c>
      <c r="Y751" s="2" t="s">
        <v>110</v>
      </c>
      <c r="Z751" s="2" t="s">
        <v>36</v>
      </c>
      <c r="AA751" s="2"/>
      <c r="AB751" s="2" t="s">
        <v>1627</v>
      </c>
    </row>
    <row r="752" spans="1:28" ht="13" x14ac:dyDescent="0.15">
      <c r="A752" s="1">
        <v>397</v>
      </c>
      <c r="B752" s="2" t="s">
        <v>28</v>
      </c>
      <c r="C752" s="2" t="s">
        <v>29</v>
      </c>
      <c r="D752" s="1">
        <v>18</v>
      </c>
      <c r="E752" s="2" t="s">
        <v>1619</v>
      </c>
      <c r="F752" s="1">
        <v>3</v>
      </c>
      <c r="G752" s="2" t="s">
        <v>29</v>
      </c>
      <c r="H752" s="1">
        <v>26</v>
      </c>
      <c r="I752" s="1">
        <v>26</v>
      </c>
      <c r="J752" s="1">
        <v>26</v>
      </c>
      <c r="K752" s="1">
        <v>5</v>
      </c>
      <c r="L752" s="1">
        <v>157.01</v>
      </c>
      <c r="M752" s="1">
        <v>157.01</v>
      </c>
      <c r="N752" s="1">
        <v>157.01</v>
      </c>
      <c r="O752" s="1">
        <v>157.01</v>
      </c>
      <c r="P752" s="1">
        <v>0</v>
      </c>
      <c r="Q752" s="1">
        <v>1</v>
      </c>
      <c r="R752" s="2" t="s">
        <v>38</v>
      </c>
      <c r="S752" s="2" t="s">
        <v>39</v>
      </c>
      <c r="T752" s="2"/>
      <c r="U752" s="2"/>
      <c r="V752" s="2" t="s">
        <v>39</v>
      </c>
      <c r="W752" s="2" t="s">
        <v>1628</v>
      </c>
      <c r="X752" s="3">
        <v>44896.835416666669</v>
      </c>
      <c r="Y752" s="2" t="s">
        <v>41</v>
      </c>
      <c r="Z752" s="2" t="s">
        <v>36</v>
      </c>
      <c r="AA752" s="2"/>
      <c r="AB752" s="2" t="s">
        <v>1629</v>
      </c>
    </row>
    <row r="753" spans="1:28" ht="13" x14ac:dyDescent="0.15">
      <c r="A753" s="1">
        <v>397</v>
      </c>
      <c r="B753" s="2" t="s">
        <v>28</v>
      </c>
      <c r="C753" s="2" t="s">
        <v>29</v>
      </c>
      <c r="D753" s="1">
        <v>18</v>
      </c>
      <c r="E753" s="2" t="s">
        <v>1619</v>
      </c>
      <c r="F753" s="1">
        <v>3</v>
      </c>
      <c r="G753" s="2" t="s">
        <v>43</v>
      </c>
      <c r="H753" s="1">
        <v>74</v>
      </c>
      <c r="I753" s="1">
        <v>74</v>
      </c>
      <c r="J753" s="1">
        <v>74</v>
      </c>
      <c r="K753" s="1">
        <v>5</v>
      </c>
      <c r="L753" s="1">
        <v>157.49</v>
      </c>
      <c r="M753" s="1">
        <v>157.49</v>
      </c>
      <c r="N753" s="1">
        <v>157.49</v>
      </c>
      <c r="O753" s="1">
        <v>157.49</v>
      </c>
      <c r="P753" s="1">
        <v>0</v>
      </c>
      <c r="Q753" s="1">
        <v>1</v>
      </c>
      <c r="R753" s="2" t="s">
        <v>49</v>
      </c>
      <c r="S753" s="2" t="s">
        <v>50</v>
      </c>
      <c r="T753" s="2"/>
      <c r="U753" s="2"/>
      <c r="V753" s="2" t="s">
        <v>50</v>
      </c>
      <c r="W753" s="2" t="s">
        <v>1630</v>
      </c>
      <c r="X753" s="3">
        <v>44896.81527777778</v>
      </c>
      <c r="Y753" s="2" t="s">
        <v>110</v>
      </c>
      <c r="Z753" s="2" t="s">
        <v>36</v>
      </c>
      <c r="AA753" s="2"/>
      <c r="AB753" s="2" t="s">
        <v>1631</v>
      </c>
    </row>
    <row r="754" spans="1:28" ht="13" x14ac:dyDescent="0.15">
      <c r="A754" s="1">
        <v>397</v>
      </c>
      <c r="B754" s="2" t="s">
        <v>28</v>
      </c>
      <c r="C754" s="2" t="s">
        <v>29</v>
      </c>
      <c r="D754" s="1">
        <v>18</v>
      </c>
      <c r="E754" s="2" t="s">
        <v>1619</v>
      </c>
      <c r="F754" s="1">
        <v>3</v>
      </c>
      <c r="G754" s="2" t="s">
        <v>43</v>
      </c>
      <c r="H754" s="1">
        <v>81</v>
      </c>
      <c r="I754" s="1">
        <v>83</v>
      </c>
      <c r="J754" s="1">
        <v>81</v>
      </c>
      <c r="K754" s="1">
        <v>5</v>
      </c>
      <c r="L754" s="1">
        <v>157.56</v>
      </c>
      <c r="M754" s="1">
        <v>157.58000000000001</v>
      </c>
      <c r="N754" s="1">
        <v>157.56</v>
      </c>
      <c r="O754" s="1">
        <v>157.58000000000001</v>
      </c>
      <c r="P754" s="1">
        <v>2</v>
      </c>
      <c r="Q754" s="1">
        <v>7</v>
      </c>
      <c r="R754" s="2" t="s">
        <v>210</v>
      </c>
      <c r="S754" s="2" t="s">
        <v>211</v>
      </c>
      <c r="T754" s="2" t="s">
        <v>212</v>
      </c>
      <c r="U754" s="2" t="s">
        <v>213</v>
      </c>
      <c r="V754" s="2" t="s">
        <v>211</v>
      </c>
      <c r="W754" s="2" t="s">
        <v>1632</v>
      </c>
      <c r="X754" s="3">
        <v>44896.824305555558</v>
      </c>
      <c r="Y754" s="2" t="s">
        <v>35</v>
      </c>
      <c r="Z754" s="2" t="s">
        <v>36</v>
      </c>
      <c r="AA754" s="2"/>
      <c r="AB754" s="2" t="s">
        <v>1633</v>
      </c>
    </row>
    <row r="755" spans="1:28" ht="13" x14ac:dyDescent="0.15">
      <c r="A755" s="1">
        <v>397</v>
      </c>
      <c r="B755" s="2" t="s">
        <v>28</v>
      </c>
      <c r="C755" s="2" t="s">
        <v>29</v>
      </c>
      <c r="D755" s="1">
        <v>18</v>
      </c>
      <c r="E755" s="2" t="s">
        <v>1619</v>
      </c>
      <c r="F755" s="1">
        <v>4</v>
      </c>
      <c r="G755" s="2" t="s">
        <v>43</v>
      </c>
      <c r="H755" s="1">
        <v>72</v>
      </c>
      <c r="I755" s="1">
        <v>72</v>
      </c>
      <c r="J755" s="1">
        <v>72</v>
      </c>
      <c r="K755" s="1">
        <v>5</v>
      </c>
      <c r="L755" s="1">
        <v>158.97</v>
      </c>
      <c r="M755" s="1">
        <v>158.97</v>
      </c>
      <c r="N755" s="1">
        <v>158.97</v>
      </c>
      <c r="O755" s="1">
        <v>158.97</v>
      </c>
      <c r="P755" s="1">
        <v>0</v>
      </c>
      <c r="Q755" s="1">
        <v>1</v>
      </c>
      <c r="R755" s="2" t="s">
        <v>49</v>
      </c>
      <c r="S755" s="2" t="s">
        <v>50</v>
      </c>
      <c r="T755" s="2"/>
      <c r="U755" s="2"/>
      <c r="V755" s="2" t="s">
        <v>50</v>
      </c>
      <c r="W755" s="2" t="s">
        <v>1634</v>
      </c>
      <c r="X755" s="3">
        <v>44896.81527777778</v>
      </c>
      <c r="Y755" s="2" t="s">
        <v>110</v>
      </c>
      <c r="Z755" s="2" t="s">
        <v>36</v>
      </c>
      <c r="AA755" s="2"/>
      <c r="AB755" s="2" t="s">
        <v>1635</v>
      </c>
    </row>
    <row r="756" spans="1:28" ht="13" x14ac:dyDescent="0.15">
      <c r="A756" s="1">
        <v>397</v>
      </c>
      <c r="B756" s="2" t="s">
        <v>28</v>
      </c>
      <c r="C756" s="2" t="s">
        <v>29</v>
      </c>
      <c r="D756" s="1">
        <v>18</v>
      </c>
      <c r="E756" s="2" t="s">
        <v>1619</v>
      </c>
      <c r="F756" s="1">
        <v>5</v>
      </c>
      <c r="G756" s="2" t="s">
        <v>43</v>
      </c>
      <c r="H756" s="1">
        <v>49</v>
      </c>
      <c r="I756" s="1">
        <v>51</v>
      </c>
      <c r="J756" s="1">
        <v>49</v>
      </c>
      <c r="K756" s="1">
        <v>5</v>
      </c>
      <c r="L756" s="1">
        <v>159.91</v>
      </c>
      <c r="M756" s="1">
        <v>159.93</v>
      </c>
      <c r="N756" s="1">
        <v>159.91</v>
      </c>
      <c r="O756" s="1">
        <v>159.93</v>
      </c>
      <c r="P756" s="1">
        <v>2</v>
      </c>
      <c r="Q756" s="1">
        <v>10</v>
      </c>
      <c r="R756" s="2" t="s">
        <v>44</v>
      </c>
      <c r="S756" s="2" t="s">
        <v>45</v>
      </c>
      <c r="T756" s="2"/>
      <c r="U756" s="2"/>
      <c r="V756" s="2">
        <v>31198</v>
      </c>
      <c r="W756" s="2" t="s">
        <v>1636</v>
      </c>
      <c r="X756" s="3">
        <v>44896.813194444447</v>
      </c>
      <c r="Y756" s="2" t="s">
        <v>110</v>
      </c>
      <c r="Z756" s="2" t="s">
        <v>36</v>
      </c>
      <c r="AA756" s="2"/>
      <c r="AB756" s="2" t="s">
        <v>1637</v>
      </c>
    </row>
    <row r="757" spans="1:28" ht="13" x14ac:dyDescent="0.15">
      <c r="A757" s="1">
        <v>397</v>
      </c>
      <c r="B757" s="2" t="s">
        <v>28</v>
      </c>
      <c r="C757" s="2" t="s">
        <v>29</v>
      </c>
      <c r="D757" s="1">
        <v>18</v>
      </c>
      <c r="E757" s="2" t="s">
        <v>1619</v>
      </c>
      <c r="F757" s="1">
        <v>5</v>
      </c>
      <c r="G757" s="2" t="s">
        <v>43</v>
      </c>
      <c r="H757" s="1">
        <v>72</v>
      </c>
      <c r="I757" s="1">
        <v>72</v>
      </c>
      <c r="J757" s="1">
        <v>72</v>
      </c>
      <c r="K757" s="1">
        <v>5</v>
      </c>
      <c r="L757" s="1">
        <v>160.13999999999999</v>
      </c>
      <c r="M757" s="1">
        <v>160.13999999999999</v>
      </c>
      <c r="N757" s="1">
        <v>160.13999999999999</v>
      </c>
      <c r="O757" s="1">
        <v>160.13999999999999</v>
      </c>
      <c r="P757" s="1">
        <v>0</v>
      </c>
      <c r="Q757" s="1">
        <v>1</v>
      </c>
      <c r="R757" s="2" t="s">
        <v>49</v>
      </c>
      <c r="S757" s="2" t="s">
        <v>50</v>
      </c>
      <c r="T757" s="2"/>
      <c r="U757" s="2"/>
      <c r="V757" s="2" t="s">
        <v>50</v>
      </c>
      <c r="W757" s="2" t="s">
        <v>1638</v>
      </c>
      <c r="X757" s="3">
        <v>44896.81527777778</v>
      </c>
      <c r="Y757" s="2" t="s">
        <v>110</v>
      </c>
      <c r="Z757" s="2" t="s">
        <v>36</v>
      </c>
      <c r="AA757" s="2"/>
      <c r="AB757" s="2" t="s">
        <v>1639</v>
      </c>
    </row>
    <row r="758" spans="1:28" ht="13" x14ac:dyDescent="0.15">
      <c r="A758" s="1">
        <v>397</v>
      </c>
      <c r="B758" s="2" t="s">
        <v>28</v>
      </c>
      <c r="C758" s="2" t="s">
        <v>29</v>
      </c>
      <c r="D758" s="1">
        <v>18</v>
      </c>
      <c r="E758" s="2" t="s">
        <v>1619</v>
      </c>
      <c r="F758" s="1">
        <v>5</v>
      </c>
      <c r="G758" s="2" t="s">
        <v>29</v>
      </c>
      <c r="H758" s="1">
        <v>93</v>
      </c>
      <c r="I758" s="1">
        <v>93</v>
      </c>
      <c r="J758" s="1">
        <v>93</v>
      </c>
      <c r="K758" s="1">
        <v>5</v>
      </c>
      <c r="L758" s="1">
        <v>160.35</v>
      </c>
      <c r="M758" s="1">
        <v>160.35</v>
      </c>
      <c r="N758" s="1">
        <v>160.35</v>
      </c>
      <c r="O758" s="1">
        <v>160.35</v>
      </c>
      <c r="P758" s="1">
        <v>0</v>
      </c>
      <c r="Q758" s="1">
        <v>1</v>
      </c>
      <c r="R758" s="2" t="s">
        <v>38</v>
      </c>
      <c r="S758" s="2" t="s">
        <v>39</v>
      </c>
      <c r="T758" s="2"/>
      <c r="U758" s="2"/>
      <c r="V758" s="2" t="s">
        <v>39</v>
      </c>
      <c r="W758" s="2" t="s">
        <v>1640</v>
      </c>
      <c r="X758" s="3">
        <v>44896.835416666669</v>
      </c>
      <c r="Y758" s="2" t="s">
        <v>41</v>
      </c>
      <c r="Z758" s="2" t="s">
        <v>36</v>
      </c>
      <c r="AA758" s="2"/>
      <c r="AB758" s="2" t="s">
        <v>1641</v>
      </c>
    </row>
    <row r="759" spans="1:28" ht="13" x14ac:dyDescent="0.15">
      <c r="A759" s="1">
        <v>397</v>
      </c>
      <c r="B759" s="2" t="s">
        <v>28</v>
      </c>
      <c r="C759" s="2" t="s">
        <v>29</v>
      </c>
      <c r="D759" s="1">
        <v>18</v>
      </c>
      <c r="E759" s="2" t="s">
        <v>1619</v>
      </c>
      <c r="F759" s="1">
        <v>5</v>
      </c>
      <c r="G759" s="2" t="s">
        <v>43</v>
      </c>
      <c r="H759" s="1">
        <v>93</v>
      </c>
      <c r="I759" s="1">
        <v>94</v>
      </c>
      <c r="J759" s="1">
        <v>93</v>
      </c>
      <c r="K759" s="1">
        <v>5</v>
      </c>
      <c r="L759" s="1">
        <v>160.35</v>
      </c>
      <c r="M759" s="1">
        <v>160.36000000000001</v>
      </c>
      <c r="N759" s="1">
        <v>160.35</v>
      </c>
      <c r="O759" s="1">
        <v>160.36000000000001</v>
      </c>
      <c r="P759" s="1">
        <v>1</v>
      </c>
      <c r="Q759" s="1">
        <v>5</v>
      </c>
      <c r="R759" s="2" t="s">
        <v>44</v>
      </c>
      <c r="S759" s="2" t="s">
        <v>108</v>
      </c>
      <c r="T759" s="2"/>
      <c r="U759" s="2"/>
      <c r="V759" s="2" t="s">
        <v>108</v>
      </c>
      <c r="W759" s="2" t="s">
        <v>1642</v>
      </c>
      <c r="X759" s="3">
        <v>44896.820138888892</v>
      </c>
      <c r="Y759" s="2" t="s">
        <v>110</v>
      </c>
      <c r="Z759" s="2" t="s">
        <v>36</v>
      </c>
      <c r="AA759" s="2"/>
      <c r="AB759" s="2" t="s">
        <v>1643</v>
      </c>
    </row>
    <row r="760" spans="1:28" ht="13" x14ac:dyDescent="0.15">
      <c r="A760" s="1">
        <v>397</v>
      </c>
      <c r="B760" s="2" t="s">
        <v>28</v>
      </c>
      <c r="C760" s="2" t="s">
        <v>29</v>
      </c>
      <c r="D760" s="1">
        <v>18</v>
      </c>
      <c r="E760" s="2" t="s">
        <v>1619</v>
      </c>
      <c r="F760" s="1">
        <v>5</v>
      </c>
      <c r="G760" s="2"/>
      <c r="H760" s="1">
        <v>136</v>
      </c>
      <c r="I760" s="1">
        <v>146</v>
      </c>
      <c r="J760" s="1">
        <v>0</v>
      </c>
      <c r="K760" s="1">
        <v>5</v>
      </c>
      <c r="L760" s="1">
        <v>160.78</v>
      </c>
      <c r="M760" s="1">
        <v>160.83000000000001</v>
      </c>
      <c r="N760" s="1">
        <v>160.78</v>
      </c>
      <c r="O760" s="1">
        <v>160.83000000000001</v>
      </c>
      <c r="P760" s="1">
        <v>5</v>
      </c>
      <c r="Q760" s="1">
        <v>75</v>
      </c>
      <c r="R760" s="2" t="s">
        <v>80</v>
      </c>
      <c r="S760" s="2"/>
      <c r="T760" s="2"/>
      <c r="U760" s="2"/>
      <c r="V760" s="2" t="s">
        <v>84</v>
      </c>
      <c r="W760" s="2" t="s">
        <v>1644</v>
      </c>
      <c r="X760" s="3">
        <v>44896.454861111109</v>
      </c>
      <c r="Y760" s="2" t="s">
        <v>56</v>
      </c>
      <c r="Z760" s="2" t="s">
        <v>36</v>
      </c>
      <c r="AA760" s="2" t="s">
        <v>86</v>
      </c>
      <c r="AB760" s="2" t="s">
        <v>1645</v>
      </c>
    </row>
    <row r="761" spans="1:28" ht="13" x14ac:dyDescent="0.15">
      <c r="A761" s="1">
        <v>397</v>
      </c>
      <c r="B761" s="2" t="s">
        <v>28</v>
      </c>
      <c r="C761" s="2" t="s">
        <v>29</v>
      </c>
      <c r="D761" s="1">
        <v>18</v>
      </c>
      <c r="E761" s="2" t="s">
        <v>1619</v>
      </c>
      <c r="F761" s="1">
        <v>5</v>
      </c>
      <c r="G761" s="2"/>
      <c r="H761" s="1">
        <v>136</v>
      </c>
      <c r="I761" s="1">
        <v>146</v>
      </c>
      <c r="J761" s="1">
        <v>0</v>
      </c>
      <c r="K761" s="1">
        <v>5</v>
      </c>
      <c r="L761" s="1">
        <v>160.78</v>
      </c>
      <c r="M761" s="1">
        <v>160.83000000000001</v>
      </c>
      <c r="N761" s="1">
        <v>160.78</v>
      </c>
      <c r="O761" s="1">
        <v>160.83000000000001</v>
      </c>
      <c r="P761" s="1">
        <v>5</v>
      </c>
      <c r="Q761" s="1">
        <v>10</v>
      </c>
      <c r="R761" s="2" t="s">
        <v>53</v>
      </c>
      <c r="S761" s="2"/>
      <c r="T761" s="2" t="s">
        <v>88</v>
      </c>
      <c r="U761" s="2" t="s">
        <v>89</v>
      </c>
      <c r="V761" s="2" t="s">
        <v>90</v>
      </c>
      <c r="W761" s="2" t="s">
        <v>1646</v>
      </c>
      <c r="X761" s="3">
        <v>44896.454861111109</v>
      </c>
      <c r="Y761" s="2" t="s">
        <v>56</v>
      </c>
      <c r="Z761" s="2" t="s">
        <v>36</v>
      </c>
      <c r="AA761" s="2" t="s">
        <v>92</v>
      </c>
      <c r="AB761" s="2" t="s">
        <v>1647</v>
      </c>
    </row>
    <row r="762" spans="1:28" ht="13" x14ac:dyDescent="0.15">
      <c r="A762" s="1">
        <v>397</v>
      </c>
      <c r="B762" s="2" t="s">
        <v>28</v>
      </c>
      <c r="C762" s="2" t="s">
        <v>29</v>
      </c>
      <c r="D762" s="1">
        <v>18</v>
      </c>
      <c r="E762" s="2" t="s">
        <v>1619</v>
      </c>
      <c r="F762" s="1">
        <v>5</v>
      </c>
      <c r="G762" s="2"/>
      <c r="H762" s="1">
        <v>136</v>
      </c>
      <c r="I762" s="1">
        <v>146</v>
      </c>
      <c r="J762" s="1">
        <v>0</v>
      </c>
      <c r="K762" s="1">
        <v>5</v>
      </c>
      <c r="L762" s="1">
        <v>160.78</v>
      </c>
      <c r="M762" s="1">
        <v>160.83000000000001</v>
      </c>
      <c r="N762" s="1">
        <v>160.78</v>
      </c>
      <c r="O762" s="1">
        <v>160.83000000000001</v>
      </c>
      <c r="P762" s="1">
        <v>5</v>
      </c>
      <c r="Q762" s="1">
        <v>4</v>
      </c>
      <c r="R762" s="2" t="s">
        <v>53</v>
      </c>
      <c r="S762" s="2"/>
      <c r="T762" s="2" t="s">
        <v>94</v>
      </c>
      <c r="U762" s="2" t="s">
        <v>95</v>
      </c>
      <c r="V762" s="2" t="s">
        <v>96</v>
      </c>
      <c r="W762" s="2" t="s">
        <v>1648</v>
      </c>
      <c r="X762" s="3">
        <v>44896.454861111109</v>
      </c>
      <c r="Y762" s="2" t="s">
        <v>56</v>
      </c>
      <c r="Z762" s="2" t="s">
        <v>36</v>
      </c>
      <c r="AA762" s="2" t="s">
        <v>98</v>
      </c>
      <c r="AB762" s="2" t="s">
        <v>1649</v>
      </c>
    </row>
    <row r="763" spans="1:28" ht="13" x14ac:dyDescent="0.15">
      <c r="A763" s="1">
        <v>397</v>
      </c>
      <c r="B763" s="2" t="s">
        <v>28</v>
      </c>
      <c r="C763" s="2" t="s">
        <v>29</v>
      </c>
      <c r="D763" s="1">
        <v>18</v>
      </c>
      <c r="E763" s="2" t="s">
        <v>1619</v>
      </c>
      <c r="F763" s="1">
        <v>5</v>
      </c>
      <c r="G763" s="2"/>
      <c r="H763" s="1">
        <v>136</v>
      </c>
      <c r="I763" s="1">
        <v>146</v>
      </c>
      <c r="J763" s="1">
        <v>0</v>
      </c>
      <c r="K763" s="1">
        <v>5</v>
      </c>
      <c r="L763" s="1">
        <v>160.78</v>
      </c>
      <c r="M763" s="1">
        <v>160.83000000000001</v>
      </c>
      <c r="N763" s="1">
        <v>160.78</v>
      </c>
      <c r="O763" s="1">
        <v>160.83000000000001</v>
      </c>
      <c r="P763" s="1">
        <v>5</v>
      </c>
      <c r="Q763" s="1">
        <v>3</v>
      </c>
      <c r="R763" s="2" t="s">
        <v>53</v>
      </c>
      <c r="S763" s="2"/>
      <c r="T763" s="2"/>
      <c r="U763" s="2"/>
      <c r="V763" s="2" t="s">
        <v>70</v>
      </c>
      <c r="W763" s="2" t="s">
        <v>1650</v>
      </c>
      <c r="X763" s="3">
        <v>44896.454861111109</v>
      </c>
      <c r="Y763" s="2" t="s">
        <v>56</v>
      </c>
      <c r="Z763" s="2" t="s">
        <v>36</v>
      </c>
      <c r="AA763" s="2" t="s">
        <v>72</v>
      </c>
      <c r="AB763" s="2" t="s">
        <v>1651</v>
      </c>
    </row>
    <row r="764" spans="1:28" ht="13" x14ac:dyDescent="0.15">
      <c r="A764" s="1">
        <v>397</v>
      </c>
      <c r="B764" s="2" t="s">
        <v>28</v>
      </c>
      <c r="C764" s="2" t="s">
        <v>29</v>
      </c>
      <c r="D764" s="1">
        <v>18</v>
      </c>
      <c r="E764" s="2" t="s">
        <v>1619</v>
      </c>
      <c r="F764" s="1">
        <v>5</v>
      </c>
      <c r="G764" s="2"/>
      <c r="H764" s="1">
        <v>136</v>
      </c>
      <c r="I764" s="1">
        <v>146</v>
      </c>
      <c r="J764" s="1">
        <v>0</v>
      </c>
      <c r="K764" s="1">
        <v>5</v>
      </c>
      <c r="L764" s="1">
        <v>160.78</v>
      </c>
      <c r="M764" s="1">
        <v>160.83000000000001</v>
      </c>
      <c r="N764" s="1">
        <v>160.78</v>
      </c>
      <c r="O764" s="1">
        <v>160.83000000000001</v>
      </c>
      <c r="P764" s="1">
        <v>5</v>
      </c>
      <c r="Q764" s="1">
        <v>2</v>
      </c>
      <c r="R764" s="2" t="s">
        <v>53</v>
      </c>
      <c r="S764" s="2" t="s">
        <v>100</v>
      </c>
      <c r="T764" s="2"/>
      <c r="U764" s="2"/>
      <c r="V764" s="2" t="s">
        <v>101</v>
      </c>
      <c r="W764" s="2" t="s">
        <v>1652</v>
      </c>
      <c r="X764" s="3">
        <v>44896.454861111109</v>
      </c>
      <c r="Y764" s="2" t="s">
        <v>56</v>
      </c>
      <c r="Z764" s="2" t="s">
        <v>36</v>
      </c>
      <c r="AA764" s="2" t="s">
        <v>103</v>
      </c>
      <c r="AB764" s="2" t="s">
        <v>1653</v>
      </c>
    </row>
    <row r="765" spans="1:28" ht="13" x14ac:dyDescent="0.15">
      <c r="A765" s="1">
        <v>397</v>
      </c>
      <c r="B765" s="2" t="s">
        <v>28</v>
      </c>
      <c r="C765" s="2" t="s">
        <v>29</v>
      </c>
      <c r="D765" s="1">
        <v>18</v>
      </c>
      <c r="E765" s="2" t="s">
        <v>1619</v>
      </c>
      <c r="F765" s="1">
        <v>5</v>
      </c>
      <c r="G765" s="2"/>
      <c r="H765" s="1">
        <v>136</v>
      </c>
      <c r="I765" s="1">
        <v>146</v>
      </c>
      <c r="J765" s="1">
        <v>0</v>
      </c>
      <c r="K765" s="1">
        <v>5</v>
      </c>
      <c r="L765" s="1">
        <v>160.78</v>
      </c>
      <c r="M765" s="1">
        <v>160.83000000000001</v>
      </c>
      <c r="N765" s="1">
        <v>160.78</v>
      </c>
      <c r="O765" s="1">
        <v>160.83000000000001</v>
      </c>
      <c r="P765" s="1">
        <v>5</v>
      </c>
      <c r="Q765" s="1">
        <v>10</v>
      </c>
      <c r="R765" s="2" t="s">
        <v>53</v>
      </c>
      <c r="S765" s="2"/>
      <c r="T765" s="2" t="s">
        <v>64</v>
      </c>
      <c r="U765" s="2" t="s">
        <v>65</v>
      </c>
      <c r="V765" s="2" t="s">
        <v>66</v>
      </c>
      <c r="W765" s="2" t="s">
        <v>1654</v>
      </c>
      <c r="X765" s="3">
        <v>44896.454861111109</v>
      </c>
      <c r="Y765" s="2" t="s">
        <v>56</v>
      </c>
      <c r="Z765" s="2" t="s">
        <v>36</v>
      </c>
      <c r="AA765" s="2" t="s">
        <v>68</v>
      </c>
      <c r="AB765" s="2" t="s">
        <v>1655</v>
      </c>
    </row>
    <row r="766" spans="1:28" ht="13" x14ac:dyDescent="0.15">
      <c r="A766" s="1">
        <v>397</v>
      </c>
      <c r="B766" s="2" t="s">
        <v>28</v>
      </c>
      <c r="C766" s="2" t="s">
        <v>29</v>
      </c>
      <c r="D766" s="1">
        <v>18</v>
      </c>
      <c r="E766" s="2" t="s">
        <v>1619</v>
      </c>
      <c r="F766" s="1">
        <v>5</v>
      </c>
      <c r="G766" s="2"/>
      <c r="H766" s="1">
        <v>136</v>
      </c>
      <c r="I766" s="1">
        <v>146</v>
      </c>
      <c r="J766" s="1">
        <v>0</v>
      </c>
      <c r="K766" s="1">
        <v>5</v>
      </c>
      <c r="L766" s="1">
        <v>160.78</v>
      </c>
      <c r="M766" s="1">
        <v>160.83000000000001</v>
      </c>
      <c r="N766" s="1">
        <v>160.78</v>
      </c>
      <c r="O766" s="1">
        <v>160.83000000000001</v>
      </c>
      <c r="P766" s="1">
        <v>5</v>
      </c>
      <c r="Q766" s="1">
        <v>6</v>
      </c>
      <c r="R766" s="2" t="s">
        <v>53</v>
      </c>
      <c r="S766" s="2"/>
      <c r="T766" s="2"/>
      <c r="U766" s="2"/>
      <c r="V766" s="2" t="s">
        <v>54</v>
      </c>
      <c r="W766" s="2" t="s">
        <v>1656</v>
      </c>
      <c r="X766" s="3">
        <v>44896.454861111109</v>
      </c>
      <c r="Y766" s="2" t="s">
        <v>56</v>
      </c>
      <c r="Z766" s="2" t="s">
        <v>36</v>
      </c>
      <c r="AA766" s="2" t="s">
        <v>57</v>
      </c>
      <c r="AB766" s="2" t="s">
        <v>1657</v>
      </c>
    </row>
    <row r="767" spans="1:28" ht="13" x14ac:dyDescent="0.15">
      <c r="A767" s="1">
        <v>397</v>
      </c>
      <c r="B767" s="2" t="s">
        <v>28</v>
      </c>
      <c r="C767" s="2" t="s">
        <v>29</v>
      </c>
      <c r="D767" s="1">
        <v>18</v>
      </c>
      <c r="E767" s="2" t="s">
        <v>1619</v>
      </c>
      <c r="F767" s="1">
        <v>5</v>
      </c>
      <c r="G767" s="2"/>
      <c r="H767" s="1">
        <v>136</v>
      </c>
      <c r="I767" s="1">
        <v>146</v>
      </c>
      <c r="J767" s="1">
        <v>0</v>
      </c>
      <c r="K767" s="1">
        <v>5</v>
      </c>
      <c r="L767" s="1">
        <v>160.78</v>
      </c>
      <c r="M767" s="1">
        <v>160.83000000000001</v>
      </c>
      <c r="N767" s="1">
        <v>160.78</v>
      </c>
      <c r="O767" s="1">
        <v>160.83000000000001</v>
      </c>
      <c r="P767" s="1">
        <v>5</v>
      </c>
      <c r="Q767" s="1">
        <v>25</v>
      </c>
      <c r="R767" s="2" t="s">
        <v>80</v>
      </c>
      <c r="S767" s="2"/>
      <c r="T767" s="2" t="s">
        <v>64</v>
      </c>
      <c r="U767" s="2" t="s">
        <v>65</v>
      </c>
      <c r="V767" s="2" t="s">
        <v>81</v>
      </c>
      <c r="W767" s="2" t="s">
        <v>1658</v>
      </c>
      <c r="X767" s="3">
        <v>44896.454861111109</v>
      </c>
      <c r="Y767" s="2" t="s">
        <v>56</v>
      </c>
      <c r="Z767" s="2" t="s">
        <v>36</v>
      </c>
      <c r="AA767" s="2"/>
      <c r="AB767" s="2" t="s">
        <v>1659</v>
      </c>
    </row>
    <row r="768" spans="1:28" ht="13" x14ac:dyDescent="0.15">
      <c r="A768" s="1">
        <v>397</v>
      </c>
      <c r="B768" s="2" t="s">
        <v>28</v>
      </c>
      <c r="C768" s="2" t="s">
        <v>29</v>
      </c>
      <c r="D768" s="1">
        <v>18</v>
      </c>
      <c r="E768" s="2" t="s">
        <v>1619</v>
      </c>
      <c r="F768" s="1">
        <v>5</v>
      </c>
      <c r="G768" s="2"/>
      <c r="H768" s="1">
        <v>136</v>
      </c>
      <c r="I768" s="1">
        <v>146</v>
      </c>
      <c r="J768" s="1">
        <v>0</v>
      </c>
      <c r="K768" s="1">
        <v>5</v>
      </c>
      <c r="L768" s="1">
        <v>160.78</v>
      </c>
      <c r="M768" s="1">
        <v>160.83000000000001</v>
      </c>
      <c r="N768" s="1">
        <v>160.78</v>
      </c>
      <c r="O768" s="1">
        <v>160.83000000000001</v>
      </c>
      <c r="P768" s="1">
        <v>5</v>
      </c>
      <c r="Q768" s="1">
        <v>2</v>
      </c>
      <c r="R768" s="2" t="s">
        <v>53</v>
      </c>
      <c r="S768" s="2"/>
      <c r="T768" s="2" t="s">
        <v>74</v>
      </c>
      <c r="U768" s="2" t="s">
        <v>75</v>
      </c>
      <c r="V768" s="2" t="s">
        <v>76</v>
      </c>
      <c r="W768" s="2" t="s">
        <v>1660</v>
      </c>
      <c r="X768" s="3">
        <v>44896.454861111109</v>
      </c>
      <c r="Y768" s="2" t="s">
        <v>56</v>
      </c>
      <c r="Z768" s="2" t="s">
        <v>36</v>
      </c>
      <c r="AA768" s="2" t="s">
        <v>78</v>
      </c>
      <c r="AB768" s="2" t="s">
        <v>1661</v>
      </c>
    </row>
    <row r="769" spans="1:28" ht="13" x14ac:dyDescent="0.15">
      <c r="A769" s="1">
        <v>397</v>
      </c>
      <c r="B769" s="2" t="s">
        <v>28</v>
      </c>
      <c r="C769" s="2" t="s">
        <v>29</v>
      </c>
      <c r="D769" s="1">
        <v>18</v>
      </c>
      <c r="E769" s="2" t="s">
        <v>1619</v>
      </c>
      <c r="F769" s="1">
        <v>5</v>
      </c>
      <c r="G769" s="2"/>
      <c r="H769" s="1">
        <v>136</v>
      </c>
      <c r="I769" s="1">
        <v>146</v>
      </c>
      <c r="J769" s="1">
        <v>136</v>
      </c>
      <c r="K769" s="1">
        <v>5</v>
      </c>
      <c r="L769" s="1">
        <v>160.78</v>
      </c>
      <c r="M769" s="1">
        <v>160.88</v>
      </c>
      <c r="N769" s="1">
        <v>160.78</v>
      </c>
      <c r="O769" s="1">
        <v>160.88</v>
      </c>
      <c r="P769" s="1">
        <v>10</v>
      </c>
      <c r="Q769" s="1">
        <v>353</v>
      </c>
      <c r="R769" s="2" t="s">
        <v>59</v>
      </c>
      <c r="S769" s="2" t="s">
        <v>60</v>
      </c>
      <c r="T769" s="2"/>
      <c r="U769" s="2"/>
      <c r="V769" s="2" t="s">
        <v>1662</v>
      </c>
      <c r="W769" s="2" t="s">
        <v>1663</v>
      </c>
      <c r="X769" s="3">
        <v>44896.415972222225</v>
      </c>
      <c r="Y769" s="2" t="s">
        <v>1304</v>
      </c>
      <c r="Z769" s="2" t="s">
        <v>36</v>
      </c>
      <c r="AA769" s="2"/>
      <c r="AB769" s="2" t="s">
        <v>1664</v>
      </c>
    </row>
    <row r="770" spans="1:28" ht="13" x14ac:dyDescent="0.15">
      <c r="A770" s="1">
        <v>397</v>
      </c>
      <c r="B770" s="2" t="s">
        <v>28</v>
      </c>
      <c r="C770" s="2" t="s">
        <v>29</v>
      </c>
      <c r="D770" s="1">
        <v>18</v>
      </c>
      <c r="E770" s="2" t="s">
        <v>1619</v>
      </c>
      <c r="F770" s="1">
        <v>6</v>
      </c>
      <c r="G770" s="2"/>
      <c r="H770" s="1">
        <v>0</v>
      </c>
      <c r="I770" s="1">
        <v>5</v>
      </c>
      <c r="J770" s="1">
        <v>0</v>
      </c>
      <c r="K770" s="1">
        <v>5</v>
      </c>
      <c r="L770" s="1">
        <v>160.88</v>
      </c>
      <c r="M770" s="1">
        <v>160.93</v>
      </c>
      <c r="N770" s="1">
        <v>160.88</v>
      </c>
      <c r="O770" s="1">
        <v>160.93</v>
      </c>
      <c r="P770" s="1">
        <v>5</v>
      </c>
      <c r="Q770" s="1">
        <v>5</v>
      </c>
      <c r="R770" s="2" t="s">
        <v>44</v>
      </c>
      <c r="S770" s="2" t="s">
        <v>105</v>
      </c>
      <c r="T770" s="2"/>
      <c r="U770" s="2"/>
      <c r="V770" s="2" t="s">
        <v>105</v>
      </c>
      <c r="W770" s="2" t="s">
        <v>1665</v>
      </c>
      <c r="X770" s="3">
        <v>44896.415972222225</v>
      </c>
      <c r="Y770" s="2" t="s">
        <v>1304</v>
      </c>
      <c r="Z770" s="2" t="s">
        <v>36</v>
      </c>
      <c r="AA770" s="2"/>
      <c r="AB770" s="2" t="s">
        <v>1666</v>
      </c>
    </row>
    <row r="771" spans="1:28" ht="13" x14ac:dyDescent="0.15">
      <c r="A771" s="1">
        <v>397</v>
      </c>
      <c r="B771" s="2" t="s">
        <v>28</v>
      </c>
      <c r="C771" s="2" t="s">
        <v>29</v>
      </c>
      <c r="D771" s="1">
        <v>18</v>
      </c>
      <c r="E771" s="2" t="s">
        <v>1619</v>
      </c>
      <c r="F771" s="1">
        <v>6</v>
      </c>
      <c r="G771" s="2" t="s">
        <v>43</v>
      </c>
      <c r="H771" s="1">
        <v>73</v>
      </c>
      <c r="I771" s="1">
        <v>73</v>
      </c>
      <c r="J771" s="1">
        <v>73</v>
      </c>
      <c r="K771" s="1">
        <v>5</v>
      </c>
      <c r="L771" s="1">
        <v>161.61000000000001</v>
      </c>
      <c r="M771" s="1">
        <v>161.61000000000001</v>
      </c>
      <c r="N771" s="1">
        <v>161.61000000000001</v>
      </c>
      <c r="O771" s="1">
        <v>161.61000000000001</v>
      </c>
      <c r="P771" s="1">
        <v>0</v>
      </c>
      <c r="Q771" s="1">
        <v>1</v>
      </c>
      <c r="R771" s="2" t="s">
        <v>49</v>
      </c>
      <c r="S771" s="2" t="s">
        <v>50</v>
      </c>
      <c r="T771" s="2"/>
      <c r="U771" s="2"/>
      <c r="V771" s="2" t="s">
        <v>50</v>
      </c>
      <c r="W771" s="2" t="s">
        <v>1667</v>
      </c>
      <c r="X771" s="3">
        <v>44896.81527777778</v>
      </c>
      <c r="Y771" s="2" t="s">
        <v>110</v>
      </c>
      <c r="Z771" s="2" t="s">
        <v>36</v>
      </c>
      <c r="AA771" s="2"/>
      <c r="AB771" s="2" t="s">
        <v>1668</v>
      </c>
    </row>
    <row r="772" spans="1:28" ht="13" x14ac:dyDescent="0.15">
      <c r="A772" s="1">
        <v>397</v>
      </c>
      <c r="B772" s="2" t="s">
        <v>28</v>
      </c>
      <c r="C772" s="2" t="s">
        <v>29</v>
      </c>
      <c r="D772" s="1">
        <v>18</v>
      </c>
      <c r="E772" s="2" t="s">
        <v>1619</v>
      </c>
      <c r="F772" s="1" t="s">
        <v>119</v>
      </c>
      <c r="G772" s="2"/>
      <c r="H772" s="1">
        <v>40</v>
      </c>
      <c r="I772" s="1">
        <v>47</v>
      </c>
      <c r="J772" s="1">
        <v>0</v>
      </c>
      <c r="K772" s="1">
        <v>5</v>
      </c>
      <c r="L772" s="1">
        <v>162.41999999999999</v>
      </c>
      <c r="M772" s="1">
        <v>162.49</v>
      </c>
      <c r="N772" s="1">
        <v>162.41999999999999</v>
      </c>
      <c r="O772" s="1">
        <v>162.49</v>
      </c>
      <c r="P772" s="1">
        <v>7</v>
      </c>
      <c r="Q772" s="1">
        <v>30</v>
      </c>
      <c r="R772" s="2" t="s">
        <v>31</v>
      </c>
      <c r="S772" s="2"/>
      <c r="T772" s="2" t="s">
        <v>120</v>
      </c>
      <c r="U772" s="2" t="s">
        <v>121</v>
      </c>
      <c r="V772" s="2" t="s">
        <v>122</v>
      </c>
      <c r="W772" s="2" t="s">
        <v>1669</v>
      </c>
      <c r="X772" s="3">
        <v>44896.417361111111</v>
      </c>
      <c r="Y772" s="2" t="s">
        <v>1304</v>
      </c>
      <c r="Z772" s="2" t="s">
        <v>36</v>
      </c>
      <c r="AA772" s="2"/>
      <c r="AB772" s="2" t="s">
        <v>1670</v>
      </c>
    </row>
    <row r="773" spans="1:28" ht="13" x14ac:dyDescent="0.15">
      <c r="A773" s="1">
        <v>397</v>
      </c>
      <c r="B773" s="2" t="s">
        <v>28</v>
      </c>
      <c r="C773" s="2" t="s">
        <v>29</v>
      </c>
      <c r="D773" s="1">
        <v>18</v>
      </c>
      <c r="E773" s="2" t="s">
        <v>1619</v>
      </c>
      <c r="F773" s="1" t="s">
        <v>119</v>
      </c>
      <c r="G773" s="2"/>
      <c r="H773" s="1">
        <v>40</v>
      </c>
      <c r="I773" s="1">
        <v>47</v>
      </c>
      <c r="J773" s="1">
        <v>0</v>
      </c>
      <c r="K773" s="1">
        <v>5</v>
      </c>
      <c r="L773" s="1">
        <v>162.41999999999999</v>
      </c>
      <c r="M773" s="1">
        <v>162.49</v>
      </c>
      <c r="N773" s="1">
        <v>162.41999999999999</v>
      </c>
      <c r="O773" s="1">
        <v>162.49</v>
      </c>
      <c r="P773" s="1">
        <v>7</v>
      </c>
      <c r="Q773" s="1">
        <v>20</v>
      </c>
      <c r="R773" s="2" t="s">
        <v>31</v>
      </c>
      <c r="S773" s="2"/>
      <c r="T773" s="2" t="s">
        <v>146</v>
      </c>
      <c r="U773" s="2" t="s">
        <v>147</v>
      </c>
      <c r="V773" s="2" t="s">
        <v>148</v>
      </c>
      <c r="W773" s="2" t="s">
        <v>1671</v>
      </c>
      <c r="X773" s="3">
        <v>44896.417361111111</v>
      </c>
      <c r="Y773" s="2" t="s">
        <v>1304</v>
      </c>
      <c r="Z773" s="2" t="s">
        <v>36</v>
      </c>
      <c r="AA773" s="2"/>
      <c r="AB773" s="2" t="s">
        <v>1672</v>
      </c>
    </row>
    <row r="774" spans="1:28" ht="13" x14ac:dyDescent="0.15">
      <c r="A774" s="1">
        <v>397</v>
      </c>
      <c r="B774" s="2" t="s">
        <v>28</v>
      </c>
      <c r="C774" s="2" t="s">
        <v>29</v>
      </c>
      <c r="D774" s="1">
        <v>18</v>
      </c>
      <c r="E774" s="2" t="s">
        <v>1619</v>
      </c>
      <c r="F774" s="1" t="s">
        <v>119</v>
      </c>
      <c r="G774" s="2"/>
      <c r="H774" s="1">
        <v>40</v>
      </c>
      <c r="I774" s="1">
        <v>47</v>
      </c>
      <c r="J774" s="1">
        <v>0</v>
      </c>
      <c r="K774" s="1">
        <v>5</v>
      </c>
      <c r="L774" s="1">
        <v>162.41999999999999</v>
      </c>
      <c r="M774" s="1">
        <v>162.49</v>
      </c>
      <c r="N774" s="1">
        <v>162.41999999999999</v>
      </c>
      <c r="O774" s="1">
        <v>162.49</v>
      </c>
      <c r="P774" s="1">
        <v>7</v>
      </c>
      <c r="Q774" s="1">
        <v>20</v>
      </c>
      <c r="R774" s="2" t="s">
        <v>31</v>
      </c>
      <c r="S774" s="2"/>
      <c r="T774" s="2" t="s">
        <v>158</v>
      </c>
      <c r="U774" s="2" t="s">
        <v>159</v>
      </c>
      <c r="V774" s="2" t="s">
        <v>160</v>
      </c>
      <c r="W774" s="2" t="s">
        <v>1673</v>
      </c>
      <c r="X774" s="3">
        <v>44896.417361111111</v>
      </c>
      <c r="Y774" s="2" t="s">
        <v>1304</v>
      </c>
      <c r="Z774" s="2" t="s">
        <v>36</v>
      </c>
      <c r="AA774" s="2"/>
      <c r="AB774" s="2" t="s">
        <v>1674</v>
      </c>
    </row>
    <row r="775" spans="1:28" ht="13" x14ac:dyDescent="0.15">
      <c r="A775" s="1">
        <v>397</v>
      </c>
      <c r="B775" s="2" t="s">
        <v>28</v>
      </c>
      <c r="C775" s="2" t="s">
        <v>29</v>
      </c>
      <c r="D775" s="1">
        <v>18</v>
      </c>
      <c r="E775" s="2" t="s">
        <v>1619</v>
      </c>
      <c r="F775" s="1" t="s">
        <v>119</v>
      </c>
      <c r="G775" s="2"/>
      <c r="H775" s="1">
        <v>40</v>
      </c>
      <c r="I775" s="1">
        <v>47</v>
      </c>
      <c r="J775" s="1">
        <v>0</v>
      </c>
      <c r="K775" s="1">
        <v>5</v>
      </c>
      <c r="L775" s="1">
        <v>162.41999999999999</v>
      </c>
      <c r="M775" s="1">
        <v>162.49</v>
      </c>
      <c r="N775" s="1">
        <v>162.41999999999999</v>
      </c>
      <c r="O775" s="1">
        <v>162.49</v>
      </c>
      <c r="P775" s="1">
        <v>7</v>
      </c>
      <c r="Q775" s="1">
        <v>5</v>
      </c>
      <c r="R775" s="2" t="s">
        <v>31</v>
      </c>
      <c r="S775" s="2"/>
      <c r="T775" s="2" t="s">
        <v>153</v>
      </c>
      <c r="U775" s="2" t="s">
        <v>154</v>
      </c>
      <c r="V775" s="2" t="s">
        <v>155</v>
      </c>
      <c r="W775" s="2" t="s">
        <v>1675</v>
      </c>
      <c r="X775" s="3">
        <v>44896.417361111111</v>
      </c>
      <c r="Y775" s="2" t="s">
        <v>1304</v>
      </c>
      <c r="Z775" s="2" t="s">
        <v>36</v>
      </c>
      <c r="AA775" s="2"/>
      <c r="AB775" s="2" t="s">
        <v>1676</v>
      </c>
    </row>
    <row r="776" spans="1:28" ht="13" x14ac:dyDescent="0.15">
      <c r="A776" s="1">
        <v>397</v>
      </c>
      <c r="B776" s="2" t="s">
        <v>28</v>
      </c>
      <c r="C776" s="2" t="s">
        <v>29</v>
      </c>
      <c r="D776" s="1">
        <v>18</v>
      </c>
      <c r="E776" s="2" t="s">
        <v>1619</v>
      </c>
      <c r="F776" s="1" t="s">
        <v>119</v>
      </c>
      <c r="G776" s="2"/>
      <c r="H776" s="1">
        <v>40</v>
      </c>
      <c r="I776" s="1">
        <v>47</v>
      </c>
      <c r="J776" s="1">
        <v>0</v>
      </c>
      <c r="K776" s="1">
        <v>5</v>
      </c>
      <c r="L776" s="1">
        <v>162.41999999999999</v>
      </c>
      <c r="M776" s="1">
        <v>162.49</v>
      </c>
      <c r="N776" s="1">
        <v>162.41999999999999</v>
      </c>
      <c r="O776" s="1">
        <v>162.49</v>
      </c>
      <c r="P776" s="1">
        <v>7</v>
      </c>
      <c r="Q776" s="1">
        <v>20</v>
      </c>
      <c r="R776" s="2" t="s">
        <v>31</v>
      </c>
      <c r="S776" s="2" t="s">
        <v>133</v>
      </c>
      <c r="T776" s="2"/>
      <c r="U776" s="2"/>
      <c r="V776" s="2" t="s">
        <v>133</v>
      </c>
      <c r="W776" s="2" t="s">
        <v>1677</v>
      </c>
      <c r="X776" s="3">
        <v>44896.417361111111</v>
      </c>
      <c r="Y776" s="2" t="s">
        <v>1304</v>
      </c>
      <c r="Z776" s="2" t="s">
        <v>36</v>
      </c>
      <c r="AA776" s="2" t="s">
        <v>131</v>
      </c>
      <c r="AB776" s="2" t="s">
        <v>1678</v>
      </c>
    </row>
    <row r="777" spans="1:28" ht="13" x14ac:dyDescent="0.15">
      <c r="A777" s="1">
        <v>397</v>
      </c>
      <c r="B777" s="2" t="s">
        <v>28</v>
      </c>
      <c r="C777" s="2" t="s">
        <v>29</v>
      </c>
      <c r="D777" s="1">
        <v>18</v>
      </c>
      <c r="E777" s="2" t="s">
        <v>1619</v>
      </c>
      <c r="F777" s="1" t="s">
        <v>119</v>
      </c>
      <c r="G777" s="2"/>
      <c r="H777" s="1">
        <v>40</v>
      </c>
      <c r="I777" s="1">
        <v>47</v>
      </c>
      <c r="J777" s="1">
        <v>0</v>
      </c>
      <c r="K777" s="1">
        <v>5</v>
      </c>
      <c r="L777" s="1">
        <v>162.41999999999999</v>
      </c>
      <c r="M777" s="1">
        <v>162.49</v>
      </c>
      <c r="N777" s="1">
        <v>162.41999999999999</v>
      </c>
      <c r="O777" s="1">
        <v>162.49</v>
      </c>
      <c r="P777" s="1">
        <v>7</v>
      </c>
      <c r="Q777" s="1">
        <v>5</v>
      </c>
      <c r="R777" s="2" t="s">
        <v>31</v>
      </c>
      <c r="S777" s="2"/>
      <c r="T777" s="2" t="s">
        <v>136</v>
      </c>
      <c r="U777" s="2" t="s">
        <v>137</v>
      </c>
      <c r="V777" s="2" t="s">
        <v>138</v>
      </c>
      <c r="W777" s="2" t="s">
        <v>1679</v>
      </c>
      <c r="X777" s="3">
        <v>44896.417361111111</v>
      </c>
      <c r="Y777" s="2" t="s">
        <v>1304</v>
      </c>
      <c r="Z777" s="2" t="s">
        <v>36</v>
      </c>
      <c r="AA777" s="2"/>
      <c r="AB777" s="2" t="s">
        <v>1680</v>
      </c>
    </row>
    <row r="778" spans="1:28" ht="13" x14ac:dyDescent="0.15">
      <c r="A778" s="1">
        <v>397</v>
      </c>
      <c r="B778" s="2" t="s">
        <v>28</v>
      </c>
      <c r="C778" s="2" t="s">
        <v>29</v>
      </c>
      <c r="D778" s="1">
        <v>18</v>
      </c>
      <c r="E778" s="2" t="s">
        <v>1619</v>
      </c>
      <c r="F778" s="1" t="s">
        <v>119</v>
      </c>
      <c r="G778" s="2"/>
      <c r="H778" s="1">
        <v>40</v>
      </c>
      <c r="I778" s="1">
        <v>47</v>
      </c>
      <c r="J778" s="1">
        <v>0</v>
      </c>
      <c r="K778" s="1">
        <v>5</v>
      </c>
      <c r="L778" s="1">
        <v>162.41999999999999</v>
      </c>
      <c r="M778" s="1">
        <v>162.49</v>
      </c>
      <c r="N778" s="1">
        <v>162.41999999999999</v>
      </c>
      <c r="O778" s="1">
        <v>162.49</v>
      </c>
      <c r="P778" s="1">
        <v>7</v>
      </c>
      <c r="Q778" s="1">
        <v>30</v>
      </c>
      <c r="R778" s="2" t="s">
        <v>31</v>
      </c>
      <c r="S778" s="2"/>
      <c r="T778" s="2" t="s">
        <v>125</v>
      </c>
      <c r="U778" s="2" t="s">
        <v>126</v>
      </c>
      <c r="V778" s="2" t="s">
        <v>127</v>
      </c>
      <c r="W778" s="2" t="s">
        <v>1681</v>
      </c>
      <c r="X778" s="3">
        <v>44896.417361111111</v>
      </c>
      <c r="Y778" s="2" t="s">
        <v>1304</v>
      </c>
      <c r="Z778" s="2" t="s">
        <v>36</v>
      </c>
      <c r="AA778" s="2"/>
      <c r="AB778" s="2" t="s">
        <v>1682</v>
      </c>
    </row>
    <row r="779" spans="1:28" ht="13" x14ac:dyDescent="0.15">
      <c r="A779" s="1">
        <v>397</v>
      </c>
      <c r="B779" s="2" t="s">
        <v>28</v>
      </c>
      <c r="C779" s="2" t="s">
        <v>29</v>
      </c>
      <c r="D779" s="1">
        <v>18</v>
      </c>
      <c r="E779" s="2" t="s">
        <v>1619</v>
      </c>
      <c r="F779" s="2" t="s">
        <v>119</v>
      </c>
      <c r="G779" s="2"/>
      <c r="H779" s="1">
        <v>40</v>
      </c>
      <c r="I779" s="1">
        <v>47</v>
      </c>
      <c r="J779" s="1">
        <v>40</v>
      </c>
      <c r="K779" s="1">
        <v>5</v>
      </c>
      <c r="L779" s="1">
        <v>162.41999999999999</v>
      </c>
      <c r="M779" s="1">
        <v>162.49</v>
      </c>
      <c r="N779" s="1">
        <v>162.41999999999999</v>
      </c>
      <c r="O779" s="1">
        <v>162.49</v>
      </c>
      <c r="P779" s="1">
        <v>7</v>
      </c>
      <c r="Q779" s="1">
        <v>247</v>
      </c>
      <c r="R779" s="2" t="s">
        <v>59</v>
      </c>
      <c r="S779" s="2" t="s">
        <v>32</v>
      </c>
      <c r="T779" s="2"/>
      <c r="U779" s="2"/>
      <c r="V779" s="2" t="s">
        <v>32</v>
      </c>
      <c r="W779" s="2" t="s">
        <v>1683</v>
      </c>
      <c r="X779" s="3">
        <v>44896.415277777778</v>
      </c>
      <c r="Y779" s="2" t="s">
        <v>1304</v>
      </c>
      <c r="Z779" s="2" t="s">
        <v>36</v>
      </c>
      <c r="AA779" s="2"/>
      <c r="AB779" s="2" t="s">
        <v>1684</v>
      </c>
    </row>
    <row r="780" spans="1:28" ht="13" x14ac:dyDescent="0.15">
      <c r="A780" s="1">
        <v>397</v>
      </c>
      <c r="B780" s="2" t="s">
        <v>28</v>
      </c>
      <c r="C780" s="2" t="s">
        <v>29</v>
      </c>
      <c r="D780" s="1">
        <v>18</v>
      </c>
      <c r="E780" s="2" t="s">
        <v>1619</v>
      </c>
      <c r="F780" s="2" t="s">
        <v>119</v>
      </c>
      <c r="G780" s="2"/>
      <c r="H780" s="1">
        <v>40</v>
      </c>
      <c r="I780" s="1">
        <v>47</v>
      </c>
      <c r="J780" s="1">
        <v>0</v>
      </c>
      <c r="K780" s="1">
        <v>5</v>
      </c>
      <c r="L780" s="1">
        <v>162.41999999999999</v>
      </c>
      <c r="M780" s="1">
        <v>162.49</v>
      </c>
      <c r="N780" s="1">
        <v>162.41999999999999</v>
      </c>
      <c r="O780" s="1">
        <v>162.49</v>
      </c>
      <c r="P780" s="1">
        <v>7</v>
      </c>
      <c r="Q780" s="1">
        <v>5</v>
      </c>
      <c r="R780" s="2" t="s">
        <v>31</v>
      </c>
      <c r="S780" s="2" t="s">
        <v>50</v>
      </c>
      <c r="T780" s="2"/>
      <c r="U780" s="2"/>
      <c r="V780" s="2" t="s">
        <v>50</v>
      </c>
      <c r="W780" s="2" t="s">
        <v>1685</v>
      </c>
      <c r="X780" s="3">
        <v>44896.417361111111</v>
      </c>
      <c r="Y780" s="2" t="s">
        <v>1304</v>
      </c>
      <c r="Z780" s="2" t="s">
        <v>36</v>
      </c>
      <c r="AA780" s="2" t="s">
        <v>131</v>
      </c>
      <c r="AB780" s="2" t="s">
        <v>1686</v>
      </c>
    </row>
    <row r="781" spans="1:28" ht="13" x14ac:dyDescent="0.15">
      <c r="A781" s="1">
        <v>397</v>
      </c>
      <c r="B781" s="2" t="s">
        <v>28</v>
      </c>
      <c r="C781" s="2" t="s">
        <v>29</v>
      </c>
      <c r="D781" s="1">
        <v>18</v>
      </c>
      <c r="E781" s="2" t="s">
        <v>1619</v>
      </c>
      <c r="F781" s="2" t="s">
        <v>119</v>
      </c>
      <c r="G781" s="2"/>
      <c r="H781" s="1">
        <v>40</v>
      </c>
      <c r="I781" s="1">
        <v>47</v>
      </c>
      <c r="J781" s="1">
        <v>0</v>
      </c>
      <c r="K781" s="1">
        <v>5</v>
      </c>
      <c r="L781" s="1">
        <v>162.41999999999999</v>
      </c>
      <c r="M781" s="1">
        <v>162.49</v>
      </c>
      <c r="N781" s="1">
        <v>162.41999999999999</v>
      </c>
      <c r="O781" s="1">
        <v>162.49</v>
      </c>
      <c r="P781" s="1">
        <v>7</v>
      </c>
      <c r="Q781" s="1">
        <v>5</v>
      </c>
      <c r="R781" s="2" t="s">
        <v>31</v>
      </c>
      <c r="S781" s="2"/>
      <c r="T781" s="2" t="s">
        <v>141</v>
      </c>
      <c r="U781" s="2" t="s">
        <v>142</v>
      </c>
      <c r="V781" s="2" t="s">
        <v>143</v>
      </c>
      <c r="W781" s="2" t="s">
        <v>1687</v>
      </c>
      <c r="X781" s="3">
        <v>44896.417361111111</v>
      </c>
      <c r="Y781" s="2" t="s">
        <v>1304</v>
      </c>
      <c r="Z781" s="2" t="s">
        <v>36</v>
      </c>
      <c r="AA781" s="2"/>
      <c r="AB781" s="2" t="s">
        <v>1688</v>
      </c>
    </row>
    <row r="782" spans="1:28" ht="13" x14ac:dyDescent="0.15">
      <c r="A782" s="1">
        <v>397</v>
      </c>
      <c r="B782" s="2" t="s">
        <v>28</v>
      </c>
      <c r="C782" s="2" t="s">
        <v>29</v>
      </c>
      <c r="D782" s="1">
        <v>19</v>
      </c>
      <c r="E782" s="2" t="s">
        <v>1619</v>
      </c>
      <c r="F782" s="2">
        <v>1</v>
      </c>
      <c r="G782" s="2" t="s">
        <v>43</v>
      </c>
      <c r="H782" s="1">
        <v>75</v>
      </c>
      <c r="I782" s="1">
        <v>75</v>
      </c>
      <c r="J782" s="1">
        <v>75</v>
      </c>
      <c r="K782" s="1">
        <v>5</v>
      </c>
      <c r="L782" s="1">
        <v>164.65</v>
      </c>
      <c r="M782" s="1">
        <v>164.65</v>
      </c>
      <c r="N782" s="1">
        <v>164.65</v>
      </c>
      <c r="O782" s="1">
        <v>164.65</v>
      </c>
      <c r="P782" s="1">
        <v>0</v>
      </c>
      <c r="Q782" s="1">
        <v>1</v>
      </c>
      <c r="R782" s="2" t="s">
        <v>49</v>
      </c>
      <c r="S782" s="2" t="s">
        <v>50</v>
      </c>
      <c r="T782" s="2"/>
      <c r="U782" s="2"/>
      <c r="V782" s="2" t="s">
        <v>50</v>
      </c>
      <c r="W782" s="2" t="s">
        <v>1689</v>
      </c>
      <c r="X782" s="3">
        <v>44896.874305555553</v>
      </c>
      <c r="Y782" s="2" t="s">
        <v>110</v>
      </c>
      <c r="Z782" s="2" t="s">
        <v>36</v>
      </c>
      <c r="AA782" s="2"/>
      <c r="AB782" s="2" t="s">
        <v>1690</v>
      </c>
    </row>
    <row r="783" spans="1:28" ht="13" x14ac:dyDescent="0.15">
      <c r="A783" s="1">
        <v>397</v>
      </c>
      <c r="B783" s="2" t="s">
        <v>28</v>
      </c>
      <c r="C783" s="2" t="s">
        <v>29</v>
      </c>
      <c r="D783" s="1">
        <v>19</v>
      </c>
      <c r="E783" s="2" t="s">
        <v>1619</v>
      </c>
      <c r="F783" s="2">
        <v>2</v>
      </c>
      <c r="G783" s="2" t="s">
        <v>29</v>
      </c>
      <c r="H783" s="1">
        <v>40</v>
      </c>
      <c r="I783" s="1">
        <v>40</v>
      </c>
      <c r="J783" s="1">
        <v>40</v>
      </c>
      <c r="K783" s="1">
        <v>5</v>
      </c>
      <c r="L783" s="1">
        <v>165.79</v>
      </c>
      <c r="M783" s="1">
        <v>165.79</v>
      </c>
      <c r="N783" s="1">
        <v>165.79</v>
      </c>
      <c r="O783" s="1">
        <v>165.79</v>
      </c>
      <c r="P783" s="1">
        <v>0</v>
      </c>
      <c r="Q783" s="1"/>
      <c r="R783" s="2" t="s">
        <v>38</v>
      </c>
      <c r="S783" s="2" t="s">
        <v>39</v>
      </c>
      <c r="T783" s="2"/>
      <c r="U783" s="2"/>
      <c r="V783" s="2" t="s">
        <v>39</v>
      </c>
      <c r="W783" s="2" t="s">
        <v>1691</v>
      </c>
      <c r="X783" s="3">
        <v>44896.893750000003</v>
      </c>
      <c r="Y783" s="2" t="s">
        <v>41</v>
      </c>
      <c r="Z783" s="2" t="s">
        <v>36</v>
      </c>
      <c r="AA783" s="2"/>
      <c r="AB783" s="2" t="s">
        <v>1692</v>
      </c>
    </row>
    <row r="784" spans="1:28" ht="13" x14ac:dyDescent="0.15">
      <c r="A784" s="1">
        <v>397</v>
      </c>
      <c r="B784" s="2" t="s">
        <v>28</v>
      </c>
      <c r="C784" s="2" t="s">
        <v>29</v>
      </c>
      <c r="D784" s="1">
        <v>19</v>
      </c>
      <c r="E784" s="2" t="s">
        <v>1619</v>
      </c>
      <c r="F784" s="2">
        <v>2</v>
      </c>
      <c r="G784" s="2" t="s">
        <v>43</v>
      </c>
      <c r="H784" s="1">
        <v>40</v>
      </c>
      <c r="I784" s="1">
        <v>41</v>
      </c>
      <c r="J784" s="1">
        <v>40</v>
      </c>
      <c r="K784" s="1">
        <v>5</v>
      </c>
      <c r="L784" s="1">
        <v>165.79</v>
      </c>
      <c r="M784" s="1">
        <v>165.8</v>
      </c>
      <c r="N784" s="1">
        <v>165.79</v>
      </c>
      <c r="O784" s="1">
        <v>165.8</v>
      </c>
      <c r="P784" s="1">
        <v>1</v>
      </c>
      <c r="Q784" s="1">
        <v>5</v>
      </c>
      <c r="R784" s="2" t="s">
        <v>44</v>
      </c>
      <c r="S784" s="2" t="s">
        <v>108</v>
      </c>
      <c r="T784" s="2"/>
      <c r="U784" s="2"/>
      <c r="V784" s="2" t="s">
        <v>108</v>
      </c>
      <c r="W784" s="2" t="s">
        <v>1693</v>
      </c>
      <c r="X784" s="3">
        <v>44896.883333333331</v>
      </c>
      <c r="Y784" s="2" t="s">
        <v>110</v>
      </c>
      <c r="Z784" s="2" t="s">
        <v>36</v>
      </c>
      <c r="AA784" s="2"/>
      <c r="AB784" s="2" t="s">
        <v>1694</v>
      </c>
    </row>
    <row r="785" spans="1:28" ht="13" x14ac:dyDescent="0.15">
      <c r="A785" s="1">
        <v>397</v>
      </c>
      <c r="B785" s="2" t="s">
        <v>28</v>
      </c>
      <c r="C785" s="2" t="s">
        <v>29</v>
      </c>
      <c r="D785" s="1">
        <v>19</v>
      </c>
      <c r="E785" s="2" t="s">
        <v>1619</v>
      </c>
      <c r="F785" s="2">
        <v>2</v>
      </c>
      <c r="G785" s="2" t="s">
        <v>43</v>
      </c>
      <c r="H785" s="1">
        <v>40</v>
      </c>
      <c r="I785" s="1">
        <v>41</v>
      </c>
      <c r="J785" s="1">
        <v>40</v>
      </c>
      <c r="K785" s="1">
        <v>5</v>
      </c>
      <c r="L785" s="1">
        <v>165.79</v>
      </c>
      <c r="M785" s="1">
        <v>165.8</v>
      </c>
      <c r="N785" s="1">
        <v>165.79</v>
      </c>
      <c r="O785" s="1">
        <v>165.8</v>
      </c>
      <c r="P785" s="1">
        <v>1</v>
      </c>
      <c r="Q785" s="1">
        <v>5</v>
      </c>
      <c r="R785" s="2" t="s">
        <v>44</v>
      </c>
      <c r="S785" s="2" t="s">
        <v>112</v>
      </c>
      <c r="T785" s="2"/>
      <c r="U785" s="2"/>
      <c r="V785" s="2" t="s">
        <v>112</v>
      </c>
      <c r="W785" s="2" t="s">
        <v>1695</v>
      </c>
      <c r="X785" s="3">
        <v>44896.883333333331</v>
      </c>
      <c r="Y785" s="2" t="s">
        <v>110</v>
      </c>
      <c r="Z785" s="2" t="s">
        <v>36</v>
      </c>
      <c r="AA785" s="2"/>
      <c r="AB785" s="2" t="s">
        <v>1696</v>
      </c>
    </row>
    <row r="786" spans="1:28" ht="13" x14ac:dyDescent="0.15">
      <c r="A786" s="1">
        <v>397</v>
      </c>
      <c r="B786" s="2" t="s">
        <v>28</v>
      </c>
      <c r="C786" s="2" t="s">
        <v>29</v>
      </c>
      <c r="D786" s="1">
        <v>19</v>
      </c>
      <c r="E786" s="2" t="s">
        <v>1619</v>
      </c>
      <c r="F786" s="2">
        <v>2</v>
      </c>
      <c r="G786" s="2" t="s">
        <v>43</v>
      </c>
      <c r="H786" s="1">
        <v>65</v>
      </c>
      <c r="I786" s="1">
        <v>67</v>
      </c>
      <c r="J786" s="1">
        <v>65</v>
      </c>
      <c r="K786" s="1">
        <v>5</v>
      </c>
      <c r="L786" s="1">
        <v>166.04</v>
      </c>
      <c r="M786" s="1">
        <v>166.06</v>
      </c>
      <c r="N786" s="1">
        <v>166.04</v>
      </c>
      <c r="O786" s="1">
        <v>166.06</v>
      </c>
      <c r="P786" s="1">
        <v>2</v>
      </c>
      <c r="Q786" s="1">
        <v>7</v>
      </c>
      <c r="R786" s="2" t="s">
        <v>210</v>
      </c>
      <c r="S786" s="2" t="s">
        <v>211</v>
      </c>
      <c r="T786" s="2" t="s">
        <v>212</v>
      </c>
      <c r="U786" s="2" t="s">
        <v>213</v>
      </c>
      <c r="V786" s="2" t="s">
        <v>211</v>
      </c>
      <c r="W786" s="2" t="s">
        <v>1697</v>
      </c>
      <c r="X786" s="3">
        <v>44896.877083333333</v>
      </c>
      <c r="Y786" s="2" t="s">
        <v>35</v>
      </c>
      <c r="Z786" s="2" t="s">
        <v>36</v>
      </c>
      <c r="AA786" s="2"/>
      <c r="AB786" s="2" t="s">
        <v>1698</v>
      </c>
    </row>
    <row r="787" spans="1:28" ht="13" x14ac:dyDescent="0.15">
      <c r="A787" s="1">
        <v>397</v>
      </c>
      <c r="B787" s="2" t="s">
        <v>28</v>
      </c>
      <c r="C787" s="2" t="s">
        <v>29</v>
      </c>
      <c r="D787" s="1">
        <v>19</v>
      </c>
      <c r="E787" s="2" t="s">
        <v>1619</v>
      </c>
      <c r="F787" s="2">
        <v>2</v>
      </c>
      <c r="G787" s="2" t="s">
        <v>43</v>
      </c>
      <c r="H787" s="1">
        <v>76</v>
      </c>
      <c r="I787" s="1">
        <v>76</v>
      </c>
      <c r="J787" s="1">
        <v>76</v>
      </c>
      <c r="K787" s="1">
        <v>5</v>
      </c>
      <c r="L787" s="1">
        <v>166.15</v>
      </c>
      <c r="M787" s="1">
        <v>166.15</v>
      </c>
      <c r="N787" s="1">
        <v>166.15</v>
      </c>
      <c r="O787" s="1">
        <v>166.15</v>
      </c>
      <c r="P787" s="1">
        <v>0</v>
      </c>
      <c r="Q787" s="1">
        <v>1</v>
      </c>
      <c r="R787" s="2" t="s">
        <v>49</v>
      </c>
      <c r="S787" s="2" t="s">
        <v>50</v>
      </c>
      <c r="T787" s="2"/>
      <c r="U787" s="2"/>
      <c r="V787" s="2" t="s">
        <v>50</v>
      </c>
      <c r="W787" s="2" t="s">
        <v>1699</v>
      </c>
      <c r="X787" s="3">
        <v>44896.874305555553</v>
      </c>
      <c r="Y787" s="2" t="s">
        <v>110</v>
      </c>
      <c r="Z787" s="2" t="s">
        <v>36</v>
      </c>
      <c r="AA787" s="2"/>
      <c r="AB787" s="2" t="s">
        <v>1700</v>
      </c>
    </row>
    <row r="788" spans="1:28" ht="13" x14ac:dyDescent="0.15">
      <c r="A788" s="1">
        <v>397</v>
      </c>
      <c r="B788" s="2" t="s">
        <v>28</v>
      </c>
      <c r="C788" s="2" t="s">
        <v>29</v>
      </c>
      <c r="D788" s="1">
        <v>19</v>
      </c>
      <c r="E788" s="2" t="s">
        <v>1619</v>
      </c>
      <c r="F788" s="1">
        <v>3</v>
      </c>
      <c r="G788" s="2" t="s">
        <v>43</v>
      </c>
      <c r="H788" s="1">
        <v>79</v>
      </c>
      <c r="I788" s="1">
        <v>79</v>
      </c>
      <c r="J788" s="1">
        <v>79</v>
      </c>
      <c r="K788" s="1">
        <v>5</v>
      </c>
      <c r="L788" s="1">
        <v>167.68</v>
      </c>
      <c r="M788" s="1">
        <v>167.68</v>
      </c>
      <c r="N788" s="1">
        <v>167.68</v>
      </c>
      <c r="O788" s="1">
        <v>167.68</v>
      </c>
      <c r="P788" s="1">
        <v>0</v>
      </c>
      <c r="Q788" s="1">
        <v>1</v>
      </c>
      <c r="R788" s="2" t="s">
        <v>49</v>
      </c>
      <c r="S788" s="2" t="s">
        <v>50</v>
      </c>
      <c r="T788" s="2"/>
      <c r="U788" s="2"/>
      <c r="V788" s="2" t="s">
        <v>50</v>
      </c>
      <c r="W788" s="2" t="s">
        <v>1701</v>
      </c>
      <c r="X788" s="3">
        <v>44896.874305555553</v>
      </c>
      <c r="Y788" s="2" t="s">
        <v>110</v>
      </c>
      <c r="Z788" s="2" t="s">
        <v>36</v>
      </c>
      <c r="AA788" s="2"/>
      <c r="AB788" s="2" t="s">
        <v>1702</v>
      </c>
    </row>
    <row r="789" spans="1:28" ht="13" x14ac:dyDescent="0.15">
      <c r="A789" s="1">
        <v>397</v>
      </c>
      <c r="B789" s="2" t="s">
        <v>28</v>
      </c>
      <c r="C789" s="2" t="s">
        <v>29</v>
      </c>
      <c r="D789" s="1">
        <v>19</v>
      </c>
      <c r="E789" s="2" t="s">
        <v>1619</v>
      </c>
      <c r="F789" s="1">
        <v>4</v>
      </c>
      <c r="G789" s="2" t="s">
        <v>43</v>
      </c>
      <c r="H789" s="1">
        <v>57</v>
      </c>
      <c r="I789" s="1">
        <v>59</v>
      </c>
      <c r="J789" s="1">
        <v>57</v>
      </c>
      <c r="K789" s="1">
        <v>5</v>
      </c>
      <c r="L789" s="1">
        <v>168.96</v>
      </c>
      <c r="M789" s="1">
        <v>168.98</v>
      </c>
      <c r="N789" s="1">
        <v>168.96</v>
      </c>
      <c r="O789" s="1">
        <v>168.98</v>
      </c>
      <c r="P789" s="1">
        <v>2</v>
      </c>
      <c r="Q789" s="1">
        <v>10</v>
      </c>
      <c r="R789" s="2" t="s">
        <v>44</v>
      </c>
      <c r="S789" s="2" t="s">
        <v>45</v>
      </c>
      <c r="T789" s="2"/>
      <c r="U789" s="2"/>
      <c r="V789" s="2">
        <v>31199</v>
      </c>
      <c r="W789" s="2" t="s">
        <v>1703</v>
      </c>
      <c r="X789" s="3">
        <v>44896.87222222222</v>
      </c>
      <c r="Y789" s="2" t="s">
        <v>110</v>
      </c>
      <c r="Z789" s="2" t="s">
        <v>36</v>
      </c>
      <c r="AA789" s="2"/>
      <c r="AB789" s="2" t="s">
        <v>1704</v>
      </c>
    </row>
    <row r="790" spans="1:28" ht="13" x14ac:dyDescent="0.15">
      <c r="A790" s="1">
        <v>397</v>
      </c>
      <c r="B790" s="2" t="s">
        <v>28</v>
      </c>
      <c r="C790" s="2" t="s">
        <v>29</v>
      </c>
      <c r="D790" s="1">
        <v>19</v>
      </c>
      <c r="E790" s="2" t="s">
        <v>1619</v>
      </c>
      <c r="F790" s="1">
        <v>4</v>
      </c>
      <c r="G790" s="2" t="s">
        <v>43</v>
      </c>
      <c r="H790" s="1">
        <v>64</v>
      </c>
      <c r="I790" s="1">
        <v>64</v>
      </c>
      <c r="J790" s="1">
        <v>64</v>
      </c>
      <c r="K790" s="1">
        <v>5</v>
      </c>
      <c r="L790" s="1">
        <v>169.03</v>
      </c>
      <c r="M790" s="1">
        <v>169.03</v>
      </c>
      <c r="N790" s="1">
        <v>169.03</v>
      </c>
      <c r="O790" s="1">
        <v>169.03</v>
      </c>
      <c r="P790" s="1">
        <v>0</v>
      </c>
      <c r="Q790" s="1">
        <v>1</v>
      </c>
      <c r="R790" s="2" t="s">
        <v>49</v>
      </c>
      <c r="S790" s="2" t="s">
        <v>50</v>
      </c>
      <c r="T790" s="2"/>
      <c r="U790" s="2"/>
      <c r="V790" s="2" t="s">
        <v>50</v>
      </c>
      <c r="W790" s="2" t="s">
        <v>1705</v>
      </c>
      <c r="X790" s="3">
        <v>44896.874305555553</v>
      </c>
      <c r="Y790" s="2" t="s">
        <v>110</v>
      </c>
      <c r="Z790" s="2" t="s">
        <v>36</v>
      </c>
      <c r="AA790" s="2"/>
      <c r="AB790" s="2" t="s">
        <v>1706</v>
      </c>
    </row>
    <row r="791" spans="1:28" ht="13" x14ac:dyDescent="0.15">
      <c r="A791" s="1">
        <v>397</v>
      </c>
      <c r="B791" s="2" t="s">
        <v>28</v>
      </c>
      <c r="C791" s="2" t="s">
        <v>29</v>
      </c>
      <c r="D791" s="1">
        <v>19</v>
      </c>
      <c r="E791" s="2" t="s">
        <v>1619</v>
      </c>
      <c r="F791" s="1">
        <v>4</v>
      </c>
      <c r="G791" s="2"/>
      <c r="H791" s="1">
        <v>140</v>
      </c>
      <c r="I791" s="1">
        <v>150</v>
      </c>
      <c r="J791" s="1">
        <v>0</v>
      </c>
      <c r="K791" s="1">
        <v>5</v>
      </c>
      <c r="L791" s="1">
        <v>169.79</v>
      </c>
      <c r="M791" s="1">
        <v>169.84</v>
      </c>
      <c r="N791" s="1">
        <v>169.79</v>
      </c>
      <c r="O791" s="1">
        <v>169.84</v>
      </c>
      <c r="P791" s="1">
        <v>5</v>
      </c>
      <c r="Q791" s="1">
        <v>2</v>
      </c>
      <c r="R791" s="2" t="s">
        <v>53</v>
      </c>
      <c r="S791" s="2"/>
      <c r="T791" s="2" t="s">
        <v>74</v>
      </c>
      <c r="U791" s="2" t="s">
        <v>75</v>
      </c>
      <c r="V791" s="2" t="s">
        <v>76</v>
      </c>
      <c r="W791" s="2" t="s">
        <v>1707</v>
      </c>
      <c r="X791" s="3">
        <v>44896.480555555558</v>
      </c>
      <c r="Y791" s="2" t="s">
        <v>56</v>
      </c>
      <c r="Z791" s="2" t="s">
        <v>36</v>
      </c>
      <c r="AA791" s="2" t="s">
        <v>78</v>
      </c>
      <c r="AB791" s="2" t="s">
        <v>1708</v>
      </c>
    </row>
    <row r="792" spans="1:28" ht="13" x14ac:dyDescent="0.15">
      <c r="A792" s="1">
        <v>397</v>
      </c>
      <c r="B792" s="2" t="s">
        <v>28</v>
      </c>
      <c r="C792" s="2" t="s">
        <v>29</v>
      </c>
      <c r="D792" s="1">
        <v>19</v>
      </c>
      <c r="E792" s="2" t="s">
        <v>1619</v>
      </c>
      <c r="F792" s="1">
        <v>4</v>
      </c>
      <c r="G792" s="2"/>
      <c r="H792" s="1">
        <v>140</v>
      </c>
      <c r="I792" s="1">
        <v>150</v>
      </c>
      <c r="J792" s="1">
        <v>0</v>
      </c>
      <c r="K792" s="1">
        <v>5</v>
      </c>
      <c r="L792" s="1">
        <v>169.79</v>
      </c>
      <c r="M792" s="1">
        <v>169.84</v>
      </c>
      <c r="N792" s="1">
        <v>169.79</v>
      </c>
      <c r="O792" s="1">
        <v>169.84</v>
      </c>
      <c r="P792" s="1">
        <v>5</v>
      </c>
      <c r="Q792" s="1">
        <v>10</v>
      </c>
      <c r="R792" s="2" t="s">
        <v>53</v>
      </c>
      <c r="S792" s="2"/>
      <c r="T792" s="2" t="s">
        <v>88</v>
      </c>
      <c r="U792" s="2" t="s">
        <v>89</v>
      </c>
      <c r="V792" s="2" t="s">
        <v>90</v>
      </c>
      <c r="W792" s="2" t="s">
        <v>1709</v>
      </c>
      <c r="X792" s="3">
        <v>44896.480555555558</v>
      </c>
      <c r="Y792" s="2" t="s">
        <v>56</v>
      </c>
      <c r="Z792" s="2" t="s">
        <v>36</v>
      </c>
      <c r="AA792" s="2" t="s">
        <v>92</v>
      </c>
      <c r="AB792" s="2" t="s">
        <v>1710</v>
      </c>
    </row>
    <row r="793" spans="1:28" ht="13" x14ac:dyDescent="0.15">
      <c r="A793" s="1">
        <v>397</v>
      </c>
      <c r="B793" s="2" t="s">
        <v>28</v>
      </c>
      <c r="C793" s="2" t="s">
        <v>29</v>
      </c>
      <c r="D793" s="1">
        <v>19</v>
      </c>
      <c r="E793" s="2" t="s">
        <v>1619</v>
      </c>
      <c r="F793" s="1">
        <v>4</v>
      </c>
      <c r="G793" s="2"/>
      <c r="H793" s="1">
        <v>140</v>
      </c>
      <c r="I793" s="1">
        <v>150</v>
      </c>
      <c r="J793" s="1">
        <v>0</v>
      </c>
      <c r="K793" s="1">
        <v>5</v>
      </c>
      <c r="L793" s="1">
        <v>169.79</v>
      </c>
      <c r="M793" s="1">
        <v>169.84</v>
      </c>
      <c r="N793" s="1">
        <v>169.79</v>
      </c>
      <c r="O793" s="1">
        <v>169.84</v>
      </c>
      <c r="P793" s="1">
        <v>5</v>
      </c>
      <c r="Q793" s="1">
        <v>2</v>
      </c>
      <c r="R793" s="2" t="s">
        <v>53</v>
      </c>
      <c r="S793" s="2" t="s">
        <v>100</v>
      </c>
      <c r="T793" s="2"/>
      <c r="U793" s="2"/>
      <c r="V793" s="2" t="s">
        <v>101</v>
      </c>
      <c r="W793" s="2" t="s">
        <v>1711</v>
      </c>
      <c r="X793" s="3">
        <v>44896.480555555558</v>
      </c>
      <c r="Y793" s="2" t="s">
        <v>56</v>
      </c>
      <c r="Z793" s="2" t="s">
        <v>36</v>
      </c>
      <c r="AA793" s="2" t="s">
        <v>103</v>
      </c>
      <c r="AB793" s="2" t="s">
        <v>1712</v>
      </c>
    </row>
    <row r="794" spans="1:28" ht="13" x14ac:dyDescent="0.15">
      <c r="A794" s="1">
        <v>397</v>
      </c>
      <c r="B794" s="2" t="s">
        <v>28</v>
      </c>
      <c r="C794" s="2" t="s">
        <v>29</v>
      </c>
      <c r="D794" s="1">
        <v>19</v>
      </c>
      <c r="E794" s="2" t="s">
        <v>1619</v>
      </c>
      <c r="F794" s="1">
        <v>4</v>
      </c>
      <c r="G794" s="2"/>
      <c r="H794" s="1">
        <v>140</v>
      </c>
      <c r="I794" s="1">
        <v>150</v>
      </c>
      <c r="J794" s="1">
        <v>0</v>
      </c>
      <c r="K794" s="1">
        <v>5</v>
      </c>
      <c r="L794" s="1">
        <v>169.79</v>
      </c>
      <c r="M794" s="1">
        <v>169.84</v>
      </c>
      <c r="N794" s="1">
        <v>169.79</v>
      </c>
      <c r="O794" s="1">
        <v>169.84</v>
      </c>
      <c r="P794" s="1">
        <v>5</v>
      </c>
      <c r="Q794" s="1">
        <v>10</v>
      </c>
      <c r="R794" s="2" t="s">
        <v>53</v>
      </c>
      <c r="S794" s="2"/>
      <c r="T794" s="2" t="s">
        <v>64</v>
      </c>
      <c r="U794" s="2" t="s">
        <v>65</v>
      </c>
      <c r="V794" s="2" t="s">
        <v>66</v>
      </c>
      <c r="W794" s="2" t="s">
        <v>1713</v>
      </c>
      <c r="X794" s="3">
        <v>44896.480555555558</v>
      </c>
      <c r="Y794" s="2" t="s">
        <v>56</v>
      </c>
      <c r="Z794" s="2" t="s">
        <v>36</v>
      </c>
      <c r="AA794" s="2" t="s">
        <v>68</v>
      </c>
      <c r="AB794" s="2" t="s">
        <v>1714</v>
      </c>
    </row>
    <row r="795" spans="1:28" ht="13" x14ac:dyDescent="0.15">
      <c r="A795" s="1">
        <v>397</v>
      </c>
      <c r="B795" s="2" t="s">
        <v>28</v>
      </c>
      <c r="C795" s="2" t="s">
        <v>29</v>
      </c>
      <c r="D795" s="1">
        <v>19</v>
      </c>
      <c r="E795" s="2" t="s">
        <v>1619</v>
      </c>
      <c r="F795" s="1">
        <v>4</v>
      </c>
      <c r="G795" s="2"/>
      <c r="H795" s="1">
        <v>140</v>
      </c>
      <c r="I795" s="1">
        <v>150</v>
      </c>
      <c r="J795" s="1">
        <v>0</v>
      </c>
      <c r="K795" s="1">
        <v>5</v>
      </c>
      <c r="L795" s="1">
        <v>169.79</v>
      </c>
      <c r="M795" s="1">
        <v>169.84</v>
      </c>
      <c r="N795" s="1">
        <v>169.79</v>
      </c>
      <c r="O795" s="1">
        <v>169.84</v>
      </c>
      <c r="P795" s="1">
        <v>5</v>
      </c>
      <c r="Q795" s="1">
        <v>6</v>
      </c>
      <c r="R795" s="2" t="s">
        <v>53</v>
      </c>
      <c r="S795" s="2"/>
      <c r="T795" s="2"/>
      <c r="U795" s="2"/>
      <c r="V795" s="2" t="s">
        <v>54</v>
      </c>
      <c r="W795" s="2" t="s">
        <v>1715</v>
      </c>
      <c r="X795" s="3">
        <v>44896.480555555558</v>
      </c>
      <c r="Y795" s="2" t="s">
        <v>56</v>
      </c>
      <c r="Z795" s="2" t="s">
        <v>36</v>
      </c>
      <c r="AA795" s="2" t="s">
        <v>57</v>
      </c>
      <c r="AB795" s="2" t="s">
        <v>1716</v>
      </c>
    </row>
    <row r="796" spans="1:28" ht="13" x14ac:dyDescent="0.15">
      <c r="A796" s="1">
        <v>397</v>
      </c>
      <c r="B796" s="2" t="s">
        <v>28</v>
      </c>
      <c r="C796" s="2" t="s">
        <v>29</v>
      </c>
      <c r="D796" s="1">
        <v>19</v>
      </c>
      <c r="E796" s="2" t="s">
        <v>1619</v>
      </c>
      <c r="F796" s="1">
        <v>4</v>
      </c>
      <c r="G796" s="2"/>
      <c r="H796" s="1">
        <v>140</v>
      </c>
      <c r="I796" s="1">
        <v>150</v>
      </c>
      <c r="J796" s="1">
        <v>0</v>
      </c>
      <c r="K796" s="1">
        <v>5</v>
      </c>
      <c r="L796" s="1">
        <v>169.79</v>
      </c>
      <c r="M796" s="1">
        <v>169.84</v>
      </c>
      <c r="N796" s="1">
        <v>169.79</v>
      </c>
      <c r="O796" s="1">
        <v>169.84</v>
      </c>
      <c r="P796" s="1">
        <v>5</v>
      </c>
      <c r="Q796" s="1">
        <v>75</v>
      </c>
      <c r="R796" s="2" t="s">
        <v>80</v>
      </c>
      <c r="S796" s="2"/>
      <c r="T796" s="2"/>
      <c r="U796" s="2"/>
      <c r="V796" s="2" t="s">
        <v>84</v>
      </c>
      <c r="W796" s="2" t="s">
        <v>1717</v>
      </c>
      <c r="X796" s="3">
        <v>44896.480555555558</v>
      </c>
      <c r="Y796" s="2" t="s">
        <v>56</v>
      </c>
      <c r="Z796" s="2" t="s">
        <v>36</v>
      </c>
      <c r="AA796" s="2" t="s">
        <v>86</v>
      </c>
      <c r="AB796" s="2" t="s">
        <v>1718</v>
      </c>
    </row>
    <row r="797" spans="1:28" ht="13" x14ac:dyDescent="0.15">
      <c r="A797" s="1">
        <v>397</v>
      </c>
      <c r="B797" s="2" t="s">
        <v>28</v>
      </c>
      <c r="C797" s="2" t="s">
        <v>29</v>
      </c>
      <c r="D797" s="1">
        <v>19</v>
      </c>
      <c r="E797" s="2" t="s">
        <v>1619</v>
      </c>
      <c r="F797" s="1">
        <v>4</v>
      </c>
      <c r="G797" s="2"/>
      <c r="H797" s="1">
        <v>140</v>
      </c>
      <c r="I797" s="1">
        <v>150</v>
      </c>
      <c r="J797" s="1">
        <v>0</v>
      </c>
      <c r="K797" s="1">
        <v>5</v>
      </c>
      <c r="L797" s="1">
        <v>169.79</v>
      </c>
      <c r="M797" s="1">
        <v>169.84</v>
      </c>
      <c r="N797" s="1">
        <v>169.79</v>
      </c>
      <c r="O797" s="1">
        <v>169.84</v>
      </c>
      <c r="P797" s="1">
        <v>5</v>
      </c>
      <c r="Q797" s="1">
        <v>3</v>
      </c>
      <c r="R797" s="2" t="s">
        <v>53</v>
      </c>
      <c r="S797" s="2"/>
      <c r="T797" s="2"/>
      <c r="U797" s="2"/>
      <c r="V797" s="2" t="s">
        <v>70</v>
      </c>
      <c r="W797" s="2" t="s">
        <v>1719</v>
      </c>
      <c r="X797" s="3">
        <v>44896.480555555558</v>
      </c>
      <c r="Y797" s="2" t="s">
        <v>56</v>
      </c>
      <c r="Z797" s="2" t="s">
        <v>36</v>
      </c>
      <c r="AA797" s="2" t="s">
        <v>72</v>
      </c>
      <c r="AB797" s="2" t="s">
        <v>1720</v>
      </c>
    </row>
    <row r="798" spans="1:28" ht="13" x14ac:dyDescent="0.15">
      <c r="A798" s="1">
        <v>397</v>
      </c>
      <c r="B798" s="2" t="s">
        <v>28</v>
      </c>
      <c r="C798" s="2" t="s">
        <v>29</v>
      </c>
      <c r="D798" s="1">
        <v>19</v>
      </c>
      <c r="E798" s="2" t="s">
        <v>1619</v>
      </c>
      <c r="F798" s="1">
        <v>4</v>
      </c>
      <c r="G798" s="2"/>
      <c r="H798" s="1">
        <v>140</v>
      </c>
      <c r="I798" s="1">
        <v>150</v>
      </c>
      <c r="J798" s="1">
        <v>0</v>
      </c>
      <c r="K798" s="1">
        <v>5</v>
      </c>
      <c r="L798" s="1">
        <v>169.79</v>
      </c>
      <c r="M798" s="1">
        <v>169.84</v>
      </c>
      <c r="N798" s="1">
        <v>169.79</v>
      </c>
      <c r="O798" s="1">
        <v>169.84</v>
      </c>
      <c r="P798" s="1">
        <v>5</v>
      </c>
      <c r="Q798" s="1">
        <v>4</v>
      </c>
      <c r="R798" s="2" t="s">
        <v>53</v>
      </c>
      <c r="S798" s="2"/>
      <c r="T798" s="2" t="s">
        <v>94</v>
      </c>
      <c r="U798" s="2" t="s">
        <v>95</v>
      </c>
      <c r="V798" s="2" t="s">
        <v>96</v>
      </c>
      <c r="W798" s="2" t="s">
        <v>1721</v>
      </c>
      <c r="X798" s="3">
        <v>44896.480555555558</v>
      </c>
      <c r="Y798" s="2" t="s">
        <v>56</v>
      </c>
      <c r="Z798" s="2" t="s">
        <v>36</v>
      </c>
      <c r="AA798" s="2" t="s">
        <v>98</v>
      </c>
      <c r="AB798" s="2" t="s">
        <v>1722</v>
      </c>
    </row>
    <row r="799" spans="1:28" ht="13" x14ac:dyDescent="0.15">
      <c r="A799" s="1">
        <v>397</v>
      </c>
      <c r="B799" s="2" t="s">
        <v>28</v>
      </c>
      <c r="C799" s="2" t="s">
        <v>29</v>
      </c>
      <c r="D799" s="1">
        <v>19</v>
      </c>
      <c r="E799" s="2" t="s">
        <v>1619</v>
      </c>
      <c r="F799" s="1">
        <v>4</v>
      </c>
      <c r="G799" s="2"/>
      <c r="H799" s="1">
        <v>140</v>
      </c>
      <c r="I799" s="1">
        <v>150</v>
      </c>
      <c r="J799" s="1">
        <v>140</v>
      </c>
      <c r="K799" s="1">
        <v>5</v>
      </c>
      <c r="L799" s="1">
        <v>169.79</v>
      </c>
      <c r="M799" s="1">
        <v>169.89</v>
      </c>
      <c r="N799" s="1">
        <v>169.79</v>
      </c>
      <c r="O799" s="1">
        <v>169.89</v>
      </c>
      <c r="P799" s="1">
        <v>10</v>
      </c>
      <c r="Q799" s="1">
        <v>353</v>
      </c>
      <c r="R799" s="2" t="s">
        <v>59</v>
      </c>
      <c r="S799" s="2" t="s">
        <v>60</v>
      </c>
      <c r="T799" s="2"/>
      <c r="U799" s="2"/>
      <c r="V799" s="2" t="s">
        <v>1723</v>
      </c>
      <c r="W799" s="2" t="s">
        <v>1724</v>
      </c>
      <c r="X799" s="3">
        <v>44896.445138888892</v>
      </c>
      <c r="Y799" s="2" t="s">
        <v>1304</v>
      </c>
      <c r="Z799" s="2" t="s">
        <v>36</v>
      </c>
      <c r="AA799" s="2"/>
      <c r="AB799" s="2" t="s">
        <v>1725</v>
      </c>
    </row>
    <row r="800" spans="1:28" ht="13" x14ac:dyDescent="0.15">
      <c r="A800" s="1">
        <v>397</v>
      </c>
      <c r="B800" s="2" t="s">
        <v>28</v>
      </c>
      <c r="C800" s="2" t="s">
        <v>29</v>
      </c>
      <c r="D800" s="1">
        <v>19</v>
      </c>
      <c r="E800" s="2" t="s">
        <v>1619</v>
      </c>
      <c r="F800" s="1">
        <v>4</v>
      </c>
      <c r="G800" s="2"/>
      <c r="H800" s="1">
        <v>140</v>
      </c>
      <c r="I800" s="1">
        <v>150</v>
      </c>
      <c r="J800" s="1">
        <v>0</v>
      </c>
      <c r="K800" s="1">
        <v>5</v>
      </c>
      <c r="L800" s="1">
        <v>169.79</v>
      </c>
      <c r="M800" s="1">
        <v>169.84</v>
      </c>
      <c r="N800" s="1">
        <v>169.79</v>
      </c>
      <c r="O800" s="1">
        <v>169.84</v>
      </c>
      <c r="P800" s="1">
        <v>5</v>
      </c>
      <c r="Q800" s="1">
        <v>25</v>
      </c>
      <c r="R800" s="2" t="s">
        <v>80</v>
      </c>
      <c r="S800" s="2"/>
      <c r="T800" s="2" t="s">
        <v>64</v>
      </c>
      <c r="U800" s="2" t="s">
        <v>65</v>
      </c>
      <c r="V800" s="2" t="s">
        <v>81</v>
      </c>
      <c r="W800" s="2" t="s">
        <v>1726</v>
      </c>
      <c r="X800" s="3">
        <v>44896.480555555558</v>
      </c>
      <c r="Y800" s="2" t="s">
        <v>56</v>
      </c>
      <c r="Z800" s="2" t="s">
        <v>36</v>
      </c>
      <c r="AA800" s="2"/>
      <c r="AB800" s="2" t="s">
        <v>1727</v>
      </c>
    </row>
    <row r="801" spans="1:28" ht="13" x14ac:dyDescent="0.15">
      <c r="A801" s="1">
        <v>397</v>
      </c>
      <c r="B801" s="2" t="s">
        <v>28</v>
      </c>
      <c r="C801" s="2" t="s">
        <v>29</v>
      </c>
      <c r="D801" s="1">
        <v>19</v>
      </c>
      <c r="E801" s="2" t="s">
        <v>1619</v>
      </c>
      <c r="F801" s="1">
        <v>5</v>
      </c>
      <c r="G801" s="2"/>
      <c r="H801" s="1">
        <v>0</v>
      </c>
      <c r="I801" s="1">
        <v>5</v>
      </c>
      <c r="J801" s="1">
        <v>0</v>
      </c>
      <c r="K801" s="1">
        <v>5</v>
      </c>
      <c r="L801" s="1">
        <v>169.89</v>
      </c>
      <c r="M801" s="1">
        <v>169.94</v>
      </c>
      <c r="N801" s="1">
        <v>169.89</v>
      </c>
      <c r="O801" s="1">
        <v>169.94</v>
      </c>
      <c r="P801" s="1">
        <v>5</v>
      </c>
      <c r="Q801" s="1">
        <v>5</v>
      </c>
      <c r="R801" s="2" t="s">
        <v>44</v>
      </c>
      <c r="S801" s="2" t="s">
        <v>105</v>
      </c>
      <c r="T801" s="2"/>
      <c r="U801" s="2"/>
      <c r="V801" s="2" t="s">
        <v>105</v>
      </c>
      <c r="W801" s="2" t="s">
        <v>1728</v>
      </c>
      <c r="X801" s="3">
        <v>44896.445138888892</v>
      </c>
      <c r="Y801" s="2" t="s">
        <v>1304</v>
      </c>
      <c r="Z801" s="2" t="s">
        <v>36</v>
      </c>
      <c r="AA801" s="2"/>
      <c r="AB801" s="2" t="s">
        <v>1729</v>
      </c>
    </row>
    <row r="802" spans="1:28" ht="13" x14ac:dyDescent="0.15">
      <c r="A802" s="1">
        <v>397</v>
      </c>
      <c r="B802" s="2" t="s">
        <v>28</v>
      </c>
      <c r="C802" s="2" t="s">
        <v>29</v>
      </c>
      <c r="D802" s="1">
        <v>19</v>
      </c>
      <c r="E802" s="2" t="s">
        <v>1619</v>
      </c>
      <c r="F802" s="1">
        <v>5</v>
      </c>
      <c r="G802" s="2" t="s">
        <v>29</v>
      </c>
      <c r="H802" s="1">
        <v>20</v>
      </c>
      <c r="I802" s="1">
        <v>20</v>
      </c>
      <c r="J802" s="1">
        <v>20</v>
      </c>
      <c r="K802" s="1">
        <v>5</v>
      </c>
      <c r="L802" s="1">
        <v>170.09</v>
      </c>
      <c r="M802" s="1">
        <v>170.09</v>
      </c>
      <c r="N802" s="1">
        <v>170.09</v>
      </c>
      <c r="O802" s="1">
        <v>170.09</v>
      </c>
      <c r="P802" s="1">
        <v>0</v>
      </c>
      <c r="Q802" s="1"/>
      <c r="R802" s="2" t="s">
        <v>38</v>
      </c>
      <c r="S802" s="2" t="s">
        <v>39</v>
      </c>
      <c r="T802" s="2"/>
      <c r="U802" s="2"/>
      <c r="V802" s="2" t="s">
        <v>39</v>
      </c>
      <c r="W802" s="2" t="s">
        <v>1730</v>
      </c>
      <c r="X802" s="3">
        <v>44896.893750000003</v>
      </c>
      <c r="Y802" s="2" t="s">
        <v>41</v>
      </c>
      <c r="Z802" s="2" t="s">
        <v>36</v>
      </c>
      <c r="AA802" s="2"/>
      <c r="AB802" s="2" t="s">
        <v>1731</v>
      </c>
    </row>
    <row r="803" spans="1:28" ht="13" x14ac:dyDescent="0.15">
      <c r="A803" s="1">
        <v>397</v>
      </c>
      <c r="B803" s="2" t="s">
        <v>28</v>
      </c>
      <c r="C803" s="2" t="s">
        <v>29</v>
      </c>
      <c r="D803" s="1">
        <v>19</v>
      </c>
      <c r="E803" s="2" t="s">
        <v>1619</v>
      </c>
      <c r="F803" s="1">
        <v>5</v>
      </c>
      <c r="G803" s="2" t="s">
        <v>43</v>
      </c>
      <c r="H803" s="1">
        <v>20</v>
      </c>
      <c r="I803" s="1">
        <v>21</v>
      </c>
      <c r="J803" s="1">
        <v>20</v>
      </c>
      <c r="K803" s="1">
        <v>5</v>
      </c>
      <c r="L803" s="1">
        <v>170.09</v>
      </c>
      <c r="M803" s="1">
        <v>170.1</v>
      </c>
      <c r="N803" s="1">
        <v>170.09</v>
      </c>
      <c r="O803" s="1">
        <v>170.1</v>
      </c>
      <c r="P803" s="1">
        <v>1</v>
      </c>
      <c r="Q803" s="1">
        <v>5</v>
      </c>
      <c r="R803" s="2" t="s">
        <v>44</v>
      </c>
      <c r="S803" s="2" t="s">
        <v>108</v>
      </c>
      <c r="T803" s="2"/>
      <c r="U803" s="2"/>
      <c r="V803" s="2" t="s">
        <v>108</v>
      </c>
      <c r="W803" s="2" t="s">
        <v>1732</v>
      </c>
      <c r="X803" s="3">
        <v>44896.883333333331</v>
      </c>
      <c r="Y803" s="2" t="s">
        <v>110</v>
      </c>
      <c r="Z803" s="2" t="s">
        <v>36</v>
      </c>
      <c r="AA803" s="2"/>
      <c r="AB803" s="2" t="s">
        <v>1733</v>
      </c>
    </row>
    <row r="804" spans="1:28" ht="13" x14ac:dyDescent="0.15">
      <c r="A804" s="1">
        <v>397</v>
      </c>
      <c r="B804" s="2" t="s">
        <v>28</v>
      </c>
      <c r="C804" s="2" t="s">
        <v>29</v>
      </c>
      <c r="D804" s="1">
        <v>19</v>
      </c>
      <c r="E804" s="2" t="s">
        <v>1619</v>
      </c>
      <c r="F804" s="1">
        <v>5</v>
      </c>
      <c r="G804" s="2" t="s">
        <v>43</v>
      </c>
      <c r="H804" s="1">
        <v>75</v>
      </c>
      <c r="I804" s="1">
        <v>75</v>
      </c>
      <c r="J804" s="1">
        <v>75</v>
      </c>
      <c r="K804" s="1">
        <v>5</v>
      </c>
      <c r="L804" s="1">
        <v>170.64</v>
      </c>
      <c r="M804" s="1">
        <v>170.64</v>
      </c>
      <c r="N804" s="1">
        <v>170.64</v>
      </c>
      <c r="O804" s="1">
        <v>170.64</v>
      </c>
      <c r="P804" s="1">
        <v>0</v>
      </c>
      <c r="Q804" s="1">
        <v>1</v>
      </c>
      <c r="R804" s="2" t="s">
        <v>49</v>
      </c>
      <c r="S804" s="2" t="s">
        <v>50</v>
      </c>
      <c r="T804" s="2"/>
      <c r="U804" s="2"/>
      <c r="V804" s="2" t="s">
        <v>50</v>
      </c>
      <c r="W804" s="2" t="s">
        <v>1734</v>
      </c>
      <c r="X804" s="3">
        <v>44896.874305555553</v>
      </c>
      <c r="Y804" s="2" t="s">
        <v>110</v>
      </c>
      <c r="Z804" s="2" t="s">
        <v>36</v>
      </c>
      <c r="AA804" s="2"/>
      <c r="AB804" s="2" t="s">
        <v>1735</v>
      </c>
    </row>
    <row r="805" spans="1:28" ht="13" x14ac:dyDescent="0.15">
      <c r="A805" s="1">
        <v>397</v>
      </c>
      <c r="B805" s="2" t="s">
        <v>28</v>
      </c>
      <c r="C805" s="2" t="s">
        <v>29</v>
      </c>
      <c r="D805" s="1">
        <v>19</v>
      </c>
      <c r="E805" s="2" t="s">
        <v>1619</v>
      </c>
      <c r="F805" s="1" t="s">
        <v>119</v>
      </c>
      <c r="G805" s="2" t="s">
        <v>43</v>
      </c>
      <c r="H805" s="1">
        <v>63</v>
      </c>
      <c r="I805" s="1">
        <v>63</v>
      </c>
      <c r="J805" s="1">
        <v>63</v>
      </c>
      <c r="K805" s="1">
        <v>5</v>
      </c>
      <c r="L805" s="1">
        <v>171.61</v>
      </c>
      <c r="M805" s="1">
        <v>171.61</v>
      </c>
      <c r="N805" s="1">
        <v>171.61</v>
      </c>
      <c r="O805" s="1">
        <v>171.61</v>
      </c>
      <c r="P805" s="1">
        <v>0</v>
      </c>
      <c r="Q805" s="1">
        <v>1</v>
      </c>
      <c r="R805" s="2" t="s">
        <v>49</v>
      </c>
      <c r="S805" s="2" t="s">
        <v>50</v>
      </c>
      <c r="T805" s="2"/>
      <c r="U805" s="2"/>
      <c r="V805" s="2" t="s">
        <v>50</v>
      </c>
      <c r="W805" s="2" t="s">
        <v>1736</v>
      </c>
      <c r="X805" s="3">
        <v>44896.874305555553</v>
      </c>
      <c r="Y805" s="2" t="s">
        <v>110</v>
      </c>
      <c r="Z805" s="2" t="s">
        <v>36</v>
      </c>
      <c r="AA805" s="2"/>
      <c r="AB805" s="2" t="s">
        <v>1737</v>
      </c>
    </row>
    <row r="806" spans="1:28" ht="13" x14ac:dyDescent="0.15">
      <c r="A806" s="1">
        <v>397</v>
      </c>
      <c r="B806" s="2" t="s">
        <v>28</v>
      </c>
      <c r="C806" s="2" t="s">
        <v>29</v>
      </c>
      <c r="D806" s="1">
        <v>19</v>
      </c>
      <c r="E806" s="2" t="s">
        <v>1619</v>
      </c>
      <c r="F806" s="1" t="s">
        <v>119</v>
      </c>
      <c r="G806" s="2"/>
      <c r="H806" s="1">
        <v>97</v>
      </c>
      <c r="I806" s="1">
        <v>104</v>
      </c>
      <c r="J806" s="1">
        <v>97</v>
      </c>
      <c r="K806" s="1">
        <v>5</v>
      </c>
      <c r="L806" s="1">
        <v>171.95</v>
      </c>
      <c r="M806" s="1">
        <v>172.02</v>
      </c>
      <c r="N806" s="1">
        <v>171.95</v>
      </c>
      <c r="O806" s="1">
        <v>172.02</v>
      </c>
      <c r="P806" s="1">
        <v>7</v>
      </c>
      <c r="Q806" s="1">
        <v>247</v>
      </c>
      <c r="R806" s="2" t="s">
        <v>59</v>
      </c>
      <c r="S806" s="2" t="s">
        <v>32</v>
      </c>
      <c r="T806" s="2"/>
      <c r="U806" s="2"/>
      <c r="V806" s="2" t="s">
        <v>32</v>
      </c>
      <c r="W806" s="2" t="s">
        <v>1738</v>
      </c>
      <c r="X806" s="3">
        <v>44896.444444444445</v>
      </c>
      <c r="Y806" s="2" t="s">
        <v>1304</v>
      </c>
      <c r="Z806" s="2" t="s">
        <v>36</v>
      </c>
      <c r="AA806" s="2"/>
      <c r="AB806" s="2" t="s">
        <v>1739</v>
      </c>
    </row>
    <row r="807" spans="1:28" ht="13" x14ac:dyDescent="0.15">
      <c r="A807" s="1">
        <v>397</v>
      </c>
      <c r="B807" s="2" t="s">
        <v>28</v>
      </c>
      <c r="C807" s="2" t="s">
        <v>29</v>
      </c>
      <c r="D807" s="1">
        <v>19</v>
      </c>
      <c r="E807" s="2" t="s">
        <v>1619</v>
      </c>
      <c r="F807" s="1" t="s">
        <v>119</v>
      </c>
      <c r="G807" s="2"/>
      <c r="H807" s="1">
        <v>97</v>
      </c>
      <c r="I807" s="1">
        <v>104</v>
      </c>
      <c r="J807" s="1">
        <v>0</v>
      </c>
      <c r="K807" s="1">
        <v>5</v>
      </c>
      <c r="L807" s="1">
        <v>171.95</v>
      </c>
      <c r="M807" s="1">
        <v>172.02</v>
      </c>
      <c r="N807" s="1">
        <v>171.95</v>
      </c>
      <c r="O807" s="1">
        <v>172.02</v>
      </c>
      <c r="P807" s="1">
        <v>7</v>
      </c>
      <c r="Q807" s="1">
        <v>5</v>
      </c>
      <c r="R807" s="2" t="s">
        <v>31</v>
      </c>
      <c r="S807" s="2"/>
      <c r="T807" s="2" t="s">
        <v>141</v>
      </c>
      <c r="U807" s="2" t="s">
        <v>142</v>
      </c>
      <c r="V807" s="2" t="s">
        <v>143</v>
      </c>
      <c r="W807" s="2" t="s">
        <v>1740</v>
      </c>
      <c r="X807" s="3">
        <v>44896.445833333331</v>
      </c>
      <c r="Y807" s="2" t="s">
        <v>1304</v>
      </c>
      <c r="Z807" s="2" t="s">
        <v>36</v>
      </c>
      <c r="AA807" s="2"/>
      <c r="AB807" s="2" t="s">
        <v>1741</v>
      </c>
    </row>
    <row r="808" spans="1:28" ht="13" x14ac:dyDescent="0.15">
      <c r="A808" s="1">
        <v>397</v>
      </c>
      <c r="B808" s="2" t="s">
        <v>28</v>
      </c>
      <c r="C808" s="2" t="s">
        <v>29</v>
      </c>
      <c r="D808" s="1">
        <v>19</v>
      </c>
      <c r="E808" s="2" t="s">
        <v>1619</v>
      </c>
      <c r="F808" s="1" t="s">
        <v>119</v>
      </c>
      <c r="G808" s="2"/>
      <c r="H808" s="1">
        <v>97</v>
      </c>
      <c r="I808" s="1">
        <v>104</v>
      </c>
      <c r="J808" s="1">
        <v>0</v>
      </c>
      <c r="K808" s="1">
        <v>5</v>
      </c>
      <c r="L808" s="1">
        <v>171.95</v>
      </c>
      <c r="M808" s="1">
        <v>172.02</v>
      </c>
      <c r="N808" s="1">
        <v>171.95</v>
      </c>
      <c r="O808" s="1">
        <v>172.02</v>
      </c>
      <c r="P808" s="1">
        <v>7</v>
      </c>
      <c r="Q808" s="1">
        <v>5</v>
      </c>
      <c r="R808" s="2" t="s">
        <v>31</v>
      </c>
      <c r="S808" s="2" t="s">
        <v>50</v>
      </c>
      <c r="T808" s="2"/>
      <c r="U808" s="2"/>
      <c r="V808" s="2" t="s">
        <v>50</v>
      </c>
      <c r="W808" s="2" t="s">
        <v>1742</v>
      </c>
      <c r="X808" s="3">
        <v>44896.445833333331</v>
      </c>
      <c r="Y808" s="2" t="s">
        <v>1304</v>
      </c>
      <c r="Z808" s="2" t="s">
        <v>36</v>
      </c>
      <c r="AA808" s="2" t="s">
        <v>131</v>
      </c>
      <c r="AB808" s="2" t="s">
        <v>1743</v>
      </c>
    </row>
    <row r="809" spans="1:28" ht="13" x14ac:dyDescent="0.15">
      <c r="A809" s="1">
        <v>397</v>
      </c>
      <c r="B809" s="2" t="s">
        <v>28</v>
      </c>
      <c r="C809" s="2" t="s">
        <v>29</v>
      </c>
      <c r="D809" s="1">
        <v>19</v>
      </c>
      <c r="E809" s="2" t="s">
        <v>1619</v>
      </c>
      <c r="F809" s="1" t="s">
        <v>119</v>
      </c>
      <c r="G809" s="2"/>
      <c r="H809" s="1">
        <v>97</v>
      </c>
      <c r="I809" s="1">
        <v>104</v>
      </c>
      <c r="J809" s="1">
        <v>0</v>
      </c>
      <c r="K809" s="1">
        <v>5</v>
      </c>
      <c r="L809" s="1">
        <v>171.95</v>
      </c>
      <c r="M809" s="1">
        <v>172.02</v>
      </c>
      <c r="N809" s="1">
        <v>171.95</v>
      </c>
      <c r="O809" s="1">
        <v>172.02</v>
      </c>
      <c r="P809" s="1">
        <v>7</v>
      </c>
      <c r="Q809" s="1">
        <v>20</v>
      </c>
      <c r="R809" s="2" t="s">
        <v>31</v>
      </c>
      <c r="S809" s="2"/>
      <c r="T809" s="2" t="s">
        <v>158</v>
      </c>
      <c r="U809" s="2" t="s">
        <v>159</v>
      </c>
      <c r="V809" s="2" t="s">
        <v>160</v>
      </c>
      <c r="W809" s="2" t="s">
        <v>1744</v>
      </c>
      <c r="X809" s="3">
        <v>44896.445833333331</v>
      </c>
      <c r="Y809" s="2" t="s">
        <v>1304</v>
      </c>
      <c r="Z809" s="2" t="s">
        <v>36</v>
      </c>
      <c r="AA809" s="2"/>
      <c r="AB809" s="2" t="s">
        <v>1745</v>
      </c>
    </row>
    <row r="810" spans="1:28" ht="13" x14ac:dyDescent="0.15">
      <c r="A810" s="1">
        <v>397</v>
      </c>
      <c r="B810" s="2" t="s">
        <v>28</v>
      </c>
      <c r="C810" s="2" t="s">
        <v>29</v>
      </c>
      <c r="D810" s="1">
        <v>19</v>
      </c>
      <c r="E810" s="2" t="s">
        <v>1619</v>
      </c>
      <c r="F810" s="1" t="s">
        <v>119</v>
      </c>
      <c r="G810" s="2"/>
      <c r="H810" s="1">
        <v>97</v>
      </c>
      <c r="I810" s="1">
        <v>104</v>
      </c>
      <c r="J810" s="1">
        <v>0</v>
      </c>
      <c r="K810" s="1">
        <v>5</v>
      </c>
      <c r="L810" s="1">
        <v>171.95</v>
      </c>
      <c r="M810" s="1">
        <v>172.02</v>
      </c>
      <c r="N810" s="1">
        <v>171.95</v>
      </c>
      <c r="O810" s="1">
        <v>172.02</v>
      </c>
      <c r="P810" s="1">
        <v>7</v>
      </c>
      <c r="Q810" s="1">
        <v>20</v>
      </c>
      <c r="R810" s="2" t="s">
        <v>31</v>
      </c>
      <c r="S810" s="2"/>
      <c r="T810" s="2" t="s">
        <v>146</v>
      </c>
      <c r="U810" s="2" t="s">
        <v>147</v>
      </c>
      <c r="V810" s="2" t="s">
        <v>148</v>
      </c>
      <c r="W810" s="2" t="s">
        <v>1746</v>
      </c>
      <c r="X810" s="3">
        <v>44896.445833333331</v>
      </c>
      <c r="Y810" s="2" t="s">
        <v>1304</v>
      </c>
      <c r="Z810" s="2" t="s">
        <v>36</v>
      </c>
      <c r="AA810" s="2"/>
      <c r="AB810" s="2" t="s">
        <v>1747</v>
      </c>
    </row>
    <row r="811" spans="1:28" ht="13" x14ac:dyDescent="0.15">
      <c r="A811" s="1">
        <v>397</v>
      </c>
      <c r="B811" s="2" t="s">
        <v>28</v>
      </c>
      <c r="C811" s="2" t="s">
        <v>29</v>
      </c>
      <c r="D811" s="1">
        <v>19</v>
      </c>
      <c r="E811" s="2" t="s">
        <v>1619</v>
      </c>
      <c r="F811" s="1" t="s">
        <v>119</v>
      </c>
      <c r="G811" s="2"/>
      <c r="H811" s="1">
        <v>97</v>
      </c>
      <c r="I811" s="1">
        <v>104</v>
      </c>
      <c r="J811" s="1">
        <v>0</v>
      </c>
      <c r="K811" s="1">
        <v>5</v>
      </c>
      <c r="L811" s="1">
        <v>171.95</v>
      </c>
      <c r="M811" s="1">
        <v>172.02</v>
      </c>
      <c r="N811" s="1">
        <v>171.95</v>
      </c>
      <c r="O811" s="1">
        <v>172.02</v>
      </c>
      <c r="P811" s="1">
        <v>7</v>
      </c>
      <c r="Q811" s="1">
        <v>5</v>
      </c>
      <c r="R811" s="2" t="s">
        <v>31</v>
      </c>
      <c r="S811" s="2"/>
      <c r="T811" s="2" t="s">
        <v>136</v>
      </c>
      <c r="U811" s="2" t="s">
        <v>137</v>
      </c>
      <c r="V811" s="2" t="s">
        <v>138</v>
      </c>
      <c r="W811" s="2" t="s">
        <v>1748</v>
      </c>
      <c r="X811" s="3">
        <v>44896.445833333331</v>
      </c>
      <c r="Y811" s="2" t="s">
        <v>1304</v>
      </c>
      <c r="Z811" s="2" t="s">
        <v>36</v>
      </c>
      <c r="AA811" s="2"/>
      <c r="AB811" s="2" t="s">
        <v>1749</v>
      </c>
    </row>
    <row r="812" spans="1:28" ht="13" x14ac:dyDescent="0.15">
      <c r="A812" s="1">
        <v>397</v>
      </c>
      <c r="B812" s="2" t="s">
        <v>28</v>
      </c>
      <c r="C812" s="2" t="s">
        <v>29</v>
      </c>
      <c r="D812" s="1">
        <v>19</v>
      </c>
      <c r="E812" s="2" t="s">
        <v>1619</v>
      </c>
      <c r="F812" s="1" t="s">
        <v>119</v>
      </c>
      <c r="G812" s="2"/>
      <c r="H812" s="1">
        <v>97</v>
      </c>
      <c r="I812" s="1">
        <v>104</v>
      </c>
      <c r="J812" s="1">
        <v>0</v>
      </c>
      <c r="K812" s="1">
        <v>5</v>
      </c>
      <c r="L812" s="1">
        <v>171.95</v>
      </c>
      <c r="M812" s="1">
        <v>172.02</v>
      </c>
      <c r="N812" s="1">
        <v>171.95</v>
      </c>
      <c r="O812" s="1">
        <v>172.02</v>
      </c>
      <c r="P812" s="1">
        <v>7</v>
      </c>
      <c r="Q812" s="1">
        <v>30</v>
      </c>
      <c r="R812" s="2" t="s">
        <v>31</v>
      </c>
      <c r="S812" s="2"/>
      <c r="T812" s="2" t="s">
        <v>120</v>
      </c>
      <c r="U812" s="2" t="s">
        <v>121</v>
      </c>
      <c r="V812" s="2" t="s">
        <v>122</v>
      </c>
      <c r="W812" s="2" t="s">
        <v>1750</v>
      </c>
      <c r="X812" s="3">
        <v>44896.445833333331</v>
      </c>
      <c r="Y812" s="2" t="s">
        <v>1304</v>
      </c>
      <c r="Z812" s="2" t="s">
        <v>36</v>
      </c>
      <c r="AA812" s="2"/>
      <c r="AB812" s="2" t="s">
        <v>1751</v>
      </c>
    </row>
    <row r="813" spans="1:28" ht="13" x14ac:dyDescent="0.15">
      <c r="A813" s="1">
        <v>397</v>
      </c>
      <c r="B813" s="2" t="s">
        <v>28</v>
      </c>
      <c r="C813" s="2" t="s">
        <v>29</v>
      </c>
      <c r="D813" s="1">
        <v>19</v>
      </c>
      <c r="E813" s="2" t="s">
        <v>1619</v>
      </c>
      <c r="F813" s="1" t="s">
        <v>119</v>
      </c>
      <c r="G813" s="2"/>
      <c r="H813" s="1">
        <v>97</v>
      </c>
      <c r="I813" s="1">
        <v>104</v>
      </c>
      <c r="J813" s="1">
        <v>0</v>
      </c>
      <c r="K813" s="1">
        <v>5</v>
      </c>
      <c r="L813" s="1">
        <v>171.95</v>
      </c>
      <c r="M813" s="1">
        <v>172.02</v>
      </c>
      <c r="N813" s="1">
        <v>171.95</v>
      </c>
      <c r="O813" s="1">
        <v>172.02</v>
      </c>
      <c r="P813" s="1">
        <v>7</v>
      </c>
      <c r="Q813" s="1">
        <v>5</v>
      </c>
      <c r="R813" s="2" t="s">
        <v>31</v>
      </c>
      <c r="S813" s="2"/>
      <c r="T813" s="2" t="s">
        <v>153</v>
      </c>
      <c r="U813" s="2" t="s">
        <v>154</v>
      </c>
      <c r="V813" s="2" t="s">
        <v>155</v>
      </c>
      <c r="W813" s="2" t="s">
        <v>1752</v>
      </c>
      <c r="X813" s="3">
        <v>44896.445833333331</v>
      </c>
      <c r="Y813" s="2" t="s">
        <v>1304</v>
      </c>
      <c r="Z813" s="2" t="s">
        <v>36</v>
      </c>
      <c r="AA813" s="2"/>
      <c r="AB813" s="2" t="s">
        <v>1753</v>
      </c>
    </row>
    <row r="814" spans="1:28" ht="13" x14ac:dyDescent="0.15">
      <c r="A814" s="1">
        <v>397</v>
      </c>
      <c r="B814" s="2" t="s">
        <v>28</v>
      </c>
      <c r="C814" s="2" t="s">
        <v>29</v>
      </c>
      <c r="D814" s="1">
        <v>19</v>
      </c>
      <c r="E814" s="2" t="s">
        <v>1619</v>
      </c>
      <c r="F814" s="1" t="s">
        <v>119</v>
      </c>
      <c r="G814" s="2"/>
      <c r="H814" s="1">
        <v>97</v>
      </c>
      <c r="I814" s="1">
        <v>104</v>
      </c>
      <c r="J814" s="1">
        <v>0</v>
      </c>
      <c r="K814" s="1">
        <v>5</v>
      </c>
      <c r="L814" s="1">
        <v>171.95</v>
      </c>
      <c r="M814" s="1">
        <v>172.02</v>
      </c>
      <c r="N814" s="1">
        <v>171.95</v>
      </c>
      <c r="O814" s="1">
        <v>172.02</v>
      </c>
      <c r="P814" s="1">
        <v>7</v>
      </c>
      <c r="Q814" s="1">
        <v>20</v>
      </c>
      <c r="R814" s="2" t="s">
        <v>31</v>
      </c>
      <c r="S814" s="2" t="s">
        <v>133</v>
      </c>
      <c r="T814" s="2"/>
      <c r="U814" s="2"/>
      <c r="V814" s="2" t="s">
        <v>133</v>
      </c>
      <c r="W814" s="2" t="s">
        <v>1754</v>
      </c>
      <c r="X814" s="3">
        <v>44896.445833333331</v>
      </c>
      <c r="Y814" s="2" t="s">
        <v>1304</v>
      </c>
      <c r="Z814" s="2" t="s">
        <v>36</v>
      </c>
      <c r="AA814" s="2" t="s">
        <v>131</v>
      </c>
      <c r="AB814" s="2" t="s">
        <v>1755</v>
      </c>
    </row>
    <row r="815" spans="1:28" ht="13" x14ac:dyDescent="0.15">
      <c r="A815" s="1">
        <v>397</v>
      </c>
      <c r="B815" s="2" t="s">
        <v>28</v>
      </c>
      <c r="C815" s="2" t="s">
        <v>29</v>
      </c>
      <c r="D815" s="1">
        <v>19</v>
      </c>
      <c r="E815" s="2" t="s">
        <v>1619</v>
      </c>
      <c r="F815" s="1" t="s">
        <v>119</v>
      </c>
      <c r="G815" s="2"/>
      <c r="H815" s="1">
        <v>97</v>
      </c>
      <c r="I815" s="1">
        <v>104</v>
      </c>
      <c r="J815" s="1">
        <v>0</v>
      </c>
      <c r="K815" s="1">
        <v>5</v>
      </c>
      <c r="L815" s="1">
        <v>171.95</v>
      </c>
      <c r="M815" s="1">
        <v>172.02</v>
      </c>
      <c r="N815" s="1">
        <v>171.95</v>
      </c>
      <c r="O815" s="1">
        <v>172.02</v>
      </c>
      <c r="P815" s="1">
        <v>7</v>
      </c>
      <c r="Q815" s="1">
        <v>30</v>
      </c>
      <c r="R815" s="2" t="s">
        <v>31</v>
      </c>
      <c r="S815" s="2"/>
      <c r="T815" s="2" t="s">
        <v>125</v>
      </c>
      <c r="U815" s="2" t="s">
        <v>126</v>
      </c>
      <c r="V815" s="1" t="s">
        <v>127</v>
      </c>
      <c r="W815" s="2" t="s">
        <v>1756</v>
      </c>
      <c r="X815" s="3">
        <v>44896.445833333331</v>
      </c>
      <c r="Y815" s="2" t="s">
        <v>1304</v>
      </c>
      <c r="Z815" s="2" t="s">
        <v>36</v>
      </c>
      <c r="AA815" s="2"/>
      <c r="AB815" s="2" t="s">
        <v>1757</v>
      </c>
    </row>
    <row r="816" spans="1:28" ht="13" x14ac:dyDescent="0.15">
      <c r="A816" s="1">
        <v>397</v>
      </c>
      <c r="B816" s="2" t="s">
        <v>28</v>
      </c>
      <c r="C816" s="2" t="s">
        <v>29</v>
      </c>
      <c r="D816" s="1">
        <v>20</v>
      </c>
      <c r="E816" s="2" t="s">
        <v>1619</v>
      </c>
      <c r="F816" s="1">
        <v>1</v>
      </c>
      <c r="G816" s="2" t="s">
        <v>43</v>
      </c>
      <c r="H816" s="1">
        <v>52</v>
      </c>
      <c r="I816" s="1">
        <v>52</v>
      </c>
      <c r="J816" s="1">
        <v>52</v>
      </c>
      <c r="K816" s="1">
        <v>5</v>
      </c>
      <c r="L816" s="1">
        <v>174.12</v>
      </c>
      <c r="M816" s="1">
        <v>174.12</v>
      </c>
      <c r="N816" s="1">
        <v>174.12</v>
      </c>
      <c r="O816" s="1">
        <v>174.12</v>
      </c>
      <c r="P816" s="1">
        <v>0</v>
      </c>
      <c r="Q816" s="1">
        <v>1</v>
      </c>
      <c r="R816" s="2" t="s">
        <v>49</v>
      </c>
      <c r="S816" s="2" t="s">
        <v>50</v>
      </c>
      <c r="T816" s="2"/>
      <c r="U816" s="2"/>
      <c r="V816" s="2" t="s">
        <v>50</v>
      </c>
      <c r="W816" s="2" t="s">
        <v>1758</v>
      </c>
      <c r="X816" s="3">
        <v>44896.934027777781</v>
      </c>
      <c r="Y816" s="2" t="s">
        <v>110</v>
      </c>
      <c r="Z816" s="2" t="s">
        <v>36</v>
      </c>
      <c r="AA816" s="2"/>
      <c r="AB816" s="2" t="s">
        <v>1759</v>
      </c>
    </row>
    <row r="817" spans="1:28" ht="13" x14ac:dyDescent="0.15">
      <c r="A817" s="1">
        <v>397</v>
      </c>
      <c r="B817" s="2" t="s">
        <v>28</v>
      </c>
      <c r="C817" s="2" t="s">
        <v>29</v>
      </c>
      <c r="D817" s="1">
        <v>20</v>
      </c>
      <c r="E817" s="2" t="s">
        <v>1619</v>
      </c>
      <c r="F817" s="1">
        <v>2</v>
      </c>
      <c r="G817" s="2" t="s">
        <v>43</v>
      </c>
      <c r="H817" s="1">
        <v>71</v>
      </c>
      <c r="I817" s="1">
        <v>71</v>
      </c>
      <c r="J817" s="1">
        <v>71</v>
      </c>
      <c r="K817" s="1">
        <v>5</v>
      </c>
      <c r="L817" s="1">
        <v>175.22</v>
      </c>
      <c r="M817" s="1">
        <v>175.22</v>
      </c>
      <c r="N817" s="1">
        <v>175.22</v>
      </c>
      <c r="O817" s="1">
        <v>175.22</v>
      </c>
      <c r="P817" s="1">
        <v>0</v>
      </c>
      <c r="Q817" s="1">
        <v>1</v>
      </c>
      <c r="R817" s="2" t="s">
        <v>49</v>
      </c>
      <c r="S817" s="2" t="s">
        <v>50</v>
      </c>
      <c r="T817" s="2"/>
      <c r="U817" s="2"/>
      <c r="V817" s="2" t="s">
        <v>50</v>
      </c>
      <c r="W817" s="2" t="s">
        <v>1760</v>
      </c>
      <c r="X817" s="3">
        <v>44896.934027777781</v>
      </c>
      <c r="Y817" s="2" t="s">
        <v>110</v>
      </c>
      <c r="Z817" s="2" t="s">
        <v>36</v>
      </c>
      <c r="AA817" s="2"/>
      <c r="AB817" s="2" t="s">
        <v>1761</v>
      </c>
    </row>
    <row r="818" spans="1:28" ht="13" x14ac:dyDescent="0.15">
      <c r="A818" s="1">
        <v>397</v>
      </c>
      <c r="B818" s="2" t="s">
        <v>28</v>
      </c>
      <c r="C818" s="2" t="s">
        <v>29</v>
      </c>
      <c r="D818" s="1">
        <v>20</v>
      </c>
      <c r="E818" s="2" t="s">
        <v>1619</v>
      </c>
      <c r="F818" s="1">
        <v>3</v>
      </c>
      <c r="G818" s="2" t="s">
        <v>43</v>
      </c>
      <c r="H818" s="1">
        <v>52</v>
      </c>
      <c r="I818" s="1">
        <v>54</v>
      </c>
      <c r="J818" s="1">
        <v>52</v>
      </c>
      <c r="K818" s="1">
        <v>5</v>
      </c>
      <c r="L818" s="1">
        <v>176.5</v>
      </c>
      <c r="M818" s="1">
        <v>176.52</v>
      </c>
      <c r="N818" s="1">
        <v>176.5</v>
      </c>
      <c r="O818" s="1">
        <v>176.52</v>
      </c>
      <c r="P818" s="1">
        <v>2</v>
      </c>
      <c r="Q818" s="1">
        <v>7</v>
      </c>
      <c r="R818" s="2" t="s">
        <v>210</v>
      </c>
      <c r="S818" s="2" t="s">
        <v>211</v>
      </c>
      <c r="T818" s="2" t="s">
        <v>212</v>
      </c>
      <c r="U818" s="2" t="s">
        <v>213</v>
      </c>
      <c r="V818" s="2" t="s">
        <v>211</v>
      </c>
      <c r="W818" s="2" t="s">
        <v>1762</v>
      </c>
      <c r="X818" s="3">
        <v>44896.921527777777</v>
      </c>
      <c r="Y818" s="2" t="s">
        <v>35</v>
      </c>
      <c r="Z818" s="2" t="s">
        <v>36</v>
      </c>
      <c r="AA818" s="2"/>
      <c r="AB818" s="2" t="s">
        <v>1763</v>
      </c>
    </row>
    <row r="819" spans="1:28" ht="13" x14ac:dyDescent="0.15">
      <c r="A819" s="1">
        <v>397</v>
      </c>
      <c r="B819" s="2" t="s">
        <v>28</v>
      </c>
      <c r="C819" s="2" t="s">
        <v>29</v>
      </c>
      <c r="D819" s="1">
        <v>20</v>
      </c>
      <c r="E819" s="2" t="s">
        <v>1619</v>
      </c>
      <c r="F819" s="1">
        <v>3</v>
      </c>
      <c r="G819" s="2" t="s">
        <v>43</v>
      </c>
      <c r="H819" s="1">
        <v>70</v>
      </c>
      <c r="I819" s="1">
        <v>70</v>
      </c>
      <c r="J819" s="1">
        <v>70</v>
      </c>
      <c r="K819" s="1">
        <v>5</v>
      </c>
      <c r="L819" s="1">
        <v>176.68</v>
      </c>
      <c r="M819" s="1">
        <v>176.68</v>
      </c>
      <c r="N819" s="1">
        <v>176.68</v>
      </c>
      <c r="O819" s="1">
        <v>176.68</v>
      </c>
      <c r="P819" s="1">
        <v>0</v>
      </c>
      <c r="Q819" s="1">
        <v>1</v>
      </c>
      <c r="R819" s="2" t="s">
        <v>49</v>
      </c>
      <c r="S819" s="2" t="s">
        <v>50</v>
      </c>
      <c r="T819" s="2"/>
      <c r="U819" s="2"/>
      <c r="V819" s="2" t="s">
        <v>50</v>
      </c>
      <c r="W819" s="2" t="s">
        <v>1764</v>
      </c>
      <c r="X819" s="3">
        <v>44896.934027777781</v>
      </c>
      <c r="Y819" s="2" t="s">
        <v>110</v>
      </c>
      <c r="Z819" s="2" t="s">
        <v>36</v>
      </c>
      <c r="AA819" s="2"/>
      <c r="AB819" s="2" t="s">
        <v>1765</v>
      </c>
    </row>
    <row r="820" spans="1:28" ht="13" x14ac:dyDescent="0.15">
      <c r="A820" s="1">
        <v>397</v>
      </c>
      <c r="B820" s="2" t="s">
        <v>28</v>
      </c>
      <c r="C820" s="2" t="s">
        <v>29</v>
      </c>
      <c r="D820" s="1">
        <v>20</v>
      </c>
      <c r="E820" s="2" t="s">
        <v>1619</v>
      </c>
      <c r="F820" s="1">
        <v>4</v>
      </c>
      <c r="G820" s="2" t="s">
        <v>29</v>
      </c>
      <c r="H820" s="1">
        <v>17</v>
      </c>
      <c r="I820" s="1">
        <v>17</v>
      </c>
      <c r="J820" s="1">
        <v>17</v>
      </c>
      <c r="K820" s="1">
        <v>5</v>
      </c>
      <c r="L820" s="1">
        <v>177.62</v>
      </c>
      <c r="M820" s="1">
        <v>177.62</v>
      </c>
      <c r="N820" s="1">
        <v>177.62</v>
      </c>
      <c r="O820" s="1">
        <v>177.62</v>
      </c>
      <c r="P820" s="1">
        <v>0</v>
      </c>
      <c r="Q820" s="1"/>
      <c r="R820" s="2" t="s">
        <v>38</v>
      </c>
      <c r="S820" s="2" t="s">
        <v>39</v>
      </c>
      <c r="T820" s="2"/>
      <c r="U820" s="2"/>
      <c r="V820" s="2" t="s">
        <v>39</v>
      </c>
      <c r="W820" s="2" t="s">
        <v>1766</v>
      </c>
      <c r="X820" s="3">
        <v>44896.935416666667</v>
      </c>
      <c r="Y820" s="2" t="s">
        <v>41</v>
      </c>
      <c r="Z820" s="2" t="s">
        <v>36</v>
      </c>
      <c r="AA820" s="2"/>
      <c r="AB820" s="2" t="s">
        <v>1767</v>
      </c>
    </row>
    <row r="821" spans="1:28" ht="13" x14ac:dyDescent="0.15">
      <c r="A821" s="1">
        <v>397</v>
      </c>
      <c r="B821" s="2" t="s">
        <v>28</v>
      </c>
      <c r="C821" s="2" t="s">
        <v>29</v>
      </c>
      <c r="D821" s="1">
        <v>20</v>
      </c>
      <c r="E821" s="2" t="s">
        <v>1619</v>
      </c>
      <c r="F821" s="1">
        <v>4</v>
      </c>
      <c r="G821" s="2" t="s">
        <v>43</v>
      </c>
      <c r="H821" s="1">
        <v>17</v>
      </c>
      <c r="I821" s="1">
        <v>18</v>
      </c>
      <c r="J821" s="1">
        <v>17</v>
      </c>
      <c r="K821" s="1">
        <v>5</v>
      </c>
      <c r="L821" s="1">
        <v>177.62</v>
      </c>
      <c r="M821" s="1">
        <v>177.63</v>
      </c>
      <c r="N821" s="1">
        <v>177.62</v>
      </c>
      <c r="O821" s="1">
        <v>177.63</v>
      </c>
      <c r="P821" s="1">
        <v>1</v>
      </c>
      <c r="Q821" s="1">
        <v>5</v>
      </c>
      <c r="R821" s="2" t="s">
        <v>44</v>
      </c>
      <c r="S821" s="2" t="s">
        <v>108</v>
      </c>
      <c r="T821" s="2"/>
      <c r="U821" s="2"/>
      <c r="V821" s="2" t="s">
        <v>108</v>
      </c>
      <c r="W821" s="2" t="s">
        <v>1768</v>
      </c>
      <c r="X821" s="3">
        <v>44896.957638888889</v>
      </c>
      <c r="Y821" s="2" t="s">
        <v>110</v>
      </c>
      <c r="Z821" s="2" t="s">
        <v>36</v>
      </c>
      <c r="AA821" s="2"/>
      <c r="AB821" s="2" t="s">
        <v>1769</v>
      </c>
    </row>
    <row r="822" spans="1:28" ht="13" x14ac:dyDescent="0.15">
      <c r="A822" s="1">
        <v>397</v>
      </c>
      <c r="B822" s="2" t="s">
        <v>28</v>
      </c>
      <c r="C822" s="2" t="s">
        <v>29</v>
      </c>
      <c r="D822" s="1">
        <v>20</v>
      </c>
      <c r="E822" s="2" t="s">
        <v>1619</v>
      </c>
      <c r="F822" s="1">
        <v>4</v>
      </c>
      <c r="G822" s="2" t="s">
        <v>43</v>
      </c>
      <c r="H822" s="1">
        <v>17</v>
      </c>
      <c r="I822" s="1">
        <v>18</v>
      </c>
      <c r="J822" s="1">
        <v>17</v>
      </c>
      <c r="K822" s="1">
        <v>5</v>
      </c>
      <c r="L822" s="1">
        <v>177.62</v>
      </c>
      <c r="M822" s="1">
        <v>177.63</v>
      </c>
      <c r="N822" s="1">
        <v>177.62</v>
      </c>
      <c r="O822" s="1">
        <v>177.63</v>
      </c>
      <c r="P822" s="1">
        <v>1</v>
      </c>
      <c r="Q822" s="1">
        <v>5</v>
      </c>
      <c r="R822" s="2" t="s">
        <v>44</v>
      </c>
      <c r="S822" s="2" t="s">
        <v>112</v>
      </c>
      <c r="T822" s="2"/>
      <c r="U822" s="2"/>
      <c r="V822" s="2" t="s">
        <v>112</v>
      </c>
      <c r="W822" s="2" t="s">
        <v>1770</v>
      </c>
      <c r="X822" s="3">
        <v>44896.956250000003</v>
      </c>
      <c r="Y822" s="2" t="s">
        <v>110</v>
      </c>
      <c r="Z822" s="2" t="s">
        <v>36</v>
      </c>
      <c r="AA822" s="2"/>
      <c r="AB822" s="2" t="s">
        <v>1771</v>
      </c>
    </row>
    <row r="823" spans="1:28" ht="13" x14ac:dyDescent="0.15">
      <c r="A823" s="1">
        <v>397</v>
      </c>
      <c r="B823" s="2" t="s">
        <v>28</v>
      </c>
      <c r="C823" s="2" t="s">
        <v>29</v>
      </c>
      <c r="D823" s="1">
        <v>20</v>
      </c>
      <c r="E823" s="2" t="s">
        <v>1619</v>
      </c>
      <c r="F823" s="1">
        <v>4</v>
      </c>
      <c r="G823" s="2" t="s">
        <v>43</v>
      </c>
      <c r="H823" s="1">
        <v>67</v>
      </c>
      <c r="I823" s="1">
        <v>67</v>
      </c>
      <c r="J823" s="1">
        <v>67</v>
      </c>
      <c r="K823" s="1">
        <v>5</v>
      </c>
      <c r="L823" s="1">
        <v>178.12</v>
      </c>
      <c r="M823" s="1">
        <v>178.12</v>
      </c>
      <c r="N823" s="1">
        <v>178.12</v>
      </c>
      <c r="O823" s="1">
        <v>178.12</v>
      </c>
      <c r="P823" s="1">
        <v>0</v>
      </c>
      <c r="Q823" s="1">
        <v>1</v>
      </c>
      <c r="R823" s="2" t="s">
        <v>49</v>
      </c>
      <c r="S823" s="2" t="s">
        <v>50</v>
      </c>
      <c r="T823" s="2"/>
      <c r="U823" s="2"/>
      <c r="V823" s="2" t="s">
        <v>50</v>
      </c>
      <c r="W823" s="2" t="s">
        <v>1772</v>
      </c>
      <c r="X823" s="3">
        <v>44896.934027777781</v>
      </c>
      <c r="Y823" s="2" t="s">
        <v>110</v>
      </c>
      <c r="Z823" s="2" t="s">
        <v>36</v>
      </c>
      <c r="AA823" s="2"/>
      <c r="AB823" s="2" t="s">
        <v>1773</v>
      </c>
    </row>
    <row r="824" spans="1:28" ht="13" x14ac:dyDescent="0.15">
      <c r="A824" s="1">
        <v>397</v>
      </c>
      <c r="B824" s="2" t="s">
        <v>28</v>
      </c>
      <c r="C824" s="2" t="s">
        <v>29</v>
      </c>
      <c r="D824" s="1">
        <v>20</v>
      </c>
      <c r="E824" s="2" t="s">
        <v>1619</v>
      </c>
      <c r="F824" s="1">
        <v>5</v>
      </c>
      <c r="G824" s="2" t="s">
        <v>43</v>
      </c>
      <c r="H824" s="1">
        <v>57</v>
      </c>
      <c r="I824" s="1">
        <v>59</v>
      </c>
      <c r="J824" s="1">
        <v>57</v>
      </c>
      <c r="K824" s="1">
        <v>5</v>
      </c>
      <c r="L824" s="1">
        <v>179.16</v>
      </c>
      <c r="M824" s="1">
        <v>179.18</v>
      </c>
      <c r="N824" s="1">
        <v>179.16</v>
      </c>
      <c r="O824" s="1">
        <v>179.18</v>
      </c>
      <c r="P824" s="1">
        <v>2</v>
      </c>
      <c r="Q824" s="1">
        <v>10</v>
      </c>
      <c r="R824" s="2" t="s">
        <v>44</v>
      </c>
      <c r="S824" s="2" t="s">
        <v>45</v>
      </c>
      <c r="T824" s="2"/>
      <c r="U824" s="2"/>
      <c r="V824" s="2">
        <v>31200</v>
      </c>
      <c r="W824" s="2" t="s">
        <v>1774</v>
      </c>
      <c r="X824" s="3">
        <v>44896.943055555559</v>
      </c>
      <c r="Y824" s="2" t="s">
        <v>110</v>
      </c>
      <c r="Z824" s="2" t="s">
        <v>36</v>
      </c>
      <c r="AA824" s="2"/>
      <c r="AB824" s="2" t="s">
        <v>1775</v>
      </c>
    </row>
    <row r="825" spans="1:28" ht="13" x14ac:dyDescent="0.15">
      <c r="A825" s="1">
        <v>397</v>
      </c>
      <c r="B825" s="2" t="s">
        <v>28</v>
      </c>
      <c r="C825" s="2" t="s">
        <v>29</v>
      </c>
      <c r="D825" s="1">
        <v>20</v>
      </c>
      <c r="E825" s="2" t="s">
        <v>1619</v>
      </c>
      <c r="F825" s="1">
        <v>5</v>
      </c>
      <c r="G825" s="2" t="s">
        <v>43</v>
      </c>
      <c r="H825" s="1">
        <v>62</v>
      </c>
      <c r="I825" s="1">
        <v>62</v>
      </c>
      <c r="J825" s="1">
        <v>62</v>
      </c>
      <c r="K825" s="1">
        <v>5</v>
      </c>
      <c r="L825" s="1">
        <v>179.21</v>
      </c>
      <c r="M825" s="1">
        <v>179.21</v>
      </c>
      <c r="N825" s="1">
        <v>179.21</v>
      </c>
      <c r="O825" s="1">
        <v>179.21</v>
      </c>
      <c r="P825" s="1">
        <v>0</v>
      </c>
      <c r="Q825" s="1">
        <v>1</v>
      </c>
      <c r="R825" s="2" t="s">
        <v>49</v>
      </c>
      <c r="S825" s="2" t="s">
        <v>50</v>
      </c>
      <c r="T825" s="2"/>
      <c r="U825" s="2"/>
      <c r="V825" s="2" t="s">
        <v>50</v>
      </c>
      <c r="W825" s="2" t="s">
        <v>1776</v>
      </c>
      <c r="X825" s="3">
        <v>44896.934027777781</v>
      </c>
      <c r="Y825" s="2" t="s">
        <v>110</v>
      </c>
      <c r="Z825" s="2" t="s">
        <v>36</v>
      </c>
      <c r="AA825" s="2"/>
      <c r="AB825" s="2" t="s">
        <v>1777</v>
      </c>
    </row>
    <row r="826" spans="1:28" ht="13" x14ac:dyDescent="0.15">
      <c r="A826" s="1">
        <v>397</v>
      </c>
      <c r="B826" s="2" t="s">
        <v>28</v>
      </c>
      <c r="C826" s="2" t="s">
        <v>29</v>
      </c>
      <c r="D826" s="1">
        <v>20</v>
      </c>
      <c r="E826" s="2" t="s">
        <v>1619</v>
      </c>
      <c r="F826" s="1">
        <v>6</v>
      </c>
      <c r="G826" s="2" t="s">
        <v>43</v>
      </c>
      <c r="H826" s="1">
        <v>59</v>
      </c>
      <c r="I826" s="1">
        <v>59</v>
      </c>
      <c r="J826" s="1">
        <v>59</v>
      </c>
      <c r="K826" s="1">
        <v>5</v>
      </c>
      <c r="L826" s="1">
        <v>180.2</v>
      </c>
      <c r="M826" s="1">
        <v>180.2</v>
      </c>
      <c r="N826" s="1">
        <v>180.2</v>
      </c>
      <c r="O826" s="1">
        <v>180.2</v>
      </c>
      <c r="P826" s="1">
        <v>0</v>
      </c>
      <c r="Q826" s="1">
        <v>1</v>
      </c>
      <c r="R826" s="2" t="s">
        <v>49</v>
      </c>
      <c r="S826" s="2" t="s">
        <v>50</v>
      </c>
      <c r="T826" s="2"/>
      <c r="U826" s="2"/>
      <c r="V826" s="2" t="s">
        <v>50</v>
      </c>
      <c r="W826" s="2" t="s">
        <v>1778</v>
      </c>
      <c r="X826" s="3">
        <v>44896.934027777781</v>
      </c>
      <c r="Y826" s="2" t="s">
        <v>110</v>
      </c>
      <c r="Z826" s="2" t="s">
        <v>36</v>
      </c>
      <c r="AA826" s="2"/>
      <c r="AB826" s="2" t="s">
        <v>1779</v>
      </c>
    </row>
    <row r="827" spans="1:28" ht="13" x14ac:dyDescent="0.15">
      <c r="A827" s="1">
        <v>397</v>
      </c>
      <c r="B827" s="2" t="s">
        <v>28</v>
      </c>
      <c r="C827" s="2" t="s">
        <v>29</v>
      </c>
      <c r="D827" s="1">
        <v>20</v>
      </c>
      <c r="E827" s="2" t="s">
        <v>1619</v>
      </c>
      <c r="F827" s="1">
        <v>6</v>
      </c>
      <c r="G827" s="2"/>
      <c r="H827" s="1">
        <v>124</v>
      </c>
      <c r="I827" s="1">
        <v>134</v>
      </c>
      <c r="J827" s="1">
        <v>0</v>
      </c>
      <c r="K827" s="1">
        <v>5</v>
      </c>
      <c r="L827" s="1">
        <v>180.85</v>
      </c>
      <c r="M827" s="1">
        <v>180.9</v>
      </c>
      <c r="N827" s="1">
        <v>180.85</v>
      </c>
      <c r="O827" s="1">
        <v>180.9</v>
      </c>
      <c r="P827" s="1">
        <v>5</v>
      </c>
      <c r="Q827" s="1">
        <v>6</v>
      </c>
      <c r="R827" s="2" t="s">
        <v>53</v>
      </c>
      <c r="S827" s="2"/>
      <c r="T827" s="2"/>
      <c r="U827" s="2"/>
      <c r="V827" s="2" t="s">
        <v>54</v>
      </c>
      <c r="W827" s="2" t="s">
        <v>1780</v>
      </c>
      <c r="X827" s="3">
        <v>44896.522916666669</v>
      </c>
      <c r="Y827" s="2" t="s">
        <v>56</v>
      </c>
      <c r="Z827" s="2" t="s">
        <v>36</v>
      </c>
      <c r="AA827" s="2" t="s">
        <v>57</v>
      </c>
      <c r="AB827" s="2" t="s">
        <v>1781</v>
      </c>
    </row>
    <row r="828" spans="1:28" ht="13" x14ac:dyDescent="0.15">
      <c r="A828" s="1">
        <v>397</v>
      </c>
      <c r="B828" s="2" t="s">
        <v>28</v>
      </c>
      <c r="C828" s="2" t="s">
        <v>29</v>
      </c>
      <c r="D828" s="1">
        <v>20</v>
      </c>
      <c r="E828" s="2" t="s">
        <v>1619</v>
      </c>
      <c r="F828" s="1">
        <v>6</v>
      </c>
      <c r="G828" s="2"/>
      <c r="H828" s="1">
        <v>124</v>
      </c>
      <c r="I828" s="1">
        <v>134</v>
      </c>
      <c r="J828" s="1">
        <v>0</v>
      </c>
      <c r="K828" s="1">
        <v>5</v>
      </c>
      <c r="L828" s="1">
        <v>180.85</v>
      </c>
      <c r="M828" s="1">
        <v>180.9</v>
      </c>
      <c r="N828" s="1">
        <v>180.85</v>
      </c>
      <c r="O828" s="1">
        <v>180.9</v>
      </c>
      <c r="P828" s="1">
        <v>5</v>
      </c>
      <c r="Q828" s="1">
        <v>10</v>
      </c>
      <c r="R828" s="2" t="s">
        <v>53</v>
      </c>
      <c r="S828" s="2"/>
      <c r="T828" s="2" t="s">
        <v>88</v>
      </c>
      <c r="U828" s="2" t="s">
        <v>89</v>
      </c>
      <c r="V828" s="2" t="s">
        <v>90</v>
      </c>
      <c r="W828" s="2" t="s">
        <v>1782</v>
      </c>
      <c r="X828" s="3">
        <v>44896.522916666669</v>
      </c>
      <c r="Y828" s="2" t="s">
        <v>56</v>
      </c>
      <c r="Z828" s="2" t="s">
        <v>36</v>
      </c>
      <c r="AA828" s="2" t="s">
        <v>92</v>
      </c>
      <c r="AB828" s="2" t="s">
        <v>1783</v>
      </c>
    </row>
    <row r="829" spans="1:28" ht="13" x14ac:dyDescent="0.15">
      <c r="A829" s="1">
        <v>397</v>
      </c>
      <c r="B829" s="2" t="s">
        <v>28</v>
      </c>
      <c r="C829" s="2" t="s">
        <v>29</v>
      </c>
      <c r="D829" s="1">
        <v>20</v>
      </c>
      <c r="E829" s="2" t="s">
        <v>1619</v>
      </c>
      <c r="F829" s="1">
        <v>6</v>
      </c>
      <c r="G829" s="2"/>
      <c r="H829" s="1">
        <v>124</v>
      </c>
      <c r="I829" s="1">
        <v>134</v>
      </c>
      <c r="J829" s="1">
        <v>0</v>
      </c>
      <c r="K829" s="1">
        <v>5</v>
      </c>
      <c r="L829" s="1">
        <v>180.85</v>
      </c>
      <c r="M829" s="1">
        <v>180.9</v>
      </c>
      <c r="N829" s="1">
        <v>180.85</v>
      </c>
      <c r="O829" s="1">
        <v>180.9</v>
      </c>
      <c r="P829" s="1">
        <v>5</v>
      </c>
      <c r="Q829" s="1">
        <v>3</v>
      </c>
      <c r="R829" s="2" t="s">
        <v>53</v>
      </c>
      <c r="S829" s="2"/>
      <c r="T829" s="2"/>
      <c r="U829" s="2"/>
      <c r="V829" s="2" t="s">
        <v>70</v>
      </c>
      <c r="W829" s="2" t="s">
        <v>1784</v>
      </c>
      <c r="X829" s="3">
        <v>44896.522916666669</v>
      </c>
      <c r="Y829" s="2" t="s">
        <v>56</v>
      </c>
      <c r="Z829" s="2" t="s">
        <v>36</v>
      </c>
      <c r="AA829" s="2" t="s">
        <v>72</v>
      </c>
      <c r="AB829" s="2" t="s">
        <v>1785</v>
      </c>
    </row>
    <row r="830" spans="1:28" ht="13" x14ac:dyDescent="0.15">
      <c r="A830" s="1">
        <v>397</v>
      </c>
      <c r="B830" s="2" t="s">
        <v>28</v>
      </c>
      <c r="C830" s="2" t="s">
        <v>29</v>
      </c>
      <c r="D830" s="1">
        <v>20</v>
      </c>
      <c r="E830" s="2" t="s">
        <v>1619</v>
      </c>
      <c r="F830" s="1">
        <v>6</v>
      </c>
      <c r="G830" s="2"/>
      <c r="H830" s="1">
        <v>124</v>
      </c>
      <c r="I830" s="1">
        <v>134</v>
      </c>
      <c r="J830" s="1">
        <v>0</v>
      </c>
      <c r="K830" s="1">
        <v>5</v>
      </c>
      <c r="L830" s="1">
        <v>180.85</v>
      </c>
      <c r="M830" s="1">
        <v>180.9</v>
      </c>
      <c r="N830" s="1">
        <v>180.85</v>
      </c>
      <c r="O830" s="1">
        <v>180.9</v>
      </c>
      <c r="P830" s="1">
        <v>5</v>
      </c>
      <c r="Q830" s="1">
        <v>4</v>
      </c>
      <c r="R830" s="2" t="s">
        <v>53</v>
      </c>
      <c r="S830" s="2"/>
      <c r="T830" s="2" t="s">
        <v>94</v>
      </c>
      <c r="U830" s="2" t="s">
        <v>95</v>
      </c>
      <c r="V830" s="2" t="s">
        <v>96</v>
      </c>
      <c r="W830" s="2" t="s">
        <v>1786</v>
      </c>
      <c r="X830" s="3">
        <v>44896.522916666669</v>
      </c>
      <c r="Y830" s="2" t="s">
        <v>56</v>
      </c>
      <c r="Z830" s="2" t="s">
        <v>36</v>
      </c>
      <c r="AA830" s="2" t="s">
        <v>98</v>
      </c>
      <c r="AB830" s="2" t="s">
        <v>1787</v>
      </c>
    </row>
    <row r="831" spans="1:28" ht="13" x14ac:dyDescent="0.15">
      <c r="A831" s="1">
        <v>397</v>
      </c>
      <c r="B831" s="2" t="s">
        <v>28</v>
      </c>
      <c r="C831" s="2" t="s">
        <v>29</v>
      </c>
      <c r="D831" s="1">
        <v>20</v>
      </c>
      <c r="E831" s="2" t="s">
        <v>1619</v>
      </c>
      <c r="F831" s="1">
        <v>6</v>
      </c>
      <c r="G831" s="2"/>
      <c r="H831" s="1">
        <v>124</v>
      </c>
      <c r="I831" s="1">
        <v>134</v>
      </c>
      <c r="J831" s="1">
        <v>0</v>
      </c>
      <c r="K831" s="1">
        <v>5</v>
      </c>
      <c r="L831" s="1">
        <v>180.85</v>
      </c>
      <c r="M831" s="1">
        <v>180.9</v>
      </c>
      <c r="N831" s="1">
        <v>180.85</v>
      </c>
      <c r="O831" s="1">
        <v>180.9</v>
      </c>
      <c r="P831" s="1">
        <v>5</v>
      </c>
      <c r="Q831" s="1">
        <v>25</v>
      </c>
      <c r="R831" s="2" t="s">
        <v>80</v>
      </c>
      <c r="S831" s="2"/>
      <c r="T831" s="2" t="s">
        <v>64</v>
      </c>
      <c r="U831" s="2" t="s">
        <v>65</v>
      </c>
      <c r="V831" s="2" t="s">
        <v>81</v>
      </c>
      <c r="W831" s="2" t="s">
        <v>1788</v>
      </c>
      <c r="X831" s="3">
        <v>44896.522916666669</v>
      </c>
      <c r="Y831" s="2" t="s">
        <v>56</v>
      </c>
      <c r="Z831" s="2" t="s">
        <v>36</v>
      </c>
      <c r="AA831" s="2"/>
      <c r="AB831" s="2" t="s">
        <v>1789</v>
      </c>
    </row>
    <row r="832" spans="1:28" ht="13" x14ac:dyDescent="0.15">
      <c r="A832" s="1">
        <v>397</v>
      </c>
      <c r="B832" s="2" t="s">
        <v>28</v>
      </c>
      <c r="C832" s="2" t="s">
        <v>29</v>
      </c>
      <c r="D832" s="1">
        <v>20</v>
      </c>
      <c r="E832" s="2" t="s">
        <v>1619</v>
      </c>
      <c r="F832" s="1">
        <v>6</v>
      </c>
      <c r="G832" s="2"/>
      <c r="H832" s="1">
        <v>124</v>
      </c>
      <c r="I832" s="1">
        <v>134</v>
      </c>
      <c r="J832" s="1">
        <v>0</v>
      </c>
      <c r="K832" s="1">
        <v>5</v>
      </c>
      <c r="L832" s="1">
        <v>180.85</v>
      </c>
      <c r="M832" s="1">
        <v>180.9</v>
      </c>
      <c r="N832" s="1">
        <v>180.85</v>
      </c>
      <c r="O832" s="1">
        <v>180.9</v>
      </c>
      <c r="P832" s="1">
        <v>5</v>
      </c>
      <c r="Q832" s="1">
        <v>2</v>
      </c>
      <c r="R832" s="2" t="s">
        <v>53</v>
      </c>
      <c r="S832" s="2" t="s">
        <v>100</v>
      </c>
      <c r="T832" s="2"/>
      <c r="U832" s="2"/>
      <c r="V832" s="2" t="s">
        <v>101</v>
      </c>
      <c r="W832" s="2" t="s">
        <v>1790</v>
      </c>
      <c r="X832" s="3">
        <v>44896.522916666669</v>
      </c>
      <c r="Y832" s="2" t="s">
        <v>56</v>
      </c>
      <c r="Z832" s="2" t="s">
        <v>36</v>
      </c>
      <c r="AA832" s="2" t="s">
        <v>103</v>
      </c>
      <c r="AB832" s="2" t="s">
        <v>1791</v>
      </c>
    </row>
    <row r="833" spans="1:28" ht="13" x14ac:dyDescent="0.15">
      <c r="A833" s="1">
        <v>397</v>
      </c>
      <c r="B833" s="2" t="s">
        <v>28</v>
      </c>
      <c r="C833" s="2" t="s">
        <v>29</v>
      </c>
      <c r="D833" s="1">
        <v>20</v>
      </c>
      <c r="E833" s="2" t="s">
        <v>1619</v>
      </c>
      <c r="F833" s="1">
        <v>6</v>
      </c>
      <c r="G833" s="2"/>
      <c r="H833" s="1">
        <v>124</v>
      </c>
      <c r="I833" s="1">
        <v>134</v>
      </c>
      <c r="J833" s="1">
        <v>0</v>
      </c>
      <c r="K833" s="1">
        <v>5</v>
      </c>
      <c r="L833" s="1">
        <v>180.85</v>
      </c>
      <c r="M833" s="1">
        <v>180.9</v>
      </c>
      <c r="N833" s="1">
        <v>180.85</v>
      </c>
      <c r="O833" s="1">
        <v>180.9</v>
      </c>
      <c r="P833" s="1">
        <v>5</v>
      </c>
      <c r="Q833" s="1">
        <v>75</v>
      </c>
      <c r="R833" s="2" t="s">
        <v>80</v>
      </c>
      <c r="S833" s="2"/>
      <c r="T833" s="2"/>
      <c r="U833" s="2"/>
      <c r="V833" s="2" t="s">
        <v>84</v>
      </c>
      <c r="W833" s="2" t="s">
        <v>1792</v>
      </c>
      <c r="X833" s="3">
        <v>44896.522916666669</v>
      </c>
      <c r="Y833" s="2" t="s">
        <v>56</v>
      </c>
      <c r="Z833" s="2" t="s">
        <v>36</v>
      </c>
      <c r="AA833" s="2" t="s">
        <v>86</v>
      </c>
      <c r="AB833" s="2" t="s">
        <v>1793</v>
      </c>
    </row>
    <row r="834" spans="1:28" ht="13" x14ac:dyDescent="0.15">
      <c r="A834" s="1">
        <v>397</v>
      </c>
      <c r="B834" s="2" t="s">
        <v>28</v>
      </c>
      <c r="C834" s="2" t="s">
        <v>29</v>
      </c>
      <c r="D834" s="1">
        <v>20</v>
      </c>
      <c r="E834" s="2" t="s">
        <v>1619</v>
      </c>
      <c r="F834" s="1">
        <v>6</v>
      </c>
      <c r="G834" s="2"/>
      <c r="H834" s="1">
        <v>124</v>
      </c>
      <c r="I834" s="1">
        <v>134</v>
      </c>
      <c r="J834" s="1">
        <v>0</v>
      </c>
      <c r="K834" s="1">
        <v>5</v>
      </c>
      <c r="L834" s="1">
        <v>180.85</v>
      </c>
      <c r="M834" s="1">
        <v>180.9</v>
      </c>
      <c r="N834" s="1">
        <v>180.85</v>
      </c>
      <c r="O834" s="1">
        <v>180.9</v>
      </c>
      <c r="P834" s="1">
        <v>5</v>
      </c>
      <c r="Q834" s="1">
        <v>2</v>
      </c>
      <c r="R834" s="2" t="s">
        <v>53</v>
      </c>
      <c r="S834" s="2"/>
      <c r="T834" s="2" t="s">
        <v>74</v>
      </c>
      <c r="U834" s="2" t="s">
        <v>75</v>
      </c>
      <c r="V834" s="2" t="s">
        <v>76</v>
      </c>
      <c r="W834" s="2" t="s">
        <v>1794</v>
      </c>
      <c r="X834" s="3">
        <v>44896.522916666669</v>
      </c>
      <c r="Y834" s="2" t="s">
        <v>56</v>
      </c>
      <c r="Z834" s="2" t="s">
        <v>36</v>
      </c>
      <c r="AA834" s="2" t="s">
        <v>78</v>
      </c>
      <c r="AB834" s="2" t="s">
        <v>1795</v>
      </c>
    </row>
    <row r="835" spans="1:28" ht="13" x14ac:dyDescent="0.15">
      <c r="A835" s="1">
        <v>397</v>
      </c>
      <c r="B835" s="2" t="s">
        <v>28</v>
      </c>
      <c r="C835" s="2" t="s">
        <v>29</v>
      </c>
      <c r="D835" s="1">
        <v>20</v>
      </c>
      <c r="E835" s="2" t="s">
        <v>1619</v>
      </c>
      <c r="F835" s="1">
        <v>6</v>
      </c>
      <c r="G835" s="2"/>
      <c r="H835" s="1">
        <v>124</v>
      </c>
      <c r="I835" s="1">
        <v>134</v>
      </c>
      <c r="J835" s="1">
        <v>124</v>
      </c>
      <c r="K835" s="1">
        <v>5</v>
      </c>
      <c r="L835" s="1">
        <v>180.85</v>
      </c>
      <c r="M835" s="1">
        <v>180.95</v>
      </c>
      <c r="N835" s="1">
        <v>180.85</v>
      </c>
      <c r="O835" s="1">
        <v>180.95</v>
      </c>
      <c r="P835" s="1">
        <v>10</v>
      </c>
      <c r="Q835" s="1">
        <v>353</v>
      </c>
      <c r="R835" s="2" t="s">
        <v>59</v>
      </c>
      <c r="S835" s="2" t="s">
        <v>60</v>
      </c>
      <c r="T835" s="2"/>
      <c r="U835" s="2"/>
      <c r="V835" s="2" t="s">
        <v>1796</v>
      </c>
      <c r="W835" s="2" t="s">
        <v>1797</v>
      </c>
      <c r="X835" s="3">
        <v>44896.475694444445</v>
      </c>
      <c r="Y835" s="2" t="s">
        <v>35</v>
      </c>
      <c r="Z835" s="2" t="s">
        <v>36</v>
      </c>
      <c r="AA835" s="2"/>
      <c r="AB835" s="2" t="s">
        <v>1798</v>
      </c>
    </row>
    <row r="836" spans="1:28" ht="13" x14ac:dyDescent="0.15">
      <c r="A836" s="1">
        <v>397</v>
      </c>
      <c r="B836" s="2" t="s">
        <v>28</v>
      </c>
      <c r="C836" s="2" t="s">
        <v>29</v>
      </c>
      <c r="D836" s="1">
        <v>20</v>
      </c>
      <c r="E836" s="2" t="s">
        <v>1619</v>
      </c>
      <c r="F836" s="1">
        <v>6</v>
      </c>
      <c r="G836" s="2"/>
      <c r="H836" s="1">
        <v>124</v>
      </c>
      <c r="I836" s="1">
        <v>134</v>
      </c>
      <c r="J836" s="1">
        <v>0</v>
      </c>
      <c r="K836" s="1">
        <v>5</v>
      </c>
      <c r="L836" s="1">
        <v>180.85</v>
      </c>
      <c r="M836" s="1">
        <v>180.9</v>
      </c>
      <c r="N836" s="1">
        <v>180.85</v>
      </c>
      <c r="O836" s="1">
        <v>180.9</v>
      </c>
      <c r="P836" s="1">
        <v>5</v>
      </c>
      <c r="Q836" s="1">
        <v>10</v>
      </c>
      <c r="R836" s="2" t="s">
        <v>53</v>
      </c>
      <c r="S836" s="2"/>
      <c r="T836" s="2" t="s">
        <v>64</v>
      </c>
      <c r="U836" s="2" t="s">
        <v>65</v>
      </c>
      <c r="V836" s="2" t="s">
        <v>66</v>
      </c>
      <c r="W836" s="2" t="s">
        <v>1799</v>
      </c>
      <c r="X836" s="3">
        <v>44896.522916666669</v>
      </c>
      <c r="Y836" s="2" t="s">
        <v>56</v>
      </c>
      <c r="Z836" s="2" t="s">
        <v>36</v>
      </c>
      <c r="AA836" s="2" t="s">
        <v>68</v>
      </c>
      <c r="AB836" s="2" t="s">
        <v>1800</v>
      </c>
    </row>
    <row r="837" spans="1:28" ht="13" x14ac:dyDescent="0.15">
      <c r="A837" s="1">
        <v>397</v>
      </c>
      <c r="B837" s="2" t="s">
        <v>28</v>
      </c>
      <c r="C837" s="2" t="s">
        <v>29</v>
      </c>
      <c r="D837" s="1">
        <v>20</v>
      </c>
      <c r="E837" s="2" t="s">
        <v>1619</v>
      </c>
      <c r="F837" s="1">
        <v>7</v>
      </c>
      <c r="G837" s="2"/>
      <c r="H837" s="1">
        <v>0</v>
      </c>
      <c r="I837" s="1">
        <v>5</v>
      </c>
      <c r="J837" s="1">
        <v>0</v>
      </c>
      <c r="K837" s="1">
        <v>5</v>
      </c>
      <c r="L837" s="1">
        <v>180.95</v>
      </c>
      <c r="M837" s="1">
        <v>181</v>
      </c>
      <c r="N837" s="1">
        <v>180.95</v>
      </c>
      <c r="O837" s="1">
        <v>181</v>
      </c>
      <c r="P837" s="1">
        <v>5</v>
      </c>
      <c r="Q837" s="1">
        <v>5</v>
      </c>
      <c r="R837" s="2" t="s">
        <v>44</v>
      </c>
      <c r="S837" s="2" t="s">
        <v>105</v>
      </c>
      <c r="T837" s="2"/>
      <c r="U837" s="2"/>
      <c r="V837" s="2" t="s">
        <v>105</v>
      </c>
      <c r="W837" s="2" t="s">
        <v>1801</v>
      </c>
      <c r="X837" s="3">
        <v>44896.475694444445</v>
      </c>
      <c r="Y837" s="2" t="s">
        <v>35</v>
      </c>
      <c r="Z837" s="2" t="s">
        <v>36</v>
      </c>
      <c r="AA837" s="2"/>
      <c r="AB837" s="2" t="s">
        <v>1802</v>
      </c>
    </row>
    <row r="838" spans="1:28" ht="13" x14ac:dyDescent="0.15">
      <c r="A838" s="1">
        <v>397</v>
      </c>
      <c r="B838" s="2" t="s">
        <v>28</v>
      </c>
      <c r="C838" s="2" t="s">
        <v>29</v>
      </c>
      <c r="D838" s="1">
        <v>20</v>
      </c>
      <c r="E838" s="2" t="s">
        <v>1619</v>
      </c>
      <c r="F838" s="1">
        <v>7</v>
      </c>
      <c r="G838" s="2" t="s">
        <v>43</v>
      </c>
      <c r="H838" s="1">
        <v>57</v>
      </c>
      <c r="I838" s="1">
        <v>57</v>
      </c>
      <c r="J838" s="1">
        <v>57</v>
      </c>
      <c r="K838" s="1">
        <v>5</v>
      </c>
      <c r="L838" s="1">
        <v>181.52</v>
      </c>
      <c r="M838" s="1">
        <v>181.52</v>
      </c>
      <c r="N838" s="1">
        <v>181.52</v>
      </c>
      <c r="O838" s="1">
        <v>181.52</v>
      </c>
      <c r="P838" s="1">
        <v>0</v>
      </c>
      <c r="Q838" s="1">
        <v>1</v>
      </c>
      <c r="R838" s="2" t="s">
        <v>49</v>
      </c>
      <c r="S838" s="2" t="s">
        <v>50</v>
      </c>
      <c r="T838" s="2"/>
      <c r="U838" s="2"/>
      <c r="V838" s="2" t="s">
        <v>50</v>
      </c>
      <c r="W838" s="2" t="s">
        <v>1803</v>
      </c>
      <c r="X838" s="3">
        <v>44896.934027777781</v>
      </c>
      <c r="Y838" s="2" t="s">
        <v>110</v>
      </c>
      <c r="Z838" s="2" t="s">
        <v>36</v>
      </c>
      <c r="AA838" s="2"/>
      <c r="AB838" s="2" t="s">
        <v>1804</v>
      </c>
    </row>
    <row r="839" spans="1:28" ht="13" x14ac:dyDescent="0.15">
      <c r="A839" s="1">
        <v>397</v>
      </c>
      <c r="B839" s="2" t="s">
        <v>28</v>
      </c>
      <c r="C839" s="2" t="s">
        <v>29</v>
      </c>
      <c r="D839" s="1">
        <v>20</v>
      </c>
      <c r="E839" s="2" t="s">
        <v>1619</v>
      </c>
      <c r="F839" s="1">
        <v>7</v>
      </c>
      <c r="G839" s="2" t="s">
        <v>43</v>
      </c>
      <c r="H839" s="1">
        <v>65</v>
      </c>
      <c r="I839" s="1">
        <v>66</v>
      </c>
      <c r="J839" s="1">
        <v>65</v>
      </c>
      <c r="K839" s="1">
        <v>5</v>
      </c>
      <c r="L839" s="1">
        <v>181.6</v>
      </c>
      <c r="M839" s="1">
        <v>181.61</v>
      </c>
      <c r="N839" s="1">
        <v>181.6</v>
      </c>
      <c r="O839" s="1">
        <v>181.61</v>
      </c>
      <c r="P839" s="1">
        <v>1</v>
      </c>
      <c r="Q839" s="1">
        <v>5</v>
      </c>
      <c r="R839" s="2" t="s">
        <v>44</v>
      </c>
      <c r="S839" s="2" t="s">
        <v>108</v>
      </c>
      <c r="T839" s="2"/>
      <c r="U839" s="2"/>
      <c r="V839" s="2" t="s">
        <v>108</v>
      </c>
      <c r="W839" s="2" t="s">
        <v>1805</v>
      </c>
      <c r="X839" s="3">
        <v>44896.957638888889</v>
      </c>
      <c r="Y839" s="2" t="s">
        <v>110</v>
      </c>
      <c r="Z839" s="2" t="s">
        <v>36</v>
      </c>
      <c r="AA839" s="2"/>
      <c r="AB839" s="2" t="s">
        <v>1806</v>
      </c>
    </row>
    <row r="840" spans="1:28" ht="13" x14ac:dyDescent="0.15">
      <c r="A840" s="1">
        <v>397</v>
      </c>
      <c r="B840" s="2" t="s">
        <v>28</v>
      </c>
      <c r="C840" s="2" t="s">
        <v>29</v>
      </c>
      <c r="D840" s="1">
        <v>20</v>
      </c>
      <c r="E840" s="2" t="s">
        <v>1619</v>
      </c>
      <c r="F840" s="1">
        <v>7</v>
      </c>
      <c r="G840" s="2" t="s">
        <v>29</v>
      </c>
      <c r="H840" s="1">
        <v>65</v>
      </c>
      <c r="I840" s="1">
        <v>65</v>
      </c>
      <c r="J840" s="1">
        <v>65</v>
      </c>
      <c r="K840" s="1">
        <v>5</v>
      </c>
      <c r="L840" s="1">
        <v>181.6</v>
      </c>
      <c r="M840" s="1">
        <v>181.6</v>
      </c>
      <c r="N840" s="1">
        <v>181.6</v>
      </c>
      <c r="O840" s="1">
        <v>181.6</v>
      </c>
      <c r="P840" s="1">
        <v>0</v>
      </c>
      <c r="Q840" s="1"/>
      <c r="R840" s="2" t="s">
        <v>38</v>
      </c>
      <c r="S840" s="2" t="s">
        <v>39</v>
      </c>
      <c r="T840" s="2"/>
      <c r="U840" s="2"/>
      <c r="V840" s="2" t="s">
        <v>39</v>
      </c>
      <c r="W840" s="2" t="s">
        <v>1807</v>
      </c>
      <c r="X840" s="3">
        <v>44896.935416666667</v>
      </c>
      <c r="Y840" s="2" t="s">
        <v>41</v>
      </c>
      <c r="Z840" s="2" t="s">
        <v>36</v>
      </c>
      <c r="AA840" s="2"/>
      <c r="AB840" s="2" t="s">
        <v>1808</v>
      </c>
    </row>
    <row r="841" spans="1:28" ht="13" x14ac:dyDescent="0.15">
      <c r="A841" s="1">
        <v>397</v>
      </c>
      <c r="B841" s="2" t="s">
        <v>28</v>
      </c>
      <c r="C841" s="2" t="s">
        <v>29</v>
      </c>
      <c r="D841" s="1">
        <v>20</v>
      </c>
      <c r="E841" s="2" t="s">
        <v>1619</v>
      </c>
      <c r="F841" s="1" t="s">
        <v>119</v>
      </c>
      <c r="G841" s="2" t="s">
        <v>29</v>
      </c>
      <c r="H841" s="1">
        <v>60</v>
      </c>
      <c r="I841" s="1">
        <v>60</v>
      </c>
      <c r="J841" s="1">
        <v>60</v>
      </c>
      <c r="K841" s="1">
        <v>5</v>
      </c>
      <c r="L841" s="1">
        <v>182.53</v>
      </c>
      <c r="M841" s="1">
        <v>182.53</v>
      </c>
      <c r="N841" s="1">
        <v>182.53</v>
      </c>
      <c r="O841" s="1">
        <v>182.53</v>
      </c>
      <c r="P841" s="1">
        <v>0</v>
      </c>
      <c r="Q841" s="1"/>
      <c r="R841" s="2" t="s">
        <v>38</v>
      </c>
      <c r="S841" s="2" t="s">
        <v>39</v>
      </c>
      <c r="T841" s="2"/>
      <c r="U841" s="2"/>
      <c r="V841" s="2" t="s">
        <v>39</v>
      </c>
      <c r="W841" s="2" t="s">
        <v>1809</v>
      </c>
      <c r="X841" s="3">
        <v>44897.018055555556</v>
      </c>
      <c r="Y841" s="2" t="s">
        <v>41</v>
      </c>
      <c r="Z841" s="2" t="s">
        <v>36</v>
      </c>
      <c r="AA841" s="2"/>
      <c r="AB841" s="2" t="s">
        <v>1810</v>
      </c>
    </row>
    <row r="842" spans="1:28" ht="13" x14ac:dyDescent="0.15">
      <c r="A842" s="1">
        <v>397</v>
      </c>
      <c r="B842" s="2" t="s">
        <v>28</v>
      </c>
      <c r="C842" s="2" t="s">
        <v>29</v>
      </c>
      <c r="D842" s="1">
        <v>20</v>
      </c>
      <c r="E842" s="2" t="s">
        <v>1619</v>
      </c>
      <c r="F842" s="1" t="s">
        <v>119</v>
      </c>
      <c r="G842" s="2"/>
      <c r="H842" s="1">
        <v>61</v>
      </c>
      <c r="I842" s="1">
        <v>68</v>
      </c>
      <c r="J842" s="1">
        <v>0</v>
      </c>
      <c r="K842" s="1">
        <v>5</v>
      </c>
      <c r="L842" s="1">
        <v>182.54</v>
      </c>
      <c r="M842" s="1">
        <v>182.61</v>
      </c>
      <c r="N842" s="1">
        <v>182.54</v>
      </c>
      <c r="O842" s="1">
        <v>182.61</v>
      </c>
      <c r="P842" s="1">
        <v>7</v>
      </c>
      <c r="Q842" s="1">
        <v>30</v>
      </c>
      <c r="R842" s="2" t="s">
        <v>31</v>
      </c>
      <c r="S842" s="2"/>
      <c r="T842" s="2" t="s">
        <v>120</v>
      </c>
      <c r="U842" s="2" t="s">
        <v>121</v>
      </c>
      <c r="V842" s="2" t="s">
        <v>122</v>
      </c>
      <c r="W842" s="2" t="s">
        <v>1811</v>
      </c>
      <c r="X842" s="3">
        <v>44896.476388888892</v>
      </c>
      <c r="Y842" s="2" t="s">
        <v>35</v>
      </c>
      <c r="Z842" s="2" t="s">
        <v>36</v>
      </c>
      <c r="AA842" s="2"/>
      <c r="AB842" s="2" t="s">
        <v>1812</v>
      </c>
    </row>
    <row r="843" spans="1:28" ht="13" x14ac:dyDescent="0.15">
      <c r="A843" s="1">
        <v>397</v>
      </c>
      <c r="B843" s="2" t="s">
        <v>28</v>
      </c>
      <c r="C843" s="2" t="s">
        <v>29</v>
      </c>
      <c r="D843" s="1">
        <v>20</v>
      </c>
      <c r="E843" s="2" t="s">
        <v>1619</v>
      </c>
      <c r="F843" s="1" t="s">
        <v>119</v>
      </c>
      <c r="G843" s="2"/>
      <c r="H843" s="1">
        <v>61</v>
      </c>
      <c r="I843" s="1">
        <v>68</v>
      </c>
      <c r="J843" s="1">
        <v>0</v>
      </c>
      <c r="K843" s="1">
        <v>5</v>
      </c>
      <c r="L843" s="1">
        <v>182.54</v>
      </c>
      <c r="M843" s="1">
        <v>182.61</v>
      </c>
      <c r="N843" s="1">
        <v>182.54</v>
      </c>
      <c r="O843" s="1">
        <v>182.61</v>
      </c>
      <c r="P843" s="1">
        <v>7</v>
      </c>
      <c r="Q843" s="1">
        <v>20</v>
      </c>
      <c r="R843" s="2" t="s">
        <v>31</v>
      </c>
      <c r="S843" s="2" t="s">
        <v>133</v>
      </c>
      <c r="T843" s="2"/>
      <c r="U843" s="2"/>
      <c r="V843" s="2" t="s">
        <v>133</v>
      </c>
      <c r="W843" s="2" t="s">
        <v>1813</v>
      </c>
      <c r="X843" s="3">
        <v>44896.476388888892</v>
      </c>
      <c r="Y843" s="2" t="s">
        <v>35</v>
      </c>
      <c r="Z843" s="2" t="s">
        <v>36</v>
      </c>
      <c r="AA843" s="2" t="s">
        <v>131</v>
      </c>
      <c r="AB843" s="2" t="s">
        <v>1814</v>
      </c>
    </row>
    <row r="844" spans="1:28" ht="13" x14ac:dyDescent="0.15">
      <c r="A844" s="1">
        <v>397</v>
      </c>
      <c r="B844" s="2" t="s">
        <v>28</v>
      </c>
      <c r="C844" s="2" t="s">
        <v>29</v>
      </c>
      <c r="D844" s="1">
        <v>20</v>
      </c>
      <c r="E844" s="2" t="s">
        <v>1619</v>
      </c>
      <c r="F844" s="1" t="s">
        <v>119</v>
      </c>
      <c r="G844" s="2"/>
      <c r="H844" s="1">
        <v>61</v>
      </c>
      <c r="I844" s="1">
        <v>68</v>
      </c>
      <c r="J844" s="1">
        <v>0</v>
      </c>
      <c r="K844" s="1">
        <v>5</v>
      </c>
      <c r="L844" s="1">
        <v>182.54</v>
      </c>
      <c r="M844" s="1">
        <v>182.61</v>
      </c>
      <c r="N844" s="1">
        <v>182.54</v>
      </c>
      <c r="O844" s="1">
        <v>182.61</v>
      </c>
      <c r="P844" s="1">
        <v>7</v>
      </c>
      <c r="Q844" s="1">
        <v>20</v>
      </c>
      <c r="R844" s="2" t="s">
        <v>31</v>
      </c>
      <c r="S844" s="2"/>
      <c r="T844" s="2" t="s">
        <v>146</v>
      </c>
      <c r="U844" s="2" t="s">
        <v>147</v>
      </c>
      <c r="V844" s="2" t="s">
        <v>148</v>
      </c>
      <c r="W844" s="2" t="s">
        <v>1815</v>
      </c>
      <c r="X844" s="3">
        <v>44896.476388888892</v>
      </c>
      <c r="Y844" s="2" t="s">
        <v>35</v>
      </c>
      <c r="Z844" s="2" t="s">
        <v>36</v>
      </c>
      <c r="AA844" s="2"/>
      <c r="AB844" s="2" t="s">
        <v>1816</v>
      </c>
    </row>
    <row r="845" spans="1:28" ht="13" x14ac:dyDescent="0.15">
      <c r="A845" s="1">
        <v>397</v>
      </c>
      <c r="B845" s="2" t="s">
        <v>28</v>
      </c>
      <c r="C845" s="2" t="s">
        <v>29</v>
      </c>
      <c r="D845" s="1">
        <v>20</v>
      </c>
      <c r="E845" s="2" t="s">
        <v>1619</v>
      </c>
      <c r="F845" s="1" t="s">
        <v>119</v>
      </c>
      <c r="G845" s="2"/>
      <c r="H845" s="1">
        <v>61</v>
      </c>
      <c r="I845" s="1">
        <v>68</v>
      </c>
      <c r="J845" s="1">
        <v>0</v>
      </c>
      <c r="K845" s="1">
        <v>5</v>
      </c>
      <c r="L845" s="1">
        <v>182.54</v>
      </c>
      <c r="M845" s="1">
        <v>182.61</v>
      </c>
      <c r="N845" s="1">
        <v>182.54</v>
      </c>
      <c r="O845" s="1">
        <v>182.61</v>
      </c>
      <c r="P845" s="1">
        <v>7</v>
      </c>
      <c r="Q845" s="1">
        <v>5</v>
      </c>
      <c r="R845" s="2" t="s">
        <v>31</v>
      </c>
      <c r="S845" s="2"/>
      <c r="T845" s="2" t="s">
        <v>141</v>
      </c>
      <c r="U845" s="2" t="s">
        <v>142</v>
      </c>
      <c r="V845" s="2" t="s">
        <v>143</v>
      </c>
      <c r="W845" s="2" t="s">
        <v>1817</v>
      </c>
      <c r="X845" s="3">
        <v>44896.476388888892</v>
      </c>
      <c r="Y845" s="2" t="s">
        <v>35</v>
      </c>
      <c r="Z845" s="2" t="s">
        <v>36</v>
      </c>
      <c r="AA845" s="2"/>
      <c r="AB845" s="2" t="s">
        <v>1818</v>
      </c>
    </row>
    <row r="846" spans="1:28" ht="13" x14ac:dyDescent="0.15">
      <c r="A846" s="1">
        <v>397</v>
      </c>
      <c r="B846" s="2" t="s">
        <v>28</v>
      </c>
      <c r="C846" s="2" t="s">
        <v>29</v>
      </c>
      <c r="D846" s="1">
        <v>20</v>
      </c>
      <c r="E846" s="2" t="s">
        <v>1619</v>
      </c>
      <c r="F846" s="1" t="s">
        <v>119</v>
      </c>
      <c r="G846" s="2"/>
      <c r="H846" s="1">
        <v>61</v>
      </c>
      <c r="I846" s="1">
        <v>68</v>
      </c>
      <c r="J846" s="1">
        <v>0</v>
      </c>
      <c r="K846" s="1">
        <v>5</v>
      </c>
      <c r="L846" s="1">
        <v>182.54</v>
      </c>
      <c r="M846" s="1">
        <v>182.61</v>
      </c>
      <c r="N846" s="1">
        <v>182.54</v>
      </c>
      <c r="O846" s="1">
        <v>182.61</v>
      </c>
      <c r="P846" s="1">
        <v>7</v>
      </c>
      <c r="Q846" s="1">
        <v>5</v>
      </c>
      <c r="R846" s="2" t="s">
        <v>31</v>
      </c>
      <c r="S846" s="2" t="s">
        <v>50</v>
      </c>
      <c r="T846" s="2"/>
      <c r="U846" s="2"/>
      <c r="V846" s="2" t="s">
        <v>50</v>
      </c>
      <c r="W846" s="2" t="s">
        <v>1819</v>
      </c>
      <c r="X846" s="3">
        <v>44896.476388888892</v>
      </c>
      <c r="Y846" s="2" t="s">
        <v>35</v>
      </c>
      <c r="Z846" s="2" t="s">
        <v>36</v>
      </c>
      <c r="AA846" s="2" t="s">
        <v>131</v>
      </c>
      <c r="AB846" s="2" t="s">
        <v>1820</v>
      </c>
    </row>
    <row r="847" spans="1:28" ht="13" x14ac:dyDescent="0.15">
      <c r="A847" s="1">
        <v>397</v>
      </c>
      <c r="B847" s="2" t="s">
        <v>28</v>
      </c>
      <c r="C847" s="2" t="s">
        <v>29</v>
      </c>
      <c r="D847" s="1">
        <v>20</v>
      </c>
      <c r="E847" s="2" t="s">
        <v>1619</v>
      </c>
      <c r="F847" s="1" t="s">
        <v>119</v>
      </c>
      <c r="G847" s="2"/>
      <c r="H847" s="1">
        <v>61</v>
      </c>
      <c r="I847" s="1">
        <v>68</v>
      </c>
      <c r="J847" s="1">
        <v>0</v>
      </c>
      <c r="K847" s="1">
        <v>5</v>
      </c>
      <c r="L847" s="1">
        <v>182.54</v>
      </c>
      <c r="M847" s="1">
        <v>182.61</v>
      </c>
      <c r="N847" s="1">
        <v>182.54</v>
      </c>
      <c r="O847" s="1">
        <v>182.61</v>
      </c>
      <c r="P847" s="1">
        <v>7</v>
      </c>
      <c r="Q847" s="1">
        <v>5</v>
      </c>
      <c r="R847" s="2" t="s">
        <v>31</v>
      </c>
      <c r="S847" s="2"/>
      <c r="T847" s="2" t="s">
        <v>153</v>
      </c>
      <c r="U847" s="2" t="s">
        <v>154</v>
      </c>
      <c r="V847" s="2" t="s">
        <v>155</v>
      </c>
      <c r="W847" s="2" t="s">
        <v>1821</v>
      </c>
      <c r="X847" s="3">
        <v>44896.476388888892</v>
      </c>
      <c r="Y847" s="2" t="s">
        <v>35</v>
      </c>
      <c r="Z847" s="2" t="s">
        <v>36</v>
      </c>
      <c r="AA847" s="2"/>
      <c r="AB847" s="2" t="s">
        <v>1822</v>
      </c>
    </row>
    <row r="848" spans="1:28" ht="13" x14ac:dyDescent="0.15">
      <c r="A848" s="1">
        <v>397</v>
      </c>
      <c r="B848" s="2" t="s">
        <v>28</v>
      </c>
      <c r="C848" s="2" t="s">
        <v>29</v>
      </c>
      <c r="D848" s="1">
        <v>20</v>
      </c>
      <c r="E848" s="2" t="s">
        <v>1619</v>
      </c>
      <c r="F848" s="1" t="s">
        <v>119</v>
      </c>
      <c r="G848" s="2"/>
      <c r="H848" s="1">
        <v>61</v>
      </c>
      <c r="I848" s="1">
        <v>68</v>
      </c>
      <c r="J848" s="1">
        <v>0</v>
      </c>
      <c r="K848" s="1">
        <v>5</v>
      </c>
      <c r="L848" s="1">
        <v>182.54</v>
      </c>
      <c r="M848" s="1">
        <v>182.61</v>
      </c>
      <c r="N848" s="1">
        <v>182.54</v>
      </c>
      <c r="O848" s="1">
        <v>182.61</v>
      </c>
      <c r="P848" s="1">
        <v>7</v>
      </c>
      <c r="Q848" s="1">
        <v>5</v>
      </c>
      <c r="R848" s="2" t="s">
        <v>31</v>
      </c>
      <c r="S848" s="2"/>
      <c r="T848" s="2" t="s">
        <v>136</v>
      </c>
      <c r="U848" s="2" t="s">
        <v>137</v>
      </c>
      <c r="V848" s="2" t="s">
        <v>138</v>
      </c>
      <c r="W848" s="2" t="s">
        <v>1823</v>
      </c>
      <c r="X848" s="3">
        <v>44896.476388888892</v>
      </c>
      <c r="Y848" s="2" t="s">
        <v>35</v>
      </c>
      <c r="Z848" s="2" t="s">
        <v>36</v>
      </c>
      <c r="AA848" s="2"/>
      <c r="AB848" s="2" t="s">
        <v>1824</v>
      </c>
    </row>
    <row r="849" spans="1:28" ht="13" x14ac:dyDescent="0.15">
      <c r="A849" s="1">
        <v>397</v>
      </c>
      <c r="B849" s="2" t="s">
        <v>28</v>
      </c>
      <c r="C849" s="2" t="s">
        <v>29</v>
      </c>
      <c r="D849" s="1">
        <v>20</v>
      </c>
      <c r="E849" s="2" t="s">
        <v>1619</v>
      </c>
      <c r="F849" s="1" t="s">
        <v>119</v>
      </c>
      <c r="G849" s="2"/>
      <c r="H849" s="1">
        <v>61</v>
      </c>
      <c r="I849" s="1">
        <v>68</v>
      </c>
      <c r="J849" s="1">
        <v>0</v>
      </c>
      <c r="K849" s="1">
        <v>5</v>
      </c>
      <c r="L849" s="1">
        <v>182.54</v>
      </c>
      <c r="M849" s="1">
        <v>182.61</v>
      </c>
      <c r="N849" s="1">
        <v>182.54</v>
      </c>
      <c r="O849" s="1">
        <v>182.61</v>
      </c>
      <c r="P849" s="1">
        <v>7</v>
      </c>
      <c r="Q849" s="1">
        <v>20</v>
      </c>
      <c r="R849" s="2" t="s">
        <v>31</v>
      </c>
      <c r="S849" s="2"/>
      <c r="T849" s="2" t="s">
        <v>158</v>
      </c>
      <c r="U849" s="2" t="s">
        <v>159</v>
      </c>
      <c r="V849" s="2" t="s">
        <v>160</v>
      </c>
      <c r="W849" s="2" t="s">
        <v>1825</v>
      </c>
      <c r="X849" s="3">
        <v>44896.476388888892</v>
      </c>
      <c r="Y849" s="2" t="s">
        <v>35</v>
      </c>
      <c r="Z849" s="2" t="s">
        <v>36</v>
      </c>
      <c r="AA849" s="2"/>
      <c r="AB849" s="2" t="s">
        <v>1826</v>
      </c>
    </row>
    <row r="850" spans="1:28" ht="13" x14ac:dyDescent="0.15">
      <c r="A850" s="1">
        <v>397</v>
      </c>
      <c r="B850" s="2" t="s">
        <v>28</v>
      </c>
      <c r="C850" s="2" t="s">
        <v>29</v>
      </c>
      <c r="D850" s="1">
        <v>20</v>
      </c>
      <c r="E850" s="2" t="s">
        <v>1619</v>
      </c>
      <c r="F850" s="1" t="s">
        <v>119</v>
      </c>
      <c r="G850" s="2"/>
      <c r="H850" s="1">
        <v>61</v>
      </c>
      <c r="I850" s="1">
        <v>68</v>
      </c>
      <c r="J850" s="1">
        <v>61</v>
      </c>
      <c r="K850" s="1">
        <v>5</v>
      </c>
      <c r="L850" s="1">
        <v>182.54</v>
      </c>
      <c r="M850" s="1">
        <v>182.61</v>
      </c>
      <c r="N850" s="1">
        <v>182.54</v>
      </c>
      <c r="O850" s="1">
        <v>182.61</v>
      </c>
      <c r="P850" s="1">
        <v>7</v>
      </c>
      <c r="Q850" s="1">
        <v>247</v>
      </c>
      <c r="R850" s="2" t="s">
        <v>59</v>
      </c>
      <c r="S850" s="2" t="s">
        <v>32</v>
      </c>
      <c r="T850" s="2"/>
      <c r="U850" s="2"/>
      <c r="V850" s="2" t="s">
        <v>32</v>
      </c>
      <c r="W850" s="2" t="s">
        <v>1827</v>
      </c>
      <c r="X850" s="3">
        <v>44896.475694444445</v>
      </c>
      <c r="Y850" s="2" t="s">
        <v>35</v>
      </c>
      <c r="Z850" s="2" t="s">
        <v>36</v>
      </c>
      <c r="AA850" s="2"/>
      <c r="AB850" s="2" t="s">
        <v>1828</v>
      </c>
    </row>
    <row r="851" spans="1:28" ht="13" x14ac:dyDescent="0.15">
      <c r="A851" s="1">
        <v>397</v>
      </c>
      <c r="B851" s="2" t="s">
        <v>28</v>
      </c>
      <c r="C851" s="2" t="s">
        <v>29</v>
      </c>
      <c r="D851" s="1">
        <v>20</v>
      </c>
      <c r="E851" s="2" t="s">
        <v>1619</v>
      </c>
      <c r="F851" s="1" t="s">
        <v>119</v>
      </c>
      <c r="G851" s="2"/>
      <c r="H851" s="1">
        <v>61</v>
      </c>
      <c r="I851" s="1">
        <v>68</v>
      </c>
      <c r="J851" s="1">
        <v>0</v>
      </c>
      <c r="K851" s="1">
        <v>5</v>
      </c>
      <c r="L851" s="1">
        <v>182.54</v>
      </c>
      <c r="M851" s="1">
        <v>182.61</v>
      </c>
      <c r="N851" s="1">
        <v>182.54</v>
      </c>
      <c r="O851" s="1">
        <v>182.61</v>
      </c>
      <c r="P851" s="1">
        <v>7</v>
      </c>
      <c r="Q851" s="1">
        <v>30</v>
      </c>
      <c r="R851" s="2" t="s">
        <v>31</v>
      </c>
      <c r="S851" s="2"/>
      <c r="T851" s="2" t="s">
        <v>125</v>
      </c>
      <c r="U851" s="2" t="s">
        <v>126</v>
      </c>
      <c r="V851" s="2" t="s">
        <v>127</v>
      </c>
      <c r="W851" s="2" t="s">
        <v>1829</v>
      </c>
      <c r="X851" s="3">
        <v>44896.476388888892</v>
      </c>
      <c r="Y851" s="2" t="s">
        <v>35</v>
      </c>
      <c r="Z851" s="2" t="s">
        <v>36</v>
      </c>
      <c r="AA851" s="2"/>
      <c r="AB851" s="2" t="s">
        <v>1830</v>
      </c>
    </row>
    <row r="852" spans="1:28" ht="13" x14ac:dyDescent="0.15">
      <c r="A852" s="1">
        <v>397</v>
      </c>
      <c r="B852" s="2" t="s">
        <v>28</v>
      </c>
      <c r="C852" s="2" t="s">
        <v>29</v>
      </c>
      <c r="D852" s="1">
        <v>21</v>
      </c>
      <c r="E852" s="2" t="s">
        <v>1619</v>
      </c>
      <c r="F852" s="1">
        <v>1</v>
      </c>
      <c r="G852" s="2" t="s">
        <v>43</v>
      </c>
      <c r="H852" s="1">
        <v>72</v>
      </c>
      <c r="I852" s="1">
        <v>72</v>
      </c>
      <c r="J852" s="1">
        <v>72</v>
      </c>
      <c r="K852" s="1">
        <v>5</v>
      </c>
      <c r="L852" s="1">
        <v>184.02</v>
      </c>
      <c r="M852" s="1">
        <v>184.02</v>
      </c>
      <c r="N852" s="1">
        <v>184.02</v>
      </c>
      <c r="O852" s="1">
        <v>184.02</v>
      </c>
      <c r="P852" s="1">
        <v>0</v>
      </c>
      <c r="Q852" s="1">
        <v>1</v>
      </c>
      <c r="R852" s="2" t="s">
        <v>49</v>
      </c>
      <c r="S852" s="2" t="s">
        <v>50</v>
      </c>
      <c r="T852" s="2"/>
      <c r="U852" s="2"/>
      <c r="V852" s="2" t="s">
        <v>50</v>
      </c>
      <c r="W852" s="2" t="s">
        <v>1831</v>
      </c>
      <c r="X852" s="3">
        <v>44896.974305555559</v>
      </c>
      <c r="Y852" s="2" t="s">
        <v>110</v>
      </c>
      <c r="Z852" s="2" t="s">
        <v>36</v>
      </c>
      <c r="AA852" s="2"/>
      <c r="AB852" s="2" t="s">
        <v>1832</v>
      </c>
    </row>
    <row r="853" spans="1:28" ht="13" x14ac:dyDescent="0.15">
      <c r="A853" s="1">
        <v>397</v>
      </c>
      <c r="B853" s="2" t="s">
        <v>28</v>
      </c>
      <c r="C853" s="2" t="s">
        <v>29</v>
      </c>
      <c r="D853" s="1">
        <v>21</v>
      </c>
      <c r="E853" s="2" t="s">
        <v>1619</v>
      </c>
      <c r="F853" s="1">
        <v>2</v>
      </c>
      <c r="G853" s="2" t="s">
        <v>29</v>
      </c>
      <c r="H853" s="1">
        <v>48</v>
      </c>
      <c r="I853" s="1">
        <v>48</v>
      </c>
      <c r="J853" s="1">
        <v>48</v>
      </c>
      <c r="K853" s="1">
        <v>5</v>
      </c>
      <c r="L853" s="1">
        <v>185.24</v>
      </c>
      <c r="M853" s="1">
        <v>185.24</v>
      </c>
      <c r="N853" s="1">
        <v>185.24</v>
      </c>
      <c r="O853" s="1">
        <v>185.24</v>
      </c>
      <c r="P853" s="1">
        <v>0</v>
      </c>
      <c r="Q853" s="1"/>
      <c r="R853" s="2" t="s">
        <v>38</v>
      </c>
      <c r="S853" s="2" t="s">
        <v>39</v>
      </c>
      <c r="T853" s="2"/>
      <c r="U853" s="2"/>
      <c r="V853" s="2" t="s">
        <v>39</v>
      </c>
      <c r="W853" s="2" t="s">
        <v>1833</v>
      </c>
      <c r="X853" s="3">
        <v>44896.999305555553</v>
      </c>
      <c r="Y853" s="2" t="s">
        <v>41</v>
      </c>
      <c r="Z853" s="2" t="s">
        <v>36</v>
      </c>
      <c r="AA853" s="2"/>
      <c r="AB853" s="2" t="s">
        <v>1834</v>
      </c>
    </row>
    <row r="854" spans="1:28" ht="13" x14ac:dyDescent="0.15">
      <c r="A854" s="1">
        <v>397</v>
      </c>
      <c r="B854" s="2" t="s">
        <v>28</v>
      </c>
      <c r="C854" s="2" t="s">
        <v>29</v>
      </c>
      <c r="D854" s="1">
        <v>21</v>
      </c>
      <c r="E854" s="2" t="s">
        <v>1619</v>
      </c>
      <c r="F854" s="1">
        <v>2</v>
      </c>
      <c r="G854" s="2" t="s">
        <v>43</v>
      </c>
      <c r="H854" s="1">
        <v>48</v>
      </c>
      <c r="I854" s="1">
        <v>49</v>
      </c>
      <c r="J854" s="1">
        <v>48</v>
      </c>
      <c r="K854" s="1">
        <v>5</v>
      </c>
      <c r="L854" s="1">
        <v>185.24</v>
      </c>
      <c r="M854" s="1">
        <v>185.25</v>
      </c>
      <c r="N854" s="1">
        <v>185.24</v>
      </c>
      <c r="O854" s="1">
        <v>185.25</v>
      </c>
      <c r="P854" s="1">
        <v>1</v>
      </c>
      <c r="Q854" s="1">
        <v>5</v>
      </c>
      <c r="R854" s="2" t="s">
        <v>44</v>
      </c>
      <c r="S854" s="2" t="s">
        <v>108</v>
      </c>
      <c r="T854" s="2"/>
      <c r="U854" s="2"/>
      <c r="V854" s="2" t="s">
        <v>108</v>
      </c>
      <c r="W854" s="2" t="s">
        <v>1835</v>
      </c>
      <c r="X854" s="3">
        <v>44896.991666666669</v>
      </c>
      <c r="Y854" s="2" t="s">
        <v>110</v>
      </c>
      <c r="Z854" s="2" t="s">
        <v>36</v>
      </c>
      <c r="AA854" s="2"/>
      <c r="AB854" s="2" t="s">
        <v>1836</v>
      </c>
    </row>
    <row r="855" spans="1:28" ht="13" x14ac:dyDescent="0.15">
      <c r="A855" s="1">
        <v>397</v>
      </c>
      <c r="B855" s="2" t="s">
        <v>28</v>
      </c>
      <c r="C855" s="2" t="s">
        <v>29</v>
      </c>
      <c r="D855" s="1">
        <v>21</v>
      </c>
      <c r="E855" s="2" t="s">
        <v>1619</v>
      </c>
      <c r="F855" s="1">
        <v>2</v>
      </c>
      <c r="G855" s="2" t="s">
        <v>43</v>
      </c>
      <c r="H855" s="1">
        <v>72</v>
      </c>
      <c r="I855" s="1">
        <v>72</v>
      </c>
      <c r="J855" s="1">
        <v>72</v>
      </c>
      <c r="K855" s="1">
        <v>5</v>
      </c>
      <c r="L855" s="1">
        <v>185.48</v>
      </c>
      <c r="M855" s="1">
        <v>185.48</v>
      </c>
      <c r="N855" s="1">
        <v>185.48</v>
      </c>
      <c r="O855" s="1">
        <v>185.48</v>
      </c>
      <c r="P855" s="1">
        <v>0</v>
      </c>
      <c r="Q855" s="1">
        <v>1</v>
      </c>
      <c r="R855" s="2" t="s">
        <v>49</v>
      </c>
      <c r="S855" s="2" t="s">
        <v>50</v>
      </c>
      <c r="T855" s="2"/>
      <c r="U855" s="2"/>
      <c r="V855" s="2" t="s">
        <v>50</v>
      </c>
      <c r="W855" s="2" t="s">
        <v>1837</v>
      </c>
      <c r="X855" s="3">
        <v>44896.974305555559</v>
      </c>
      <c r="Y855" s="2" t="s">
        <v>110</v>
      </c>
      <c r="Z855" s="2" t="s">
        <v>36</v>
      </c>
      <c r="AA855" s="2"/>
      <c r="AB855" s="2" t="s">
        <v>1838</v>
      </c>
    </row>
    <row r="856" spans="1:28" ht="13" x14ac:dyDescent="0.15">
      <c r="A856" s="1">
        <v>397</v>
      </c>
      <c r="B856" s="2" t="s">
        <v>28</v>
      </c>
      <c r="C856" s="2" t="s">
        <v>29</v>
      </c>
      <c r="D856" s="1">
        <v>21</v>
      </c>
      <c r="E856" s="2" t="s">
        <v>1619</v>
      </c>
      <c r="F856" s="1">
        <v>3</v>
      </c>
      <c r="G856" s="2" t="s">
        <v>43</v>
      </c>
      <c r="H856" s="1">
        <v>72</v>
      </c>
      <c r="I856" s="1">
        <v>72</v>
      </c>
      <c r="J856" s="1">
        <v>72</v>
      </c>
      <c r="K856" s="1">
        <v>5</v>
      </c>
      <c r="L856" s="1">
        <v>186.91</v>
      </c>
      <c r="M856" s="1">
        <v>186.91</v>
      </c>
      <c r="N856" s="1">
        <v>186.91</v>
      </c>
      <c r="O856" s="1">
        <v>186.91</v>
      </c>
      <c r="P856" s="1">
        <v>0</v>
      </c>
      <c r="Q856" s="1">
        <v>1</v>
      </c>
      <c r="R856" s="2" t="s">
        <v>49</v>
      </c>
      <c r="S856" s="2" t="s">
        <v>50</v>
      </c>
      <c r="T856" s="2"/>
      <c r="U856" s="2"/>
      <c r="V856" s="2" t="s">
        <v>50</v>
      </c>
      <c r="W856" s="2" t="s">
        <v>1839</v>
      </c>
      <c r="X856" s="3">
        <v>44896.974305555559</v>
      </c>
      <c r="Y856" s="2" t="s">
        <v>110</v>
      </c>
      <c r="Z856" s="2" t="s">
        <v>36</v>
      </c>
      <c r="AA856" s="2"/>
      <c r="AB856" s="2" t="s">
        <v>1840</v>
      </c>
    </row>
    <row r="857" spans="1:28" ht="13" x14ac:dyDescent="0.15">
      <c r="A857" s="1">
        <v>397</v>
      </c>
      <c r="B857" s="2" t="s">
        <v>28</v>
      </c>
      <c r="C857" s="2" t="s">
        <v>29</v>
      </c>
      <c r="D857" s="1">
        <v>21</v>
      </c>
      <c r="E857" s="2" t="s">
        <v>1619</v>
      </c>
      <c r="F857" s="1">
        <v>3</v>
      </c>
      <c r="G857" s="2" t="s">
        <v>43</v>
      </c>
      <c r="H857" s="1">
        <v>105</v>
      </c>
      <c r="I857" s="1">
        <v>107</v>
      </c>
      <c r="J857" s="1">
        <v>105</v>
      </c>
      <c r="K857" s="1">
        <v>5</v>
      </c>
      <c r="L857" s="1">
        <v>187.24</v>
      </c>
      <c r="M857" s="1">
        <v>187.26</v>
      </c>
      <c r="N857" s="1">
        <v>187.24</v>
      </c>
      <c r="O857" s="1">
        <v>187.26</v>
      </c>
      <c r="P857" s="1">
        <v>2</v>
      </c>
      <c r="Q857" s="1">
        <v>10</v>
      </c>
      <c r="R857" s="2" t="s">
        <v>44</v>
      </c>
      <c r="S857" s="2" t="s">
        <v>45</v>
      </c>
      <c r="T857" s="2"/>
      <c r="U857" s="2"/>
      <c r="V857" s="2">
        <v>31202</v>
      </c>
      <c r="W857" s="2" t="s">
        <v>1841</v>
      </c>
      <c r="X857" s="3">
        <v>44896.998611111114</v>
      </c>
      <c r="Y857" s="2" t="s">
        <v>110</v>
      </c>
      <c r="Z857" s="2" t="s">
        <v>36</v>
      </c>
      <c r="AA857" s="2"/>
      <c r="AB857" s="2" t="s">
        <v>1842</v>
      </c>
    </row>
    <row r="858" spans="1:28" ht="13" x14ac:dyDescent="0.15">
      <c r="A858" s="1">
        <v>397</v>
      </c>
      <c r="B858" s="2" t="s">
        <v>28</v>
      </c>
      <c r="C858" s="2" t="s">
        <v>29</v>
      </c>
      <c r="D858" s="1">
        <v>21</v>
      </c>
      <c r="E858" s="2" t="s">
        <v>1619</v>
      </c>
      <c r="F858" s="1">
        <v>4</v>
      </c>
      <c r="G858" s="2" t="s">
        <v>43</v>
      </c>
      <c r="H858" s="1">
        <v>65</v>
      </c>
      <c r="I858" s="1">
        <v>66</v>
      </c>
      <c r="J858" s="1">
        <v>65</v>
      </c>
      <c r="K858" s="1">
        <v>5</v>
      </c>
      <c r="L858" s="1">
        <v>188.29</v>
      </c>
      <c r="M858" s="1">
        <v>188.3</v>
      </c>
      <c r="N858" s="1">
        <v>188.29</v>
      </c>
      <c r="O858" s="1">
        <v>188.3</v>
      </c>
      <c r="P858" s="1">
        <v>1</v>
      </c>
      <c r="Q858" s="1">
        <v>5</v>
      </c>
      <c r="R858" s="2" t="s">
        <v>44</v>
      </c>
      <c r="S858" s="2" t="s">
        <v>108</v>
      </c>
      <c r="T858" s="2"/>
      <c r="U858" s="2"/>
      <c r="V858" s="2" t="s">
        <v>108</v>
      </c>
      <c r="W858" s="2" t="s">
        <v>1843</v>
      </c>
      <c r="X858" s="3">
        <v>44896.991666666669</v>
      </c>
      <c r="Y858" s="2" t="s">
        <v>110</v>
      </c>
      <c r="Z858" s="2" t="s">
        <v>36</v>
      </c>
      <c r="AA858" s="2"/>
      <c r="AB858" s="2" t="s">
        <v>1844</v>
      </c>
    </row>
    <row r="859" spans="1:28" ht="13" x14ac:dyDescent="0.15">
      <c r="A859" s="1">
        <v>397</v>
      </c>
      <c r="B859" s="2" t="s">
        <v>28</v>
      </c>
      <c r="C859" s="2" t="s">
        <v>29</v>
      </c>
      <c r="D859" s="1">
        <v>21</v>
      </c>
      <c r="E859" s="2" t="s">
        <v>1619</v>
      </c>
      <c r="F859" s="1">
        <v>4</v>
      </c>
      <c r="G859" s="2" t="s">
        <v>29</v>
      </c>
      <c r="H859" s="1">
        <v>65</v>
      </c>
      <c r="I859" s="1">
        <v>65</v>
      </c>
      <c r="J859" s="1">
        <v>65</v>
      </c>
      <c r="K859" s="1">
        <v>5</v>
      </c>
      <c r="L859" s="1">
        <v>188.29</v>
      </c>
      <c r="M859" s="1">
        <v>188.29</v>
      </c>
      <c r="N859" s="1">
        <v>188.29</v>
      </c>
      <c r="O859" s="1">
        <v>188.29</v>
      </c>
      <c r="P859" s="1">
        <v>0</v>
      </c>
      <c r="Q859" s="1"/>
      <c r="R859" s="2" t="s">
        <v>38</v>
      </c>
      <c r="S859" s="2" t="s">
        <v>39</v>
      </c>
      <c r="T859" s="2"/>
      <c r="U859" s="2"/>
      <c r="V859" s="2" t="s">
        <v>39</v>
      </c>
      <c r="W859" s="2" t="s">
        <v>1845</v>
      </c>
      <c r="X859" s="3">
        <v>44896.999305555553</v>
      </c>
      <c r="Y859" s="2" t="s">
        <v>41</v>
      </c>
      <c r="Z859" s="2" t="s">
        <v>36</v>
      </c>
      <c r="AA859" s="2"/>
      <c r="AB859" s="2" t="s">
        <v>1846</v>
      </c>
    </row>
    <row r="860" spans="1:28" ht="13" x14ac:dyDescent="0.15">
      <c r="A860" s="1">
        <v>397</v>
      </c>
      <c r="B860" s="2" t="s">
        <v>28</v>
      </c>
      <c r="C860" s="2" t="s">
        <v>29</v>
      </c>
      <c r="D860" s="1">
        <v>21</v>
      </c>
      <c r="E860" s="2" t="s">
        <v>1619</v>
      </c>
      <c r="F860" s="1">
        <v>4</v>
      </c>
      <c r="G860" s="2" t="s">
        <v>43</v>
      </c>
      <c r="H860" s="1">
        <v>65</v>
      </c>
      <c r="I860" s="1">
        <v>66</v>
      </c>
      <c r="J860" s="1">
        <v>65</v>
      </c>
      <c r="K860" s="1">
        <v>5</v>
      </c>
      <c r="L860" s="1">
        <v>188.29</v>
      </c>
      <c r="M860" s="1">
        <v>188.3</v>
      </c>
      <c r="N860" s="1">
        <v>188.29</v>
      </c>
      <c r="O860" s="1">
        <v>188.3</v>
      </c>
      <c r="P860" s="1">
        <v>1</v>
      </c>
      <c r="Q860" s="1">
        <v>5</v>
      </c>
      <c r="R860" s="2" t="s">
        <v>44</v>
      </c>
      <c r="S860" s="2" t="s">
        <v>112</v>
      </c>
      <c r="T860" s="2"/>
      <c r="U860" s="2"/>
      <c r="V860" s="2" t="s">
        <v>112</v>
      </c>
      <c r="W860" s="2" t="s">
        <v>1847</v>
      </c>
      <c r="X860" s="3">
        <v>44896.991666666669</v>
      </c>
      <c r="Y860" s="2" t="s">
        <v>110</v>
      </c>
      <c r="Z860" s="2" t="s">
        <v>36</v>
      </c>
      <c r="AA860" s="2"/>
      <c r="AB860" s="2" t="s">
        <v>1848</v>
      </c>
    </row>
    <row r="861" spans="1:28" ht="13" x14ac:dyDescent="0.15">
      <c r="A861" s="1">
        <v>397</v>
      </c>
      <c r="B861" s="2" t="s">
        <v>28</v>
      </c>
      <c r="C861" s="2" t="s">
        <v>29</v>
      </c>
      <c r="D861" s="1">
        <v>21</v>
      </c>
      <c r="E861" s="2" t="s">
        <v>1619</v>
      </c>
      <c r="F861" s="1">
        <v>4</v>
      </c>
      <c r="G861" s="2" t="s">
        <v>43</v>
      </c>
      <c r="H861" s="1">
        <v>72</v>
      </c>
      <c r="I861" s="1">
        <v>72</v>
      </c>
      <c r="J861" s="1">
        <v>72</v>
      </c>
      <c r="K861" s="1">
        <v>5</v>
      </c>
      <c r="L861" s="1">
        <v>188.36</v>
      </c>
      <c r="M861" s="1">
        <v>188.36</v>
      </c>
      <c r="N861" s="1">
        <v>188.36</v>
      </c>
      <c r="O861" s="1">
        <v>188.36</v>
      </c>
      <c r="P861" s="1">
        <v>0</v>
      </c>
      <c r="Q861" s="1">
        <v>1</v>
      </c>
      <c r="R861" s="2" t="s">
        <v>49</v>
      </c>
      <c r="S861" s="2" t="s">
        <v>50</v>
      </c>
      <c r="T861" s="2"/>
      <c r="U861" s="2"/>
      <c r="V861" s="2" t="s">
        <v>50</v>
      </c>
      <c r="W861" s="2" t="s">
        <v>1849</v>
      </c>
      <c r="X861" s="3">
        <v>44896.974305555559</v>
      </c>
      <c r="Y861" s="2" t="s">
        <v>110</v>
      </c>
      <c r="Z861" s="2" t="s">
        <v>36</v>
      </c>
      <c r="AA861" s="2"/>
      <c r="AB861" s="2" t="s">
        <v>1850</v>
      </c>
    </row>
    <row r="862" spans="1:28" ht="13" x14ac:dyDescent="0.15">
      <c r="A862" s="1">
        <v>397</v>
      </c>
      <c r="B862" s="2" t="s">
        <v>28</v>
      </c>
      <c r="C862" s="2" t="s">
        <v>29</v>
      </c>
      <c r="D862" s="1">
        <v>21</v>
      </c>
      <c r="E862" s="2" t="s">
        <v>1619</v>
      </c>
      <c r="F862" s="1">
        <v>5</v>
      </c>
      <c r="G862" s="2"/>
      <c r="H862" s="1">
        <v>0</v>
      </c>
      <c r="I862" s="1">
        <v>0</v>
      </c>
      <c r="J862" s="1">
        <v>0</v>
      </c>
      <c r="K862" s="1">
        <v>5</v>
      </c>
      <c r="L862" s="1">
        <v>188.95</v>
      </c>
      <c r="M862" s="1">
        <v>188.95</v>
      </c>
      <c r="N862" s="1">
        <v>188.95</v>
      </c>
      <c r="O862" s="1">
        <v>188.95</v>
      </c>
      <c r="P862" s="1">
        <v>0</v>
      </c>
      <c r="Q862" s="1">
        <v>1</v>
      </c>
      <c r="R862" s="2" t="s">
        <v>1851</v>
      </c>
      <c r="S862" s="2" t="s">
        <v>1852</v>
      </c>
      <c r="T862" s="2"/>
      <c r="U862" s="2"/>
      <c r="V862" s="2" t="s">
        <v>1853</v>
      </c>
      <c r="W862" s="2" t="s">
        <v>1854</v>
      </c>
      <c r="X862" s="3">
        <v>44896.511111111111</v>
      </c>
      <c r="Y862" s="2" t="s">
        <v>35</v>
      </c>
      <c r="Z862" s="2" t="s">
        <v>36</v>
      </c>
      <c r="AA862" s="2"/>
      <c r="AB862" s="2" t="s">
        <v>1855</v>
      </c>
    </row>
    <row r="863" spans="1:28" ht="13" x14ac:dyDescent="0.15">
      <c r="A863" s="1">
        <v>397</v>
      </c>
      <c r="B863" s="2" t="s">
        <v>28</v>
      </c>
      <c r="C863" s="2" t="s">
        <v>29</v>
      </c>
      <c r="D863" s="1">
        <v>21</v>
      </c>
      <c r="E863" s="2" t="s">
        <v>1619</v>
      </c>
      <c r="F863" s="1">
        <v>5</v>
      </c>
      <c r="G863" s="2" t="s">
        <v>43</v>
      </c>
      <c r="H863" s="1">
        <v>64</v>
      </c>
      <c r="I863" s="1">
        <v>64</v>
      </c>
      <c r="J863" s="1">
        <v>64</v>
      </c>
      <c r="K863" s="1">
        <v>5</v>
      </c>
      <c r="L863" s="1">
        <v>189.59</v>
      </c>
      <c r="M863" s="1">
        <v>189.59</v>
      </c>
      <c r="N863" s="1">
        <v>189.59</v>
      </c>
      <c r="O863" s="1">
        <v>189.59</v>
      </c>
      <c r="P863" s="1">
        <v>0</v>
      </c>
      <c r="Q863" s="1">
        <v>1</v>
      </c>
      <c r="R863" s="2" t="s">
        <v>49</v>
      </c>
      <c r="S863" s="2" t="s">
        <v>50</v>
      </c>
      <c r="T863" s="2"/>
      <c r="U863" s="2"/>
      <c r="V863" s="2" t="s">
        <v>50</v>
      </c>
      <c r="W863" s="2" t="s">
        <v>1856</v>
      </c>
      <c r="X863" s="3">
        <v>44896.974305555559</v>
      </c>
      <c r="Y863" s="2" t="s">
        <v>110</v>
      </c>
      <c r="Z863" s="2" t="s">
        <v>36</v>
      </c>
      <c r="AA863" s="2"/>
      <c r="AB863" s="2" t="s">
        <v>1857</v>
      </c>
    </row>
    <row r="864" spans="1:28" ht="13" x14ac:dyDescent="0.15">
      <c r="A864" s="1">
        <v>397</v>
      </c>
      <c r="B864" s="2" t="s">
        <v>28</v>
      </c>
      <c r="C864" s="2" t="s">
        <v>29</v>
      </c>
      <c r="D864" s="1">
        <v>21</v>
      </c>
      <c r="E864" s="2" t="s">
        <v>1619</v>
      </c>
      <c r="F864" s="1">
        <v>5</v>
      </c>
      <c r="G864" s="2" t="s">
        <v>43</v>
      </c>
      <c r="H864" s="1">
        <v>75</v>
      </c>
      <c r="I864" s="1">
        <v>77</v>
      </c>
      <c r="J864" s="1">
        <v>75</v>
      </c>
      <c r="K864" s="1">
        <v>5</v>
      </c>
      <c r="L864" s="1">
        <v>189.7</v>
      </c>
      <c r="M864" s="1">
        <v>189.72</v>
      </c>
      <c r="N864" s="1">
        <v>189.7</v>
      </c>
      <c r="O864" s="1">
        <v>189.72</v>
      </c>
      <c r="P864" s="1">
        <v>2</v>
      </c>
      <c r="Q864" s="1">
        <v>7</v>
      </c>
      <c r="R864" s="2" t="s">
        <v>210</v>
      </c>
      <c r="S864" s="2" t="s">
        <v>211</v>
      </c>
      <c r="T864" s="2" t="s">
        <v>212</v>
      </c>
      <c r="U864" s="2" t="s">
        <v>213</v>
      </c>
      <c r="V864" s="2" t="s">
        <v>211</v>
      </c>
      <c r="W864" s="2" t="s">
        <v>1858</v>
      </c>
      <c r="X864" s="3">
        <v>44896.989583333336</v>
      </c>
      <c r="Y864" s="2" t="s">
        <v>35</v>
      </c>
      <c r="Z864" s="2" t="s">
        <v>36</v>
      </c>
      <c r="AA864" s="2"/>
      <c r="AB864" s="2" t="s">
        <v>1859</v>
      </c>
    </row>
    <row r="865" spans="1:28" ht="13" x14ac:dyDescent="0.15">
      <c r="A865" s="1">
        <v>397</v>
      </c>
      <c r="B865" s="2" t="s">
        <v>28</v>
      </c>
      <c r="C865" s="2" t="s">
        <v>29</v>
      </c>
      <c r="D865" s="1">
        <v>21</v>
      </c>
      <c r="E865" s="2" t="s">
        <v>1619</v>
      </c>
      <c r="F865" s="1">
        <v>6</v>
      </c>
      <c r="G865" s="2" t="s">
        <v>43</v>
      </c>
      <c r="H865" s="1">
        <v>60</v>
      </c>
      <c r="I865" s="1">
        <v>70</v>
      </c>
      <c r="J865" s="1">
        <v>60</v>
      </c>
      <c r="K865" s="1">
        <v>5</v>
      </c>
      <c r="L865" s="1">
        <v>190.59</v>
      </c>
      <c r="M865" s="1">
        <v>190.69</v>
      </c>
      <c r="N865" s="1">
        <v>190.59</v>
      </c>
      <c r="O865" s="1">
        <v>190.69</v>
      </c>
      <c r="P865" s="1">
        <v>10</v>
      </c>
      <c r="Q865" s="1">
        <v>1</v>
      </c>
      <c r="R865" s="2" t="s">
        <v>49</v>
      </c>
      <c r="S865" s="2" t="s">
        <v>50</v>
      </c>
      <c r="T865" s="2"/>
      <c r="U865" s="2"/>
      <c r="V865" s="2" t="s">
        <v>50</v>
      </c>
      <c r="W865" s="2" t="s">
        <v>1860</v>
      </c>
      <c r="X865" s="3">
        <v>44896.974305555559</v>
      </c>
      <c r="Y865" s="2" t="s">
        <v>110</v>
      </c>
      <c r="Z865" s="2" t="s">
        <v>36</v>
      </c>
      <c r="AA865" s="2"/>
      <c r="AB865" s="2" t="s">
        <v>1861</v>
      </c>
    </row>
    <row r="866" spans="1:28" ht="13" x14ac:dyDescent="0.15">
      <c r="A866" s="1">
        <v>397</v>
      </c>
      <c r="B866" s="2" t="s">
        <v>28</v>
      </c>
      <c r="C866" s="2" t="s">
        <v>29</v>
      </c>
      <c r="D866" s="1">
        <v>21</v>
      </c>
      <c r="E866" s="2" t="s">
        <v>1619</v>
      </c>
      <c r="F866" s="1">
        <v>6</v>
      </c>
      <c r="G866" s="2"/>
      <c r="H866" s="1">
        <v>100</v>
      </c>
      <c r="I866" s="1">
        <v>110</v>
      </c>
      <c r="J866" s="1">
        <v>0</v>
      </c>
      <c r="K866" s="1">
        <v>5</v>
      </c>
      <c r="L866" s="1">
        <v>190.99</v>
      </c>
      <c r="M866" s="1">
        <v>191.04</v>
      </c>
      <c r="N866" s="1">
        <v>190.99</v>
      </c>
      <c r="O866" s="1">
        <v>191.04</v>
      </c>
      <c r="P866" s="1">
        <v>5</v>
      </c>
      <c r="Q866" s="1">
        <v>4</v>
      </c>
      <c r="R866" s="2" t="s">
        <v>53</v>
      </c>
      <c r="S866" s="2"/>
      <c r="T866" s="2" t="s">
        <v>94</v>
      </c>
      <c r="U866" s="2" t="s">
        <v>95</v>
      </c>
      <c r="V866" s="2" t="s">
        <v>96</v>
      </c>
      <c r="W866" s="2" t="s">
        <v>1862</v>
      </c>
      <c r="X866" s="3">
        <v>44896.543055555558</v>
      </c>
      <c r="Y866" s="2" t="s">
        <v>56</v>
      </c>
      <c r="Z866" s="2" t="s">
        <v>36</v>
      </c>
      <c r="AA866" s="2" t="s">
        <v>98</v>
      </c>
      <c r="AB866" s="2" t="s">
        <v>1863</v>
      </c>
    </row>
    <row r="867" spans="1:28" ht="13" x14ac:dyDescent="0.15">
      <c r="A867" s="1">
        <v>397</v>
      </c>
      <c r="B867" s="2" t="s">
        <v>28</v>
      </c>
      <c r="C867" s="2" t="s">
        <v>29</v>
      </c>
      <c r="D867" s="1">
        <v>21</v>
      </c>
      <c r="E867" s="2" t="s">
        <v>1619</v>
      </c>
      <c r="F867" s="1">
        <v>6</v>
      </c>
      <c r="G867" s="2"/>
      <c r="H867" s="1">
        <v>100</v>
      </c>
      <c r="I867" s="1">
        <v>110</v>
      </c>
      <c r="J867" s="1">
        <v>0</v>
      </c>
      <c r="K867" s="1">
        <v>5</v>
      </c>
      <c r="L867" s="1">
        <v>190.99</v>
      </c>
      <c r="M867" s="1">
        <v>191.04</v>
      </c>
      <c r="N867" s="1">
        <v>190.99</v>
      </c>
      <c r="O867" s="1">
        <v>191.04</v>
      </c>
      <c r="P867" s="1">
        <v>5</v>
      </c>
      <c r="Q867" s="1">
        <v>25</v>
      </c>
      <c r="R867" s="2" t="s">
        <v>80</v>
      </c>
      <c r="S867" s="2"/>
      <c r="T867" s="2" t="s">
        <v>64</v>
      </c>
      <c r="U867" s="2" t="s">
        <v>65</v>
      </c>
      <c r="V867" s="2" t="s">
        <v>81</v>
      </c>
      <c r="W867" s="2" t="s">
        <v>1864</v>
      </c>
      <c r="X867" s="3">
        <v>44896.543055555558</v>
      </c>
      <c r="Y867" s="2" t="s">
        <v>56</v>
      </c>
      <c r="Z867" s="2" t="s">
        <v>36</v>
      </c>
      <c r="AA867" s="2"/>
      <c r="AB867" s="2" t="s">
        <v>1865</v>
      </c>
    </row>
    <row r="868" spans="1:28" ht="13" x14ac:dyDescent="0.15">
      <c r="A868" s="1">
        <v>397</v>
      </c>
      <c r="B868" s="2" t="s">
        <v>28</v>
      </c>
      <c r="C868" s="2" t="s">
        <v>29</v>
      </c>
      <c r="D868" s="1">
        <v>21</v>
      </c>
      <c r="E868" s="2" t="s">
        <v>1619</v>
      </c>
      <c r="F868" s="2">
        <v>6</v>
      </c>
      <c r="G868" s="2"/>
      <c r="H868" s="1">
        <v>100</v>
      </c>
      <c r="I868" s="1">
        <v>110</v>
      </c>
      <c r="J868" s="1">
        <v>0</v>
      </c>
      <c r="K868" s="1">
        <v>5</v>
      </c>
      <c r="L868" s="1">
        <v>190.99</v>
      </c>
      <c r="M868" s="1">
        <v>191.04</v>
      </c>
      <c r="N868" s="1">
        <v>190.99</v>
      </c>
      <c r="O868" s="1">
        <v>191.04</v>
      </c>
      <c r="P868" s="1">
        <v>5</v>
      </c>
      <c r="Q868" s="1">
        <v>6</v>
      </c>
      <c r="R868" s="2" t="s">
        <v>53</v>
      </c>
      <c r="S868" s="2"/>
      <c r="T868" s="2"/>
      <c r="U868" s="2"/>
      <c r="V868" s="2" t="s">
        <v>54</v>
      </c>
      <c r="W868" s="2" t="s">
        <v>1866</v>
      </c>
      <c r="X868" s="3">
        <v>44896.543055555558</v>
      </c>
      <c r="Y868" s="2" t="s">
        <v>56</v>
      </c>
      <c r="Z868" s="2" t="s">
        <v>36</v>
      </c>
      <c r="AA868" s="2" t="s">
        <v>57</v>
      </c>
      <c r="AB868" s="2" t="s">
        <v>1867</v>
      </c>
    </row>
    <row r="869" spans="1:28" ht="13" x14ac:dyDescent="0.15">
      <c r="A869" s="1">
        <v>397</v>
      </c>
      <c r="B869" s="2" t="s">
        <v>28</v>
      </c>
      <c r="C869" s="2" t="s">
        <v>29</v>
      </c>
      <c r="D869" s="1">
        <v>21</v>
      </c>
      <c r="E869" s="2" t="s">
        <v>1619</v>
      </c>
      <c r="F869" s="2">
        <v>6</v>
      </c>
      <c r="G869" s="2"/>
      <c r="H869" s="1">
        <v>100</v>
      </c>
      <c r="I869" s="1">
        <v>110</v>
      </c>
      <c r="J869" s="1">
        <v>0</v>
      </c>
      <c r="K869" s="1">
        <v>5</v>
      </c>
      <c r="L869" s="1">
        <v>190.99</v>
      </c>
      <c r="M869" s="1">
        <v>191.04</v>
      </c>
      <c r="N869" s="1">
        <v>190.99</v>
      </c>
      <c r="O869" s="1">
        <v>191.04</v>
      </c>
      <c r="P869" s="1">
        <v>5</v>
      </c>
      <c r="Q869" s="1">
        <v>10</v>
      </c>
      <c r="R869" s="2" t="s">
        <v>53</v>
      </c>
      <c r="S869" s="2"/>
      <c r="T869" s="2" t="s">
        <v>88</v>
      </c>
      <c r="U869" s="2" t="s">
        <v>89</v>
      </c>
      <c r="V869" s="2" t="s">
        <v>90</v>
      </c>
      <c r="W869" s="2" t="s">
        <v>1868</v>
      </c>
      <c r="X869" s="3">
        <v>44896.543055555558</v>
      </c>
      <c r="Y869" s="2" t="s">
        <v>56</v>
      </c>
      <c r="Z869" s="2" t="s">
        <v>36</v>
      </c>
      <c r="AA869" s="2" t="s">
        <v>92</v>
      </c>
      <c r="AB869" s="2" t="s">
        <v>1869</v>
      </c>
    </row>
    <row r="870" spans="1:28" ht="13" x14ac:dyDescent="0.15">
      <c r="A870" s="1">
        <v>397</v>
      </c>
      <c r="B870" s="2" t="s">
        <v>28</v>
      </c>
      <c r="C870" s="2" t="s">
        <v>29</v>
      </c>
      <c r="D870" s="1">
        <v>21</v>
      </c>
      <c r="E870" s="2" t="s">
        <v>1619</v>
      </c>
      <c r="F870" s="2">
        <v>6</v>
      </c>
      <c r="G870" s="2"/>
      <c r="H870" s="1">
        <v>100</v>
      </c>
      <c r="I870" s="1">
        <v>110</v>
      </c>
      <c r="J870" s="1">
        <v>0</v>
      </c>
      <c r="K870" s="1">
        <v>5</v>
      </c>
      <c r="L870" s="1">
        <v>190.99</v>
      </c>
      <c r="M870" s="1">
        <v>191.04</v>
      </c>
      <c r="N870" s="1">
        <v>190.99</v>
      </c>
      <c r="O870" s="1">
        <v>191.04</v>
      </c>
      <c r="P870" s="1">
        <v>5</v>
      </c>
      <c r="Q870" s="1">
        <v>2</v>
      </c>
      <c r="R870" s="2" t="s">
        <v>53</v>
      </c>
      <c r="S870" s="2"/>
      <c r="T870" s="2" t="s">
        <v>74</v>
      </c>
      <c r="U870" s="2" t="s">
        <v>75</v>
      </c>
      <c r="V870" s="2" t="s">
        <v>76</v>
      </c>
      <c r="W870" s="2" t="s">
        <v>1870</v>
      </c>
      <c r="X870" s="3">
        <v>44896.543055555558</v>
      </c>
      <c r="Y870" s="2" t="s">
        <v>56</v>
      </c>
      <c r="Z870" s="2" t="s">
        <v>36</v>
      </c>
      <c r="AA870" s="2" t="s">
        <v>78</v>
      </c>
      <c r="AB870" s="2" t="s">
        <v>1871</v>
      </c>
    </row>
    <row r="871" spans="1:28" ht="13" x14ac:dyDescent="0.15">
      <c r="A871" s="1">
        <v>397</v>
      </c>
      <c r="B871" s="2" t="s">
        <v>28</v>
      </c>
      <c r="C871" s="2" t="s">
        <v>29</v>
      </c>
      <c r="D871" s="1">
        <v>21</v>
      </c>
      <c r="E871" s="2" t="s">
        <v>1619</v>
      </c>
      <c r="F871" s="2">
        <v>6</v>
      </c>
      <c r="G871" s="2"/>
      <c r="H871" s="1">
        <v>100</v>
      </c>
      <c r="I871" s="1">
        <v>110</v>
      </c>
      <c r="J871" s="1">
        <v>0</v>
      </c>
      <c r="K871" s="1">
        <v>5</v>
      </c>
      <c r="L871" s="1">
        <v>190.99</v>
      </c>
      <c r="M871" s="1">
        <v>191.04</v>
      </c>
      <c r="N871" s="1">
        <v>190.99</v>
      </c>
      <c r="O871" s="1">
        <v>191.04</v>
      </c>
      <c r="P871" s="1">
        <v>5</v>
      </c>
      <c r="Q871" s="1">
        <v>75</v>
      </c>
      <c r="R871" s="2" t="s">
        <v>80</v>
      </c>
      <c r="S871" s="2"/>
      <c r="T871" s="2"/>
      <c r="U871" s="2"/>
      <c r="V871" s="2" t="s">
        <v>84</v>
      </c>
      <c r="W871" s="2" t="s">
        <v>1872</v>
      </c>
      <c r="X871" s="3">
        <v>44896.543055555558</v>
      </c>
      <c r="Y871" s="2" t="s">
        <v>56</v>
      </c>
      <c r="Z871" s="2" t="s">
        <v>36</v>
      </c>
      <c r="AA871" s="2" t="s">
        <v>86</v>
      </c>
      <c r="AB871" s="2" t="s">
        <v>1873</v>
      </c>
    </row>
    <row r="872" spans="1:28" ht="13" x14ac:dyDescent="0.15">
      <c r="A872" s="1">
        <v>397</v>
      </c>
      <c r="B872" s="2" t="s">
        <v>28</v>
      </c>
      <c r="C872" s="2" t="s">
        <v>29</v>
      </c>
      <c r="D872" s="1">
        <v>21</v>
      </c>
      <c r="E872" s="2" t="s">
        <v>1619</v>
      </c>
      <c r="F872" s="2">
        <v>6</v>
      </c>
      <c r="G872" s="2"/>
      <c r="H872" s="1">
        <v>100</v>
      </c>
      <c r="I872" s="1">
        <v>110</v>
      </c>
      <c r="J872" s="1">
        <v>0</v>
      </c>
      <c r="K872" s="1">
        <v>5</v>
      </c>
      <c r="L872" s="1">
        <v>190.99</v>
      </c>
      <c r="M872" s="1">
        <v>191.04</v>
      </c>
      <c r="N872" s="1">
        <v>190.99</v>
      </c>
      <c r="O872" s="1">
        <v>191.04</v>
      </c>
      <c r="P872" s="1">
        <v>5</v>
      </c>
      <c r="Q872" s="1">
        <v>3</v>
      </c>
      <c r="R872" s="2" t="s">
        <v>53</v>
      </c>
      <c r="S872" s="2"/>
      <c r="T872" s="2"/>
      <c r="U872" s="2"/>
      <c r="V872" s="2" t="s">
        <v>70</v>
      </c>
      <c r="W872" s="2" t="s">
        <v>1874</v>
      </c>
      <c r="X872" s="3">
        <v>44896.543055555558</v>
      </c>
      <c r="Y872" s="2" t="s">
        <v>56</v>
      </c>
      <c r="Z872" s="2" t="s">
        <v>36</v>
      </c>
      <c r="AA872" s="2" t="s">
        <v>72</v>
      </c>
      <c r="AB872" s="2" t="s">
        <v>1875</v>
      </c>
    </row>
    <row r="873" spans="1:28" ht="13" x14ac:dyDescent="0.15">
      <c r="A873" s="1">
        <v>397</v>
      </c>
      <c r="B873" s="2" t="s">
        <v>28</v>
      </c>
      <c r="C873" s="2" t="s">
        <v>29</v>
      </c>
      <c r="D873" s="1">
        <v>21</v>
      </c>
      <c r="E873" s="2" t="s">
        <v>1619</v>
      </c>
      <c r="F873" s="2">
        <v>6</v>
      </c>
      <c r="G873" s="2"/>
      <c r="H873" s="1">
        <v>100</v>
      </c>
      <c r="I873" s="1">
        <v>110</v>
      </c>
      <c r="J873" s="1">
        <v>0</v>
      </c>
      <c r="K873" s="1">
        <v>5</v>
      </c>
      <c r="L873" s="1">
        <v>190.99</v>
      </c>
      <c r="M873" s="1">
        <v>191.04</v>
      </c>
      <c r="N873" s="1">
        <v>190.99</v>
      </c>
      <c r="O873" s="1">
        <v>191.04</v>
      </c>
      <c r="P873" s="1">
        <v>5</v>
      </c>
      <c r="Q873" s="1">
        <v>2</v>
      </c>
      <c r="R873" s="2" t="s">
        <v>53</v>
      </c>
      <c r="S873" s="2" t="s">
        <v>100</v>
      </c>
      <c r="T873" s="2"/>
      <c r="U873" s="2"/>
      <c r="V873" s="2" t="s">
        <v>101</v>
      </c>
      <c r="W873" s="2" t="s">
        <v>1876</v>
      </c>
      <c r="X873" s="3">
        <v>44896.543055555558</v>
      </c>
      <c r="Y873" s="2" t="s">
        <v>56</v>
      </c>
      <c r="Z873" s="2" t="s">
        <v>36</v>
      </c>
      <c r="AA873" s="2" t="s">
        <v>103</v>
      </c>
      <c r="AB873" s="2" t="s">
        <v>1877</v>
      </c>
    </row>
    <row r="874" spans="1:28" ht="13" x14ac:dyDescent="0.15">
      <c r="A874" s="1">
        <v>397</v>
      </c>
      <c r="B874" s="2" t="s">
        <v>28</v>
      </c>
      <c r="C874" s="2" t="s">
        <v>29</v>
      </c>
      <c r="D874" s="1">
        <v>21</v>
      </c>
      <c r="E874" s="2" t="s">
        <v>1619</v>
      </c>
      <c r="F874" s="2">
        <v>6</v>
      </c>
      <c r="G874" s="2"/>
      <c r="H874" s="1">
        <v>100</v>
      </c>
      <c r="I874" s="1">
        <v>110</v>
      </c>
      <c r="J874" s="1">
        <v>100</v>
      </c>
      <c r="K874" s="1">
        <v>5</v>
      </c>
      <c r="L874" s="1">
        <v>190.99</v>
      </c>
      <c r="M874" s="1">
        <v>191.09</v>
      </c>
      <c r="N874" s="1">
        <v>190.99</v>
      </c>
      <c r="O874" s="1">
        <v>191.09</v>
      </c>
      <c r="P874" s="1">
        <v>10</v>
      </c>
      <c r="Q874" s="1">
        <v>353</v>
      </c>
      <c r="R874" s="2" t="s">
        <v>59</v>
      </c>
      <c r="S874" s="2" t="s">
        <v>60</v>
      </c>
      <c r="T874" s="2"/>
      <c r="U874" s="2"/>
      <c r="V874" s="2" t="s">
        <v>1878</v>
      </c>
      <c r="W874" s="2" t="s">
        <v>1879</v>
      </c>
      <c r="X874" s="3">
        <v>44896.511111111111</v>
      </c>
      <c r="Y874" s="2" t="s">
        <v>35</v>
      </c>
      <c r="Z874" s="2" t="s">
        <v>36</v>
      </c>
      <c r="AA874" s="2"/>
      <c r="AB874" s="2" t="s">
        <v>1880</v>
      </c>
    </row>
    <row r="875" spans="1:28" ht="13" x14ac:dyDescent="0.15">
      <c r="A875" s="1">
        <v>397</v>
      </c>
      <c r="B875" s="2" t="s">
        <v>28</v>
      </c>
      <c r="C875" s="2" t="s">
        <v>29</v>
      </c>
      <c r="D875" s="1">
        <v>21</v>
      </c>
      <c r="E875" s="2" t="s">
        <v>1619</v>
      </c>
      <c r="F875" s="2">
        <v>6</v>
      </c>
      <c r="G875" s="2"/>
      <c r="H875" s="1">
        <v>100</v>
      </c>
      <c r="I875" s="1">
        <v>110</v>
      </c>
      <c r="J875" s="1">
        <v>0</v>
      </c>
      <c r="K875" s="1">
        <v>5</v>
      </c>
      <c r="L875" s="1">
        <v>190.99</v>
      </c>
      <c r="M875" s="1">
        <v>191.04</v>
      </c>
      <c r="N875" s="1">
        <v>190.99</v>
      </c>
      <c r="O875" s="1">
        <v>191.04</v>
      </c>
      <c r="P875" s="1">
        <v>5</v>
      </c>
      <c r="Q875" s="1">
        <v>10</v>
      </c>
      <c r="R875" s="2" t="s">
        <v>53</v>
      </c>
      <c r="S875" s="2"/>
      <c r="T875" s="2" t="s">
        <v>64</v>
      </c>
      <c r="U875" s="2" t="s">
        <v>65</v>
      </c>
      <c r="V875" s="2" t="s">
        <v>66</v>
      </c>
      <c r="W875" s="2" t="s">
        <v>1881</v>
      </c>
      <c r="X875" s="3">
        <v>44896.543055555558</v>
      </c>
      <c r="Y875" s="2" t="s">
        <v>56</v>
      </c>
      <c r="Z875" s="2" t="s">
        <v>36</v>
      </c>
      <c r="AA875" s="2" t="s">
        <v>68</v>
      </c>
      <c r="AB875" s="2" t="s">
        <v>1882</v>
      </c>
    </row>
    <row r="876" spans="1:28" ht="13" x14ac:dyDescent="0.15">
      <c r="A876" s="1">
        <v>397</v>
      </c>
      <c r="B876" s="2" t="s">
        <v>28</v>
      </c>
      <c r="C876" s="2" t="s">
        <v>29</v>
      </c>
      <c r="D876" s="1">
        <v>21</v>
      </c>
      <c r="E876" s="2" t="s">
        <v>1619</v>
      </c>
      <c r="F876" s="2">
        <v>7</v>
      </c>
      <c r="G876" s="2"/>
      <c r="H876" s="1">
        <v>0</v>
      </c>
      <c r="I876" s="1">
        <v>5</v>
      </c>
      <c r="J876" s="1">
        <v>0</v>
      </c>
      <c r="K876" s="1">
        <v>5</v>
      </c>
      <c r="L876" s="1">
        <v>191.09</v>
      </c>
      <c r="M876" s="1">
        <v>191.14</v>
      </c>
      <c r="N876" s="1">
        <v>191.09</v>
      </c>
      <c r="O876" s="1">
        <v>191.14</v>
      </c>
      <c r="P876" s="1">
        <v>5</v>
      </c>
      <c r="Q876" s="1">
        <v>5</v>
      </c>
      <c r="R876" s="2" t="s">
        <v>44</v>
      </c>
      <c r="S876" s="2" t="s">
        <v>105</v>
      </c>
      <c r="T876" s="2"/>
      <c r="U876" s="2"/>
      <c r="V876" s="2" t="s">
        <v>105</v>
      </c>
      <c r="W876" s="2" t="s">
        <v>1883</v>
      </c>
      <c r="X876" s="3">
        <v>44896.511111111111</v>
      </c>
      <c r="Y876" s="2" t="s">
        <v>35</v>
      </c>
      <c r="Z876" s="2" t="s">
        <v>36</v>
      </c>
      <c r="AA876" s="2"/>
      <c r="AB876" s="2" t="s">
        <v>1884</v>
      </c>
    </row>
    <row r="877" spans="1:28" ht="13" x14ac:dyDescent="0.15">
      <c r="A877" s="1">
        <v>397</v>
      </c>
      <c r="B877" s="2" t="s">
        <v>28</v>
      </c>
      <c r="C877" s="2" t="s">
        <v>29</v>
      </c>
      <c r="D877" s="1">
        <v>21</v>
      </c>
      <c r="E877" s="2" t="s">
        <v>1619</v>
      </c>
      <c r="F877" s="1">
        <v>7</v>
      </c>
      <c r="G877" s="2"/>
      <c r="H877" s="1">
        <v>33</v>
      </c>
      <c r="I877" s="1">
        <v>33</v>
      </c>
      <c r="J877" s="1">
        <v>33</v>
      </c>
      <c r="K877" s="1">
        <v>5</v>
      </c>
      <c r="L877" s="1">
        <v>191.42</v>
      </c>
      <c r="M877" s="1">
        <v>191.42</v>
      </c>
      <c r="N877" s="1">
        <v>191.42</v>
      </c>
      <c r="O877" s="1">
        <v>191.42</v>
      </c>
      <c r="P877" s="1">
        <v>0</v>
      </c>
      <c r="Q877" s="1">
        <v>1</v>
      </c>
      <c r="R877" s="2" t="s">
        <v>49</v>
      </c>
      <c r="S877" s="2" t="s">
        <v>50</v>
      </c>
      <c r="T877" s="2"/>
      <c r="U877" s="2"/>
      <c r="V877" s="2" t="s">
        <v>50</v>
      </c>
      <c r="W877" s="2" t="s">
        <v>1885</v>
      </c>
      <c r="X877" s="3">
        <v>44896.974305555559</v>
      </c>
      <c r="Y877" s="2" t="s">
        <v>110</v>
      </c>
      <c r="Z877" s="2" t="s">
        <v>36</v>
      </c>
      <c r="AA877" s="2"/>
      <c r="AB877" s="2" t="s">
        <v>1886</v>
      </c>
    </row>
    <row r="878" spans="1:28" ht="13" x14ac:dyDescent="0.15">
      <c r="A878" s="1">
        <v>397</v>
      </c>
      <c r="B878" s="2" t="s">
        <v>28</v>
      </c>
      <c r="C878" s="2" t="s">
        <v>29</v>
      </c>
      <c r="D878" s="1">
        <v>21</v>
      </c>
      <c r="E878" s="2" t="s">
        <v>1619</v>
      </c>
      <c r="F878" s="1" t="s">
        <v>119</v>
      </c>
      <c r="G878" s="2"/>
      <c r="H878" s="1">
        <v>61</v>
      </c>
      <c r="I878" s="1">
        <v>68</v>
      </c>
      <c r="J878" s="1">
        <v>0</v>
      </c>
      <c r="K878" s="1">
        <v>5</v>
      </c>
      <c r="L878" s="1">
        <v>192.55</v>
      </c>
      <c r="M878" s="1">
        <v>192.62</v>
      </c>
      <c r="N878" s="1">
        <v>192.55</v>
      </c>
      <c r="O878" s="1">
        <v>192.62</v>
      </c>
      <c r="P878" s="1">
        <v>7</v>
      </c>
      <c r="Q878" s="1">
        <v>5</v>
      </c>
      <c r="R878" s="2" t="s">
        <v>31</v>
      </c>
      <c r="S878" s="2"/>
      <c r="T878" s="2" t="s">
        <v>153</v>
      </c>
      <c r="U878" s="2" t="s">
        <v>154</v>
      </c>
      <c r="V878" s="2" t="s">
        <v>155</v>
      </c>
      <c r="W878" s="2" t="s">
        <v>1887</v>
      </c>
      <c r="X878" s="3">
        <v>44896.512499999997</v>
      </c>
      <c r="Y878" s="2" t="s">
        <v>35</v>
      </c>
      <c r="Z878" s="2" t="s">
        <v>36</v>
      </c>
      <c r="AA878" s="2"/>
      <c r="AB878" s="2" t="s">
        <v>1888</v>
      </c>
    </row>
    <row r="879" spans="1:28" ht="13" x14ac:dyDescent="0.15">
      <c r="A879" s="1">
        <v>397</v>
      </c>
      <c r="B879" s="2" t="s">
        <v>28</v>
      </c>
      <c r="C879" s="2" t="s">
        <v>29</v>
      </c>
      <c r="D879" s="1">
        <v>21</v>
      </c>
      <c r="E879" s="2" t="s">
        <v>1619</v>
      </c>
      <c r="F879" s="1" t="s">
        <v>119</v>
      </c>
      <c r="G879" s="2"/>
      <c r="H879" s="1">
        <v>61</v>
      </c>
      <c r="I879" s="1">
        <v>68</v>
      </c>
      <c r="J879" s="1">
        <v>0</v>
      </c>
      <c r="K879" s="1">
        <v>5</v>
      </c>
      <c r="L879" s="1">
        <v>192.55</v>
      </c>
      <c r="M879" s="1">
        <v>192.62</v>
      </c>
      <c r="N879" s="1">
        <v>192.55</v>
      </c>
      <c r="O879" s="1">
        <v>192.62</v>
      </c>
      <c r="P879" s="1">
        <v>7</v>
      </c>
      <c r="Q879" s="1">
        <v>5</v>
      </c>
      <c r="R879" s="2" t="s">
        <v>31</v>
      </c>
      <c r="S879" s="2"/>
      <c r="T879" s="2" t="s">
        <v>141</v>
      </c>
      <c r="U879" s="2" t="s">
        <v>142</v>
      </c>
      <c r="V879" s="2" t="s">
        <v>143</v>
      </c>
      <c r="W879" s="2" t="s">
        <v>1889</v>
      </c>
      <c r="X879" s="3">
        <v>44896.512499999997</v>
      </c>
      <c r="Y879" s="2" t="s">
        <v>35</v>
      </c>
      <c r="Z879" s="2" t="s">
        <v>36</v>
      </c>
      <c r="AA879" s="2"/>
      <c r="AB879" s="2" t="s">
        <v>1890</v>
      </c>
    </row>
    <row r="880" spans="1:28" ht="13" x14ac:dyDescent="0.15">
      <c r="A880" s="1">
        <v>397</v>
      </c>
      <c r="B880" s="2" t="s">
        <v>28</v>
      </c>
      <c r="C880" s="2" t="s">
        <v>29</v>
      </c>
      <c r="D880" s="1">
        <v>21</v>
      </c>
      <c r="E880" s="2" t="s">
        <v>1619</v>
      </c>
      <c r="F880" s="1" t="s">
        <v>119</v>
      </c>
      <c r="G880" s="2"/>
      <c r="H880" s="1">
        <v>61</v>
      </c>
      <c r="I880" s="1">
        <v>68</v>
      </c>
      <c r="J880" s="1">
        <v>0</v>
      </c>
      <c r="K880" s="1">
        <v>5</v>
      </c>
      <c r="L880" s="1">
        <v>192.55</v>
      </c>
      <c r="M880" s="1">
        <v>192.62</v>
      </c>
      <c r="N880" s="1">
        <v>192.55</v>
      </c>
      <c r="O880" s="1">
        <v>192.62</v>
      </c>
      <c r="P880" s="1">
        <v>7</v>
      </c>
      <c r="Q880" s="1">
        <v>20</v>
      </c>
      <c r="R880" s="2" t="s">
        <v>31</v>
      </c>
      <c r="S880" s="2"/>
      <c r="T880" s="2" t="s">
        <v>158</v>
      </c>
      <c r="U880" s="2" t="s">
        <v>159</v>
      </c>
      <c r="V880" s="2" t="s">
        <v>160</v>
      </c>
      <c r="W880" s="2" t="s">
        <v>1891</v>
      </c>
      <c r="X880" s="3">
        <v>44896.512499999997</v>
      </c>
      <c r="Y880" s="2" t="s">
        <v>35</v>
      </c>
      <c r="Z880" s="2" t="s">
        <v>36</v>
      </c>
      <c r="AA880" s="2"/>
      <c r="AB880" s="2" t="s">
        <v>1892</v>
      </c>
    </row>
    <row r="881" spans="1:28" ht="13" x14ac:dyDescent="0.15">
      <c r="A881" s="1">
        <v>397</v>
      </c>
      <c r="B881" s="2" t="s">
        <v>28</v>
      </c>
      <c r="C881" s="2" t="s">
        <v>29</v>
      </c>
      <c r="D881" s="1">
        <v>21</v>
      </c>
      <c r="E881" s="2" t="s">
        <v>1619</v>
      </c>
      <c r="F881" s="1" t="s">
        <v>119</v>
      </c>
      <c r="G881" s="2"/>
      <c r="H881" s="1">
        <v>61</v>
      </c>
      <c r="I881" s="1">
        <v>68</v>
      </c>
      <c r="J881" s="1">
        <v>0</v>
      </c>
      <c r="K881" s="1">
        <v>5</v>
      </c>
      <c r="L881" s="1">
        <v>192.55</v>
      </c>
      <c r="M881" s="1">
        <v>192.62</v>
      </c>
      <c r="N881" s="1">
        <v>192.55</v>
      </c>
      <c r="O881" s="1">
        <v>192.62</v>
      </c>
      <c r="P881" s="1">
        <v>7</v>
      </c>
      <c r="Q881" s="1">
        <v>20</v>
      </c>
      <c r="R881" s="2" t="s">
        <v>31</v>
      </c>
      <c r="S881" s="2" t="s">
        <v>133</v>
      </c>
      <c r="T881" s="2"/>
      <c r="U881" s="2"/>
      <c r="V881" s="2" t="s">
        <v>133</v>
      </c>
      <c r="W881" s="2" t="s">
        <v>1893</v>
      </c>
      <c r="X881" s="3">
        <v>44896.512499999997</v>
      </c>
      <c r="Y881" s="2" t="s">
        <v>35</v>
      </c>
      <c r="Z881" s="2" t="s">
        <v>36</v>
      </c>
      <c r="AA881" s="2" t="s">
        <v>131</v>
      </c>
      <c r="AB881" s="2" t="s">
        <v>1894</v>
      </c>
    </row>
    <row r="882" spans="1:28" ht="13" x14ac:dyDescent="0.15">
      <c r="A882" s="1">
        <v>397</v>
      </c>
      <c r="B882" s="2" t="s">
        <v>28</v>
      </c>
      <c r="C882" s="2" t="s">
        <v>29</v>
      </c>
      <c r="D882" s="1">
        <v>21</v>
      </c>
      <c r="E882" s="2" t="s">
        <v>1619</v>
      </c>
      <c r="F882" s="1" t="s">
        <v>119</v>
      </c>
      <c r="G882" s="2"/>
      <c r="H882" s="1">
        <v>61</v>
      </c>
      <c r="I882" s="1">
        <v>68</v>
      </c>
      <c r="J882" s="1">
        <v>0</v>
      </c>
      <c r="K882" s="1">
        <v>5</v>
      </c>
      <c r="L882" s="1">
        <v>192.55</v>
      </c>
      <c r="M882" s="1">
        <v>192.62</v>
      </c>
      <c r="N882" s="1">
        <v>192.55</v>
      </c>
      <c r="O882" s="1">
        <v>192.62</v>
      </c>
      <c r="P882" s="1">
        <v>7</v>
      </c>
      <c r="Q882" s="1">
        <v>20</v>
      </c>
      <c r="R882" s="2" t="s">
        <v>31</v>
      </c>
      <c r="S882" s="2"/>
      <c r="T882" s="2" t="s">
        <v>146</v>
      </c>
      <c r="U882" s="2" t="s">
        <v>147</v>
      </c>
      <c r="V882" s="2" t="s">
        <v>148</v>
      </c>
      <c r="W882" s="2" t="s">
        <v>1895</v>
      </c>
      <c r="X882" s="3">
        <v>44896.512499999997</v>
      </c>
      <c r="Y882" s="2" t="s">
        <v>35</v>
      </c>
      <c r="Z882" s="2" t="s">
        <v>36</v>
      </c>
      <c r="AA882" s="2"/>
      <c r="AB882" s="2" t="s">
        <v>1896</v>
      </c>
    </row>
    <row r="883" spans="1:28" ht="13" x14ac:dyDescent="0.15">
      <c r="A883" s="1">
        <v>397</v>
      </c>
      <c r="B883" s="2" t="s">
        <v>28</v>
      </c>
      <c r="C883" s="2" t="s">
        <v>29</v>
      </c>
      <c r="D883" s="1">
        <v>21</v>
      </c>
      <c r="E883" s="2" t="s">
        <v>1619</v>
      </c>
      <c r="F883" s="1" t="s">
        <v>119</v>
      </c>
      <c r="G883" s="2"/>
      <c r="H883" s="1">
        <v>61</v>
      </c>
      <c r="I883" s="1">
        <v>68</v>
      </c>
      <c r="J883" s="1">
        <v>0</v>
      </c>
      <c r="K883" s="1">
        <v>5</v>
      </c>
      <c r="L883" s="1">
        <v>192.55</v>
      </c>
      <c r="M883" s="1">
        <v>192.62</v>
      </c>
      <c r="N883" s="1">
        <v>192.55</v>
      </c>
      <c r="O883" s="1">
        <v>192.62</v>
      </c>
      <c r="P883" s="1">
        <v>7</v>
      </c>
      <c r="Q883" s="1">
        <v>30</v>
      </c>
      <c r="R883" s="2" t="s">
        <v>31</v>
      </c>
      <c r="S883" s="2"/>
      <c r="T883" s="2" t="s">
        <v>125</v>
      </c>
      <c r="U883" s="2" t="s">
        <v>126</v>
      </c>
      <c r="V883" s="2" t="s">
        <v>127</v>
      </c>
      <c r="W883" s="2" t="s">
        <v>1897</v>
      </c>
      <c r="X883" s="3">
        <v>44896.512499999997</v>
      </c>
      <c r="Y883" s="2" t="s">
        <v>35</v>
      </c>
      <c r="Z883" s="2" t="s">
        <v>36</v>
      </c>
      <c r="AA883" s="2"/>
      <c r="AB883" s="2" t="s">
        <v>1898</v>
      </c>
    </row>
    <row r="884" spans="1:28" ht="13" x14ac:dyDescent="0.15">
      <c r="A884" s="1">
        <v>397</v>
      </c>
      <c r="B884" s="2" t="s">
        <v>28</v>
      </c>
      <c r="C884" s="2" t="s">
        <v>29</v>
      </c>
      <c r="D884" s="1">
        <v>21</v>
      </c>
      <c r="E884" s="2" t="s">
        <v>1619</v>
      </c>
      <c r="F884" s="1" t="s">
        <v>119</v>
      </c>
      <c r="G884" s="2"/>
      <c r="H884" s="1">
        <v>61</v>
      </c>
      <c r="I884" s="1">
        <v>68</v>
      </c>
      <c r="J884" s="1">
        <v>0</v>
      </c>
      <c r="K884" s="1">
        <v>5</v>
      </c>
      <c r="L884" s="1">
        <v>192.55</v>
      </c>
      <c r="M884" s="1">
        <v>192.62</v>
      </c>
      <c r="N884" s="1">
        <v>192.55</v>
      </c>
      <c r="O884" s="1">
        <v>192.62</v>
      </c>
      <c r="P884" s="1">
        <v>7</v>
      </c>
      <c r="Q884" s="1">
        <v>5</v>
      </c>
      <c r="R884" s="2" t="s">
        <v>31</v>
      </c>
      <c r="S884" s="2"/>
      <c r="T884" s="2" t="s">
        <v>136</v>
      </c>
      <c r="U884" s="2" t="s">
        <v>137</v>
      </c>
      <c r="V884" s="2" t="s">
        <v>138</v>
      </c>
      <c r="W884" s="2" t="s">
        <v>1899</v>
      </c>
      <c r="X884" s="3">
        <v>44896.512499999997</v>
      </c>
      <c r="Y884" s="2" t="s">
        <v>35</v>
      </c>
      <c r="Z884" s="2" t="s">
        <v>36</v>
      </c>
      <c r="AA884" s="2"/>
      <c r="AB884" s="2" t="s">
        <v>1900</v>
      </c>
    </row>
    <row r="885" spans="1:28" ht="13" x14ac:dyDescent="0.15">
      <c r="A885" s="1">
        <v>397</v>
      </c>
      <c r="B885" s="2" t="s">
        <v>28</v>
      </c>
      <c r="C885" s="2" t="s">
        <v>29</v>
      </c>
      <c r="D885" s="1">
        <v>21</v>
      </c>
      <c r="E885" s="2" t="s">
        <v>1619</v>
      </c>
      <c r="F885" s="1" t="s">
        <v>119</v>
      </c>
      <c r="G885" s="2"/>
      <c r="H885" s="1">
        <v>61</v>
      </c>
      <c r="I885" s="1">
        <v>68</v>
      </c>
      <c r="J885" s="1">
        <v>0</v>
      </c>
      <c r="K885" s="1">
        <v>5</v>
      </c>
      <c r="L885" s="1">
        <v>192.55</v>
      </c>
      <c r="M885" s="1">
        <v>192.62</v>
      </c>
      <c r="N885" s="1">
        <v>192.55</v>
      </c>
      <c r="O885" s="1">
        <v>192.62</v>
      </c>
      <c r="P885" s="1">
        <v>7</v>
      </c>
      <c r="Q885" s="1">
        <v>5</v>
      </c>
      <c r="R885" s="2" t="s">
        <v>31</v>
      </c>
      <c r="S885" s="2" t="s">
        <v>50</v>
      </c>
      <c r="T885" s="2"/>
      <c r="U885" s="2"/>
      <c r="V885" s="2" t="s">
        <v>50</v>
      </c>
      <c r="W885" s="2" t="s">
        <v>1901</v>
      </c>
      <c r="X885" s="3">
        <v>44896.512499999997</v>
      </c>
      <c r="Y885" s="2" t="s">
        <v>35</v>
      </c>
      <c r="Z885" s="2" t="s">
        <v>36</v>
      </c>
      <c r="AA885" s="2" t="s">
        <v>131</v>
      </c>
      <c r="AB885" s="2" t="s">
        <v>1902</v>
      </c>
    </row>
    <row r="886" spans="1:28" ht="13" x14ac:dyDescent="0.15">
      <c r="A886" s="1">
        <v>397</v>
      </c>
      <c r="B886" s="2" t="s">
        <v>28</v>
      </c>
      <c r="C886" s="2" t="s">
        <v>29</v>
      </c>
      <c r="D886" s="1">
        <v>21</v>
      </c>
      <c r="E886" s="2" t="s">
        <v>1619</v>
      </c>
      <c r="F886" s="1" t="s">
        <v>119</v>
      </c>
      <c r="G886" s="2"/>
      <c r="H886" s="1">
        <v>61</v>
      </c>
      <c r="I886" s="1">
        <v>68</v>
      </c>
      <c r="J886" s="1">
        <v>61</v>
      </c>
      <c r="K886" s="1">
        <v>5</v>
      </c>
      <c r="L886" s="1">
        <v>192.55</v>
      </c>
      <c r="M886" s="1">
        <v>192.62</v>
      </c>
      <c r="N886" s="1">
        <v>192.55</v>
      </c>
      <c r="O886" s="1">
        <v>192.62</v>
      </c>
      <c r="P886" s="1">
        <v>7</v>
      </c>
      <c r="Q886" s="1">
        <v>247</v>
      </c>
      <c r="R886" s="2" t="s">
        <v>59</v>
      </c>
      <c r="S886" s="2" t="s">
        <v>32</v>
      </c>
      <c r="T886" s="2"/>
      <c r="U886" s="2"/>
      <c r="V886" s="2" t="s">
        <v>32</v>
      </c>
      <c r="W886" s="2" t="s">
        <v>1903</v>
      </c>
      <c r="X886" s="3">
        <v>44896.511111111111</v>
      </c>
      <c r="Y886" s="2" t="s">
        <v>35</v>
      </c>
      <c r="Z886" s="2" t="s">
        <v>36</v>
      </c>
      <c r="AA886" s="2"/>
      <c r="AB886" s="2" t="s">
        <v>1904</v>
      </c>
    </row>
    <row r="887" spans="1:28" ht="13" x14ac:dyDescent="0.15">
      <c r="A887" s="1">
        <v>397</v>
      </c>
      <c r="B887" s="2" t="s">
        <v>28</v>
      </c>
      <c r="C887" s="2" t="s">
        <v>29</v>
      </c>
      <c r="D887" s="1">
        <v>21</v>
      </c>
      <c r="E887" s="2" t="s">
        <v>1619</v>
      </c>
      <c r="F887" s="1" t="s">
        <v>119</v>
      </c>
      <c r="G887" s="2"/>
      <c r="H887" s="1">
        <v>61</v>
      </c>
      <c r="I887" s="1">
        <v>68</v>
      </c>
      <c r="J887" s="1">
        <v>0</v>
      </c>
      <c r="K887" s="1">
        <v>5</v>
      </c>
      <c r="L887" s="1">
        <v>192.55</v>
      </c>
      <c r="M887" s="1">
        <v>192.62</v>
      </c>
      <c r="N887" s="1">
        <v>192.55</v>
      </c>
      <c r="O887" s="1">
        <v>192.62</v>
      </c>
      <c r="P887" s="1">
        <v>7</v>
      </c>
      <c r="Q887" s="1">
        <v>30</v>
      </c>
      <c r="R887" s="2" t="s">
        <v>31</v>
      </c>
      <c r="S887" s="2"/>
      <c r="T887" s="2" t="s">
        <v>120</v>
      </c>
      <c r="U887" s="2" t="s">
        <v>121</v>
      </c>
      <c r="V887" s="2" t="s">
        <v>122</v>
      </c>
      <c r="W887" s="2" t="s">
        <v>1905</v>
      </c>
      <c r="X887" s="3">
        <v>44896.512499999997</v>
      </c>
      <c r="Y887" s="2" t="s">
        <v>35</v>
      </c>
      <c r="Z887" s="2" t="s">
        <v>36</v>
      </c>
      <c r="AA887" s="2"/>
      <c r="AB887" s="2" t="s">
        <v>1906</v>
      </c>
    </row>
    <row r="888" spans="1:28" ht="13" x14ac:dyDescent="0.15">
      <c r="A888" s="1">
        <v>397</v>
      </c>
      <c r="B888" s="2" t="s">
        <v>28</v>
      </c>
      <c r="C888" s="2" t="s">
        <v>29</v>
      </c>
      <c r="D888" s="1">
        <v>22</v>
      </c>
      <c r="E888" s="2" t="s">
        <v>1619</v>
      </c>
      <c r="F888" s="1">
        <v>1</v>
      </c>
      <c r="G888" s="2" t="s">
        <v>43</v>
      </c>
      <c r="H888" s="1">
        <v>75</v>
      </c>
      <c r="I888" s="1">
        <v>75</v>
      </c>
      <c r="J888" s="1">
        <v>75</v>
      </c>
      <c r="K888" s="1">
        <v>5</v>
      </c>
      <c r="L888" s="1">
        <v>193.75</v>
      </c>
      <c r="M888" s="1">
        <v>193.75</v>
      </c>
      <c r="N888" s="1">
        <v>193.75</v>
      </c>
      <c r="O888" s="1">
        <v>193.75</v>
      </c>
      <c r="P888" s="1">
        <v>0</v>
      </c>
      <c r="Q888" s="1">
        <v>1</v>
      </c>
      <c r="R888" s="2" t="s">
        <v>49</v>
      </c>
      <c r="S888" s="2" t="s">
        <v>50</v>
      </c>
      <c r="T888" s="2"/>
      <c r="U888" s="2"/>
      <c r="V888" s="2" t="s">
        <v>50</v>
      </c>
      <c r="W888" s="2" t="s">
        <v>1907</v>
      </c>
      <c r="X888" s="3">
        <v>44897.035416666666</v>
      </c>
      <c r="Y888" s="2" t="s">
        <v>110</v>
      </c>
      <c r="Z888" s="2" t="s">
        <v>36</v>
      </c>
      <c r="AA888" s="2"/>
      <c r="AB888" s="2" t="s">
        <v>1908</v>
      </c>
    </row>
    <row r="889" spans="1:28" ht="13" x14ac:dyDescent="0.15">
      <c r="A889" s="1">
        <v>397</v>
      </c>
      <c r="B889" s="2" t="s">
        <v>28</v>
      </c>
      <c r="C889" s="2" t="s">
        <v>29</v>
      </c>
      <c r="D889" s="1">
        <v>22</v>
      </c>
      <c r="E889" s="2" t="s">
        <v>1619</v>
      </c>
      <c r="F889" s="1">
        <v>2</v>
      </c>
      <c r="G889" s="2" t="s">
        <v>43</v>
      </c>
      <c r="H889" s="1">
        <v>78</v>
      </c>
      <c r="I889" s="1">
        <v>78</v>
      </c>
      <c r="J889" s="1">
        <v>78</v>
      </c>
      <c r="K889" s="1">
        <v>5</v>
      </c>
      <c r="L889" s="1">
        <v>195.24</v>
      </c>
      <c r="M889" s="1">
        <v>195.24</v>
      </c>
      <c r="N889" s="1">
        <v>195.24</v>
      </c>
      <c r="O889" s="1">
        <v>195.24</v>
      </c>
      <c r="P889" s="1">
        <v>0</v>
      </c>
      <c r="Q889" s="1">
        <v>1</v>
      </c>
      <c r="R889" s="2" t="s">
        <v>49</v>
      </c>
      <c r="S889" s="2" t="s">
        <v>50</v>
      </c>
      <c r="T889" s="2"/>
      <c r="U889" s="2"/>
      <c r="V889" s="2" t="s">
        <v>50</v>
      </c>
      <c r="W889" s="2" t="s">
        <v>1909</v>
      </c>
      <c r="X889" s="3">
        <v>44897.035416666666</v>
      </c>
      <c r="Y889" s="2" t="s">
        <v>110</v>
      </c>
      <c r="Z889" s="2" t="s">
        <v>36</v>
      </c>
      <c r="AA889" s="2"/>
      <c r="AB889" s="2" t="s">
        <v>1910</v>
      </c>
    </row>
    <row r="890" spans="1:28" ht="13" x14ac:dyDescent="0.15">
      <c r="A890" s="1">
        <v>397</v>
      </c>
      <c r="B890" s="2" t="s">
        <v>28</v>
      </c>
      <c r="C890" s="2" t="s">
        <v>29</v>
      </c>
      <c r="D890" s="1">
        <v>22</v>
      </c>
      <c r="E890" s="2" t="s">
        <v>1619</v>
      </c>
      <c r="F890" s="1">
        <v>3</v>
      </c>
      <c r="G890" s="2" t="s">
        <v>29</v>
      </c>
      <c r="H890" s="1">
        <v>23</v>
      </c>
      <c r="I890" s="1">
        <v>23</v>
      </c>
      <c r="J890" s="1">
        <v>23</v>
      </c>
      <c r="K890" s="1">
        <v>5</v>
      </c>
      <c r="L890" s="1">
        <v>196.15</v>
      </c>
      <c r="M890" s="1">
        <v>196.15</v>
      </c>
      <c r="N890" s="1">
        <v>196.15</v>
      </c>
      <c r="O890" s="1">
        <v>196.15</v>
      </c>
      <c r="P890" s="1">
        <v>0</v>
      </c>
      <c r="Q890" s="1"/>
      <c r="R890" s="2" t="s">
        <v>38</v>
      </c>
      <c r="S890" s="2" t="s">
        <v>39</v>
      </c>
      <c r="T890" s="2"/>
      <c r="U890" s="2"/>
      <c r="V890" s="2" t="s">
        <v>39</v>
      </c>
      <c r="W890" s="2" t="s">
        <v>1911</v>
      </c>
      <c r="X890" s="3">
        <v>44897.039583333331</v>
      </c>
      <c r="Y890" s="2" t="s">
        <v>41</v>
      </c>
      <c r="Z890" s="2" t="s">
        <v>36</v>
      </c>
      <c r="AA890" s="2"/>
      <c r="AB890" s="2" t="s">
        <v>1912</v>
      </c>
    </row>
    <row r="891" spans="1:28" ht="13" x14ac:dyDescent="0.15">
      <c r="A891" s="1">
        <v>397</v>
      </c>
      <c r="B891" s="2" t="s">
        <v>28</v>
      </c>
      <c r="C891" s="2" t="s">
        <v>29</v>
      </c>
      <c r="D891" s="1">
        <v>22</v>
      </c>
      <c r="E891" s="2" t="s">
        <v>1619</v>
      </c>
      <c r="F891" s="1">
        <v>3</v>
      </c>
      <c r="G891" s="2" t="s">
        <v>43</v>
      </c>
      <c r="H891" s="1">
        <v>23</v>
      </c>
      <c r="I891" s="1">
        <v>24</v>
      </c>
      <c r="J891" s="1">
        <v>23</v>
      </c>
      <c r="K891" s="1">
        <v>5</v>
      </c>
      <c r="L891" s="1">
        <v>196.15</v>
      </c>
      <c r="M891" s="1">
        <v>196.16</v>
      </c>
      <c r="N891" s="1">
        <v>196.15</v>
      </c>
      <c r="O891" s="1">
        <v>196.16</v>
      </c>
      <c r="P891" s="1">
        <v>1</v>
      </c>
      <c r="Q891" s="1">
        <v>5</v>
      </c>
      <c r="R891" s="2" t="s">
        <v>44</v>
      </c>
      <c r="S891" s="2" t="s">
        <v>108</v>
      </c>
      <c r="T891" s="2"/>
      <c r="U891" s="2"/>
      <c r="V891" s="2" t="s">
        <v>108</v>
      </c>
      <c r="W891" s="2" t="s">
        <v>1913</v>
      </c>
      <c r="X891" s="3">
        <v>44897.043749999997</v>
      </c>
      <c r="Y891" s="2" t="s">
        <v>110</v>
      </c>
      <c r="Z891" s="2" t="s">
        <v>36</v>
      </c>
      <c r="AA891" s="2"/>
      <c r="AB891" s="2" t="s">
        <v>1914</v>
      </c>
    </row>
    <row r="892" spans="1:28" ht="13" x14ac:dyDescent="0.15">
      <c r="A892" s="1">
        <v>397</v>
      </c>
      <c r="B892" s="2" t="s">
        <v>28</v>
      </c>
      <c r="C892" s="2" t="s">
        <v>29</v>
      </c>
      <c r="D892" s="1">
        <v>22</v>
      </c>
      <c r="E892" s="2" t="s">
        <v>1619</v>
      </c>
      <c r="F892" s="1">
        <v>3</v>
      </c>
      <c r="G892" s="2" t="s">
        <v>43</v>
      </c>
      <c r="H892" s="1">
        <v>75</v>
      </c>
      <c r="I892" s="1">
        <v>75</v>
      </c>
      <c r="J892" s="1">
        <v>75</v>
      </c>
      <c r="K892" s="1">
        <v>5</v>
      </c>
      <c r="L892" s="1">
        <v>196.67</v>
      </c>
      <c r="M892" s="1">
        <v>196.67</v>
      </c>
      <c r="N892" s="1">
        <v>196.67</v>
      </c>
      <c r="O892" s="1">
        <v>196.67</v>
      </c>
      <c r="P892" s="1">
        <v>0</v>
      </c>
      <c r="Q892" s="1">
        <v>1</v>
      </c>
      <c r="R892" s="2" t="s">
        <v>49</v>
      </c>
      <c r="S892" s="2" t="s">
        <v>50</v>
      </c>
      <c r="T892" s="2"/>
      <c r="U892" s="2"/>
      <c r="V892" s="2" t="s">
        <v>50</v>
      </c>
      <c r="W892" s="2" t="s">
        <v>1915</v>
      </c>
      <c r="X892" s="3">
        <v>44897.035416666666</v>
      </c>
      <c r="Y892" s="2" t="s">
        <v>110</v>
      </c>
      <c r="Z892" s="2" t="s">
        <v>36</v>
      </c>
      <c r="AA892" s="2"/>
      <c r="AB892" s="2" t="s">
        <v>1916</v>
      </c>
    </row>
    <row r="893" spans="1:28" ht="13" x14ac:dyDescent="0.15">
      <c r="A893" s="1">
        <v>397</v>
      </c>
      <c r="B893" s="2" t="s">
        <v>28</v>
      </c>
      <c r="C893" s="2" t="s">
        <v>29</v>
      </c>
      <c r="D893" s="1">
        <v>22</v>
      </c>
      <c r="E893" s="2" t="s">
        <v>1619</v>
      </c>
      <c r="F893" s="1">
        <v>4</v>
      </c>
      <c r="G893" s="2"/>
      <c r="H893" s="1">
        <v>0</v>
      </c>
      <c r="I893" s="1">
        <v>0</v>
      </c>
      <c r="J893" s="1">
        <v>0</v>
      </c>
      <c r="K893" s="1">
        <v>5</v>
      </c>
      <c r="L893" s="1">
        <v>197.23</v>
      </c>
      <c r="M893" s="1">
        <v>197.23</v>
      </c>
      <c r="N893" s="1">
        <v>197.23</v>
      </c>
      <c r="O893" s="1">
        <v>197.23</v>
      </c>
      <c r="P893" s="1">
        <v>0</v>
      </c>
      <c r="Q893" s="1">
        <v>1</v>
      </c>
      <c r="R893" s="2" t="s">
        <v>1851</v>
      </c>
      <c r="S893" s="2" t="s">
        <v>1852</v>
      </c>
      <c r="T893" s="2"/>
      <c r="U893" s="2"/>
      <c r="V893" s="2" t="s">
        <v>1853</v>
      </c>
      <c r="W893" s="2" t="s">
        <v>1917</v>
      </c>
      <c r="X893" s="3">
        <v>44896.537499999999</v>
      </c>
      <c r="Y893" s="2" t="s">
        <v>35</v>
      </c>
      <c r="Z893" s="2" t="s">
        <v>36</v>
      </c>
      <c r="AA893" s="2"/>
      <c r="AB893" s="2" t="s">
        <v>1918</v>
      </c>
    </row>
    <row r="894" spans="1:28" ht="13" x14ac:dyDescent="0.15">
      <c r="A894" s="1">
        <v>397</v>
      </c>
      <c r="B894" s="2" t="s">
        <v>28</v>
      </c>
      <c r="C894" s="2" t="s">
        <v>29</v>
      </c>
      <c r="D894" s="1">
        <v>22</v>
      </c>
      <c r="E894" s="2" t="s">
        <v>1619</v>
      </c>
      <c r="F894" s="1">
        <v>4</v>
      </c>
      <c r="G894" s="2" t="s">
        <v>43</v>
      </c>
      <c r="H894" s="1">
        <v>45</v>
      </c>
      <c r="I894" s="1">
        <v>45</v>
      </c>
      <c r="J894" s="1">
        <v>45</v>
      </c>
      <c r="K894" s="1">
        <v>5</v>
      </c>
      <c r="L894" s="1">
        <v>197.68</v>
      </c>
      <c r="M894" s="1">
        <v>197.68</v>
      </c>
      <c r="N894" s="1">
        <v>197.68</v>
      </c>
      <c r="O894" s="1">
        <v>197.68</v>
      </c>
      <c r="P894" s="1">
        <v>0</v>
      </c>
      <c r="Q894" s="1">
        <v>1</v>
      </c>
      <c r="R894" s="2" t="s">
        <v>49</v>
      </c>
      <c r="S894" s="2" t="s">
        <v>50</v>
      </c>
      <c r="T894" s="2"/>
      <c r="U894" s="2"/>
      <c r="V894" s="2" t="s">
        <v>50</v>
      </c>
      <c r="W894" s="2" t="s">
        <v>1919</v>
      </c>
      <c r="X894" s="3">
        <v>44897.035416666666</v>
      </c>
      <c r="Y894" s="2" t="s">
        <v>110</v>
      </c>
      <c r="Z894" s="2" t="s">
        <v>36</v>
      </c>
      <c r="AA894" s="2"/>
      <c r="AB894" s="2" t="s">
        <v>1920</v>
      </c>
    </row>
    <row r="895" spans="1:28" ht="13" x14ac:dyDescent="0.15">
      <c r="A895" s="1">
        <v>397</v>
      </c>
      <c r="B895" s="2" t="s">
        <v>28</v>
      </c>
      <c r="C895" s="2" t="s">
        <v>29</v>
      </c>
      <c r="D895" s="1">
        <v>22</v>
      </c>
      <c r="E895" s="2" t="s">
        <v>1619</v>
      </c>
      <c r="F895" s="1">
        <v>5</v>
      </c>
      <c r="G895" s="2" t="s">
        <v>43</v>
      </c>
      <c r="H895" s="1">
        <v>75</v>
      </c>
      <c r="I895" s="1">
        <v>75</v>
      </c>
      <c r="J895" s="1">
        <v>75</v>
      </c>
      <c r="K895" s="1">
        <v>5</v>
      </c>
      <c r="L895" s="1">
        <v>198.74</v>
      </c>
      <c r="M895" s="1">
        <v>198.74</v>
      </c>
      <c r="N895" s="1">
        <v>198.74</v>
      </c>
      <c r="O895" s="1">
        <v>198.74</v>
      </c>
      <c r="P895" s="1">
        <v>0</v>
      </c>
      <c r="Q895" s="1">
        <v>1</v>
      </c>
      <c r="R895" s="2" t="s">
        <v>49</v>
      </c>
      <c r="S895" s="2" t="s">
        <v>50</v>
      </c>
      <c r="T895" s="2"/>
      <c r="U895" s="2"/>
      <c r="V895" s="2" t="s">
        <v>50</v>
      </c>
      <c r="W895" s="2" t="s">
        <v>1921</v>
      </c>
      <c r="X895" s="3">
        <v>44897.035416666666</v>
      </c>
      <c r="Y895" s="2" t="s">
        <v>110</v>
      </c>
      <c r="Z895" s="2" t="s">
        <v>36</v>
      </c>
      <c r="AA895" s="2"/>
      <c r="AB895" s="2" t="s">
        <v>1922</v>
      </c>
    </row>
    <row r="896" spans="1:28" ht="13" x14ac:dyDescent="0.15">
      <c r="A896" s="1">
        <v>397</v>
      </c>
      <c r="B896" s="2" t="s">
        <v>28</v>
      </c>
      <c r="C896" s="2" t="s">
        <v>29</v>
      </c>
      <c r="D896" s="1">
        <v>22</v>
      </c>
      <c r="E896" s="2" t="s">
        <v>1619</v>
      </c>
      <c r="F896" s="1">
        <v>5</v>
      </c>
      <c r="G896" s="2" t="s">
        <v>43</v>
      </c>
      <c r="H896" s="1">
        <v>79</v>
      </c>
      <c r="I896" s="1">
        <v>81</v>
      </c>
      <c r="J896" s="1">
        <v>79</v>
      </c>
      <c r="K896" s="1">
        <v>5</v>
      </c>
      <c r="L896" s="1">
        <v>198.78</v>
      </c>
      <c r="M896" s="1">
        <v>198.8</v>
      </c>
      <c r="N896" s="1">
        <v>198.78</v>
      </c>
      <c r="O896" s="1">
        <v>198.8</v>
      </c>
      <c r="P896" s="1">
        <v>2</v>
      </c>
      <c r="Q896" s="1">
        <v>10</v>
      </c>
      <c r="R896" s="2" t="s">
        <v>44</v>
      </c>
      <c r="S896" s="2" t="s">
        <v>45</v>
      </c>
      <c r="T896" s="2"/>
      <c r="U896" s="2"/>
      <c r="V896" s="2">
        <v>31201</v>
      </c>
      <c r="W896" s="2" t="s">
        <v>1923</v>
      </c>
      <c r="X896" s="3">
        <v>44897.041666666664</v>
      </c>
      <c r="Y896" s="2" t="s">
        <v>110</v>
      </c>
      <c r="Z896" s="2" t="s">
        <v>36</v>
      </c>
      <c r="AA896" s="2"/>
      <c r="AB896" s="2" t="s">
        <v>1924</v>
      </c>
    </row>
    <row r="897" spans="1:28" ht="13" x14ac:dyDescent="0.15">
      <c r="A897" s="1">
        <v>397</v>
      </c>
      <c r="B897" s="2" t="s">
        <v>28</v>
      </c>
      <c r="C897" s="2" t="s">
        <v>29</v>
      </c>
      <c r="D897" s="1">
        <v>22</v>
      </c>
      <c r="E897" s="2" t="s">
        <v>1619</v>
      </c>
      <c r="F897" s="1">
        <v>6</v>
      </c>
      <c r="G897" s="2" t="s">
        <v>43</v>
      </c>
      <c r="H897" s="1">
        <v>37</v>
      </c>
      <c r="I897" s="1">
        <v>39</v>
      </c>
      <c r="J897" s="1">
        <v>37</v>
      </c>
      <c r="K897" s="1">
        <v>5</v>
      </c>
      <c r="L897" s="1">
        <v>199.67</v>
      </c>
      <c r="M897" s="1">
        <v>199.69</v>
      </c>
      <c r="N897" s="1">
        <v>199.67</v>
      </c>
      <c r="O897" s="1">
        <v>199.69</v>
      </c>
      <c r="P897" s="1">
        <v>2</v>
      </c>
      <c r="Q897" s="1">
        <v>7</v>
      </c>
      <c r="R897" s="2" t="s">
        <v>210</v>
      </c>
      <c r="S897" s="2" t="s">
        <v>211</v>
      </c>
      <c r="T897" s="2" t="s">
        <v>212</v>
      </c>
      <c r="U897" s="2" t="s">
        <v>213</v>
      </c>
      <c r="V897" s="2" t="s">
        <v>211</v>
      </c>
      <c r="W897" s="2" t="s">
        <v>1925</v>
      </c>
      <c r="X897" s="3">
        <v>44897.038194444445</v>
      </c>
      <c r="Y897" s="2" t="s">
        <v>35</v>
      </c>
      <c r="Z897" s="2" t="s">
        <v>36</v>
      </c>
      <c r="AA897" s="2"/>
      <c r="AB897" s="2" t="s">
        <v>1926</v>
      </c>
    </row>
    <row r="898" spans="1:28" ht="13" x14ac:dyDescent="0.15">
      <c r="A898" s="1">
        <v>397</v>
      </c>
      <c r="B898" s="2" t="s">
        <v>28</v>
      </c>
      <c r="C898" s="2" t="s">
        <v>29</v>
      </c>
      <c r="D898" s="1">
        <v>22</v>
      </c>
      <c r="E898" s="2" t="s">
        <v>1619</v>
      </c>
      <c r="F898" s="1">
        <v>6</v>
      </c>
      <c r="G898" s="2" t="s">
        <v>43</v>
      </c>
      <c r="H898" s="1">
        <v>48</v>
      </c>
      <c r="I898" s="1">
        <v>49</v>
      </c>
      <c r="J898" s="1">
        <v>48</v>
      </c>
      <c r="K898" s="1">
        <v>5</v>
      </c>
      <c r="L898" s="1">
        <v>199.78</v>
      </c>
      <c r="M898" s="1">
        <v>199.79</v>
      </c>
      <c r="N898" s="1">
        <v>199.78</v>
      </c>
      <c r="O898" s="1">
        <v>199.79</v>
      </c>
      <c r="P898" s="1">
        <v>1</v>
      </c>
      <c r="Q898" s="1">
        <v>5</v>
      </c>
      <c r="R898" s="2" t="s">
        <v>44</v>
      </c>
      <c r="S898" s="2" t="s">
        <v>108</v>
      </c>
      <c r="T898" s="2"/>
      <c r="U898" s="2"/>
      <c r="V898" s="2" t="s">
        <v>108</v>
      </c>
      <c r="W898" s="2" t="s">
        <v>1927</v>
      </c>
      <c r="X898" s="3">
        <v>44897.043749999997</v>
      </c>
      <c r="Y898" s="2" t="s">
        <v>110</v>
      </c>
      <c r="Z898" s="2" t="s">
        <v>36</v>
      </c>
      <c r="AA898" s="2"/>
      <c r="AB898" s="2" t="s">
        <v>1928</v>
      </c>
    </row>
    <row r="899" spans="1:28" ht="13" x14ac:dyDescent="0.15">
      <c r="A899" s="1">
        <v>397</v>
      </c>
      <c r="B899" s="2" t="s">
        <v>28</v>
      </c>
      <c r="C899" s="2" t="s">
        <v>29</v>
      </c>
      <c r="D899" s="1">
        <v>22</v>
      </c>
      <c r="E899" s="2" t="s">
        <v>1619</v>
      </c>
      <c r="F899" s="1">
        <v>6</v>
      </c>
      <c r="G899" s="2" t="s">
        <v>43</v>
      </c>
      <c r="H899" s="1">
        <v>48</v>
      </c>
      <c r="I899" s="1">
        <v>49</v>
      </c>
      <c r="J899" s="1">
        <v>48</v>
      </c>
      <c r="K899" s="1">
        <v>5</v>
      </c>
      <c r="L899" s="1">
        <v>199.78</v>
      </c>
      <c r="M899" s="1">
        <v>199.79</v>
      </c>
      <c r="N899" s="1">
        <v>199.78</v>
      </c>
      <c r="O899" s="1">
        <v>199.79</v>
      </c>
      <c r="P899" s="1">
        <v>1</v>
      </c>
      <c r="Q899" s="1">
        <v>5</v>
      </c>
      <c r="R899" s="2" t="s">
        <v>44</v>
      </c>
      <c r="S899" s="2" t="s">
        <v>112</v>
      </c>
      <c r="T899" s="2"/>
      <c r="U899" s="2"/>
      <c r="V899" s="2" t="s">
        <v>112</v>
      </c>
      <c r="W899" s="2" t="s">
        <v>1929</v>
      </c>
      <c r="X899" s="3">
        <v>44897.043749999997</v>
      </c>
      <c r="Y899" s="2" t="s">
        <v>110</v>
      </c>
      <c r="Z899" s="2" t="s">
        <v>36</v>
      </c>
      <c r="AA899" s="2"/>
      <c r="AB899" s="2" t="s">
        <v>1930</v>
      </c>
    </row>
    <row r="900" spans="1:28" ht="13" x14ac:dyDescent="0.15">
      <c r="A900" s="1">
        <v>397</v>
      </c>
      <c r="B900" s="2" t="s">
        <v>28</v>
      </c>
      <c r="C900" s="2" t="s">
        <v>29</v>
      </c>
      <c r="D900" s="1">
        <v>22</v>
      </c>
      <c r="E900" s="2" t="s">
        <v>1619</v>
      </c>
      <c r="F900" s="1">
        <v>6</v>
      </c>
      <c r="G900" s="2" t="s">
        <v>29</v>
      </c>
      <c r="H900" s="1">
        <v>48</v>
      </c>
      <c r="I900" s="1">
        <v>48</v>
      </c>
      <c r="J900" s="1">
        <v>48</v>
      </c>
      <c r="K900" s="1">
        <v>5</v>
      </c>
      <c r="L900" s="1">
        <v>199.78</v>
      </c>
      <c r="M900" s="1">
        <v>199.78</v>
      </c>
      <c r="N900" s="1">
        <v>199.78</v>
      </c>
      <c r="O900" s="1">
        <v>199.78</v>
      </c>
      <c r="P900" s="1">
        <v>0</v>
      </c>
      <c r="Q900" s="1"/>
      <c r="R900" s="2" t="s">
        <v>38</v>
      </c>
      <c r="S900" s="2" t="s">
        <v>39</v>
      </c>
      <c r="T900" s="2"/>
      <c r="U900" s="2"/>
      <c r="V900" s="2" t="s">
        <v>39</v>
      </c>
      <c r="W900" s="2" t="s">
        <v>1931</v>
      </c>
      <c r="X900" s="3">
        <v>44897.039583333331</v>
      </c>
      <c r="Y900" s="2" t="s">
        <v>41</v>
      </c>
      <c r="Z900" s="2" t="s">
        <v>36</v>
      </c>
      <c r="AA900" s="2"/>
      <c r="AB900" s="2" t="s">
        <v>1932</v>
      </c>
    </row>
    <row r="901" spans="1:28" ht="13" x14ac:dyDescent="0.15">
      <c r="A901" s="1">
        <v>397</v>
      </c>
      <c r="B901" s="2" t="s">
        <v>28</v>
      </c>
      <c r="C901" s="2" t="s">
        <v>29</v>
      </c>
      <c r="D901" s="1">
        <v>22</v>
      </c>
      <c r="E901" s="2" t="s">
        <v>1619</v>
      </c>
      <c r="F901" s="1">
        <v>6</v>
      </c>
      <c r="G901" s="2" t="s">
        <v>43</v>
      </c>
      <c r="H901" s="1">
        <v>60</v>
      </c>
      <c r="I901" s="1">
        <v>60</v>
      </c>
      <c r="J901" s="1">
        <v>60</v>
      </c>
      <c r="K901" s="1">
        <v>5</v>
      </c>
      <c r="L901" s="1">
        <v>199.9</v>
      </c>
      <c r="M901" s="1">
        <v>199.9</v>
      </c>
      <c r="N901" s="1">
        <v>199.9</v>
      </c>
      <c r="O901" s="1">
        <v>199.9</v>
      </c>
      <c r="P901" s="1">
        <v>0</v>
      </c>
      <c r="Q901" s="1">
        <v>1</v>
      </c>
      <c r="R901" s="2" t="s">
        <v>49</v>
      </c>
      <c r="S901" s="2" t="s">
        <v>50</v>
      </c>
      <c r="T901" s="2"/>
      <c r="U901" s="2"/>
      <c r="V901" s="2" t="s">
        <v>50</v>
      </c>
      <c r="W901" s="2" t="s">
        <v>1933</v>
      </c>
      <c r="X901" s="3">
        <v>44897.035416666666</v>
      </c>
      <c r="Y901" s="2" t="s">
        <v>110</v>
      </c>
      <c r="Z901" s="2" t="s">
        <v>36</v>
      </c>
      <c r="AA901" s="2"/>
      <c r="AB901" s="2" t="s">
        <v>1934</v>
      </c>
    </row>
    <row r="902" spans="1:28" ht="13" x14ac:dyDescent="0.15">
      <c r="A902" s="1">
        <v>397</v>
      </c>
      <c r="B902" s="2" t="s">
        <v>28</v>
      </c>
      <c r="C902" s="2" t="s">
        <v>29</v>
      </c>
      <c r="D902" s="1">
        <v>22</v>
      </c>
      <c r="E902" s="2" t="s">
        <v>1619</v>
      </c>
      <c r="F902" s="1">
        <v>6</v>
      </c>
      <c r="G902" s="2"/>
      <c r="H902" s="1">
        <v>108</v>
      </c>
      <c r="I902" s="1">
        <v>118</v>
      </c>
      <c r="J902" s="1">
        <v>0</v>
      </c>
      <c r="K902" s="1">
        <v>5</v>
      </c>
      <c r="L902" s="1">
        <v>200.38</v>
      </c>
      <c r="M902" s="1">
        <v>200.43</v>
      </c>
      <c r="N902" s="1">
        <v>200.38</v>
      </c>
      <c r="O902" s="1">
        <v>200.43</v>
      </c>
      <c r="P902" s="1">
        <v>5</v>
      </c>
      <c r="Q902" s="1">
        <v>10</v>
      </c>
      <c r="R902" s="2" t="s">
        <v>53</v>
      </c>
      <c r="S902" s="2"/>
      <c r="T902" s="2" t="s">
        <v>64</v>
      </c>
      <c r="U902" s="2" t="s">
        <v>65</v>
      </c>
      <c r="V902" s="2" t="s">
        <v>66</v>
      </c>
      <c r="W902" s="2" t="s">
        <v>1935</v>
      </c>
      <c r="X902" s="3">
        <v>44896.543749999997</v>
      </c>
      <c r="Y902" s="2" t="s">
        <v>56</v>
      </c>
      <c r="Z902" s="2" t="s">
        <v>36</v>
      </c>
      <c r="AA902" s="2" t="s">
        <v>68</v>
      </c>
      <c r="AB902" s="2" t="s">
        <v>1936</v>
      </c>
    </row>
    <row r="903" spans="1:28" ht="13" x14ac:dyDescent="0.15">
      <c r="A903" s="1">
        <v>397</v>
      </c>
      <c r="B903" s="2" t="s">
        <v>28</v>
      </c>
      <c r="C903" s="2" t="s">
        <v>29</v>
      </c>
      <c r="D903" s="1">
        <v>22</v>
      </c>
      <c r="E903" s="2" t="s">
        <v>1619</v>
      </c>
      <c r="F903" s="1">
        <v>6</v>
      </c>
      <c r="G903" s="2"/>
      <c r="H903" s="1">
        <v>108</v>
      </c>
      <c r="I903" s="1">
        <v>118</v>
      </c>
      <c r="J903" s="1">
        <v>0</v>
      </c>
      <c r="K903" s="1">
        <v>5</v>
      </c>
      <c r="L903" s="1">
        <v>200.38</v>
      </c>
      <c r="M903" s="1">
        <v>200.43</v>
      </c>
      <c r="N903" s="1">
        <v>200.38</v>
      </c>
      <c r="O903" s="1">
        <v>200.43</v>
      </c>
      <c r="P903" s="1">
        <v>5</v>
      </c>
      <c r="Q903" s="1">
        <v>6</v>
      </c>
      <c r="R903" s="2" t="s">
        <v>53</v>
      </c>
      <c r="S903" s="2"/>
      <c r="T903" s="2"/>
      <c r="U903" s="2"/>
      <c r="V903" s="2" t="s">
        <v>54</v>
      </c>
      <c r="W903" s="2" t="s">
        <v>1937</v>
      </c>
      <c r="X903" s="3">
        <v>44896.543749999997</v>
      </c>
      <c r="Y903" s="2" t="s">
        <v>56</v>
      </c>
      <c r="Z903" s="2" t="s">
        <v>36</v>
      </c>
      <c r="AA903" s="2" t="s">
        <v>57</v>
      </c>
      <c r="AB903" s="2" t="s">
        <v>1938</v>
      </c>
    </row>
    <row r="904" spans="1:28" ht="13" x14ac:dyDescent="0.15">
      <c r="A904" s="1">
        <v>397</v>
      </c>
      <c r="B904" s="2" t="s">
        <v>28</v>
      </c>
      <c r="C904" s="2" t="s">
        <v>29</v>
      </c>
      <c r="D904" s="1">
        <v>22</v>
      </c>
      <c r="E904" s="2" t="s">
        <v>1619</v>
      </c>
      <c r="F904" s="1">
        <v>6</v>
      </c>
      <c r="G904" s="2"/>
      <c r="H904" s="1">
        <v>108</v>
      </c>
      <c r="I904" s="1">
        <v>118</v>
      </c>
      <c r="J904" s="1">
        <v>0</v>
      </c>
      <c r="K904" s="1">
        <v>5</v>
      </c>
      <c r="L904" s="1">
        <v>200.38</v>
      </c>
      <c r="M904" s="1">
        <v>200.43</v>
      </c>
      <c r="N904" s="1">
        <v>200.38</v>
      </c>
      <c r="O904" s="1">
        <v>200.43</v>
      </c>
      <c r="P904" s="1">
        <v>5</v>
      </c>
      <c r="Q904" s="1">
        <v>2</v>
      </c>
      <c r="R904" s="2" t="s">
        <v>53</v>
      </c>
      <c r="S904" s="2"/>
      <c r="T904" s="2" t="s">
        <v>74</v>
      </c>
      <c r="U904" s="2" t="s">
        <v>75</v>
      </c>
      <c r="V904" s="2" t="s">
        <v>76</v>
      </c>
      <c r="W904" s="2" t="s">
        <v>1939</v>
      </c>
      <c r="X904" s="3">
        <v>44896.543749999997</v>
      </c>
      <c r="Y904" s="2" t="s">
        <v>56</v>
      </c>
      <c r="Z904" s="2" t="s">
        <v>36</v>
      </c>
      <c r="AA904" s="2" t="s">
        <v>78</v>
      </c>
      <c r="AB904" s="2" t="s">
        <v>1940</v>
      </c>
    </row>
    <row r="905" spans="1:28" ht="13" x14ac:dyDescent="0.15">
      <c r="A905" s="1">
        <v>397</v>
      </c>
      <c r="B905" s="2" t="s">
        <v>28</v>
      </c>
      <c r="C905" s="2" t="s">
        <v>29</v>
      </c>
      <c r="D905" s="1">
        <v>22</v>
      </c>
      <c r="E905" s="2" t="s">
        <v>1619</v>
      </c>
      <c r="F905" s="1">
        <v>6</v>
      </c>
      <c r="G905" s="2"/>
      <c r="H905" s="1">
        <v>108</v>
      </c>
      <c r="I905" s="1">
        <v>118</v>
      </c>
      <c r="J905" s="1">
        <v>0</v>
      </c>
      <c r="K905" s="1">
        <v>5</v>
      </c>
      <c r="L905" s="1">
        <v>200.38</v>
      </c>
      <c r="M905" s="1">
        <v>200.43</v>
      </c>
      <c r="N905" s="1">
        <v>200.38</v>
      </c>
      <c r="O905" s="1">
        <v>200.43</v>
      </c>
      <c r="P905" s="1">
        <v>5</v>
      </c>
      <c r="Q905" s="1">
        <v>2</v>
      </c>
      <c r="R905" s="2" t="s">
        <v>53</v>
      </c>
      <c r="S905" s="2" t="s">
        <v>100</v>
      </c>
      <c r="T905" s="2"/>
      <c r="U905" s="2"/>
      <c r="V905" s="2" t="s">
        <v>101</v>
      </c>
      <c r="W905" s="2" t="s">
        <v>1941</v>
      </c>
      <c r="X905" s="3">
        <v>44896.543749999997</v>
      </c>
      <c r="Y905" s="2" t="s">
        <v>56</v>
      </c>
      <c r="Z905" s="2" t="s">
        <v>36</v>
      </c>
      <c r="AA905" s="2" t="s">
        <v>103</v>
      </c>
      <c r="AB905" s="2" t="s">
        <v>1942</v>
      </c>
    </row>
    <row r="906" spans="1:28" ht="13" x14ac:dyDescent="0.15">
      <c r="A906" s="1">
        <v>397</v>
      </c>
      <c r="B906" s="2" t="s">
        <v>28</v>
      </c>
      <c r="C906" s="2" t="s">
        <v>29</v>
      </c>
      <c r="D906" s="1">
        <v>22</v>
      </c>
      <c r="E906" s="2" t="s">
        <v>1619</v>
      </c>
      <c r="F906" s="1">
        <v>6</v>
      </c>
      <c r="G906" s="2"/>
      <c r="H906" s="1">
        <v>108</v>
      </c>
      <c r="I906" s="1">
        <v>118</v>
      </c>
      <c r="J906" s="1">
        <v>0</v>
      </c>
      <c r="K906" s="1">
        <v>5</v>
      </c>
      <c r="L906" s="1">
        <v>200.38</v>
      </c>
      <c r="M906" s="1">
        <v>200.43</v>
      </c>
      <c r="N906" s="1">
        <v>200.38</v>
      </c>
      <c r="O906" s="1">
        <v>200.43</v>
      </c>
      <c r="P906" s="1">
        <v>5</v>
      </c>
      <c r="Q906" s="1">
        <v>25</v>
      </c>
      <c r="R906" s="2" t="s">
        <v>80</v>
      </c>
      <c r="S906" s="2"/>
      <c r="T906" s="2" t="s">
        <v>64</v>
      </c>
      <c r="U906" s="2" t="s">
        <v>65</v>
      </c>
      <c r="V906" s="2" t="s">
        <v>81</v>
      </c>
      <c r="W906" s="2" t="s">
        <v>1943</v>
      </c>
      <c r="X906" s="3">
        <v>44896.543749999997</v>
      </c>
      <c r="Y906" s="2" t="s">
        <v>56</v>
      </c>
      <c r="Z906" s="2" t="s">
        <v>36</v>
      </c>
      <c r="AA906" s="2"/>
      <c r="AB906" s="2" t="s">
        <v>1944</v>
      </c>
    </row>
    <row r="907" spans="1:28" ht="13" x14ac:dyDescent="0.15">
      <c r="A907" s="1">
        <v>397</v>
      </c>
      <c r="B907" s="2" t="s">
        <v>28</v>
      </c>
      <c r="C907" s="2" t="s">
        <v>29</v>
      </c>
      <c r="D907" s="1">
        <v>22</v>
      </c>
      <c r="E907" s="2" t="s">
        <v>1619</v>
      </c>
      <c r="F907" s="1">
        <v>6</v>
      </c>
      <c r="G907" s="2"/>
      <c r="H907" s="1">
        <v>108</v>
      </c>
      <c r="I907" s="1">
        <v>118</v>
      </c>
      <c r="J907" s="1">
        <v>0</v>
      </c>
      <c r="K907" s="1">
        <v>5</v>
      </c>
      <c r="L907" s="1">
        <v>200.38</v>
      </c>
      <c r="M907" s="1">
        <v>200.43</v>
      </c>
      <c r="N907" s="1">
        <v>200.38</v>
      </c>
      <c r="O907" s="1">
        <v>200.43</v>
      </c>
      <c r="P907" s="1">
        <v>5</v>
      </c>
      <c r="Q907" s="1">
        <v>3</v>
      </c>
      <c r="R907" s="2" t="s">
        <v>53</v>
      </c>
      <c r="S907" s="2"/>
      <c r="T907" s="2"/>
      <c r="U907" s="2"/>
      <c r="V907" s="2" t="s">
        <v>70</v>
      </c>
      <c r="W907" s="2" t="s">
        <v>1945</v>
      </c>
      <c r="X907" s="3">
        <v>44896.543749999997</v>
      </c>
      <c r="Y907" s="2" t="s">
        <v>56</v>
      </c>
      <c r="Z907" s="2" t="s">
        <v>36</v>
      </c>
      <c r="AA907" s="2" t="s">
        <v>72</v>
      </c>
      <c r="AB907" s="2" t="s">
        <v>1946</v>
      </c>
    </row>
    <row r="908" spans="1:28" ht="13" x14ac:dyDescent="0.15">
      <c r="A908" s="1">
        <v>397</v>
      </c>
      <c r="B908" s="2" t="s">
        <v>28</v>
      </c>
      <c r="C908" s="2" t="s">
        <v>29</v>
      </c>
      <c r="D908" s="1">
        <v>22</v>
      </c>
      <c r="E908" s="2" t="s">
        <v>1619</v>
      </c>
      <c r="F908" s="1">
        <v>6</v>
      </c>
      <c r="G908" s="2"/>
      <c r="H908" s="1">
        <v>108</v>
      </c>
      <c r="I908" s="1">
        <v>118</v>
      </c>
      <c r="J908" s="1">
        <v>0</v>
      </c>
      <c r="K908" s="1">
        <v>5</v>
      </c>
      <c r="L908" s="1">
        <v>200.38</v>
      </c>
      <c r="M908" s="1">
        <v>200.43</v>
      </c>
      <c r="N908" s="1">
        <v>200.38</v>
      </c>
      <c r="O908" s="1">
        <v>200.43</v>
      </c>
      <c r="P908" s="1">
        <v>5</v>
      </c>
      <c r="Q908" s="1">
        <v>10</v>
      </c>
      <c r="R908" s="2" t="s">
        <v>53</v>
      </c>
      <c r="S908" s="2"/>
      <c r="T908" s="2" t="s">
        <v>88</v>
      </c>
      <c r="U908" s="2" t="s">
        <v>89</v>
      </c>
      <c r="V908" s="2" t="s">
        <v>90</v>
      </c>
      <c r="W908" s="2" t="s">
        <v>1947</v>
      </c>
      <c r="X908" s="3">
        <v>44896.543749999997</v>
      </c>
      <c r="Y908" s="2" t="s">
        <v>56</v>
      </c>
      <c r="Z908" s="2" t="s">
        <v>36</v>
      </c>
      <c r="AA908" s="2" t="s">
        <v>92</v>
      </c>
      <c r="AB908" s="2" t="s">
        <v>1948</v>
      </c>
    </row>
    <row r="909" spans="1:28" ht="13" x14ac:dyDescent="0.15">
      <c r="A909" s="1">
        <v>397</v>
      </c>
      <c r="B909" s="2" t="s">
        <v>28</v>
      </c>
      <c r="C909" s="2" t="s">
        <v>29</v>
      </c>
      <c r="D909" s="1">
        <v>22</v>
      </c>
      <c r="E909" s="2" t="s">
        <v>1619</v>
      </c>
      <c r="F909" s="1">
        <v>6</v>
      </c>
      <c r="G909" s="2"/>
      <c r="H909" s="1">
        <v>108</v>
      </c>
      <c r="I909" s="1">
        <v>118</v>
      </c>
      <c r="J909" s="1">
        <v>0</v>
      </c>
      <c r="K909" s="1">
        <v>5</v>
      </c>
      <c r="L909" s="1">
        <v>200.38</v>
      </c>
      <c r="M909" s="1">
        <v>200.43</v>
      </c>
      <c r="N909" s="1">
        <v>200.38</v>
      </c>
      <c r="O909" s="1">
        <v>200.43</v>
      </c>
      <c r="P909" s="1">
        <v>5</v>
      </c>
      <c r="Q909" s="1">
        <v>4</v>
      </c>
      <c r="R909" s="2" t="s">
        <v>53</v>
      </c>
      <c r="S909" s="2"/>
      <c r="T909" s="2" t="s">
        <v>94</v>
      </c>
      <c r="U909" s="2" t="s">
        <v>95</v>
      </c>
      <c r="V909" s="2" t="s">
        <v>96</v>
      </c>
      <c r="W909" s="2" t="s">
        <v>1949</v>
      </c>
      <c r="X909" s="3">
        <v>44896.543749999997</v>
      </c>
      <c r="Y909" s="2" t="s">
        <v>56</v>
      </c>
      <c r="Z909" s="2" t="s">
        <v>36</v>
      </c>
      <c r="AA909" s="2" t="s">
        <v>98</v>
      </c>
      <c r="AB909" s="2" t="s">
        <v>1950</v>
      </c>
    </row>
    <row r="910" spans="1:28" ht="13" x14ac:dyDescent="0.15">
      <c r="A910" s="1">
        <v>397</v>
      </c>
      <c r="B910" s="2" t="s">
        <v>28</v>
      </c>
      <c r="C910" s="2" t="s">
        <v>29</v>
      </c>
      <c r="D910" s="1">
        <v>22</v>
      </c>
      <c r="E910" s="2" t="s">
        <v>1619</v>
      </c>
      <c r="F910" s="1">
        <v>6</v>
      </c>
      <c r="G910" s="2"/>
      <c r="H910" s="1">
        <v>108</v>
      </c>
      <c r="I910" s="1">
        <v>118</v>
      </c>
      <c r="J910" s="1">
        <v>0</v>
      </c>
      <c r="K910" s="1">
        <v>5</v>
      </c>
      <c r="L910" s="1">
        <v>200.38</v>
      </c>
      <c r="M910" s="1">
        <v>200.43</v>
      </c>
      <c r="N910" s="1">
        <v>200.38</v>
      </c>
      <c r="O910" s="1">
        <v>200.43</v>
      </c>
      <c r="P910" s="1">
        <v>5</v>
      </c>
      <c r="Q910" s="1">
        <v>75</v>
      </c>
      <c r="R910" s="2" t="s">
        <v>80</v>
      </c>
      <c r="S910" s="2"/>
      <c r="T910" s="2"/>
      <c r="U910" s="2"/>
      <c r="V910" s="2" t="s">
        <v>84</v>
      </c>
      <c r="W910" s="2" t="s">
        <v>1951</v>
      </c>
      <c r="X910" s="3">
        <v>44896.543749999997</v>
      </c>
      <c r="Y910" s="2" t="s">
        <v>56</v>
      </c>
      <c r="Z910" s="2" t="s">
        <v>36</v>
      </c>
      <c r="AA910" s="2" t="s">
        <v>86</v>
      </c>
      <c r="AB910" s="2" t="s">
        <v>1952</v>
      </c>
    </row>
    <row r="911" spans="1:28" ht="13" x14ac:dyDescent="0.15">
      <c r="A911" s="1">
        <v>397</v>
      </c>
      <c r="B911" s="2" t="s">
        <v>28</v>
      </c>
      <c r="C911" s="2" t="s">
        <v>29</v>
      </c>
      <c r="D911" s="1">
        <v>22</v>
      </c>
      <c r="E911" s="2" t="s">
        <v>1619</v>
      </c>
      <c r="F911" s="1">
        <v>6</v>
      </c>
      <c r="G911" s="2"/>
      <c r="H911" s="1">
        <v>108</v>
      </c>
      <c r="I911" s="1">
        <v>118</v>
      </c>
      <c r="J911" s="1">
        <v>108</v>
      </c>
      <c r="K911" s="1">
        <v>5</v>
      </c>
      <c r="L911" s="1">
        <v>200.38</v>
      </c>
      <c r="M911" s="1">
        <v>200.48</v>
      </c>
      <c r="N911" s="1">
        <v>200.38</v>
      </c>
      <c r="O911" s="1">
        <v>200.48</v>
      </c>
      <c r="P911" s="1">
        <v>10</v>
      </c>
      <c r="Q911" s="1">
        <v>353</v>
      </c>
      <c r="R911" s="2" t="s">
        <v>59</v>
      </c>
      <c r="S911" s="2" t="s">
        <v>60</v>
      </c>
      <c r="T911" s="2"/>
      <c r="U911" s="2"/>
      <c r="V911" s="2" t="s">
        <v>1953</v>
      </c>
      <c r="W911" s="2" t="s">
        <v>1954</v>
      </c>
      <c r="X911" s="3">
        <v>44896.537499999999</v>
      </c>
      <c r="Y911" s="2" t="s">
        <v>35</v>
      </c>
      <c r="Z911" s="2" t="s">
        <v>36</v>
      </c>
      <c r="AA911" s="2"/>
      <c r="AB911" s="2" t="s">
        <v>1955</v>
      </c>
    </row>
    <row r="912" spans="1:28" ht="13" x14ac:dyDescent="0.15">
      <c r="A912" s="1">
        <v>397</v>
      </c>
      <c r="B912" s="2" t="s">
        <v>28</v>
      </c>
      <c r="C912" s="2" t="s">
        <v>29</v>
      </c>
      <c r="D912" s="1">
        <v>22</v>
      </c>
      <c r="E912" s="2" t="s">
        <v>1619</v>
      </c>
      <c r="F912" s="1">
        <v>7</v>
      </c>
      <c r="G912" s="2"/>
      <c r="H912" s="1">
        <v>0</v>
      </c>
      <c r="I912" s="1">
        <v>5</v>
      </c>
      <c r="J912" s="1">
        <v>0</v>
      </c>
      <c r="K912" s="1">
        <v>5</v>
      </c>
      <c r="L912" s="1">
        <v>200.48</v>
      </c>
      <c r="M912" s="1">
        <v>200.53</v>
      </c>
      <c r="N912" s="1">
        <v>200.48</v>
      </c>
      <c r="O912" s="1">
        <v>200.53</v>
      </c>
      <c r="P912" s="1">
        <v>5</v>
      </c>
      <c r="Q912" s="1">
        <v>5</v>
      </c>
      <c r="R912" s="2" t="s">
        <v>44</v>
      </c>
      <c r="S912" s="2" t="s">
        <v>105</v>
      </c>
      <c r="T912" s="2"/>
      <c r="U912" s="2"/>
      <c r="V912" s="2" t="s">
        <v>105</v>
      </c>
      <c r="W912" s="2" t="s">
        <v>1956</v>
      </c>
      <c r="X912" s="3">
        <v>44896.537499999999</v>
      </c>
      <c r="Y912" s="2" t="s">
        <v>35</v>
      </c>
      <c r="Z912" s="2" t="s">
        <v>36</v>
      </c>
      <c r="AA912" s="2"/>
      <c r="AB912" s="2" t="s">
        <v>1957</v>
      </c>
    </row>
    <row r="913" spans="1:28" ht="13" x14ac:dyDescent="0.15">
      <c r="A913" s="1">
        <v>397</v>
      </c>
      <c r="B913" s="2" t="s">
        <v>28</v>
      </c>
      <c r="C913" s="2" t="s">
        <v>29</v>
      </c>
      <c r="D913" s="1">
        <v>22</v>
      </c>
      <c r="E913" s="2" t="s">
        <v>1619</v>
      </c>
      <c r="F913" s="1">
        <v>7</v>
      </c>
      <c r="G913" s="2" t="s">
        <v>43</v>
      </c>
      <c r="H913" s="1">
        <v>40</v>
      </c>
      <c r="I913" s="1">
        <v>40</v>
      </c>
      <c r="J913" s="1">
        <v>40</v>
      </c>
      <c r="K913" s="1">
        <v>5</v>
      </c>
      <c r="L913" s="1">
        <v>200.88</v>
      </c>
      <c r="M913" s="1">
        <v>200.88</v>
      </c>
      <c r="N913" s="1">
        <v>200.88</v>
      </c>
      <c r="O913" s="1">
        <v>200.88</v>
      </c>
      <c r="P913" s="1">
        <v>0</v>
      </c>
      <c r="Q913" s="1">
        <v>1</v>
      </c>
      <c r="R913" s="2" t="s">
        <v>49</v>
      </c>
      <c r="S913" s="2" t="s">
        <v>50</v>
      </c>
      <c r="T913" s="2"/>
      <c r="U913" s="2"/>
      <c r="V913" s="1" t="s">
        <v>50</v>
      </c>
      <c r="W913" s="2" t="s">
        <v>1958</v>
      </c>
      <c r="X913" s="3">
        <v>44897.035416666666</v>
      </c>
      <c r="Y913" s="2" t="s">
        <v>110</v>
      </c>
      <c r="Z913" s="2" t="s">
        <v>36</v>
      </c>
      <c r="AA913" s="2"/>
      <c r="AB913" s="2" t="s">
        <v>1959</v>
      </c>
    </row>
    <row r="914" spans="1:28" ht="13" x14ac:dyDescent="0.15">
      <c r="A914" s="1">
        <v>397</v>
      </c>
      <c r="B914" s="2" t="s">
        <v>28</v>
      </c>
      <c r="C914" s="2" t="s">
        <v>29</v>
      </c>
      <c r="D914" s="1">
        <v>22</v>
      </c>
      <c r="E914" s="2" t="s">
        <v>1619</v>
      </c>
      <c r="F914" s="1" t="s">
        <v>119</v>
      </c>
      <c r="G914" s="2"/>
      <c r="H914" s="1">
        <v>30</v>
      </c>
      <c r="I914" s="1">
        <v>37</v>
      </c>
      <c r="J914" s="1">
        <v>0</v>
      </c>
      <c r="K914" s="1">
        <v>5</v>
      </c>
      <c r="L914" s="1">
        <v>201.42</v>
      </c>
      <c r="M914" s="1">
        <v>201.49</v>
      </c>
      <c r="N914" s="1">
        <v>201.42</v>
      </c>
      <c r="O914" s="1">
        <v>201.49</v>
      </c>
      <c r="P914" s="1">
        <v>7</v>
      </c>
      <c r="Q914" s="1">
        <v>30</v>
      </c>
      <c r="R914" s="2" t="s">
        <v>31</v>
      </c>
      <c r="S914" s="2"/>
      <c r="T914" s="2" t="s">
        <v>120</v>
      </c>
      <c r="U914" s="2" t="s">
        <v>121</v>
      </c>
      <c r="V914" s="2" t="s">
        <v>122</v>
      </c>
      <c r="W914" s="2" t="s">
        <v>1960</v>
      </c>
      <c r="X914" s="3">
        <v>44896.537499999999</v>
      </c>
      <c r="Y914" s="2" t="s">
        <v>35</v>
      </c>
      <c r="Z914" s="2" t="s">
        <v>36</v>
      </c>
      <c r="AA914" s="2"/>
      <c r="AB914" s="2" t="s">
        <v>1961</v>
      </c>
    </row>
    <row r="915" spans="1:28" ht="13" x14ac:dyDescent="0.15">
      <c r="A915" s="1">
        <v>397</v>
      </c>
      <c r="B915" s="2" t="s">
        <v>28</v>
      </c>
      <c r="C915" s="2" t="s">
        <v>29</v>
      </c>
      <c r="D915" s="1">
        <v>22</v>
      </c>
      <c r="E915" s="2" t="s">
        <v>1619</v>
      </c>
      <c r="F915" s="1" t="s">
        <v>119</v>
      </c>
      <c r="G915" s="2"/>
      <c r="H915" s="1">
        <v>30</v>
      </c>
      <c r="I915" s="1">
        <v>37</v>
      </c>
      <c r="J915" s="1">
        <v>0</v>
      </c>
      <c r="K915" s="1">
        <v>5</v>
      </c>
      <c r="L915" s="1">
        <v>201.42</v>
      </c>
      <c r="M915" s="1">
        <v>201.49</v>
      </c>
      <c r="N915" s="1">
        <v>201.42</v>
      </c>
      <c r="O915" s="1">
        <v>201.49</v>
      </c>
      <c r="P915" s="1">
        <v>7</v>
      </c>
      <c r="Q915" s="1">
        <v>20</v>
      </c>
      <c r="R915" s="2" t="s">
        <v>31</v>
      </c>
      <c r="S915" s="2"/>
      <c r="T915" s="2" t="s">
        <v>146</v>
      </c>
      <c r="U915" s="2" t="s">
        <v>147</v>
      </c>
      <c r="V915" s="2" t="s">
        <v>148</v>
      </c>
      <c r="W915" s="2" t="s">
        <v>1962</v>
      </c>
      <c r="X915" s="3">
        <v>44896.537499999999</v>
      </c>
      <c r="Y915" s="2" t="s">
        <v>35</v>
      </c>
      <c r="Z915" s="2" t="s">
        <v>36</v>
      </c>
      <c r="AA915" s="2"/>
      <c r="AB915" s="2" t="s">
        <v>1963</v>
      </c>
    </row>
    <row r="916" spans="1:28" ht="13" x14ac:dyDescent="0.15">
      <c r="A916" s="1">
        <v>397</v>
      </c>
      <c r="B916" s="2" t="s">
        <v>28</v>
      </c>
      <c r="C916" s="2" t="s">
        <v>29</v>
      </c>
      <c r="D916" s="1">
        <v>22</v>
      </c>
      <c r="E916" s="2" t="s">
        <v>1619</v>
      </c>
      <c r="F916" s="1" t="s">
        <v>119</v>
      </c>
      <c r="G916" s="2"/>
      <c r="H916" s="1">
        <v>30</v>
      </c>
      <c r="I916" s="1">
        <v>37</v>
      </c>
      <c r="J916" s="1">
        <v>0</v>
      </c>
      <c r="K916" s="1">
        <v>5</v>
      </c>
      <c r="L916" s="1">
        <v>201.42</v>
      </c>
      <c r="M916" s="1">
        <v>201.49</v>
      </c>
      <c r="N916" s="1">
        <v>201.42</v>
      </c>
      <c r="O916" s="1">
        <v>201.49</v>
      </c>
      <c r="P916" s="1">
        <v>7</v>
      </c>
      <c r="Q916" s="1">
        <v>5</v>
      </c>
      <c r="R916" s="2" t="s">
        <v>31</v>
      </c>
      <c r="S916" s="2" t="s">
        <v>50</v>
      </c>
      <c r="T916" s="2"/>
      <c r="U916" s="2"/>
      <c r="V916" s="2" t="s">
        <v>50</v>
      </c>
      <c r="W916" s="2" t="s">
        <v>1964</v>
      </c>
      <c r="X916" s="3">
        <v>44896.537499999999</v>
      </c>
      <c r="Y916" s="2" t="s">
        <v>35</v>
      </c>
      <c r="Z916" s="2" t="s">
        <v>36</v>
      </c>
      <c r="AA916" s="2" t="s">
        <v>131</v>
      </c>
      <c r="AB916" s="2" t="s">
        <v>1965</v>
      </c>
    </row>
    <row r="917" spans="1:28" ht="13" x14ac:dyDescent="0.15">
      <c r="A917" s="1">
        <v>397</v>
      </c>
      <c r="B917" s="2" t="s">
        <v>28</v>
      </c>
      <c r="C917" s="2" t="s">
        <v>29</v>
      </c>
      <c r="D917" s="1">
        <v>22</v>
      </c>
      <c r="E917" s="2" t="s">
        <v>1619</v>
      </c>
      <c r="F917" s="1" t="s">
        <v>119</v>
      </c>
      <c r="G917" s="2"/>
      <c r="H917" s="1">
        <v>30</v>
      </c>
      <c r="I917" s="1">
        <v>37</v>
      </c>
      <c r="J917" s="1">
        <v>0</v>
      </c>
      <c r="K917" s="1">
        <v>5</v>
      </c>
      <c r="L917" s="1">
        <v>201.42</v>
      </c>
      <c r="M917" s="1">
        <v>201.49</v>
      </c>
      <c r="N917" s="1">
        <v>201.42</v>
      </c>
      <c r="O917" s="1">
        <v>201.49</v>
      </c>
      <c r="P917" s="1">
        <v>7</v>
      </c>
      <c r="Q917" s="1">
        <v>5</v>
      </c>
      <c r="R917" s="2" t="s">
        <v>31</v>
      </c>
      <c r="S917" s="2"/>
      <c r="T917" s="2" t="s">
        <v>153</v>
      </c>
      <c r="U917" s="2" t="s">
        <v>154</v>
      </c>
      <c r="V917" s="2" t="s">
        <v>155</v>
      </c>
      <c r="W917" s="2" t="s">
        <v>1966</v>
      </c>
      <c r="X917" s="3">
        <v>44896.537499999999</v>
      </c>
      <c r="Y917" s="2" t="s">
        <v>35</v>
      </c>
      <c r="Z917" s="2" t="s">
        <v>36</v>
      </c>
      <c r="AA917" s="2"/>
      <c r="AB917" s="2" t="s">
        <v>1967</v>
      </c>
    </row>
    <row r="918" spans="1:28" ht="13" x14ac:dyDescent="0.15">
      <c r="A918" s="1">
        <v>397</v>
      </c>
      <c r="B918" s="2" t="s">
        <v>28</v>
      </c>
      <c r="C918" s="2" t="s">
        <v>29</v>
      </c>
      <c r="D918" s="1">
        <v>22</v>
      </c>
      <c r="E918" s="2" t="s">
        <v>1619</v>
      </c>
      <c r="F918" s="1" t="s">
        <v>119</v>
      </c>
      <c r="G918" s="2"/>
      <c r="H918" s="1">
        <v>30</v>
      </c>
      <c r="I918" s="1">
        <v>37</v>
      </c>
      <c r="J918" s="1">
        <v>0</v>
      </c>
      <c r="K918" s="1">
        <v>5</v>
      </c>
      <c r="L918" s="1">
        <v>201.42</v>
      </c>
      <c r="M918" s="1">
        <v>201.49</v>
      </c>
      <c r="N918" s="1">
        <v>201.42</v>
      </c>
      <c r="O918" s="1">
        <v>201.49</v>
      </c>
      <c r="P918" s="1">
        <v>7</v>
      </c>
      <c r="Q918" s="1">
        <v>5</v>
      </c>
      <c r="R918" s="2" t="s">
        <v>31</v>
      </c>
      <c r="S918" s="2"/>
      <c r="T918" s="2" t="s">
        <v>141</v>
      </c>
      <c r="U918" s="2" t="s">
        <v>142</v>
      </c>
      <c r="V918" s="2" t="s">
        <v>143</v>
      </c>
      <c r="W918" s="2" t="s">
        <v>1968</v>
      </c>
      <c r="X918" s="3">
        <v>44896.537499999999</v>
      </c>
      <c r="Y918" s="2" t="s">
        <v>35</v>
      </c>
      <c r="Z918" s="2" t="s">
        <v>36</v>
      </c>
      <c r="AA918" s="2"/>
      <c r="AB918" s="2" t="s">
        <v>1969</v>
      </c>
    </row>
    <row r="919" spans="1:28" ht="13" x14ac:dyDescent="0.15">
      <c r="A919" s="1">
        <v>397</v>
      </c>
      <c r="B919" s="2" t="s">
        <v>28</v>
      </c>
      <c r="C919" s="2" t="s">
        <v>29</v>
      </c>
      <c r="D919" s="1">
        <v>22</v>
      </c>
      <c r="E919" s="2" t="s">
        <v>1619</v>
      </c>
      <c r="F919" s="1" t="s">
        <v>119</v>
      </c>
      <c r="G919" s="2"/>
      <c r="H919" s="1">
        <v>30</v>
      </c>
      <c r="I919" s="1">
        <v>37</v>
      </c>
      <c r="J919" s="1">
        <v>0</v>
      </c>
      <c r="K919" s="1">
        <v>5</v>
      </c>
      <c r="L919" s="1">
        <v>201.42</v>
      </c>
      <c r="M919" s="1">
        <v>201.49</v>
      </c>
      <c r="N919" s="1">
        <v>201.42</v>
      </c>
      <c r="O919" s="1">
        <v>201.49</v>
      </c>
      <c r="P919" s="1">
        <v>7</v>
      </c>
      <c r="Q919" s="1">
        <v>20</v>
      </c>
      <c r="R919" s="2" t="s">
        <v>31</v>
      </c>
      <c r="S919" s="2" t="s">
        <v>133</v>
      </c>
      <c r="T919" s="2"/>
      <c r="U919" s="2"/>
      <c r="V919" s="2" t="s">
        <v>133</v>
      </c>
      <c r="W919" s="2" t="s">
        <v>1970</v>
      </c>
      <c r="X919" s="3">
        <v>44896.537499999999</v>
      </c>
      <c r="Y919" s="2" t="s">
        <v>35</v>
      </c>
      <c r="Z919" s="2" t="s">
        <v>36</v>
      </c>
      <c r="AA919" s="2" t="s">
        <v>131</v>
      </c>
      <c r="AB919" s="2" t="s">
        <v>1971</v>
      </c>
    </row>
    <row r="920" spans="1:28" ht="13" x14ac:dyDescent="0.15">
      <c r="A920" s="1">
        <v>397</v>
      </c>
      <c r="B920" s="2" t="s">
        <v>28</v>
      </c>
      <c r="C920" s="2" t="s">
        <v>29</v>
      </c>
      <c r="D920" s="1">
        <v>22</v>
      </c>
      <c r="E920" s="2" t="s">
        <v>1619</v>
      </c>
      <c r="F920" s="1" t="s">
        <v>119</v>
      </c>
      <c r="G920" s="2"/>
      <c r="H920" s="1">
        <v>30</v>
      </c>
      <c r="I920" s="1">
        <v>37</v>
      </c>
      <c r="J920" s="1">
        <v>0</v>
      </c>
      <c r="K920" s="1">
        <v>5</v>
      </c>
      <c r="L920" s="1">
        <v>201.42</v>
      </c>
      <c r="M920" s="1">
        <v>201.49</v>
      </c>
      <c r="N920" s="1">
        <v>201.42</v>
      </c>
      <c r="O920" s="1">
        <v>201.49</v>
      </c>
      <c r="P920" s="1">
        <v>7</v>
      </c>
      <c r="Q920" s="1">
        <v>5</v>
      </c>
      <c r="R920" s="2" t="s">
        <v>31</v>
      </c>
      <c r="S920" s="2"/>
      <c r="T920" s="2" t="s">
        <v>136</v>
      </c>
      <c r="U920" s="2" t="s">
        <v>137</v>
      </c>
      <c r="V920" s="2" t="s">
        <v>138</v>
      </c>
      <c r="W920" s="2" t="s">
        <v>1972</v>
      </c>
      <c r="X920" s="3">
        <v>44896.537499999999</v>
      </c>
      <c r="Y920" s="2" t="s">
        <v>35</v>
      </c>
      <c r="Z920" s="2" t="s">
        <v>36</v>
      </c>
      <c r="AA920" s="2"/>
      <c r="AB920" s="2" t="s">
        <v>1973</v>
      </c>
    </row>
    <row r="921" spans="1:28" ht="13" x14ac:dyDescent="0.15">
      <c r="A921" s="1">
        <v>397</v>
      </c>
      <c r="B921" s="2" t="s">
        <v>28</v>
      </c>
      <c r="C921" s="2" t="s">
        <v>29</v>
      </c>
      <c r="D921" s="1">
        <v>22</v>
      </c>
      <c r="E921" s="2" t="s">
        <v>1619</v>
      </c>
      <c r="F921" s="1" t="s">
        <v>119</v>
      </c>
      <c r="G921" s="2"/>
      <c r="H921" s="1">
        <v>30</v>
      </c>
      <c r="I921" s="1">
        <v>37</v>
      </c>
      <c r="J921" s="1">
        <v>0</v>
      </c>
      <c r="K921" s="1">
        <v>5</v>
      </c>
      <c r="L921" s="1">
        <v>201.42</v>
      </c>
      <c r="M921" s="1">
        <v>201.49</v>
      </c>
      <c r="N921" s="1">
        <v>201.42</v>
      </c>
      <c r="O921" s="1">
        <v>201.49</v>
      </c>
      <c r="P921" s="1">
        <v>7</v>
      </c>
      <c r="Q921" s="1">
        <v>20</v>
      </c>
      <c r="R921" s="2" t="s">
        <v>31</v>
      </c>
      <c r="S921" s="2"/>
      <c r="T921" s="2" t="s">
        <v>158</v>
      </c>
      <c r="U921" s="2" t="s">
        <v>159</v>
      </c>
      <c r="V921" s="2" t="s">
        <v>160</v>
      </c>
      <c r="W921" s="2" t="s">
        <v>1974</v>
      </c>
      <c r="X921" s="3">
        <v>44896.537499999999</v>
      </c>
      <c r="Y921" s="2" t="s">
        <v>35</v>
      </c>
      <c r="Z921" s="2" t="s">
        <v>36</v>
      </c>
      <c r="AA921" s="2"/>
      <c r="AB921" s="2" t="s">
        <v>1975</v>
      </c>
    </row>
    <row r="922" spans="1:28" ht="13" x14ac:dyDescent="0.15">
      <c r="A922" s="1">
        <v>397</v>
      </c>
      <c r="B922" s="2" t="s">
        <v>28</v>
      </c>
      <c r="C922" s="2" t="s">
        <v>29</v>
      </c>
      <c r="D922" s="1">
        <v>22</v>
      </c>
      <c r="E922" s="2" t="s">
        <v>1619</v>
      </c>
      <c r="F922" s="1" t="s">
        <v>119</v>
      </c>
      <c r="G922" s="2"/>
      <c r="H922" s="1">
        <v>30</v>
      </c>
      <c r="I922" s="1">
        <v>37</v>
      </c>
      <c r="J922" s="1">
        <v>0</v>
      </c>
      <c r="K922" s="1">
        <v>5</v>
      </c>
      <c r="L922" s="1">
        <v>201.42</v>
      </c>
      <c r="M922" s="1">
        <v>201.49</v>
      </c>
      <c r="N922" s="1">
        <v>201.42</v>
      </c>
      <c r="O922" s="1">
        <v>201.49</v>
      </c>
      <c r="P922" s="1">
        <v>7</v>
      </c>
      <c r="Q922" s="1">
        <v>30</v>
      </c>
      <c r="R922" s="2" t="s">
        <v>31</v>
      </c>
      <c r="S922" s="2"/>
      <c r="T922" s="2" t="s">
        <v>125</v>
      </c>
      <c r="U922" s="2" t="s">
        <v>126</v>
      </c>
      <c r="V922" s="2" t="s">
        <v>127</v>
      </c>
      <c r="W922" s="2" t="s">
        <v>1976</v>
      </c>
      <c r="X922" s="3">
        <v>44896.537499999999</v>
      </c>
      <c r="Y922" s="2" t="s">
        <v>35</v>
      </c>
      <c r="Z922" s="2" t="s">
        <v>36</v>
      </c>
      <c r="AA922" s="2"/>
      <c r="AB922" s="2" t="s">
        <v>1977</v>
      </c>
    </row>
    <row r="923" spans="1:28" ht="13" x14ac:dyDescent="0.15">
      <c r="A923" s="1">
        <v>397</v>
      </c>
      <c r="B923" s="2" t="s">
        <v>28</v>
      </c>
      <c r="C923" s="2" t="s">
        <v>29</v>
      </c>
      <c r="D923" s="1">
        <v>22</v>
      </c>
      <c r="E923" s="2" t="s">
        <v>1619</v>
      </c>
      <c r="F923" s="1" t="s">
        <v>119</v>
      </c>
      <c r="G923" s="2"/>
      <c r="H923" s="1">
        <v>30</v>
      </c>
      <c r="I923" s="1">
        <v>37</v>
      </c>
      <c r="J923" s="1">
        <v>30</v>
      </c>
      <c r="K923" s="1">
        <v>5</v>
      </c>
      <c r="L923" s="1">
        <v>201.42</v>
      </c>
      <c r="M923" s="1">
        <v>201.49</v>
      </c>
      <c r="N923" s="1">
        <v>201.42</v>
      </c>
      <c r="O923" s="1">
        <v>201.49</v>
      </c>
      <c r="P923" s="1">
        <v>7</v>
      </c>
      <c r="Q923" s="1">
        <v>247</v>
      </c>
      <c r="R923" s="2" t="s">
        <v>59</v>
      </c>
      <c r="S923" s="2" t="s">
        <v>32</v>
      </c>
      <c r="T923" s="2"/>
      <c r="U923" s="2"/>
      <c r="V923" s="2" t="s">
        <v>32</v>
      </c>
      <c r="W923" s="2" t="s">
        <v>1978</v>
      </c>
      <c r="X923" s="3">
        <v>44896.537499999999</v>
      </c>
      <c r="Y923" s="2" t="s">
        <v>35</v>
      </c>
      <c r="Z923" s="2" t="s">
        <v>36</v>
      </c>
      <c r="AA923" s="2"/>
      <c r="AB923" s="2" t="s">
        <v>1979</v>
      </c>
    </row>
    <row r="924" spans="1:28" ht="13" x14ac:dyDescent="0.15">
      <c r="A924" s="1">
        <v>397</v>
      </c>
      <c r="B924" s="2" t="s">
        <v>28</v>
      </c>
      <c r="C924" s="2" t="s">
        <v>29</v>
      </c>
      <c r="D924" s="1">
        <v>23</v>
      </c>
      <c r="E924" s="2" t="s">
        <v>1619</v>
      </c>
      <c r="F924" s="1">
        <v>1</v>
      </c>
      <c r="G924" s="2" t="s">
        <v>43</v>
      </c>
      <c r="H924" s="1">
        <v>40</v>
      </c>
      <c r="I924" s="1">
        <v>40</v>
      </c>
      <c r="J924" s="1">
        <v>40</v>
      </c>
      <c r="K924" s="1">
        <v>5</v>
      </c>
      <c r="L924" s="1">
        <v>203.1</v>
      </c>
      <c r="M924" s="1">
        <v>203.1</v>
      </c>
      <c r="N924" s="1">
        <v>203.1</v>
      </c>
      <c r="O924" s="1">
        <v>203.1</v>
      </c>
      <c r="P924" s="1">
        <v>0</v>
      </c>
      <c r="Q924" s="1">
        <v>1</v>
      </c>
      <c r="R924" s="2" t="s">
        <v>49</v>
      </c>
      <c r="S924" s="2" t="s">
        <v>50</v>
      </c>
      <c r="T924" s="2"/>
      <c r="U924" s="2"/>
      <c r="V924" s="2" t="s">
        <v>50</v>
      </c>
      <c r="W924" s="2" t="s">
        <v>1980</v>
      </c>
      <c r="X924" s="3">
        <v>44897.095833333333</v>
      </c>
      <c r="Y924" s="2" t="s">
        <v>110</v>
      </c>
      <c r="Z924" s="2" t="s">
        <v>36</v>
      </c>
      <c r="AA924" s="2"/>
      <c r="AB924" s="2" t="s">
        <v>1981</v>
      </c>
    </row>
    <row r="925" spans="1:28" ht="13" x14ac:dyDescent="0.15">
      <c r="A925" s="1">
        <v>397</v>
      </c>
      <c r="B925" s="2" t="s">
        <v>28</v>
      </c>
      <c r="C925" s="2" t="s">
        <v>29</v>
      </c>
      <c r="D925" s="1">
        <v>23</v>
      </c>
      <c r="E925" s="2" t="s">
        <v>1619</v>
      </c>
      <c r="F925" s="1">
        <v>2</v>
      </c>
      <c r="G925" s="2" t="s">
        <v>29</v>
      </c>
      <c r="H925" s="1">
        <v>20</v>
      </c>
      <c r="I925" s="1">
        <v>20</v>
      </c>
      <c r="J925" s="1">
        <v>20</v>
      </c>
      <c r="K925" s="1">
        <v>5</v>
      </c>
      <c r="L925" s="1">
        <v>203.65</v>
      </c>
      <c r="M925" s="1">
        <v>203.65</v>
      </c>
      <c r="N925" s="1">
        <v>203.65</v>
      </c>
      <c r="O925" s="1">
        <v>203.65</v>
      </c>
      <c r="P925" s="1">
        <v>0</v>
      </c>
      <c r="Q925" s="1"/>
      <c r="R925" s="2" t="s">
        <v>38</v>
      </c>
      <c r="S925" s="2" t="s">
        <v>39</v>
      </c>
      <c r="T925" s="2"/>
      <c r="U925" s="2"/>
      <c r="V925" s="2" t="s">
        <v>39</v>
      </c>
      <c r="W925" s="2" t="s">
        <v>1982</v>
      </c>
      <c r="X925" s="3">
        <v>44897.111805555556</v>
      </c>
      <c r="Y925" s="2" t="s">
        <v>41</v>
      </c>
      <c r="Z925" s="2" t="s">
        <v>36</v>
      </c>
      <c r="AA925" s="2"/>
      <c r="AB925" s="2" t="s">
        <v>1983</v>
      </c>
    </row>
    <row r="926" spans="1:28" ht="13" x14ac:dyDescent="0.15">
      <c r="A926" s="1">
        <v>397</v>
      </c>
      <c r="B926" s="2" t="s">
        <v>28</v>
      </c>
      <c r="C926" s="2" t="s">
        <v>29</v>
      </c>
      <c r="D926" s="1">
        <v>23</v>
      </c>
      <c r="E926" s="2" t="s">
        <v>1619</v>
      </c>
      <c r="F926" s="1">
        <v>2</v>
      </c>
      <c r="G926" s="2" t="s">
        <v>43</v>
      </c>
      <c r="H926" s="1">
        <v>20</v>
      </c>
      <c r="I926" s="1">
        <v>21</v>
      </c>
      <c r="J926" s="1">
        <v>20</v>
      </c>
      <c r="K926" s="1">
        <v>5</v>
      </c>
      <c r="L926" s="1">
        <v>203.65</v>
      </c>
      <c r="M926" s="1">
        <v>203.66</v>
      </c>
      <c r="N926" s="1">
        <v>203.65</v>
      </c>
      <c r="O926" s="1">
        <v>203.66</v>
      </c>
      <c r="P926" s="1">
        <v>1</v>
      </c>
      <c r="Q926" s="1">
        <v>5</v>
      </c>
      <c r="R926" s="2" t="s">
        <v>44</v>
      </c>
      <c r="S926" s="2" t="s">
        <v>108</v>
      </c>
      <c r="T926" s="2"/>
      <c r="U926" s="2"/>
      <c r="V926" s="2" t="s">
        <v>108</v>
      </c>
      <c r="W926" s="2" t="s">
        <v>1984</v>
      </c>
      <c r="X926" s="3">
        <v>44897.109722222223</v>
      </c>
      <c r="Y926" s="2" t="s">
        <v>110</v>
      </c>
      <c r="Z926" s="2" t="s">
        <v>36</v>
      </c>
      <c r="AA926" s="2"/>
      <c r="AB926" s="2" t="s">
        <v>1985</v>
      </c>
    </row>
    <row r="927" spans="1:28" ht="13" x14ac:dyDescent="0.15">
      <c r="A927" s="1">
        <v>397</v>
      </c>
      <c r="B927" s="2" t="s">
        <v>28</v>
      </c>
      <c r="C927" s="2" t="s">
        <v>29</v>
      </c>
      <c r="D927" s="1">
        <v>23</v>
      </c>
      <c r="E927" s="2" t="s">
        <v>1619</v>
      </c>
      <c r="F927" s="1">
        <v>2</v>
      </c>
      <c r="G927" s="2" t="s">
        <v>43</v>
      </c>
      <c r="H927" s="1">
        <v>60</v>
      </c>
      <c r="I927" s="1">
        <v>60</v>
      </c>
      <c r="J927" s="1">
        <v>60</v>
      </c>
      <c r="K927" s="1">
        <v>5</v>
      </c>
      <c r="L927" s="1">
        <v>204.05</v>
      </c>
      <c r="M927" s="1">
        <v>204.05</v>
      </c>
      <c r="N927" s="1">
        <v>204.05</v>
      </c>
      <c r="O927" s="1">
        <v>204.05</v>
      </c>
      <c r="P927" s="1">
        <v>0</v>
      </c>
      <c r="Q927" s="1">
        <v>1</v>
      </c>
      <c r="R927" s="2" t="s">
        <v>49</v>
      </c>
      <c r="S927" s="2" t="s">
        <v>50</v>
      </c>
      <c r="T927" s="2"/>
      <c r="U927" s="2"/>
      <c r="V927" s="2" t="s">
        <v>50</v>
      </c>
      <c r="W927" s="2" t="s">
        <v>1986</v>
      </c>
      <c r="X927" s="3">
        <v>44897.095833333333</v>
      </c>
      <c r="Y927" s="2" t="s">
        <v>110</v>
      </c>
      <c r="Z927" s="2" t="s">
        <v>36</v>
      </c>
      <c r="AA927" s="2"/>
      <c r="AB927" s="2" t="s">
        <v>1987</v>
      </c>
    </row>
    <row r="928" spans="1:28" ht="13" x14ac:dyDescent="0.15">
      <c r="A928" s="1">
        <v>397</v>
      </c>
      <c r="B928" s="2" t="s">
        <v>28</v>
      </c>
      <c r="C928" s="2" t="s">
        <v>29</v>
      </c>
      <c r="D928" s="1">
        <v>23</v>
      </c>
      <c r="E928" s="2" t="s">
        <v>1619</v>
      </c>
      <c r="F928" s="1">
        <v>3</v>
      </c>
      <c r="G928" s="2" t="s">
        <v>43</v>
      </c>
      <c r="H928" s="1">
        <v>60</v>
      </c>
      <c r="I928" s="1">
        <v>60</v>
      </c>
      <c r="J928" s="1">
        <v>60</v>
      </c>
      <c r="K928" s="1">
        <v>5</v>
      </c>
      <c r="L928" s="1">
        <v>205.2</v>
      </c>
      <c r="M928" s="1">
        <v>205.2</v>
      </c>
      <c r="N928" s="1">
        <v>205.2</v>
      </c>
      <c r="O928" s="1">
        <v>205.2</v>
      </c>
      <c r="P928" s="1">
        <v>0</v>
      </c>
      <c r="Q928" s="1">
        <v>1</v>
      </c>
      <c r="R928" s="2" t="s">
        <v>49</v>
      </c>
      <c r="S928" s="2" t="s">
        <v>50</v>
      </c>
      <c r="T928" s="2"/>
      <c r="U928" s="2"/>
      <c r="V928" s="2" t="s">
        <v>50</v>
      </c>
      <c r="W928" s="2" t="s">
        <v>1988</v>
      </c>
      <c r="X928" s="3">
        <v>44897.095833333333</v>
      </c>
      <c r="Y928" s="2" t="s">
        <v>110</v>
      </c>
      <c r="Z928" s="2" t="s">
        <v>36</v>
      </c>
      <c r="AA928" s="2"/>
      <c r="AB928" s="2" t="s">
        <v>1989</v>
      </c>
    </row>
    <row r="929" spans="1:28" ht="13" x14ac:dyDescent="0.15">
      <c r="A929" s="1">
        <v>397</v>
      </c>
      <c r="B929" s="2" t="s">
        <v>28</v>
      </c>
      <c r="C929" s="2" t="s">
        <v>29</v>
      </c>
      <c r="D929" s="1">
        <v>23</v>
      </c>
      <c r="E929" s="2" t="s">
        <v>1619</v>
      </c>
      <c r="F929" s="1">
        <v>4</v>
      </c>
      <c r="G929" s="2"/>
      <c r="H929" s="1">
        <v>0</v>
      </c>
      <c r="I929" s="1">
        <v>0</v>
      </c>
      <c r="J929" s="1">
        <v>0</v>
      </c>
      <c r="K929" s="1">
        <v>5</v>
      </c>
      <c r="L929" s="1">
        <v>205.56</v>
      </c>
      <c r="M929" s="1">
        <v>205.56</v>
      </c>
      <c r="N929" s="1">
        <v>205.56</v>
      </c>
      <c r="O929" s="1">
        <v>205.56</v>
      </c>
      <c r="P929" s="1">
        <v>0</v>
      </c>
      <c r="Q929" s="1">
        <v>1</v>
      </c>
      <c r="R929" s="2" t="s">
        <v>1851</v>
      </c>
      <c r="S929" s="2" t="s">
        <v>1852</v>
      </c>
      <c r="T929" s="2"/>
      <c r="U929" s="2"/>
      <c r="V929" s="2" t="s">
        <v>1853</v>
      </c>
      <c r="W929" s="2" t="s">
        <v>1990</v>
      </c>
      <c r="X929" s="3">
        <v>44896.564583333333</v>
      </c>
      <c r="Y929" s="2" t="s">
        <v>35</v>
      </c>
      <c r="Z929" s="2" t="s">
        <v>36</v>
      </c>
      <c r="AA929" s="2"/>
      <c r="AB929" s="2" t="s">
        <v>1991</v>
      </c>
    </row>
    <row r="930" spans="1:28" ht="13" x14ac:dyDescent="0.15">
      <c r="A930" s="1">
        <v>397</v>
      </c>
      <c r="B930" s="2" t="s">
        <v>28</v>
      </c>
      <c r="C930" s="2" t="s">
        <v>29</v>
      </c>
      <c r="D930" s="1">
        <v>23</v>
      </c>
      <c r="E930" s="2" t="s">
        <v>1619</v>
      </c>
      <c r="F930" s="1">
        <v>4</v>
      </c>
      <c r="G930" s="2" t="s">
        <v>29</v>
      </c>
      <c r="H930" s="1">
        <v>60</v>
      </c>
      <c r="I930" s="1">
        <v>60</v>
      </c>
      <c r="J930" s="1">
        <v>60</v>
      </c>
      <c r="K930" s="1">
        <v>5</v>
      </c>
      <c r="L930" s="1">
        <v>206.16</v>
      </c>
      <c r="M930" s="1">
        <v>206.16</v>
      </c>
      <c r="N930" s="1">
        <v>206.16</v>
      </c>
      <c r="O930" s="1">
        <v>206.16</v>
      </c>
      <c r="P930" s="1">
        <v>0</v>
      </c>
      <c r="Q930" s="1"/>
      <c r="R930" s="2" t="s">
        <v>38</v>
      </c>
      <c r="S930" s="2" t="s">
        <v>39</v>
      </c>
      <c r="T930" s="2"/>
      <c r="U930" s="2"/>
      <c r="V930" s="2" t="s">
        <v>39</v>
      </c>
      <c r="W930" s="2" t="s">
        <v>1992</v>
      </c>
      <c r="X930" s="3">
        <v>44897.111805555556</v>
      </c>
      <c r="Y930" s="2" t="s">
        <v>41</v>
      </c>
      <c r="Z930" s="2" t="s">
        <v>36</v>
      </c>
      <c r="AA930" s="2"/>
      <c r="AB930" s="2" t="s">
        <v>1993</v>
      </c>
    </row>
    <row r="931" spans="1:28" ht="13" x14ac:dyDescent="0.15">
      <c r="A931" s="1">
        <v>397</v>
      </c>
      <c r="B931" s="2" t="s">
        <v>28</v>
      </c>
      <c r="C931" s="2" t="s">
        <v>29</v>
      </c>
      <c r="D931" s="1">
        <v>23</v>
      </c>
      <c r="E931" s="2" t="s">
        <v>1619</v>
      </c>
      <c r="F931" s="1">
        <v>4</v>
      </c>
      <c r="G931" s="2" t="s">
        <v>43</v>
      </c>
      <c r="H931" s="1">
        <v>60</v>
      </c>
      <c r="I931" s="1">
        <v>61</v>
      </c>
      <c r="J931" s="1">
        <v>60</v>
      </c>
      <c r="K931" s="1">
        <v>5</v>
      </c>
      <c r="L931" s="1">
        <v>206.16</v>
      </c>
      <c r="M931" s="1">
        <v>206.17</v>
      </c>
      <c r="N931" s="1">
        <v>206.16</v>
      </c>
      <c r="O931" s="1">
        <v>206.17</v>
      </c>
      <c r="P931" s="1">
        <v>1</v>
      </c>
      <c r="Q931" s="1">
        <v>5</v>
      </c>
      <c r="R931" s="2" t="s">
        <v>44</v>
      </c>
      <c r="S931" s="2" t="s">
        <v>112</v>
      </c>
      <c r="T931" s="2"/>
      <c r="U931" s="2"/>
      <c r="V931" s="2" t="s">
        <v>112</v>
      </c>
      <c r="W931" s="2" t="s">
        <v>1994</v>
      </c>
      <c r="X931" s="3">
        <v>44897.106944444444</v>
      </c>
      <c r="Y931" s="2" t="s">
        <v>110</v>
      </c>
      <c r="Z931" s="2" t="s">
        <v>36</v>
      </c>
      <c r="AA931" s="2"/>
      <c r="AB931" s="2" t="s">
        <v>1995</v>
      </c>
    </row>
    <row r="932" spans="1:28" ht="13" x14ac:dyDescent="0.15">
      <c r="A932" s="1">
        <v>397</v>
      </c>
      <c r="B932" s="2" t="s">
        <v>28</v>
      </c>
      <c r="C932" s="2" t="s">
        <v>29</v>
      </c>
      <c r="D932" s="1">
        <v>23</v>
      </c>
      <c r="E932" s="2" t="s">
        <v>1619</v>
      </c>
      <c r="F932" s="1">
        <v>4</v>
      </c>
      <c r="G932" s="2" t="s">
        <v>43</v>
      </c>
      <c r="H932" s="1">
        <v>60</v>
      </c>
      <c r="I932" s="1">
        <v>61</v>
      </c>
      <c r="J932" s="1">
        <v>60</v>
      </c>
      <c r="K932" s="1">
        <v>5</v>
      </c>
      <c r="L932" s="1">
        <v>206.16</v>
      </c>
      <c r="M932" s="1">
        <v>206.17</v>
      </c>
      <c r="N932" s="1">
        <v>206.16</v>
      </c>
      <c r="O932" s="1">
        <v>206.17</v>
      </c>
      <c r="P932" s="1">
        <v>1</v>
      </c>
      <c r="Q932" s="1">
        <v>5</v>
      </c>
      <c r="R932" s="2" t="s">
        <v>44</v>
      </c>
      <c r="S932" s="2" t="s">
        <v>108</v>
      </c>
      <c r="T932" s="2"/>
      <c r="U932" s="2"/>
      <c r="V932" s="2" t="s">
        <v>108</v>
      </c>
      <c r="W932" s="2" t="s">
        <v>1996</v>
      </c>
      <c r="X932" s="3">
        <v>44897.106944444444</v>
      </c>
      <c r="Y932" s="2" t="s">
        <v>110</v>
      </c>
      <c r="Z932" s="2" t="s">
        <v>36</v>
      </c>
      <c r="AA932" s="2"/>
      <c r="AB932" s="2" t="s">
        <v>1997</v>
      </c>
    </row>
    <row r="933" spans="1:28" ht="13" x14ac:dyDescent="0.15">
      <c r="A933" s="1">
        <v>397</v>
      </c>
      <c r="B933" s="2" t="s">
        <v>28</v>
      </c>
      <c r="C933" s="2" t="s">
        <v>29</v>
      </c>
      <c r="D933" s="1">
        <v>23</v>
      </c>
      <c r="E933" s="2" t="s">
        <v>1619</v>
      </c>
      <c r="F933" s="1">
        <v>4</v>
      </c>
      <c r="G933" s="2" t="s">
        <v>43</v>
      </c>
      <c r="H933" s="1">
        <v>60</v>
      </c>
      <c r="I933" s="1">
        <v>60</v>
      </c>
      <c r="J933" s="1">
        <v>60</v>
      </c>
      <c r="K933" s="1">
        <v>5</v>
      </c>
      <c r="L933" s="1">
        <v>206.16</v>
      </c>
      <c r="M933" s="1">
        <v>206.16</v>
      </c>
      <c r="N933" s="1">
        <v>206.16</v>
      </c>
      <c r="O933" s="1">
        <v>206.16</v>
      </c>
      <c r="P933" s="1">
        <v>0</v>
      </c>
      <c r="Q933" s="1">
        <v>1</v>
      </c>
      <c r="R933" s="2" t="s">
        <v>49</v>
      </c>
      <c r="S933" s="2" t="s">
        <v>50</v>
      </c>
      <c r="T933" s="2"/>
      <c r="U933" s="2"/>
      <c r="V933" s="2" t="s">
        <v>50</v>
      </c>
      <c r="W933" s="2" t="s">
        <v>1998</v>
      </c>
      <c r="X933" s="3">
        <v>44897.095833333333</v>
      </c>
      <c r="Y933" s="2" t="s">
        <v>110</v>
      </c>
      <c r="Z933" s="2" t="s">
        <v>36</v>
      </c>
      <c r="AA933" s="2"/>
      <c r="AB933" s="2" t="s">
        <v>1999</v>
      </c>
    </row>
    <row r="934" spans="1:28" ht="13" x14ac:dyDescent="0.15">
      <c r="A934" s="1">
        <v>397</v>
      </c>
      <c r="B934" s="2" t="s">
        <v>28</v>
      </c>
      <c r="C934" s="2" t="s">
        <v>29</v>
      </c>
      <c r="D934" s="1">
        <v>23</v>
      </c>
      <c r="E934" s="2" t="s">
        <v>1619</v>
      </c>
      <c r="F934" s="1">
        <v>4</v>
      </c>
      <c r="G934" s="2" t="s">
        <v>43</v>
      </c>
      <c r="H934" s="1">
        <v>77</v>
      </c>
      <c r="I934" s="1">
        <v>79</v>
      </c>
      <c r="J934" s="1">
        <v>77</v>
      </c>
      <c r="K934" s="1">
        <v>5</v>
      </c>
      <c r="L934" s="1">
        <v>206.33</v>
      </c>
      <c r="M934" s="1">
        <v>206.35</v>
      </c>
      <c r="N934" s="1">
        <v>206.33</v>
      </c>
      <c r="O934" s="1">
        <v>206.35</v>
      </c>
      <c r="P934" s="1">
        <v>2</v>
      </c>
      <c r="Q934" s="1">
        <v>10</v>
      </c>
      <c r="R934" s="2" t="s">
        <v>44</v>
      </c>
      <c r="S934" s="2" t="s">
        <v>45</v>
      </c>
      <c r="T934" s="2"/>
      <c r="U934" s="2"/>
      <c r="V934" s="2">
        <v>31203</v>
      </c>
      <c r="W934" s="2" t="s">
        <v>2000</v>
      </c>
      <c r="X934" s="3">
        <v>44897.102777777778</v>
      </c>
      <c r="Y934" s="2" t="s">
        <v>110</v>
      </c>
      <c r="Z934" s="2" t="s">
        <v>36</v>
      </c>
      <c r="AA934" s="2"/>
      <c r="AB934" s="2" t="s">
        <v>2001</v>
      </c>
    </row>
    <row r="935" spans="1:28" ht="13" x14ac:dyDescent="0.15">
      <c r="A935" s="1">
        <v>397</v>
      </c>
      <c r="B935" s="2" t="s">
        <v>28</v>
      </c>
      <c r="C935" s="2" t="s">
        <v>29</v>
      </c>
      <c r="D935" s="1">
        <v>23</v>
      </c>
      <c r="E935" s="2" t="s">
        <v>1619</v>
      </c>
      <c r="F935" s="1">
        <v>4</v>
      </c>
      <c r="G935" s="2" t="s">
        <v>43</v>
      </c>
      <c r="H935" s="1">
        <v>99</v>
      </c>
      <c r="I935" s="1">
        <v>101</v>
      </c>
      <c r="J935" s="1">
        <v>99</v>
      </c>
      <c r="K935" s="1">
        <v>5</v>
      </c>
      <c r="L935" s="1">
        <v>206.55</v>
      </c>
      <c r="M935" s="1">
        <v>206.57</v>
      </c>
      <c r="N935" s="1">
        <v>206.55</v>
      </c>
      <c r="O935" s="1">
        <v>206.57</v>
      </c>
      <c r="P935" s="1">
        <v>2</v>
      </c>
      <c r="Q935" s="1">
        <v>7</v>
      </c>
      <c r="R935" s="2" t="s">
        <v>210</v>
      </c>
      <c r="S935" s="2" t="s">
        <v>211</v>
      </c>
      <c r="T935" s="2" t="s">
        <v>212</v>
      </c>
      <c r="U935" s="2" t="s">
        <v>213</v>
      </c>
      <c r="V935" s="2" t="s">
        <v>211</v>
      </c>
      <c r="W935" s="2" t="s">
        <v>2002</v>
      </c>
      <c r="X935" s="3">
        <v>44897.104166666664</v>
      </c>
      <c r="Y935" s="2" t="s">
        <v>35</v>
      </c>
      <c r="Z935" s="2" t="s">
        <v>36</v>
      </c>
      <c r="AA935" s="2"/>
      <c r="AB935" s="2" t="s">
        <v>2003</v>
      </c>
    </row>
    <row r="936" spans="1:28" ht="13" x14ac:dyDescent="0.15">
      <c r="A936" s="1">
        <v>397</v>
      </c>
      <c r="B936" s="2" t="s">
        <v>28</v>
      </c>
      <c r="C936" s="2" t="s">
        <v>29</v>
      </c>
      <c r="D936" s="1">
        <v>23</v>
      </c>
      <c r="E936" s="2" t="s">
        <v>1619</v>
      </c>
      <c r="F936" s="1">
        <v>5</v>
      </c>
      <c r="G936" s="2" t="s">
        <v>43</v>
      </c>
      <c r="H936" s="1">
        <v>60</v>
      </c>
      <c r="I936" s="1">
        <v>60</v>
      </c>
      <c r="J936" s="1">
        <v>60</v>
      </c>
      <c r="K936" s="1">
        <v>5</v>
      </c>
      <c r="L936" s="1">
        <v>207.61</v>
      </c>
      <c r="M936" s="1">
        <v>207.61</v>
      </c>
      <c r="N936" s="1">
        <v>207.61</v>
      </c>
      <c r="O936" s="1">
        <v>207.61</v>
      </c>
      <c r="P936" s="1">
        <v>0</v>
      </c>
      <c r="Q936" s="1">
        <v>1</v>
      </c>
      <c r="R936" s="2" t="s">
        <v>49</v>
      </c>
      <c r="S936" s="2" t="s">
        <v>50</v>
      </c>
      <c r="T936" s="2"/>
      <c r="U936" s="2"/>
      <c r="V936" s="2" t="s">
        <v>50</v>
      </c>
      <c r="W936" s="2" t="s">
        <v>2004</v>
      </c>
      <c r="X936" s="3">
        <v>44897.095833333333</v>
      </c>
      <c r="Y936" s="2" t="s">
        <v>110</v>
      </c>
      <c r="Z936" s="2" t="s">
        <v>36</v>
      </c>
      <c r="AA936" s="2"/>
      <c r="AB936" s="2" t="s">
        <v>2005</v>
      </c>
    </row>
    <row r="937" spans="1:28" ht="13" x14ac:dyDescent="0.15">
      <c r="A937" s="1">
        <v>397</v>
      </c>
      <c r="B937" s="2" t="s">
        <v>28</v>
      </c>
      <c r="C937" s="2" t="s">
        <v>29</v>
      </c>
      <c r="D937" s="1">
        <v>23</v>
      </c>
      <c r="E937" s="2" t="s">
        <v>1619</v>
      </c>
      <c r="F937" s="1">
        <v>6</v>
      </c>
      <c r="G937" s="2" t="s">
        <v>43</v>
      </c>
      <c r="H937" s="1">
        <v>60</v>
      </c>
      <c r="I937" s="1">
        <v>60</v>
      </c>
      <c r="J937" s="1">
        <v>60</v>
      </c>
      <c r="K937" s="1">
        <v>5</v>
      </c>
      <c r="L937" s="1">
        <v>208.67</v>
      </c>
      <c r="M937" s="1">
        <v>208.67</v>
      </c>
      <c r="N937" s="1">
        <v>208.67</v>
      </c>
      <c r="O937" s="1">
        <v>208.67</v>
      </c>
      <c r="P937" s="1">
        <v>0</v>
      </c>
      <c r="Q937" s="1">
        <v>1</v>
      </c>
      <c r="R937" s="2" t="s">
        <v>49</v>
      </c>
      <c r="S937" s="2" t="s">
        <v>50</v>
      </c>
      <c r="T937" s="2"/>
      <c r="U937" s="2"/>
      <c r="V937" s="2" t="s">
        <v>50</v>
      </c>
      <c r="W937" s="2" t="s">
        <v>2006</v>
      </c>
      <c r="X937" s="3">
        <v>44897.095833333333</v>
      </c>
      <c r="Y937" s="2" t="s">
        <v>110</v>
      </c>
      <c r="Z937" s="2" t="s">
        <v>36</v>
      </c>
      <c r="AA937" s="2"/>
      <c r="AB937" s="2" t="s">
        <v>2007</v>
      </c>
    </row>
    <row r="938" spans="1:28" ht="13" x14ac:dyDescent="0.15">
      <c r="A938" s="1">
        <v>397</v>
      </c>
      <c r="B938" s="2" t="s">
        <v>28</v>
      </c>
      <c r="C938" s="2" t="s">
        <v>29</v>
      </c>
      <c r="D938" s="1">
        <v>23</v>
      </c>
      <c r="E938" s="2" t="s">
        <v>1619</v>
      </c>
      <c r="F938" s="1">
        <v>6</v>
      </c>
      <c r="G938" s="2"/>
      <c r="H938" s="1">
        <v>108</v>
      </c>
      <c r="I938" s="1">
        <v>118</v>
      </c>
      <c r="J938" s="1">
        <v>0</v>
      </c>
      <c r="K938" s="1">
        <v>5</v>
      </c>
      <c r="L938" s="1">
        <v>209.15</v>
      </c>
      <c r="M938" s="1">
        <v>209.2</v>
      </c>
      <c r="N938" s="1">
        <v>209.15</v>
      </c>
      <c r="O938" s="1">
        <v>209.2</v>
      </c>
      <c r="P938" s="1">
        <v>5</v>
      </c>
      <c r="Q938" s="1">
        <v>2</v>
      </c>
      <c r="R938" s="2" t="s">
        <v>53</v>
      </c>
      <c r="S938" s="2"/>
      <c r="T938" s="2" t="s">
        <v>74</v>
      </c>
      <c r="U938" s="2" t="s">
        <v>75</v>
      </c>
      <c r="V938" s="2" t="s">
        <v>76</v>
      </c>
      <c r="W938" s="2" t="s">
        <v>2008</v>
      </c>
      <c r="X938" s="3">
        <v>44896.631249999999</v>
      </c>
      <c r="Y938" s="2" t="s">
        <v>56</v>
      </c>
      <c r="Z938" s="2" t="s">
        <v>36</v>
      </c>
      <c r="AA938" s="2" t="s">
        <v>78</v>
      </c>
      <c r="AB938" s="2" t="s">
        <v>2009</v>
      </c>
    </row>
    <row r="939" spans="1:28" ht="13" x14ac:dyDescent="0.15">
      <c r="A939" s="1">
        <v>397</v>
      </c>
      <c r="B939" s="2" t="s">
        <v>28</v>
      </c>
      <c r="C939" s="2" t="s">
        <v>29</v>
      </c>
      <c r="D939" s="1">
        <v>23</v>
      </c>
      <c r="E939" s="2" t="s">
        <v>1619</v>
      </c>
      <c r="F939" s="1">
        <v>6</v>
      </c>
      <c r="G939" s="2"/>
      <c r="H939" s="1">
        <v>108</v>
      </c>
      <c r="I939" s="1">
        <v>118</v>
      </c>
      <c r="J939" s="1">
        <v>0</v>
      </c>
      <c r="K939" s="1">
        <v>5</v>
      </c>
      <c r="L939" s="1">
        <v>209.15</v>
      </c>
      <c r="M939" s="1">
        <v>209.2</v>
      </c>
      <c r="N939" s="1">
        <v>209.15</v>
      </c>
      <c r="O939" s="1">
        <v>209.2</v>
      </c>
      <c r="P939" s="1">
        <v>5</v>
      </c>
      <c r="Q939" s="1">
        <v>4</v>
      </c>
      <c r="R939" s="2" t="s">
        <v>53</v>
      </c>
      <c r="S939" s="2"/>
      <c r="T939" s="2" t="s">
        <v>94</v>
      </c>
      <c r="U939" s="2" t="s">
        <v>95</v>
      </c>
      <c r="V939" s="2" t="s">
        <v>96</v>
      </c>
      <c r="W939" s="2" t="s">
        <v>2010</v>
      </c>
      <c r="X939" s="3">
        <v>44896.631249999999</v>
      </c>
      <c r="Y939" s="2" t="s">
        <v>56</v>
      </c>
      <c r="Z939" s="2" t="s">
        <v>36</v>
      </c>
      <c r="AA939" s="2" t="s">
        <v>98</v>
      </c>
      <c r="AB939" s="2" t="s">
        <v>2011</v>
      </c>
    </row>
    <row r="940" spans="1:28" ht="13" x14ac:dyDescent="0.15">
      <c r="A940" s="1">
        <v>397</v>
      </c>
      <c r="B940" s="2" t="s">
        <v>28</v>
      </c>
      <c r="C940" s="2" t="s">
        <v>29</v>
      </c>
      <c r="D940" s="1">
        <v>23</v>
      </c>
      <c r="E940" s="2" t="s">
        <v>1619</v>
      </c>
      <c r="F940" s="1">
        <v>6</v>
      </c>
      <c r="G940" s="2"/>
      <c r="H940" s="1">
        <v>108</v>
      </c>
      <c r="I940" s="1">
        <v>118</v>
      </c>
      <c r="J940" s="1">
        <v>0</v>
      </c>
      <c r="K940" s="1">
        <v>5</v>
      </c>
      <c r="L940" s="1">
        <v>209.15</v>
      </c>
      <c r="M940" s="1">
        <v>209.2</v>
      </c>
      <c r="N940" s="1">
        <v>209.15</v>
      </c>
      <c r="O940" s="1">
        <v>209.2</v>
      </c>
      <c r="P940" s="1">
        <v>5</v>
      </c>
      <c r="Q940" s="1">
        <v>10</v>
      </c>
      <c r="R940" s="2" t="s">
        <v>53</v>
      </c>
      <c r="S940" s="2"/>
      <c r="T940" s="2" t="s">
        <v>88</v>
      </c>
      <c r="U940" s="2" t="s">
        <v>89</v>
      </c>
      <c r="V940" s="2" t="s">
        <v>90</v>
      </c>
      <c r="W940" s="2" t="s">
        <v>2012</v>
      </c>
      <c r="X940" s="3">
        <v>44896.631249999999</v>
      </c>
      <c r="Y940" s="2" t="s">
        <v>56</v>
      </c>
      <c r="Z940" s="2" t="s">
        <v>36</v>
      </c>
      <c r="AA940" s="2" t="s">
        <v>92</v>
      </c>
      <c r="AB940" s="2" t="s">
        <v>2013</v>
      </c>
    </row>
    <row r="941" spans="1:28" ht="13" x14ac:dyDescent="0.15">
      <c r="A941" s="1">
        <v>397</v>
      </c>
      <c r="B941" s="2" t="s">
        <v>28</v>
      </c>
      <c r="C941" s="2" t="s">
        <v>29</v>
      </c>
      <c r="D941" s="1">
        <v>23</v>
      </c>
      <c r="E941" s="2" t="s">
        <v>1619</v>
      </c>
      <c r="F941" s="1">
        <v>6</v>
      </c>
      <c r="G941" s="2"/>
      <c r="H941" s="1">
        <v>108</v>
      </c>
      <c r="I941" s="1">
        <v>118</v>
      </c>
      <c r="J941" s="1">
        <v>0</v>
      </c>
      <c r="K941" s="1">
        <v>5</v>
      </c>
      <c r="L941" s="1">
        <v>209.15</v>
      </c>
      <c r="M941" s="1">
        <v>209.2</v>
      </c>
      <c r="N941" s="1">
        <v>209.15</v>
      </c>
      <c r="O941" s="1">
        <v>209.2</v>
      </c>
      <c r="P941" s="1">
        <v>5</v>
      </c>
      <c r="Q941" s="1">
        <v>6</v>
      </c>
      <c r="R941" s="2" t="s">
        <v>53</v>
      </c>
      <c r="S941" s="2"/>
      <c r="T941" s="2"/>
      <c r="U941" s="2"/>
      <c r="V941" s="2" t="s">
        <v>54</v>
      </c>
      <c r="W941" s="2" t="s">
        <v>2014</v>
      </c>
      <c r="X941" s="3">
        <v>44896.631249999999</v>
      </c>
      <c r="Y941" s="2" t="s">
        <v>56</v>
      </c>
      <c r="Z941" s="2" t="s">
        <v>36</v>
      </c>
      <c r="AA941" s="2" t="s">
        <v>57</v>
      </c>
      <c r="AB941" s="2" t="s">
        <v>2015</v>
      </c>
    </row>
    <row r="942" spans="1:28" ht="13" x14ac:dyDescent="0.15">
      <c r="A942" s="1">
        <v>397</v>
      </c>
      <c r="B942" s="2" t="s">
        <v>28</v>
      </c>
      <c r="C942" s="2" t="s">
        <v>29</v>
      </c>
      <c r="D942" s="1">
        <v>23</v>
      </c>
      <c r="E942" s="2" t="s">
        <v>1619</v>
      </c>
      <c r="F942" s="1">
        <v>6</v>
      </c>
      <c r="G942" s="2"/>
      <c r="H942" s="1">
        <v>108</v>
      </c>
      <c r="I942" s="1">
        <v>118</v>
      </c>
      <c r="J942" s="1">
        <v>0</v>
      </c>
      <c r="K942" s="1">
        <v>5</v>
      </c>
      <c r="L942" s="1">
        <v>209.15</v>
      </c>
      <c r="M942" s="1">
        <v>209.2</v>
      </c>
      <c r="N942" s="1">
        <v>209.15</v>
      </c>
      <c r="O942" s="1">
        <v>209.2</v>
      </c>
      <c r="P942" s="1">
        <v>5</v>
      </c>
      <c r="Q942" s="1">
        <v>25</v>
      </c>
      <c r="R942" s="2" t="s">
        <v>80</v>
      </c>
      <c r="S942" s="2"/>
      <c r="T942" s="2" t="s">
        <v>64</v>
      </c>
      <c r="U942" s="2" t="s">
        <v>65</v>
      </c>
      <c r="V942" s="2" t="s">
        <v>81</v>
      </c>
      <c r="W942" s="2" t="s">
        <v>2016</v>
      </c>
      <c r="X942" s="3">
        <v>44896.631249999999</v>
      </c>
      <c r="Y942" s="2" t="s">
        <v>56</v>
      </c>
      <c r="Z942" s="2" t="s">
        <v>36</v>
      </c>
      <c r="AA942" s="2"/>
      <c r="AB942" s="2" t="s">
        <v>2017</v>
      </c>
    </row>
    <row r="943" spans="1:28" ht="13" x14ac:dyDescent="0.15">
      <c r="A943" s="1">
        <v>397</v>
      </c>
      <c r="B943" s="2" t="s">
        <v>28</v>
      </c>
      <c r="C943" s="2" t="s">
        <v>29</v>
      </c>
      <c r="D943" s="1">
        <v>23</v>
      </c>
      <c r="E943" s="2" t="s">
        <v>1619</v>
      </c>
      <c r="F943" s="1">
        <v>6</v>
      </c>
      <c r="G943" s="2"/>
      <c r="H943" s="1">
        <v>108</v>
      </c>
      <c r="I943" s="1">
        <v>118</v>
      </c>
      <c r="J943" s="1">
        <v>0</v>
      </c>
      <c r="K943" s="1">
        <v>5</v>
      </c>
      <c r="L943" s="1">
        <v>209.15</v>
      </c>
      <c r="M943" s="1">
        <v>209.2</v>
      </c>
      <c r="N943" s="1">
        <v>209.15</v>
      </c>
      <c r="O943" s="1">
        <v>209.2</v>
      </c>
      <c r="P943" s="1">
        <v>5</v>
      </c>
      <c r="Q943" s="1">
        <v>3</v>
      </c>
      <c r="R943" s="2" t="s">
        <v>53</v>
      </c>
      <c r="S943" s="2"/>
      <c r="T943" s="2"/>
      <c r="U943" s="2"/>
      <c r="V943" s="2" t="s">
        <v>70</v>
      </c>
      <c r="W943" s="2" t="s">
        <v>2018</v>
      </c>
      <c r="X943" s="3">
        <v>44896.631249999999</v>
      </c>
      <c r="Y943" s="2" t="s">
        <v>56</v>
      </c>
      <c r="Z943" s="2" t="s">
        <v>36</v>
      </c>
      <c r="AA943" s="2" t="s">
        <v>72</v>
      </c>
      <c r="AB943" s="2" t="s">
        <v>2019</v>
      </c>
    </row>
    <row r="944" spans="1:28" ht="13" x14ac:dyDescent="0.15">
      <c r="A944" s="1">
        <v>397</v>
      </c>
      <c r="B944" s="2" t="s">
        <v>28</v>
      </c>
      <c r="C944" s="2" t="s">
        <v>29</v>
      </c>
      <c r="D944" s="1">
        <v>23</v>
      </c>
      <c r="E944" s="2" t="s">
        <v>1619</v>
      </c>
      <c r="F944" s="1">
        <v>6</v>
      </c>
      <c r="G944" s="2"/>
      <c r="H944" s="1">
        <v>108</v>
      </c>
      <c r="I944" s="1">
        <v>118</v>
      </c>
      <c r="J944" s="1">
        <v>108</v>
      </c>
      <c r="K944" s="1">
        <v>5</v>
      </c>
      <c r="L944" s="1">
        <v>209.15</v>
      </c>
      <c r="M944" s="1">
        <v>209.25</v>
      </c>
      <c r="N944" s="1">
        <v>209.15</v>
      </c>
      <c r="O944" s="1">
        <v>209.25</v>
      </c>
      <c r="P944" s="1">
        <v>10</v>
      </c>
      <c r="Q944" s="1">
        <v>353</v>
      </c>
      <c r="R944" s="2" t="s">
        <v>59</v>
      </c>
      <c r="S944" s="2" t="s">
        <v>60</v>
      </c>
      <c r="T944" s="2"/>
      <c r="U944" s="2"/>
      <c r="V944" s="2" t="s">
        <v>1953</v>
      </c>
      <c r="W944" s="2" t="s">
        <v>2020</v>
      </c>
      <c r="X944" s="3">
        <v>44896.564583333333</v>
      </c>
      <c r="Y944" s="2" t="s">
        <v>35</v>
      </c>
      <c r="Z944" s="2" t="s">
        <v>36</v>
      </c>
      <c r="AA944" s="2"/>
      <c r="AB944" s="2" t="s">
        <v>2021</v>
      </c>
    </row>
    <row r="945" spans="1:28" ht="13" x14ac:dyDescent="0.15">
      <c r="A945" s="1">
        <v>397</v>
      </c>
      <c r="B945" s="2" t="s">
        <v>28</v>
      </c>
      <c r="C945" s="2" t="s">
        <v>29</v>
      </c>
      <c r="D945" s="1">
        <v>23</v>
      </c>
      <c r="E945" s="2" t="s">
        <v>1619</v>
      </c>
      <c r="F945" s="1">
        <v>6</v>
      </c>
      <c r="G945" s="2"/>
      <c r="H945" s="1">
        <v>108</v>
      </c>
      <c r="I945" s="1">
        <v>118</v>
      </c>
      <c r="J945" s="1">
        <v>0</v>
      </c>
      <c r="K945" s="1">
        <v>5</v>
      </c>
      <c r="L945" s="1">
        <v>209.15</v>
      </c>
      <c r="M945" s="1">
        <v>209.2</v>
      </c>
      <c r="N945" s="1">
        <v>209.15</v>
      </c>
      <c r="O945" s="1">
        <v>209.2</v>
      </c>
      <c r="P945" s="1">
        <v>5</v>
      </c>
      <c r="Q945" s="1">
        <v>10</v>
      </c>
      <c r="R945" s="2" t="s">
        <v>53</v>
      </c>
      <c r="S945" s="2"/>
      <c r="T945" s="2" t="s">
        <v>64</v>
      </c>
      <c r="U945" s="2" t="s">
        <v>65</v>
      </c>
      <c r="V945" s="2" t="s">
        <v>66</v>
      </c>
      <c r="W945" s="2" t="s">
        <v>2022</v>
      </c>
      <c r="X945" s="3">
        <v>44896.631249999999</v>
      </c>
      <c r="Y945" s="2" t="s">
        <v>56</v>
      </c>
      <c r="Z945" s="2" t="s">
        <v>36</v>
      </c>
      <c r="AA945" s="2" t="s">
        <v>68</v>
      </c>
      <c r="AB945" s="2" t="s">
        <v>2023</v>
      </c>
    </row>
    <row r="946" spans="1:28" ht="13" x14ac:dyDescent="0.15">
      <c r="A946" s="1">
        <v>397</v>
      </c>
      <c r="B946" s="2" t="s">
        <v>28</v>
      </c>
      <c r="C946" s="2" t="s">
        <v>29</v>
      </c>
      <c r="D946" s="1">
        <v>23</v>
      </c>
      <c r="E946" s="2" t="s">
        <v>1619</v>
      </c>
      <c r="F946" s="1">
        <v>6</v>
      </c>
      <c r="G946" s="2"/>
      <c r="H946" s="1">
        <v>108</v>
      </c>
      <c r="I946" s="1">
        <v>118</v>
      </c>
      <c r="J946" s="1">
        <v>0</v>
      </c>
      <c r="K946" s="1">
        <v>5</v>
      </c>
      <c r="L946" s="1">
        <v>209.15</v>
      </c>
      <c r="M946" s="1">
        <v>209.2</v>
      </c>
      <c r="N946" s="1">
        <v>209.15</v>
      </c>
      <c r="O946" s="1">
        <v>209.2</v>
      </c>
      <c r="P946" s="1">
        <v>5</v>
      </c>
      <c r="Q946" s="1">
        <v>75</v>
      </c>
      <c r="R946" s="2" t="s">
        <v>80</v>
      </c>
      <c r="S946" s="2"/>
      <c r="T946" s="2"/>
      <c r="U946" s="2"/>
      <c r="V946" s="2" t="s">
        <v>84</v>
      </c>
      <c r="W946" s="2" t="s">
        <v>2024</v>
      </c>
      <c r="X946" s="3">
        <v>44896.631249999999</v>
      </c>
      <c r="Y946" s="2" t="s">
        <v>56</v>
      </c>
      <c r="Z946" s="2" t="s">
        <v>36</v>
      </c>
      <c r="AA946" s="2" t="s">
        <v>86</v>
      </c>
      <c r="AB946" s="2" t="s">
        <v>2025</v>
      </c>
    </row>
    <row r="947" spans="1:28" ht="13" x14ac:dyDescent="0.15">
      <c r="A947" s="1">
        <v>397</v>
      </c>
      <c r="B947" s="2" t="s">
        <v>28</v>
      </c>
      <c r="C947" s="2" t="s">
        <v>29</v>
      </c>
      <c r="D947" s="1">
        <v>23</v>
      </c>
      <c r="E947" s="2" t="s">
        <v>1619</v>
      </c>
      <c r="F947" s="1">
        <v>6</v>
      </c>
      <c r="G947" s="2"/>
      <c r="H947" s="1">
        <v>108</v>
      </c>
      <c r="I947" s="1">
        <v>118</v>
      </c>
      <c r="J947" s="1">
        <v>0</v>
      </c>
      <c r="K947" s="1">
        <v>5</v>
      </c>
      <c r="L947" s="1">
        <v>209.15</v>
      </c>
      <c r="M947" s="1">
        <v>209.2</v>
      </c>
      <c r="N947" s="1">
        <v>209.15</v>
      </c>
      <c r="O947" s="1">
        <v>209.2</v>
      </c>
      <c r="P947" s="1">
        <v>5</v>
      </c>
      <c r="Q947" s="1">
        <v>2</v>
      </c>
      <c r="R947" s="2" t="s">
        <v>53</v>
      </c>
      <c r="S947" s="2" t="s">
        <v>100</v>
      </c>
      <c r="T947" s="2"/>
      <c r="U947" s="2"/>
      <c r="V947" s="2" t="s">
        <v>101</v>
      </c>
      <c r="W947" s="2" t="s">
        <v>2026</v>
      </c>
      <c r="X947" s="3">
        <v>44896.631249999999</v>
      </c>
      <c r="Y947" s="2" t="s">
        <v>56</v>
      </c>
      <c r="Z947" s="2" t="s">
        <v>36</v>
      </c>
      <c r="AA947" s="2" t="s">
        <v>103</v>
      </c>
      <c r="AB947" s="2" t="s">
        <v>2027</v>
      </c>
    </row>
    <row r="948" spans="1:28" ht="13" x14ac:dyDescent="0.15">
      <c r="A948" s="1">
        <v>397</v>
      </c>
      <c r="B948" s="2" t="s">
        <v>28</v>
      </c>
      <c r="C948" s="2" t="s">
        <v>29</v>
      </c>
      <c r="D948" s="1">
        <v>23</v>
      </c>
      <c r="E948" s="2" t="s">
        <v>1619</v>
      </c>
      <c r="F948" s="1">
        <v>7</v>
      </c>
      <c r="G948" s="2"/>
      <c r="H948" s="1">
        <v>0</v>
      </c>
      <c r="I948" s="1">
        <v>5</v>
      </c>
      <c r="J948" s="1">
        <v>0</v>
      </c>
      <c r="K948" s="1">
        <v>5</v>
      </c>
      <c r="L948" s="1">
        <v>209.25</v>
      </c>
      <c r="M948" s="1">
        <v>209.3</v>
      </c>
      <c r="N948" s="1">
        <v>209.25</v>
      </c>
      <c r="O948" s="1">
        <v>209.3</v>
      </c>
      <c r="P948" s="1">
        <v>5</v>
      </c>
      <c r="Q948" s="1">
        <v>5</v>
      </c>
      <c r="R948" s="2" t="s">
        <v>44</v>
      </c>
      <c r="S948" s="2" t="s">
        <v>105</v>
      </c>
      <c r="T948" s="2"/>
      <c r="U948" s="2"/>
      <c r="V948" s="2" t="s">
        <v>105</v>
      </c>
      <c r="W948" s="2" t="s">
        <v>2028</v>
      </c>
      <c r="X948" s="3">
        <v>44896.564583333333</v>
      </c>
      <c r="Y948" s="2" t="s">
        <v>35</v>
      </c>
      <c r="Z948" s="2" t="s">
        <v>36</v>
      </c>
      <c r="AA948" s="2"/>
      <c r="AB948" s="2" t="s">
        <v>2029</v>
      </c>
    </row>
    <row r="949" spans="1:28" ht="13" x14ac:dyDescent="0.15">
      <c r="A949" s="1">
        <v>397</v>
      </c>
      <c r="B949" s="2" t="s">
        <v>28</v>
      </c>
      <c r="C949" s="2" t="s">
        <v>29</v>
      </c>
      <c r="D949" s="1">
        <v>23</v>
      </c>
      <c r="E949" s="2" t="s">
        <v>1619</v>
      </c>
      <c r="F949" s="1">
        <v>7</v>
      </c>
      <c r="G949" s="2" t="s">
        <v>43</v>
      </c>
      <c r="H949" s="1">
        <v>35</v>
      </c>
      <c r="I949" s="1">
        <v>35</v>
      </c>
      <c r="J949" s="1">
        <v>35</v>
      </c>
      <c r="K949" s="1">
        <v>5</v>
      </c>
      <c r="L949" s="1">
        <v>209.6</v>
      </c>
      <c r="M949" s="1">
        <v>209.6</v>
      </c>
      <c r="N949" s="1">
        <v>209.6</v>
      </c>
      <c r="O949" s="1">
        <v>209.6</v>
      </c>
      <c r="P949" s="1">
        <v>0</v>
      </c>
      <c r="Q949" s="1">
        <v>1</v>
      </c>
      <c r="R949" s="2" t="s">
        <v>49</v>
      </c>
      <c r="S949" s="2" t="s">
        <v>50</v>
      </c>
      <c r="T949" s="2"/>
      <c r="U949" s="2"/>
      <c r="V949" s="2" t="s">
        <v>50</v>
      </c>
      <c r="W949" s="2" t="s">
        <v>2030</v>
      </c>
      <c r="X949" s="3">
        <v>44897.095833333333</v>
      </c>
      <c r="Y949" s="2" t="s">
        <v>110</v>
      </c>
      <c r="Z949" s="2" t="s">
        <v>36</v>
      </c>
      <c r="AA949" s="2"/>
      <c r="AB949" s="2" t="s">
        <v>2031</v>
      </c>
    </row>
    <row r="950" spans="1:28" ht="13" x14ac:dyDescent="0.15">
      <c r="A950" s="1">
        <v>397</v>
      </c>
      <c r="B950" s="2" t="s">
        <v>28</v>
      </c>
      <c r="C950" s="2" t="s">
        <v>29</v>
      </c>
      <c r="D950" s="1">
        <v>23</v>
      </c>
      <c r="E950" s="2" t="s">
        <v>1619</v>
      </c>
      <c r="F950" s="1" t="s">
        <v>119</v>
      </c>
      <c r="G950" s="2"/>
      <c r="H950" s="1">
        <v>65</v>
      </c>
      <c r="I950" s="1">
        <v>72</v>
      </c>
      <c r="J950" s="1">
        <v>0</v>
      </c>
      <c r="K950" s="1">
        <v>5</v>
      </c>
      <c r="L950" s="1">
        <v>210.52</v>
      </c>
      <c r="M950" s="1">
        <v>210.59</v>
      </c>
      <c r="N950" s="1">
        <v>210.52</v>
      </c>
      <c r="O950" s="1">
        <v>210.59</v>
      </c>
      <c r="P950" s="1">
        <v>7</v>
      </c>
      <c r="Q950" s="1">
        <v>5</v>
      </c>
      <c r="R950" s="2" t="s">
        <v>31</v>
      </c>
      <c r="S950" s="2"/>
      <c r="T950" s="2" t="s">
        <v>141</v>
      </c>
      <c r="U950" s="2" t="s">
        <v>142</v>
      </c>
      <c r="V950" s="2" t="s">
        <v>143</v>
      </c>
      <c r="W950" s="2" t="s">
        <v>2032</v>
      </c>
      <c r="X950" s="3">
        <v>44896.565972222219</v>
      </c>
      <c r="Y950" s="2" t="s">
        <v>35</v>
      </c>
      <c r="Z950" s="2" t="s">
        <v>36</v>
      </c>
      <c r="AA950" s="2"/>
      <c r="AB950" s="2" t="s">
        <v>2033</v>
      </c>
    </row>
    <row r="951" spans="1:28" ht="13" x14ac:dyDescent="0.15">
      <c r="A951" s="1">
        <v>397</v>
      </c>
      <c r="B951" s="2" t="s">
        <v>28</v>
      </c>
      <c r="C951" s="2" t="s">
        <v>29</v>
      </c>
      <c r="D951" s="1">
        <v>23</v>
      </c>
      <c r="E951" s="2" t="s">
        <v>1619</v>
      </c>
      <c r="F951" s="1" t="s">
        <v>119</v>
      </c>
      <c r="G951" s="2"/>
      <c r="H951" s="1">
        <v>65</v>
      </c>
      <c r="I951" s="1">
        <v>72</v>
      </c>
      <c r="J951" s="1">
        <v>0</v>
      </c>
      <c r="K951" s="1">
        <v>5</v>
      </c>
      <c r="L951" s="1">
        <v>210.52</v>
      </c>
      <c r="M951" s="1">
        <v>210.59</v>
      </c>
      <c r="N951" s="1">
        <v>210.52</v>
      </c>
      <c r="O951" s="1">
        <v>210.59</v>
      </c>
      <c r="P951" s="1">
        <v>7</v>
      </c>
      <c r="Q951" s="1">
        <v>5</v>
      </c>
      <c r="R951" s="2" t="s">
        <v>31</v>
      </c>
      <c r="S951" s="2"/>
      <c r="T951" s="2" t="s">
        <v>136</v>
      </c>
      <c r="U951" s="2" t="s">
        <v>137</v>
      </c>
      <c r="V951" s="2" t="s">
        <v>138</v>
      </c>
      <c r="W951" s="2" t="s">
        <v>2034</v>
      </c>
      <c r="X951" s="3">
        <v>44896.565972222219</v>
      </c>
      <c r="Y951" s="2" t="s">
        <v>35</v>
      </c>
      <c r="Z951" s="2" t="s">
        <v>36</v>
      </c>
      <c r="AA951" s="2"/>
      <c r="AB951" s="2" t="s">
        <v>2035</v>
      </c>
    </row>
    <row r="952" spans="1:28" ht="13" x14ac:dyDescent="0.15">
      <c r="A952" s="1">
        <v>397</v>
      </c>
      <c r="B952" s="2" t="s">
        <v>28</v>
      </c>
      <c r="C952" s="2" t="s">
        <v>29</v>
      </c>
      <c r="D952" s="1">
        <v>23</v>
      </c>
      <c r="E952" s="2" t="s">
        <v>1619</v>
      </c>
      <c r="F952" s="2" t="s">
        <v>119</v>
      </c>
      <c r="G952" s="2"/>
      <c r="H952" s="1">
        <v>65</v>
      </c>
      <c r="I952" s="1">
        <v>72</v>
      </c>
      <c r="J952" s="1">
        <v>65</v>
      </c>
      <c r="K952" s="1">
        <v>5</v>
      </c>
      <c r="L952" s="1">
        <v>210.52</v>
      </c>
      <c r="M952" s="1">
        <v>210.59</v>
      </c>
      <c r="N952" s="1">
        <v>210.52</v>
      </c>
      <c r="O952" s="1">
        <v>210.59</v>
      </c>
      <c r="P952" s="1">
        <v>7</v>
      </c>
      <c r="Q952" s="1">
        <v>247</v>
      </c>
      <c r="R952" s="2" t="s">
        <v>59</v>
      </c>
      <c r="S952" s="2" t="s">
        <v>32</v>
      </c>
      <c r="T952" s="2"/>
      <c r="U952" s="2"/>
      <c r="V952" s="2" t="s">
        <v>32</v>
      </c>
      <c r="W952" s="2" t="s">
        <v>2036</v>
      </c>
      <c r="X952" s="3">
        <v>44896.564583333333</v>
      </c>
      <c r="Y952" s="2" t="s">
        <v>35</v>
      </c>
      <c r="Z952" s="2" t="s">
        <v>36</v>
      </c>
      <c r="AA952" s="2"/>
      <c r="AB952" s="2" t="s">
        <v>2037</v>
      </c>
    </row>
    <row r="953" spans="1:28" ht="13" x14ac:dyDescent="0.15">
      <c r="A953" s="1">
        <v>397</v>
      </c>
      <c r="B953" s="2" t="s">
        <v>28</v>
      </c>
      <c r="C953" s="2" t="s">
        <v>29</v>
      </c>
      <c r="D953" s="1">
        <v>23</v>
      </c>
      <c r="E953" s="2" t="s">
        <v>1619</v>
      </c>
      <c r="F953" s="2" t="s">
        <v>119</v>
      </c>
      <c r="G953" s="2"/>
      <c r="H953" s="1">
        <v>65</v>
      </c>
      <c r="I953" s="1">
        <v>72</v>
      </c>
      <c r="J953" s="1">
        <v>0</v>
      </c>
      <c r="K953" s="1">
        <v>5</v>
      </c>
      <c r="L953" s="1">
        <v>210.52</v>
      </c>
      <c r="M953" s="1">
        <v>210.59</v>
      </c>
      <c r="N953" s="1">
        <v>210.52</v>
      </c>
      <c r="O953" s="1">
        <v>210.59</v>
      </c>
      <c r="P953" s="1">
        <v>7</v>
      </c>
      <c r="Q953" s="1">
        <v>20</v>
      </c>
      <c r="R953" s="2" t="s">
        <v>31</v>
      </c>
      <c r="S953" s="2" t="s">
        <v>133</v>
      </c>
      <c r="T953" s="2"/>
      <c r="U953" s="2"/>
      <c r="V953" s="2" t="s">
        <v>133</v>
      </c>
      <c r="W953" s="2" t="s">
        <v>2038</v>
      </c>
      <c r="X953" s="3">
        <v>44896.565972222219</v>
      </c>
      <c r="Y953" s="2" t="s">
        <v>35</v>
      </c>
      <c r="Z953" s="2" t="s">
        <v>36</v>
      </c>
      <c r="AA953" s="2" t="s">
        <v>131</v>
      </c>
      <c r="AB953" s="2" t="s">
        <v>2039</v>
      </c>
    </row>
    <row r="954" spans="1:28" ht="13" x14ac:dyDescent="0.15">
      <c r="A954" s="1">
        <v>397</v>
      </c>
      <c r="B954" s="2" t="s">
        <v>28</v>
      </c>
      <c r="C954" s="2" t="s">
        <v>29</v>
      </c>
      <c r="D954" s="1">
        <v>23</v>
      </c>
      <c r="E954" s="2" t="s">
        <v>1619</v>
      </c>
      <c r="F954" s="2" t="s">
        <v>119</v>
      </c>
      <c r="G954" s="2"/>
      <c r="H954" s="1">
        <v>65</v>
      </c>
      <c r="I954" s="1">
        <v>72</v>
      </c>
      <c r="J954" s="1">
        <v>0</v>
      </c>
      <c r="K954" s="1">
        <v>5</v>
      </c>
      <c r="L954" s="1">
        <v>210.52</v>
      </c>
      <c r="M954" s="1">
        <v>210.59</v>
      </c>
      <c r="N954" s="1">
        <v>210.52</v>
      </c>
      <c r="O954" s="1">
        <v>210.59</v>
      </c>
      <c r="P954" s="1">
        <v>7</v>
      </c>
      <c r="Q954" s="1">
        <v>5</v>
      </c>
      <c r="R954" s="2" t="s">
        <v>31</v>
      </c>
      <c r="S954" s="2"/>
      <c r="T954" s="2" t="s">
        <v>153</v>
      </c>
      <c r="U954" s="2" t="s">
        <v>154</v>
      </c>
      <c r="V954" s="2" t="s">
        <v>155</v>
      </c>
      <c r="W954" s="2" t="s">
        <v>2040</v>
      </c>
      <c r="X954" s="3">
        <v>44896.565972222219</v>
      </c>
      <c r="Y954" s="2" t="s">
        <v>35</v>
      </c>
      <c r="Z954" s="2" t="s">
        <v>36</v>
      </c>
      <c r="AA954" s="2"/>
      <c r="AB954" s="2" t="s">
        <v>2041</v>
      </c>
    </row>
    <row r="955" spans="1:28" ht="13" x14ac:dyDescent="0.15">
      <c r="A955" s="1">
        <v>397</v>
      </c>
      <c r="B955" s="2" t="s">
        <v>28</v>
      </c>
      <c r="C955" s="2" t="s">
        <v>29</v>
      </c>
      <c r="D955" s="1">
        <v>23</v>
      </c>
      <c r="E955" s="2" t="s">
        <v>1619</v>
      </c>
      <c r="F955" s="2" t="s">
        <v>119</v>
      </c>
      <c r="G955" s="2"/>
      <c r="H955" s="1">
        <v>65</v>
      </c>
      <c r="I955" s="1">
        <v>72</v>
      </c>
      <c r="J955" s="1">
        <v>0</v>
      </c>
      <c r="K955" s="1">
        <v>5</v>
      </c>
      <c r="L955" s="1">
        <v>210.52</v>
      </c>
      <c r="M955" s="1">
        <v>210.59</v>
      </c>
      <c r="N955" s="1">
        <v>210.52</v>
      </c>
      <c r="O955" s="1">
        <v>210.59</v>
      </c>
      <c r="P955" s="1">
        <v>7</v>
      </c>
      <c r="Q955" s="1">
        <v>20</v>
      </c>
      <c r="R955" s="2" t="s">
        <v>31</v>
      </c>
      <c r="S955" s="2"/>
      <c r="T955" s="2" t="s">
        <v>146</v>
      </c>
      <c r="U955" s="2" t="s">
        <v>147</v>
      </c>
      <c r="V955" s="2" t="s">
        <v>148</v>
      </c>
      <c r="W955" s="2" t="s">
        <v>2042</v>
      </c>
      <c r="X955" s="3">
        <v>44896.565972222219</v>
      </c>
      <c r="Y955" s="2" t="s">
        <v>35</v>
      </c>
      <c r="Z955" s="2" t="s">
        <v>36</v>
      </c>
      <c r="AA955" s="2"/>
      <c r="AB955" s="2" t="s">
        <v>2043</v>
      </c>
    </row>
    <row r="956" spans="1:28" ht="13" x14ac:dyDescent="0.15">
      <c r="A956" s="1">
        <v>397</v>
      </c>
      <c r="B956" s="2" t="s">
        <v>28</v>
      </c>
      <c r="C956" s="2" t="s">
        <v>29</v>
      </c>
      <c r="D956" s="1">
        <v>23</v>
      </c>
      <c r="E956" s="2" t="s">
        <v>1619</v>
      </c>
      <c r="F956" s="2" t="s">
        <v>119</v>
      </c>
      <c r="G956" s="2"/>
      <c r="H956" s="1">
        <v>65</v>
      </c>
      <c r="I956" s="1">
        <v>72</v>
      </c>
      <c r="J956" s="1">
        <v>0</v>
      </c>
      <c r="K956" s="1">
        <v>5</v>
      </c>
      <c r="L956" s="1">
        <v>210.52</v>
      </c>
      <c r="M956" s="1">
        <v>210.59</v>
      </c>
      <c r="N956" s="1">
        <v>210.52</v>
      </c>
      <c r="O956" s="1">
        <v>210.59</v>
      </c>
      <c r="P956" s="1">
        <v>7</v>
      </c>
      <c r="Q956" s="1">
        <v>30</v>
      </c>
      <c r="R956" s="2" t="s">
        <v>31</v>
      </c>
      <c r="S956" s="2"/>
      <c r="T956" s="2" t="s">
        <v>120</v>
      </c>
      <c r="U956" s="2" t="s">
        <v>121</v>
      </c>
      <c r="V956" s="2" t="s">
        <v>122</v>
      </c>
      <c r="W956" s="2" t="s">
        <v>2044</v>
      </c>
      <c r="X956" s="3">
        <v>44896.565972222219</v>
      </c>
      <c r="Y956" s="2" t="s">
        <v>35</v>
      </c>
      <c r="Z956" s="2" t="s">
        <v>36</v>
      </c>
      <c r="AA956" s="2"/>
      <c r="AB956" s="2" t="s">
        <v>2045</v>
      </c>
    </row>
    <row r="957" spans="1:28" ht="13" x14ac:dyDescent="0.15">
      <c r="A957" s="1">
        <v>397</v>
      </c>
      <c r="B957" s="2" t="s">
        <v>28</v>
      </c>
      <c r="C957" s="2" t="s">
        <v>29</v>
      </c>
      <c r="D957" s="1">
        <v>23</v>
      </c>
      <c r="E957" s="2" t="s">
        <v>1619</v>
      </c>
      <c r="F957" s="2" t="s">
        <v>119</v>
      </c>
      <c r="G957" s="2"/>
      <c r="H957" s="1">
        <v>65</v>
      </c>
      <c r="I957" s="1">
        <v>72</v>
      </c>
      <c r="J957" s="1">
        <v>0</v>
      </c>
      <c r="K957" s="1">
        <v>5</v>
      </c>
      <c r="L957" s="1">
        <v>210.52</v>
      </c>
      <c r="M957" s="1">
        <v>210.59</v>
      </c>
      <c r="N957" s="1">
        <v>210.52</v>
      </c>
      <c r="O957" s="1">
        <v>210.59</v>
      </c>
      <c r="P957" s="1">
        <v>7</v>
      </c>
      <c r="Q957" s="1">
        <v>30</v>
      </c>
      <c r="R957" s="2" t="s">
        <v>31</v>
      </c>
      <c r="S957" s="2"/>
      <c r="T957" s="2" t="s">
        <v>125</v>
      </c>
      <c r="U957" s="2" t="s">
        <v>126</v>
      </c>
      <c r="V957" s="2" t="s">
        <v>127</v>
      </c>
      <c r="W957" s="2" t="s">
        <v>2046</v>
      </c>
      <c r="X957" s="3">
        <v>44896.565972222219</v>
      </c>
      <c r="Y957" s="2" t="s">
        <v>35</v>
      </c>
      <c r="Z957" s="2" t="s">
        <v>36</v>
      </c>
      <c r="AA957" s="2"/>
      <c r="AB957" s="2" t="s">
        <v>2047</v>
      </c>
    </row>
    <row r="958" spans="1:28" ht="13" x14ac:dyDescent="0.15">
      <c r="A958" s="1">
        <v>397</v>
      </c>
      <c r="B958" s="2" t="s">
        <v>28</v>
      </c>
      <c r="C958" s="2" t="s">
        <v>29</v>
      </c>
      <c r="D958" s="1">
        <v>23</v>
      </c>
      <c r="E958" s="2" t="s">
        <v>1619</v>
      </c>
      <c r="F958" s="2" t="s">
        <v>119</v>
      </c>
      <c r="G958" s="2"/>
      <c r="H958" s="1">
        <v>65</v>
      </c>
      <c r="I958" s="1">
        <v>72</v>
      </c>
      <c r="J958" s="1">
        <v>0</v>
      </c>
      <c r="K958" s="1">
        <v>5</v>
      </c>
      <c r="L958" s="1">
        <v>210.52</v>
      </c>
      <c r="M958" s="1">
        <v>210.59</v>
      </c>
      <c r="N958" s="1">
        <v>210.52</v>
      </c>
      <c r="O958" s="1">
        <v>210.59</v>
      </c>
      <c r="P958" s="1">
        <v>7</v>
      </c>
      <c r="Q958" s="1">
        <v>5</v>
      </c>
      <c r="R958" s="2" t="s">
        <v>31</v>
      </c>
      <c r="S958" s="2" t="s">
        <v>50</v>
      </c>
      <c r="T958" s="2"/>
      <c r="U958" s="2"/>
      <c r="V958" s="2" t="s">
        <v>50</v>
      </c>
      <c r="W958" s="2" t="s">
        <v>2048</v>
      </c>
      <c r="X958" s="3">
        <v>44896.565972222219</v>
      </c>
      <c r="Y958" s="2" t="s">
        <v>35</v>
      </c>
      <c r="Z958" s="2" t="s">
        <v>36</v>
      </c>
      <c r="AA958" s="2" t="s">
        <v>131</v>
      </c>
      <c r="AB958" s="2" t="s">
        <v>2049</v>
      </c>
    </row>
    <row r="959" spans="1:28" ht="13" x14ac:dyDescent="0.15">
      <c r="A959" s="1">
        <v>397</v>
      </c>
      <c r="B959" s="2" t="s">
        <v>28</v>
      </c>
      <c r="C959" s="2" t="s">
        <v>29</v>
      </c>
      <c r="D959" s="1">
        <v>23</v>
      </c>
      <c r="E959" s="2" t="s">
        <v>1619</v>
      </c>
      <c r="F959" s="2" t="s">
        <v>119</v>
      </c>
      <c r="G959" s="2"/>
      <c r="H959" s="1">
        <v>65</v>
      </c>
      <c r="I959" s="1">
        <v>72</v>
      </c>
      <c r="J959" s="1">
        <v>0</v>
      </c>
      <c r="K959" s="1">
        <v>5</v>
      </c>
      <c r="L959" s="1">
        <v>210.52</v>
      </c>
      <c r="M959" s="1">
        <v>210.59</v>
      </c>
      <c r="N959" s="1">
        <v>210.52</v>
      </c>
      <c r="O959" s="1">
        <v>210.59</v>
      </c>
      <c r="P959" s="1">
        <v>7</v>
      </c>
      <c r="Q959" s="1">
        <v>20</v>
      </c>
      <c r="R959" s="2" t="s">
        <v>31</v>
      </c>
      <c r="S959" s="2"/>
      <c r="T959" s="2" t="s">
        <v>158</v>
      </c>
      <c r="U959" s="2" t="s">
        <v>159</v>
      </c>
      <c r="V959" s="2" t="s">
        <v>160</v>
      </c>
      <c r="W959" s="2" t="s">
        <v>2050</v>
      </c>
      <c r="X959" s="3">
        <v>44896.565972222219</v>
      </c>
      <c r="Y959" s="2" t="s">
        <v>35</v>
      </c>
      <c r="Z959" s="2" t="s">
        <v>36</v>
      </c>
      <c r="AA959" s="2"/>
      <c r="AB959" s="2" t="s">
        <v>2051</v>
      </c>
    </row>
    <row r="960" spans="1:28" ht="13" x14ac:dyDescent="0.15">
      <c r="A960" s="1">
        <v>397</v>
      </c>
      <c r="B960" s="2" t="s">
        <v>28</v>
      </c>
      <c r="C960" s="2" t="s">
        <v>29</v>
      </c>
      <c r="D960" s="1">
        <v>24</v>
      </c>
      <c r="E960" s="2" t="s">
        <v>1619</v>
      </c>
      <c r="F960" s="2">
        <v>1</v>
      </c>
      <c r="G960" s="2" t="s">
        <v>43</v>
      </c>
      <c r="H960" s="1">
        <v>25</v>
      </c>
      <c r="I960" s="1">
        <v>25</v>
      </c>
      <c r="J960" s="1">
        <v>25</v>
      </c>
      <c r="K960" s="1">
        <v>5</v>
      </c>
      <c r="L960" s="1">
        <v>212.65</v>
      </c>
      <c r="M960" s="1">
        <v>212.65</v>
      </c>
      <c r="N960" s="1">
        <v>212.649</v>
      </c>
      <c r="O960" s="1">
        <v>212.649</v>
      </c>
      <c r="P960" s="1">
        <v>0</v>
      </c>
      <c r="Q960" s="1">
        <v>1</v>
      </c>
      <c r="R960" s="2" t="s">
        <v>49</v>
      </c>
      <c r="S960" s="2" t="s">
        <v>50</v>
      </c>
      <c r="T960" s="2"/>
      <c r="U960" s="2"/>
      <c r="V960" s="2" t="s">
        <v>50</v>
      </c>
      <c r="W960" s="2" t="s">
        <v>2052</v>
      </c>
      <c r="X960" s="3">
        <v>44897.155555555553</v>
      </c>
      <c r="Y960" s="2" t="s">
        <v>110</v>
      </c>
      <c r="Z960" s="2" t="s">
        <v>36</v>
      </c>
      <c r="AA960" s="2"/>
      <c r="AB960" s="2" t="s">
        <v>2053</v>
      </c>
    </row>
    <row r="961" spans="1:28" ht="13" x14ac:dyDescent="0.15">
      <c r="A961" s="1">
        <v>397</v>
      </c>
      <c r="B961" s="2" t="s">
        <v>28</v>
      </c>
      <c r="C961" s="2" t="s">
        <v>29</v>
      </c>
      <c r="D961" s="1">
        <v>24</v>
      </c>
      <c r="E961" s="2" t="s">
        <v>1619</v>
      </c>
      <c r="F961" s="1">
        <v>2</v>
      </c>
      <c r="G961" s="2" t="s">
        <v>43</v>
      </c>
      <c r="H961" s="1">
        <v>75</v>
      </c>
      <c r="I961" s="1">
        <v>75</v>
      </c>
      <c r="J961" s="1">
        <v>75</v>
      </c>
      <c r="K961" s="1">
        <v>5</v>
      </c>
      <c r="L961" s="1">
        <v>213.59</v>
      </c>
      <c r="M961" s="1">
        <v>213.59</v>
      </c>
      <c r="N961" s="1">
        <v>213.58500000000001</v>
      </c>
      <c r="O961" s="1">
        <v>213.58500000000001</v>
      </c>
      <c r="P961" s="1">
        <v>0</v>
      </c>
      <c r="Q961" s="1">
        <v>1</v>
      </c>
      <c r="R961" s="2" t="s">
        <v>49</v>
      </c>
      <c r="S961" s="2" t="s">
        <v>50</v>
      </c>
      <c r="T961" s="2"/>
      <c r="U961" s="2"/>
      <c r="V961" s="2" t="s">
        <v>50</v>
      </c>
      <c r="W961" s="2" t="s">
        <v>2054</v>
      </c>
      <c r="X961" s="3">
        <v>44897.155555555553</v>
      </c>
      <c r="Y961" s="2" t="s">
        <v>110</v>
      </c>
      <c r="Z961" s="2" t="s">
        <v>36</v>
      </c>
      <c r="AA961" s="2"/>
      <c r="AB961" s="2" t="s">
        <v>2055</v>
      </c>
    </row>
    <row r="962" spans="1:28" ht="13" x14ac:dyDescent="0.15">
      <c r="A962" s="1">
        <v>397</v>
      </c>
      <c r="B962" s="2" t="s">
        <v>28</v>
      </c>
      <c r="C962" s="2" t="s">
        <v>29</v>
      </c>
      <c r="D962" s="1">
        <v>24</v>
      </c>
      <c r="E962" s="2" t="s">
        <v>1619</v>
      </c>
      <c r="F962" s="1">
        <v>3</v>
      </c>
      <c r="G962" s="2" t="s">
        <v>43</v>
      </c>
      <c r="H962" s="1">
        <v>38</v>
      </c>
      <c r="I962" s="1">
        <v>39</v>
      </c>
      <c r="J962" s="1">
        <v>38</v>
      </c>
      <c r="K962" s="1">
        <v>5</v>
      </c>
      <c r="L962" s="1">
        <v>214.68</v>
      </c>
      <c r="M962" s="1">
        <v>214.69</v>
      </c>
      <c r="N962" s="1">
        <v>214.67</v>
      </c>
      <c r="O962" s="1">
        <v>214.68</v>
      </c>
      <c r="P962" s="1">
        <v>1</v>
      </c>
      <c r="Q962" s="1">
        <v>5</v>
      </c>
      <c r="R962" s="2" t="s">
        <v>44</v>
      </c>
      <c r="S962" s="2" t="s">
        <v>112</v>
      </c>
      <c r="T962" s="2"/>
      <c r="U962" s="2"/>
      <c r="V962" s="2" t="s">
        <v>112</v>
      </c>
      <c r="W962" s="2" t="s">
        <v>2056</v>
      </c>
      <c r="X962" s="3">
        <v>44897.161111111112</v>
      </c>
      <c r="Y962" s="2" t="s">
        <v>110</v>
      </c>
      <c r="Z962" s="2" t="s">
        <v>36</v>
      </c>
      <c r="AA962" s="2"/>
      <c r="AB962" s="2" t="s">
        <v>2057</v>
      </c>
    </row>
    <row r="963" spans="1:28" ht="13" x14ac:dyDescent="0.15">
      <c r="A963" s="1">
        <v>397</v>
      </c>
      <c r="B963" s="2" t="s">
        <v>28</v>
      </c>
      <c r="C963" s="2" t="s">
        <v>29</v>
      </c>
      <c r="D963" s="1">
        <v>24</v>
      </c>
      <c r="E963" s="2" t="s">
        <v>1619</v>
      </c>
      <c r="F963" s="1">
        <v>3</v>
      </c>
      <c r="G963" s="2" t="s">
        <v>29</v>
      </c>
      <c r="H963" s="1">
        <v>38</v>
      </c>
      <c r="I963" s="1">
        <v>38</v>
      </c>
      <c r="J963" s="1">
        <v>38</v>
      </c>
      <c r="K963" s="1">
        <v>5</v>
      </c>
      <c r="L963" s="1">
        <v>214.68</v>
      </c>
      <c r="M963" s="1">
        <v>214.68</v>
      </c>
      <c r="N963" s="1">
        <v>214.67</v>
      </c>
      <c r="O963" s="1">
        <v>214.67</v>
      </c>
      <c r="P963" s="1">
        <v>0</v>
      </c>
      <c r="Q963" s="1"/>
      <c r="R963" s="2" t="s">
        <v>38</v>
      </c>
      <c r="S963" s="2" t="s">
        <v>39</v>
      </c>
      <c r="T963" s="2"/>
      <c r="U963" s="2"/>
      <c r="V963" s="2" t="s">
        <v>39</v>
      </c>
      <c r="W963" s="2" t="s">
        <v>2058</v>
      </c>
      <c r="X963" s="3">
        <v>44897.179166666669</v>
      </c>
      <c r="Y963" s="2" t="s">
        <v>41</v>
      </c>
      <c r="Z963" s="2" t="s">
        <v>36</v>
      </c>
      <c r="AA963" s="2"/>
      <c r="AB963" s="2" t="s">
        <v>2059</v>
      </c>
    </row>
    <row r="964" spans="1:28" ht="13" x14ac:dyDescent="0.15">
      <c r="A964" s="1">
        <v>397</v>
      </c>
      <c r="B964" s="2" t="s">
        <v>28</v>
      </c>
      <c r="C964" s="2" t="s">
        <v>29</v>
      </c>
      <c r="D964" s="1">
        <v>24</v>
      </c>
      <c r="E964" s="2" t="s">
        <v>1619</v>
      </c>
      <c r="F964" s="1">
        <v>3</v>
      </c>
      <c r="G964" s="2" t="s">
        <v>43</v>
      </c>
      <c r="H964" s="1">
        <v>38</v>
      </c>
      <c r="I964" s="1">
        <v>39</v>
      </c>
      <c r="J964" s="1">
        <v>38</v>
      </c>
      <c r="K964" s="1">
        <v>5</v>
      </c>
      <c r="L964" s="1">
        <v>214.68</v>
      </c>
      <c r="M964" s="1">
        <v>214.69</v>
      </c>
      <c r="N964" s="1">
        <v>214.67</v>
      </c>
      <c r="O964" s="1">
        <v>214.68</v>
      </c>
      <c r="P964" s="1">
        <v>1</v>
      </c>
      <c r="Q964" s="1">
        <v>5</v>
      </c>
      <c r="R964" s="2" t="s">
        <v>44</v>
      </c>
      <c r="S964" s="2" t="s">
        <v>108</v>
      </c>
      <c r="T964" s="2"/>
      <c r="U964" s="2"/>
      <c r="V964" s="2" t="s">
        <v>108</v>
      </c>
      <c r="W964" s="2" t="s">
        <v>2060</v>
      </c>
      <c r="X964" s="3">
        <v>44897.161111111112</v>
      </c>
      <c r="Y964" s="2" t="s">
        <v>110</v>
      </c>
      <c r="Z964" s="2" t="s">
        <v>36</v>
      </c>
      <c r="AA964" s="2"/>
      <c r="AB964" s="2" t="s">
        <v>2061</v>
      </c>
    </row>
    <row r="965" spans="1:28" ht="13" x14ac:dyDescent="0.15">
      <c r="A965" s="1">
        <v>397</v>
      </c>
      <c r="B965" s="2" t="s">
        <v>28</v>
      </c>
      <c r="C965" s="2" t="s">
        <v>29</v>
      </c>
      <c r="D965" s="1">
        <v>24</v>
      </c>
      <c r="E965" s="2" t="s">
        <v>1619</v>
      </c>
      <c r="F965" s="1">
        <v>3</v>
      </c>
      <c r="G965" s="2" t="s">
        <v>43</v>
      </c>
      <c r="H965" s="1">
        <v>75</v>
      </c>
      <c r="I965" s="1">
        <v>75</v>
      </c>
      <c r="J965" s="1">
        <v>75</v>
      </c>
      <c r="K965" s="1">
        <v>5</v>
      </c>
      <c r="L965" s="1">
        <v>215.05</v>
      </c>
      <c r="M965" s="1">
        <v>215.05</v>
      </c>
      <c r="N965" s="1">
        <v>215.03899999999999</v>
      </c>
      <c r="O965" s="1">
        <v>215.03899999999999</v>
      </c>
      <c r="P965" s="1">
        <v>0</v>
      </c>
      <c r="Q965" s="1">
        <v>1</v>
      </c>
      <c r="R965" s="2" t="s">
        <v>49</v>
      </c>
      <c r="S965" s="2" t="s">
        <v>50</v>
      </c>
      <c r="T965" s="2"/>
      <c r="U965" s="2"/>
      <c r="V965" s="2" t="s">
        <v>50</v>
      </c>
      <c r="W965" s="2" t="s">
        <v>2062</v>
      </c>
      <c r="X965" s="3">
        <v>44897.155555555553</v>
      </c>
      <c r="Y965" s="2" t="s">
        <v>110</v>
      </c>
      <c r="Z965" s="2" t="s">
        <v>36</v>
      </c>
      <c r="AA965" s="2"/>
      <c r="AB965" s="2" t="s">
        <v>2063</v>
      </c>
    </row>
    <row r="966" spans="1:28" ht="13" x14ac:dyDescent="0.15">
      <c r="A966" s="1">
        <v>397</v>
      </c>
      <c r="B966" s="2" t="s">
        <v>28</v>
      </c>
      <c r="C966" s="2" t="s">
        <v>29</v>
      </c>
      <c r="D966" s="1">
        <v>24</v>
      </c>
      <c r="E966" s="2" t="s">
        <v>1619</v>
      </c>
      <c r="F966" s="1">
        <v>4</v>
      </c>
      <c r="G966" s="2" t="s">
        <v>43</v>
      </c>
      <c r="H966" s="1">
        <v>64</v>
      </c>
      <c r="I966" s="1">
        <v>66</v>
      </c>
      <c r="J966" s="1">
        <v>64</v>
      </c>
      <c r="K966" s="1">
        <v>5</v>
      </c>
      <c r="L966" s="1">
        <v>216.4</v>
      </c>
      <c r="M966" s="1">
        <v>216.42</v>
      </c>
      <c r="N966" s="1">
        <v>216.38300000000001</v>
      </c>
      <c r="O966" s="1">
        <v>216.40299999999999</v>
      </c>
      <c r="P966" s="1">
        <v>2</v>
      </c>
      <c r="Q966" s="1">
        <v>10</v>
      </c>
      <c r="R966" s="2" t="s">
        <v>44</v>
      </c>
      <c r="S966" s="2" t="s">
        <v>45</v>
      </c>
      <c r="T966" s="2"/>
      <c r="U966" s="2"/>
      <c r="V966" s="2">
        <v>31204</v>
      </c>
      <c r="W966" s="2" t="s">
        <v>2064</v>
      </c>
      <c r="X966" s="3">
        <v>44897.163194444445</v>
      </c>
      <c r="Y966" s="2" t="s">
        <v>110</v>
      </c>
      <c r="Z966" s="2" t="s">
        <v>36</v>
      </c>
      <c r="AA966" s="2"/>
      <c r="AB966" s="2" t="s">
        <v>2065</v>
      </c>
    </row>
    <row r="967" spans="1:28" ht="13" x14ac:dyDescent="0.15">
      <c r="A967" s="1">
        <v>397</v>
      </c>
      <c r="B967" s="2" t="s">
        <v>28</v>
      </c>
      <c r="C967" s="2" t="s">
        <v>29</v>
      </c>
      <c r="D967" s="1">
        <v>24</v>
      </c>
      <c r="E967" s="2" t="s">
        <v>1619</v>
      </c>
      <c r="F967" s="1">
        <v>4</v>
      </c>
      <c r="G967" s="2" t="s">
        <v>43</v>
      </c>
      <c r="H967" s="1">
        <v>70</v>
      </c>
      <c r="I967" s="1">
        <v>70</v>
      </c>
      <c r="J967" s="1">
        <v>70</v>
      </c>
      <c r="K967" s="1">
        <v>5</v>
      </c>
      <c r="L967" s="1">
        <v>216.46</v>
      </c>
      <c r="M967" s="1">
        <v>216.46</v>
      </c>
      <c r="N967" s="1">
        <v>216.44300000000001</v>
      </c>
      <c r="O967" s="1">
        <v>216.44300000000001</v>
      </c>
      <c r="P967" s="1">
        <v>0</v>
      </c>
      <c r="Q967" s="1">
        <v>1</v>
      </c>
      <c r="R967" s="2" t="s">
        <v>49</v>
      </c>
      <c r="S967" s="2" t="s">
        <v>50</v>
      </c>
      <c r="T967" s="2"/>
      <c r="U967" s="2"/>
      <c r="V967" s="2" t="s">
        <v>50</v>
      </c>
      <c r="W967" s="2" t="s">
        <v>2066</v>
      </c>
      <c r="X967" s="3">
        <v>44897.155555555553</v>
      </c>
      <c r="Y967" s="2" t="s">
        <v>110</v>
      </c>
      <c r="Z967" s="2" t="s">
        <v>36</v>
      </c>
      <c r="AA967" s="2"/>
      <c r="AB967" s="2" t="s">
        <v>2067</v>
      </c>
    </row>
    <row r="968" spans="1:28" ht="13" x14ac:dyDescent="0.15">
      <c r="A968" s="1">
        <v>397</v>
      </c>
      <c r="B968" s="2" t="s">
        <v>28</v>
      </c>
      <c r="C968" s="2" t="s">
        <v>29</v>
      </c>
      <c r="D968" s="1">
        <v>24</v>
      </c>
      <c r="E968" s="2" t="s">
        <v>1619</v>
      </c>
      <c r="F968" s="1">
        <v>5</v>
      </c>
      <c r="G968" s="2"/>
      <c r="H968" s="1">
        <v>0</v>
      </c>
      <c r="I968" s="1">
        <v>0</v>
      </c>
      <c r="J968" s="1">
        <v>0</v>
      </c>
      <c r="K968" s="1">
        <v>5</v>
      </c>
      <c r="L968" s="1">
        <v>217.22</v>
      </c>
      <c r="M968" s="1">
        <v>217.22</v>
      </c>
      <c r="N968" s="1">
        <v>217.2</v>
      </c>
      <c r="O968" s="1">
        <v>217.2</v>
      </c>
      <c r="P968" s="1">
        <v>0</v>
      </c>
      <c r="Q968" s="1">
        <v>1</v>
      </c>
      <c r="R968" s="2" t="s">
        <v>1851</v>
      </c>
      <c r="S968" s="2" t="s">
        <v>1852</v>
      </c>
      <c r="T968" s="2"/>
      <c r="U968" s="2"/>
      <c r="V968" s="2" t="s">
        <v>1853</v>
      </c>
      <c r="W968" s="2" t="s">
        <v>2068</v>
      </c>
      <c r="X968" s="3">
        <v>44896.592361111114</v>
      </c>
      <c r="Y968" s="2" t="s">
        <v>35</v>
      </c>
      <c r="Z968" s="2" t="s">
        <v>36</v>
      </c>
      <c r="AA968" s="2"/>
      <c r="AB968" s="2" t="s">
        <v>2069</v>
      </c>
    </row>
    <row r="969" spans="1:28" ht="13" x14ac:dyDescent="0.15">
      <c r="A969" s="1">
        <v>397</v>
      </c>
      <c r="B969" s="2" t="s">
        <v>28</v>
      </c>
      <c r="C969" s="2" t="s">
        <v>29</v>
      </c>
      <c r="D969" s="1">
        <v>24</v>
      </c>
      <c r="E969" s="2" t="s">
        <v>1619</v>
      </c>
      <c r="F969" s="1">
        <v>5</v>
      </c>
      <c r="G969" s="2" t="s">
        <v>43</v>
      </c>
      <c r="H969" s="1">
        <v>32</v>
      </c>
      <c r="I969" s="1">
        <v>34</v>
      </c>
      <c r="J969" s="1">
        <v>32</v>
      </c>
      <c r="K969" s="1">
        <v>5</v>
      </c>
      <c r="L969" s="1">
        <v>217.54</v>
      </c>
      <c r="M969" s="1">
        <v>217.56</v>
      </c>
      <c r="N969" s="1">
        <v>217.51900000000001</v>
      </c>
      <c r="O969" s="1">
        <v>217.53899999999999</v>
      </c>
      <c r="P969" s="1">
        <v>2</v>
      </c>
      <c r="Q969" s="1">
        <v>7</v>
      </c>
      <c r="R969" s="2" t="s">
        <v>210</v>
      </c>
      <c r="S969" s="2" t="s">
        <v>211</v>
      </c>
      <c r="T969" s="2" t="s">
        <v>212</v>
      </c>
      <c r="U969" s="2" t="s">
        <v>213</v>
      </c>
      <c r="V969" s="2" t="s">
        <v>211</v>
      </c>
      <c r="W969" s="2" t="s">
        <v>2070</v>
      </c>
      <c r="X969" s="3">
        <v>44897.165277777778</v>
      </c>
      <c r="Y969" s="2" t="s">
        <v>35</v>
      </c>
      <c r="Z969" s="2" t="s">
        <v>36</v>
      </c>
      <c r="AA969" s="2"/>
      <c r="AB969" s="2" t="s">
        <v>2071</v>
      </c>
    </row>
    <row r="970" spans="1:28" ht="13" x14ac:dyDescent="0.15">
      <c r="A970" s="1">
        <v>397</v>
      </c>
      <c r="B970" s="2" t="s">
        <v>28</v>
      </c>
      <c r="C970" s="2" t="s">
        <v>29</v>
      </c>
      <c r="D970" s="1">
        <v>24</v>
      </c>
      <c r="E970" s="2" t="s">
        <v>1619</v>
      </c>
      <c r="F970" s="1">
        <v>5</v>
      </c>
      <c r="G970" s="2"/>
      <c r="H970" s="1">
        <v>70</v>
      </c>
      <c r="I970" s="1">
        <v>70</v>
      </c>
      <c r="J970" s="1">
        <v>70</v>
      </c>
      <c r="K970" s="1">
        <v>5</v>
      </c>
      <c r="L970" s="1">
        <v>217.92</v>
      </c>
      <c r="M970" s="1">
        <v>217.92</v>
      </c>
      <c r="N970" s="1">
        <v>217.89699999999999</v>
      </c>
      <c r="O970" s="1">
        <v>217.89699999999999</v>
      </c>
      <c r="P970" s="1">
        <v>0</v>
      </c>
      <c r="Q970" s="1">
        <v>1</v>
      </c>
      <c r="R970" s="2" t="s">
        <v>49</v>
      </c>
      <c r="S970" s="2" t="s">
        <v>50</v>
      </c>
      <c r="T970" s="2"/>
      <c r="U970" s="2"/>
      <c r="V970" s="2" t="s">
        <v>50</v>
      </c>
      <c r="W970" s="2" t="s">
        <v>2072</v>
      </c>
      <c r="X970" s="3">
        <v>44897.155555555553</v>
      </c>
      <c r="Y970" s="2" t="s">
        <v>110</v>
      </c>
      <c r="Z970" s="2" t="s">
        <v>36</v>
      </c>
      <c r="AA970" s="2"/>
      <c r="AB970" s="2" t="s">
        <v>2073</v>
      </c>
    </row>
    <row r="971" spans="1:28" ht="13" x14ac:dyDescent="0.15">
      <c r="A971" s="1">
        <v>397</v>
      </c>
      <c r="B971" s="2" t="s">
        <v>28</v>
      </c>
      <c r="C971" s="2" t="s">
        <v>29</v>
      </c>
      <c r="D971" s="1">
        <v>24</v>
      </c>
      <c r="E971" s="2" t="s">
        <v>1619</v>
      </c>
      <c r="F971" s="1">
        <v>6</v>
      </c>
      <c r="G971" s="2" t="s">
        <v>43</v>
      </c>
      <c r="H971" s="1">
        <v>70</v>
      </c>
      <c r="I971" s="1">
        <v>70</v>
      </c>
      <c r="J971" s="1">
        <v>70</v>
      </c>
      <c r="K971" s="1">
        <v>5</v>
      </c>
      <c r="L971" s="1">
        <v>219.36</v>
      </c>
      <c r="M971" s="1">
        <v>219.36</v>
      </c>
      <c r="N971" s="1">
        <v>219.33099999999999</v>
      </c>
      <c r="O971" s="1">
        <v>219.33099999999999</v>
      </c>
      <c r="P971" s="1">
        <v>0</v>
      </c>
      <c r="Q971" s="1">
        <v>1</v>
      </c>
      <c r="R971" s="2" t="s">
        <v>49</v>
      </c>
      <c r="S971" s="2" t="s">
        <v>50</v>
      </c>
      <c r="T971" s="2"/>
      <c r="U971" s="2"/>
      <c r="V971" s="2" t="s">
        <v>50</v>
      </c>
      <c r="W971" s="2" t="s">
        <v>2074</v>
      </c>
      <c r="X971" s="3">
        <v>44897.155555555553</v>
      </c>
      <c r="Y971" s="2" t="s">
        <v>110</v>
      </c>
      <c r="Z971" s="2" t="s">
        <v>36</v>
      </c>
      <c r="AA971" s="2"/>
      <c r="AB971" s="2" t="s">
        <v>2075</v>
      </c>
    </row>
    <row r="972" spans="1:28" ht="13" x14ac:dyDescent="0.15">
      <c r="A972" s="1">
        <v>397</v>
      </c>
      <c r="B972" s="2" t="s">
        <v>28</v>
      </c>
      <c r="C972" s="2" t="s">
        <v>29</v>
      </c>
      <c r="D972" s="1">
        <v>24</v>
      </c>
      <c r="E972" s="2" t="s">
        <v>1619</v>
      </c>
      <c r="F972" s="1">
        <v>7</v>
      </c>
      <c r="G972" s="2" t="s">
        <v>43</v>
      </c>
      <c r="H972" s="1">
        <v>62</v>
      </c>
      <c r="I972" s="1">
        <v>62</v>
      </c>
      <c r="J972" s="1">
        <v>62</v>
      </c>
      <c r="K972" s="1">
        <v>5</v>
      </c>
      <c r="L972" s="1">
        <v>220.39</v>
      </c>
      <c r="M972" s="1">
        <v>220.39</v>
      </c>
      <c r="N972" s="1">
        <v>220.357</v>
      </c>
      <c r="O972" s="1">
        <v>220.357</v>
      </c>
      <c r="P972" s="1">
        <v>0</v>
      </c>
      <c r="Q972" s="1">
        <v>1</v>
      </c>
      <c r="R972" s="2" t="s">
        <v>49</v>
      </c>
      <c r="S972" s="2" t="s">
        <v>50</v>
      </c>
      <c r="T972" s="2"/>
      <c r="U972" s="2"/>
      <c r="V972" s="2" t="s">
        <v>50</v>
      </c>
      <c r="W972" s="2" t="s">
        <v>2076</v>
      </c>
      <c r="X972" s="3">
        <v>44897.155555555553</v>
      </c>
      <c r="Y972" s="2" t="s">
        <v>110</v>
      </c>
      <c r="Z972" s="2" t="s">
        <v>36</v>
      </c>
      <c r="AA972" s="2"/>
      <c r="AB972" s="2" t="s">
        <v>2077</v>
      </c>
    </row>
    <row r="973" spans="1:28" ht="13" x14ac:dyDescent="0.15">
      <c r="A973" s="1">
        <v>397</v>
      </c>
      <c r="B973" s="2" t="s">
        <v>28</v>
      </c>
      <c r="C973" s="2" t="s">
        <v>29</v>
      </c>
      <c r="D973" s="1">
        <v>24</v>
      </c>
      <c r="E973" s="2" t="s">
        <v>1619</v>
      </c>
      <c r="F973" s="1">
        <v>7</v>
      </c>
      <c r="G973" s="2"/>
      <c r="H973" s="1">
        <v>116</v>
      </c>
      <c r="I973" s="1">
        <v>126</v>
      </c>
      <c r="J973" s="1">
        <v>0</v>
      </c>
      <c r="K973" s="1">
        <v>5</v>
      </c>
      <c r="L973" s="1">
        <v>220.93</v>
      </c>
      <c r="M973" s="1">
        <v>220.98</v>
      </c>
      <c r="N973" s="1">
        <v>220.89500000000001</v>
      </c>
      <c r="O973" s="1">
        <v>220.94499999999999</v>
      </c>
      <c r="P973" s="1">
        <v>5</v>
      </c>
      <c r="Q973" s="1">
        <v>6</v>
      </c>
      <c r="R973" s="2" t="s">
        <v>53</v>
      </c>
      <c r="S973" s="2"/>
      <c r="T973" s="2"/>
      <c r="U973" s="2"/>
      <c r="V973" s="2" t="s">
        <v>54</v>
      </c>
      <c r="W973" s="2" t="s">
        <v>2078</v>
      </c>
      <c r="X973" s="3">
        <v>44896.633333333331</v>
      </c>
      <c r="Y973" s="2" t="s">
        <v>56</v>
      </c>
      <c r="Z973" s="2" t="s">
        <v>36</v>
      </c>
      <c r="AA973" s="2" t="s">
        <v>57</v>
      </c>
      <c r="AB973" s="2" t="s">
        <v>2079</v>
      </c>
    </row>
    <row r="974" spans="1:28" ht="13" x14ac:dyDescent="0.15">
      <c r="A974" s="1">
        <v>397</v>
      </c>
      <c r="B974" s="2" t="s">
        <v>28</v>
      </c>
      <c r="C974" s="2" t="s">
        <v>29</v>
      </c>
      <c r="D974" s="1">
        <v>24</v>
      </c>
      <c r="E974" s="2" t="s">
        <v>1619</v>
      </c>
      <c r="F974" s="1">
        <v>7</v>
      </c>
      <c r="G974" s="2"/>
      <c r="H974" s="1">
        <v>116</v>
      </c>
      <c r="I974" s="1">
        <v>126</v>
      </c>
      <c r="J974" s="1">
        <v>0</v>
      </c>
      <c r="K974" s="1">
        <v>5</v>
      </c>
      <c r="L974" s="1">
        <v>220.93</v>
      </c>
      <c r="M974" s="1">
        <v>220.98</v>
      </c>
      <c r="N974" s="1">
        <v>220.89500000000001</v>
      </c>
      <c r="O974" s="1">
        <v>220.94499999999999</v>
      </c>
      <c r="P974" s="1">
        <v>5</v>
      </c>
      <c r="Q974" s="1">
        <v>4</v>
      </c>
      <c r="R974" s="2" t="s">
        <v>53</v>
      </c>
      <c r="S974" s="2"/>
      <c r="T974" s="2" t="s">
        <v>94</v>
      </c>
      <c r="U974" s="2" t="s">
        <v>95</v>
      </c>
      <c r="V974" s="2" t="s">
        <v>96</v>
      </c>
      <c r="W974" s="2" t="s">
        <v>2080</v>
      </c>
      <c r="X974" s="3">
        <v>44896.633333333331</v>
      </c>
      <c r="Y974" s="2" t="s">
        <v>56</v>
      </c>
      <c r="Z974" s="2" t="s">
        <v>36</v>
      </c>
      <c r="AA974" s="2" t="s">
        <v>98</v>
      </c>
      <c r="AB974" s="2" t="s">
        <v>2081</v>
      </c>
    </row>
    <row r="975" spans="1:28" ht="13" x14ac:dyDescent="0.15">
      <c r="A975" s="1">
        <v>397</v>
      </c>
      <c r="B975" s="2" t="s">
        <v>28</v>
      </c>
      <c r="C975" s="2" t="s">
        <v>29</v>
      </c>
      <c r="D975" s="1">
        <v>24</v>
      </c>
      <c r="E975" s="2" t="s">
        <v>1619</v>
      </c>
      <c r="F975" s="1">
        <v>7</v>
      </c>
      <c r="G975" s="2"/>
      <c r="H975" s="1">
        <v>116</v>
      </c>
      <c r="I975" s="1">
        <v>126</v>
      </c>
      <c r="J975" s="1">
        <v>116</v>
      </c>
      <c r="K975" s="1">
        <v>5</v>
      </c>
      <c r="L975" s="1">
        <v>220.93</v>
      </c>
      <c r="M975" s="1">
        <v>221.03</v>
      </c>
      <c r="N975" s="1">
        <v>220.89500000000001</v>
      </c>
      <c r="O975" s="1">
        <v>220.995</v>
      </c>
      <c r="P975" s="1">
        <v>10</v>
      </c>
      <c r="Q975" s="1">
        <v>353</v>
      </c>
      <c r="R975" s="2" t="s">
        <v>59</v>
      </c>
      <c r="S975" s="2" t="s">
        <v>60</v>
      </c>
      <c r="T975" s="2"/>
      <c r="U975" s="2"/>
      <c r="V975" s="2" t="s">
        <v>2082</v>
      </c>
      <c r="W975" s="2" t="s">
        <v>2083</v>
      </c>
      <c r="X975" s="3">
        <v>44896.592361111114</v>
      </c>
      <c r="Y975" s="2" t="s">
        <v>35</v>
      </c>
      <c r="Z975" s="2" t="s">
        <v>36</v>
      </c>
      <c r="AA975" s="2"/>
      <c r="AB975" s="2" t="s">
        <v>2084</v>
      </c>
    </row>
    <row r="976" spans="1:28" ht="13" x14ac:dyDescent="0.15">
      <c r="A976" s="1">
        <v>397</v>
      </c>
      <c r="B976" s="2" t="s">
        <v>28</v>
      </c>
      <c r="C976" s="2" t="s">
        <v>29</v>
      </c>
      <c r="D976" s="1">
        <v>24</v>
      </c>
      <c r="E976" s="2" t="s">
        <v>1619</v>
      </c>
      <c r="F976" s="1">
        <v>7</v>
      </c>
      <c r="G976" s="2"/>
      <c r="H976" s="1">
        <v>116</v>
      </c>
      <c r="I976" s="1">
        <v>126</v>
      </c>
      <c r="J976" s="1">
        <v>0</v>
      </c>
      <c r="K976" s="1">
        <v>5</v>
      </c>
      <c r="L976" s="1">
        <v>220.93</v>
      </c>
      <c r="M976" s="1">
        <v>220.98</v>
      </c>
      <c r="N976" s="1">
        <v>220.89500000000001</v>
      </c>
      <c r="O976" s="1">
        <v>220.94499999999999</v>
      </c>
      <c r="P976" s="1">
        <v>5</v>
      </c>
      <c r="Q976" s="1">
        <v>25</v>
      </c>
      <c r="R976" s="2" t="s">
        <v>80</v>
      </c>
      <c r="S976" s="2"/>
      <c r="T976" s="2" t="s">
        <v>64</v>
      </c>
      <c r="U976" s="2" t="s">
        <v>65</v>
      </c>
      <c r="V976" s="2" t="s">
        <v>81</v>
      </c>
      <c r="W976" s="2" t="s">
        <v>2085</v>
      </c>
      <c r="X976" s="3">
        <v>44896.633333333331</v>
      </c>
      <c r="Y976" s="2" t="s">
        <v>56</v>
      </c>
      <c r="Z976" s="2" t="s">
        <v>36</v>
      </c>
      <c r="AA976" s="2"/>
      <c r="AB976" s="2" t="s">
        <v>2086</v>
      </c>
    </row>
    <row r="977" spans="1:28" ht="13" x14ac:dyDescent="0.15">
      <c r="A977" s="1">
        <v>397</v>
      </c>
      <c r="B977" s="2" t="s">
        <v>28</v>
      </c>
      <c r="C977" s="2" t="s">
        <v>29</v>
      </c>
      <c r="D977" s="1">
        <v>24</v>
      </c>
      <c r="E977" s="2" t="s">
        <v>1619</v>
      </c>
      <c r="F977" s="1">
        <v>7</v>
      </c>
      <c r="G977" s="2"/>
      <c r="H977" s="1">
        <v>116</v>
      </c>
      <c r="I977" s="1">
        <v>126</v>
      </c>
      <c r="J977" s="1">
        <v>0</v>
      </c>
      <c r="K977" s="1">
        <v>5</v>
      </c>
      <c r="L977" s="1">
        <v>220.93</v>
      </c>
      <c r="M977" s="1">
        <v>220.98</v>
      </c>
      <c r="N977" s="1">
        <v>220.89500000000001</v>
      </c>
      <c r="O977" s="1">
        <v>220.94499999999999</v>
      </c>
      <c r="P977" s="1">
        <v>5</v>
      </c>
      <c r="Q977" s="1">
        <v>75</v>
      </c>
      <c r="R977" s="2" t="s">
        <v>80</v>
      </c>
      <c r="S977" s="2"/>
      <c r="T977" s="2"/>
      <c r="U977" s="2"/>
      <c r="V977" s="1" t="s">
        <v>84</v>
      </c>
      <c r="W977" s="2" t="s">
        <v>2087</v>
      </c>
      <c r="X977" s="3">
        <v>44896.633333333331</v>
      </c>
      <c r="Y977" s="2" t="s">
        <v>56</v>
      </c>
      <c r="Z977" s="2" t="s">
        <v>36</v>
      </c>
      <c r="AA977" s="2" t="s">
        <v>86</v>
      </c>
      <c r="AB977" s="2" t="s">
        <v>2088</v>
      </c>
    </row>
    <row r="978" spans="1:28" ht="13" x14ac:dyDescent="0.15">
      <c r="A978" s="1">
        <v>397</v>
      </c>
      <c r="B978" s="2" t="s">
        <v>28</v>
      </c>
      <c r="C978" s="2" t="s">
        <v>29</v>
      </c>
      <c r="D978" s="1">
        <v>24</v>
      </c>
      <c r="E978" s="2" t="s">
        <v>1619</v>
      </c>
      <c r="F978" s="1">
        <v>7</v>
      </c>
      <c r="G978" s="2"/>
      <c r="H978" s="1">
        <v>116</v>
      </c>
      <c r="I978" s="1">
        <v>126</v>
      </c>
      <c r="J978" s="1">
        <v>0</v>
      </c>
      <c r="K978" s="1">
        <v>5</v>
      </c>
      <c r="L978" s="1">
        <v>220.93</v>
      </c>
      <c r="M978" s="1">
        <v>220.98</v>
      </c>
      <c r="N978" s="1">
        <v>220.89500000000001</v>
      </c>
      <c r="O978" s="1">
        <v>220.94499999999999</v>
      </c>
      <c r="P978" s="1">
        <v>5</v>
      </c>
      <c r="Q978" s="1">
        <v>2</v>
      </c>
      <c r="R978" s="2" t="s">
        <v>53</v>
      </c>
      <c r="S978" s="2"/>
      <c r="T978" s="2" t="s">
        <v>74</v>
      </c>
      <c r="U978" s="2" t="s">
        <v>75</v>
      </c>
      <c r="V978" s="2" t="s">
        <v>76</v>
      </c>
      <c r="W978" s="2" t="s">
        <v>2089</v>
      </c>
      <c r="X978" s="3">
        <v>44896.633333333331</v>
      </c>
      <c r="Y978" s="2" t="s">
        <v>56</v>
      </c>
      <c r="Z978" s="2" t="s">
        <v>36</v>
      </c>
      <c r="AA978" s="2" t="s">
        <v>78</v>
      </c>
      <c r="AB978" s="2" t="s">
        <v>2090</v>
      </c>
    </row>
    <row r="979" spans="1:28" ht="13" x14ac:dyDescent="0.15">
      <c r="A979" s="1">
        <v>397</v>
      </c>
      <c r="B979" s="2" t="s">
        <v>28</v>
      </c>
      <c r="C979" s="2" t="s">
        <v>29</v>
      </c>
      <c r="D979" s="1">
        <v>24</v>
      </c>
      <c r="E979" s="2" t="s">
        <v>1619</v>
      </c>
      <c r="F979" s="1">
        <v>7</v>
      </c>
      <c r="G979" s="2"/>
      <c r="H979" s="1">
        <v>116</v>
      </c>
      <c r="I979" s="1">
        <v>126</v>
      </c>
      <c r="J979" s="1">
        <v>0</v>
      </c>
      <c r="K979" s="1">
        <v>5</v>
      </c>
      <c r="L979" s="1">
        <v>220.93</v>
      </c>
      <c r="M979" s="1">
        <v>220.98</v>
      </c>
      <c r="N979" s="1">
        <v>220.89500000000001</v>
      </c>
      <c r="O979" s="1">
        <v>220.94499999999999</v>
      </c>
      <c r="P979" s="1">
        <v>5</v>
      </c>
      <c r="Q979" s="1">
        <v>10</v>
      </c>
      <c r="R979" s="2" t="s">
        <v>53</v>
      </c>
      <c r="S979" s="2"/>
      <c r="T979" s="2" t="s">
        <v>88</v>
      </c>
      <c r="U979" s="2" t="s">
        <v>89</v>
      </c>
      <c r="V979" s="2" t="s">
        <v>90</v>
      </c>
      <c r="W979" s="2" t="s">
        <v>2091</v>
      </c>
      <c r="X979" s="3">
        <v>44896.633333333331</v>
      </c>
      <c r="Y979" s="2" t="s">
        <v>56</v>
      </c>
      <c r="Z979" s="2" t="s">
        <v>36</v>
      </c>
      <c r="AA979" s="2" t="s">
        <v>92</v>
      </c>
      <c r="AB979" s="2" t="s">
        <v>2092</v>
      </c>
    </row>
    <row r="980" spans="1:28" ht="13" x14ac:dyDescent="0.15">
      <c r="A980" s="1">
        <v>397</v>
      </c>
      <c r="B980" s="2" t="s">
        <v>28</v>
      </c>
      <c r="C980" s="2" t="s">
        <v>29</v>
      </c>
      <c r="D980" s="1">
        <v>24</v>
      </c>
      <c r="E980" s="2" t="s">
        <v>1619</v>
      </c>
      <c r="F980" s="1">
        <v>7</v>
      </c>
      <c r="G980" s="2"/>
      <c r="H980" s="1">
        <v>116</v>
      </c>
      <c r="I980" s="1">
        <v>126</v>
      </c>
      <c r="J980" s="1">
        <v>0</v>
      </c>
      <c r="K980" s="1">
        <v>5</v>
      </c>
      <c r="L980" s="1">
        <v>220.93</v>
      </c>
      <c r="M980" s="1">
        <v>220.98</v>
      </c>
      <c r="N980" s="1">
        <v>220.89500000000001</v>
      </c>
      <c r="O980" s="1">
        <v>220.94499999999999</v>
      </c>
      <c r="P980" s="1">
        <v>5</v>
      </c>
      <c r="Q980" s="1">
        <v>10</v>
      </c>
      <c r="R980" s="2" t="s">
        <v>53</v>
      </c>
      <c r="S980" s="2"/>
      <c r="T980" s="2" t="s">
        <v>64</v>
      </c>
      <c r="U980" s="2" t="s">
        <v>65</v>
      </c>
      <c r="V980" s="2" t="s">
        <v>66</v>
      </c>
      <c r="W980" s="2" t="s">
        <v>2093</v>
      </c>
      <c r="X980" s="3">
        <v>44896.633333333331</v>
      </c>
      <c r="Y980" s="2" t="s">
        <v>56</v>
      </c>
      <c r="Z980" s="2" t="s">
        <v>36</v>
      </c>
      <c r="AA980" s="2" t="s">
        <v>68</v>
      </c>
      <c r="AB980" s="2" t="s">
        <v>2094</v>
      </c>
    </row>
    <row r="981" spans="1:28" ht="13" x14ac:dyDescent="0.15">
      <c r="A981" s="1">
        <v>397</v>
      </c>
      <c r="B981" s="2" t="s">
        <v>28</v>
      </c>
      <c r="C981" s="2" t="s">
        <v>29</v>
      </c>
      <c r="D981" s="1">
        <v>24</v>
      </c>
      <c r="E981" s="2" t="s">
        <v>1619</v>
      </c>
      <c r="F981" s="1">
        <v>7</v>
      </c>
      <c r="G981" s="2"/>
      <c r="H981" s="1">
        <v>116</v>
      </c>
      <c r="I981" s="1">
        <v>126</v>
      </c>
      <c r="J981" s="1">
        <v>0</v>
      </c>
      <c r="K981" s="1">
        <v>5</v>
      </c>
      <c r="L981" s="1">
        <v>220.93</v>
      </c>
      <c r="M981" s="1">
        <v>220.98</v>
      </c>
      <c r="N981" s="1">
        <v>220.89500000000001</v>
      </c>
      <c r="O981" s="1">
        <v>220.94499999999999</v>
      </c>
      <c r="P981" s="1">
        <v>5</v>
      </c>
      <c r="Q981" s="1">
        <v>2</v>
      </c>
      <c r="R981" s="2" t="s">
        <v>53</v>
      </c>
      <c r="S981" s="2" t="s">
        <v>100</v>
      </c>
      <c r="T981" s="2"/>
      <c r="U981" s="2"/>
      <c r="V981" s="2" t="s">
        <v>101</v>
      </c>
      <c r="W981" s="2" t="s">
        <v>2095</v>
      </c>
      <c r="X981" s="3">
        <v>44896.633333333331</v>
      </c>
      <c r="Y981" s="2" t="s">
        <v>56</v>
      </c>
      <c r="Z981" s="2" t="s">
        <v>36</v>
      </c>
      <c r="AA981" s="2" t="s">
        <v>103</v>
      </c>
      <c r="AB981" s="2" t="s">
        <v>2096</v>
      </c>
    </row>
    <row r="982" spans="1:28" ht="13" x14ac:dyDescent="0.15">
      <c r="A982" s="1">
        <v>397</v>
      </c>
      <c r="B982" s="2" t="s">
        <v>28</v>
      </c>
      <c r="C982" s="2" t="s">
        <v>29</v>
      </c>
      <c r="D982" s="1">
        <v>24</v>
      </c>
      <c r="E982" s="2" t="s">
        <v>1619</v>
      </c>
      <c r="F982" s="1">
        <v>7</v>
      </c>
      <c r="G982" s="2"/>
      <c r="H982" s="1">
        <v>116</v>
      </c>
      <c r="I982" s="1">
        <v>126</v>
      </c>
      <c r="J982" s="1">
        <v>0</v>
      </c>
      <c r="K982" s="1">
        <v>5</v>
      </c>
      <c r="L982" s="1">
        <v>220.93</v>
      </c>
      <c r="M982" s="1">
        <v>220.98</v>
      </c>
      <c r="N982" s="1">
        <v>220.89500000000001</v>
      </c>
      <c r="O982" s="1">
        <v>220.94499999999999</v>
      </c>
      <c r="P982" s="1">
        <v>5</v>
      </c>
      <c r="Q982" s="1">
        <v>3</v>
      </c>
      <c r="R982" s="2" t="s">
        <v>53</v>
      </c>
      <c r="S982" s="2"/>
      <c r="T982" s="2"/>
      <c r="U982" s="2"/>
      <c r="V982" s="2" t="s">
        <v>70</v>
      </c>
      <c r="W982" s="2" t="s">
        <v>2097</v>
      </c>
      <c r="X982" s="3">
        <v>44896.633333333331</v>
      </c>
      <c r="Y982" s="2" t="s">
        <v>56</v>
      </c>
      <c r="Z982" s="2" t="s">
        <v>36</v>
      </c>
      <c r="AA982" s="2" t="s">
        <v>72</v>
      </c>
      <c r="AB982" s="2" t="s">
        <v>2098</v>
      </c>
    </row>
    <row r="983" spans="1:28" ht="13" x14ac:dyDescent="0.15">
      <c r="A983" s="1">
        <v>397</v>
      </c>
      <c r="B983" s="2" t="s">
        <v>28</v>
      </c>
      <c r="C983" s="2" t="s">
        <v>29</v>
      </c>
      <c r="D983" s="1">
        <v>24</v>
      </c>
      <c r="E983" s="2" t="s">
        <v>1619</v>
      </c>
      <c r="F983" s="1">
        <v>8</v>
      </c>
      <c r="G983" s="2"/>
      <c r="H983" s="1">
        <v>0</v>
      </c>
      <c r="I983" s="1">
        <v>5</v>
      </c>
      <c r="J983" s="1">
        <v>0</v>
      </c>
      <c r="K983" s="1">
        <v>5</v>
      </c>
      <c r="L983" s="1">
        <v>221.03</v>
      </c>
      <c r="M983" s="1">
        <v>221.08</v>
      </c>
      <c r="N983" s="1">
        <v>220.995</v>
      </c>
      <c r="O983" s="1">
        <v>221.04499999999999</v>
      </c>
      <c r="P983" s="1">
        <v>5</v>
      </c>
      <c r="Q983" s="1">
        <v>5</v>
      </c>
      <c r="R983" s="2" t="s">
        <v>44</v>
      </c>
      <c r="S983" s="2" t="s">
        <v>105</v>
      </c>
      <c r="T983" s="2"/>
      <c r="U983" s="2"/>
      <c r="V983" s="2" t="s">
        <v>105</v>
      </c>
      <c r="W983" s="2" t="s">
        <v>2099</v>
      </c>
      <c r="X983" s="3">
        <v>44896.592361111114</v>
      </c>
      <c r="Y983" s="2" t="s">
        <v>35</v>
      </c>
      <c r="Z983" s="2" t="s">
        <v>36</v>
      </c>
      <c r="AA983" s="2"/>
      <c r="AB983" s="2" t="s">
        <v>2100</v>
      </c>
    </row>
    <row r="984" spans="1:28" ht="13" x14ac:dyDescent="0.15">
      <c r="A984" s="1">
        <v>397</v>
      </c>
      <c r="B984" s="2" t="s">
        <v>28</v>
      </c>
      <c r="C984" s="2" t="s">
        <v>29</v>
      </c>
      <c r="D984" s="1">
        <v>24</v>
      </c>
      <c r="E984" s="2" t="s">
        <v>1619</v>
      </c>
      <c r="F984" s="1">
        <v>8</v>
      </c>
      <c r="G984" s="2" t="s">
        <v>43</v>
      </c>
      <c r="H984" s="1">
        <v>33</v>
      </c>
      <c r="I984" s="1">
        <v>33</v>
      </c>
      <c r="J984" s="1">
        <v>33</v>
      </c>
      <c r="K984" s="1">
        <v>5</v>
      </c>
      <c r="L984" s="1">
        <v>221.36</v>
      </c>
      <c r="M984" s="1">
        <v>221.36</v>
      </c>
      <c r="N984" s="1">
        <v>221.32400000000001</v>
      </c>
      <c r="O984" s="1">
        <v>221.32400000000001</v>
      </c>
      <c r="P984" s="1">
        <v>0</v>
      </c>
      <c r="Q984" s="1">
        <v>1</v>
      </c>
      <c r="R984" s="2" t="s">
        <v>49</v>
      </c>
      <c r="S984" s="2" t="s">
        <v>50</v>
      </c>
      <c r="T984" s="2"/>
      <c r="U984" s="2"/>
      <c r="V984" s="2" t="s">
        <v>50</v>
      </c>
      <c r="W984" s="2" t="s">
        <v>2101</v>
      </c>
      <c r="X984" s="3">
        <v>44897.155555555553</v>
      </c>
      <c r="Y984" s="2" t="s">
        <v>110</v>
      </c>
      <c r="Z984" s="2" t="s">
        <v>36</v>
      </c>
      <c r="AA984" s="2"/>
      <c r="AB984" s="2" t="s">
        <v>2102</v>
      </c>
    </row>
    <row r="985" spans="1:28" ht="13" x14ac:dyDescent="0.15">
      <c r="A985" s="1">
        <v>397</v>
      </c>
      <c r="B985" s="2" t="s">
        <v>28</v>
      </c>
      <c r="C985" s="2" t="s">
        <v>29</v>
      </c>
      <c r="D985" s="1">
        <v>24</v>
      </c>
      <c r="E985" s="2" t="s">
        <v>1619</v>
      </c>
      <c r="F985" s="1">
        <v>8</v>
      </c>
      <c r="G985" s="2" t="s">
        <v>29</v>
      </c>
      <c r="H985" s="1">
        <v>44</v>
      </c>
      <c r="I985" s="1">
        <v>44</v>
      </c>
      <c r="J985" s="1">
        <v>44</v>
      </c>
      <c r="K985" s="1">
        <v>5</v>
      </c>
      <c r="L985" s="1">
        <v>221.47</v>
      </c>
      <c r="M985" s="1">
        <v>221.47</v>
      </c>
      <c r="N985" s="1">
        <v>221.43299999999999</v>
      </c>
      <c r="O985" s="1">
        <v>221.43299999999999</v>
      </c>
      <c r="P985" s="1">
        <v>0</v>
      </c>
      <c r="Q985" s="1"/>
      <c r="R985" s="2" t="s">
        <v>38</v>
      </c>
      <c r="S985" s="2" t="s">
        <v>39</v>
      </c>
      <c r="T985" s="2"/>
      <c r="U985" s="2"/>
      <c r="V985" s="2" t="s">
        <v>39</v>
      </c>
      <c r="W985" s="2" t="s">
        <v>2103</v>
      </c>
      <c r="X985" s="3">
        <v>44897.179166666669</v>
      </c>
      <c r="Y985" s="2" t="s">
        <v>41</v>
      </c>
      <c r="Z985" s="2" t="s">
        <v>36</v>
      </c>
      <c r="AA985" s="2"/>
      <c r="AB985" s="2" t="s">
        <v>2104</v>
      </c>
    </row>
    <row r="986" spans="1:28" ht="13" x14ac:dyDescent="0.15">
      <c r="A986" s="1">
        <v>397</v>
      </c>
      <c r="B986" s="2" t="s">
        <v>28</v>
      </c>
      <c r="C986" s="2" t="s">
        <v>29</v>
      </c>
      <c r="D986" s="1">
        <v>24</v>
      </c>
      <c r="E986" s="2" t="s">
        <v>1619</v>
      </c>
      <c r="F986" s="1">
        <v>8</v>
      </c>
      <c r="G986" s="2" t="s">
        <v>43</v>
      </c>
      <c r="H986" s="1">
        <v>44</v>
      </c>
      <c r="I986" s="1">
        <v>45</v>
      </c>
      <c r="J986" s="1">
        <v>44</v>
      </c>
      <c r="K986" s="1">
        <v>5</v>
      </c>
      <c r="L986" s="1">
        <v>221.47</v>
      </c>
      <c r="M986" s="1">
        <v>221.48</v>
      </c>
      <c r="N986" s="1">
        <v>221.43299999999999</v>
      </c>
      <c r="O986" s="1">
        <v>221.44300000000001</v>
      </c>
      <c r="P986" s="1">
        <v>1</v>
      </c>
      <c r="Q986" s="1">
        <v>5</v>
      </c>
      <c r="R986" s="2" t="s">
        <v>44</v>
      </c>
      <c r="S986" s="2" t="s">
        <v>108</v>
      </c>
      <c r="T986" s="2"/>
      <c r="U986" s="2"/>
      <c r="V986" s="2" t="s">
        <v>108</v>
      </c>
      <c r="W986" s="2" t="s">
        <v>2105</v>
      </c>
      <c r="X986" s="3">
        <v>44897.161111111112</v>
      </c>
      <c r="Y986" s="2" t="s">
        <v>110</v>
      </c>
      <c r="Z986" s="2" t="s">
        <v>36</v>
      </c>
      <c r="AA986" s="2"/>
      <c r="AB986" s="2" t="s">
        <v>2106</v>
      </c>
    </row>
    <row r="987" spans="1:28" ht="13" x14ac:dyDescent="0.15">
      <c r="A987" s="1">
        <v>397</v>
      </c>
      <c r="B987" s="2" t="s">
        <v>28</v>
      </c>
      <c r="C987" s="2" t="s">
        <v>29</v>
      </c>
      <c r="D987" s="1">
        <v>24</v>
      </c>
      <c r="E987" s="2" t="s">
        <v>1619</v>
      </c>
      <c r="F987" s="1" t="s">
        <v>119</v>
      </c>
      <c r="G987" s="2"/>
      <c r="H987" s="1">
        <v>44</v>
      </c>
      <c r="I987" s="1">
        <v>51</v>
      </c>
      <c r="J987" s="1">
        <v>0</v>
      </c>
      <c r="K987" s="1">
        <v>5</v>
      </c>
      <c r="L987" s="1">
        <v>222.07</v>
      </c>
      <c r="M987" s="1">
        <v>222.14</v>
      </c>
      <c r="N987" s="1">
        <v>222.03</v>
      </c>
      <c r="O987" s="1">
        <v>222.1</v>
      </c>
      <c r="P987" s="1">
        <v>7</v>
      </c>
      <c r="Q987" s="1">
        <v>5</v>
      </c>
      <c r="R987" s="2" t="s">
        <v>31</v>
      </c>
      <c r="S987" s="2"/>
      <c r="T987" s="2" t="s">
        <v>141</v>
      </c>
      <c r="U987" s="2" t="s">
        <v>142</v>
      </c>
      <c r="V987" s="2" t="s">
        <v>143</v>
      </c>
      <c r="W987" s="2" t="s">
        <v>2107</v>
      </c>
      <c r="X987" s="3">
        <v>44896.593055555553</v>
      </c>
      <c r="Y987" s="2" t="s">
        <v>35</v>
      </c>
      <c r="Z987" s="2" t="s">
        <v>36</v>
      </c>
      <c r="AA987" s="2"/>
      <c r="AB987" s="2" t="s">
        <v>2108</v>
      </c>
    </row>
    <row r="988" spans="1:28" ht="13" x14ac:dyDescent="0.15">
      <c r="A988" s="1">
        <v>397</v>
      </c>
      <c r="B988" s="2" t="s">
        <v>28</v>
      </c>
      <c r="C988" s="2" t="s">
        <v>29</v>
      </c>
      <c r="D988" s="1">
        <v>24</v>
      </c>
      <c r="E988" s="2" t="s">
        <v>1619</v>
      </c>
      <c r="F988" s="1" t="s">
        <v>119</v>
      </c>
      <c r="G988" s="2"/>
      <c r="H988" s="1">
        <v>44</v>
      </c>
      <c r="I988" s="1">
        <v>51</v>
      </c>
      <c r="J988" s="1">
        <v>0</v>
      </c>
      <c r="K988" s="1">
        <v>5</v>
      </c>
      <c r="L988" s="1">
        <v>222.07</v>
      </c>
      <c r="M988" s="1">
        <v>222.14</v>
      </c>
      <c r="N988" s="1">
        <v>222.03</v>
      </c>
      <c r="O988" s="1">
        <v>222.1</v>
      </c>
      <c r="P988" s="1">
        <v>7</v>
      </c>
      <c r="Q988" s="1">
        <v>20</v>
      </c>
      <c r="R988" s="2" t="s">
        <v>31</v>
      </c>
      <c r="S988" s="2" t="s">
        <v>133</v>
      </c>
      <c r="T988" s="2"/>
      <c r="U988" s="2"/>
      <c r="V988" s="2" t="s">
        <v>133</v>
      </c>
      <c r="W988" s="2" t="s">
        <v>2109</v>
      </c>
      <c r="X988" s="3">
        <v>44896.593055555553</v>
      </c>
      <c r="Y988" s="2" t="s">
        <v>35</v>
      </c>
      <c r="Z988" s="2" t="s">
        <v>36</v>
      </c>
      <c r="AA988" s="2" t="s">
        <v>131</v>
      </c>
      <c r="AB988" s="2" t="s">
        <v>2110</v>
      </c>
    </row>
    <row r="989" spans="1:28" ht="13" x14ac:dyDescent="0.15">
      <c r="A989" s="1">
        <v>397</v>
      </c>
      <c r="B989" s="2" t="s">
        <v>28</v>
      </c>
      <c r="C989" s="2" t="s">
        <v>29</v>
      </c>
      <c r="D989" s="1">
        <v>24</v>
      </c>
      <c r="E989" s="2" t="s">
        <v>1619</v>
      </c>
      <c r="F989" s="1" t="s">
        <v>119</v>
      </c>
      <c r="G989" s="2"/>
      <c r="H989" s="1">
        <v>44</v>
      </c>
      <c r="I989" s="1">
        <v>51</v>
      </c>
      <c r="J989" s="1">
        <v>0</v>
      </c>
      <c r="K989" s="1">
        <v>5</v>
      </c>
      <c r="L989" s="1">
        <v>222.07</v>
      </c>
      <c r="M989" s="1">
        <v>222.14</v>
      </c>
      <c r="N989" s="1">
        <v>222.03</v>
      </c>
      <c r="O989" s="1">
        <v>222.1</v>
      </c>
      <c r="P989" s="1">
        <v>7</v>
      </c>
      <c r="Q989" s="1">
        <v>5</v>
      </c>
      <c r="R989" s="2" t="s">
        <v>31</v>
      </c>
      <c r="S989" s="2"/>
      <c r="T989" s="2" t="s">
        <v>136</v>
      </c>
      <c r="U989" s="2" t="s">
        <v>137</v>
      </c>
      <c r="V989" s="2" t="s">
        <v>138</v>
      </c>
      <c r="W989" s="2" t="s">
        <v>2111</v>
      </c>
      <c r="X989" s="3">
        <v>44896.593055555553</v>
      </c>
      <c r="Y989" s="2" t="s">
        <v>35</v>
      </c>
      <c r="Z989" s="2" t="s">
        <v>36</v>
      </c>
      <c r="AA989" s="2"/>
      <c r="AB989" s="2" t="s">
        <v>2112</v>
      </c>
    </row>
    <row r="990" spans="1:28" ht="13" x14ac:dyDescent="0.15">
      <c r="A990" s="1">
        <v>397</v>
      </c>
      <c r="B990" s="2" t="s">
        <v>28</v>
      </c>
      <c r="C990" s="2" t="s">
        <v>29</v>
      </c>
      <c r="D990" s="1">
        <v>24</v>
      </c>
      <c r="E990" s="2" t="s">
        <v>1619</v>
      </c>
      <c r="F990" s="1" t="s">
        <v>119</v>
      </c>
      <c r="G990" s="2"/>
      <c r="H990" s="1">
        <v>44</v>
      </c>
      <c r="I990" s="1">
        <v>51</v>
      </c>
      <c r="J990" s="1">
        <v>0</v>
      </c>
      <c r="K990" s="1">
        <v>5</v>
      </c>
      <c r="L990" s="1">
        <v>222.07</v>
      </c>
      <c r="M990" s="1">
        <v>222.14</v>
      </c>
      <c r="N990" s="1">
        <v>222.03</v>
      </c>
      <c r="O990" s="1">
        <v>222.1</v>
      </c>
      <c r="P990" s="1">
        <v>7</v>
      </c>
      <c r="Q990" s="1">
        <v>5</v>
      </c>
      <c r="R990" s="2" t="s">
        <v>31</v>
      </c>
      <c r="S990" s="2"/>
      <c r="T990" s="2" t="s">
        <v>153</v>
      </c>
      <c r="U990" s="2" t="s">
        <v>154</v>
      </c>
      <c r="V990" s="2" t="s">
        <v>155</v>
      </c>
      <c r="W990" s="2" t="s">
        <v>2113</v>
      </c>
      <c r="X990" s="3">
        <v>44896.593055555553</v>
      </c>
      <c r="Y990" s="2" t="s">
        <v>35</v>
      </c>
      <c r="Z990" s="2" t="s">
        <v>36</v>
      </c>
      <c r="AA990" s="2"/>
      <c r="AB990" s="2" t="s">
        <v>2114</v>
      </c>
    </row>
    <row r="991" spans="1:28" ht="13" x14ac:dyDescent="0.15">
      <c r="A991" s="1">
        <v>397</v>
      </c>
      <c r="B991" s="2" t="s">
        <v>28</v>
      </c>
      <c r="C991" s="2" t="s">
        <v>29</v>
      </c>
      <c r="D991" s="1">
        <v>24</v>
      </c>
      <c r="E991" s="2" t="s">
        <v>1619</v>
      </c>
      <c r="F991" s="1" t="s">
        <v>119</v>
      </c>
      <c r="G991" s="2"/>
      <c r="H991" s="1">
        <v>44</v>
      </c>
      <c r="I991" s="1">
        <v>51</v>
      </c>
      <c r="J991" s="1">
        <v>44</v>
      </c>
      <c r="K991" s="1">
        <v>5</v>
      </c>
      <c r="L991" s="1">
        <v>222.07</v>
      </c>
      <c r="M991" s="1">
        <v>222.14</v>
      </c>
      <c r="N991" s="1">
        <v>222.03</v>
      </c>
      <c r="O991" s="1">
        <v>222.1</v>
      </c>
      <c r="P991" s="1">
        <v>7</v>
      </c>
      <c r="Q991" s="1">
        <v>247</v>
      </c>
      <c r="R991" s="2" t="s">
        <v>59</v>
      </c>
      <c r="S991" s="2" t="s">
        <v>32</v>
      </c>
      <c r="T991" s="2"/>
      <c r="U991" s="2"/>
      <c r="V991" s="2" t="s">
        <v>32</v>
      </c>
      <c r="W991" s="2" t="s">
        <v>2115</v>
      </c>
      <c r="X991" s="3">
        <v>44896.592361111114</v>
      </c>
      <c r="Y991" s="2" t="s">
        <v>35</v>
      </c>
      <c r="Z991" s="2" t="s">
        <v>36</v>
      </c>
      <c r="AA991" s="2"/>
      <c r="AB991" s="2" t="s">
        <v>2116</v>
      </c>
    </row>
    <row r="992" spans="1:28" ht="13" x14ac:dyDescent="0.15">
      <c r="A992" s="1">
        <v>397</v>
      </c>
      <c r="B992" s="2" t="s">
        <v>28</v>
      </c>
      <c r="C992" s="2" t="s">
        <v>29</v>
      </c>
      <c r="D992" s="1">
        <v>24</v>
      </c>
      <c r="E992" s="2" t="s">
        <v>1619</v>
      </c>
      <c r="F992" s="1" t="s">
        <v>119</v>
      </c>
      <c r="G992" s="2"/>
      <c r="H992" s="1">
        <v>44</v>
      </c>
      <c r="I992" s="1">
        <v>51</v>
      </c>
      <c r="J992" s="1">
        <v>0</v>
      </c>
      <c r="K992" s="1">
        <v>5</v>
      </c>
      <c r="L992" s="1">
        <v>222.07</v>
      </c>
      <c r="M992" s="1">
        <v>222.14</v>
      </c>
      <c r="N992" s="1">
        <v>222.03</v>
      </c>
      <c r="O992" s="1">
        <v>222.1</v>
      </c>
      <c r="P992" s="1">
        <v>7</v>
      </c>
      <c r="Q992" s="1">
        <v>20</v>
      </c>
      <c r="R992" s="2" t="s">
        <v>31</v>
      </c>
      <c r="S992" s="2"/>
      <c r="T992" s="2" t="s">
        <v>158</v>
      </c>
      <c r="U992" s="2" t="s">
        <v>159</v>
      </c>
      <c r="V992" s="2" t="s">
        <v>160</v>
      </c>
      <c r="W992" s="2" t="s">
        <v>2117</v>
      </c>
      <c r="X992" s="3">
        <v>44896.593055555553</v>
      </c>
      <c r="Y992" s="2" t="s">
        <v>35</v>
      </c>
      <c r="Z992" s="2" t="s">
        <v>36</v>
      </c>
      <c r="AA992" s="2"/>
      <c r="AB992" s="2" t="s">
        <v>2118</v>
      </c>
    </row>
    <row r="993" spans="1:28" ht="13" x14ac:dyDescent="0.15">
      <c r="A993" s="1">
        <v>397</v>
      </c>
      <c r="B993" s="2" t="s">
        <v>28</v>
      </c>
      <c r="C993" s="2" t="s">
        <v>29</v>
      </c>
      <c r="D993" s="1">
        <v>24</v>
      </c>
      <c r="E993" s="2" t="s">
        <v>1619</v>
      </c>
      <c r="F993" s="1" t="s">
        <v>119</v>
      </c>
      <c r="G993" s="2"/>
      <c r="H993" s="1">
        <v>44</v>
      </c>
      <c r="I993" s="1">
        <v>51</v>
      </c>
      <c r="J993" s="1">
        <v>0</v>
      </c>
      <c r="K993" s="1">
        <v>5</v>
      </c>
      <c r="L993" s="1">
        <v>222.07</v>
      </c>
      <c r="M993" s="1">
        <v>222.14</v>
      </c>
      <c r="N993" s="1">
        <v>222.03</v>
      </c>
      <c r="O993" s="1">
        <v>222.1</v>
      </c>
      <c r="P993" s="1">
        <v>7</v>
      </c>
      <c r="Q993" s="1">
        <v>5</v>
      </c>
      <c r="R993" s="2" t="s">
        <v>31</v>
      </c>
      <c r="S993" s="2" t="s">
        <v>50</v>
      </c>
      <c r="T993" s="2"/>
      <c r="U993" s="2"/>
      <c r="V993" s="2" t="s">
        <v>50</v>
      </c>
      <c r="W993" s="2" t="s">
        <v>2119</v>
      </c>
      <c r="X993" s="3">
        <v>44896.593055555553</v>
      </c>
      <c r="Y993" s="2" t="s">
        <v>35</v>
      </c>
      <c r="Z993" s="2" t="s">
        <v>36</v>
      </c>
      <c r="AA993" s="2" t="s">
        <v>131</v>
      </c>
      <c r="AB993" s="2" t="s">
        <v>2120</v>
      </c>
    </row>
    <row r="994" spans="1:28" ht="13" x14ac:dyDescent="0.15">
      <c r="A994" s="1">
        <v>397</v>
      </c>
      <c r="B994" s="2" t="s">
        <v>28</v>
      </c>
      <c r="C994" s="2" t="s">
        <v>29</v>
      </c>
      <c r="D994" s="1">
        <v>24</v>
      </c>
      <c r="E994" s="2" t="s">
        <v>1619</v>
      </c>
      <c r="F994" s="1" t="s">
        <v>119</v>
      </c>
      <c r="G994" s="2"/>
      <c r="H994" s="1">
        <v>44</v>
      </c>
      <c r="I994" s="1">
        <v>51</v>
      </c>
      <c r="J994" s="1">
        <v>0</v>
      </c>
      <c r="K994" s="1">
        <v>5</v>
      </c>
      <c r="L994" s="1">
        <v>222.07</v>
      </c>
      <c r="M994" s="1">
        <v>222.14</v>
      </c>
      <c r="N994" s="1">
        <v>222.03</v>
      </c>
      <c r="O994" s="1">
        <v>222.1</v>
      </c>
      <c r="P994" s="1">
        <v>7</v>
      </c>
      <c r="Q994" s="1">
        <v>30</v>
      </c>
      <c r="R994" s="2" t="s">
        <v>31</v>
      </c>
      <c r="S994" s="2"/>
      <c r="T994" s="2" t="s">
        <v>125</v>
      </c>
      <c r="U994" s="2" t="s">
        <v>126</v>
      </c>
      <c r="V994" s="2" t="s">
        <v>127</v>
      </c>
      <c r="W994" s="2" t="s">
        <v>2121</v>
      </c>
      <c r="X994" s="3">
        <v>44896.593055555553</v>
      </c>
      <c r="Y994" s="2" t="s">
        <v>35</v>
      </c>
      <c r="Z994" s="2" t="s">
        <v>36</v>
      </c>
      <c r="AA994" s="2"/>
      <c r="AB994" s="2" t="s">
        <v>2122</v>
      </c>
    </row>
    <row r="995" spans="1:28" ht="13" x14ac:dyDescent="0.15">
      <c r="A995" s="1">
        <v>397</v>
      </c>
      <c r="B995" s="2" t="s">
        <v>28</v>
      </c>
      <c r="C995" s="2" t="s">
        <v>29</v>
      </c>
      <c r="D995" s="1">
        <v>24</v>
      </c>
      <c r="E995" s="2" t="s">
        <v>1619</v>
      </c>
      <c r="F995" s="1" t="s">
        <v>119</v>
      </c>
      <c r="G995" s="2"/>
      <c r="H995" s="1">
        <v>44</v>
      </c>
      <c r="I995" s="1">
        <v>51</v>
      </c>
      <c r="J995" s="1">
        <v>0</v>
      </c>
      <c r="K995" s="1">
        <v>5</v>
      </c>
      <c r="L995" s="1">
        <v>222.07</v>
      </c>
      <c r="M995" s="1">
        <v>222.14</v>
      </c>
      <c r="N995" s="1">
        <v>222.03</v>
      </c>
      <c r="O995" s="1">
        <v>222.1</v>
      </c>
      <c r="P995" s="1">
        <v>7</v>
      </c>
      <c r="Q995" s="1">
        <v>20</v>
      </c>
      <c r="R995" s="2" t="s">
        <v>31</v>
      </c>
      <c r="S995" s="2"/>
      <c r="T995" s="2" t="s">
        <v>146</v>
      </c>
      <c r="U995" s="2" t="s">
        <v>147</v>
      </c>
      <c r="V995" s="2" t="s">
        <v>148</v>
      </c>
      <c r="W995" s="2" t="s">
        <v>2123</v>
      </c>
      <c r="X995" s="3">
        <v>44896.593055555553</v>
      </c>
      <c r="Y995" s="2" t="s">
        <v>35</v>
      </c>
      <c r="Z995" s="2" t="s">
        <v>36</v>
      </c>
      <c r="AA995" s="2"/>
      <c r="AB995" s="2" t="s">
        <v>2124</v>
      </c>
    </row>
    <row r="996" spans="1:28" ht="13" x14ac:dyDescent="0.15">
      <c r="A996" s="1">
        <v>397</v>
      </c>
      <c r="B996" s="2" t="s">
        <v>28</v>
      </c>
      <c r="C996" s="2" t="s">
        <v>29</v>
      </c>
      <c r="D996" s="1">
        <v>24</v>
      </c>
      <c r="E996" s="2" t="s">
        <v>1619</v>
      </c>
      <c r="F996" s="2" t="s">
        <v>119</v>
      </c>
      <c r="G996" s="2"/>
      <c r="H996" s="1">
        <v>44</v>
      </c>
      <c r="I996" s="1">
        <v>51</v>
      </c>
      <c r="J996" s="1">
        <v>0</v>
      </c>
      <c r="K996" s="1">
        <v>5</v>
      </c>
      <c r="L996" s="1">
        <v>222.07</v>
      </c>
      <c r="M996" s="1">
        <v>222.14</v>
      </c>
      <c r="N996" s="1">
        <v>222.03</v>
      </c>
      <c r="O996" s="1">
        <v>222.1</v>
      </c>
      <c r="P996" s="1">
        <v>7</v>
      </c>
      <c r="Q996" s="1">
        <v>30</v>
      </c>
      <c r="R996" s="2" t="s">
        <v>31</v>
      </c>
      <c r="S996" s="2"/>
      <c r="T996" s="2" t="s">
        <v>120</v>
      </c>
      <c r="U996" s="2" t="s">
        <v>121</v>
      </c>
      <c r="V996" s="2" t="s">
        <v>122</v>
      </c>
      <c r="W996" s="2" t="s">
        <v>2125</v>
      </c>
      <c r="X996" s="3">
        <v>44896.593055555553</v>
      </c>
      <c r="Y996" s="2" t="s">
        <v>35</v>
      </c>
      <c r="Z996" s="2" t="s">
        <v>36</v>
      </c>
      <c r="AA996" s="2"/>
      <c r="AB996" s="2" t="s">
        <v>2126</v>
      </c>
    </row>
    <row r="997" spans="1:28" ht="13" x14ac:dyDescent="0.15">
      <c r="A997" s="1">
        <v>397</v>
      </c>
      <c r="B997" s="2" t="s">
        <v>28</v>
      </c>
      <c r="C997" s="2" t="s">
        <v>29</v>
      </c>
      <c r="D997" s="1">
        <v>25</v>
      </c>
      <c r="E997" s="2" t="s">
        <v>1619</v>
      </c>
      <c r="F997" s="2">
        <v>1</v>
      </c>
      <c r="G997" s="2" t="s">
        <v>43</v>
      </c>
      <c r="H997" s="1">
        <v>76</v>
      </c>
      <c r="I997" s="1">
        <v>76</v>
      </c>
      <c r="J997" s="1">
        <v>76</v>
      </c>
      <c r="K997" s="1">
        <v>5</v>
      </c>
      <c r="L997" s="1">
        <v>222.86</v>
      </c>
      <c r="M997" s="1">
        <v>222.86</v>
      </c>
      <c r="N997" s="1">
        <v>222.72</v>
      </c>
      <c r="O997" s="1">
        <v>222.72</v>
      </c>
      <c r="P997" s="1">
        <v>0</v>
      </c>
      <c r="Q997" s="1">
        <v>1</v>
      </c>
      <c r="R997" s="2" t="s">
        <v>49</v>
      </c>
      <c r="S997" s="2" t="s">
        <v>50</v>
      </c>
      <c r="T997" s="2"/>
      <c r="U997" s="2"/>
      <c r="V997" s="2" t="s">
        <v>50</v>
      </c>
      <c r="W997" s="2" t="s">
        <v>2127</v>
      </c>
      <c r="X997" s="3">
        <v>44897.194444444445</v>
      </c>
      <c r="Y997" s="2" t="s">
        <v>110</v>
      </c>
      <c r="Z997" s="2" t="s">
        <v>36</v>
      </c>
      <c r="AA997" s="2"/>
      <c r="AB997" s="2" t="s">
        <v>2128</v>
      </c>
    </row>
    <row r="998" spans="1:28" ht="13" x14ac:dyDescent="0.15">
      <c r="A998" s="1">
        <v>397</v>
      </c>
      <c r="B998" s="2" t="s">
        <v>28</v>
      </c>
      <c r="C998" s="2" t="s">
        <v>29</v>
      </c>
      <c r="D998" s="1">
        <v>25</v>
      </c>
      <c r="E998" s="2" t="s">
        <v>1619</v>
      </c>
      <c r="F998" s="2">
        <v>2</v>
      </c>
      <c r="G998" s="2" t="s">
        <v>43</v>
      </c>
      <c r="H998" s="1">
        <v>77</v>
      </c>
      <c r="I998" s="1">
        <v>77</v>
      </c>
      <c r="J998" s="1">
        <v>77</v>
      </c>
      <c r="K998" s="1">
        <v>5</v>
      </c>
      <c r="L998" s="1">
        <v>224.33</v>
      </c>
      <c r="M998" s="1">
        <v>224.33</v>
      </c>
      <c r="N998" s="1">
        <v>223.92099999999999</v>
      </c>
      <c r="O998" s="1">
        <v>223.92099999999999</v>
      </c>
      <c r="P998" s="1">
        <v>0</v>
      </c>
      <c r="Q998" s="1">
        <v>1</v>
      </c>
      <c r="R998" s="2" t="s">
        <v>49</v>
      </c>
      <c r="S998" s="2" t="s">
        <v>50</v>
      </c>
      <c r="T998" s="2"/>
      <c r="U998" s="2"/>
      <c r="V998" s="2" t="s">
        <v>50</v>
      </c>
      <c r="W998" s="2" t="s">
        <v>2129</v>
      </c>
      <c r="X998" s="3">
        <v>44897.194444444445</v>
      </c>
      <c r="Y998" s="2" t="s">
        <v>110</v>
      </c>
      <c r="Z998" s="2" t="s">
        <v>36</v>
      </c>
      <c r="AA998" s="2"/>
      <c r="AB998" s="2" t="s">
        <v>2130</v>
      </c>
    </row>
    <row r="999" spans="1:28" ht="13" x14ac:dyDescent="0.15">
      <c r="A999" s="1">
        <v>397</v>
      </c>
      <c r="B999" s="2" t="s">
        <v>28</v>
      </c>
      <c r="C999" s="2" t="s">
        <v>29</v>
      </c>
      <c r="D999" s="1">
        <v>25</v>
      </c>
      <c r="E999" s="2" t="s">
        <v>1619</v>
      </c>
      <c r="F999" s="2">
        <v>3</v>
      </c>
      <c r="G999" s="2" t="s">
        <v>43</v>
      </c>
      <c r="H999" s="1">
        <v>20</v>
      </c>
      <c r="I999" s="1">
        <v>21</v>
      </c>
      <c r="J999" s="1">
        <v>20</v>
      </c>
      <c r="K999" s="1">
        <v>5</v>
      </c>
      <c r="L999" s="1">
        <v>225.22</v>
      </c>
      <c r="M999" s="1">
        <v>225.23</v>
      </c>
      <c r="N999" s="1">
        <v>224.64699999999999</v>
      </c>
      <c r="O999" s="1">
        <v>224.655</v>
      </c>
      <c r="P999" s="1">
        <v>1</v>
      </c>
      <c r="Q999" s="1">
        <v>5</v>
      </c>
      <c r="R999" s="2" t="s">
        <v>44</v>
      </c>
      <c r="S999" s="2" t="s">
        <v>108</v>
      </c>
      <c r="T999" s="2"/>
      <c r="U999" s="2"/>
      <c r="V999" s="2" t="s">
        <v>108</v>
      </c>
      <c r="W999" s="2" t="s">
        <v>2131</v>
      </c>
      <c r="X999" s="3">
        <v>44897.193749999999</v>
      </c>
      <c r="Y999" s="2" t="s">
        <v>110</v>
      </c>
      <c r="Z999" s="2" t="s">
        <v>36</v>
      </c>
      <c r="AA999" s="2"/>
      <c r="AB999" s="2" t="s">
        <v>2132</v>
      </c>
    </row>
    <row r="1000" spans="1:28" ht="13" x14ac:dyDescent="0.15">
      <c r="A1000" s="1">
        <v>397</v>
      </c>
      <c r="B1000" s="2" t="s">
        <v>28</v>
      </c>
      <c r="C1000" s="2" t="s">
        <v>29</v>
      </c>
      <c r="D1000" s="1">
        <v>25</v>
      </c>
      <c r="E1000" s="2" t="s">
        <v>1619</v>
      </c>
      <c r="F1000" s="2">
        <v>3</v>
      </c>
      <c r="G1000" s="2" t="s">
        <v>29</v>
      </c>
      <c r="H1000" s="1">
        <v>20</v>
      </c>
      <c r="I1000" s="1">
        <v>20</v>
      </c>
      <c r="J1000" s="1">
        <v>20</v>
      </c>
      <c r="K1000" s="1">
        <v>5</v>
      </c>
      <c r="L1000" s="1">
        <v>225.22</v>
      </c>
      <c r="M1000" s="1">
        <v>225.22</v>
      </c>
      <c r="N1000" s="1">
        <v>224.64699999999999</v>
      </c>
      <c r="O1000" s="1">
        <v>224.64699999999999</v>
      </c>
      <c r="P1000" s="1">
        <v>0</v>
      </c>
      <c r="Q1000" s="1">
        <v>1</v>
      </c>
      <c r="R1000" s="2" t="s">
        <v>38</v>
      </c>
      <c r="S1000" s="2" t="s">
        <v>39</v>
      </c>
      <c r="T1000" s="2"/>
      <c r="U1000" s="2"/>
      <c r="V1000" s="2" t="s">
        <v>39</v>
      </c>
      <c r="W1000" s="2" t="s">
        <v>2133</v>
      </c>
      <c r="X1000" s="3">
        <v>44897.227777777778</v>
      </c>
      <c r="Y1000" s="2" t="s">
        <v>41</v>
      </c>
      <c r="Z1000" s="2" t="s">
        <v>36</v>
      </c>
      <c r="AA1000" s="2"/>
      <c r="AB1000" s="2" t="s">
        <v>2134</v>
      </c>
    </row>
    <row r="1001" spans="1:28" ht="13" x14ac:dyDescent="0.15">
      <c r="A1001" s="1">
        <v>397</v>
      </c>
      <c r="B1001" s="2" t="s">
        <v>28</v>
      </c>
      <c r="C1001" s="2" t="s">
        <v>29</v>
      </c>
      <c r="D1001" s="1">
        <v>25</v>
      </c>
      <c r="E1001" s="2" t="s">
        <v>1619</v>
      </c>
      <c r="F1001" s="2">
        <v>3</v>
      </c>
      <c r="G1001" s="2" t="s">
        <v>43</v>
      </c>
      <c r="H1001" s="1">
        <v>75</v>
      </c>
      <c r="I1001" s="1">
        <v>75</v>
      </c>
      <c r="J1001" s="1">
        <v>75</v>
      </c>
      <c r="K1001" s="1">
        <v>5</v>
      </c>
      <c r="L1001" s="1">
        <v>225.77</v>
      </c>
      <c r="M1001" s="1">
        <v>225.77</v>
      </c>
      <c r="N1001" s="1">
        <v>225.096</v>
      </c>
      <c r="O1001" s="1">
        <v>225.096</v>
      </c>
      <c r="P1001" s="1">
        <v>0</v>
      </c>
      <c r="Q1001" s="1">
        <v>1</v>
      </c>
      <c r="R1001" s="2" t="s">
        <v>49</v>
      </c>
      <c r="S1001" s="2" t="s">
        <v>50</v>
      </c>
      <c r="T1001" s="2"/>
      <c r="U1001" s="2"/>
      <c r="V1001" s="2" t="s">
        <v>50</v>
      </c>
      <c r="W1001" s="2" t="s">
        <v>2135</v>
      </c>
      <c r="X1001" s="3">
        <v>44897.194444444445</v>
      </c>
      <c r="Y1001" s="2" t="s">
        <v>110</v>
      </c>
      <c r="Z1001" s="2" t="s">
        <v>36</v>
      </c>
      <c r="AA1001" s="2"/>
      <c r="AB1001" s="2" t="s">
        <v>2136</v>
      </c>
    </row>
    <row r="1002" spans="1:28" ht="13" x14ac:dyDescent="0.15">
      <c r="A1002" s="1">
        <v>397</v>
      </c>
      <c r="B1002" s="2" t="s">
        <v>28</v>
      </c>
      <c r="C1002" s="2" t="s">
        <v>29</v>
      </c>
      <c r="D1002" s="1">
        <v>25</v>
      </c>
      <c r="E1002" s="2" t="s">
        <v>1619</v>
      </c>
      <c r="F1002" s="2">
        <v>4</v>
      </c>
      <c r="G1002" s="2"/>
      <c r="H1002" s="1">
        <v>0</v>
      </c>
      <c r="I1002" s="1">
        <v>0</v>
      </c>
      <c r="J1002" s="1">
        <v>0</v>
      </c>
      <c r="K1002" s="1">
        <v>5</v>
      </c>
      <c r="L1002" s="1">
        <v>226.48</v>
      </c>
      <c r="M1002" s="1">
        <v>226.48</v>
      </c>
      <c r="N1002" s="1">
        <v>225.67500000000001</v>
      </c>
      <c r="O1002" s="1">
        <v>225.67500000000001</v>
      </c>
      <c r="P1002" s="1">
        <v>0</v>
      </c>
      <c r="Q1002" s="1">
        <v>1</v>
      </c>
      <c r="R1002" s="2" t="s">
        <v>1851</v>
      </c>
      <c r="S1002" s="2" t="s">
        <v>1852</v>
      </c>
      <c r="T1002" s="2"/>
      <c r="U1002" s="2"/>
      <c r="V1002" s="2" t="s">
        <v>1853</v>
      </c>
      <c r="W1002" s="2" t="s">
        <v>2137</v>
      </c>
      <c r="X1002" s="3">
        <v>44896.615277777775</v>
      </c>
      <c r="Y1002" s="2" t="s">
        <v>35</v>
      </c>
      <c r="Z1002" s="2" t="s">
        <v>36</v>
      </c>
      <c r="AA1002" s="2"/>
      <c r="AB1002" s="2" t="s">
        <v>2138</v>
      </c>
    </row>
    <row r="1003" spans="1:28" ht="13" x14ac:dyDescent="0.15">
      <c r="A1003" s="1">
        <v>397</v>
      </c>
      <c r="B1003" s="2" t="s">
        <v>28</v>
      </c>
      <c r="C1003" s="2" t="s">
        <v>29</v>
      </c>
      <c r="D1003" s="1">
        <v>25</v>
      </c>
      <c r="E1003" s="2" t="s">
        <v>1619</v>
      </c>
      <c r="F1003" s="2">
        <v>4</v>
      </c>
      <c r="G1003" s="2" t="s">
        <v>43</v>
      </c>
      <c r="H1003" s="1">
        <v>60</v>
      </c>
      <c r="I1003" s="1">
        <v>60</v>
      </c>
      <c r="J1003" s="1">
        <v>60</v>
      </c>
      <c r="K1003" s="1">
        <v>5</v>
      </c>
      <c r="L1003" s="1">
        <v>227.08</v>
      </c>
      <c r="M1003" s="1">
        <v>227.08</v>
      </c>
      <c r="N1003" s="1">
        <v>226.16499999999999</v>
      </c>
      <c r="O1003" s="1">
        <v>226.16499999999999</v>
      </c>
      <c r="P1003" s="1">
        <v>0</v>
      </c>
      <c r="Q1003" s="1">
        <v>1</v>
      </c>
      <c r="R1003" s="2" t="s">
        <v>49</v>
      </c>
      <c r="S1003" s="2" t="s">
        <v>50</v>
      </c>
      <c r="T1003" s="2"/>
      <c r="U1003" s="2"/>
      <c r="V1003" s="2" t="s">
        <v>50</v>
      </c>
      <c r="W1003" s="2" t="s">
        <v>2139</v>
      </c>
      <c r="X1003" s="3">
        <v>44897.194444444445</v>
      </c>
      <c r="Y1003" s="2" t="s">
        <v>110</v>
      </c>
      <c r="Z1003" s="2" t="s">
        <v>36</v>
      </c>
      <c r="AA1003" s="2"/>
      <c r="AB1003" s="2" t="s">
        <v>2140</v>
      </c>
    </row>
    <row r="1004" spans="1:28" ht="13" x14ac:dyDescent="0.15">
      <c r="A1004" s="1">
        <v>397</v>
      </c>
      <c r="B1004" s="2" t="s">
        <v>28</v>
      </c>
      <c r="C1004" s="2" t="s">
        <v>29</v>
      </c>
      <c r="D1004" s="1">
        <v>25</v>
      </c>
      <c r="E1004" s="2" t="s">
        <v>1619</v>
      </c>
      <c r="F1004" s="2">
        <v>4</v>
      </c>
      <c r="G1004" s="2" t="s">
        <v>29</v>
      </c>
      <c r="H1004" s="1">
        <v>100</v>
      </c>
      <c r="I1004" s="1">
        <v>100</v>
      </c>
      <c r="J1004" s="1">
        <v>100</v>
      </c>
      <c r="K1004" s="1">
        <v>5</v>
      </c>
      <c r="L1004" s="1">
        <v>227.48</v>
      </c>
      <c r="M1004" s="1">
        <v>227.48</v>
      </c>
      <c r="N1004" s="1">
        <v>226.49100000000001</v>
      </c>
      <c r="O1004" s="1">
        <v>226.49100000000001</v>
      </c>
      <c r="P1004" s="1">
        <v>0</v>
      </c>
      <c r="Q1004" s="1">
        <v>1</v>
      </c>
      <c r="R1004" s="2" t="s">
        <v>38</v>
      </c>
      <c r="S1004" s="2" t="s">
        <v>39</v>
      </c>
      <c r="T1004" s="2"/>
      <c r="U1004" s="2"/>
      <c r="V1004" s="2" t="s">
        <v>39</v>
      </c>
      <c r="W1004" s="2" t="s">
        <v>2141</v>
      </c>
      <c r="X1004" s="3">
        <v>44897.227777777778</v>
      </c>
      <c r="Y1004" s="2" t="s">
        <v>41</v>
      </c>
      <c r="Z1004" s="2" t="s">
        <v>36</v>
      </c>
      <c r="AA1004" s="2"/>
      <c r="AB1004" s="2" t="s">
        <v>2142</v>
      </c>
    </row>
    <row r="1005" spans="1:28" ht="13" x14ac:dyDescent="0.15">
      <c r="A1005" s="1">
        <v>397</v>
      </c>
      <c r="B1005" s="2" t="s">
        <v>28</v>
      </c>
      <c r="C1005" s="2" t="s">
        <v>29</v>
      </c>
      <c r="D1005" s="1">
        <v>26</v>
      </c>
      <c r="E1005" s="2" t="s">
        <v>1619</v>
      </c>
      <c r="F1005" s="1">
        <v>1</v>
      </c>
      <c r="G1005" s="2" t="s">
        <v>43</v>
      </c>
      <c r="H1005" s="1">
        <v>75</v>
      </c>
      <c r="I1005" s="1">
        <v>75</v>
      </c>
      <c r="J1005" s="1">
        <v>75</v>
      </c>
      <c r="K1005" s="1">
        <v>5</v>
      </c>
      <c r="L1005" s="1">
        <v>227.65</v>
      </c>
      <c r="M1005" s="1">
        <v>227.65</v>
      </c>
      <c r="N1005" s="1">
        <v>227.49</v>
      </c>
      <c r="O1005" s="1">
        <v>227.49</v>
      </c>
      <c r="P1005" s="1">
        <v>0</v>
      </c>
      <c r="Q1005" s="1">
        <v>1</v>
      </c>
      <c r="R1005" s="2" t="s">
        <v>49</v>
      </c>
      <c r="S1005" s="2" t="s">
        <v>50</v>
      </c>
      <c r="T1005" s="2"/>
      <c r="U1005" s="2"/>
      <c r="V1005" s="2" t="s">
        <v>50</v>
      </c>
      <c r="W1005" s="2" t="s">
        <v>2143</v>
      </c>
      <c r="X1005" s="3">
        <v>44897.220833333333</v>
      </c>
      <c r="Y1005" s="2" t="s">
        <v>110</v>
      </c>
      <c r="Z1005" s="2" t="s">
        <v>36</v>
      </c>
      <c r="AA1005" s="2"/>
      <c r="AB1005" s="2" t="s">
        <v>2144</v>
      </c>
    </row>
    <row r="1006" spans="1:28" ht="13" x14ac:dyDescent="0.15">
      <c r="A1006" s="1">
        <v>397</v>
      </c>
      <c r="B1006" s="2" t="s">
        <v>28</v>
      </c>
      <c r="C1006" s="2" t="s">
        <v>29</v>
      </c>
      <c r="D1006" s="1">
        <v>25</v>
      </c>
      <c r="E1006" s="2" t="s">
        <v>1619</v>
      </c>
      <c r="F1006" s="1" t="s">
        <v>119</v>
      </c>
      <c r="G1006" s="2"/>
      <c r="H1006" s="1">
        <v>37</v>
      </c>
      <c r="I1006" s="1">
        <v>44</v>
      </c>
      <c r="J1006" s="1">
        <v>0</v>
      </c>
      <c r="K1006" s="1">
        <v>5</v>
      </c>
      <c r="L1006" s="1">
        <v>227.91</v>
      </c>
      <c r="M1006" s="1">
        <v>227.98</v>
      </c>
      <c r="N1006" s="1">
        <v>226.84299999999999</v>
      </c>
      <c r="O1006" s="1">
        <v>226.9</v>
      </c>
      <c r="P1006" s="1">
        <v>7</v>
      </c>
      <c r="Q1006" s="1">
        <v>20</v>
      </c>
      <c r="R1006" s="2" t="s">
        <v>31</v>
      </c>
      <c r="S1006" s="2" t="s">
        <v>133</v>
      </c>
      <c r="T1006" s="2"/>
      <c r="U1006" s="2"/>
      <c r="V1006" s="2" t="s">
        <v>133</v>
      </c>
      <c r="W1006" s="2" t="s">
        <v>2145</v>
      </c>
      <c r="X1006" s="3">
        <v>44896.615972222222</v>
      </c>
      <c r="Y1006" s="2" t="s">
        <v>35</v>
      </c>
      <c r="Z1006" s="2" t="s">
        <v>36</v>
      </c>
      <c r="AA1006" s="2" t="s">
        <v>131</v>
      </c>
      <c r="AB1006" s="2" t="s">
        <v>2146</v>
      </c>
    </row>
    <row r="1007" spans="1:28" ht="13" x14ac:dyDescent="0.15">
      <c r="A1007" s="1">
        <v>397</v>
      </c>
      <c r="B1007" s="2" t="s">
        <v>28</v>
      </c>
      <c r="C1007" s="2" t="s">
        <v>29</v>
      </c>
      <c r="D1007" s="1">
        <v>25</v>
      </c>
      <c r="E1007" s="2" t="s">
        <v>1619</v>
      </c>
      <c r="F1007" s="1" t="s">
        <v>119</v>
      </c>
      <c r="G1007" s="2"/>
      <c r="H1007" s="1">
        <v>37</v>
      </c>
      <c r="I1007" s="1">
        <v>44</v>
      </c>
      <c r="J1007" s="1">
        <v>0</v>
      </c>
      <c r="K1007" s="1">
        <v>5</v>
      </c>
      <c r="L1007" s="1">
        <v>227.91</v>
      </c>
      <c r="M1007" s="1">
        <v>227.98</v>
      </c>
      <c r="N1007" s="1">
        <v>226.84299999999999</v>
      </c>
      <c r="O1007" s="1">
        <v>226.9</v>
      </c>
      <c r="P1007" s="1">
        <v>7</v>
      </c>
      <c r="Q1007" s="1">
        <v>30</v>
      </c>
      <c r="R1007" s="2" t="s">
        <v>31</v>
      </c>
      <c r="S1007" s="2"/>
      <c r="T1007" s="2" t="s">
        <v>125</v>
      </c>
      <c r="U1007" s="2" t="s">
        <v>126</v>
      </c>
      <c r="V1007" s="2" t="s">
        <v>127</v>
      </c>
      <c r="W1007" s="2" t="s">
        <v>2147</v>
      </c>
      <c r="X1007" s="3">
        <v>44896.615972222222</v>
      </c>
      <c r="Y1007" s="2" t="s">
        <v>35</v>
      </c>
      <c r="Z1007" s="2" t="s">
        <v>36</v>
      </c>
      <c r="AA1007" s="2"/>
      <c r="AB1007" s="2" t="s">
        <v>2148</v>
      </c>
    </row>
    <row r="1008" spans="1:28" ht="13" x14ac:dyDescent="0.15">
      <c r="A1008" s="1">
        <v>397</v>
      </c>
      <c r="B1008" s="2" t="s">
        <v>28</v>
      </c>
      <c r="C1008" s="2" t="s">
        <v>29</v>
      </c>
      <c r="D1008" s="1">
        <v>25</v>
      </c>
      <c r="E1008" s="2" t="s">
        <v>1619</v>
      </c>
      <c r="F1008" s="1" t="s">
        <v>119</v>
      </c>
      <c r="G1008" s="2"/>
      <c r="H1008" s="1">
        <v>37</v>
      </c>
      <c r="I1008" s="1">
        <v>44</v>
      </c>
      <c r="J1008" s="1">
        <v>0</v>
      </c>
      <c r="K1008" s="1">
        <v>5</v>
      </c>
      <c r="L1008" s="1">
        <v>227.91</v>
      </c>
      <c r="M1008" s="1">
        <v>227.98</v>
      </c>
      <c r="N1008" s="1">
        <v>226.84299999999999</v>
      </c>
      <c r="O1008" s="1">
        <v>226.9</v>
      </c>
      <c r="P1008" s="1">
        <v>7</v>
      </c>
      <c r="Q1008" s="1">
        <v>5</v>
      </c>
      <c r="R1008" s="2" t="s">
        <v>31</v>
      </c>
      <c r="S1008" s="2"/>
      <c r="T1008" s="2" t="s">
        <v>153</v>
      </c>
      <c r="U1008" s="2" t="s">
        <v>154</v>
      </c>
      <c r="V1008" s="2" t="s">
        <v>155</v>
      </c>
      <c r="W1008" s="2" t="s">
        <v>2149</v>
      </c>
      <c r="X1008" s="3">
        <v>44896.615972222222</v>
      </c>
      <c r="Y1008" s="2" t="s">
        <v>35</v>
      </c>
      <c r="Z1008" s="2" t="s">
        <v>36</v>
      </c>
      <c r="AA1008" s="2"/>
      <c r="AB1008" s="2" t="s">
        <v>2150</v>
      </c>
    </row>
    <row r="1009" spans="1:28" ht="13" x14ac:dyDescent="0.15">
      <c r="A1009" s="1">
        <v>397</v>
      </c>
      <c r="B1009" s="2" t="s">
        <v>28</v>
      </c>
      <c r="C1009" s="2" t="s">
        <v>29</v>
      </c>
      <c r="D1009" s="1">
        <v>25</v>
      </c>
      <c r="E1009" s="2" t="s">
        <v>1619</v>
      </c>
      <c r="F1009" s="1" t="s">
        <v>119</v>
      </c>
      <c r="G1009" s="2"/>
      <c r="H1009" s="1">
        <v>37</v>
      </c>
      <c r="I1009" s="1">
        <v>44</v>
      </c>
      <c r="J1009" s="1">
        <v>0</v>
      </c>
      <c r="K1009" s="1">
        <v>5</v>
      </c>
      <c r="L1009" s="1">
        <v>227.91</v>
      </c>
      <c r="M1009" s="1">
        <v>227.98</v>
      </c>
      <c r="N1009" s="1">
        <v>226.84299999999999</v>
      </c>
      <c r="O1009" s="1">
        <v>226.9</v>
      </c>
      <c r="P1009" s="1">
        <v>7</v>
      </c>
      <c r="Q1009" s="1">
        <v>20</v>
      </c>
      <c r="R1009" s="2" t="s">
        <v>31</v>
      </c>
      <c r="S1009" s="2"/>
      <c r="T1009" s="2" t="s">
        <v>158</v>
      </c>
      <c r="U1009" s="2" t="s">
        <v>159</v>
      </c>
      <c r="V1009" s="2" t="s">
        <v>160</v>
      </c>
      <c r="W1009" s="2" t="s">
        <v>2151</v>
      </c>
      <c r="X1009" s="3">
        <v>44896.615972222222</v>
      </c>
      <c r="Y1009" s="2" t="s">
        <v>35</v>
      </c>
      <c r="Z1009" s="2" t="s">
        <v>36</v>
      </c>
      <c r="AA1009" s="2"/>
      <c r="AB1009" s="2" t="s">
        <v>2152</v>
      </c>
    </row>
    <row r="1010" spans="1:28" ht="13" x14ac:dyDescent="0.15">
      <c r="A1010" s="1">
        <v>397</v>
      </c>
      <c r="B1010" s="2" t="s">
        <v>28</v>
      </c>
      <c r="C1010" s="2" t="s">
        <v>29</v>
      </c>
      <c r="D1010" s="1">
        <v>25</v>
      </c>
      <c r="E1010" s="2" t="s">
        <v>1619</v>
      </c>
      <c r="F1010" s="1" t="s">
        <v>119</v>
      </c>
      <c r="G1010" s="2"/>
      <c r="H1010" s="1">
        <v>37</v>
      </c>
      <c r="I1010" s="1">
        <v>44</v>
      </c>
      <c r="J1010" s="1">
        <v>0</v>
      </c>
      <c r="K1010" s="1">
        <v>5</v>
      </c>
      <c r="L1010" s="1">
        <v>227.91</v>
      </c>
      <c r="M1010" s="1">
        <v>227.98</v>
      </c>
      <c r="N1010" s="1">
        <v>226.84299999999999</v>
      </c>
      <c r="O1010" s="1">
        <v>226.9</v>
      </c>
      <c r="P1010" s="1">
        <v>7</v>
      </c>
      <c r="Q1010" s="1">
        <v>20</v>
      </c>
      <c r="R1010" s="2" t="s">
        <v>31</v>
      </c>
      <c r="S1010" s="2"/>
      <c r="T1010" s="2" t="s">
        <v>146</v>
      </c>
      <c r="U1010" s="2" t="s">
        <v>147</v>
      </c>
      <c r="V1010" s="2" t="s">
        <v>148</v>
      </c>
      <c r="W1010" s="2" t="s">
        <v>2153</v>
      </c>
      <c r="X1010" s="3">
        <v>44896.615972222222</v>
      </c>
      <c r="Y1010" s="2" t="s">
        <v>35</v>
      </c>
      <c r="Z1010" s="2" t="s">
        <v>36</v>
      </c>
      <c r="AA1010" s="2"/>
      <c r="AB1010" s="2" t="s">
        <v>2154</v>
      </c>
    </row>
    <row r="1011" spans="1:28" ht="13" x14ac:dyDescent="0.15">
      <c r="A1011" s="1">
        <v>397</v>
      </c>
      <c r="B1011" s="2" t="s">
        <v>28</v>
      </c>
      <c r="C1011" s="2" t="s">
        <v>29</v>
      </c>
      <c r="D1011" s="1">
        <v>25</v>
      </c>
      <c r="E1011" s="2" t="s">
        <v>1619</v>
      </c>
      <c r="F1011" s="1" t="s">
        <v>119</v>
      </c>
      <c r="G1011" s="2"/>
      <c r="H1011" s="1">
        <v>37</v>
      </c>
      <c r="I1011" s="1">
        <v>44</v>
      </c>
      <c r="J1011" s="1">
        <v>0</v>
      </c>
      <c r="K1011" s="1">
        <v>5</v>
      </c>
      <c r="L1011" s="1">
        <v>227.91</v>
      </c>
      <c r="M1011" s="1">
        <v>227.98</v>
      </c>
      <c r="N1011" s="1">
        <v>226.84299999999999</v>
      </c>
      <c r="O1011" s="1">
        <v>226.9</v>
      </c>
      <c r="P1011" s="1">
        <v>7</v>
      </c>
      <c r="Q1011" s="1">
        <v>5</v>
      </c>
      <c r="R1011" s="2" t="s">
        <v>31</v>
      </c>
      <c r="S1011" s="2"/>
      <c r="T1011" s="2" t="s">
        <v>136</v>
      </c>
      <c r="U1011" s="2" t="s">
        <v>137</v>
      </c>
      <c r="V1011" s="2" t="s">
        <v>138</v>
      </c>
      <c r="W1011" s="2" t="s">
        <v>2155</v>
      </c>
      <c r="X1011" s="3">
        <v>44896.615972222222</v>
      </c>
      <c r="Y1011" s="2" t="s">
        <v>35</v>
      </c>
      <c r="Z1011" s="2" t="s">
        <v>36</v>
      </c>
      <c r="AA1011" s="2"/>
      <c r="AB1011" s="2" t="s">
        <v>2156</v>
      </c>
    </row>
    <row r="1012" spans="1:28" ht="13" x14ac:dyDescent="0.15">
      <c r="A1012" s="1">
        <v>397</v>
      </c>
      <c r="B1012" s="2" t="s">
        <v>28</v>
      </c>
      <c r="C1012" s="2" t="s">
        <v>29</v>
      </c>
      <c r="D1012" s="1">
        <v>25</v>
      </c>
      <c r="E1012" s="2" t="s">
        <v>1619</v>
      </c>
      <c r="F1012" s="1" t="s">
        <v>119</v>
      </c>
      <c r="G1012" s="2"/>
      <c r="H1012" s="1">
        <v>37</v>
      </c>
      <c r="I1012" s="1">
        <v>44</v>
      </c>
      <c r="J1012" s="1">
        <v>37</v>
      </c>
      <c r="K1012" s="1">
        <v>5</v>
      </c>
      <c r="L1012" s="1">
        <v>227.91</v>
      </c>
      <c r="M1012" s="1">
        <v>227.98</v>
      </c>
      <c r="N1012" s="1">
        <v>226.84299999999999</v>
      </c>
      <c r="O1012" s="1">
        <v>226.9</v>
      </c>
      <c r="P1012" s="1">
        <v>7</v>
      </c>
      <c r="Q1012" s="1">
        <v>247</v>
      </c>
      <c r="R1012" s="2" t="s">
        <v>59</v>
      </c>
      <c r="S1012" s="2" t="s">
        <v>32</v>
      </c>
      <c r="T1012" s="2"/>
      <c r="U1012" s="2"/>
      <c r="V1012" s="2" t="s">
        <v>32</v>
      </c>
      <c r="W1012" s="2" t="s">
        <v>2157</v>
      </c>
      <c r="X1012" s="3">
        <v>44896.615277777775</v>
      </c>
      <c r="Y1012" s="2" t="s">
        <v>35</v>
      </c>
      <c r="Z1012" s="2" t="s">
        <v>36</v>
      </c>
      <c r="AA1012" s="2"/>
      <c r="AB1012" s="2" t="s">
        <v>2158</v>
      </c>
    </row>
    <row r="1013" spans="1:28" ht="13" x14ac:dyDescent="0.15">
      <c r="A1013" s="1">
        <v>397</v>
      </c>
      <c r="B1013" s="2" t="s">
        <v>28</v>
      </c>
      <c r="C1013" s="2" t="s">
        <v>29</v>
      </c>
      <c r="D1013" s="1">
        <v>25</v>
      </c>
      <c r="E1013" s="2" t="s">
        <v>1619</v>
      </c>
      <c r="F1013" s="1" t="s">
        <v>119</v>
      </c>
      <c r="G1013" s="2"/>
      <c r="H1013" s="1">
        <v>37</v>
      </c>
      <c r="I1013" s="1">
        <v>44</v>
      </c>
      <c r="J1013" s="1">
        <v>0</v>
      </c>
      <c r="K1013" s="1">
        <v>5</v>
      </c>
      <c r="L1013" s="1">
        <v>227.91</v>
      </c>
      <c r="M1013" s="1">
        <v>227.98</v>
      </c>
      <c r="N1013" s="1">
        <v>226.84299999999999</v>
      </c>
      <c r="O1013" s="1">
        <v>226.9</v>
      </c>
      <c r="P1013" s="1">
        <v>7</v>
      </c>
      <c r="Q1013" s="1">
        <v>5</v>
      </c>
      <c r="R1013" s="2" t="s">
        <v>31</v>
      </c>
      <c r="S1013" s="2"/>
      <c r="T1013" s="2" t="s">
        <v>141</v>
      </c>
      <c r="U1013" s="2" t="s">
        <v>142</v>
      </c>
      <c r="V1013" s="2" t="s">
        <v>143</v>
      </c>
      <c r="W1013" s="2" t="s">
        <v>2159</v>
      </c>
      <c r="X1013" s="3">
        <v>44896.615972222222</v>
      </c>
      <c r="Y1013" s="2" t="s">
        <v>35</v>
      </c>
      <c r="Z1013" s="2" t="s">
        <v>36</v>
      </c>
      <c r="AA1013" s="2"/>
      <c r="AB1013" s="2" t="s">
        <v>2160</v>
      </c>
    </row>
    <row r="1014" spans="1:28" ht="13" x14ac:dyDescent="0.15">
      <c r="A1014" s="1">
        <v>397</v>
      </c>
      <c r="B1014" s="2" t="s">
        <v>28</v>
      </c>
      <c r="C1014" s="2" t="s">
        <v>29</v>
      </c>
      <c r="D1014" s="1">
        <v>25</v>
      </c>
      <c r="E1014" s="2" t="s">
        <v>1619</v>
      </c>
      <c r="F1014" s="1" t="s">
        <v>119</v>
      </c>
      <c r="G1014" s="2"/>
      <c r="H1014" s="1">
        <v>37</v>
      </c>
      <c r="I1014" s="1">
        <v>44</v>
      </c>
      <c r="J1014" s="1">
        <v>0</v>
      </c>
      <c r="K1014" s="1">
        <v>5</v>
      </c>
      <c r="L1014" s="1">
        <v>227.91</v>
      </c>
      <c r="M1014" s="1">
        <v>227.98</v>
      </c>
      <c r="N1014" s="1">
        <v>226.84299999999999</v>
      </c>
      <c r="O1014" s="1">
        <v>226.9</v>
      </c>
      <c r="P1014" s="1">
        <v>7</v>
      </c>
      <c r="Q1014" s="1">
        <v>30</v>
      </c>
      <c r="R1014" s="2" t="s">
        <v>31</v>
      </c>
      <c r="S1014" s="2"/>
      <c r="T1014" s="2" t="s">
        <v>120</v>
      </c>
      <c r="U1014" s="2" t="s">
        <v>121</v>
      </c>
      <c r="V1014" s="2" t="s">
        <v>122</v>
      </c>
      <c r="W1014" s="2" t="s">
        <v>2161</v>
      </c>
      <c r="X1014" s="3">
        <v>44896.615972222222</v>
      </c>
      <c r="Y1014" s="2" t="s">
        <v>35</v>
      </c>
      <c r="Z1014" s="2" t="s">
        <v>36</v>
      </c>
      <c r="AA1014" s="2"/>
      <c r="AB1014" s="2" t="s">
        <v>2162</v>
      </c>
    </row>
    <row r="1015" spans="1:28" ht="13" x14ac:dyDescent="0.15">
      <c r="A1015" s="1">
        <v>397</v>
      </c>
      <c r="B1015" s="2" t="s">
        <v>28</v>
      </c>
      <c r="C1015" s="2" t="s">
        <v>29</v>
      </c>
      <c r="D1015" s="1">
        <v>25</v>
      </c>
      <c r="E1015" s="2" t="s">
        <v>1619</v>
      </c>
      <c r="F1015" s="1" t="s">
        <v>119</v>
      </c>
      <c r="G1015" s="2"/>
      <c r="H1015" s="1">
        <v>37</v>
      </c>
      <c r="I1015" s="1">
        <v>44</v>
      </c>
      <c r="J1015" s="1">
        <v>0</v>
      </c>
      <c r="K1015" s="1">
        <v>5</v>
      </c>
      <c r="L1015" s="1">
        <v>227.91</v>
      </c>
      <c r="M1015" s="1">
        <v>227.98</v>
      </c>
      <c r="N1015" s="1">
        <v>226.84299999999999</v>
      </c>
      <c r="O1015" s="1">
        <v>226.9</v>
      </c>
      <c r="P1015" s="1">
        <v>7</v>
      </c>
      <c r="Q1015" s="1">
        <v>5</v>
      </c>
      <c r="R1015" s="2" t="s">
        <v>31</v>
      </c>
      <c r="S1015" s="2" t="s">
        <v>50</v>
      </c>
      <c r="T1015" s="2"/>
      <c r="U1015" s="2"/>
      <c r="V1015" s="2" t="s">
        <v>50</v>
      </c>
      <c r="W1015" s="2" t="s">
        <v>2163</v>
      </c>
      <c r="X1015" s="3">
        <v>44896.615972222222</v>
      </c>
      <c r="Y1015" s="2" t="s">
        <v>35</v>
      </c>
      <c r="Z1015" s="2" t="s">
        <v>36</v>
      </c>
      <c r="AA1015" s="2" t="s">
        <v>131</v>
      </c>
      <c r="AB1015" s="2" t="s">
        <v>2164</v>
      </c>
    </row>
    <row r="1016" spans="1:28" ht="13" x14ac:dyDescent="0.15">
      <c r="A1016" s="1">
        <v>397</v>
      </c>
      <c r="B1016" s="2" t="s">
        <v>28</v>
      </c>
      <c r="C1016" s="2" t="s">
        <v>29</v>
      </c>
      <c r="D1016" s="1">
        <v>26</v>
      </c>
      <c r="E1016" s="2" t="s">
        <v>1619</v>
      </c>
      <c r="F1016" s="1">
        <v>2</v>
      </c>
      <c r="G1016" s="2" t="s">
        <v>43</v>
      </c>
      <c r="H1016" s="1">
        <v>64</v>
      </c>
      <c r="I1016" s="1">
        <v>66</v>
      </c>
      <c r="J1016" s="1">
        <v>64</v>
      </c>
      <c r="K1016" s="1">
        <v>5</v>
      </c>
      <c r="L1016" s="1">
        <v>229</v>
      </c>
      <c r="M1016" s="1">
        <v>229.02</v>
      </c>
      <c r="N1016" s="1">
        <v>228.55099999999999</v>
      </c>
      <c r="O1016" s="1">
        <v>228.56700000000001</v>
      </c>
      <c r="P1016" s="1">
        <v>2</v>
      </c>
      <c r="Q1016" s="1">
        <v>7</v>
      </c>
      <c r="R1016" s="2" t="s">
        <v>210</v>
      </c>
      <c r="S1016" s="2" t="s">
        <v>211</v>
      </c>
      <c r="T1016" s="2" t="s">
        <v>212</v>
      </c>
      <c r="U1016" s="2" t="s">
        <v>213</v>
      </c>
      <c r="V1016" s="2" t="s">
        <v>211</v>
      </c>
      <c r="W1016" s="2" t="s">
        <v>2165</v>
      </c>
      <c r="X1016" s="3">
        <v>44897.223611111112</v>
      </c>
      <c r="Y1016" s="2" t="s">
        <v>35</v>
      </c>
      <c r="Z1016" s="2" t="s">
        <v>36</v>
      </c>
      <c r="AA1016" s="2"/>
      <c r="AB1016" s="2" t="s">
        <v>2166</v>
      </c>
    </row>
    <row r="1017" spans="1:28" ht="13" x14ac:dyDescent="0.15">
      <c r="A1017" s="1">
        <v>397</v>
      </c>
      <c r="B1017" s="2" t="s">
        <v>28</v>
      </c>
      <c r="C1017" s="2" t="s">
        <v>29</v>
      </c>
      <c r="D1017" s="1">
        <v>26</v>
      </c>
      <c r="E1017" s="2" t="s">
        <v>1619</v>
      </c>
      <c r="F1017" s="1">
        <v>2</v>
      </c>
      <c r="G1017" s="2" t="s">
        <v>43</v>
      </c>
      <c r="H1017" s="1">
        <v>76</v>
      </c>
      <c r="I1017" s="1">
        <v>76</v>
      </c>
      <c r="J1017" s="1">
        <v>76</v>
      </c>
      <c r="K1017" s="1">
        <v>5</v>
      </c>
      <c r="L1017" s="1">
        <v>229.12</v>
      </c>
      <c r="M1017" s="1">
        <v>229.12</v>
      </c>
      <c r="N1017" s="1">
        <v>228.64599999999999</v>
      </c>
      <c r="O1017" s="1">
        <v>228.64599999999999</v>
      </c>
      <c r="P1017" s="1">
        <v>0</v>
      </c>
      <c r="Q1017" s="1">
        <v>1</v>
      </c>
      <c r="R1017" s="2" t="s">
        <v>49</v>
      </c>
      <c r="S1017" s="2" t="s">
        <v>50</v>
      </c>
      <c r="T1017" s="2"/>
      <c r="U1017" s="2"/>
      <c r="V1017" s="2" t="s">
        <v>50</v>
      </c>
      <c r="W1017" s="2" t="s">
        <v>2167</v>
      </c>
      <c r="X1017" s="3">
        <v>44897.22152777778</v>
      </c>
      <c r="Y1017" s="2" t="s">
        <v>110</v>
      </c>
      <c r="Z1017" s="2" t="s">
        <v>36</v>
      </c>
      <c r="AA1017" s="2"/>
      <c r="AB1017" s="2" t="s">
        <v>2168</v>
      </c>
    </row>
    <row r="1018" spans="1:28" ht="13" x14ac:dyDescent="0.15">
      <c r="A1018" s="1">
        <v>397</v>
      </c>
      <c r="B1018" s="2" t="s">
        <v>28</v>
      </c>
      <c r="C1018" s="2" t="s">
        <v>29</v>
      </c>
      <c r="D1018" s="1">
        <v>26</v>
      </c>
      <c r="E1018" s="2" t="s">
        <v>1619</v>
      </c>
      <c r="F1018" s="1">
        <v>2</v>
      </c>
      <c r="G1018" s="2" t="s">
        <v>29</v>
      </c>
      <c r="H1018" s="1">
        <v>80</v>
      </c>
      <c r="I1018" s="1">
        <v>80</v>
      </c>
      <c r="J1018" s="1">
        <v>80</v>
      </c>
      <c r="K1018" s="1">
        <v>5</v>
      </c>
      <c r="L1018" s="1">
        <v>229.16</v>
      </c>
      <c r="M1018" s="1">
        <v>229.16</v>
      </c>
      <c r="N1018" s="1">
        <v>228.67699999999999</v>
      </c>
      <c r="O1018" s="1">
        <v>228.67699999999999</v>
      </c>
      <c r="P1018" s="1">
        <v>0</v>
      </c>
      <c r="Q1018" s="1">
        <v>1</v>
      </c>
      <c r="R1018" s="2" t="s">
        <v>38</v>
      </c>
      <c r="S1018" s="2" t="s">
        <v>39</v>
      </c>
      <c r="T1018" s="2"/>
      <c r="U1018" s="2"/>
      <c r="V1018" s="2" t="s">
        <v>39</v>
      </c>
      <c r="W1018" s="2" t="s">
        <v>2169</v>
      </c>
      <c r="X1018" s="3">
        <v>44897.236111111109</v>
      </c>
      <c r="Y1018" s="2" t="s">
        <v>41</v>
      </c>
      <c r="Z1018" s="2" t="s">
        <v>36</v>
      </c>
      <c r="AA1018" s="2"/>
      <c r="AB1018" s="2" t="s">
        <v>2170</v>
      </c>
    </row>
    <row r="1019" spans="1:28" ht="13" x14ac:dyDescent="0.15">
      <c r="A1019" s="1">
        <v>397</v>
      </c>
      <c r="B1019" s="2" t="s">
        <v>28</v>
      </c>
      <c r="C1019" s="2" t="s">
        <v>29</v>
      </c>
      <c r="D1019" s="1">
        <v>26</v>
      </c>
      <c r="E1019" s="2" t="s">
        <v>1619</v>
      </c>
      <c r="F1019" s="1">
        <v>2</v>
      </c>
      <c r="G1019" s="2" t="s">
        <v>43</v>
      </c>
      <c r="H1019" s="1">
        <v>80</v>
      </c>
      <c r="I1019" s="1">
        <v>81</v>
      </c>
      <c r="J1019" s="1">
        <v>80</v>
      </c>
      <c r="K1019" s="1">
        <v>5</v>
      </c>
      <c r="L1019" s="1">
        <v>229.16</v>
      </c>
      <c r="M1019" s="1">
        <v>229.17</v>
      </c>
      <c r="N1019" s="1">
        <v>228.67699999999999</v>
      </c>
      <c r="O1019" s="1">
        <v>228.685</v>
      </c>
      <c r="P1019" s="1">
        <v>1</v>
      </c>
      <c r="Q1019" s="1">
        <v>5</v>
      </c>
      <c r="R1019" s="2" t="s">
        <v>44</v>
      </c>
      <c r="S1019" s="2" t="s">
        <v>108</v>
      </c>
      <c r="T1019" s="2"/>
      <c r="U1019" s="2"/>
      <c r="V1019" s="2" t="s">
        <v>108</v>
      </c>
      <c r="W1019" s="2" t="s">
        <v>2171</v>
      </c>
      <c r="X1019" s="3">
        <v>44897.238194444442</v>
      </c>
      <c r="Y1019" s="2" t="s">
        <v>2172</v>
      </c>
      <c r="Z1019" s="2" t="s">
        <v>36</v>
      </c>
      <c r="AA1019" s="2"/>
      <c r="AB1019" s="2" t="s">
        <v>2173</v>
      </c>
    </row>
    <row r="1020" spans="1:28" ht="13" x14ac:dyDescent="0.15">
      <c r="A1020" s="1">
        <v>397</v>
      </c>
      <c r="B1020" s="2" t="s">
        <v>28</v>
      </c>
      <c r="C1020" s="2" t="s">
        <v>29</v>
      </c>
      <c r="D1020" s="1">
        <v>26</v>
      </c>
      <c r="E1020" s="2" t="s">
        <v>1619</v>
      </c>
      <c r="F1020" s="1">
        <v>2</v>
      </c>
      <c r="G1020" s="2" t="s">
        <v>43</v>
      </c>
      <c r="H1020" s="1">
        <v>80</v>
      </c>
      <c r="I1020" s="1">
        <v>81</v>
      </c>
      <c r="J1020" s="1">
        <v>80</v>
      </c>
      <c r="K1020" s="1">
        <v>5</v>
      </c>
      <c r="L1020" s="1">
        <v>229.16</v>
      </c>
      <c r="M1020" s="1">
        <v>229.17</v>
      </c>
      <c r="N1020" s="1">
        <v>228.67699999999999</v>
      </c>
      <c r="O1020" s="1">
        <v>228.685</v>
      </c>
      <c r="P1020" s="1">
        <v>1</v>
      </c>
      <c r="Q1020" s="1">
        <v>5</v>
      </c>
      <c r="R1020" s="2" t="s">
        <v>44</v>
      </c>
      <c r="S1020" s="2" t="s">
        <v>112</v>
      </c>
      <c r="T1020" s="2"/>
      <c r="U1020" s="2"/>
      <c r="V1020" s="2" t="s">
        <v>112</v>
      </c>
      <c r="W1020" s="2" t="s">
        <v>2174</v>
      </c>
      <c r="X1020" s="3">
        <v>44897.238194444442</v>
      </c>
      <c r="Y1020" s="2" t="s">
        <v>2172</v>
      </c>
      <c r="Z1020" s="2" t="s">
        <v>36</v>
      </c>
      <c r="AA1020" s="2"/>
      <c r="AB1020" s="2" t="s">
        <v>2175</v>
      </c>
    </row>
    <row r="1021" spans="1:28" ht="13" x14ac:dyDescent="0.15">
      <c r="A1021" s="1">
        <v>397</v>
      </c>
      <c r="B1021" s="2" t="s">
        <v>28</v>
      </c>
      <c r="C1021" s="2" t="s">
        <v>29</v>
      </c>
      <c r="D1021" s="1">
        <v>26</v>
      </c>
      <c r="E1021" s="2" t="s">
        <v>1619</v>
      </c>
      <c r="F1021" s="1">
        <v>3</v>
      </c>
      <c r="G1021" s="2" t="s">
        <v>43</v>
      </c>
      <c r="H1021" s="1">
        <v>75</v>
      </c>
      <c r="I1021" s="1">
        <v>75</v>
      </c>
      <c r="J1021" s="1">
        <v>75</v>
      </c>
      <c r="K1021" s="1">
        <v>5</v>
      </c>
      <c r="L1021" s="1">
        <v>230.57</v>
      </c>
      <c r="M1021" s="1">
        <v>230.57</v>
      </c>
      <c r="N1021" s="1">
        <v>229.78700000000001</v>
      </c>
      <c r="O1021" s="1">
        <v>229.78700000000001</v>
      </c>
      <c r="P1021" s="1">
        <v>0</v>
      </c>
      <c r="Q1021" s="1">
        <v>1</v>
      </c>
      <c r="R1021" s="2" t="s">
        <v>49</v>
      </c>
      <c r="S1021" s="2" t="s">
        <v>50</v>
      </c>
      <c r="T1021" s="2"/>
      <c r="U1021" s="2"/>
      <c r="V1021" s="2" t="s">
        <v>50</v>
      </c>
      <c r="W1021" s="2" t="s">
        <v>2176</v>
      </c>
      <c r="X1021" s="3">
        <v>44897.22152777778</v>
      </c>
      <c r="Y1021" s="2" t="s">
        <v>110</v>
      </c>
      <c r="Z1021" s="2" t="s">
        <v>36</v>
      </c>
      <c r="AA1021" s="2"/>
      <c r="AB1021" s="2" t="s">
        <v>2177</v>
      </c>
    </row>
    <row r="1022" spans="1:28" ht="13" x14ac:dyDescent="0.15">
      <c r="A1022" s="1">
        <v>397</v>
      </c>
      <c r="B1022" s="2" t="s">
        <v>28</v>
      </c>
      <c r="C1022" s="2" t="s">
        <v>29</v>
      </c>
      <c r="D1022" s="1">
        <v>26</v>
      </c>
      <c r="E1022" s="2" t="s">
        <v>1619</v>
      </c>
      <c r="F1022" s="1">
        <v>4</v>
      </c>
      <c r="G1022" s="2" t="s">
        <v>43</v>
      </c>
      <c r="H1022" s="1">
        <v>57</v>
      </c>
      <c r="I1022" s="1">
        <v>59</v>
      </c>
      <c r="J1022" s="1">
        <v>57</v>
      </c>
      <c r="K1022" s="1">
        <v>5</v>
      </c>
      <c r="L1022" s="1">
        <v>231.85</v>
      </c>
      <c r="M1022" s="1">
        <v>231.87</v>
      </c>
      <c r="N1022" s="1">
        <v>230.79300000000001</v>
      </c>
      <c r="O1022" s="1">
        <v>230.809</v>
      </c>
      <c r="P1022" s="1">
        <v>2</v>
      </c>
      <c r="Q1022" s="1">
        <v>10</v>
      </c>
      <c r="R1022" s="2" t="s">
        <v>44</v>
      </c>
      <c r="S1022" s="2" t="s">
        <v>45</v>
      </c>
      <c r="T1022" s="2"/>
      <c r="U1022" s="2"/>
      <c r="V1022" s="2">
        <v>31205</v>
      </c>
      <c r="W1022" s="2" t="s">
        <v>2178</v>
      </c>
      <c r="X1022" s="3">
        <v>44897.231249999997</v>
      </c>
      <c r="Y1022" s="2" t="s">
        <v>110</v>
      </c>
      <c r="Z1022" s="2" t="s">
        <v>36</v>
      </c>
      <c r="AA1022" s="2"/>
      <c r="AB1022" s="2" t="s">
        <v>2179</v>
      </c>
    </row>
    <row r="1023" spans="1:28" ht="13" x14ac:dyDescent="0.15">
      <c r="A1023" s="1">
        <v>397</v>
      </c>
      <c r="B1023" s="2" t="s">
        <v>28</v>
      </c>
      <c r="C1023" s="2" t="s">
        <v>29</v>
      </c>
      <c r="D1023" s="1">
        <v>26</v>
      </c>
      <c r="E1023" s="2" t="s">
        <v>1619</v>
      </c>
      <c r="F1023" s="1">
        <v>4</v>
      </c>
      <c r="G1023" s="2" t="s">
        <v>43</v>
      </c>
      <c r="H1023" s="1">
        <v>75</v>
      </c>
      <c r="I1023" s="1">
        <v>75</v>
      </c>
      <c r="J1023" s="1">
        <v>75</v>
      </c>
      <c r="K1023" s="1">
        <v>5</v>
      </c>
      <c r="L1023" s="1">
        <v>232.03</v>
      </c>
      <c r="M1023" s="1">
        <v>232.03</v>
      </c>
      <c r="N1023" s="1">
        <v>230.935</v>
      </c>
      <c r="O1023" s="1">
        <v>230.935</v>
      </c>
      <c r="P1023" s="1">
        <v>0</v>
      </c>
      <c r="Q1023" s="1">
        <v>1</v>
      </c>
      <c r="R1023" s="2" t="s">
        <v>49</v>
      </c>
      <c r="S1023" s="2" t="s">
        <v>50</v>
      </c>
      <c r="T1023" s="2"/>
      <c r="U1023" s="2"/>
      <c r="V1023" s="2" t="s">
        <v>50</v>
      </c>
      <c r="W1023" s="2" t="s">
        <v>2180</v>
      </c>
      <c r="X1023" s="3">
        <v>44897.22152777778</v>
      </c>
      <c r="Y1023" s="2" t="s">
        <v>110</v>
      </c>
      <c r="Z1023" s="2" t="s">
        <v>36</v>
      </c>
      <c r="AA1023" s="2"/>
      <c r="AB1023" s="2" t="s">
        <v>2181</v>
      </c>
    </row>
    <row r="1024" spans="1:28" ht="13" x14ac:dyDescent="0.15">
      <c r="A1024" s="1">
        <v>397</v>
      </c>
      <c r="B1024" s="2" t="s">
        <v>28</v>
      </c>
      <c r="C1024" s="2" t="s">
        <v>29</v>
      </c>
      <c r="D1024" s="1">
        <v>26</v>
      </c>
      <c r="E1024" s="2" t="s">
        <v>1619</v>
      </c>
      <c r="F1024" s="1">
        <v>4</v>
      </c>
      <c r="G1024" s="2"/>
      <c r="H1024" s="1">
        <v>97</v>
      </c>
      <c r="I1024" s="1">
        <v>107</v>
      </c>
      <c r="J1024" s="1">
        <v>0</v>
      </c>
      <c r="K1024" s="1">
        <v>5</v>
      </c>
      <c r="L1024" s="1">
        <v>232.25</v>
      </c>
      <c r="M1024" s="1">
        <v>232.3</v>
      </c>
      <c r="N1024" s="1">
        <v>231.108</v>
      </c>
      <c r="O1024" s="1">
        <v>231.14699999999999</v>
      </c>
      <c r="P1024" s="1">
        <v>5</v>
      </c>
      <c r="Q1024" s="1">
        <v>4</v>
      </c>
      <c r="R1024" s="2" t="s">
        <v>53</v>
      </c>
      <c r="S1024" s="2"/>
      <c r="T1024" s="2" t="s">
        <v>94</v>
      </c>
      <c r="U1024" s="2" t="s">
        <v>95</v>
      </c>
      <c r="V1024" s="2" t="s">
        <v>96</v>
      </c>
      <c r="W1024" s="2" t="s">
        <v>2182</v>
      </c>
      <c r="X1024" s="3">
        <v>44896.754861111112</v>
      </c>
      <c r="Y1024" s="2" t="s">
        <v>56</v>
      </c>
      <c r="Z1024" s="2" t="s">
        <v>36</v>
      </c>
      <c r="AA1024" s="2" t="s">
        <v>98</v>
      </c>
      <c r="AB1024" s="2" t="s">
        <v>2183</v>
      </c>
    </row>
    <row r="1025" spans="1:28" ht="13" x14ac:dyDescent="0.15">
      <c r="A1025" s="1">
        <v>397</v>
      </c>
      <c r="B1025" s="2" t="s">
        <v>28</v>
      </c>
      <c r="C1025" s="2" t="s">
        <v>29</v>
      </c>
      <c r="D1025" s="1">
        <v>26</v>
      </c>
      <c r="E1025" s="2" t="s">
        <v>1619</v>
      </c>
      <c r="F1025" s="1">
        <v>4</v>
      </c>
      <c r="G1025" s="2"/>
      <c r="H1025" s="1">
        <v>97</v>
      </c>
      <c r="I1025" s="1">
        <v>107</v>
      </c>
      <c r="J1025" s="1">
        <v>0</v>
      </c>
      <c r="K1025" s="1">
        <v>5</v>
      </c>
      <c r="L1025" s="1">
        <v>232.25</v>
      </c>
      <c r="M1025" s="1">
        <v>232.3</v>
      </c>
      <c r="N1025" s="1">
        <v>231.108</v>
      </c>
      <c r="O1025" s="1">
        <v>231.14699999999999</v>
      </c>
      <c r="P1025" s="1">
        <v>5</v>
      </c>
      <c r="Q1025" s="1">
        <v>25</v>
      </c>
      <c r="R1025" s="2" t="s">
        <v>80</v>
      </c>
      <c r="S1025" s="2"/>
      <c r="T1025" s="2" t="s">
        <v>64</v>
      </c>
      <c r="U1025" s="2" t="s">
        <v>65</v>
      </c>
      <c r="V1025" s="1" t="s">
        <v>81</v>
      </c>
      <c r="W1025" s="2" t="s">
        <v>2184</v>
      </c>
      <c r="X1025" s="3">
        <v>44896.75277777778</v>
      </c>
      <c r="Y1025" s="2" t="s">
        <v>56</v>
      </c>
      <c r="Z1025" s="2" t="s">
        <v>36</v>
      </c>
      <c r="AA1025" s="2"/>
      <c r="AB1025" s="2" t="s">
        <v>2185</v>
      </c>
    </row>
    <row r="1026" spans="1:28" ht="13" x14ac:dyDescent="0.15">
      <c r="A1026" s="1">
        <v>397</v>
      </c>
      <c r="B1026" s="2" t="s">
        <v>28</v>
      </c>
      <c r="C1026" s="2" t="s">
        <v>29</v>
      </c>
      <c r="D1026" s="1">
        <v>26</v>
      </c>
      <c r="E1026" s="2" t="s">
        <v>1619</v>
      </c>
      <c r="F1026" s="1">
        <v>4</v>
      </c>
      <c r="G1026" s="2"/>
      <c r="H1026" s="1">
        <v>97</v>
      </c>
      <c r="I1026" s="1">
        <v>107</v>
      </c>
      <c r="J1026" s="1">
        <v>0</v>
      </c>
      <c r="K1026" s="1">
        <v>5</v>
      </c>
      <c r="L1026" s="1">
        <v>232.25</v>
      </c>
      <c r="M1026" s="1">
        <v>232.3</v>
      </c>
      <c r="N1026" s="1">
        <v>231.108</v>
      </c>
      <c r="O1026" s="1">
        <v>231.14699999999999</v>
      </c>
      <c r="P1026" s="1">
        <v>5</v>
      </c>
      <c r="Q1026" s="1">
        <v>2</v>
      </c>
      <c r="R1026" s="2" t="s">
        <v>53</v>
      </c>
      <c r="S1026" s="2" t="s">
        <v>100</v>
      </c>
      <c r="T1026" s="2"/>
      <c r="U1026" s="2"/>
      <c r="V1026" s="2" t="s">
        <v>101</v>
      </c>
      <c r="W1026" s="2" t="s">
        <v>2186</v>
      </c>
      <c r="X1026" s="3">
        <v>44896.75277777778</v>
      </c>
      <c r="Y1026" s="2" t="s">
        <v>56</v>
      </c>
      <c r="Z1026" s="2" t="s">
        <v>36</v>
      </c>
      <c r="AA1026" s="2" t="s">
        <v>103</v>
      </c>
      <c r="AB1026" s="2" t="s">
        <v>2187</v>
      </c>
    </row>
    <row r="1027" spans="1:28" ht="13" x14ac:dyDescent="0.15">
      <c r="A1027" s="1">
        <v>397</v>
      </c>
      <c r="B1027" s="2" t="s">
        <v>28</v>
      </c>
      <c r="C1027" s="2" t="s">
        <v>29</v>
      </c>
      <c r="D1027" s="1">
        <v>26</v>
      </c>
      <c r="E1027" s="2" t="s">
        <v>1619</v>
      </c>
      <c r="F1027" s="1">
        <v>4</v>
      </c>
      <c r="G1027" s="2"/>
      <c r="H1027" s="1">
        <v>97</v>
      </c>
      <c r="I1027" s="1">
        <v>107</v>
      </c>
      <c r="J1027" s="1">
        <v>0</v>
      </c>
      <c r="K1027" s="1">
        <v>5</v>
      </c>
      <c r="L1027" s="1">
        <v>232.25</v>
      </c>
      <c r="M1027" s="1">
        <v>232.3</v>
      </c>
      <c r="N1027" s="1">
        <v>231.108</v>
      </c>
      <c r="O1027" s="1">
        <v>231.14699999999999</v>
      </c>
      <c r="P1027" s="1">
        <v>5</v>
      </c>
      <c r="Q1027" s="1">
        <v>2</v>
      </c>
      <c r="R1027" s="2" t="s">
        <v>53</v>
      </c>
      <c r="S1027" s="2"/>
      <c r="T1027" s="2" t="s">
        <v>74</v>
      </c>
      <c r="U1027" s="2" t="s">
        <v>75</v>
      </c>
      <c r="V1027" s="2" t="s">
        <v>76</v>
      </c>
      <c r="W1027" s="2" t="s">
        <v>2188</v>
      </c>
      <c r="X1027" s="3">
        <v>44896.75277777778</v>
      </c>
      <c r="Y1027" s="2" t="s">
        <v>56</v>
      </c>
      <c r="Z1027" s="2" t="s">
        <v>36</v>
      </c>
      <c r="AA1027" s="2" t="s">
        <v>78</v>
      </c>
      <c r="AB1027" s="2" t="s">
        <v>2189</v>
      </c>
    </row>
    <row r="1028" spans="1:28" ht="13" x14ac:dyDescent="0.15">
      <c r="A1028" s="1">
        <v>397</v>
      </c>
      <c r="B1028" s="2" t="s">
        <v>28</v>
      </c>
      <c r="C1028" s="2" t="s">
        <v>29</v>
      </c>
      <c r="D1028" s="1">
        <v>26</v>
      </c>
      <c r="E1028" s="2" t="s">
        <v>1619</v>
      </c>
      <c r="F1028" s="1">
        <v>4</v>
      </c>
      <c r="G1028" s="2"/>
      <c r="H1028" s="1">
        <v>97</v>
      </c>
      <c r="I1028" s="1">
        <v>107</v>
      </c>
      <c r="J1028" s="1">
        <v>0</v>
      </c>
      <c r="K1028" s="1">
        <v>5</v>
      </c>
      <c r="L1028" s="1">
        <v>232.25</v>
      </c>
      <c r="M1028" s="1">
        <v>232.3</v>
      </c>
      <c r="N1028" s="1">
        <v>231.108</v>
      </c>
      <c r="O1028" s="1">
        <v>231.14699999999999</v>
      </c>
      <c r="P1028" s="1">
        <v>5</v>
      </c>
      <c r="Q1028" s="1">
        <v>10</v>
      </c>
      <c r="R1028" s="2" t="s">
        <v>53</v>
      </c>
      <c r="S1028" s="2"/>
      <c r="T1028" s="2" t="s">
        <v>64</v>
      </c>
      <c r="U1028" s="2" t="s">
        <v>65</v>
      </c>
      <c r="V1028" s="2" t="s">
        <v>66</v>
      </c>
      <c r="W1028" s="2" t="s">
        <v>2190</v>
      </c>
      <c r="X1028" s="3">
        <v>44896.75277777778</v>
      </c>
      <c r="Y1028" s="2" t="s">
        <v>56</v>
      </c>
      <c r="Z1028" s="2" t="s">
        <v>36</v>
      </c>
      <c r="AA1028" s="2" t="s">
        <v>68</v>
      </c>
      <c r="AB1028" s="2" t="s">
        <v>2191</v>
      </c>
    </row>
    <row r="1029" spans="1:28" ht="13" x14ac:dyDescent="0.15">
      <c r="A1029" s="1">
        <v>397</v>
      </c>
      <c r="B1029" s="2" t="s">
        <v>28</v>
      </c>
      <c r="C1029" s="2" t="s">
        <v>29</v>
      </c>
      <c r="D1029" s="1">
        <v>26</v>
      </c>
      <c r="E1029" s="2" t="s">
        <v>1619</v>
      </c>
      <c r="F1029" s="1">
        <v>4</v>
      </c>
      <c r="G1029" s="2"/>
      <c r="H1029" s="1">
        <v>97</v>
      </c>
      <c r="I1029" s="1">
        <v>107</v>
      </c>
      <c r="J1029" s="1">
        <v>0</v>
      </c>
      <c r="K1029" s="1">
        <v>5</v>
      </c>
      <c r="L1029" s="1">
        <v>232.25</v>
      </c>
      <c r="M1029" s="1">
        <v>232.3</v>
      </c>
      <c r="N1029" s="1">
        <v>231.108</v>
      </c>
      <c r="O1029" s="1">
        <v>231.14699999999999</v>
      </c>
      <c r="P1029" s="1">
        <v>5</v>
      </c>
      <c r="Q1029" s="1">
        <v>6</v>
      </c>
      <c r="R1029" s="2" t="s">
        <v>53</v>
      </c>
      <c r="S1029" s="2"/>
      <c r="T1029" s="2"/>
      <c r="U1029" s="2"/>
      <c r="V1029" s="2" t="s">
        <v>54</v>
      </c>
      <c r="W1029" s="2" t="s">
        <v>2192</v>
      </c>
      <c r="X1029" s="3">
        <v>44896.75277777778</v>
      </c>
      <c r="Y1029" s="2" t="s">
        <v>56</v>
      </c>
      <c r="Z1029" s="2" t="s">
        <v>36</v>
      </c>
      <c r="AA1029" s="2" t="s">
        <v>57</v>
      </c>
      <c r="AB1029" s="2" t="s">
        <v>2193</v>
      </c>
    </row>
    <row r="1030" spans="1:28" ht="13" x14ac:dyDescent="0.15">
      <c r="A1030" s="1">
        <v>397</v>
      </c>
      <c r="B1030" s="2" t="s">
        <v>28</v>
      </c>
      <c r="C1030" s="2" t="s">
        <v>29</v>
      </c>
      <c r="D1030" s="1">
        <v>26</v>
      </c>
      <c r="E1030" s="2" t="s">
        <v>1619</v>
      </c>
      <c r="F1030" s="1">
        <v>4</v>
      </c>
      <c r="G1030" s="2"/>
      <c r="H1030" s="1">
        <v>97</v>
      </c>
      <c r="I1030" s="1">
        <v>107</v>
      </c>
      <c r="J1030" s="1">
        <v>0</v>
      </c>
      <c r="K1030" s="1">
        <v>5</v>
      </c>
      <c r="L1030" s="1">
        <v>232.25</v>
      </c>
      <c r="M1030" s="1">
        <v>232.3</v>
      </c>
      <c r="N1030" s="1">
        <v>231.108</v>
      </c>
      <c r="O1030" s="1">
        <v>231.14699999999999</v>
      </c>
      <c r="P1030" s="1">
        <v>5</v>
      </c>
      <c r="Q1030" s="1">
        <v>10</v>
      </c>
      <c r="R1030" s="2" t="s">
        <v>53</v>
      </c>
      <c r="S1030" s="2"/>
      <c r="T1030" s="2" t="s">
        <v>88</v>
      </c>
      <c r="U1030" s="2" t="s">
        <v>89</v>
      </c>
      <c r="V1030" s="2" t="s">
        <v>90</v>
      </c>
      <c r="W1030" s="2" t="s">
        <v>2194</v>
      </c>
      <c r="X1030" s="3">
        <v>44896.75277777778</v>
      </c>
      <c r="Y1030" s="2" t="s">
        <v>56</v>
      </c>
      <c r="Z1030" s="2" t="s">
        <v>36</v>
      </c>
      <c r="AA1030" s="2" t="s">
        <v>92</v>
      </c>
      <c r="AB1030" s="2" t="s">
        <v>2195</v>
      </c>
    </row>
    <row r="1031" spans="1:28" ht="13" x14ac:dyDescent="0.15">
      <c r="A1031" s="1">
        <v>397</v>
      </c>
      <c r="B1031" s="2" t="s">
        <v>28</v>
      </c>
      <c r="C1031" s="2" t="s">
        <v>29</v>
      </c>
      <c r="D1031" s="1">
        <v>26</v>
      </c>
      <c r="E1031" s="2" t="s">
        <v>1619</v>
      </c>
      <c r="F1031" s="1">
        <v>4</v>
      </c>
      <c r="G1031" s="2"/>
      <c r="H1031" s="1">
        <v>97</v>
      </c>
      <c r="I1031" s="1">
        <v>107</v>
      </c>
      <c r="J1031" s="1">
        <v>0</v>
      </c>
      <c r="K1031" s="1">
        <v>5</v>
      </c>
      <c r="L1031" s="1">
        <v>232.25</v>
      </c>
      <c r="M1031" s="1">
        <v>232.3</v>
      </c>
      <c r="N1031" s="1">
        <v>231.108</v>
      </c>
      <c r="O1031" s="1">
        <v>231.14699999999999</v>
      </c>
      <c r="P1031" s="1">
        <v>5</v>
      </c>
      <c r="Q1031" s="1">
        <v>25</v>
      </c>
      <c r="R1031" s="2" t="s">
        <v>80</v>
      </c>
      <c r="S1031" s="2"/>
      <c r="T1031" s="2"/>
      <c r="U1031" s="2"/>
      <c r="V1031" s="2" t="s">
        <v>84</v>
      </c>
      <c r="W1031" s="2" t="s">
        <v>2196</v>
      </c>
      <c r="X1031" s="3">
        <v>44896.75277777778</v>
      </c>
      <c r="Y1031" s="2" t="s">
        <v>56</v>
      </c>
      <c r="Z1031" s="2" t="s">
        <v>36</v>
      </c>
      <c r="AA1031" s="2" t="s">
        <v>86</v>
      </c>
      <c r="AB1031" s="2" t="s">
        <v>2197</v>
      </c>
    </row>
    <row r="1032" spans="1:28" ht="13" x14ac:dyDescent="0.15">
      <c r="A1032" s="1">
        <v>397</v>
      </c>
      <c r="B1032" s="2" t="s">
        <v>28</v>
      </c>
      <c r="C1032" s="2" t="s">
        <v>29</v>
      </c>
      <c r="D1032" s="1">
        <v>26</v>
      </c>
      <c r="E1032" s="2" t="s">
        <v>1619</v>
      </c>
      <c r="F1032" s="1">
        <v>4</v>
      </c>
      <c r="G1032" s="2"/>
      <c r="H1032" s="1">
        <v>97</v>
      </c>
      <c r="I1032" s="1">
        <v>107</v>
      </c>
      <c r="J1032" s="1">
        <v>0</v>
      </c>
      <c r="K1032" s="1">
        <v>5</v>
      </c>
      <c r="L1032" s="1">
        <v>232.25</v>
      </c>
      <c r="M1032" s="1">
        <v>232.3</v>
      </c>
      <c r="N1032" s="1">
        <v>231.108</v>
      </c>
      <c r="O1032" s="1">
        <v>231.14699999999999</v>
      </c>
      <c r="P1032" s="1">
        <v>5</v>
      </c>
      <c r="Q1032" s="1">
        <v>3</v>
      </c>
      <c r="R1032" s="2" t="s">
        <v>53</v>
      </c>
      <c r="S1032" s="2"/>
      <c r="T1032" s="2"/>
      <c r="U1032" s="2"/>
      <c r="V1032" s="2" t="s">
        <v>70</v>
      </c>
      <c r="W1032" s="2" t="s">
        <v>2198</v>
      </c>
      <c r="X1032" s="3">
        <v>44896.75277777778</v>
      </c>
      <c r="Y1032" s="2" t="s">
        <v>56</v>
      </c>
      <c r="Z1032" s="2" t="s">
        <v>36</v>
      </c>
      <c r="AA1032" s="2" t="s">
        <v>72</v>
      </c>
      <c r="AB1032" s="2" t="s">
        <v>2199</v>
      </c>
    </row>
    <row r="1033" spans="1:28" ht="13" x14ac:dyDescent="0.15">
      <c r="A1033" s="1">
        <v>397</v>
      </c>
      <c r="B1033" s="2" t="s">
        <v>28</v>
      </c>
      <c r="C1033" s="2" t="s">
        <v>29</v>
      </c>
      <c r="D1033" s="1">
        <v>26</v>
      </c>
      <c r="E1033" s="2" t="s">
        <v>1619</v>
      </c>
      <c r="F1033" s="1">
        <v>4</v>
      </c>
      <c r="G1033" s="2"/>
      <c r="H1033" s="1">
        <v>97</v>
      </c>
      <c r="I1033" s="1">
        <v>107</v>
      </c>
      <c r="J1033" s="1">
        <v>97</v>
      </c>
      <c r="K1033" s="1">
        <v>5</v>
      </c>
      <c r="L1033" s="1">
        <v>232.25</v>
      </c>
      <c r="M1033" s="1">
        <v>232.35</v>
      </c>
      <c r="N1033" s="1">
        <v>231.108</v>
      </c>
      <c r="O1033" s="1">
        <v>231.18700000000001</v>
      </c>
      <c r="P1033" s="1">
        <v>10</v>
      </c>
      <c r="Q1033" s="1">
        <v>353</v>
      </c>
      <c r="R1033" s="2" t="s">
        <v>59</v>
      </c>
      <c r="S1033" s="2" t="s">
        <v>60</v>
      </c>
      <c r="T1033" s="2"/>
      <c r="U1033" s="2"/>
      <c r="V1033" s="2" t="s">
        <v>2200</v>
      </c>
      <c r="W1033" s="2" t="s">
        <v>2201</v>
      </c>
      <c r="X1033" s="3">
        <v>44896.63958333333</v>
      </c>
      <c r="Y1033" s="2" t="s">
        <v>35</v>
      </c>
      <c r="Z1033" s="2" t="s">
        <v>36</v>
      </c>
      <c r="AA1033" s="2"/>
      <c r="AB1033" s="2" t="s">
        <v>2202</v>
      </c>
    </row>
    <row r="1034" spans="1:28" ht="13" x14ac:dyDescent="0.15">
      <c r="A1034" s="1">
        <v>397</v>
      </c>
      <c r="B1034" s="2" t="s">
        <v>28</v>
      </c>
      <c r="C1034" s="2" t="s">
        <v>29</v>
      </c>
      <c r="D1034" s="1">
        <v>26</v>
      </c>
      <c r="E1034" s="2" t="s">
        <v>1619</v>
      </c>
      <c r="F1034" s="1">
        <v>5</v>
      </c>
      <c r="G1034" s="2"/>
      <c r="H1034" s="1">
        <v>0</v>
      </c>
      <c r="I1034" s="1">
        <v>5</v>
      </c>
      <c r="J1034" s="1">
        <v>0</v>
      </c>
      <c r="K1034" s="1">
        <v>5</v>
      </c>
      <c r="L1034" s="1">
        <v>232.35</v>
      </c>
      <c r="M1034" s="1">
        <v>232.4</v>
      </c>
      <c r="N1034" s="1">
        <v>231.18600000000001</v>
      </c>
      <c r="O1034" s="1">
        <v>231.22499999999999</v>
      </c>
      <c r="P1034" s="1">
        <v>5</v>
      </c>
      <c r="Q1034" s="1">
        <v>5</v>
      </c>
      <c r="R1034" s="2" t="s">
        <v>44</v>
      </c>
      <c r="S1034" s="2" t="s">
        <v>105</v>
      </c>
      <c r="T1034" s="2"/>
      <c r="U1034" s="2"/>
      <c r="V1034" s="2" t="s">
        <v>105</v>
      </c>
      <c r="W1034" s="2" t="s">
        <v>2203</v>
      </c>
      <c r="X1034" s="3">
        <v>44896.63958333333</v>
      </c>
      <c r="Y1034" s="2" t="s">
        <v>35</v>
      </c>
      <c r="Z1034" s="2" t="s">
        <v>36</v>
      </c>
      <c r="AA1034" s="2"/>
      <c r="AB1034" s="2" t="s">
        <v>2204</v>
      </c>
    </row>
    <row r="1035" spans="1:28" ht="13" x14ac:dyDescent="0.15">
      <c r="A1035" s="1">
        <v>397</v>
      </c>
      <c r="B1035" s="2" t="s">
        <v>28</v>
      </c>
      <c r="C1035" s="2" t="s">
        <v>29</v>
      </c>
      <c r="D1035" s="1">
        <v>27</v>
      </c>
      <c r="E1035" s="2" t="s">
        <v>1619</v>
      </c>
      <c r="F1035" s="1">
        <v>1</v>
      </c>
      <c r="G1035" s="2" t="s">
        <v>43</v>
      </c>
      <c r="H1035" s="1">
        <v>75</v>
      </c>
      <c r="I1035" s="1">
        <v>75</v>
      </c>
      <c r="J1035" s="1">
        <v>75</v>
      </c>
      <c r="K1035" s="1">
        <v>5</v>
      </c>
      <c r="L1035" s="1">
        <v>232.55</v>
      </c>
      <c r="M1035" s="1">
        <v>232.55</v>
      </c>
      <c r="N1035" s="1">
        <v>232.411</v>
      </c>
      <c r="O1035" s="1">
        <v>232.411</v>
      </c>
      <c r="P1035" s="1">
        <v>0</v>
      </c>
      <c r="Q1035" s="1">
        <v>1</v>
      </c>
      <c r="R1035" s="2" t="s">
        <v>49</v>
      </c>
      <c r="S1035" s="2" t="s">
        <v>50</v>
      </c>
      <c r="T1035" s="2"/>
      <c r="U1035" s="2"/>
      <c r="V1035" s="2" t="s">
        <v>50</v>
      </c>
      <c r="W1035" s="2" t="s">
        <v>2205</v>
      </c>
      <c r="X1035" s="3">
        <v>44897.254166666666</v>
      </c>
      <c r="Y1035" s="2" t="s">
        <v>2172</v>
      </c>
      <c r="Z1035" s="2" t="s">
        <v>36</v>
      </c>
      <c r="AA1035" s="2"/>
      <c r="AB1035" s="2" t="s">
        <v>2206</v>
      </c>
    </row>
    <row r="1036" spans="1:28" ht="13" x14ac:dyDescent="0.15">
      <c r="A1036" s="1">
        <v>397</v>
      </c>
      <c r="B1036" s="2" t="s">
        <v>28</v>
      </c>
      <c r="C1036" s="2" t="s">
        <v>29</v>
      </c>
      <c r="D1036" s="1">
        <v>26</v>
      </c>
      <c r="E1036" s="2" t="s">
        <v>1619</v>
      </c>
      <c r="F1036" s="1">
        <v>5</v>
      </c>
      <c r="G1036" s="2" t="s">
        <v>43</v>
      </c>
      <c r="H1036" s="1">
        <v>40</v>
      </c>
      <c r="I1036" s="1">
        <v>40</v>
      </c>
      <c r="J1036" s="1">
        <v>40</v>
      </c>
      <c r="K1036" s="1">
        <v>5</v>
      </c>
      <c r="L1036" s="1">
        <v>232.75</v>
      </c>
      <c r="M1036" s="1">
        <v>232.75</v>
      </c>
      <c r="N1036" s="1">
        <v>231.501</v>
      </c>
      <c r="O1036" s="1">
        <v>231.501</v>
      </c>
      <c r="P1036" s="1">
        <v>0</v>
      </c>
      <c r="Q1036" s="1">
        <v>1</v>
      </c>
      <c r="R1036" s="2" t="s">
        <v>49</v>
      </c>
      <c r="S1036" s="2" t="s">
        <v>50</v>
      </c>
      <c r="T1036" s="2"/>
      <c r="U1036" s="2"/>
      <c r="V1036" s="2" t="s">
        <v>50</v>
      </c>
      <c r="W1036" s="2" t="s">
        <v>2207</v>
      </c>
      <c r="X1036" s="3">
        <v>44897.22152777778</v>
      </c>
      <c r="Y1036" s="2" t="s">
        <v>110</v>
      </c>
      <c r="Z1036" s="2" t="s">
        <v>36</v>
      </c>
      <c r="AA1036" s="2"/>
      <c r="AB1036" s="2" t="s">
        <v>2208</v>
      </c>
    </row>
    <row r="1037" spans="1:28" ht="13" x14ac:dyDescent="0.15">
      <c r="A1037" s="1">
        <v>397</v>
      </c>
      <c r="B1037" s="2" t="s">
        <v>28</v>
      </c>
      <c r="C1037" s="2" t="s">
        <v>29</v>
      </c>
      <c r="D1037" s="1">
        <v>26</v>
      </c>
      <c r="E1037" s="2" t="s">
        <v>1619</v>
      </c>
      <c r="F1037" s="1" t="s">
        <v>119</v>
      </c>
      <c r="G1037" s="2"/>
      <c r="H1037" s="1">
        <v>19</v>
      </c>
      <c r="I1037" s="1">
        <v>26</v>
      </c>
      <c r="J1037" s="1">
        <v>0</v>
      </c>
      <c r="K1037" s="1">
        <v>5</v>
      </c>
      <c r="L1037" s="1">
        <v>233.06</v>
      </c>
      <c r="M1037" s="1">
        <v>233.13</v>
      </c>
      <c r="N1037" s="1">
        <v>231.744</v>
      </c>
      <c r="O1037" s="1">
        <v>231.79900000000001</v>
      </c>
      <c r="P1037" s="1">
        <v>7</v>
      </c>
      <c r="Q1037" s="1">
        <v>20</v>
      </c>
      <c r="R1037" s="2" t="s">
        <v>31</v>
      </c>
      <c r="S1037" s="2"/>
      <c r="T1037" s="2" t="s">
        <v>146</v>
      </c>
      <c r="U1037" s="2" t="s">
        <v>147</v>
      </c>
      <c r="V1037" s="2" t="s">
        <v>148</v>
      </c>
      <c r="W1037" s="2" t="s">
        <v>2209</v>
      </c>
      <c r="X1037" s="3">
        <v>44896.63958333333</v>
      </c>
      <c r="Y1037" s="2" t="s">
        <v>35</v>
      </c>
      <c r="Z1037" s="2" t="s">
        <v>36</v>
      </c>
      <c r="AA1037" s="2"/>
      <c r="AB1037" s="2" t="s">
        <v>2210</v>
      </c>
    </row>
    <row r="1038" spans="1:28" ht="13" x14ac:dyDescent="0.15">
      <c r="A1038" s="1">
        <v>397</v>
      </c>
      <c r="B1038" s="2" t="s">
        <v>28</v>
      </c>
      <c r="C1038" s="2" t="s">
        <v>29</v>
      </c>
      <c r="D1038" s="1">
        <v>26</v>
      </c>
      <c r="E1038" s="2" t="s">
        <v>1619</v>
      </c>
      <c r="F1038" s="1" t="s">
        <v>119</v>
      </c>
      <c r="G1038" s="2"/>
      <c r="H1038" s="1">
        <v>19</v>
      </c>
      <c r="I1038" s="1">
        <v>26</v>
      </c>
      <c r="J1038" s="1">
        <v>0</v>
      </c>
      <c r="K1038" s="1">
        <v>5</v>
      </c>
      <c r="L1038" s="1">
        <v>233.06</v>
      </c>
      <c r="M1038" s="1">
        <v>233.13</v>
      </c>
      <c r="N1038" s="1">
        <v>231.744</v>
      </c>
      <c r="O1038" s="1">
        <v>231.79900000000001</v>
      </c>
      <c r="P1038" s="1">
        <v>7</v>
      </c>
      <c r="Q1038" s="1">
        <v>20</v>
      </c>
      <c r="R1038" s="2" t="s">
        <v>31</v>
      </c>
      <c r="S1038" s="2" t="s">
        <v>133</v>
      </c>
      <c r="T1038" s="2"/>
      <c r="U1038" s="2"/>
      <c r="V1038" s="2" t="s">
        <v>133</v>
      </c>
      <c r="W1038" s="2" t="s">
        <v>2211</v>
      </c>
      <c r="X1038" s="3">
        <v>44896.63958333333</v>
      </c>
      <c r="Y1038" s="2" t="s">
        <v>35</v>
      </c>
      <c r="Z1038" s="2" t="s">
        <v>36</v>
      </c>
      <c r="AA1038" s="2" t="s">
        <v>131</v>
      </c>
      <c r="AB1038" s="2" t="s">
        <v>2212</v>
      </c>
    </row>
    <row r="1039" spans="1:28" ht="13" x14ac:dyDescent="0.15">
      <c r="A1039" s="1">
        <v>397</v>
      </c>
      <c r="B1039" s="2" t="s">
        <v>28</v>
      </c>
      <c r="C1039" s="2" t="s">
        <v>29</v>
      </c>
      <c r="D1039" s="1">
        <v>26</v>
      </c>
      <c r="E1039" s="2" t="s">
        <v>1619</v>
      </c>
      <c r="F1039" s="1" t="s">
        <v>119</v>
      </c>
      <c r="G1039" s="2"/>
      <c r="H1039" s="1">
        <v>19</v>
      </c>
      <c r="I1039" s="1">
        <v>26</v>
      </c>
      <c r="J1039" s="1">
        <v>0</v>
      </c>
      <c r="K1039" s="1">
        <v>5</v>
      </c>
      <c r="L1039" s="1">
        <v>233.06</v>
      </c>
      <c r="M1039" s="1">
        <v>233.13</v>
      </c>
      <c r="N1039" s="1">
        <v>231.744</v>
      </c>
      <c r="O1039" s="1">
        <v>231.79900000000001</v>
      </c>
      <c r="P1039" s="1">
        <v>7</v>
      </c>
      <c r="Q1039" s="1">
        <v>5</v>
      </c>
      <c r="R1039" s="2" t="s">
        <v>31</v>
      </c>
      <c r="S1039" s="2"/>
      <c r="T1039" s="2" t="s">
        <v>136</v>
      </c>
      <c r="U1039" s="2" t="s">
        <v>137</v>
      </c>
      <c r="V1039" s="2" t="s">
        <v>138</v>
      </c>
      <c r="W1039" s="2" t="s">
        <v>2213</v>
      </c>
      <c r="X1039" s="3">
        <v>44896.63958333333</v>
      </c>
      <c r="Y1039" s="2" t="s">
        <v>35</v>
      </c>
      <c r="Z1039" s="2" t="s">
        <v>36</v>
      </c>
      <c r="AA1039" s="2"/>
      <c r="AB1039" s="2" t="s">
        <v>2214</v>
      </c>
    </row>
    <row r="1040" spans="1:28" ht="13" x14ac:dyDescent="0.15">
      <c r="A1040" s="1">
        <v>397</v>
      </c>
      <c r="B1040" s="2" t="s">
        <v>28</v>
      </c>
      <c r="C1040" s="2" t="s">
        <v>29</v>
      </c>
      <c r="D1040" s="1">
        <v>26</v>
      </c>
      <c r="E1040" s="2" t="s">
        <v>1619</v>
      </c>
      <c r="F1040" s="1" t="s">
        <v>119</v>
      </c>
      <c r="G1040" s="2"/>
      <c r="H1040" s="1">
        <v>19</v>
      </c>
      <c r="I1040" s="1">
        <v>26</v>
      </c>
      <c r="J1040" s="1">
        <v>0</v>
      </c>
      <c r="K1040" s="1">
        <v>5</v>
      </c>
      <c r="L1040" s="1">
        <v>233.06</v>
      </c>
      <c r="M1040" s="1">
        <v>233.13</v>
      </c>
      <c r="N1040" s="1">
        <v>231.744</v>
      </c>
      <c r="O1040" s="1">
        <v>231.79900000000001</v>
      </c>
      <c r="P1040" s="1">
        <v>7</v>
      </c>
      <c r="Q1040" s="1">
        <v>30</v>
      </c>
      <c r="R1040" s="2" t="s">
        <v>31</v>
      </c>
      <c r="S1040" s="2"/>
      <c r="T1040" s="2" t="s">
        <v>120</v>
      </c>
      <c r="U1040" s="2" t="s">
        <v>121</v>
      </c>
      <c r="V1040" s="2" t="s">
        <v>122</v>
      </c>
      <c r="W1040" s="2" t="s">
        <v>2215</v>
      </c>
      <c r="X1040" s="3">
        <v>44896.63958333333</v>
      </c>
      <c r="Y1040" s="2" t="s">
        <v>35</v>
      </c>
      <c r="Z1040" s="2" t="s">
        <v>36</v>
      </c>
      <c r="AA1040" s="2"/>
      <c r="AB1040" s="2" t="s">
        <v>2216</v>
      </c>
    </row>
    <row r="1041" spans="1:28" ht="13" x14ac:dyDescent="0.15">
      <c r="A1041" s="1">
        <v>397</v>
      </c>
      <c r="B1041" s="2" t="s">
        <v>28</v>
      </c>
      <c r="C1041" s="2" t="s">
        <v>29</v>
      </c>
      <c r="D1041" s="1">
        <v>26</v>
      </c>
      <c r="E1041" s="2" t="s">
        <v>1619</v>
      </c>
      <c r="F1041" s="1" t="s">
        <v>119</v>
      </c>
      <c r="G1041" s="2"/>
      <c r="H1041" s="1">
        <v>19</v>
      </c>
      <c r="I1041" s="1">
        <v>26</v>
      </c>
      <c r="J1041" s="1">
        <v>0</v>
      </c>
      <c r="K1041" s="1">
        <v>5</v>
      </c>
      <c r="L1041" s="1">
        <v>233.06</v>
      </c>
      <c r="M1041" s="1">
        <v>233.13</v>
      </c>
      <c r="N1041" s="1">
        <v>231.744</v>
      </c>
      <c r="O1041" s="1">
        <v>231.79900000000001</v>
      </c>
      <c r="P1041" s="1">
        <v>7</v>
      </c>
      <c r="Q1041" s="1">
        <v>30</v>
      </c>
      <c r="R1041" s="2" t="s">
        <v>31</v>
      </c>
      <c r="S1041" s="2"/>
      <c r="T1041" s="2" t="s">
        <v>125</v>
      </c>
      <c r="U1041" s="2" t="s">
        <v>126</v>
      </c>
      <c r="V1041" s="2" t="s">
        <v>127</v>
      </c>
      <c r="W1041" s="2" t="s">
        <v>2217</v>
      </c>
      <c r="X1041" s="3">
        <v>44896.63958333333</v>
      </c>
      <c r="Y1041" s="2" t="s">
        <v>35</v>
      </c>
      <c r="Z1041" s="2" t="s">
        <v>36</v>
      </c>
      <c r="AA1041" s="2"/>
      <c r="AB1041" s="2" t="s">
        <v>2218</v>
      </c>
    </row>
    <row r="1042" spans="1:28" ht="13" x14ac:dyDescent="0.15">
      <c r="A1042" s="1">
        <v>397</v>
      </c>
      <c r="B1042" s="2" t="s">
        <v>28</v>
      </c>
      <c r="C1042" s="2" t="s">
        <v>29</v>
      </c>
      <c r="D1042" s="1">
        <v>26</v>
      </c>
      <c r="E1042" s="2" t="s">
        <v>1619</v>
      </c>
      <c r="F1042" s="1" t="s">
        <v>119</v>
      </c>
      <c r="G1042" s="2"/>
      <c r="H1042" s="1">
        <v>19</v>
      </c>
      <c r="I1042" s="1">
        <v>26</v>
      </c>
      <c r="J1042" s="1">
        <v>0</v>
      </c>
      <c r="K1042" s="1">
        <v>5</v>
      </c>
      <c r="L1042" s="1">
        <v>233.06</v>
      </c>
      <c r="M1042" s="1">
        <v>233.13</v>
      </c>
      <c r="N1042" s="1">
        <v>231.744</v>
      </c>
      <c r="O1042" s="1">
        <v>231.79900000000001</v>
      </c>
      <c r="P1042" s="1">
        <v>7</v>
      </c>
      <c r="Q1042" s="1">
        <v>20</v>
      </c>
      <c r="R1042" s="2" t="s">
        <v>31</v>
      </c>
      <c r="S1042" s="2"/>
      <c r="T1042" s="2" t="s">
        <v>158</v>
      </c>
      <c r="U1042" s="2" t="s">
        <v>159</v>
      </c>
      <c r="V1042" s="2" t="s">
        <v>160</v>
      </c>
      <c r="W1042" s="2" t="s">
        <v>2219</v>
      </c>
      <c r="X1042" s="3">
        <v>44896.63958333333</v>
      </c>
      <c r="Y1042" s="2" t="s">
        <v>35</v>
      </c>
      <c r="Z1042" s="2" t="s">
        <v>36</v>
      </c>
      <c r="AA1042" s="2"/>
      <c r="AB1042" s="2" t="s">
        <v>2220</v>
      </c>
    </row>
    <row r="1043" spans="1:28" ht="13" x14ac:dyDescent="0.15">
      <c r="A1043" s="1">
        <v>397</v>
      </c>
      <c r="B1043" s="2" t="s">
        <v>28</v>
      </c>
      <c r="C1043" s="2" t="s">
        <v>29</v>
      </c>
      <c r="D1043" s="1">
        <v>26</v>
      </c>
      <c r="E1043" s="2" t="s">
        <v>1619</v>
      </c>
      <c r="F1043" s="1" t="s">
        <v>119</v>
      </c>
      <c r="G1043" s="2"/>
      <c r="H1043" s="1">
        <v>19</v>
      </c>
      <c r="I1043" s="1">
        <v>26</v>
      </c>
      <c r="J1043" s="1">
        <v>19</v>
      </c>
      <c r="K1043" s="1">
        <v>5</v>
      </c>
      <c r="L1043" s="1">
        <v>233.06</v>
      </c>
      <c r="M1043" s="1">
        <v>233.13</v>
      </c>
      <c r="N1043" s="1">
        <v>231.744</v>
      </c>
      <c r="O1043" s="1">
        <v>231.79900000000001</v>
      </c>
      <c r="P1043" s="1">
        <v>7</v>
      </c>
      <c r="Q1043" s="1">
        <v>247</v>
      </c>
      <c r="R1043" s="2" t="s">
        <v>59</v>
      </c>
      <c r="S1043" s="2" t="s">
        <v>32</v>
      </c>
      <c r="T1043" s="2"/>
      <c r="U1043" s="2"/>
      <c r="V1043" s="2" t="s">
        <v>32</v>
      </c>
      <c r="W1043" s="2" t="s">
        <v>2221</v>
      </c>
      <c r="X1043" s="3">
        <v>44896.63958333333</v>
      </c>
      <c r="Y1043" s="2" t="s">
        <v>35</v>
      </c>
      <c r="Z1043" s="2" t="s">
        <v>36</v>
      </c>
      <c r="AA1043" s="2"/>
      <c r="AB1043" s="2" t="s">
        <v>2222</v>
      </c>
    </row>
    <row r="1044" spans="1:28" ht="13" x14ac:dyDescent="0.15">
      <c r="A1044" s="1">
        <v>397</v>
      </c>
      <c r="B1044" s="2" t="s">
        <v>28</v>
      </c>
      <c r="C1044" s="2" t="s">
        <v>29</v>
      </c>
      <c r="D1044" s="1">
        <v>26</v>
      </c>
      <c r="E1044" s="2" t="s">
        <v>1619</v>
      </c>
      <c r="F1044" s="1" t="s">
        <v>119</v>
      </c>
      <c r="G1044" s="2"/>
      <c r="H1044" s="1">
        <v>19</v>
      </c>
      <c r="I1044" s="1">
        <v>26</v>
      </c>
      <c r="J1044" s="1">
        <v>0</v>
      </c>
      <c r="K1044" s="1">
        <v>5</v>
      </c>
      <c r="L1044" s="1">
        <v>233.06</v>
      </c>
      <c r="M1044" s="1">
        <v>233.13</v>
      </c>
      <c r="N1044" s="1">
        <v>231.744</v>
      </c>
      <c r="O1044" s="1">
        <v>231.79900000000001</v>
      </c>
      <c r="P1044" s="1">
        <v>7</v>
      </c>
      <c r="Q1044" s="1">
        <v>5</v>
      </c>
      <c r="R1044" s="2" t="s">
        <v>31</v>
      </c>
      <c r="S1044" s="2"/>
      <c r="T1044" s="2" t="s">
        <v>153</v>
      </c>
      <c r="U1044" s="2" t="s">
        <v>154</v>
      </c>
      <c r="V1044" s="2" t="s">
        <v>155</v>
      </c>
      <c r="W1044" s="2" t="s">
        <v>2223</v>
      </c>
      <c r="X1044" s="3">
        <v>44896.63958333333</v>
      </c>
      <c r="Y1044" s="2" t="s">
        <v>35</v>
      </c>
      <c r="Z1044" s="2" t="s">
        <v>36</v>
      </c>
      <c r="AA1044" s="2"/>
      <c r="AB1044" s="2" t="s">
        <v>2224</v>
      </c>
    </row>
    <row r="1045" spans="1:28" ht="13" x14ac:dyDescent="0.15">
      <c r="A1045" s="1">
        <v>397</v>
      </c>
      <c r="B1045" s="2" t="s">
        <v>28</v>
      </c>
      <c r="C1045" s="2" t="s">
        <v>29</v>
      </c>
      <c r="D1045" s="1">
        <v>26</v>
      </c>
      <c r="E1045" s="2" t="s">
        <v>1619</v>
      </c>
      <c r="F1045" s="2" t="s">
        <v>119</v>
      </c>
      <c r="G1045" s="2"/>
      <c r="H1045" s="1">
        <v>19</v>
      </c>
      <c r="I1045" s="1">
        <v>26</v>
      </c>
      <c r="J1045" s="1">
        <v>0</v>
      </c>
      <c r="K1045" s="1">
        <v>5</v>
      </c>
      <c r="L1045" s="1">
        <v>233.06</v>
      </c>
      <c r="M1045" s="1">
        <v>233.13</v>
      </c>
      <c r="N1045" s="1">
        <v>231.744</v>
      </c>
      <c r="O1045" s="1">
        <v>231.79900000000001</v>
      </c>
      <c r="P1045" s="1">
        <v>7</v>
      </c>
      <c r="Q1045" s="1">
        <v>5</v>
      </c>
      <c r="R1045" s="2" t="s">
        <v>31</v>
      </c>
      <c r="S1045" s="2" t="s">
        <v>50</v>
      </c>
      <c r="T1045" s="2"/>
      <c r="U1045" s="2"/>
      <c r="V1045" s="2" t="s">
        <v>50</v>
      </c>
      <c r="W1045" s="2" t="s">
        <v>2225</v>
      </c>
      <c r="X1045" s="3">
        <v>44896.63958333333</v>
      </c>
      <c r="Y1045" s="2" t="s">
        <v>35</v>
      </c>
      <c r="Z1045" s="2" t="s">
        <v>36</v>
      </c>
      <c r="AA1045" s="2" t="s">
        <v>131</v>
      </c>
      <c r="AB1045" s="2" t="s">
        <v>2226</v>
      </c>
    </row>
    <row r="1046" spans="1:28" ht="13" x14ac:dyDescent="0.15">
      <c r="A1046" s="1">
        <v>397</v>
      </c>
      <c r="B1046" s="2" t="s">
        <v>28</v>
      </c>
      <c r="C1046" s="2" t="s">
        <v>29</v>
      </c>
      <c r="D1046" s="1">
        <v>26</v>
      </c>
      <c r="E1046" s="2" t="s">
        <v>1619</v>
      </c>
      <c r="F1046" s="2" t="s">
        <v>119</v>
      </c>
      <c r="G1046" s="2"/>
      <c r="H1046" s="1">
        <v>19</v>
      </c>
      <c r="I1046" s="1">
        <v>26</v>
      </c>
      <c r="J1046" s="1">
        <v>0</v>
      </c>
      <c r="K1046" s="1">
        <v>5</v>
      </c>
      <c r="L1046" s="1">
        <v>233.06</v>
      </c>
      <c r="M1046" s="1">
        <v>233.13</v>
      </c>
      <c r="N1046" s="1">
        <v>231.744</v>
      </c>
      <c r="O1046" s="1">
        <v>231.79900000000001</v>
      </c>
      <c r="P1046" s="1">
        <v>7</v>
      </c>
      <c r="Q1046" s="1">
        <v>5</v>
      </c>
      <c r="R1046" s="2" t="s">
        <v>31</v>
      </c>
      <c r="S1046" s="2"/>
      <c r="T1046" s="2" t="s">
        <v>141</v>
      </c>
      <c r="U1046" s="2" t="s">
        <v>142</v>
      </c>
      <c r="V1046" s="2" t="s">
        <v>143</v>
      </c>
      <c r="W1046" s="2" t="s">
        <v>2227</v>
      </c>
      <c r="X1046" s="3">
        <v>44896.63958333333</v>
      </c>
      <c r="Y1046" s="2" t="s">
        <v>35</v>
      </c>
      <c r="Z1046" s="2" t="s">
        <v>36</v>
      </c>
      <c r="AA1046" s="2"/>
      <c r="AB1046" s="2" t="s">
        <v>2228</v>
      </c>
    </row>
    <row r="1047" spans="1:28" ht="13" x14ac:dyDescent="0.15">
      <c r="A1047" s="1">
        <v>397</v>
      </c>
      <c r="B1047" s="2" t="s">
        <v>28</v>
      </c>
      <c r="C1047" s="2" t="s">
        <v>29</v>
      </c>
      <c r="D1047" s="1">
        <v>27</v>
      </c>
      <c r="E1047" s="2" t="s">
        <v>1619</v>
      </c>
      <c r="F1047" s="2">
        <v>2</v>
      </c>
      <c r="G1047" s="2" t="s">
        <v>43</v>
      </c>
      <c r="H1047" s="1">
        <v>75</v>
      </c>
      <c r="I1047" s="1">
        <v>75</v>
      </c>
      <c r="J1047" s="1">
        <v>75</v>
      </c>
      <c r="K1047" s="1">
        <v>5</v>
      </c>
      <c r="L1047" s="1">
        <v>234.01</v>
      </c>
      <c r="M1047" s="1">
        <v>234.01</v>
      </c>
      <c r="N1047" s="1">
        <v>233.601</v>
      </c>
      <c r="O1047" s="1">
        <v>233.601</v>
      </c>
      <c r="P1047" s="1">
        <v>0</v>
      </c>
      <c r="Q1047" s="1">
        <v>1</v>
      </c>
      <c r="R1047" s="2" t="s">
        <v>49</v>
      </c>
      <c r="S1047" s="2" t="s">
        <v>50</v>
      </c>
      <c r="T1047" s="2"/>
      <c r="U1047" s="2"/>
      <c r="V1047" s="2" t="s">
        <v>50</v>
      </c>
      <c r="W1047" s="2" t="s">
        <v>2229</v>
      </c>
      <c r="X1047" s="3">
        <v>44897.254166666666</v>
      </c>
      <c r="Y1047" s="2" t="s">
        <v>2172</v>
      </c>
      <c r="Z1047" s="2" t="s">
        <v>36</v>
      </c>
      <c r="AA1047" s="2"/>
      <c r="AB1047" s="2" t="s">
        <v>2230</v>
      </c>
    </row>
    <row r="1048" spans="1:28" ht="13" x14ac:dyDescent="0.15">
      <c r="A1048" s="1">
        <v>397</v>
      </c>
      <c r="B1048" s="2" t="s">
        <v>28</v>
      </c>
      <c r="C1048" s="2" t="s">
        <v>29</v>
      </c>
      <c r="D1048" s="1">
        <v>27</v>
      </c>
      <c r="E1048" s="2" t="s">
        <v>1619</v>
      </c>
      <c r="F1048" s="2">
        <v>3</v>
      </c>
      <c r="G1048" s="2" t="s">
        <v>29</v>
      </c>
      <c r="H1048" s="1">
        <v>70</v>
      </c>
      <c r="I1048" s="1">
        <v>70</v>
      </c>
      <c r="J1048" s="1">
        <v>70</v>
      </c>
      <c r="K1048" s="1">
        <v>5</v>
      </c>
      <c r="L1048" s="1">
        <v>235.41</v>
      </c>
      <c r="M1048" s="1">
        <v>235.41</v>
      </c>
      <c r="N1048" s="1">
        <v>234.74100000000001</v>
      </c>
      <c r="O1048" s="1">
        <v>234.74100000000001</v>
      </c>
      <c r="P1048" s="1">
        <v>0</v>
      </c>
      <c r="Q1048" s="1">
        <v>1</v>
      </c>
      <c r="R1048" s="2" t="s">
        <v>38</v>
      </c>
      <c r="S1048" s="2" t="s">
        <v>39</v>
      </c>
      <c r="T1048" s="2"/>
      <c r="U1048" s="2"/>
      <c r="V1048" s="2" t="s">
        <v>39</v>
      </c>
      <c r="W1048" s="2" t="s">
        <v>2231</v>
      </c>
      <c r="X1048" s="3">
        <v>44897.268750000003</v>
      </c>
      <c r="Y1048" s="2" t="s">
        <v>41</v>
      </c>
      <c r="Z1048" s="2" t="s">
        <v>36</v>
      </c>
      <c r="AA1048" s="2"/>
      <c r="AB1048" s="2" t="s">
        <v>2232</v>
      </c>
    </row>
    <row r="1049" spans="1:28" ht="13" x14ac:dyDescent="0.15">
      <c r="A1049" s="1">
        <v>397</v>
      </c>
      <c r="B1049" s="2" t="s">
        <v>28</v>
      </c>
      <c r="C1049" s="2" t="s">
        <v>29</v>
      </c>
      <c r="D1049" s="1">
        <v>27</v>
      </c>
      <c r="E1049" s="2" t="s">
        <v>1619</v>
      </c>
      <c r="F1049" s="2">
        <v>3</v>
      </c>
      <c r="G1049" s="2" t="s">
        <v>43</v>
      </c>
      <c r="H1049" s="1">
        <v>70</v>
      </c>
      <c r="I1049" s="1">
        <v>71</v>
      </c>
      <c r="J1049" s="1">
        <v>70</v>
      </c>
      <c r="K1049" s="1">
        <v>5</v>
      </c>
      <c r="L1049" s="1">
        <v>235.41</v>
      </c>
      <c r="M1049" s="1">
        <v>235.42</v>
      </c>
      <c r="N1049" s="1">
        <v>234.74100000000001</v>
      </c>
      <c r="O1049" s="1">
        <v>234.75</v>
      </c>
      <c r="P1049" s="1">
        <v>1</v>
      </c>
      <c r="Q1049" s="1">
        <v>5</v>
      </c>
      <c r="R1049" s="2" t="s">
        <v>44</v>
      </c>
      <c r="S1049" s="2" t="s">
        <v>108</v>
      </c>
      <c r="T1049" s="2"/>
      <c r="U1049" s="2"/>
      <c r="V1049" s="2" t="s">
        <v>108</v>
      </c>
      <c r="W1049" s="2" t="s">
        <v>2233</v>
      </c>
      <c r="X1049" s="3">
        <v>44897.265277777777</v>
      </c>
      <c r="Y1049" s="2" t="s">
        <v>2172</v>
      </c>
      <c r="Z1049" s="2" t="s">
        <v>36</v>
      </c>
      <c r="AA1049" s="2"/>
      <c r="AB1049" s="2" t="s">
        <v>2234</v>
      </c>
    </row>
    <row r="1050" spans="1:28" ht="13" x14ac:dyDescent="0.15">
      <c r="A1050" s="1">
        <v>397</v>
      </c>
      <c r="B1050" s="2" t="s">
        <v>28</v>
      </c>
      <c r="C1050" s="2" t="s">
        <v>29</v>
      </c>
      <c r="D1050" s="1">
        <v>27</v>
      </c>
      <c r="E1050" s="2" t="s">
        <v>1619</v>
      </c>
      <c r="F1050" s="2">
        <v>3</v>
      </c>
      <c r="G1050" s="2" t="s">
        <v>43</v>
      </c>
      <c r="H1050" s="1">
        <v>75</v>
      </c>
      <c r="I1050" s="1">
        <v>75</v>
      </c>
      <c r="J1050" s="1">
        <v>75</v>
      </c>
      <c r="K1050" s="1">
        <v>5</v>
      </c>
      <c r="L1050" s="1">
        <v>235.46</v>
      </c>
      <c r="M1050" s="1">
        <v>235.46</v>
      </c>
      <c r="N1050" s="1">
        <v>234.78200000000001</v>
      </c>
      <c r="O1050" s="1">
        <v>234.78200000000001</v>
      </c>
      <c r="P1050" s="1">
        <v>0</v>
      </c>
      <c r="Q1050" s="1">
        <v>1</v>
      </c>
      <c r="R1050" s="2" t="s">
        <v>49</v>
      </c>
      <c r="S1050" s="2" t="s">
        <v>50</v>
      </c>
      <c r="T1050" s="2"/>
      <c r="U1050" s="2"/>
      <c r="V1050" s="2" t="s">
        <v>50</v>
      </c>
      <c r="W1050" s="2" t="s">
        <v>2235</v>
      </c>
      <c r="X1050" s="3">
        <v>44897.254166666666</v>
      </c>
      <c r="Y1050" s="2" t="s">
        <v>2172</v>
      </c>
      <c r="Z1050" s="2" t="s">
        <v>36</v>
      </c>
      <c r="AA1050" s="2"/>
      <c r="AB1050" s="2" t="s">
        <v>2236</v>
      </c>
    </row>
    <row r="1051" spans="1:28" ht="13" x14ac:dyDescent="0.15">
      <c r="A1051" s="1">
        <v>397</v>
      </c>
      <c r="B1051" s="2" t="s">
        <v>28</v>
      </c>
      <c r="C1051" s="2" t="s">
        <v>29</v>
      </c>
      <c r="D1051" s="1">
        <v>27</v>
      </c>
      <c r="E1051" s="2" t="s">
        <v>1619</v>
      </c>
      <c r="F1051" s="2">
        <v>4</v>
      </c>
      <c r="G1051" s="2" t="s">
        <v>43</v>
      </c>
      <c r="H1051" s="1">
        <v>75</v>
      </c>
      <c r="I1051" s="1">
        <v>75</v>
      </c>
      <c r="J1051" s="1">
        <v>75</v>
      </c>
      <c r="K1051" s="1">
        <v>5</v>
      </c>
      <c r="L1051" s="1">
        <v>236.92</v>
      </c>
      <c r="M1051" s="1">
        <v>236.92</v>
      </c>
      <c r="N1051" s="1">
        <v>235.97200000000001</v>
      </c>
      <c r="O1051" s="1">
        <v>235.97200000000001</v>
      </c>
      <c r="P1051" s="1">
        <v>0</v>
      </c>
      <c r="Q1051" s="1">
        <v>1</v>
      </c>
      <c r="R1051" s="2" t="s">
        <v>49</v>
      </c>
      <c r="S1051" s="2" t="s">
        <v>50</v>
      </c>
      <c r="T1051" s="2"/>
      <c r="U1051" s="2"/>
      <c r="V1051" s="2" t="s">
        <v>50</v>
      </c>
      <c r="W1051" s="2" t="s">
        <v>2237</v>
      </c>
      <c r="X1051" s="3">
        <v>44897.254166666666</v>
      </c>
      <c r="Y1051" s="2" t="s">
        <v>2172</v>
      </c>
      <c r="Z1051" s="2" t="s">
        <v>36</v>
      </c>
      <c r="AA1051" s="2"/>
      <c r="AB1051" s="2" t="s">
        <v>2238</v>
      </c>
    </row>
    <row r="1052" spans="1:28" ht="13" x14ac:dyDescent="0.15">
      <c r="A1052" s="1">
        <v>397</v>
      </c>
      <c r="B1052" s="2" t="s">
        <v>28</v>
      </c>
      <c r="C1052" s="2" t="s">
        <v>29</v>
      </c>
      <c r="D1052" s="1">
        <v>28</v>
      </c>
      <c r="E1052" s="2" t="s">
        <v>1619</v>
      </c>
      <c r="F1052" s="2">
        <v>1</v>
      </c>
      <c r="G1052" s="2" t="s">
        <v>43</v>
      </c>
      <c r="H1052" s="1">
        <v>75</v>
      </c>
      <c r="I1052" s="1">
        <v>75</v>
      </c>
      <c r="J1052" s="1">
        <v>75</v>
      </c>
      <c r="K1052" s="1">
        <v>5</v>
      </c>
      <c r="L1052" s="1">
        <v>237.35</v>
      </c>
      <c r="M1052" s="1">
        <v>237.35</v>
      </c>
      <c r="N1052" s="1">
        <v>237.19300000000001</v>
      </c>
      <c r="O1052" s="1">
        <v>237.19300000000001</v>
      </c>
      <c r="P1052" s="1">
        <v>0</v>
      </c>
      <c r="Q1052" s="1">
        <v>1</v>
      </c>
      <c r="R1052" s="2" t="s">
        <v>49</v>
      </c>
      <c r="S1052" s="2" t="s">
        <v>50</v>
      </c>
      <c r="T1052" s="2"/>
      <c r="U1052" s="2"/>
      <c r="V1052" s="2" t="s">
        <v>50</v>
      </c>
      <c r="W1052" s="2" t="s">
        <v>2239</v>
      </c>
      <c r="X1052" s="3">
        <v>44897.294444444444</v>
      </c>
      <c r="Y1052" s="2" t="s">
        <v>2172</v>
      </c>
      <c r="Z1052" s="2" t="s">
        <v>36</v>
      </c>
      <c r="AA1052" s="2"/>
      <c r="AB1052" s="2" t="s">
        <v>2240</v>
      </c>
    </row>
    <row r="1053" spans="1:28" ht="13" x14ac:dyDescent="0.15">
      <c r="A1053" s="1">
        <v>397</v>
      </c>
      <c r="B1053" s="2" t="s">
        <v>28</v>
      </c>
      <c r="C1053" s="2" t="s">
        <v>29</v>
      </c>
      <c r="D1053" s="1">
        <v>27</v>
      </c>
      <c r="E1053" s="2" t="s">
        <v>1619</v>
      </c>
      <c r="F1053" s="2" t="s">
        <v>119</v>
      </c>
      <c r="G1053" s="2"/>
      <c r="H1053" s="1">
        <v>18</v>
      </c>
      <c r="I1053" s="1">
        <v>25</v>
      </c>
      <c r="J1053" s="1">
        <v>0</v>
      </c>
      <c r="K1053" s="1">
        <v>5</v>
      </c>
      <c r="L1053" s="1">
        <v>237.62</v>
      </c>
      <c r="M1053" s="1">
        <v>237.69</v>
      </c>
      <c r="N1053" s="1">
        <v>236.54300000000001</v>
      </c>
      <c r="O1053" s="1">
        <v>236.6</v>
      </c>
      <c r="P1053" s="1">
        <v>7</v>
      </c>
      <c r="Q1053" s="1">
        <v>20</v>
      </c>
      <c r="R1053" s="2" t="s">
        <v>31</v>
      </c>
      <c r="S1053" s="2"/>
      <c r="T1053" s="2" t="s">
        <v>146</v>
      </c>
      <c r="U1053" s="2" t="s">
        <v>147</v>
      </c>
      <c r="V1053" s="2" t="s">
        <v>148</v>
      </c>
      <c r="W1053" s="2" t="s">
        <v>2241</v>
      </c>
      <c r="X1053" s="3">
        <v>44896.663888888892</v>
      </c>
      <c r="Y1053" s="2" t="s">
        <v>35</v>
      </c>
      <c r="Z1053" s="2" t="s">
        <v>36</v>
      </c>
      <c r="AA1053" s="2"/>
      <c r="AB1053" s="2" t="s">
        <v>2242</v>
      </c>
    </row>
    <row r="1054" spans="1:28" ht="13" x14ac:dyDescent="0.15">
      <c r="A1054" s="1">
        <v>397</v>
      </c>
      <c r="B1054" s="2" t="s">
        <v>28</v>
      </c>
      <c r="C1054" s="2" t="s">
        <v>29</v>
      </c>
      <c r="D1054" s="1">
        <v>27</v>
      </c>
      <c r="E1054" s="2" t="s">
        <v>1619</v>
      </c>
      <c r="F1054" s="1" t="s">
        <v>119</v>
      </c>
      <c r="G1054" s="2"/>
      <c r="H1054" s="1">
        <v>18</v>
      </c>
      <c r="I1054" s="1">
        <v>25</v>
      </c>
      <c r="J1054" s="1">
        <v>18</v>
      </c>
      <c r="K1054" s="1">
        <v>5</v>
      </c>
      <c r="L1054" s="1">
        <v>237.62</v>
      </c>
      <c r="M1054" s="1">
        <v>237.69</v>
      </c>
      <c r="N1054" s="1">
        <v>236.54300000000001</v>
      </c>
      <c r="O1054" s="1">
        <v>236.6</v>
      </c>
      <c r="P1054" s="1">
        <v>7</v>
      </c>
      <c r="Q1054" s="1">
        <v>247</v>
      </c>
      <c r="R1054" s="2" t="s">
        <v>59</v>
      </c>
      <c r="S1054" s="2" t="s">
        <v>32</v>
      </c>
      <c r="T1054" s="2"/>
      <c r="U1054" s="2"/>
      <c r="V1054" s="2" t="s">
        <v>32</v>
      </c>
      <c r="W1054" s="2" t="s">
        <v>2243</v>
      </c>
      <c r="X1054" s="3">
        <v>44896.663888888892</v>
      </c>
      <c r="Y1054" s="2" t="s">
        <v>35</v>
      </c>
      <c r="Z1054" s="2" t="s">
        <v>36</v>
      </c>
      <c r="AA1054" s="2"/>
      <c r="AB1054" s="2" t="s">
        <v>2244</v>
      </c>
    </row>
    <row r="1055" spans="1:28" ht="13" x14ac:dyDescent="0.15">
      <c r="A1055" s="1">
        <v>397</v>
      </c>
      <c r="B1055" s="2" t="s">
        <v>28</v>
      </c>
      <c r="C1055" s="2" t="s">
        <v>29</v>
      </c>
      <c r="D1055" s="1">
        <v>27</v>
      </c>
      <c r="E1055" s="2" t="s">
        <v>1619</v>
      </c>
      <c r="F1055" s="1" t="s">
        <v>119</v>
      </c>
      <c r="G1055" s="2"/>
      <c r="H1055" s="1">
        <v>18</v>
      </c>
      <c r="I1055" s="1">
        <v>25</v>
      </c>
      <c r="J1055" s="1">
        <v>0</v>
      </c>
      <c r="K1055" s="1">
        <v>5</v>
      </c>
      <c r="L1055" s="1">
        <v>237.62</v>
      </c>
      <c r="M1055" s="1">
        <v>237.69</v>
      </c>
      <c r="N1055" s="1">
        <v>236.54300000000001</v>
      </c>
      <c r="O1055" s="1">
        <v>236.6</v>
      </c>
      <c r="P1055" s="1">
        <v>7</v>
      </c>
      <c r="Q1055" s="1">
        <v>20</v>
      </c>
      <c r="R1055" s="2" t="s">
        <v>31</v>
      </c>
      <c r="S1055" s="2" t="s">
        <v>133</v>
      </c>
      <c r="T1055" s="2"/>
      <c r="U1055" s="2"/>
      <c r="V1055" s="2" t="s">
        <v>133</v>
      </c>
      <c r="W1055" s="2" t="s">
        <v>2245</v>
      </c>
      <c r="X1055" s="3">
        <v>44896.663888888892</v>
      </c>
      <c r="Y1055" s="2" t="s">
        <v>35</v>
      </c>
      <c r="Z1055" s="2" t="s">
        <v>36</v>
      </c>
      <c r="AA1055" s="2" t="s">
        <v>131</v>
      </c>
      <c r="AB1055" s="2" t="s">
        <v>2246</v>
      </c>
    </row>
    <row r="1056" spans="1:28" ht="13" x14ac:dyDescent="0.15">
      <c r="A1056" s="1">
        <v>397</v>
      </c>
      <c r="B1056" s="2" t="s">
        <v>28</v>
      </c>
      <c r="C1056" s="2" t="s">
        <v>29</v>
      </c>
      <c r="D1056" s="1">
        <v>27</v>
      </c>
      <c r="E1056" s="2" t="s">
        <v>1619</v>
      </c>
      <c r="F1056" s="1" t="s">
        <v>119</v>
      </c>
      <c r="G1056" s="2"/>
      <c r="H1056" s="1">
        <v>18</v>
      </c>
      <c r="I1056" s="1">
        <v>25</v>
      </c>
      <c r="J1056" s="1">
        <v>0</v>
      </c>
      <c r="K1056" s="1">
        <v>5</v>
      </c>
      <c r="L1056" s="1">
        <v>237.62</v>
      </c>
      <c r="M1056" s="1">
        <v>237.69</v>
      </c>
      <c r="N1056" s="1">
        <v>236.54300000000001</v>
      </c>
      <c r="O1056" s="1">
        <v>236.6</v>
      </c>
      <c r="P1056" s="1">
        <v>7</v>
      </c>
      <c r="Q1056" s="1">
        <v>5</v>
      </c>
      <c r="R1056" s="2" t="s">
        <v>31</v>
      </c>
      <c r="S1056" s="2"/>
      <c r="T1056" s="2" t="s">
        <v>141</v>
      </c>
      <c r="U1056" s="2" t="s">
        <v>142</v>
      </c>
      <c r="V1056" s="2" t="s">
        <v>143</v>
      </c>
      <c r="W1056" s="2" t="s">
        <v>2247</v>
      </c>
      <c r="X1056" s="3">
        <v>44896.663888888892</v>
      </c>
      <c r="Y1056" s="2" t="s">
        <v>35</v>
      </c>
      <c r="Z1056" s="2" t="s">
        <v>36</v>
      </c>
      <c r="AA1056" s="2"/>
      <c r="AB1056" s="2" t="s">
        <v>2248</v>
      </c>
    </row>
    <row r="1057" spans="1:28" ht="13" x14ac:dyDescent="0.15">
      <c r="A1057" s="1">
        <v>397</v>
      </c>
      <c r="B1057" s="2" t="s">
        <v>28</v>
      </c>
      <c r="C1057" s="2" t="s">
        <v>29</v>
      </c>
      <c r="D1057" s="1">
        <v>27</v>
      </c>
      <c r="E1057" s="2" t="s">
        <v>1619</v>
      </c>
      <c r="F1057" s="1" t="s">
        <v>119</v>
      </c>
      <c r="G1057" s="2"/>
      <c r="H1057" s="1">
        <v>18</v>
      </c>
      <c r="I1057" s="1">
        <v>25</v>
      </c>
      <c r="J1057" s="1">
        <v>0</v>
      </c>
      <c r="K1057" s="1">
        <v>5</v>
      </c>
      <c r="L1057" s="1">
        <v>237.62</v>
      </c>
      <c r="M1057" s="1">
        <v>237.69</v>
      </c>
      <c r="N1057" s="1">
        <v>236.54300000000001</v>
      </c>
      <c r="O1057" s="1">
        <v>236.6</v>
      </c>
      <c r="P1057" s="1">
        <v>7</v>
      </c>
      <c r="Q1057" s="1">
        <v>5</v>
      </c>
      <c r="R1057" s="2" t="s">
        <v>31</v>
      </c>
      <c r="S1057" s="2" t="s">
        <v>50</v>
      </c>
      <c r="T1057" s="2"/>
      <c r="U1057" s="2"/>
      <c r="V1057" s="2" t="s">
        <v>50</v>
      </c>
      <c r="W1057" s="2" t="s">
        <v>2249</v>
      </c>
      <c r="X1057" s="3">
        <v>44896.663888888892</v>
      </c>
      <c r="Y1057" s="2" t="s">
        <v>35</v>
      </c>
      <c r="Z1057" s="2" t="s">
        <v>36</v>
      </c>
      <c r="AA1057" s="2" t="s">
        <v>131</v>
      </c>
      <c r="AB1057" s="2" t="s">
        <v>2250</v>
      </c>
    </row>
    <row r="1058" spans="1:28" ht="13" x14ac:dyDescent="0.15">
      <c r="A1058" s="1">
        <v>397</v>
      </c>
      <c r="B1058" s="2" t="s">
        <v>28</v>
      </c>
      <c r="C1058" s="2" t="s">
        <v>29</v>
      </c>
      <c r="D1058" s="1">
        <v>27</v>
      </c>
      <c r="E1058" s="2" t="s">
        <v>1619</v>
      </c>
      <c r="F1058" s="1" t="s">
        <v>119</v>
      </c>
      <c r="G1058" s="2"/>
      <c r="H1058" s="1">
        <v>18</v>
      </c>
      <c r="I1058" s="1">
        <v>25</v>
      </c>
      <c r="J1058" s="1">
        <v>0</v>
      </c>
      <c r="K1058" s="1">
        <v>5</v>
      </c>
      <c r="L1058" s="1">
        <v>237.62</v>
      </c>
      <c r="M1058" s="1">
        <v>237.69</v>
      </c>
      <c r="N1058" s="1">
        <v>236.54300000000001</v>
      </c>
      <c r="O1058" s="1">
        <v>236.6</v>
      </c>
      <c r="P1058" s="1">
        <v>7</v>
      </c>
      <c r="Q1058" s="1">
        <v>30</v>
      </c>
      <c r="R1058" s="2" t="s">
        <v>31</v>
      </c>
      <c r="S1058" s="2"/>
      <c r="T1058" s="2" t="s">
        <v>120</v>
      </c>
      <c r="U1058" s="2" t="s">
        <v>121</v>
      </c>
      <c r="V1058" s="2" t="s">
        <v>122</v>
      </c>
      <c r="W1058" s="2" t="s">
        <v>2251</v>
      </c>
      <c r="X1058" s="3">
        <v>44896.663888888892</v>
      </c>
      <c r="Y1058" s="2" t="s">
        <v>35</v>
      </c>
      <c r="Z1058" s="2" t="s">
        <v>36</v>
      </c>
      <c r="AA1058" s="2"/>
      <c r="AB1058" s="2" t="s">
        <v>2252</v>
      </c>
    </row>
    <row r="1059" spans="1:28" ht="13" x14ac:dyDescent="0.15">
      <c r="A1059" s="1">
        <v>397</v>
      </c>
      <c r="B1059" s="2" t="s">
        <v>28</v>
      </c>
      <c r="C1059" s="2" t="s">
        <v>29</v>
      </c>
      <c r="D1059" s="1">
        <v>27</v>
      </c>
      <c r="E1059" s="2" t="s">
        <v>1619</v>
      </c>
      <c r="F1059" s="1" t="s">
        <v>119</v>
      </c>
      <c r="G1059" s="2"/>
      <c r="H1059" s="1">
        <v>18</v>
      </c>
      <c r="I1059" s="1">
        <v>25</v>
      </c>
      <c r="J1059" s="1">
        <v>0</v>
      </c>
      <c r="K1059" s="1">
        <v>5</v>
      </c>
      <c r="L1059" s="1">
        <v>237.62</v>
      </c>
      <c r="M1059" s="1">
        <v>237.69</v>
      </c>
      <c r="N1059" s="1">
        <v>236.54300000000001</v>
      </c>
      <c r="O1059" s="1">
        <v>236.6</v>
      </c>
      <c r="P1059" s="1">
        <v>7</v>
      </c>
      <c r="Q1059" s="1">
        <v>30</v>
      </c>
      <c r="R1059" s="2" t="s">
        <v>31</v>
      </c>
      <c r="S1059" s="2"/>
      <c r="T1059" s="2" t="s">
        <v>125</v>
      </c>
      <c r="U1059" s="2" t="s">
        <v>126</v>
      </c>
      <c r="V1059" s="2" t="s">
        <v>127</v>
      </c>
      <c r="W1059" s="2" t="s">
        <v>2253</v>
      </c>
      <c r="X1059" s="3">
        <v>44896.663888888892</v>
      </c>
      <c r="Y1059" s="2" t="s">
        <v>35</v>
      </c>
      <c r="Z1059" s="2" t="s">
        <v>36</v>
      </c>
      <c r="AA1059" s="2"/>
      <c r="AB1059" s="2" t="s">
        <v>2254</v>
      </c>
    </row>
    <row r="1060" spans="1:28" ht="13" x14ac:dyDescent="0.15">
      <c r="A1060" s="1">
        <v>397</v>
      </c>
      <c r="B1060" s="2" t="s">
        <v>28</v>
      </c>
      <c r="C1060" s="2" t="s">
        <v>29</v>
      </c>
      <c r="D1060" s="1">
        <v>27</v>
      </c>
      <c r="E1060" s="2" t="s">
        <v>1619</v>
      </c>
      <c r="F1060" s="1" t="s">
        <v>119</v>
      </c>
      <c r="G1060" s="2"/>
      <c r="H1060" s="1">
        <v>18</v>
      </c>
      <c r="I1060" s="1">
        <v>25</v>
      </c>
      <c r="J1060" s="1">
        <v>0</v>
      </c>
      <c r="K1060" s="1">
        <v>5</v>
      </c>
      <c r="L1060" s="1">
        <v>237.62</v>
      </c>
      <c r="M1060" s="1">
        <v>237.69</v>
      </c>
      <c r="N1060" s="1">
        <v>236.54300000000001</v>
      </c>
      <c r="O1060" s="1">
        <v>236.6</v>
      </c>
      <c r="P1060" s="1">
        <v>7</v>
      </c>
      <c r="Q1060" s="1">
        <v>5</v>
      </c>
      <c r="R1060" s="2" t="s">
        <v>31</v>
      </c>
      <c r="S1060" s="2"/>
      <c r="T1060" s="2" t="s">
        <v>136</v>
      </c>
      <c r="U1060" s="2" t="s">
        <v>137</v>
      </c>
      <c r="V1060" s="2" t="s">
        <v>138</v>
      </c>
      <c r="W1060" s="2" t="s">
        <v>2255</v>
      </c>
      <c r="X1060" s="3">
        <v>44896.663888888892</v>
      </c>
      <c r="Y1060" s="2" t="s">
        <v>35</v>
      </c>
      <c r="Z1060" s="2" t="s">
        <v>36</v>
      </c>
      <c r="AA1060" s="2"/>
      <c r="AB1060" s="2" t="s">
        <v>2256</v>
      </c>
    </row>
    <row r="1061" spans="1:28" ht="13" x14ac:dyDescent="0.15">
      <c r="A1061" s="1">
        <v>397</v>
      </c>
      <c r="B1061" s="2" t="s">
        <v>28</v>
      </c>
      <c r="C1061" s="2" t="s">
        <v>29</v>
      </c>
      <c r="D1061" s="1">
        <v>27</v>
      </c>
      <c r="E1061" s="2" t="s">
        <v>1619</v>
      </c>
      <c r="F1061" s="1" t="s">
        <v>119</v>
      </c>
      <c r="G1061" s="2"/>
      <c r="H1061" s="1">
        <v>18</v>
      </c>
      <c r="I1061" s="1">
        <v>25</v>
      </c>
      <c r="J1061" s="1">
        <v>0</v>
      </c>
      <c r="K1061" s="1">
        <v>5</v>
      </c>
      <c r="L1061" s="1">
        <v>237.62</v>
      </c>
      <c r="M1061" s="1">
        <v>237.69</v>
      </c>
      <c r="N1061" s="1">
        <v>236.54300000000001</v>
      </c>
      <c r="O1061" s="1">
        <v>236.6</v>
      </c>
      <c r="P1061" s="1">
        <v>7</v>
      </c>
      <c r="Q1061" s="1">
        <v>20</v>
      </c>
      <c r="R1061" s="2" t="s">
        <v>31</v>
      </c>
      <c r="S1061" s="2"/>
      <c r="T1061" s="2" t="s">
        <v>158</v>
      </c>
      <c r="U1061" s="2" t="s">
        <v>159</v>
      </c>
      <c r="V1061" s="2" t="s">
        <v>160</v>
      </c>
      <c r="W1061" s="2" t="s">
        <v>2257</v>
      </c>
      <c r="X1061" s="3">
        <v>44896.663888888892</v>
      </c>
      <c r="Y1061" s="2" t="s">
        <v>35</v>
      </c>
      <c r="Z1061" s="2" t="s">
        <v>36</v>
      </c>
      <c r="AA1061" s="2"/>
      <c r="AB1061" s="2" t="s">
        <v>2258</v>
      </c>
    </row>
    <row r="1062" spans="1:28" ht="13" x14ac:dyDescent="0.15">
      <c r="A1062" s="1">
        <v>397</v>
      </c>
      <c r="B1062" s="2" t="s">
        <v>28</v>
      </c>
      <c r="C1062" s="2" t="s">
        <v>29</v>
      </c>
      <c r="D1062" s="1">
        <v>27</v>
      </c>
      <c r="E1062" s="2" t="s">
        <v>1619</v>
      </c>
      <c r="F1062" s="1" t="s">
        <v>119</v>
      </c>
      <c r="G1062" s="2"/>
      <c r="H1062" s="1">
        <v>18</v>
      </c>
      <c r="I1062" s="1">
        <v>25</v>
      </c>
      <c r="J1062" s="1">
        <v>0</v>
      </c>
      <c r="K1062" s="1">
        <v>5</v>
      </c>
      <c r="L1062" s="1">
        <v>237.62</v>
      </c>
      <c r="M1062" s="1">
        <v>237.69</v>
      </c>
      <c r="N1062" s="1">
        <v>236.54300000000001</v>
      </c>
      <c r="O1062" s="1">
        <v>236.6</v>
      </c>
      <c r="P1062" s="1">
        <v>7</v>
      </c>
      <c r="Q1062" s="1">
        <v>5</v>
      </c>
      <c r="R1062" s="2" t="s">
        <v>31</v>
      </c>
      <c r="S1062" s="2"/>
      <c r="T1062" s="2" t="s">
        <v>153</v>
      </c>
      <c r="U1062" s="2" t="s">
        <v>154</v>
      </c>
      <c r="V1062" s="2" t="s">
        <v>155</v>
      </c>
      <c r="W1062" s="2" t="s">
        <v>2259</v>
      </c>
      <c r="X1062" s="3">
        <v>44896.663888888892</v>
      </c>
      <c r="Y1062" s="2" t="s">
        <v>35</v>
      </c>
      <c r="Z1062" s="2" t="s">
        <v>36</v>
      </c>
      <c r="AA1062" s="2"/>
      <c r="AB1062" s="2" t="s">
        <v>2260</v>
      </c>
    </row>
    <row r="1063" spans="1:28" ht="13" x14ac:dyDescent="0.15">
      <c r="A1063" s="1">
        <v>397</v>
      </c>
      <c r="B1063" s="2" t="s">
        <v>28</v>
      </c>
      <c r="C1063" s="2" t="s">
        <v>29</v>
      </c>
      <c r="D1063" s="1">
        <v>28</v>
      </c>
      <c r="E1063" s="2" t="s">
        <v>1619</v>
      </c>
      <c r="F1063" s="1">
        <v>2</v>
      </c>
      <c r="G1063" s="2" t="s">
        <v>43</v>
      </c>
      <c r="H1063" s="1">
        <v>75</v>
      </c>
      <c r="I1063" s="1">
        <v>75</v>
      </c>
      <c r="J1063" s="1">
        <v>75</v>
      </c>
      <c r="K1063" s="1">
        <v>5</v>
      </c>
      <c r="L1063" s="1">
        <v>238.8</v>
      </c>
      <c r="M1063" s="1">
        <v>238.8</v>
      </c>
      <c r="N1063" s="1">
        <v>238.339</v>
      </c>
      <c r="O1063" s="1">
        <v>238.339</v>
      </c>
      <c r="P1063" s="1">
        <v>0</v>
      </c>
      <c r="Q1063" s="1">
        <v>1</v>
      </c>
      <c r="R1063" s="2" t="s">
        <v>49</v>
      </c>
      <c r="S1063" s="2" t="s">
        <v>50</v>
      </c>
      <c r="T1063" s="2"/>
      <c r="U1063" s="2"/>
      <c r="V1063" s="2" t="s">
        <v>50</v>
      </c>
      <c r="W1063" s="2" t="s">
        <v>2261</v>
      </c>
      <c r="X1063" s="3">
        <v>44897.294444444444</v>
      </c>
      <c r="Y1063" s="2" t="s">
        <v>2172</v>
      </c>
      <c r="Z1063" s="2" t="s">
        <v>36</v>
      </c>
      <c r="AA1063" s="2"/>
      <c r="AB1063" s="2" t="s">
        <v>2262</v>
      </c>
    </row>
    <row r="1064" spans="1:28" ht="13" x14ac:dyDescent="0.15">
      <c r="A1064" s="1">
        <v>397</v>
      </c>
      <c r="B1064" s="2" t="s">
        <v>28</v>
      </c>
      <c r="C1064" s="2" t="s">
        <v>29</v>
      </c>
      <c r="D1064" s="1">
        <v>28</v>
      </c>
      <c r="E1064" s="2" t="s">
        <v>1619</v>
      </c>
      <c r="F1064" s="1">
        <v>3</v>
      </c>
      <c r="G1064" s="2" t="s">
        <v>43</v>
      </c>
      <c r="H1064" s="1">
        <v>30</v>
      </c>
      <c r="I1064" s="1">
        <v>31</v>
      </c>
      <c r="J1064" s="1">
        <v>30</v>
      </c>
      <c r="K1064" s="1">
        <v>5</v>
      </c>
      <c r="L1064" s="1">
        <v>239.81</v>
      </c>
      <c r="M1064" s="1">
        <v>239.82</v>
      </c>
      <c r="N1064" s="1">
        <v>239.137</v>
      </c>
      <c r="O1064" s="1">
        <v>239.14500000000001</v>
      </c>
      <c r="P1064" s="1">
        <v>1</v>
      </c>
      <c r="Q1064" s="1">
        <v>5</v>
      </c>
      <c r="R1064" s="2" t="s">
        <v>44</v>
      </c>
      <c r="S1064" s="2" t="s">
        <v>108</v>
      </c>
      <c r="T1064" s="2"/>
      <c r="U1064" s="2"/>
      <c r="V1064" s="2" t="s">
        <v>108</v>
      </c>
      <c r="W1064" s="2" t="s">
        <v>2263</v>
      </c>
      <c r="X1064" s="3">
        <v>44897.28402777778</v>
      </c>
      <c r="Y1064" s="2" t="s">
        <v>2172</v>
      </c>
      <c r="Z1064" s="2" t="s">
        <v>36</v>
      </c>
      <c r="AA1064" s="2"/>
      <c r="AB1064" s="2" t="s">
        <v>2264</v>
      </c>
    </row>
    <row r="1065" spans="1:28" ht="13" x14ac:dyDescent="0.15">
      <c r="A1065" s="1">
        <v>397</v>
      </c>
      <c r="B1065" s="2" t="s">
        <v>28</v>
      </c>
      <c r="C1065" s="2" t="s">
        <v>29</v>
      </c>
      <c r="D1065" s="1">
        <v>28</v>
      </c>
      <c r="E1065" s="2" t="s">
        <v>1619</v>
      </c>
      <c r="F1065" s="1">
        <v>3</v>
      </c>
      <c r="G1065" s="2" t="s">
        <v>43</v>
      </c>
      <c r="H1065" s="1">
        <v>30</v>
      </c>
      <c r="I1065" s="1">
        <v>31</v>
      </c>
      <c r="J1065" s="1">
        <v>30</v>
      </c>
      <c r="K1065" s="1">
        <v>5</v>
      </c>
      <c r="L1065" s="1">
        <v>239.81</v>
      </c>
      <c r="M1065" s="1">
        <v>239.82</v>
      </c>
      <c r="N1065" s="1">
        <v>239.137</v>
      </c>
      <c r="O1065" s="1">
        <v>239.14500000000001</v>
      </c>
      <c r="P1065" s="1">
        <v>1</v>
      </c>
      <c r="Q1065" s="1">
        <v>5</v>
      </c>
      <c r="R1065" s="2" t="s">
        <v>44</v>
      </c>
      <c r="S1065" s="2" t="s">
        <v>112</v>
      </c>
      <c r="T1065" s="2"/>
      <c r="U1065" s="2"/>
      <c r="V1065" s="2" t="s">
        <v>112</v>
      </c>
      <c r="W1065" s="2" t="s">
        <v>2265</v>
      </c>
      <c r="X1065" s="3">
        <v>44897.28402777778</v>
      </c>
      <c r="Y1065" s="2" t="s">
        <v>2172</v>
      </c>
      <c r="Z1065" s="2" t="s">
        <v>36</v>
      </c>
      <c r="AA1065" s="2"/>
      <c r="AB1065" s="2" t="s">
        <v>2266</v>
      </c>
    </row>
    <row r="1066" spans="1:28" ht="13" x14ac:dyDescent="0.15">
      <c r="A1066" s="1">
        <v>397</v>
      </c>
      <c r="B1066" s="2" t="s">
        <v>28</v>
      </c>
      <c r="C1066" s="2" t="s">
        <v>29</v>
      </c>
      <c r="D1066" s="1">
        <v>28</v>
      </c>
      <c r="E1066" s="2" t="s">
        <v>1619</v>
      </c>
      <c r="F1066" s="1">
        <v>3</v>
      </c>
      <c r="G1066" s="2" t="s">
        <v>29</v>
      </c>
      <c r="H1066" s="1">
        <v>30</v>
      </c>
      <c r="I1066" s="1">
        <v>30</v>
      </c>
      <c r="J1066" s="1">
        <v>30</v>
      </c>
      <c r="K1066" s="1">
        <v>5</v>
      </c>
      <c r="L1066" s="1">
        <v>239.81</v>
      </c>
      <c r="M1066" s="1">
        <v>239.81</v>
      </c>
      <c r="N1066" s="1">
        <v>239.137</v>
      </c>
      <c r="O1066" s="1">
        <v>239.137</v>
      </c>
      <c r="P1066" s="1">
        <v>0</v>
      </c>
      <c r="Q1066" s="1">
        <v>1</v>
      </c>
      <c r="R1066" s="2" t="s">
        <v>38</v>
      </c>
      <c r="S1066" s="2" t="s">
        <v>39</v>
      </c>
      <c r="T1066" s="2"/>
      <c r="U1066" s="2"/>
      <c r="V1066" s="2" t="s">
        <v>39</v>
      </c>
      <c r="W1066" s="2" t="s">
        <v>2267</v>
      </c>
      <c r="X1066" s="3">
        <v>44897.292361111111</v>
      </c>
      <c r="Y1066" s="2" t="s">
        <v>41</v>
      </c>
      <c r="Z1066" s="2" t="s">
        <v>36</v>
      </c>
      <c r="AA1066" s="2"/>
      <c r="AB1066" s="2" t="s">
        <v>2268</v>
      </c>
    </row>
    <row r="1067" spans="1:28" ht="13" x14ac:dyDescent="0.15">
      <c r="A1067" s="1">
        <v>397</v>
      </c>
      <c r="B1067" s="2" t="s">
        <v>28</v>
      </c>
      <c r="C1067" s="2" t="s">
        <v>29</v>
      </c>
      <c r="D1067" s="1">
        <v>28</v>
      </c>
      <c r="E1067" s="2" t="s">
        <v>1619</v>
      </c>
      <c r="F1067" s="1">
        <v>3</v>
      </c>
      <c r="G1067" s="2" t="s">
        <v>43</v>
      </c>
      <c r="H1067" s="1">
        <v>75</v>
      </c>
      <c r="I1067" s="1">
        <v>75</v>
      </c>
      <c r="J1067" s="1">
        <v>75</v>
      </c>
      <c r="K1067" s="1">
        <v>5</v>
      </c>
      <c r="L1067" s="1">
        <v>240.26</v>
      </c>
      <c r="M1067" s="1">
        <v>240.26</v>
      </c>
      <c r="N1067" s="1">
        <v>239.49299999999999</v>
      </c>
      <c r="O1067" s="1">
        <v>239.49299999999999</v>
      </c>
      <c r="P1067" s="1">
        <v>0</v>
      </c>
      <c r="Q1067" s="1">
        <v>1</v>
      </c>
      <c r="R1067" s="2" t="s">
        <v>49</v>
      </c>
      <c r="S1067" s="2" t="s">
        <v>50</v>
      </c>
      <c r="T1067" s="2"/>
      <c r="U1067" s="2"/>
      <c r="V1067" s="2" t="s">
        <v>50</v>
      </c>
      <c r="W1067" s="2" t="s">
        <v>2269</v>
      </c>
      <c r="X1067" s="3">
        <v>44897.294444444444</v>
      </c>
      <c r="Y1067" s="2" t="s">
        <v>2172</v>
      </c>
      <c r="Z1067" s="2" t="s">
        <v>36</v>
      </c>
      <c r="AA1067" s="2"/>
      <c r="AB1067" s="2" t="s">
        <v>2270</v>
      </c>
    </row>
    <row r="1068" spans="1:28" ht="13" x14ac:dyDescent="0.15">
      <c r="A1068" s="1">
        <v>397</v>
      </c>
      <c r="B1068" s="2" t="s">
        <v>28</v>
      </c>
      <c r="C1068" s="2" t="s">
        <v>29</v>
      </c>
      <c r="D1068" s="1">
        <v>28</v>
      </c>
      <c r="E1068" s="2" t="s">
        <v>1619</v>
      </c>
      <c r="F1068" s="1">
        <v>3</v>
      </c>
      <c r="G1068" s="2" t="s">
        <v>43</v>
      </c>
      <c r="H1068" s="1">
        <v>77</v>
      </c>
      <c r="I1068" s="1">
        <v>79</v>
      </c>
      <c r="J1068" s="1">
        <v>77</v>
      </c>
      <c r="K1068" s="1">
        <v>5</v>
      </c>
      <c r="L1068" s="1">
        <v>240.28</v>
      </c>
      <c r="M1068" s="1">
        <v>240.3</v>
      </c>
      <c r="N1068" s="1">
        <v>239.50899999999999</v>
      </c>
      <c r="O1068" s="1">
        <v>239.524</v>
      </c>
      <c r="P1068" s="1">
        <v>2</v>
      </c>
      <c r="Q1068" s="1">
        <v>7</v>
      </c>
      <c r="R1068" s="2" t="s">
        <v>210</v>
      </c>
      <c r="S1068" s="2" t="s">
        <v>211</v>
      </c>
      <c r="T1068" s="2" t="s">
        <v>212</v>
      </c>
      <c r="U1068" s="2" t="s">
        <v>213</v>
      </c>
      <c r="V1068" s="2" t="s">
        <v>211</v>
      </c>
      <c r="W1068" s="2" t="s">
        <v>2271</v>
      </c>
      <c r="X1068" s="3">
        <v>44897.289583333331</v>
      </c>
      <c r="Y1068" s="2" t="s">
        <v>35</v>
      </c>
      <c r="Z1068" s="2" t="s">
        <v>36</v>
      </c>
      <c r="AA1068" s="2"/>
      <c r="AB1068" s="2" t="s">
        <v>2272</v>
      </c>
    </row>
    <row r="1069" spans="1:28" ht="13" x14ac:dyDescent="0.15">
      <c r="A1069" s="1">
        <v>397</v>
      </c>
      <c r="B1069" s="2" t="s">
        <v>28</v>
      </c>
      <c r="C1069" s="2" t="s">
        <v>29</v>
      </c>
      <c r="D1069" s="1">
        <v>28</v>
      </c>
      <c r="E1069" s="2" t="s">
        <v>1619</v>
      </c>
      <c r="F1069" s="1">
        <v>3</v>
      </c>
      <c r="G1069" s="2"/>
      <c r="H1069" s="1">
        <v>136</v>
      </c>
      <c r="I1069" s="1">
        <v>146</v>
      </c>
      <c r="J1069" s="1">
        <v>0</v>
      </c>
      <c r="K1069" s="1">
        <v>5</v>
      </c>
      <c r="L1069" s="1">
        <v>240.87</v>
      </c>
      <c r="M1069" s="1">
        <v>240.92</v>
      </c>
      <c r="N1069" s="1">
        <v>239.97499999999999</v>
      </c>
      <c r="O1069" s="1">
        <v>240.01499999999999</v>
      </c>
      <c r="P1069" s="1">
        <v>5</v>
      </c>
      <c r="Q1069" s="1">
        <v>10</v>
      </c>
      <c r="R1069" s="2" t="s">
        <v>53</v>
      </c>
      <c r="S1069" s="2"/>
      <c r="T1069" s="2" t="s">
        <v>64</v>
      </c>
      <c r="U1069" s="2" t="s">
        <v>65</v>
      </c>
      <c r="V1069" s="2" t="s">
        <v>66</v>
      </c>
      <c r="W1069" s="2" t="s">
        <v>2273</v>
      </c>
      <c r="X1069" s="3">
        <v>44896.78402777778</v>
      </c>
      <c r="Y1069" s="2" t="s">
        <v>56</v>
      </c>
      <c r="Z1069" s="2" t="s">
        <v>36</v>
      </c>
      <c r="AA1069" s="2" t="s">
        <v>68</v>
      </c>
      <c r="AB1069" s="2" t="s">
        <v>2274</v>
      </c>
    </row>
    <row r="1070" spans="1:28" ht="13" x14ac:dyDescent="0.15">
      <c r="A1070" s="1">
        <v>397</v>
      </c>
      <c r="B1070" s="2" t="s">
        <v>28</v>
      </c>
      <c r="C1070" s="2" t="s">
        <v>29</v>
      </c>
      <c r="D1070" s="1">
        <v>28</v>
      </c>
      <c r="E1070" s="2" t="s">
        <v>1619</v>
      </c>
      <c r="F1070" s="1">
        <v>3</v>
      </c>
      <c r="G1070" s="2"/>
      <c r="H1070" s="1">
        <v>136</v>
      </c>
      <c r="I1070" s="1">
        <v>146</v>
      </c>
      <c r="J1070" s="1">
        <v>0</v>
      </c>
      <c r="K1070" s="1">
        <v>5</v>
      </c>
      <c r="L1070" s="1">
        <v>240.87</v>
      </c>
      <c r="M1070" s="1">
        <v>240.92</v>
      </c>
      <c r="N1070" s="1">
        <v>239.97499999999999</v>
      </c>
      <c r="O1070" s="1">
        <v>240.01499999999999</v>
      </c>
      <c r="P1070" s="1">
        <v>5</v>
      </c>
      <c r="Q1070" s="1">
        <v>6</v>
      </c>
      <c r="R1070" s="2" t="s">
        <v>53</v>
      </c>
      <c r="S1070" s="2"/>
      <c r="T1070" s="2"/>
      <c r="U1070" s="2"/>
      <c r="V1070" s="2" t="s">
        <v>54</v>
      </c>
      <c r="W1070" s="2" t="s">
        <v>2275</v>
      </c>
      <c r="X1070" s="3">
        <v>44896.78402777778</v>
      </c>
      <c r="Y1070" s="2" t="s">
        <v>56</v>
      </c>
      <c r="Z1070" s="2" t="s">
        <v>36</v>
      </c>
      <c r="AA1070" s="2" t="s">
        <v>57</v>
      </c>
      <c r="AB1070" s="2" t="s">
        <v>2276</v>
      </c>
    </row>
    <row r="1071" spans="1:28" ht="13" x14ac:dyDescent="0.15">
      <c r="A1071" s="1">
        <v>397</v>
      </c>
      <c r="B1071" s="2" t="s">
        <v>28</v>
      </c>
      <c r="C1071" s="2" t="s">
        <v>29</v>
      </c>
      <c r="D1071" s="1">
        <v>28</v>
      </c>
      <c r="E1071" s="2" t="s">
        <v>1619</v>
      </c>
      <c r="F1071" s="1">
        <v>3</v>
      </c>
      <c r="G1071" s="2"/>
      <c r="H1071" s="1">
        <v>136</v>
      </c>
      <c r="I1071" s="1">
        <v>146</v>
      </c>
      <c r="J1071" s="1">
        <v>0</v>
      </c>
      <c r="K1071" s="1">
        <v>5</v>
      </c>
      <c r="L1071" s="1">
        <v>240.87</v>
      </c>
      <c r="M1071" s="1">
        <v>240.92</v>
      </c>
      <c r="N1071" s="1">
        <v>239.97499999999999</v>
      </c>
      <c r="O1071" s="1">
        <v>240.01499999999999</v>
      </c>
      <c r="P1071" s="1">
        <v>5</v>
      </c>
      <c r="Q1071" s="1">
        <v>3</v>
      </c>
      <c r="R1071" s="2" t="s">
        <v>53</v>
      </c>
      <c r="S1071" s="2"/>
      <c r="T1071" s="2"/>
      <c r="U1071" s="2"/>
      <c r="V1071" s="2" t="s">
        <v>70</v>
      </c>
      <c r="W1071" s="2" t="s">
        <v>2277</v>
      </c>
      <c r="X1071" s="3">
        <v>44896.78402777778</v>
      </c>
      <c r="Y1071" s="2" t="s">
        <v>56</v>
      </c>
      <c r="Z1071" s="2" t="s">
        <v>36</v>
      </c>
      <c r="AA1071" s="2" t="s">
        <v>72</v>
      </c>
      <c r="AB1071" s="2" t="s">
        <v>2278</v>
      </c>
    </row>
    <row r="1072" spans="1:28" ht="13" x14ac:dyDescent="0.15">
      <c r="A1072" s="1">
        <v>397</v>
      </c>
      <c r="B1072" s="2" t="s">
        <v>28</v>
      </c>
      <c r="C1072" s="2" t="s">
        <v>29</v>
      </c>
      <c r="D1072" s="1">
        <v>28</v>
      </c>
      <c r="E1072" s="2" t="s">
        <v>1619</v>
      </c>
      <c r="F1072" s="1">
        <v>3</v>
      </c>
      <c r="G1072" s="2"/>
      <c r="H1072" s="1">
        <v>136</v>
      </c>
      <c r="I1072" s="1">
        <v>146</v>
      </c>
      <c r="J1072" s="1">
        <v>136</v>
      </c>
      <c r="K1072" s="1">
        <v>5</v>
      </c>
      <c r="L1072" s="1">
        <v>240.87</v>
      </c>
      <c r="M1072" s="1">
        <v>240.97</v>
      </c>
      <c r="N1072" s="1">
        <v>239.97499999999999</v>
      </c>
      <c r="O1072" s="1">
        <v>240.054</v>
      </c>
      <c r="P1072" s="1">
        <v>10</v>
      </c>
      <c r="Q1072" s="1">
        <v>353</v>
      </c>
      <c r="R1072" s="2" t="s">
        <v>59</v>
      </c>
      <c r="S1072" s="2" t="s">
        <v>60</v>
      </c>
      <c r="T1072" s="2"/>
      <c r="U1072" s="2"/>
      <c r="V1072" s="2" t="s">
        <v>1662</v>
      </c>
      <c r="W1072" s="2" t="s">
        <v>2279</v>
      </c>
      <c r="X1072" s="3">
        <v>44896.6875</v>
      </c>
      <c r="Y1072" s="2" t="s">
        <v>35</v>
      </c>
      <c r="Z1072" s="2" t="s">
        <v>36</v>
      </c>
      <c r="AA1072" s="2"/>
      <c r="AB1072" s="2" t="s">
        <v>2280</v>
      </c>
    </row>
    <row r="1073" spans="1:28" ht="13" x14ac:dyDescent="0.15">
      <c r="A1073" s="1">
        <v>397</v>
      </c>
      <c r="B1073" s="2" t="s">
        <v>28</v>
      </c>
      <c r="C1073" s="2" t="s">
        <v>29</v>
      </c>
      <c r="D1073" s="1">
        <v>28</v>
      </c>
      <c r="E1073" s="2" t="s">
        <v>1619</v>
      </c>
      <c r="F1073" s="1">
        <v>3</v>
      </c>
      <c r="G1073" s="2"/>
      <c r="H1073" s="1">
        <v>136</v>
      </c>
      <c r="I1073" s="1">
        <v>146</v>
      </c>
      <c r="J1073" s="1">
        <v>0</v>
      </c>
      <c r="K1073" s="1">
        <v>5</v>
      </c>
      <c r="L1073" s="1">
        <v>240.87</v>
      </c>
      <c r="M1073" s="1">
        <v>240.92</v>
      </c>
      <c r="N1073" s="1">
        <v>239.97499999999999</v>
      </c>
      <c r="O1073" s="1">
        <v>240.01499999999999</v>
      </c>
      <c r="P1073" s="1">
        <v>5</v>
      </c>
      <c r="Q1073" s="1">
        <v>25</v>
      </c>
      <c r="R1073" s="2" t="s">
        <v>80</v>
      </c>
      <c r="S1073" s="2"/>
      <c r="T1073" s="2" t="s">
        <v>64</v>
      </c>
      <c r="U1073" s="2" t="s">
        <v>65</v>
      </c>
      <c r="V1073" s="2" t="s">
        <v>81</v>
      </c>
      <c r="W1073" s="2" t="s">
        <v>2281</v>
      </c>
      <c r="X1073" s="3">
        <v>44896.78402777778</v>
      </c>
      <c r="Y1073" s="2" t="s">
        <v>56</v>
      </c>
      <c r="Z1073" s="2" t="s">
        <v>36</v>
      </c>
      <c r="AA1073" s="2"/>
      <c r="AB1073" s="2" t="s">
        <v>2282</v>
      </c>
    </row>
    <row r="1074" spans="1:28" ht="13" x14ac:dyDescent="0.15">
      <c r="A1074" s="1">
        <v>397</v>
      </c>
      <c r="B1074" s="2" t="s">
        <v>28</v>
      </c>
      <c r="C1074" s="2" t="s">
        <v>29</v>
      </c>
      <c r="D1074" s="1">
        <v>28</v>
      </c>
      <c r="E1074" s="2" t="s">
        <v>1619</v>
      </c>
      <c r="F1074" s="1">
        <v>3</v>
      </c>
      <c r="G1074" s="2"/>
      <c r="H1074" s="1">
        <v>136</v>
      </c>
      <c r="I1074" s="1">
        <v>146</v>
      </c>
      <c r="J1074" s="1">
        <v>0</v>
      </c>
      <c r="K1074" s="1">
        <v>5</v>
      </c>
      <c r="L1074" s="1">
        <v>240.87</v>
      </c>
      <c r="M1074" s="1">
        <v>240.92</v>
      </c>
      <c r="N1074" s="1">
        <v>239.97499999999999</v>
      </c>
      <c r="O1074" s="1">
        <v>240.01499999999999</v>
      </c>
      <c r="P1074" s="1">
        <v>5</v>
      </c>
      <c r="Q1074" s="1">
        <v>75</v>
      </c>
      <c r="R1074" s="2" t="s">
        <v>80</v>
      </c>
      <c r="S1074" s="2"/>
      <c r="T1074" s="2"/>
      <c r="U1074" s="2"/>
      <c r="V1074" s="1" t="s">
        <v>84</v>
      </c>
      <c r="W1074" s="2" t="s">
        <v>2283</v>
      </c>
      <c r="X1074" s="3">
        <v>44896.78402777778</v>
      </c>
      <c r="Y1074" s="2" t="s">
        <v>56</v>
      </c>
      <c r="Z1074" s="2" t="s">
        <v>36</v>
      </c>
      <c r="AA1074" s="2" t="s">
        <v>86</v>
      </c>
      <c r="AB1074" s="2" t="s">
        <v>2284</v>
      </c>
    </row>
    <row r="1075" spans="1:28" ht="13" x14ac:dyDescent="0.15">
      <c r="A1075" s="1">
        <v>397</v>
      </c>
      <c r="B1075" s="2" t="s">
        <v>28</v>
      </c>
      <c r="C1075" s="2" t="s">
        <v>29</v>
      </c>
      <c r="D1075" s="1">
        <v>28</v>
      </c>
      <c r="E1075" s="2" t="s">
        <v>1619</v>
      </c>
      <c r="F1075" s="1">
        <v>3</v>
      </c>
      <c r="G1075" s="2"/>
      <c r="H1075" s="1">
        <v>136</v>
      </c>
      <c r="I1075" s="1">
        <v>146</v>
      </c>
      <c r="J1075" s="1">
        <v>0</v>
      </c>
      <c r="K1075" s="1">
        <v>5</v>
      </c>
      <c r="L1075" s="1">
        <v>240.87</v>
      </c>
      <c r="M1075" s="1">
        <v>240.92</v>
      </c>
      <c r="N1075" s="1">
        <v>239.97499999999999</v>
      </c>
      <c r="O1075" s="1">
        <v>240.01499999999999</v>
      </c>
      <c r="P1075" s="1">
        <v>5</v>
      </c>
      <c r="Q1075" s="1">
        <v>2</v>
      </c>
      <c r="R1075" s="2" t="s">
        <v>53</v>
      </c>
      <c r="S1075" s="2" t="s">
        <v>100</v>
      </c>
      <c r="T1075" s="2"/>
      <c r="U1075" s="2"/>
      <c r="V1075" s="2" t="s">
        <v>101</v>
      </c>
      <c r="W1075" s="2" t="s">
        <v>2285</v>
      </c>
      <c r="X1075" s="3">
        <v>44896.78402777778</v>
      </c>
      <c r="Y1075" s="2" t="s">
        <v>56</v>
      </c>
      <c r="Z1075" s="2" t="s">
        <v>36</v>
      </c>
      <c r="AA1075" s="2" t="s">
        <v>103</v>
      </c>
      <c r="AB1075" s="2" t="s">
        <v>2286</v>
      </c>
    </row>
    <row r="1076" spans="1:28" ht="13" x14ac:dyDescent="0.15">
      <c r="A1076" s="1">
        <v>397</v>
      </c>
      <c r="B1076" s="2" t="s">
        <v>28</v>
      </c>
      <c r="C1076" s="2" t="s">
        <v>29</v>
      </c>
      <c r="D1076" s="1">
        <v>28</v>
      </c>
      <c r="E1076" s="2" t="s">
        <v>1619</v>
      </c>
      <c r="F1076" s="1">
        <v>3</v>
      </c>
      <c r="G1076" s="2"/>
      <c r="H1076" s="1">
        <v>136</v>
      </c>
      <c r="I1076" s="1">
        <v>146</v>
      </c>
      <c r="J1076" s="1">
        <v>0</v>
      </c>
      <c r="K1076" s="1">
        <v>5</v>
      </c>
      <c r="L1076" s="1">
        <v>240.87</v>
      </c>
      <c r="M1076" s="1">
        <v>240.92</v>
      </c>
      <c r="N1076" s="1">
        <v>239.97499999999999</v>
      </c>
      <c r="O1076" s="1">
        <v>240.01499999999999</v>
      </c>
      <c r="P1076" s="1">
        <v>5</v>
      </c>
      <c r="Q1076" s="1">
        <v>10</v>
      </c>
      <c r="R1076" s="2" t="s">
        <v>53</v>
      </c>
      <c r="S1076" s="2"/>
      <c r="T1076" s="2" t="s">
        <v>88</v>
      </c>
      <c r="U1076" s="2" t="s">
        <v>89</v>
      </c>
      <c r="V1076" s="2" t="s">
        <v>90</v>
      </c>
      <c r="W1076" s="2" t="s">
        <v>2287</v>
      </c>
      <c r="X1076" s="3">
        <v>44896.78402777778</v>
      </c>
      <c r="Y1076" s="2" t="s">
        <v>56</v>
      </c>
      <c r="Z1076" s="2" t="s">
        <v>36</v>
      </c>
      <c r="AA1076" s="2" t="s">
        <v>92</v>
      </c>
      <c r="AB1076" s="2" t="s">
        <v>2288</v>
      </c>
    </row>
    <row r="1077" spans="1:28" ht="13" x14ac:dyDescent="0.15">
      <c r="A1077" s="1">
        <v>397</v>
      </c>
      <c r="B1077" s="2" t="s">
        <v>28</v>
      </c>
      <c r="C1077" s="2" t="s">
        <v>29</v>
      </c>
      <c r="D1077" s="1">
        <v>28</v>
      </c>
      <c r="E1077" s="2" t="s">
        <v>1619</v>
      </c>
      <c r="F1077" s="1">
        <v>3</v>
      </c>
      <c r="G1077" s="2"/>
      <c r="H1077" s="1">
        <v>136</v>
      </c>
      <c r="I1077" s="1">
        <v>146</v>
      </c>
      <c r="J1077" s="1">
        <v>0</v>
      </c>
      <c r="K1077" s="1">
        <v>5</v>
      </c>
      <c r="L1077" s="1">
        <v>240.87</v>
      </c>
      <c r="M1077" s="1">
        <v>240.92</v>
      </c>
      <c r="N1077" s="1">
        <v>239.97499999999999</v>
      </c>
      <c r="O1077" s="1">
        <v>240.01499999999999</v>
      </c>
      <c r="P1077" s="1">
        <v>5</v>
      </c>
      <c r="Q1077" s="1">
        <v>4</v>
      </c>
      <c r="R1077" s="2" t="s">
        <v>53</v>
      </c>
      <c r="S1077" s="2"/>
      <c r="T1077" s="2" t="s">
        <v>94</v>
      </c>
      <c r="U1077" s="2" t="s">
        <v>95</v>
      </c>
      <c r="V1077" s="2" t="s">
        <v>96</v>
      </c>
      <c r="W1077" s="2" t="s">
        <v>2289</v>
      </c>
      <c r="X1077" s="3">
        <v>44896.78402777778</v>
      </c>
      <c r="Y1077" s="2" t="s">
        <v>56</v>
      </c>
      <c r="Z1077" s="2" t="s">
        <v>36</v>
      </c>
      <c r="AA1077" s="2" t="s">
        <v>98</v>
      </c>
      <c r="AB1077" s="2" t="s">
        <v>2290</v>
      </c>
    </row>
    <row r="1078" spans="1:28" ht="13" x14ac:dyDescent="0.15">
      <c r="A1078" s="1">
        <v>397</v>
      </c>
      <c r="B1078" s="2" t="s">
        <v>28</v>
      </c>
      <c r="C1078" s="2" t="s">
        <v>29</v>
      </c>
      <c r="D1078" s="1">
        <v>28</v>
      </c>
      <c r="E1078" s="2" t="s">
        <v>1619</v>
      </c>
      <c r="F1078" s="1">
        <v>3</v>
      </c>
      <c r="G1078" s="2"/>
      <c r="H1078" s="1">
        <v>136</v>
      </c>
      <c r="I1078" s="1">
        <v>146</v>
      </c>
      <c r="J1078" s="1">
        <v>0</v>
      </c>
      <c r="K1078" s="1">
        <v>5</v>
      </c>
      <c r="L1078" s="1">
        <v>240.87</v>
      </c>
      <c r="M1078" s="1">
        <v>240.92</v>
      </c>
      <c r="N1078" s="1">
        <v>239.97499999999999</v>
      </c>
      <c r="O1078" s="1">
        <v>240.01499999999999</v>
      </c>
      <c r="P1078" s="1">
        <v>5</v>
      </c>
      <c r="Q1078" s="1">
        <v>2</v>
      </c>
      <c r="R1078" s="2" t="s">
        <v>53</v>
      </c>
      <c r="S1078" s="2"/>
      <c r="T1078" s="2" t="s">
        <v>74</v>
      </c>
      <c r="U1078" s="2" t="s">
        <v>75</v>
      </c>
      <c r="V1078" s="2" t="s">
        <v>76</v>
      </c>
      <c r="W1078" s="2" t="s">
        <v>2291</v>
      </c>
      <c r="X1078" s="3">
        <v>44896.78402777778</v>
      </c>
      <c r="Y1078" s="2" t="s">
        <v>56</v>
      </c>
      <c r="Z1078" s="2" t="s">
        <v>36</v>
      </c>
      <c r="AA1078" s="2" t="s">
        <v>78</v>
      </c>
      <c r="AB1078" s="2" t="s">
        <v>2292</v>
      </c>
    </row>
    <row r="1079" spans="1:28" ht="13" x14ac:dyDescent="0.15">
      <c r="A1079" s="1">
        <v>397</v>
      </c>
      <c r="B1079" s="2" t="s">
        <v>28</v>
      </c>
      <c r="C1079" s="2" t="s">
        <v>29</v>
      </c>
      <c r="D1079" s="1">
        <v>28</v>
      </c>
      <c r="E1079" s="2" t="s">
        <v>1619</v>
      </c>
      <c r="F1079" s="1">
        <v>4</v>
      </c>
      <c r="G1079" s="2"/>
      <c r="H1079" s="1">
        <v>0</v>
      </c>
      <c r="I1079" s="1">
        <v>5</v>
      </c>
      <c r="J1079" s="1">
        <v>0</v>
      </c>
      <c r="K1079" s="1">
        <v>5</v>
      </c>
      <c r="L1079" s="1">
        <v>240.97</v>
      </c>
      <c r="M1079" s="1">
        <v>241.02</v>
      </c>
      <c r="N1079" s="1">
        <v>240.054</v>
      </c>
      <c r="O1079" s="1">
        <v>240.09399999999999</v>
      </c>
      <c r="P1079" s="1">
        <v>5</v>
      </c>
      <c r="Q1079" s="1">
        <v>5</v>
      </c>
      <c r="R1079" s="2" t="s">
        <v>44</v>
      </c>
      <c r="S1079" s="2" t="s">
        <v>105</v>
      </c>
      <c r="T1079" s="2"/>
      <c r="U1079" s="2"/>
      <c r="V1079" s="2" t="s">
        <v>105</v>
      </c>
      <c r="W1079" s="2" t="s">
        <v>2293</v>
      </c>
      <c r="X1079" s="3">
        <v>44896.6875</v>
      </c>
      <c r="Y1079" s="2" t="s">
        <v>35</v>
      </c>
      <c r="Z1079" s="2" t="s">
        <v>36</v>
      </c>
      <c r="AA1079" s="2"/>
      <c r="AB1079" s="2" t="s">
        <v>2294</v>
      </c>
    </row>
    <row r="1080" spans="1:28" ht="13" x14ac:dyDescent="0.15">
      <c r="A1080" s="1">
        <v>397</v>
      </c>
      <c r="B1080" s="2" t="s">
        <v>28</v>
      </c>
      <c r="C1080" s="2" t="s">
        <v>29</v>
      </c>
      <c r="D1080" s="1">
        <v>28</v>
      </c>
      <c r="E1080" s="2" t="s">
        <v>1619</v>
      </c>
      <c r="F1080" s="1">
        <v>4</v>
      </c>
      <c r="G1080" s="2" t="s">
        <v>43</v>
      </c>
      <c r="H1080" s="1">
        <v>66</v>
      </c>
      <c r="I1080" s="1">
        <v>68</v>
      </c>
      <c r="J1080" s="1">
        <v>66</v>
      </c>
      <c r="K1080" s="1">
        <v>5</v>
      </c>
      <c r="L1080" s="1">
        <v>241.63</v>
      </c>
      <c r="M1080" s="1">
        <v>241.65</v>
      </c>
      <c r="N1080" s="1">
        <v>240.57599999999999</v>
      </c>
      <c r="O1080" s="1">
        <v>240.59100000000001</v>
      </c>
      <c r="P1080" s="1">
        <v>2</v>
      </c>
      <c r="Q1080" s="1">
        <v>10</v>
      </c>
      <c r="R1080" s="2" t="s">
        <v>44</v>
      </c>
      <c r="S1080" s="2" t="s">
        <v>45</v>
      </c>
      <c r="T1080" s="2"/>
      <c r="U1080" s="2"/>
      <c r="V1080" s="2">
        <v>31206</v>
      </c>
      <c r="W1080" s="2" t="s">
        <v>2295</v>
      </c>
      <c r="X1080" s="3">
        <v>44897.287499999999</v>
      </c>
      <c r="Y1080" s="2" t="s">
        <v>2172</v>
      </c>
      <c r="Z1080" s="2" t="s">
        <v>36</v>
      </c>
      <c r="AA1080" s="2"/>
      <c r="AB1080" s="2" t="s">
        <v>2296</v>
      </c>
    </row>
    <row r="1081" spans="1:28" ht="13" x14ac:dyDescent="0.15">
      <c r="A1081" s="1">
        <v>397</v>
      </c>
      <c r="B1081" s="2" t="s">
        <v>28</v>
      </c>
      <c r="C1081" s="2" t="s">
        <v>29</v>
      </c>
      <c r="D1081" s="1">
        <v>28</v>
      </c>
      <c r="E1081" s="2" t="s">
        <v>1619</v>
      </c>
      <c r="F1081" s="1">
        <v>4</v>
      </c>
      <c r="G1081" s="2" t="s">
        <v>43</v>
      </c>
      <c r="H1081" s="1">
        <v>75</v>
      </c>
      <c r="I1081" s="1">
        <v>75</v>
      </c>
      <c r="J1081" s="1">
        <v>75</v>
      </c>
      <c r="K1081" s="1">
        <v>5</v>
      </c>
      <c r="L1081" s="1">
        <v>241.72</v>
      </c>
      <c r="M1081" s="1">
        <v>241.72</v>
      </c>
      <c r="N1081" s="1">
        <v>240.64699999999999</v>
      </c>
      <c r="O1081" s="1">
        <v>240.64699999999999</v>
      </c>
      <c r="P1081" s="1">
        <v>0</v>
      </c>
      <c r="Q1081" s="1">
        <v>1</v>
      </c>
      <c r="R1081" s="2" t="s">
        <v>49</v>
      </c>
      <c r="S1081" s="2" t="s">
        <v>50</v>
      </c>
      <c r="T1081" s="2"/>
      <c r="U1081" s="2"/>
      <c r="V1081" s="2" t="s">
        <v>50</v>
      </c>
      <c r="W1081" s="2" t="s">
        <v>2297</v>
      </c>
      <c r="X1081" s="3">
        <v>44897.294444444444</v>
      </c>
      <c r="Y1081" s="2" t="s">
        <v>2172</v>
      </c>
      <c r="Z1081" s="2" t="s">
        <v>36</v>
      </c>
      <c r="AA1081" s="2"/>
      <c r="AB1081" s="2" t="s">
        <v>2298</v>
      </c>
    </row>
    <row r="1082" spans="1:28" ht="13" x14ac:dyDescent="0.15">
      <c r="A1082" s="1">
        <v>397</v>
      </c>
      <c r="B1082" s="2" t="s">
        <v>28</v>
      </c>
      <c r="C1082" s="2" t="s">
        <v>29</v>
      </c>
      <c r="D1082" s="1">
        <v>29</v>
      </c>
      <c r="E1082" s="2" t="s">
        <v>1619</v>
      </c>
      <c r="F1082" s="1">
        <v>1</v>
      </c>
      <c r="G1082" s="2" t="s">
        <v>43</v>
      </c>
      <c r="H1082" s="1">
        <v>75</v>
      </c>
      <c r="I1082" s="1">
        <v>75</v>
      </c>
      <c r="J1082" s="1">
        <v>75</v>
      </c>
      <c r="K1082" s="1">
        <v>5</v>
      </c>
      <c r="L1082" s="1">
        <v>242.25</v>
      </c>
      <c r="M1082" s="1">
        <v>242.25</v>
      </c>
      <c r="N1082" s="1">
        <v>242.066</v>
      </c>
      <c r="O1082" s="1">
        <v>242.066</v>
      </c>
      <c r="P1082" s="1">
        <v>0</v>
      </c>
      <c r="Q1082" s="1">
        <v>1</v>
      </c>
      <c r="R1082" s="2" t="s">
        <v>49</v>
      </c>
      <c r="S1082" s="2" t="s">
        <v>50</v>
      </c>
      <c r="T1082" s="2"/>
      <c r="U1082" s="2"/>
      <c r="V1082" s="2" t="s">
        <v>50</v>
      </c>
      <c r="W1082" s="2" t="s">
        <v>2299</v>
      </c>
      <c r="X1082" s="3">
        <v>44897.322222222225</v>
      </c>
      <c r="Y1082" s="2" t="s">
        <v>2172</v>
      </c>
      <c r="Z1082" s="2" t="s">
        <v>36</v>
      </c>
      <c r="AA1082" s="2"/>
      <c r="AB1082" s="2" t="s">
        <v>2300</v>
      </c>
    </row>
    <row r="1083" spans="1:28" ht="13" x14ac:dyDescent="0.15">
      <c r="A1083" s="1">
        <v>397</v>
      </c>
      <c r="B1083" s="2" t="s">
        <v>28</v>
      </c>
      <c r="C1083" s="2" t="s">
        <v>29</v>
      </c>
      <c r="D1083" s="1">
        <v>28</v>
      </c>
      <c r="E1083" s="2" t="s">
        <v>1619</v>
      </c>
      <c r="F1083" s="1" t="s">
        <v>119</v>
      </c>
      <c r="G1083" s="2"/>
      <c r="H1083" s="1">
        <v>26</v>
      </c>
      <c r="I1083" s="1">
        <v>33</v>
      </c>
      <c r="J1083" s="1">
        <v>0</v>
      </c>
      <c r="K1083" s="1">
        <v>5</v>
      </c>
      <c r="L1083" s="1">
        <v>242.73</v>
      </c>
      <c r="M1083" s="1">
        <v>242.8</v>
      </c>
      <c r="N1083" s="1">
        <v>241.44399999999999</v>
      </c>
      <c r="O1083" s="1">
        <v>241.499</v>
      </c>
      <c r="P1083" s="1">
        <v>7</v>
      </c>
      <c r="Q1083" s="1">
        <v>5</v>
      </c>
      <c r="R1083" s="2" t="s">
        <v>31</v>
      </c>
      <c r="S1083" s="2"/>
      <c r="T1083" s="2" t="s">
        <v>141</v>
      </c>
      <c r="U1083" s="2" t="s">
        <v>142</v>
      </c>
      <c r="V1083" s="2" t="s">
        <v>143</v>
      </c>
      <c r="W1083" s="2" t="s">
        <v>2301</v>
      </c>
      <c r="X1083" s="3">
        <v>44896.6875</v>
      </c>
      <c r="Y1083" s="2" t="s">
        <v>35</v>
      </c>
      <c r="Z1083" s="2" t="s">
        <v>36</v>
      </c>
      <c r="AA1083" s="2"/>
      <c r="AB1083" s="2" t="s">
        <v>2302</v>
      </c>
    </row>
    <row r="1084" spans="1:28" ht="13" x14ac:dyDescent="0.15">
      <c r="A1084" s="1">
        <v>397</v>
      </c>
      <c r="B1084" s="2" t="s">
        <v>28</v>
      </c>
      <c r="C1084" s="2" t="s">
        <v>29</v>
      </c>
      <c r="D1084" s="1">
        <v>28</v>
      </c>
      <c r="E1084" s="2" t="s">
        <v>1619</v>
      </c>
      <c r="F1084" s="1" t="s">
        <v>119</v>
      </c>
      <c r="G1084" s="2"/>
      <c r="H1084" s="1">
        <v>26</v>
      </c>
      <c r="I1084" s="1">
        <v>33</v>
      </c>
      <c r="J1084" s="1">
        <v>0</v>
      </c>
      <c r="K1084" s="1">
        <v>5</v>
      </c>
      <c r="L1084" s="1">
        <v>242.73</v>
      </c>
      <c r="M1084" s="1">
        <v>242.8</v>
      </c>
      <c r="N1084" s="1">
        <v>241.44399999999999</v>
      </c>
      <c r="O1084" s="1">
        <v>241.499</v>
      </c>
      <c r="P1084" s="1">
        <v>7</v>
      </c>
      <c r="Q1084" s="1">
        <v>20</v>
      </c>
      <c r="R1084" s="2" t="s">
        <v>31</v>
      </c>
      <c r="S1084" s="2"/>
      <c r="T1084" s="2" t="s">
        <v>146</v>
      </c>
      <c r="U1084" s="2" t="s">
        <v>147</v>
      </c>
      <c r="V1084" s="2" t="s">
        <v>148</v>
      </c>
      <c r="W1084" s="2" t="s">
        <v>2303</v>
      </c>
      <c r="X1084" s="3">
        <v>44896.6875</v>
      </c>
      <c r="Y1084" s="2" t="s">
        <v>35</v>
      </c>
      <c r="Z1084" s="2" t="s">
        <v>36</v>
      </c>
      <c r="AA1084" s="2"/>
      <c r="AB1084" s="2" t="s">
        <v>2304</v>
      </c>
    </row>
    <row r="1085" spans="1:28" ht="13" x14ac:dyDescent="0.15">
      <c r="A1085" s="1">
        <v>397</v>
      </c>
      <c r="B1085" s="2" t="s">
        <v>28</v>
      </c>
      <c r="C1085" s="2" t="s">
        <v>29</v>
      </c>
      <c r="D1085" s="1">
        <v>28</v>
      </c>
      <c r="E1085" s="2" t="s">
        <v>1619</v>
      </c>
      <c r="F1085" s="1" t="s">
        <v>119</v>
      </c>
      <c r="G1085" s="2"/>
      <c r="H1085" s="1">
        <v>26</v>
      </c>
      <c r="I1085" s="1">
        <v>33</v>
      </c>
      <c r="J1085" s="1">
        <v>0</v>
      </c>
      <c r="K1085" s="1">
        <v>5</v>
      </c>
      <c r="L1085" s="1">
        <v>242.73</v>
      </c>
      <c r="M1085" s="1">
        <v>242.8</v>
      </c>
      <c r="N1085" s="1">
        <v>241.44399999999999</v>
      </c>
      <c r="O1085" s="1">
        <v>241.499</v>
      </c>
      <c r="P1085" s="1">
        <v>7</v>
      </c>
      <c r="Q1085" s="1">
        <v>5</v>
      </c>
      <c r="R1085" s="2" t="s">
        <v>31</v>
      </c>
      <c r="S1085" s="2" t="s">
        <v>50</v>
      </c>
      <c r="T1085" s="2"/>
      <c r="U1085" s="2"/>
      <c r="V1085" s="2" t="s">
        <v>50</v>
      </c>
      <c r="W1085" s="2" t="s">
        <v>2305</v>
      </c>
      <c r="X1085" s="3">
        <v>44896.6875</v>
      </c>
      <c r="Y1085" s="2" t="s">
        <v>35</v>
      </c>
      <c r="Z1085" s="2" t="s">
        <v>36</v>
      </c>
      <c r="AA1085" s="2" t="s">
        <v>131</v>
      </c>
      <c r="AB1085" s="2" t="s">
        <v>2306</v>
      </c>
    </row>
    <row r="1086" spans="1:28" ht="13" x14ac:dyDescent="0.15">
      <c r="A1086" s="1">
        <v>397</v>
      </c>
      <c r="B1086" s="2" t="s">
        <v>28</v>
      </c>
      <c r="C1086" s="2" t="s">
        <v>29</v>
      </c>
      <c r="D1086" s="1">
        <v>28</v>
      </c>
      <c r="E1086" s="2" t="s">
        <v>1619</v>
      </c>
      <c r="F1086" s="1" t="s">
        <v>119</v>
      </c>
      <c r="G1086" s="2"/>
      <c r="H1086" s="1">
        <v>26</v>
      </c>
      <c r="I1086" s="1">
        <v>33</v>
      </c>
      <c r="J1086" s="1">
        <v>0</v>
      </c>
      <c r="K1086" s="1">
        <v>5</v>
      </c>
      <c r="L1086" s="1">
        <v>242.73</v>
      </c>
      <c r="M1086" s="1">
        <v>242.8</v>
      </c>
      <c r="N1086" s="1">
        <v>241.44399999999999</v>
      </c>
      <c r="O1086" s="1">
        <v>241.499</v>
      </c>
      <c r="P1086" s="1">
        <v>7</v>
      </c>
      <c r="Q1086" s="1">
        <v>30</v>
      </c>
      <c r="R1086" s="2" t="s">
        <v>31</v>
      </c>
      <c r="S1086" s="2"/>
      <c r="T1086" s="2" t="s">
        <v>125</v>
      </c>
      <c r="U1086" s="2" t="s">
        <v>126</v>
      </c>
      <c r="V1086" s="2" t="s">
        <v>127</v>
      </c>
      <c r="W1086" s="2" t="s">
        <v>2307</v>
      </c>
      <c r="X1086" s="3">
        <v>44896.6875</v>
      </c>
      <c r="Y1086" s="2" t="s">
        <v>35</v>
      </c>
      <c r="Z1086" s="2" t="s">
        <v>36</v>
      </c>
      <c r="AA1086" s="2"/>
      <c r="AB1086" s="2" t="s">
        <v>2308</v>
      </c>
    </row>
    <row r="1087" spans="1:28" ht="13" x14ac:dyDescent="0.15">
      <c r="A1087" s="1">
        <v>397</v>
      </c>
      <c r="B1087" s="2" t="s">
        <v>28</v>
      </c>
      <c r="C1087" s="2" t="s">
        <v>29</v>
      </c>
      <c r="D1087" s="1">
        <v>28</v>
      </c>
      <c r="E1087" s="2" t="s">
        <v>1619</v>
      </c>
      <c r="F1087" s="1" t="s">
        <v>119</v>
      </c>
      <c r="G1087" s="2"/>
      <c r="H1087" s="1">
        <v>26</v>
      </c>
      <c r="I1087" s="1">
        <v>33</v>
      </c>
      <c r="J1087" s="1">
        <v>26</v>
      </c>
      <c r="K1087" s="1">
        <v>5</v>
      </c>
      <c r="L1087" s="1">
        <v>242.73</v>
      </c>
      <c r="M1087" s="1">
        <v>242.8</v>
      </c>
      <c r="N1087" s="1">
        <v>241.44399999999999</v>
      </c>
      <c r="O1087" s="1">
        <v>241.5</v>
      </c>
      <c r="P1087" s="1">
        <v>7</v>
      </c>
      <c r="Q1087" s="1">
        <v>247</v>
      </c>
      <c r="R1087" s="2" t="s">
        <v>59</v>
      </c>
      <c r="S1087" s="2" t="s">
        <v>32</v>
      </c>
      <c r="T1087" s="2"/>
      <c r="U1087" s="2"/>
      <c r="V1087" s="2" t="s">
        <v>32</v>
      </c>
      <c r="W1087" s="2" t="s">
        <v>2309</v>
      </c>
      <c r="X1087" s="3">
        <v>44896.6875</v>
      </c>
      <c r="Y1087" s="2" t="s">
        <v>35</v>
      </c>
      <c r="Z1087" s="2" t="s">
        <v>36</v>
      </c>
      <c r="AA1087" s="2"/>
      <c r="AB1087" s="2" t="s">
        <v>2310</v>
      </c>
    </row>
    <row r="1088" spans="1:28" ht="13" x14ac:dyDescent="0.15">
      <c r="A1088" s="1">
        <v>397</v>
      </c>
      <c r="B1088" s="2" t="s">
        <v>28</v>
      </c>
      <c r="C1088" s="2" t="s">
        <v>29</v>
      </c>
      <c r="D1088" s="1">
        <v>28</v>
      </c>
      <c r="E1088" s="2" t="s">
        <v>1619</v>
      </c>
      <c r="F1088" s="1" t="s">
        <v>119</v>
      </c>
      <c r="G1088" s="2"/>
      <c r="H1088" s="1">
        <v>26</v>
      </c>
      <c r="I1088" s="1">
        <v>33</v>
      </c>
      <c r="J1088" s="1">
        <v>0</v>
      </c>
      <c r="K1088" s="1">
        <v>5</v>
      </c>
      <c r="L1088" s="1">
        <v>242.73</v>
      </c>
      <c r="M1088" s="1">
        <v>242.8</v>
      </c>
      <c r="N1088" s="1">
        <v>241.44399999999999</v>
      </c>
      <c r="O1088" s="1">
        <v>241.499</v>
      </c>
      <c r="P1088" s="1">
        <v>7</v>
      </c>
      <c r="Q1088" s="1">
        <v>20</v>
      </c>
      <c r="R1088" s="2" t="s">
        <v>31</v>
      </c>
      <c r="S1088" s="2" t="s">
        <v>133</v>
      </c>
      <c r="T1088" s="2"/>
      <c r="U1088" s="2"/>
      <c r="V1088" s="2" t="s">
        <v>133</v>
      </c>
      <c r="W1088" s="2" t="s">
        <v>2311</v>
      </c>
      <c r="X1088" s="3">
        <v>44896.6875</v>
      </c>
      <c r="Y1088" s="2" t="s">
        <v>35</v>
      </c>
      <c r="Z1088" s="2" t="s">
        <v>36</v>
      </c>
      <c r="AA1088" s="2" t="s">
        <v>131</v>
      </c>
      <c r="AB1088" s="2" t="s">
        <v>2312</v>
      </c>
    </row>
    <row r="1089" spans="1:28" ht="13" x14ac:dyDescent="0.15">
      <c r="A1089" s="1">
        <v>397</v>
      </c>
      <c r="B1089" s="2" t="s">
        <v>28</v>
      </c>
      <c r="C1089" s="2" t="s">
        <v>29</v>
      </c>
      <c r="D1089" s="1">
        <v>28</v>
      </c>
      <c r="E1089" s="2" t="s">
        <v>1619</v>
      </c>
      <c r="F1089" s="1" t="s">
        <v>119</v>
      </c>
      <c r="G1089" s="2"/>
      <c r="H1089" s="1">
        <v>26</v>
      </c>
      <c r="I1089" s="1">
        <v>33</v>
      </c>
      <c r="J1089" s="1">
        <v>0</v>
      </c>
      <c r="K1089" s="1">
        <v>5</v>
      </c>
      <c r="L1089" s="1">
        <v>242.73</v>
      </c>
      <c r="M1089" s="1">
        <v>242.8</v>
      </c>
      <c r="N1089" s="1">
        <v>241.44399999999999</v>
      </c>
      <c r="O1089" s="1">
        <v>241.499</v>
      </c>
      <c r="P1089" s="1">
        <v>7</v>
      </c>
      <c r="Q1089" s="1">
        <v>30</v>
      </c>
      <c r="R1089" s="2" t="s">
        <v>31</v>
      </c>
      <c r="S1089" s="2"/>
      <c r="T1089" s="2" t="s">
        <v>120</v>
      </c>
      <c r="U1089" s="2" t="s">
        <v>121</v>
      </c>
      <c r="V1089" s="2" t="s">
        <v>122</v>
      </c>
      <c r="W1089" s="2" t="s">
        <v>2313</v>
      </c>
      <c r="X1089" s="3">
        <v>44896.6875</v>
      </c>
      <c r="Y1089" s="2" t="s">
        <v>35</v>
      </c>
      <c r="Z1089" s="2" t="s">
        <v>36</v>
      </c>
      <c r="AA1089" s="2"/>
      <c r="AB1089" s="2" t="s">
        <v>2314</v>
      </c>
    </row>
    <row r="1090" spans="1:28" ht="13" x14ac:dyDescent="0.15">
      <c r="A1090" s="1">
        <v>397</v>
      </c>
      <c r="B1090" s="2" t="s">
        <v>28</v>
      </c>
      <c r="C1090" s="2" t="s">
        <v>29</v>
      </c>
      <c r="D1090" s="1">
        <v>28</v>
      </c>
      <c r="E1090" s="2" t="s">
        <v>1619</v>
      </c>
      <c r="F1090" s="1" t="s">
        <v>119</v>
      </c>
      <c r="G1090" s="2"/>
      <c r="H1090" s="1">
        <v>26</v>
      </c>
      <c r="I1090" s="1">
        <v>33</v>
      </c>
      <c r="J1090" s="1">
        <v>0</v>
      </c>
      <c r="K1090" s="1">
        <v>5</v>
      </c>
      <c r="L1090" s="1">
        <v>242.73</v>
      </c>
      <c r="M1090" s="1">
        <v>242.8</v>
      </c>
      <c r="N1090" s="1">
        <v>241.44399999999999</v>
      </c>
      <c r="O1090" s="1">
        <v>241.499</v>
      </c>
      <c r="P1090" s="1">
        <v>7</v>
      </c>
      <c r="Q1090" s="1">
        <v>20</v>
      </c>
      <c r="R1090" s="2" t="s">
        <v>31</v>
      </c>
      <c r="S1090" s="2"/>
      <c r="T1090" s="2" t="s">
        <v>158</v>
      </c>
      <c r="U1090" s="2" t="s">
        <v>159</v>
      </c>
      <c r="V1090" s="2" t="s">
        <v>160</v>
      </c>
      <c r="W1090" s="2" t="s">
        <v>2315</v>
      </c>
      <c r="X1090" s="3">
        <v>44896.6875</v>
      </c>
      <c r="Y1090" s="2" t="s">
        <v>35</v>
      </c>
      <c r="Z1090" s="2" t="s">
        <v>36</v>
      </c>
      <c r="AA1090" s="2"/>
      <c r="AB1090" s="2" t="s">
        <v>2316</v>
      </c>
    </row>
    <row r="1091" spans="1:28" ht="13" x14ac:dyDescent="0.15">
      <c r="A1091" s="1">
        <v>397</v>
      </c>
      <c r="B1091" s="2" t="s">
        <v>28</v>
      </c>
      <c r="C1091" s="2" t="s">
        <v>29</v>
      </c>
      <c r="D1091" s="1">
        <v>28</v>
      </c>
      <c r="E1091" s="2" t="s">
        <v>1619</v>
      </c>
      <c r="F1091" s="1" t="s">
        <v>119</v>
      </c>
      <c r="G1091" s="2"/>
      <c r="H1091" s="1">
        <v>26</v>
      </c>
      <c r="I1091" s="1">
        <v>33</v>
      </c>
      <c r="J1091" s="1">
        <v>0</v>
      </c>
      <c r="K1091" s="1">
        <v>5</v>
      </c>
      <c r="L1091" s="1">
        <v>242.73</v>
      </c>
      <c r="M1091" s="1">
        <v>242.8</v>
      </c>
      <c r="N1091" s="1">
        <v>241.44399999999999</v>
      </c>
      <c r="O1091" s="1">
        <v>241.499</v>
      </c>
      <c r="P1091" s="1">
        <v>7</v>
      </c>
      <c r="Q1091" s="1">
        <v>5</v>
      </c>
      <c r="R1091" s="2" t="s">
        <v>31</v>
      </c>
      <c r="S1091" s="2"/>
      <c r="T1091" s="2" t="s">
        <v>136</v>
      </c>
      <c r="U1091" s="2" t="s">
        <v>137</v>
      </c>
      <c r="V1091" s="2" t="s">
        <v>138</v>
      </c>
      <c r="W1091" s="2" t="s">
        <v>2317</v>
      </c>
      <c r="X1091" s="3">
        <v>44896.6875</v>
      </c>
      <c r="Y1091" s="2" t="s">
        <v>35</v>
      </c>
      <c r="Z1091" s="2" t="s">
        <v>36</v>
      </c>
      <c r="AA1091" s="2"/>
      <c r="AB1091" s="2" t="s">
        <v>2318</v>
      </c>
    </row>
    <row r="1092" spans="1:28" ht="13" x14ac:dyDescent="0.15">
      <c r="A1092" s="1">
        <v>397</v>
      </c>
      <c r="B1092" s="2" t="s">
        <v>28</v>
      </c>
      <c r="C1092" s="2" t="s">
        <v>29</v>
      </c>
      <c r="D1092" s="1">
        <v>28</v>
      </c>
      <c r="E1092" s="2" t="s">
        <v>1619</v>
      </c>
      <c r="F1092" s="2" t="s">
        <v>119</v>
      </c>
      <c r="G1092" s="2"/>
      <c r="H1092" s="1">
        <v>26</v>
      </c>
      <c r="I1092" s="1">
        <v>33</v>
      </c>
      <c r="J1092" s="1">
        <v>0</v>
      </c>
      <c r="K1092" s="1">
        <v>5</v>
      </c>
      <c r="L1092" s="1">
        <v>242.73</v>
      </c>
      <c r="M1092" s="1">
        <v>242.8</v>
      </c>
      <c r="N1092" s="1">
        <v>241.44399999999999</v>
      </c>
      <c r="O1092" s="1">
        <v>241.499</v>
      </c>
      <c r="P1092" s="1">
        <v>7</v>
      </c>
      <c r="Q1092" s="1">
        <v>5</v>
      </c>
      <c r="R1092" s="2" t="s">
        <v>31</v>
      </c>
      <c r="S1092" s="2"/>
      <c r="T1092" s="2" t="s">
        <v>153</v>
      </c>
      <c r="U1092" s="2" t="s">
        <v>154</v>
      </c>
      <c r="V1092" s="2" t="s">
        <v>155</v>
      </c>
      <c r="W1092" s="2" t="s">
        <v>2319</v>
      </c>
      <c r="X1092" s="3">
        <v>44896.6875</v>
      </c>
      <c r="Y1092" s="2" t="s">
        <v>35</v>
      </c>
      <c r="Z1092" s="2" t="s">
        <v>36</v>
      </c>
      <c r="AA1092" s="2"/>
      <c r="AB1092" s="2" t="s">
        <v>2320</v>
      </c>
    </row>
    <row r="1093" spans="1:28" ht="13" x14ac:dyDescent="0.15">
      <c r="A1093" s="1">
        <v>397</v>
      </c>
      <c r="B1093" s="2" t="s">
        <v>28</v>
      </c>
      <c r="C1093" s="2" t="s">
        <v>29</v>
      </c>
      <c r="D1093" s="1">
        <v>29</v>
      </c>
      <c r="E1093" s="2" t="s">
        <v>1619</v>
      </c>
      <c r="F1093" s="2">
        <v>2</v>
      </c>
      <c r="G1093" s="2" t="s">
        <v>43</v>
      </c>
      <c r="H1093" s="1">
        <v>75</v>
      </c>
      <c r="I1093" s="1">
        <v>75</v>
      </c>
      <c r="J1093" s="1">
        <v>75</v>
      </c>
      <c r="K1093" s="1">
        <v>5</v>
      </c>
      <c r="L1093" s="1">
        <v>243.71</v>
      </c>
      <c r="M1093" s="1">
        <v>243.71</v>
      </c>
      <c r="N1093" s="1">
        <v>243.16800000000001</v>
      </c>
      <c r="O1093" s="1">
        <v>243.16800000000001</v>
      </c>
      <c r="P1093" s="1">
        <v>0</v>
      </c>
      <c r="Q1093" s="1">
        <v>1</v>
      </c>
      <c r="R1093" s="2" t="s">
        <v>49</v>
      </c>
      <c r="S1093" s="2" t="s">
        <v>50</v>
      </c>
      <c r="T1093" s="2"/>
      <c r="U1093" s="2"/>
      <c r="V1093" s="2" t="s">
        <v>50</v>
      </c>
      <c r="W1093" s="2" t="s">
        <v>2321</v>
      </c>
      <c r="X1093" s="3">
        <v>44897.322222222225</v>
      </c>
      <c r="Y1093" s="2" t="s">
        <v>2172</v>
      </c>
      <c r="Z1093" s="2" t="s">
        <v>36</v>
      </c>
      <c r="AA1093" s="2"/>
      <c r="AB1093" s="2" t="s">
        <v>2322</v>
      </c>
    </row>
    <row r="1094" spans="1:28" ht="13" x14ac:dyDescent="0.15">
      <c r="A1094" s="1">
        <v>397</v>
      </c>
      <c r="B1094" s="2" t="s">
        <v>28</v>
      </c>
      <c r="C1094" s="2" t="s">
        <v>29</v>
      </c>
      <c r="D1094" s="1">
        <v>29</v>
      </c>
      <c r="E1094" s="2" t="s">
        <v>1619</v>
      </c>
      <c r="F1094" s="2">
        <v>3</v>
      </c>
      <c r="G1094" s="2" t="s">
        <v>43</v>
      </c>
      <c r="H1094" s="1">
        <v>75</v>
      </c>
      <c r="I1094" s="1">
        <v>75</v>
      </c>
      <c r="J1094" s="1">
        <v>75</v>
      </c>
      <c r="K1094" s="1">
        <v>5</v>
      </c>
      <c r="L1094" s="1">
        <v>245.17</v>
      </c>
      <c r="M1094" s="1">
        <v>245.17</v>
      </c>
      <c r="N1094" s="1">
        <v>244.27</v>
      </c>
      <c r="O1094" s="1">
        <v>244.27</v>
      </c>
      <c r="P1094" s="1">
        <v>0</v>
      </c>
      <c r="Q1094" s="1">
        <v>1</v>
      </c>
      <c r="R1094" s="2" t="s">
        <v>49</v>
      </c>
      <c r="S1094" s="2" t="s">
        <v>50</v>
      </c>
      <c r="T1094" s="2"/>
      <c r="U1094" s="2"/>
      <c r="V1094" s="2" t="s">
        <v>50</v>
      </c>
      <c r="W1094" s="2" t="s">
        <v>2323</v>
      </c>
      <c r="X1094" s="3">
        <v>44897.322222222225</v>
      </c>
      <c r="Y1094" s="2" t="s">
        <v>2172</v>
      </c>
      <c r="Z1094" s="2" t="s">
        <v>36</v>
      </c>
      <c r="AA1094" s="2"/>
      <c r="AB1094" s="2" t="s">
        <v>2324</v>
      </c>
    </row>
    <row r="1095" spans="1:28" ht="13" x14ac:dyDescent="0.15">
      <c r="A1095" s="1">
        <v>397</v>
      </c>
      <c r="B1095" s="2" t="s">
        <v>28</v>
      </c>
      <c r="C1095" s="2" t="s">
        <v>29</v>
      </c>
      <c r="D1095" s="1">
        <v>29</v>
      </c>
      <c r="E1095" s="2" t="s">
        <v>1619</v>
      </c>
      <c r="F1095" s="2">
        <v>4</v>
      </c>
      <c r="G1095" s="2" t="s">
        <v>43</v>
      </c>
      <c r="H1095" s="1">
        <v>75</v>
      </c>
      <c r="I1095" s="1">
        <v>75</v>
      </c>
      <c r="J1095" s="1">
        <v>75</v>
      </c>
      <c r="K1095" s="1">
        <v>5</v>
      </c>
      <c r="L1095" s="1">
        <v>246.63</v>
      </c>
      <c r="M1095" s="1">
        <v>246.63</v>
      </c>
      <c r="N1095" s="1">
        <v>245.37200000000001</v>
      </c>
      <c r="O1095" s="1">
        <v>245.37200000000001</v>
      </c>
      <c r="P1095" s="1">
        <v>0</v>
      </c>
      <c r="Q1095" s="1">
        <v>1</v>
      </c>
      <c r="R1095" s="2" t="s">
        <v>49</v>
      </c>
      <c r="S1095" s="2" t="s">
        <v>50</v>
      </c>
      <c r="T1095" s="2"/>
      <c r="U1095" s="2"/>
      <c r="V1095" s="2" t="s">
        <v>50</v>
      </c>
      <c r="W1095" s="2" t="s">
        <v>2325</v>
      </c>
      <c r="X1095" s="3">
        <v>44897.322222222225</v>
      </c>
      <c r="Y1095" s="2" t="s">
        <v>2172</v>
      </c>
      <c r="Z1095" s="2" t="s">
        <v>36</v>
      </c>
      <c r="AA1095" s="2"/>
      <c r="AB1095" s="2" t="s">
        <v>2326</v>
      </c>
    </row>
    <row r="1096" spans="1:28" ht="13" x14ac:dyDescent="0.15">
      <c r="A1096" s="1">
        <v>397</v>
      </c>
      <c r="B1096" s="2" t="s">
        <v>28</v>
      </c>
      <c r="C1096" s="2" t="s">
        <v>29</v>
      </c>
      <c r="D1096" s="1">
        <v>30</v>
      </c>
      <c r="E1096" s="2" t="s">
        <v>1619</v>
      </c>
      <c r="F1096" s="2">
        <v>1</v>
      </c>
      <c r="G1096" s="2" t="s">
        <v>43</v>
      </c>
      <c r="H1096" s="1">
        <v>75</v>
      </c>
      <c r="I1096" s="1">
        <v>75</v>
      </c>
      <c r="J1096" s="1">
        <v>75</v>
      </c>
      <c r="K1096" s="1">
        <v>5</v>
      </c>
      <c r="L1096" s="1">
        <v>247.05</v>
      </c>
      <c r="M1096" s="1">
        <v>247.05</v>
      </c>
      <c r="N1096" s="1">
        <v>246.86199999999999</v>
      </c>
      <c r="O1096" s="1">
        <v>246.86199999999999</v>
      </c>
      <c r="P1096" s="1">
        <v>0</v>
      </c>
      <c r="Q1096" s="1">
        <v>1</v>
      </c>
      <c r="R1096" s="2" t="s">
        <v>49</v>
      </c>
      <c r="S1096" s="2" t="s">
        <v>50</v>
      </c>
      <c r="T1096" s="2"/>
      <c r="U1096" s="2"/>
      <c r="V1096" s="2" t="s">
        <v>50</v>
      </c>
      <c r="W1096" s="2" t="s">
        <v>2327</v>
      </c>
      <c r="X1096" s="3">
        <v>44897.368750000001</v>
      </c>
      <c r="Y1096" s="2" t="s">
        <v>2172</v>
      </c>
      <c r="Z1096" s="2" t="s">
        <v>36</v>
      </c>
      <c r="AA1096" s="2"/>
      <c r="AB1096" s="2" t="s">
        <v>2328</v>
      </c>
    </row>
    <row r="1097" spans="1:28" ht="13" x14ac:dyDescent="0.15">
      <c r="A1097" s="1">
        <v>397</v>
      </c>
      <c r="B1097" s="2" t="s">
        <v>28</v>
      </c>
      <c r="C1097" s="2" t="s">
        <v>29</v>
      </c>
      <c r="D1097" s="1">
        <v>29</v>
      </c>
      <c r="E1097" s="2" t="s">
        <v>1619</v>
      </c>
      <c r="F1097" s="2">
        <v>5</v>
      </c>
      <c r="G1097" s="2" t="s">
        <v>43</v>
      </c>
      <c r="H1097" s="1">
        <v>19</v>
      </c>
      <c r="I1097" s="1">
        <v>20</v>
      </c>
      <c r="J1097" s="1">
        <v>19</v>
      </c>
      <c r="K1097" s="1">
        <v>5</v>
      </c>
      <c r="L1097" s="1">
        <v>247.34</v>
      </c>
      <c r="M1097" s="1">
        <v>247.35</v>
      </c>
      <c r="N1097" s="1">
        <v>245.90700000000001</v>
      </c>
      <c r="O1097" s="1">
        <v>245.91499999999999</v>
      </c>
      <c r="P1097" s="1">
        <v>1</v>
      </c>
      <c r="Q1097" s="1">
        <v>5</v>
      </c>
      <c r="R1097" s="2" t="s">
        <v>44</v>
      </c>
      <c r="S1097" s="2" t="s">
        <v>108</v>
      </c>
      <c r="T1097" s="2"/>
      <c r="U1097" s="2"/>
      <c r="V1097" s="2" t="s">
        <v>108</v>
      </c>
      <c r="W1097" s="2" t="s">
        <v>2329</v>
      </c>
      <c r="X1097" s="3">
        <v>44897.324305555558</v>
      </c>
      <c r="Y1097" s="2" t="s">
        <v>2172</v>
      </c>
      <c r="Z1097" s="2" t="s">
        <v>36</v>
      </c>
      <c r="AA1097" s="2"/>
      <c r="AB1097" s="2" t="s">
        <v>2330</v>
      </c>
    </row>
    <row r="1098" spans="1:28" ht="13" x14ac:dyDescent="0.15">
      <c r="A1098" s="1">
        <v>397</v>
      </c>
      <c r="B1098" s="2" t="s">
        <v>28</v>
      </c>
      <c r="C1098" s="2" t="s">
        <v>29</v>
      </c>
      <c r="D1098" s="1">
        <v>29</v>
      </c>
      <c r="E1098" s="2" t="s">
        <v>1619</v>
      </c>
      <c r="F1098" s="2">
        <v>5</v>
      </c>
      <c r="G1098" s="2" t="s">
        <v>29</v>
      </c>
      <c r="H1098" s="1">
        <v>19</v>
      </c>
      <c r="I1098" s="1">
        <v>19</v>
      </c>
      <c r="J1098" s="1">
        <v>19</v>
      </c>
      <c r="K1098" s="1">
        <v>5</v>
      </c>
      <c r="L1098" s="1">
        <v>247.34</v>
      </c>
      <c r="M1098" s="1">
        <v>247.34</v>
      </c>
      <c r="N1098" s="1">
        <v>245.90700000000001</v>
      </c>
      <c r="O1098" s="1">
        <v>245.90700000000001</v>
      </c>
      <c r="P1098" s="1">
        <v>0</v>
      </c>
      <c r="Q1098" s="1">
        <v>1</v>
      </c>
      <c r="R1098" s="2" t="s">
        <v>38</v>
      </c>
      <c r="S1098" s="2" t="s">
        <v>39</v>
      </c>
      <c r="T1098" s="2"/>
      <c r="U1098" s="2"/>
      <c r="V1098" s="2" t="s">
        <v>39</v>
      </c>
      <c r="W1098" s="2" t="s">
        <v>2331</v>
      </c>
      <c r="X1098" s="3">
        <v>44897.32708333333</v>
      </c>
      <c r="Y1098" s="2" t="s">
        <v>41</v>
      </c>
      <c r="Z1098" s="2" t="s">
        <v>36</v>
      </c>
      <c r="AA1098" s="2"/>
      <c r="AB1098" s="2" t="s">
        <v>2332</v>
      </c>
    </row>
    <row r="1099" spans="1:28" ht="13" x14ac:dyDescent="0.15">
      <c r="A1099" s="1">
        <v>397</v>
      </c>
      <c r="B1099" s="2" t="s">
        <v>28</v>
      </c>
      <c r="C1099" s="2" t="s">
        <v>29</v>
      </c>
      <c r="D1099" s="1">
        <v>29</v>
      </c>
      <c r="E1099" s="2" t="s">
        <v>1619</v>
      </c>
      <c r="F1099" s="2">
        <v>5</v>
      </c>
      <c r="G1099" s="2" t="s">
        <v>43</v>
      </c>
      <c r="H1099" s="1">
        <v>30</v>
      </c>
      <c r="I1099" s="1">
        <v>30</v>
      </c>
      <c r="J1099" s="1">
        <v>30</v>
      </c>
      <c r="K1099" s="1">
        <v>5</v>
      </c>
      <c r="L1099" s="1">
        <v>247.45</v>
      </c>
      <c r="M1099" s="1">
        <v>247.45</v>
      </c>
      <c r="N1099" s="1">
        <v>245.99</v>
      </c>
      <c r="O1099" s="1">
        <v>245.99</v>
      </c>
      <c r="P1099" s="1">
        <v>0</v>
      </c>
      <c r="Q1099" s="1">
        <v>1</v>
      </c>
      <c r="R1099" s="2" t="s">
        <v>49</v>
      </c>
      <c r="S1099" s="2" t="s">
        <v>50</v>
      </c>
      <c r="T1099" s="2"/>
      <c r="U1099" s="2"/>
      <c r="V1099" s="2" t="s">
        <v>50</v>
      </c>
      <c r="W1099" s="2" t="s">
        <v>2333</v>
      </c>
      <c r="X1099" s="3">
        <v>44897.322222222225</v>
      </c>
      <c r="Y1099" s="2" t="s">
        <v>2172</v>
      </c>
      <c r="Z1099" s="2" t="s">
        <v>36</v>
      </c>
      <c r="AA1099" s="2"/>
      <c r="AB1099" s="2" t="s">
        <v>2334</v>
      </c>
    </row>
    <row r="1100" spans="1:28" ht="13" x14ac:dyDescent="0.15">
      <c r="A1100" s="1">
        <v>397</v>
      </c>
      <c r="B1100" s="2" t="s">
        <v>28</v>
      </c>
      <c r="C1100" s="2" t="s">
        <v>29</v>
      </c>
      <c r="D1100" s="1">
        <v>29</v>
      </c>
      <c r="E1100" s="2" t="s">
        <v>1619</v>
      </c>
      <c r="F1100" s="2" t="s">
        <v>119</v>
      </c>
      <c r="G1100" s="2"/>
      <c r="H1100" s="1">
        <v>12</v>
      </c>
      <c r="I1100" s="1">
        <v>19</v>
      </c>
      <c r="J1100" s="1">
        <v>0</v>
      </c>
      <c r="K1100" s="1">
        <v>5</v>
      </c>
      <c r="L1100" s="1">
        <v>247.79</v>
      </c>
      <c r="M1100" s="1">
        <v>247.86</v>
      </c>
      <c r="N1100" s="1">
        <v>246.24700000000001</v>
      </c>
      <c r="O1100" s="1">
        <v>246.3</v>
      </c>
      <c r="P1100" s="1">
        <v>7</v>
      </c>
      <c r="Q1100" s="1">
        <v>5</v>
      </c>
      <c r="R1100" s="2" t="s">
        <v>31</v>
      </c>
      <c r="S1100" s="2"/>
      <c r="T1100" s="2" t="s">
        <v>153</v>
      </c>
      <c r="U1100" s="2" t="s">
        <v>154</v>
      </c>
      <c r="V1100" s="2" t="s">
        <v>155</v>
      </c>
      <c r="W1100" s="2" t="s">
        <v>2335</v>
      </c>
      <c r="X1100" s="3">
        <v>44896.712500000001</v>
      </c>
      <c r="Y1100" s="2" t="s">
        <v>35</v>
      </c>
      <c r="Z1100" s="2" t="s">
        <v>36</v>
      </c>
      <c r="AA1100" s="2"/>
      <c r="AB1100" s="2" t="s">
        <v>2336</v>
      </c>
    </row>
    <row r="1101" spans="1:28" ht="13" x14ac:dyDescent="0.15">
      <c r="A1101" s="1">
        <v>397</v>
      </c>
      <c r="B1101" s="2" t="s">
        <v>28</v>
      </c>
      <c r="C1101" s="2" t="s">
        <v>29</v>
      </c>
      <c r="D1101" s="1">
        <v>29</v>
      </c>
      <c r="E1101" s="2" t="s">
        <v>1619</v>
      </c>
      <c r="F1101" s="1" t="s">
        <v>119</v>
      </c>
      <c r="G1101" s="2"/>
      <c r="H1101" s="1">
        <v>12</v>
      </c>
      <c r="I1101" s="1">
        <v>19</v>
      </c>
      <c r="J1101" s="1">
        <v>0</v>
      </c>
      <c r="K1101" s="1">
        <v>5</v>
      </c>
      <c r="L1101" s="1">
        <v>247.79</v>
      </c>
      <c r="M1101" s="1">
        <v>247.86</v>
      </c>
      <c r="N1101" s="1">
        <v>246.24700000000001</v>
      </c>
      <c r="O1101" s="1">
        <v>246.3</v>
      </c>
      <c r="P1101" s="1">
        <v>7</v>
      </c>
      <c r="Q1101" s="1">
        <v>30</v>
      </c>
      <c r="R1101" s="2" t="s">
        <v>31</v>
      </c>
      <c r="S1101" s="2"/>
      <c r="T1101" s="2" t="s">
        <v>120</v>
      </c>
      <c r="U1101" s="2" t="s">
        <v>121</v>
      </c>
      <c r="V1101" s="2" t="s">
        <v>122</v>
      </c>
      <c r="W1101" s="2" t="s">
        <v>2337</v>
      </c>
      <c r="X1101" s="3">
        <v>44896.712500000001</v>
      </c>
      <c r="Y1101" s="2" t="s">
        <v>35</v>
      </c>
      <c r="Z1101" s="2" t="s">
        <v>36</v>
      </c>
      <c r="AA1101" s="2"/>
      <c r="AB1101" s="2" t="s">
        <v>2338</v>
      </c>
    </row>
    <row r="1102" spans="1:28" ht="13" x14ac:dyDescent="0.15">
      <c r="A1102" s="1">
        <v>397</v>
      </c>
      <c r="B1102" s="2" t="s">
        <v>28</v>
      </c>
      <c r="C1102" s="2" t="s">
        <v>29</v>
      </c>
      <c r="D1102" s="1">
        <v>29</v>
      </c>
      <c r="E1102" s="2" t="s">
        <v>1619</v>
      </c>
      <c r="F1102" s="1" t="s">
        <v>119</v>
      </c>
      <c r="G1102" s="2"/>
      <c r="H1102" s="1">
        <v>12</v>
      </c>
      <c r="I1102" s="1">
        <v>19</v>
      </c>
      <c r="J1102" s="1">
        <v>0</v>
      </c>
      <c r="K1102" s="1">
        <v>5</v>
      </c>
      <c r="L1102" s="1">
        <v>247.79</v>
      </c>
      <c r="M1102" s="1">
        <v>247.86</v>
      </c>
      <c r="N1102" s="1">
        <v>246.24700000000001</v>
      </c>
      <c r="O1102" s="1">
        <v>246.3</v>
      </c>
      <c r="P1102" s="1">
        <v>7</v>
      </c>
      <c r="Q1102" s="1">
        <v>20</v>
      </c>
      <c r="R1102" s="2" t="s">
        <v>31</v>
      </c>
      <c r="S1102" s="2"/>
      <c r="T1102" s="2" t="s">
        <v>146</v>
      </c>
      <c r="U1102" s="2" t="s">
        <v>147</v>
      </c>
      <c r="V1102" s="2" t="s">
        <v>148</v>
      </c>
      <c r="W1102" s="2" t="s">
        <v>2339</v>
      </c>
      <c r="X1102" s="3">
        <v>44896.712500000001</v>
      </c>
      <c r="Y1102" s="2" t="s">
        <v>35</v>
      </c>
      <c r="Z1102" s="2" t="s">
        <v>36</v>
      </c>
      <c r="AA1102" s="2"/>
      <c r="AB1102" s="2" t="s">
        <v>2340</v>
      </c>
    </row>
    <row r="1103" spans="1:28" ht="13" x14ac:dyDescent="0.15">
      <c r="A1103" s="1">
        <v>397</v>
      </c>
      <c r="B1103" s="2" t="s">
        <v>28</v>
      </c>
      <c r="C1103" s="2" t="s">
        <v>29</v>
      </c>
      <c r="D1103" s="1">
        <v>29</v>
      </c>
      <c r="E1103" s="2" t="s">
        <v>1619</v>
      </c>
      <c r="F1103" s="1" t="s">
        <v>119</v>
      </c>
      <c r="G1103" s="2"/>
      <c r="H1103" s="1">
        <v>12</v>
      </c>
      <c r="I1103" s="1">
        <v>19</v>
      </c>
      <c r="J1103" s="1">
        <v>0</v>
      </c>
      <c r="K1103" s="1">
        <v>5</v>
      </c>
      <c r="L1103" s="1">
        <v>247.79</v>
      </c>
      <c r="M1103" s="1">
        <v>247.86</v>
      </c>
      <c r="N1103" s="1">
        <v>246.24700000000001</v>
      </c>
      <c r="O1103" s="1">
        <v>246.3</v>
      </c>
      <c r="P1103" s="1">
        <v>7</v>
      </c>
      <c r="Q1103" s="1">
        <v>30</v>
      </c>
      <c r="R1103" s="2" t="s">
        <v>31</v>
      </c>
      <c r="S1103" s="2"/>
      <c r="T1103" s="2" t="s">
        <v>125</v>
      </c>
      <c r="U1103" s="2" t="s">
        <v>126</v>
      </c>
      <c r="V1103" s="2" t="s">
        <v>127</v>
      </c>
      <c r="W1103" s="2" t="s">
        <v>2341</v>
      </c>
      <c r="X1103" s="3">
        <v>44896.712500000001</v>
      </c>
      <c r="Y1103" s="2" t="s">
        <v>35</v>
      </c>
      <c r="Z1103" s="2" t="s">
        <v>36</v>
      </c>
      <c r="AA1103" s="2"/>
      <c r="AB1103" s="2" t="s">
        <v>2342</v>
      </c>
    </row>
    <row r="1104" spans="1:28" ht="13" x14ac:dyDescent="0.15">
      <c r="A1104" s="1">
        <v>397</v>
      </c>
      <c r="B1104" s="2" t="s">
        <v>28</v>
      </c>
      <c r="C1104" s="2" t="s">
        <v>29</v>
      </c>
      <c r="D1104" s="1">
        <v>29</v>
      </c>
      <c r="E1104" s="2" t="s">
        <v>1619</v>
      </c>
      <c r="F1104" s="1" t="s">
        <v>119</v>
      </c>
      <c r="G1104" s="2"/>
      <c r="H1104" s="1">
        <v>12</v>
      </c>
      <c r="I1104" s="1">
        <v>19</v>
      </c>
      <c r="J1104" s="1">
        <v>0</v>
      </c>
      <c r="K1104" s="1">
        <v>5</v>
      </c>
      <c r="L1104" s="1">
        <v>247.79</v>
      </c>
      <c r="M1104" s="1">
        <v>247.86</v>
      </c>
      <c r="N1104" s="1">
        <v>246.24700000000001</v>
      </c>
      <c r="O1104" s="1">
        <v>246.3</v>
      </c>
      <c r="P1104" s="1">
        <v>7</v>
      </c>
      <c r="Q1104" s="1">
        <v>5</v>
      </c>
      <c r="R1104" s="2" t="s">
        <v>31</v>
      </c>
      <c r="S1104" s="2" t="s">
        <v>50</v>
      </c>
      <c r="T1104" s="2"/>
      <c r="U1104" s="2"/>
      <c r="V1104" s="2" t="s">
        <v>50</v>
      </c>
      <c r="W1104" s="2" t="s">
        <v>2343</v>
      </c>
      <c r="X1104" s="3">
        <v>44896.712500000001</v>
      </c>
      <c r="Y1104" s="2" t="s">
        <v>35</v>
      </c>
      <c r="Z1104" s="2" t="s">
        <v>36</v>
      </c>
      <c r="AA1104" s="2" t="s">
        <v>131</v>
      </c>
      <c r="AB1104" s="2" t="s">
        <v>2344</v>
      </c>
    </row>
    <row r="1105" spans="1:28" ht="13" x14ac:dyDescent="0.15">
      <c r="A1105" s="1">
        <v>397</v>
      </c>
      <c r="B1105" s="2" t="s">
        <v>28</v>
      </c>
      <c r="C1105" s="2" t="s">
        <v>29</v>
      </c>
      <c r="D1105" s="1">
        <v>29</v>
      </c>
      <c r="E1105" s="2" t="s">
        <v>1619</v>
      </c>
      <c r="F1105" s="1" t="s">
        <v>119</v>
      </c>
      <c r="G1105" s="2"/>
      <c r="H1105" s="1">
        <v>12</v>
      </c>
      <c r="I1105" s="1">
        <v>19</v>
      </c>
      <c r="J1105" s="1">
        <v>0</v>
      </c>
      <c r="K1105" s="1">
        <v>5</v>
      </c>
      <c r="L1105" s="1">
        <v>247.79</v>
      </c>
      <c r="M1105" s="1">
        <v>247.86</v>
      </c>
      <c r="N1105" s="1">
        <v>246.24700000000001</v>
      </c>
      <c r="O1105" s="1">
        <v>246.3</v>
      </c>
      <c r="P1105" s="1">
        <v>7</v>
      </c>
      <c r="Q1105" s="1">
        <v>20</v>
      </c>
      <c r="R1105" s="2" t="s">
        <v>31</v>
      </c>
      <c r="S1105" s="2"/>
      <c r="T1105" s="2" t="s">
        <v>158</v>
      </c>
      <c r="U1105" s="2" t="s">
        <v>159</v>
      </c>
      <c r="V1105" s="2" t="s">
        <v>160</v>
      </c>
      <c r="W1105" s="2" t="s">
        <v>2345</v>
      </c>
      <c r="X1105" s="3">
        <v>44896.712500000001</v>
      </c>
      <c r="Y1105" s="2" t="s">
        <v>35</v>
      </c>
      <c r="Z1105" s="2" t="s">
        <v>36</v>
      </c>
      <c r="AA1105" s="2"/>
      <c r="AB1105" s="2" t="s">
        <v>2346</v>
      </c>
    </row>
    <row r="1106" spans="1:28" ht="13" x14ac:dyDescent="0.15">
      <c r="A1106" s="1">
        <v>397</v>
      </c>
      <c r="B1106" s="2" t="s">
        <v>28</v>
      </c>
      <c r="C1106" s="2" t="s">
        <v>29</v>
      </c>
      <c r="D1106" s="1">
        <v>29</v>
      </c>
      <c r="E1106" s="2" t="s">
        <v>1619</v>
      </c>
      <c r="F1106" s="1" t="s">
        <v>119</v>
      </c>
      <c r="G1106" s="2"/>
      <c r="H1106" s="1">
        <v>12</v>
      </c>
      <c r="I1106" s="1">
        <v>19</v>
      </c>
      <c r="J1106" s="1">
        <v>0</v>
      </c>
      <c r="K1106" s="1">
        <v>5</v>
      </c>
      <c r="L1106" s="1">
        <v>247.79</v>
      </c>
      <c r="M1106" s="1">
        <v>247.86</v>
      </c>
      <c r="N1106" s="1">
        <v>246.24700000000001</v>
      </c>
      <c r="O1106" s="1">
        <v>246.3</v>
      </c>
      <c r="P1106" s="1">
        <v>7</v>
      </c>
      <c r="Q1106" s="1">
        <v>5</v>
      </c>
      <c r="R1106" s="2" t="s">
        <v>31</v>
      </c>
      <c r="S1106" s="2"/>
      <c r="T1106" s="2" t="s">
        <v>136</v>
      </c>
      <c r="U1106" s="2" t="s">
        <v>137</v>
      </c>
      <c r="V1106" s="2" t="s">
        <v>138</v>
      </c>
      <c r="W1106" s="2" t="s">
        <v>2347</v>
      </c>
      <c r="X1106" s="3">
        <v>44896.712500000001</v>
      </c>
      <c r="Y1106" s="2" t="s">
        <v>35</v>
      </c>
      <c r="Z1106" s="2" t="s">
        <v>36</v>
      </c>
      <c r="AA1106" s="2"/>
      <c r="AB1106" s="2" t="s">
        <v>2348</v>
      </c>
    </row>
    <row r="1107" spans="1:28" ht="13" x14ac:dyDescent="0.15">
      <c r="A1107" s="1">
        <v>397</v>
      </c>
      <c r="B1107" s="2" t="s">
        <v>28</v>
      </c>
      <c r="C1107" s="2" t="s">
        <v>29</v>
      </c>
      <c r="D1107" s="1">
        <v>29</v>
      </c>
      <c r="E1107" s="2" t="s">
        <v>1619</v>
      </c>
      <c r="F1107" s="1" t="s">
        <v>119</v>
      </c>
      <c r="G1107" s="2"/>
      <c r="H1107" s="1">
        <v>12</v>
      </c>
      <c r="I1107" s="1">
        <v>19</v>
      </c>
      <c r="J1107" s="1">
        <v>0</v>
      </c>
      <c r="K1107" s="1">
        <v>5</v>
      </c>
      <c r="L1107" s="1">
        <v>247.79</v>
      </c>
      <c r="M1107" s="1">
        <v>247.86</v>
      </c>
      <c r="N1107" s="1">
        <v>246.24700000000001</v>
      </c>
      <c r="O1107" s="1">
        <v>246.3</v>
      </c>
      <c r="P1107" s="1">
        <v>7</v>
      </c>
      <c r="Q1107" s="1">
        <v>5</v>
      </c>
      <c r="R1107" s="2" t="s">
        <v>31</v>
      </c>
      <c r="S1107" s="2"/>
      <c r="T1107" s="2" t="s">
        <v>141</v>
      </c>
      <c r="U1107" s="2" t="s">
        <v>142</v>
      </c>
      <c r="V1107" s="2" t="s">
        <v>143</v>
      </c>
      <c r="W1107" s="2" t="s">
        <v>2349</v>
      </c>
      <c r="X1107" s="3">
        <v>44896.712500000001</v>
      </c>
      <c r="Y1107" s="2" t="s">
        <v>35</v>
      </c>
      <c r="Z1107" s="2" t="s">
        <v>36</v>
      </c>
      <c r="AA1107" s="2"/>
      <c r="AB1107" s="2" t="s">
        <v>2350</v>
      </c>
    </row>
    <row r="1108" spans="1:28" ht="13" x14ac:dyDescent="0.15">
      <c r="A1108" s="1">
        <v>397</v>
      </c>
      <c r="B1108" s="2" t="s">
        <v>28</v>
      </c>
      <c r="C1108" s="2" t="s">
        <v>29</v>
      </c>
      <c r="D1108" s="1">
        <v>29</v>
      </c>
      <c r="E1108" s="2" t="s">
        <v>1619</v>
      </c>
      <c r="F1108" s="1" t="s">
        <v>119</v>
      </c>
      <c r="G1108" s="2"/>
      <c r="H1108" s="1">
        <v>12</v>
      </c>
      <c r="I1108" s="1">
        <v>19</v>
      </c>
      <c r="J1108" s="1">
        <v>12</v>
      </c>
      <c r="K1108" s="1">
        <v>5</v>
      </c>
      <c r="L1108" s="1">
        <v>247.79</v>
      </c>
      <c r="M1108" s="1">
        <v>247.86</v>
      </c>
      <c r="N1108" s="1">
        <v>246.24700000000001</v>
      </c>
      <c r="O1108" s="1">
        <v>246.29900000000001</v>
      </c>
      <c r="P1108" s="1">
        <v>7</v>
      </c>
      <c r="Q1108" s="1">
        <v>247</v>
      </c>
      <c r="R1108" s="2" t="s">
        <v>59</v>
      </c>
      <c r="S1108" s="2" t="s">
        <v>32</v>
      </c>
      <c r="T1108" s="2"/>
      <c r="U1108" s="2"/>
      <c r="V1108" s="1" t="s">
        <v>32</v>
      </c>
      <c r="W1108" s="2" t="s">
        <v>2351</v>
      </c>
      <c r="X1108" s="3">
        <v>44896.711805555555</v>
      </c>
      <c r="Y1108" s="2" t="s">
        <v>35</v>
      </c>
      <c r="Z1108" s="2" t="s">
        <v>36</v>
      </c>
      <c r="AA1108" s="2"/>
      <c r="AB1108" s="2" t="s">
        <v>2352</v>
      </c>
    </row>
    <row r="1109" spans="1:28" ht="13" x14ac:dyDescent="0.15">
      <c r="A1109" s="1">
        <v>397</v>
      </c>
      <c r="B1109" s="2" t="s">
        <v>28</v>
      </c>
      <c r="C1109" s="2" t="s">
        <v>29</v>
      </c>
      <c r="D1109" s="1">
        <v>29</v>
      </c>
      <c r="E1109" s="2" t="s">
        <v>1619</v>
      </c>
      <c r="F1109" s="1" t="s">
        <v>119</v>
      </c>
      <c r="G1109" s="2"/>
      <c r="H1109" s="1">
        <v>12</v>
      </c>
      <c r="I1109" s="1">
        <v>19</v>
      </c>
      <c r="J1109" s="1">
        <v>0</v>
      </c>
      <c r="K1109" s="1">
        <v>5</v>
      </c>
      <c r="L1109" s="1">
        <v>247.79</v>
      </c>
      <c r="M1109" s="1">
        <v>247.86</v>
      </c>
      <c r="N1109" s="1">
        <v>246.24700000000001</v>
      </c>
      <c r="O1109" s="1">
        <v>246.3</v>
      </c>
      <c r="P1109" s="1">
        <v>7</v>
      </c>
      <c r="Q1109" s="1">
        <v>20</v>
      </c>
      <c r="R1109" s="2" t="s">
        <v>31</v>
      </c>
      <c r="S1109" s="2" t="s">
        <v>133</v>
      </c>
      <c r="T1109" s="2"/>
      <c r="U1109" s="2"/>
      <c r="V1109" s="2" t="s">
        <v>133</v>
      </c>
      <c r="W1109" s="2" t="s">
        <v>2353</v>
      </c>
      <c r="X1109" s="3">
        <v>44896.712500000001</v>
      </c>
      <c r="Y1109" s="2" t="s">
        <v>35</v>
      </c>
      <c r="Z1109" s="2" t="s">
        <v>36</v>
      </c>
      <c r="AA1109" s="2" t="s">
        <v>131</v>
      </c>
      <c r="AB1109" s="2" t="s">
        <v>2354</v>
      </c>
    </row>
    <row r="1110" spans="1:28" ht="13" x14ac:dyDescent="0.15">
      <c r="A1110" s="1">
        <v>397</v>
      </c>
      <c r="B1110" s="2" t="s">
        <v>28</v>
      </c>
      <c r="C1110" s="2" t="s">
        <v>29</v>
      </c>
      <c r="D1110" s="1">
        <v>30</v>
      </c>
      <c r="E1110" s="2" t="s">
        <v>1619</v>
      </c>
      <c r="F1110" s="1">
        <v>2</v>
      </c>
      <c r="G1110" s="2" t="s">
        <v>43</v>
      </c>
      <c r="H1110" s="1">
        <v>70</v>
      </c>
      <c r="I1110" s="1">
        <v>71</v>
      </c>
      <c r="J1110" s="1">
        <v>70</v>
      </c>
      <c r="K1110" s="1">
        <v>5</v>
      </c>
      <c r="L1110" s="1">
        <v>248.46</v>
      </c>
      <c r="M1110" s="1">
        <v>248.47</v>
      </c>
      <c r="N1110" s="1">
        <v>247.91800000000001</v>
      </c>
      <c r="O1110" s="1">
        <v>247.92599999999999</v>
      </c>
      <c r="P1110" s="1">
        <v>1</v>
      </c>
      <c r="Q1110" s="1">
        <v>5</v>
      </c>
      <c r="R1110" s="2" t="s">
        <v>44</v>
      </c>
      <c r="S1110" s="2" t="s">
        <v>112</v>
      </c>
      <c r="T1110" s="2"/>
      <c r="U1110" s="2"/>
      <c r="V1110" s="2" t="s">
        <v>112</v>
      </c>
      <c r="W1110" s="2" t="s">
        <v>2355</v>
      </c>
      <c r="X1110" s="3">
        <v>44897.359722222223</v>
      </c>
      <c r="Y1110" s="2" t="s">
        <v>2172</v>
      </c>
      <c r="Z1110" s="2" t="s">
        <v>36</v>
      </c>
      <c r="AA1110" s="2"/>
      <c r="AB1110" s="2" t="s">
        <v>2356</v>
      </c>
    </row>
    <row r="1111" spans="1:28" ht="13" x14ac:dyDescent="0.15">
      <c r="A1111" s="1">
        <v>397</v>
      </c>
      <c r="B1111" s="2" t="s">
        <v>28</v>
      </c>
      <c r="C1111" s="2" t="s">
        <v>29</v>
      </c>
      <c r="D1111" s="1">
        <v>30</v>
      </c>
      <c r="E1111" s="2" t="s">
        <v>1619</v>
      </c>
      <c r="F1111" s="1">
        <v>2</v>
      </c>
      <c r="G1111" s="2" t="s">
        <v>29</v>
      </c>
      <c r="H1111" s="1">
        <v>70</v>
      </c>
      <c r="I1111" s="1">
        <v>70</v>
      </c>
      <c r="J1111" s="1">
        <v>70</v>
      </c>
      <c r="K1111" s="1">
        <v>5</v>
      </c>
      <c r="L1111" s="1">
        <v>248.46</v>
      </c>
      <c r="M1111" s="1">
        <v>248.46</v>
      </c>
      <c r="N1111" s="1">
        <v>247.91800000000001</v>
      </c>
      <c r="O1111" s="1">
        <v>247.91800000000001</v>
      </c>
      <c r="P1111" s="1">
        <v>0</v>
      </c>
      <c r="Q1111" s="1">
        <v>1</v>
      </c>
      <c r="R1111" s="2" t="s">
        <v>38</v>
      </c>
      <c r="S1111" s="2" t="s">
        <v>39</v>
      </c>
      <c r="T1111" s="2"/>
      <c r="U1111" s="2"/>
      <c r="V1111" s="2" t="s">
        <v>39</v>
      </c>
      <c r="W1111" s="2" t="s">
        <v>2357</v>
      </c>
      <c r="X1111" s="3">
        <v>44897.363888888889</v>
      </c>
      <c r="Y1111" s="2" t="s">
        <v>41</v>
      </c>
      <c r="Z1111" s="2" t="s">
        <v>36</v>
      </c>
      <c r="AA1111" s="2"/>
      <c r="AB1111" s="2" t="s">
        <v>2358</v>
      </c>
    </row>
    <row r="1112" spans="1:28" ht="13" x14ac:dyDescent="0.15">
      <c r="A1112" s="1">
        <v>397</v>
      </c>
      <c r="B1112" s="2" t="s">
        <v>28</v>
      </c>
      <c r="C1112" s="2" t="s">
        <v>29</v>
      </c>
      <c r="D1112" s="1">
        <v>30</v>
      </c>
      <c r="E1112" s="2" t="s">
        <v>1619</v>
      </c>
      <c r="F1112" s="1">
        <v>2</v>
      </c>
      <c r="G1112" s="2" t="s">
        <v>43</v>
      </c>
      <c r="H1112" s="1">
        <v>70</v>
      </c>
      <c r="I1112" s="1">
        <v>71</v>
      </c>
      <c r="J1112" s="1">
        <v>70</v>
      </c>
      <c r="K1112" s="1">
        <v>5</v>
      </c>
      <c r="L1112" s="1">
        <v>248.46</v>
      </c>
      <c r="M1112" s="1">
        <v>248.47</v>
      </c>
      <c r="N1112" s="1">
        <v>247.91800000000001</v>
      </c>
      <c r="O1112" s="1">
        <v>247.92599999999999</v>
      </c>
      <c r="P1112" s="1">
        <v>1</v>
      </c>
      <c r="Q1112" s="1">
        <v>5</v>
      </c>
      <c r="R1112" s="2" t="s">
        <v>44</v>
      </c>
      <c r="S1112" s="2" t="s">
        <v>108</v>
      </c>
      <c r="T1112" s="2"/>
      <c r="U1112" s="2"/>
      <c r="V1112" s="2" t="s">
        <v>108</v>
      </c>
      <c r="W1112" s="2" t="s">
        <v>2359</v>
      </c>
      <c r="X1112" s="3">
        <v>44897.359722222223</v>
      </c>
      <c r="Y1112" s="2" t="s">
        <v>2172</v>
      </c>
      <c r="Z1112" s="2" t="s">
        <v>36</v>
      </c>
      <c r="AA1112" s="2"/>
      <c r="AB1112" s="2" t="s">
        <v>2360</v>
      </c>
    </row>
    <row r="1113" spans="1:28" ht="13" x14ac:dyDescent="0.15">
      <c r="A1113" s="1">
        <v>397</v>
      </c>
      <c r="B1113" s="2" t="s">
        <v>28</v>
      </c>
      <c r="C1113" s="2" t="s">
        <v>29</v>
      </c>
      <c r="D1113" s="1">
        <v>30</v>
      </c>
      <c r="E1113" s="2" t="s">
        <v>1619</v>
      </c>
      <c r="F1113" s="1">
        <v>2</v>
      </c>
      <c r="G1113" s="2" t="s">
        <v>43</v>
      </c>
      <c r="H1113" s="1">
        <v>75</v>
      </c>
      <c r="I1113" s="1">
        <v>75</v>
      </c>
      <c r="J1113" s="1">
        <v>75</v>
      </c>
      <c r="K1113" s="1">
        <v>5</v>
      </c>
      <c r="L1113" s="1">
        <v>248.51</v>
      </c>
      <c r="M1113" s="1">
        <v>248.51</v>
      </c>
      <c r="N1113" s="1">
        <v>247.95599999999999</v>
      </c>
      <c r="O1113" s="1">
        <v>247.95599999999999</v>
      </c>
      <c r="P1113" s="1">
        <v>0</v>
      </c>
      <c r="Q1113" s="1">
        <v>1</v>
      </c>
      <c r="R1113" s="2" t="s">
        <v>49</v>
      </c>
      <c r="S1113" s="2" t="s">
        <v>50</v>
      </c>
      <c r="T1113" s="2"/>
      <c r="U1113" s="2"/>
      <c r="V1113" s="2" t="s">
        <v>50</v>
      </c>
      <c r="W1113" s="2" t="s">
        <v>2361</v>
      </c>
      <c r="X1113" s="3">
        <v>44897.368750000001</v>
      </c>
      <c r="Y1113" s="2" t="s">
        <v>2172</v>
      </c>
      <c r="Z1113" s="2" t="s">
        <v>36</v>
      </c>
      <c r="AA1113" s="2"/>
      <c r="AB1113" s="2" t="s">
        <v>2362</v>
      </c>
    </row>
    <row r="1114" spans="1:28" ht="13" x14ac:dyDescent="0.15">
      <c r="A1114" s="1">
        <v>397</v>
      </c>
      <c r="B1114" s="2" t="s">
        <v>28</v>
      </c>
      <c r="C1114" s="2" t="s">
        <v>29</v>
      </c>
      <c r="D1114" s="1">
        <v>30</v>
      </c>
      <c r="E1114" s="2" t="s">
        <v>1619</v>
      </c>
      <c r="F1114" s="1">
        <v>3</v>
      </c>
      <c r="G1114" s="2" t="s">
        <v>43</v>
      </c>
      <c r="H1114" s="1">
        <v>64.5</v>
      </c>
      <c r="I1114" s="1">
        <v>66.5</v>
      </c>
      <c r="J1114" s="1">
        <v>64.5</v>
      </c>
      <c r="K1114" s="1">
        <v>5</v>
      </c>
      <c r="L1114" s="1">
        <v>249.86500000000001</v>
      </c>
      <c r="M1114" s="1">
        <v>249.88499999999999</v>
      </c>
      <c r="N1114" s="1">
        <v>248.971</v>
      </c>
      <c r="O1114" s="1">
        <v>248.98599999999999</v>
      </c>
      <c r="P1114" s="1">
        <v>2</v>
      </c>
      <c r="Q1114" s="1">
        <v>7</v>
      </c>
      <c r="R1114" s="2" t="s">
        <v>210</v>
      </c>
      <c r="S1114" s="2" t="s">
        <v>211</v>
      </c>
      <c r="T1114" s="2" t="s">
        <v>212</v>
      </c>
      <c r="U1114" s="2" t="s">
        <v>213</v>
      </c>
      <c r="V1114" s="2" t="s">
        <v>211</v>
      </c>
      <c r="W1114" s="2" t="s">
        <v>2363</v>
      </c>
      <c r="X1114" s="3">
        <v>44897.37222222222</v>
      </c>
      <c r="Y1114" s="2" t="s">
        <v>35</v>
      </c>
      <c r="Z1114" s="2" t="s">
        <v>36</v>
      </c>
      <c r="AA1114" s="2"/>
      <c r="AB1114" s="2" t="s">
        <v>2364</v>
      </c>
    </row>
    <row r="1115" spans="1:28" ht="13" x14ac:dyDescent="0.15">
      <c r="A1115" s="1">
        <v>397</v>
      </c>
      <c r="B1115" s="2" t="s">
        <v>28</v>
      </c>
      <c r="C1115" s="2" t="s">
        <v>29</v>
      </c>
      <c r="D1115" s="1">
        <v>30</v>
      </c>
      <c r="E1115" s="2" t="s">
        <v>1619</v>
      </c>
      <c r="F1115" s="1">
        <v>3</v>
      </c>
      <c r="G1115" s="2" t="s">
        <v>43</v>
      </c>
      <c r="H1115" s="1">
        <v>75</v>
      </c>
      <c r="I1115" s="1">
        <v>75</v>
      </c>
      <c r="J1115" s="1">
        <v>75</v>
      </c>
      <c r="K1115" s="1">
        <v>5</v>
      </c>
      <c r="L1115" s="1">
        <v>249.97</v>
      </c>
      <c r="M1115" s="1">
        <v>249.97</v>
      </c>
      <c r="N1115" s="1">
        <v>249.05</v>
      </c>
      <c r="O1115" s="1">
        <v>249.05</v>
      </c>
      <c r="P1115" s="1">
        <v>0</v>
      </c>
      <c r="Q1115" s="1">
        <v>1</v>
      </c>
      <c r="R1115" s="2" t="s">
        <v>49</v>
      </c>
      <c r="S1115" s="2" t="s">
        <v>50</v>
      </c>
      <c r="T1115" s="2"/>
      <c r="U1115" s="2"/>
      <c r="V1115" s="2" t="s">
        <v>50</v>
      </c>
      <c r="W1115" s="2" t="s">
        <v>2365</v>
      </c>
      <c r="X1115" s="3">
        <v>44897.368750000001</v>
      </c>
      <c r="Y1115" s="2" t="s">
        <v>2172</v>
      </c>
      <c r="Z1115" s="2" t="s">
        <v>36</v>
      </c>
      <c r="AA1115" s="2"/>
      <c r="AB1115" s="2" t="s">
        <v>2366</v>
      </c>
    </row>
    <row r="1116" spans="1:28" ht="13" x14ac:dyDescent="0.15">
      <c r="A1116" s="1">
        <v>397</v>
      </c>
      <c r="B1116" s="2" t="s">
        <v>28</v>
      </c>
      <c r="C1116" s="2" t="s">
        <v>29</v>
      </c>
      <c r="D1116" s="1">
        <v>30</v>
      </c>
      <c r="E1116" s="2" t="s">
        <v>1619</v>
      </c>
      <c r="F1116" s="1">
        <v>4</v>
      </c>
      <c r="G1116" s="2" t="s">
        <v>43</v>
      </c>
      <c r="H1116" s="1">
        <v>75</v>
      </c>
      <c r="I1116" s="1">
        <v>77</v>
      </c>
      <c r="J1116" s="1">
        <v>75</v>
      </c>
      <c r="K1116" s="1">
        <v>5</v>
      </c>
      <c r="L1116" s="1">
        <v>251.42</v>
      </c>
      <c r="M1116" s="1">
        <v>251.44</v>
      </c>
      <c r="N1116" s="1">
        <v>250.136</v>
      </c>
      <c r="O1116" s="1">
        <v>250.15100000000001</v>
      </c>
      <c r="P1116" s="1">
        <v>2</v>
      </c>
      <c r="Q1116" s="1">
        <v>10</v>
      </c>
      <c r="R1116" s="2" t="s">
        <v>44</v>
      </c>
      <c r="S1116" s="2" t="s">
        <v>45</v>
      </c>
      <c r="T1116" s="2"/>
      <c r="U1116" s="2"/>
      <c r="V1116" s="2">
        <v>31207</v>
      </c>
      <c r="W1116" s="2" t="s">
        <v>2367</v>
      </c>
      <c r="X1116" s="3">
        <v>44897.364583333336</v>
      </c>
      <c r="Y1116" s="2" t="s">
        <v>2172</v>
      </c>
      <c r="Z1116" s="2" t="s">
        <v>36</v>
      </c>
      <c r="AA1116" s="2"/>
      <c r="AB1116" s="2" t="s">
        <v>2368</v>
      </c>
    </row>
    <row r="1117" spans="1:28" ht="13" x14ac:dyDescent="0.15">
      <c r="A1117" s="1">
        <v>397</v>
      </c>
      <c r="B1117" s="2" t="s">
        <v>28</v>
      </c>
      <c r="C1117" s="2" t="s">
        <v>29</v>
      </c>
      <c r="D1117" s="1">
        <v>30</v>
      </c>
      <c r="E1117" s="2" t="s">
        <v>1619</v>
      </c>
      <c r="F1117" s="1">
        <v>4</v>
      </c>
      <c r="G1117" s="2" t="s">
        <v>43</v>
      </c>
      <c r="H1117" s="1">
        <v>83</v>
      </c>
      <c r="I1117" s="1">
        <v>83</v>
      </c>
      <c r="J1117" s="1">
        <v>83</v>
      </c>
      <c r="K1117" s="1">
        <v>5</v>
      </c>
      <c r="L1117" s="1">
        <v>251.5</v>
      </c>
      <c r="M1117" s="1">
        <v>251.5</v>
      </c>
      <c r="N1117" s="1">
        <v>250.196</v>
      </c>
      <c r="O1117" s="1">
        <v>250.196</v>
      </c>
      <c r="P1117" s="1">
        <v>0</v>
      </c>
      <c r="Q1117" s="1">
        <v>1</v>
      </c>
      <c r="R1117" s="2" t="s">
        <v>49</v>
      </c>
      <c r="S1117" s="2" t="s">
        <v>50</v>
      </c>
      <c r="T1117" s="2"/>
      <c r="U1117" s="2"/>
      <c r="V1117" s="2" t="s">
        <v>50</v>
      </c>
      <c r="W1117" s="2" t="s">
        <v>2369</v>
      </c>
      <c r="X1117" s="3">
        <v>44897.368750000001</v>
      </c>
      <c r="Y1117" s="2" t="s">
        <v>2172</v>
      </c>
      <c r="Z1117" s="2" t="s">
        <v>36</v>
      </c>
      <c r="AA1117" s="2"/>
      <c r="AB1117" s="2" t="s">
        <v>2370</v>
      </c>
    </row>
    <row r="1118" spans="1:28" ht="13" x14ac:dyDescent="0.15">
      <c r="A1118" s="1">
        <v>397</v>
      </c>
      <c r="B1118" s="2" t="s">
        <v>28</v>
      </c>
      <c r="C1118" s="2" t="s">
        <v>29</v>
      </c>
      <c r="D1118" s="1">
        <v>31</v>
      </c>
      <c r="E1118" s="2" t="s">
        <v>1619</v>
      </c>
      <c r="F1118" s="1">
        <v>1</v>
      </c>
      <c r="G1118" s="2" t="s">
        <v>43</v>
      </c>
      <c r="H1118" s="1">
        <v>75</v>
      </c>
      <c r="I1118" s="1">
        <v>75</v>
      </c>
      <c r="J1118" s="1">
        <v>75</v>
      </c>
      <c r="K1118" s="1">
        <v>5</v>
      </c>
      <c r="L1118" s="1">
        <v>251.95</v>
      </c>
      <c r="M1118" s="1">
        <v>251.95</v>
      </c>
      <c r="N1118" s="1">
        <v>251.83</v>
      </c>
      <c r="O1118" s="1">
        <v>251.83</v>
      </c>
      <c r="P1118" s="1">
        <v>0</v>
      </c>
      <c r="Q1118" s="1">
        <v>1</v>
      </c>
      <c r="R1118" s="2" t="s">
        <v>49</v>
      </c>
      <c r="S1118" s="2" t="s">
        <v>50</v>
      </c>
      <c r="T1118" s="2"/>
      <c r="U1118" s="2"/>
      <c r="V1118" s="2" t="s">
        <v>50</v>
      </c>
      <c r="W1118" s="2" t="s">
        <v>2371</v>
      </c>
      <c r="X1118" s="3">
        <v>44897.4</v>
      </c>
      <c r="Y1118" s="2" t="s">
        <v>2172</v>
      </c>
      <c r="Z1118" s="2" t="s">
        <v>36</v>
      </c>
      <c r="AA1118" s="2"/>
      <c r="AB1118" s="2" t="s">
        <v>2372</v>
      </c>
    </row>
    <row r="1119" spans="1:28" ht="13" x14ac:dyDescent="0.15">
      <c r="A1119" s="1">
        <v>397</v>
      </c>
      <c r="B1119" s="2" t="s">
        <v>28</v>
      </c>
      <c r="C1119" s="2" t="s">
        <v>29</v>
      </c>
      <c r="D1119" s="1">
        <v>30</v>
      </c>
      <c r="E1119" s="2" t="s">
        <v>1619</v>
      </c>
      <c r="F1119" s="1">
        <v>4</v>
      </c>
      <c r="G1119" s="2"/>
      <c r="H1119" s="1">
        <v>136</v>
      </c>
      <c r="I1119" s="1">
        <v>146</v>
      </c>
      <c r="J1119" s="1">
        <v>0</v>
      </c>
      <c r="K1119" s="1">
        <v>5</v>
      </c>
      <c r="L1119" s="1">
        <v>252.03</v>
      </c>
      <c r="M1119" s="1">
        <v>252.08</v>
      </c>
      <c r="N1119" s="1">
        <v>250.59299999999999</v>
      </c>
      <c r="O1119" s="1">
        <v>250.63</v>
      </c>
      <c r="P1119" s="1">
        <v>5</v>
      </c>
      <c r="Q1119" s="1">
        <v>25</v>
      </c>
      <c r="R1119" s="2" t="s">
        <v>80</v>
      </c>
      <c r="S1119" s="2"/>
      <c r="T1119" s="2" t="s">
        <v>64</v>
      </c>
      <c r="U1119" s="2" t="s">
        <v>65</v>
      </c>
      <c r="V1119" s="2" t="s">
        <v>81</v>
      </c>
      <c r="W1119" s="2" t="s">
        <v>2373</v>
      </c>
      <c r="X1119" s="3">
        <v>44896.790972222225</v>
      </c>
      <c r="Y1119" s="2" t="s">
        <v>56</v>
      </c>
      <c r="Z1119" s="2" t="s">
        <v>36</v>
      </c>
      <c r="AA1119" s="2"/>
      <c r="AB1119" s="2" t="s">
        <v>2374</v>
      </c>
    </row>
    <row r="1120" spans="1:28" ht="13" x14ac:dyDescent="0.15">
      <c r="A1120" s="1">
        <v>397</v>
      </c>
      <c r="B1120" s="2" t="s">
        <v>28</v>
      </c>
      <c r="C1120" s="2" t="s">
        <v>29</v>
      </c>
      <c r="D1120" s="1">
        <v>30</v>
      </c>
      <c r="E1120" s="2" t="s">
        <v>1619</v>
      </c>
      <c r="F1120" s="1">
        <v>4</v>
      </c>
      <c r="G1120" s="2"/>
      <c r="H1120" s="1">
        <v>136</v>
      </c>
      <c r="I1120" s="1">
        <v>146</v>
      </c>
      <c r="J1120" s="1">
        <v>0</v>
      </c>
      <c r="K1120" s="1">
        <v>5</v>
      </c>
      <c r="L1120" s="1">
        <v>252.03</v>
      </c>
      <c r="M1120" s="1">
        <v>252.08</v>
      </c>
      <c r="N1120" s="1">
        <v>250.59299999999999</v>
      </c>
      <c r="O1120" s="1">
        <v>250.63</v>
      </c>
      <c r="P1120" s="1">
        <v>5</v>
      </c>
      <c r="Q1120" s="1">
        <v>2</v>
      </c>
      <c r="R1120" s="2" t="s">
        <v>53</v>
      </c>
      <c r="S1120" s="2" t="s">
        <v>100</v>
      </c>
      <c r="T1120" s="2"/>
      <c r="U1120" s="2"/>
      <c r="V1120" s="2" t="s">
        <v>101</v>
      </c>
      <c r="W1120" s="2" t="s">
        <v>2375</v>
      </c>
      <c r="X1120" s="3">
        <v>44896.790972222225</v>
      </c>
      <c r="Y1120" s="2" t="s">
        <v>56</v>
      </c>
      <c r="Z1120" s="2" t="s">
        <v>36</v>
      </c>
      <c r="AA1120" s="2" t="s">
        <v>103</v>
      </c>
      <c r="AB1120" s="2" t="s">
        <v>2376</v>
      </c>
    </row>
    <row r="1121" spans="1:28" ht="13" x14ac:dyDescent="0.15">
      <c r="A1121" s="1">
        <v>397</v>
      </c>
      <c r="B1121" s="2" t="s">
        <v>28</v>
      </c>
      <c r="C1121" s="2" t="s">
        <v>29</v>
      </c>
      <c r="D1121" s="1">
        <v>30</v>
      </c>
      <c r="E1121" s="2" t="s">
        <v>1619</v>
      </c>
      <c r="F1121" s="1">
        <v>4</v>
      </c>
      <c r="G1121" s="2"/>
      <c r="H1121" s="1">
        <v>136</v>
      </c>
      <c r="I1121" s="1">
        <v>146</v>
      </c>
      <c r="J1121" s="1">
        <v>0</v>
      </c>
      <c r="K1121" s="1">
        <v>5</v>
      </c>
      <c r="L1121" s="1">
        <v>252.03</v>
      </c>
      <c r="M1121" s="1">
        <v>252.08</v>
      </c>
      <c r="N1121" s="1">
        <v>250.59299999999999</v>
      </c>
      <c r="O1121" s="1">
        <v>250.63</v>
      </c>
      <c r="P1121" s="1">
        <v>5</v>
      </c>
      <c r="Q1121" s="1">
        <v>2</v>
      </c>
      <c r="R1121" s="2" t="s">
        <v>53</v>
      </c>
      <c r="S1121" s="2"/>
      <c r="T1121" s="2" t="s">
        <v>74</v>
      </c>
      <c r="U1121" s="2" t="s">
        <v>75</v>
      </c>
      <c r="V1121" s="2" t="s">
        <v>76</v>
      </c>
      <c r="W1121" s="2" t="s">
        <v>2377</v>
      </c>
      <c r="X1121" s="3">
        <v>44896.790972222225</v>
      </c>
      <c r="Y1121" s="2" t="s">
        <v>56</v>
      </c>
      <c r="Z1121" s="2" t="s">
        <v>36</v>
      </c>
      <c r="AA1121" s="2" t="s">
        <v>78</v>
      </c>
      <c r="AB1121" s="2" t="s">
        <v>2378</v>
      </c>
    </row>
    <row r="1122" spans="1:28" ht="13" x14ac:dyDescent="0.15">
      <c r="A1122" s="1">
        <v>397</v>
      </c>
      <c r="B1122" s="2" t="s">
        <v>28</v>
      </c>
      <c r="C1122" s="2" t="s">
        <v>29</v>
      </c>
      <c r="D1122" s="1">
        <v>30</v>
      </c>
      <c r="E1122" s="2" t="s">
        <v>1619</v>
      </c>
      <c r="F1122" s="1">
        <v>4</v>
      </c>
      <c r="G1122" s="2"/>
      <c r="H1122" s="1">
        <v>136</v>
      </c>
      <c r="I1122" s="1">
        <v>146</v>
      </c>
      <c r="J1122" s="1">
        <v>0</v>
      </c>
      <c r="K1122" s="1">
        <v>5</v>
      </c>
      <c r="L1122" s="1">
        <v>252.03</v>
      </c>
      <c r="M1122" s="1">
        <v>252.08</v>
      </c>
      <c r="N1122" s="1">
        <v>250.59299999999999</v>
      </c>
      <c r="O1122" s="1">
        <v>250.63</v>
      </c>
      <c r="P1122" s="1">
        <v>5</v>
      </c>
      <c r="Q1122" s="1">
        <v>3</v>
      </c>
      <c r="R1122" s="2" t="s">
        <v>53</v>
      </c>
      <c r="S1122" s="2"/>
      <c r="T1122" s="2"/>
      <c r="U1122" s="2"/>
      <c r="V1122" s="2" t="s">
        <v>70</v>
      </c>
      <c r="W1122" s="2" t="s">
        <v>2379</v>
      </c>
      <c r="X1122" s="3">
        <v>44896.790972222225</v>
      </c>
      <c r="Y1122" s="2" t="s">
        <v>56</v>
      </c>
      <c r="Z1122" s="2" t="s">
        <v>36</v>
      </c>
      <c r="AA1122" s="2" t="s">
        <v>72</v>
      </c>
      <c r="AB1122" s="2" t="s">
        <v>2380</v>
      </c>
    </row>
    <row r="1123" spans="1:28" ht="13" x14ac:dyDescent="0.15">
      <c r="A1123" s="1">
        <v>397</v>
      </c>
      <c r="B1123" s="2" t="s">
        <v>28</v>
      </c>
      <c r="C1123" s="2" t="s">
        <v>29</v>
      </c>
      <c r="D1123" s="1">
        <v>30</v>
      </c>
      <c r="E1123" s="2" t="s">
        <v>1619</v>
      </c>
      <c r="F1123" s="1">
        <v>4</v>
      </c>
      <c r="G1123" s="2"/>
      <c r="H1123" s="1">
        <v>136</v>
      </c>
      <c r="I1123" s="1">
        <v>146</v>
      </c>
      <c r="J1123" s="1">
        <v>0</v>
      </c>
      <c r="K1123" s="1">
        <v>5</v>
      </c>
      <c r="L1123" s="1">
        <v>252.03</v>
      </c>
      <c r="M1123" s="1">
        <v>252.08</v>
      </c>
      <c r="N1123" s="1">
        <v>250.59299999999999</v>
      </c>
      <c r="O1123" s="1">
        <v>250.63</v>
      </c>
      <c r="P1123" s="1">
        <v>5</v>
      </c>
      <c r="Q1123" s="1">
        <v>6</v>
      </c>
      <c r="R1123" s="2" t="s">
        <v>53</v>
      </c>
      <c r="S1123" s="2"/>
      <c r="T1123" s="2"/>
      <c r="U1123" s="2"/>
      <c r="V1123" s="2" t="s">
        <v>54</v>
      </c>
      <c r="W1123" s="2" t="s">
        <v>2381</v>
      </c>
      <c r="X1123" s="3">
        <v>44896.790972222225</v>
      </c>
      <c r="Y1123" s="2" t="s">
        <v>56</v>
      </c>
      <c r="Z1123" s="2" t="s">
        <v>36</v>
      </c>
      <c r="AA1123" s="2" t="s">
        <v>57</v>
      </c>
      <c r="AB1123" s="2" t="s">
        <v>2382</v>
      </c>
    </row>
    <row r="1124" spans="1:28" ht="13" x14ac:dyDescent="0.15">
      <c r="A1124" s="1">
        <v>397</v>
      </c>
      <c r="B1124" s="2" t="s">
        <v>28</v>
      </c>
      <c r="C1124" s="2" t="s">
        <v>29</v>
      </c>
      <c r="D1124" s="1">
        <v>30</v>
      </c>
      <c r="E1124" s="2" t="s">
        <v>1619</v>
      </c>
      <c r="F1124" s="1">
        <v>4</v>
      </c>
      <c r="G1124" s="2"/>
      <c r="H1124" s="1">
        <v>136</v>
      </c>
      <c r="I1124" s="1">
        <v>146</v>
      </c>
      <c r="J1124" s="1">
        <v>136</v>
      </c>
      <c r="K1124" s="1">
        <v>5</v>
      </c>
      <c r="L1124" s="1">
        <v>252.03</v>
      </c>
      <c r="M1124" s="1">
        <v>252.13</v>
      </c>
      <c r="N1124" s="1">
        <v>250.59299999999999</v>
      </c>
      <c r="O1124" s="1">
        <v>250.66800000000001</v>
      </c>
      <c r="P1124" s="1">
        <v>10</v>
      </c>
      <c r="Q1124" s="1">
        <v>353</v>
      </c>
      <c r="R1124" s="2" t="s">
        <v>59</v>
      </c>
      <c r="S1124" s="2" t="s">
        <v>60</v>
      </c>
      <c r="T1124" s="2"/>
      <c r="U1124" s="2"/>
      <c r="V1124" s="2" t="s">
        <v>1662</v>
      </c>
      <c r="W1124" s="2" t="s">
        <v>2383</v>
      </c>
      <c r="X1124" s="3">
        <v>44896.740972222222</v>
      </c>
      <c r="Y1124" s="2" t="s">
        <v>35</v>
      </c>
      <c r="Z1124" s="2" t="s">
        <v>36</v>
      </c>
      <c r="AA1124" s="2"/>
      <c r="AB1124" s="2" t="s">
        <v>2384</v>
      </c>
    </row>
    <row r="1125" spans="1:28" ht="13" x14ac:dyDescent="0.15">
      <c r="A1125" s="1">
        <v>397</v>
      </c>
      <c r="B1125" s="2" t="s">
        <v>28</v>
      </c>
      <c r="C1125" s="2" t="s">
        <v>29</v>
      </c>
      <c r="D1125" s="1">
        <v>30</v>
      </c>
      <c r="E1125" s="2" t="s">
        <v>1619</v>
      </c>
      <c r="F1125" s="1">
        <v>4</v>
      </c>
      <c r="G1125" s="2"/>
      <c r="H1125" s="1">
        <v>136</v>
      </c>
      <c r="I1125" s="1">
        <v>146</v>
      </c>
      <c r="J1125" s="1">
        <v>0</v>
      </c>
      <c r="K1125" s="1">
        <v>5</v>
      </c>
      <c r="L1125" s="1">
        <v>252.03</v>
      </c>
      <c r="M1125" s="1">
        <v>252.08</v>
      </c>
      <c r="N1125" s="1">
        <v>250.59299999999999</v>
      </c>
      <c r="O1125" s="1">
        <v>250.63</v>
      </c>
      <c r="P1125" s="1">
        <v>5</v>
      </c>
      <c r="Q1125" s="1">
        <v>4</v>
      </c>
      <c r="R1125" s="2" t="s">
        <v>53</v>
      </c>
      <c r="S1125" s="2"/>
      <c r="T1125" s="2" t="s">
        <v>94</v>
      </c>
      <c r="U1125" s="2" t="s">
        <v>95</v>
      </c>
      <c r="V1125" s="2" t="s">
        <v>96</v>
      </c>
      <c r="W1125" s="2" t="s">
        <v>2385</v>
      </c>
      <c r="X1125" s="3">
        <v>44896.790972222225</v>
      </c>
      <c r="Y1125" s="2" t="s">
        <v>56</v>
      </c>
      <c r="Z1125" s="2" t="s">
        <v>36</v>
      </c>
      <c r="AA1125" s="2" t="s">
        <v>98</v>
      </c>
      <c r="AB1125" s="2" t="s">
        <v>2386</v>
      </c>
    </row>
    <row r="1126" spans="1:28" ht="13" x14ac:dyDescent="0.15">
      <c r="A1126" s="1">
        <v>397</v>
      </c>
      <c r="B1126" s="2" t="s">
        <v>28</v>
      </c>
      <c r="C1126" s="2" t="s">
        <v>29</v>
      </c>
      <c r="D1126" s="1">
        <v>30</v>
      </c>
      <c r="E1126" s="2" t="s">
        <v>1619</v>
      </c>
      <c r="F1126" s="2">
        <v>4</v>
      </c>
      <c r="G1126" s="2"/>
      <c r="H1126" s="1">
        <v>136</v>
      </c>
      <c r="I1126" s="1">
        <v>146</v>
      </c>
      <c r="J1126" s="1">
        <v>0</v>
      </c>
      <c r="K1126" s="1">
        <v>5</v>
      </c>
      <c r="L1126" s="1">
        <v>252.03</v>
      </c>
      <c r="M1126" s="1">
        <v>252.08</v>
      </c>
      <c r="N1126" s="1">
        <v>250.59299999999999</v>
      </c>
      <c r="O1126" s="1">
        <v>250.63</v>
      </c>
      <c r="P1126" s="1">
        <v>5</v>
      </c>
      <c r="Q1126" s="1">
        <v>75</v>
      </c>
      <c r="R1126" s="2" t="s">
        <v>80</v>
      </c>
      <c r="S1126" s="2"/>
      <c r="T1126" s="2"/>
      <c r="U1126" s="2"/>
      <c r="V1126" s="2" t="s">
        <v>84</v>
      </c>
      <c r="W1126" s="2" t="s">
        <v>2387</v>
      </c>
      <c r="X1126" s="3">
        <v>44896.790972222225</v>
      </c>
      <c r="Y1126" s="2" t="s">
        <v>56</v>
      </c>
      <c r="Z1126" s="2" t="s">
        <v>36</v>
      </c>
      <c r="AA1126" s="2" t="s">
        <v>86</v>
      </c>
      <c r="AB1126" s="2" t="s">
        <v>2388</v>
      </c>
    </row>
    <row r="1127" spans="1:28" ht="13" x14ac:dyDescent="0.15">
      <c r="A1127" s="1">
        <v>397</v>
      </c>
      <c r="B1127" s="2" t="s">
        <v>28</v>
      </c>
      <c r="C1127" s="2" t="s">
        <v>29</v>
      </c>
      <c r="D1127" s="1">
        <v>30</v>
      </c>
      <c r="E1127" s="2" t="s">
        <v>1619</v>
      </c>
      <c r="F1127" s="2">
        <v>4</v>
      </c>
      <c r="G1127" s="2"/>
      <c r="H1127" s="1">
        <v>136</v>
      </c>
      <c r="I1127" s="1">
        <v>146</v>
      </c>
      <c r="J1127" s="1">
        <v>0</v>
      </c>
      <c r="K1127" s="1">
        <v>5</v>
      </c>
      <c r="L1127" s="1">
        <v>252.03</v>
      </c>
      <c r="M1127" s="1">
        <v>252.08</v>
      </c>
      <c r="N1127" s="1">
        <v>250.59299999999999</v>
      </c>
      <c r="O1127" s="1">
        <v>250.63</v>
      </c>
      <c r="P1127" s="1">
        <v>5</v>
      </c>
      <c r="Q1127" s="1">
        <v>10</v>
      </c>
      <c r="R1127" s="2" t="s">
        <v>53</v>
      </c>
      <c r="S1127" s="2"/>
      <c r="T1127" s="2" t="s">
        <v>88</v>
      </c>
      <c r="U1127" s="2" t="s">
        <v>89</v>
      </c>
      <c r="V1127" s="2" t="s">
        <v>90</v>
      </c>
      <c r="W1127" s="2" t="s">
        <v>2389</v>
      </c>
      <c r="X1127" s="3">
        <v>44896.790972222225</v>
      </c>
      <c r="Y1127" s="2" t="s">
        <v>56</v>
      </c>
      <c r="Z1127" s="2" t="s">
        <v>36</v>
      </c>
      <c r="AA1127" s="2" t="s">
        <v>92</v>
      </c>
      <c r="AB1127" s="2" t="s">
        <v>2390</v>
      </c>
    </row>
    <row r="1128" spans="1:28" ht="13" x14ac:dyDescent="0.15">
      <c r="A1128" s="1">
        <v>397</v>
      </c>
      <c r="B1128" s="2" t="s">
        <v>28</v>
      </c>
      <c r="C1128" s="2" t="s">
        <v>29</v>
      </c>
      <c r="D1128" s="1">
        <v>30</v>
      </c>
      <c r="E1128" s="2" t="s">
        <v>1619</v>
      </c>
      <c r="F1128" s="2">
        <v>4</v>
      </c>
      <c r="G1128" s="2"/>
      <c r="H1128" s="1">
        <v>136</v>
      </c>
      <c r="I1128" s="1">
        <v>146</v>
      </c>
      <c r="J1128" s="1">
        <v>0</v>
      </c>
      <c r="K1128" s="1">
        <v>5</v>
      </c>
      <c r="L1128" s="1">
        <v>252.03</v>
      </c>
      <c r="M1128" s="1">
        <v>252.08</v>
      </c>
      <c r="N1128" s="1">
        <v>250.59299999999999</v>
      </c>
      <c r="O1128" s="1">
        <v>250.63</v>
      </c>
      <c r="P1128" s="1">
        <v>5</v>
      </c>
      <c r="Q1128" s="1">
        <v>10</v>
      </c>
      <c r="R1128" s="2" t="s">
        <v>53</v>
      </c>
      <c r="S1128" s="2"/>
      <c r="T1128" s="2" t="s">
        <v>64</v>
      </c>
      <c r="U1128" s="2" t="s">
        <v>65</v>
      </c>
      <c r="V1128" s="2" t="s">
        <v>66</v>
      </c>
      <c r="W1128" s="2" t="s">
        <v>2391</v>
      </c>
      <c r="X1128" s="3">
        <v>44896.790972222225</v>
      </c>
      <c r="Y1128" s="2" t="s">
        <v>56</v>
      </c>
      <c r="Z1128" s="2" t="s">
        <v>36</v>
      </c>
      <c r="AA1128" s="2" t="s">
        <v>68</v>
      </c>
      <c r="AB1128" s="2" t="s">
        <v>2392</v>
      </c>
    </row>
    <row r="1129" spans="1:28" ht="13" x14ac:dyDescent="0.15">
      <c r="A1129" s="1">
        <v>397</v>
      </c>
      <c r="B1129" s="2" t="s">
        <v>28</v>
      </c>
      <c r="C1129" s="2" t="s">
        <v>29</v>
      </c>
      <c r="D1129" s="1">
        <v>30</v>
      </c>
      <c r="E1129" s="2" t="s">
        <v>1619</v>
      </c>
      <c r="F1129" s="2">
        <v>5</v>
      </c>
      <c r="G1129" s="2"/>
      <c r="H1129" s="1">
        <v>0</v>
      </c>
      <c r="I1129" s="1">
        <v>5</v>
      </c>
      <c r="J1129" s="1">
        <v>0</v>
      </c>
      <c r="K1129" s="1">
        <v>5</v>
      </c>
      <c r="L1129" s="1">
        <v>252.13</v>
      </c>
      <c r="M1129" s="1">
        <v>252.18</v>
      </c>
      <c r="N1129" s="1">
        <v>250.66800000000001</v>
      </c>
      <c r="O1129" s="1">
        <v>250.70500000000001</v>
      </c>
      <c r="P1129" s="1">
        <v>5</v>
      </c>
      <c r="Q1129" s="1">
        <v>5</v>
      </c>
      <c r="R1129" s="2" t="s">
        <v>44</v>
      </c>
      <c r="S1129" s="2" t="s">
        <v>105</v>
      </c>
      <c r="T1129" s="2"/>
      <c r="U1129" s="2"/>
      <c r="V1129" s="2" t="s">
        <v>105</v>
      </c>
      <c r="W1129" s="2" t="s">
        <v>2393</v>
      </c>
      <c r="X1129" s="3">
        <v>44896.740972222222</v>
      </c>
      <c r="Y1129" s="2" t="s">
        <v>35</v>
      </c>
      <c r="Z1129" s="2" t="s">
        <v>36</v>
      </c>
      <c r="AA1129" s="2"/>
      <c r="AB1129" s="2" t="s">
        <v>2394</v>
      </c>
    </row>
    <row r="1130" spans="1:28" ht="13" x14ac:dyDescent="0.15">
      <c r="A1130" s="1">
        <v>397</v>
      </c>
      <c r="B1130" s="2" t="s">
        <v>28</v>
      </c>
      <c r="C1130" s="2" t="s">
        <v>29</v>
      </c>
      <c r="D1130" s="1">
        <v>30</v>
      </c>
      <c r="E1130" s="2" t="s">
        <v>1619</v>
      </c>
      <c r="F1130" s="2">
        <v>5</v>
      </c>
      <c r="G1130" s="2" t="s">
        <v>43</v>
      </c>
      <c r="H1130" s="1">
        <v>40</v>
      </c>
      <c r="I1130" s="1">
        <v>40</v>
      </c>
      <c r="J1130" s="1">
        <v>40</v>
      </c>
      <c r="K1130" s="1">
        <v>5</v>
      </c>
      <c r="L1130" s="1">
        <v>252.53</v>
      </c>
      <c r="M1130" s="1">
        <v>252.53</v>
      </c>
      <c r="N1130" s="1">
        <v>250.96799999999999</v>
      </c>
      <c r="O1130" s="1">
        <v>250.96799999999999</v>
      </c>
      <c r="P1130" s="1">
        <v>0</v>
      </c>
      <c r="Q1130" s="1">
        <v>1</v>
      </c>
      <c r="R1130" s="2" t="s">
        <v>49</v>
      </c>
      <c r="S1130" s="2" t="s">
        <v>50</v>
      </c>
      <c r="T1130" s="2"/>
      <c r="U1130" s="2"/>
      <c r="V1130" s="2" t="s">
        <v>50</v>
      </c>
      <c r="W1130" s="2" t="s">
        <v>2395</v>
      </c>
      <c r="X1130" s="3">
        <v>44897.368750000001</v>
      </c>
      <c r="Y1130" s="2" t="s">
        <v>2172</v>
      </c>
      <c r="Z1130" s="2" t="s">
        <v>36</v>
      </c>
      <c r="AA1130" s="2"/>
      <c r="AB1130" s="2" t="s">
        <v>2396</v>
      </c>
    </row>
    <row r="1131" spans="1:28" ht="13" x14ac:dyDescent="0.15">
      <c r="A1131" s="1">
        <v>397</v>
      </c>
      <c r="B1131" s="2" t="s">
        <v>28</v>
      </c>
      <c r="C1131" s="2" t="s">
        <v>29</v>
      </c>
      <c r="D1131" s="1">
        <v>30</v>
      </c>
      <c r="E1131" s="2" t="s">
        <v>1619</v>
      </c>
      <c r="F1131" s="2" t="s">
        <v>119</v>
      </c>
      <c r="G1131" s="2"/>
      <c r="H1131" s="1">
        <v>9</v>
      </c>
      <c r="I1131" s="1">
        <v>16</v>
      </c>
      <c r="J1131" s="1">
        <v>0</v>
      </c>
      <c r="K1131" s="1">
        <v>5</v>
      </c>
      <c r="L1131" s="1">
        <v>252.77</v>
      </c>
      <c r="M1131" s="1">
        <v>252.84</v>
      </c>
      <c r="N1131" s="1">
        <v>251.14699999999999</v>
      </c>
      <c r="O1131" s="1">
        <v>251.19900000000001</v>
      </c>
      <c r="P1131" s="1">
        <v>7</v>
      </c>
      <c r="Q1131" s="1">
        <v>30</v>
      </c>
      <c r="R1131" s="2" t="s">
        <v>31</v>
      </c>
      <c r="S1131" s="2"/>
      <c r="T1131" s="2" t="s">
        <v>120</v>
      </c>
      <c r="U1131" s="2" t="s">
        <v>121</v>
      </c>
      <c r="V1131" s="2" t="s">
        <v>122</v>
      </c>
      <c r="W1131" s="2" t="s">
        <v>2397</v>
      </c>
      <c r="X1131" s="3">
        <v>44896.741666666669</v>
      </c>
      <c r="Y1131" s="2" t="s">
        <v>35</v>
      </c>
      <c r="Z1131" s="2" t="s">
        <v>36</v>
      </c>
      <c r="AA1131" s="2"/>
      <c r="AB1131" s="2" t="s">
        <v>2398</v>
      </c>
    </row>
    <row r="1132" spans="1:28" ht="13" x14ac:dyDescent="0.15">
      <c r="A1132" s="1">
        <v>397</v>
      </c>
      <c r="B1132" s="2" t="s">
        <v>28</v>
      </c>
      <c r="C1132" s="2" t="s">
        <v>29</v>
      </c>
      <c r="D1132" s="1">
        <v>30</v>
      </c>
      <c r="E1132" s="2" t="s">
        <v>1619</v>
      </c>
      <c r="F1132" s="2" t="s">
        <v>119</v>
      </c>
      <c r="G1132" s="2"/>
      <c r="H1132" s="1">
        <v>9</v>
      </c>
      <c r="I1132" s="1">
        <v>16</v>
      </c>
      <c r="J1132" s="1">
        <v>0</v>
      </c>
      <c r="K1132" s="1">
        <v>5</v>
      </c>
      <c r="L1132" s="1">
        <v>252.77</v>
      </c>
      <c r="M1132" s="1">
        <v>252.84</v>
      </c>
      <c r="N1132" s="1">
        <v>251.14699999999999</v>
      </c>
      <c r="O1132" s="1">
        <v>251.19900000000001</v>
      </c>
      <c r="P1132" s="1">
        <v>7</v>
      </c>
      <c r="Q1132" s="1">
        <v>20</v>
      </c>
      <c r="R1132" s="2" t="s">
        <v>31</v>
      </c>
      <c r="S1132" s="2"/>
      <c r="T1132" s="2" t="s">
        <v>146</v>
      </c>
      <c r="U1132" s="2" t="s">
        <v>147</v>
      </c>
      <c r="V1132" s="2" t="s">
        <v>148</v>
      </c>
      <c r="W1132" s="2" t="s">
        <v>2399</v>
      </c>
      <c r="X1132" s="3">
        <v>44896.741666666669</v>
      </c>
      <c r="Y1132" s="2" t="s">
        <v>35</v>
      </c>
      <c r="Z1132" s="2" t="s">
        <v>36</v>
      </c>
      <c r="AA1132" s="2"/>
      <c r="AB1132" s="2" t="s">
        <v>2400</v>
      </c>
    </row>
    <row r="1133" spans="1:28" ht="13" x14ac:dyDescent="0.15">
      <c r="A1133" s="1">
        <v>397</v>
      </c>
      <c r="B1133" s="2" t="s">
        <v>28</v>
      </c>
      <c r="C1133" s="2" t="s">
        <v>29</v>
      </c>
      <c r="D1133" s="1">
        <v>30</v>
      </c>
      <c r="E1133" s="2" t="s">
        <v>1619</v>
      </c>
      <c r="F1133" s="2" t="s">
        <v>119</v>
      </c>
      <c r="G1133" s="2"/>
      <c r="H1133" s="1">
        <v>9</v>
      </c>
      <c r="I1133" s="1">
        <v>16</v>
      </c>
      <c r="J1133" s="1">
        <v>0</v>
      </c>
      <c r="K1133" s="1">
        <v>5</v>
      </c>
      <c r="L1133" s="1">
        <v>252.77</v>
      </c>
      <c r="M1133" s="1">
        <v>252.84</v>
      </c>
      <c r="N1133" s="1">
        <v>251.14699999999999</v>
      </c>
      <c r="O1133" s="1">
        <v>251.19900000000001</v>
      </c>
      <c r="P1133" s="1">
        <v>7</v>
      </c>
      <c r="Q1133" s="1">
        <v>20</v>
      </c>
      <c r="R1133" s="2" t="s">
        <v>31</v>
      </c>
      <c r="S1133" s="2" t="s">
        <v>133</v>
      </c>
      <c r="T1133" s="2"/>
      <c r="U1133" s="2"/>
      <c r="V1133" s="2" t="s">
        <v>133</v>
      </c>
      <c r="W1133" s="2" t="s">
        <v>2401</v>
      </c>
      <c r="X1133" s="3">
        <v>44896.741666666669</v>
      </c>
      <c r="Y1133" s="2" t="s">
        <v>35</v>
      </c>
      <c r="Z1133" s="2" t="s">
        <v>36</v>
      </c>
      <c r="AA1133" s="2" t="s">
        <v>131</v>
      </c>
      <c r="AB1133" s="2" t="s">
        <v>2402</v>
      </c>
    </row>
    <row r="1134" spans="1:28" ht="13" x14ac:dyDescent="0.15">
      <c r="A1134" s="1">
        <v>397</v>
      </c>
      <c r="B1134" s="2" t="s">
        <v>28</v>
      </c>
      <c r="C1134" s="2" t="s">
        <v>29</v>
      </c>
      <c r="D1134" s="1">
        <v>30</v>
      </c>
      <c r="E1134" s="2" t="s">
        <v>1619</v>
      </c>
      <c r="F1134" s="2" t="s">
        <v>119</v>
      </c>
      <c r="G1134" s="2"/>
      <c r="H1134" s="1">
        <v>9</v>
      </c>
      <c r="I1134" s="1">
        <v>16</v>
      </c>
      <c r="J1134" s="1">
        <v>0</v>
      </c>
      <c r="K1134" s="1">
        <v>5</v>
      </c>
      <c r="L1134" s="1">
        <v>252.77</v>
      </c>
      <c r="M1134" s="1">
        <v>252.84</v>
      </c>
      <c r="N1134" s="1">
        <v>251.14699999999999</v>
      </c>
      <c r="O1134" s="1">
        <v>251.19900000000001</v>
      </c>
      <c r="P1134" s="1">
        <v>7</v>
      </c>
      <c r="Q1134" s="1">
        <v>5</v>
      </c>
      <c r="R1134" s="2" t="s">
        <v>31</v>
      </c>
      <c r="S1134" s="2"/>
      <c r="T1134" s="2" t="s">
        <v>141</v>
      </c>
      <c r="U1134" s="2" t="s">
        <v>142</v>
      </c>
      <c r="V1134" s="2" t="s">
        <v>143</v>
      </c>
      <c r="W1134" s="2" t="s">
        <v>2403</v>
      </c>
      <c r="X1134" s="3">
        <v>44896.741666666669</v>
      </c>
      <c r="Y1134" s="2" t="s">
        <v>35</v>
      </c>
      <c r="Z1134" s="2" t="s">
        <v>36</v>
      </c>
      <c r="AA1134" s="2"/>
      <c r="AB1134" s="2" t="s">
        <v>2404</v>
      </c>
    </row>
    <row r="1135" spans="1:28" ht="13" x14ac:dyDescent="0.15">
      <c r="A1135" s="1">
        <v>397</v>
      </c>
      <c r="B1135" s="2" t="s">
        <v>28</v>
      </c>
      <c r="C1135" s="2" t="s">
        <v>29</v>
      </c>
      <c r="D1135" s="1">
        <v>30</v>
      </c>
      <c r="E1135" s="2" t="s">
        <v>1619</v>
      </c>
      <c r="F1135" s="1" t="s">
        <v>119</v>
      </c>
      <c r="G1135" s="2"/>
      <c r="H1135" s="1">
        <v>9</v>
      </c>
      <c r="I1135" s="1">
        <v>16</v>
      </c>
      <c r="J1135" s="1">
        <v>0</v>
      </c>
      <c r="K1135" s="1">
        <v>5</v>
      </c>
      <c r="L1135" s="1">
        <v>252.77</v>
      </c>
      <c r="M1135" s="1">
        <v>252.84</v>
      </c>
      <c r="N1135" s="1">
        <v>251.14699999999999</v>
      </c>
      <c r="O1135" s="1">
        <v>251.19900000000001</v>
      </c>
      <c r="P1135" s="1">
        <v>7</v>
      </c>
      <c r="Q1135" s="1">
        <v>5</v>
      </c>
      <c r="R1135" s="2" t="s">
        <v>31</v>
      </c>
      <c r="S1135" s="2"/>
      <c r="T1135" s="2" t="s">
        <v>136</v>
      </c>
      <c r="U1135" s="2" t="s">
        <v>137</v>
      </c>
      <c r="V1135" s="2" t="s">
        <v>138</v>
      </c>
      <c r="W1135" s="2" t="s">
        <v>2405</v>
      </c>
      <c r="X1135" s="3">
        <v>44896.741666666669</v>
      </c>
      <c r="Y1135" s="2" t="s">
        <v>35</v>
      </c>
      <c r="Z1135" s="2" t="s">
        <v>36</v>
      </c>
      <c r="AA1135" s="2"/>
      <c r="AB1135" s="2" t="s">
        <v>2406</v>
      </c>
    </row>
    <row r="1136" spans="1:28" ht="13" x14ac:dyDescent="0.15">
      <c r="A1136" s="1">
        <v>397</v>
      </c>
      <c r="B1136" s="2" t="s">
        <v>28</v>
      </c>
      <c r="C1136" s="2" t="s">
        <v>29</v>
      </c>
      <c r="D1136" s="1">
        <v>30</v>
      </c>
      <c r="E1136" s="2" t="s">
        <v>1619</v>
      </c>
      <c r="F1136" s="1" t="s">
        <v>119</v>
      </c>
      <c r="G1136" s="2"/>
      <c r="H1136" s="1">
        <v>9</v>
      </c>
      <c r="I1136" s="1">
        <v>16</v>
      </c>
      <c r="J1136" s="1">
        <v>0</v>
      </c>
      <c r="K1136" s="1">
        <v>5</v>
      </c>
      <c r="L1136" s="1">
        <v>252.77</v>
      </c>
      <c r="M1136" s="1">
        <v>252.84</v>
      </c>
      <c r="N1136" s="1">
        <v>251.14699999999999</v>
      </c>
      <c r="O1136" s="1">
        <v>251.19900000000001</v>
      </c>
      <c r="P1136" s="1">
        <v>7</v>
      </c>
      <c r="Q1136" s="1">
        <v>30</v>
      </c>
      <c r="R1136" s="2" t="s">
        <v>31</v>
      </c>
      <c r="S1136" s="2"/>
      <c r="T1136" s="2" t="s">
        <v>125</v>
      </c>
      <c r="U1136" s="2" t="s">
        <v>126</v>
      </c>
      <c r="V1136" s="2" t="s">
        <v>127</v>
      </c>
      <c r="W1136" s="2" t="s">
        <v>2407</v>
      </c>
      <c r="X1136" s="3">
        <v>44896.741666666669</v>
      </c>
      <c r="Y1136" s="2" t="s">
        <v>35</v>
      </c>
      <c r="Z1136" s="2" t="s">
        <v>36</v>
      </c>
      <c r="AA1136" s="2"/>
      <c r="AB1136" s="2" t="s">
        <v>2408</v>
      </c>
    </row>
    <row r="1137" spans="1:28" ht="13" x14ac:dyDescent="0.15">
      <c r="A1137" s="1">
        <v>397</v>
      </c>
      <c r="B1137" s="2" t="s">
        <v>28</v>
      </c>
      <c r="C1137" s="2" t="s">
        <v>29</v>
      </c>
      <c r="D1137" s="1">
        <v>30</v>
      </c>
      <c r="E1137" s="2" t="s">
        <v>1619</v>
      </c>
      <c r="F1137" s="1" t="s">
        <v>119</v>
      </c>
      <c r="G1137" s="2"/>
      <c r="H1137" s="1">
        <v>9</v>
      </c>
      <c r="I1137" s="1">
        <v>16</v>
      </c>
      <c r="J1137" s="1">
        <v>0</v>
      </c>
      <c r="K1137" s="1">
        <v>5</v>
      </c>
      <c r="L1137" s="1">
        <v>252.77</v>
      </c>
      <c r="M1137" s="1">
        <v>252.84</v>
      </c>
      <c r="N1137" s="1">
        <v>251.14699999999999</v>
      </c>
      <c r="O1137" s="1">
        <v>251.19900000000001</v>
      </c>
      <c r="P1137" s="1">
        <v>7</v>
      </c>
      <c r="Q1137" s="1">
        <v>5</v>
      </c>
      <c r="R1137" s="2" t="s">
        <v>31</v>
      </c>
      <c r="S1137" s="2" t="s">
        <v>50</v>
      </c>
      <c r="T1137" s="2"/>
      <c r="U1137" s="2"/>
      <c r="V1137" s="1" t="s">
        <v>50</v>
      </c>
      <c r="W1137" s="2" t="s">
        <v>2409</v>
      </c>
      <c r="X1137" s="3">
        <v>44896.741666666669</v>
      </c>
      <c r="Y1137" s="2" t="s">
        <v>35</v>
      </c>
      <c r="Z1137" s="2" t="s">
        <v>36</v>
      </c>
      <c r="AA1137" s="2" t="s">
        <v>131</v>
      </c>
      <c r="AB1137" s="2" t="s">
        <v>2410</v>
      </c>
    </row>
    <row r="1138" spans="1:28" ht="13" x14ac:dyDescent="0.15">
      <c r="A1138" s="1">
        <v>397</v>
      </c>
      <c r="B1138" s="2" t="s">
        <v>28</v>
      </c>
      <c r="C1138" s="2" t="s">
        <v>29</v>
      </c>
      <c r="D1138" s="1">
        <v>30</v>
      </c>
      <c r="E1138" s="2" t="s">
        <v>1619</v>
      </c>
      <c r="F1138" s="1" t="s">
        <v>119</v>
      </c>
      <c r="G1138" s="2"/>
      <c r="H1138" s="1">
        <v>9</v>
      </c>
      <c r="I1138" s="1">
        <v>16</v>
      </c>
      <c r="J1138" s="1">
        <v>9</v>
      </c>
      <c r="K1138" s="1">
        <v>5</v>
      </c>
      <c r="L1138" s="1">
        <v>252.77</v>
      </c>
      <c r="M1138" s="1">
        <v>252.84</v>
      </c>
      <c r="N1138" s="1">
        <v>251.14699999999999</v>
      </c>
      <c r="O1138" s="1">
        <v>251.2</v>
      </c>
      <c r="P1138" s="1">
        <v>7</v>
      </c>
      <c r="Q1138" s="1">
        <v>247</v>
      </c>
      <c r="R1138" s="2" t="s">
        <v>59</v>
      </c>
      <c r="S1138" s="2" t="s">
        <v>32</v>
      </c>
      <c r="T1138" s="2"/>
      <c r="U1138" s="2"/>
      <c r="V1138" s="2" t="s">
        <v>32</v>
      </c>
      <c r="W1138" s="2" t="s">
        <v>2411</v>
      </c>
      <c r="X1138" s="3">
        <v>44896.740972222222</v>
      </c>
      <c r="Y1138" s="2" t="s">
        <v>35</v>
      </c>
      <c r="Z1138" s="2" t="s">
        <v>36</v>
      </c>
      <c r="AA1138" s="2"/>
      <c r="AB1138" s="2" t="s">
        <v>2412</v>
      </c>
    </row>
    <row r="1139" spans="1:28" ht="13" x14ac:dyDescent="0.15">
      <c r="A1139" s="1">
        <v>397</v>
      </c>
      <c r="B1139" s="2" t="s">
        <v>28</v>
      </c>
      <c r="C1139" s="2" t="s">
        <v>29</v>
      </c>
      <c r="D1139" s="1">
        <v>30</v>
      </c>
      <c r="E1139" s="2" t="s">
        <v>1619</v>
      </c>
      <c r="F1139" s="1" t="s">
        <v>119</v>
      </c>
      <c r="G1139" s="2"/>
      <c r="H1139" s="1">
        <v>9</v>
      </c>
      <c r="I1139" s="1">
        <v>16</v>
      </c>
      <c r="J1139" s="1">
        <v>0</v>
      </c>
      <c r="K1139" s="1">
        <v>5</v>
      </c>
      <c r="L1139" s="1">
        <v>252.77</v>
      </c>
      <c r="M1139" s="1">
        <v>252.84</v>
      </c>
      <c r="N1139" s="1">
        <v>251.14699999999999</v>
      </c>
      <c r="O1139" s="1">
        <v>251.19900000000001</v>
      </c>
      <c r="P1139" s="1">
        <v>7</v>
      </c>
      <c r="Q1139" s="1">
        <v>20</v>
      </c>
      <c r="R1139" s="2" t="s">
        <v>31</v>
      </c>
      <c r="S1139" s="2"/>
      <c r="T1139" s="2" t="s">
        <v>158</v>
      </c>
      <c r="U1139" s="2" t="s">
        <v>159</v>
      </c>
      <c r="V1139" s="2" t="s">
        <v>160</v>
      </c>
      <c r="W1139" s="2" t="s">
        <v>2413</v>
      </c>
      <c r="X1139" s="3">
        <v>44896.741666666669</v>
      </c>
      <c r="Y1139" s="2" t="s">
        <v>35</v>
      </c>
      <c r="Z1139" s="2" t="s">
        <v>36</v>
      </c>
      <c r="AA1139" s="2"/>
      <c r="AB1139" s="2" t="s">
        <v>2414</v>
      </c>
    </row>
    <row r="1140" spans="1:28" ht="13" x14ac:dyDescent="0.15">
      <c r="A1140" s="1">
        <v>397</v>
      </c>
      <c r="B1140" s="2" t="s">
        <v>28</v>
      </c>
      <c r="C1140" s="2" t="s">
        <v>29</v>
      </c>
      <c r="D1140" s="1">
        <v>30</v>
      </c>
      <c r="E1140" s="2" t="s">
        <v>1619</v>
      </c>
      <c r="F1140" s="1" t="s">
        <v>119</v>
      </c>
      <c r="G1140" s="2"/>
      <c r="H1140" s="1">
        <v>9</v>
      </c>
      <c r="I1140" s="1">
        <v>16</v>
      </c>
      <c r="J1140" s="1">
        <v>0</v>
      </c>
      <c r="K1140" s="1">
        <v>5</v>
      </c>
      <c r="L1140" s="1">
        <v>252.77</v>
      </c>
      <c r="M1140" s="1">
        <v>252.84</v>
      </c>
      <c r="N1140" s="1">
        <v>251.14699999999999</v>
      </c>
      <c r="O1140" s="1">
        <v>251.19900000000001</v>
      </c>
      <c r="P1140" s="1">
        <v>7</v>
      </c>
      <c r="Q1140" s="2">
        <v>5</v>
      </c>
      <c r="R1140" s="2" t="s">
        <v>31</v>
      </c>
      <c r="S1140" s="2"/>
      <c r="T1140" s="2" t="s">
        <v>153</v>
      </c>
      <c r="U1140" s="2" t="s">
        <v>154</v>
      </c>
      <c r="V1140" s="2" t="s">
        <v>155</v>
      </c>
      <c r="W1140" s="2" t="s">
        <v>2415</v>
      </c>
      <c r="X1140" s="3">
        <v>44896.741666666669</v>
      </c>
      <c r="Y1140" s="2" t="s">
        <v>35</v>
      </c>
      <c r="Z1140" s="2" t="s">
        <v>36</v>
      </c>
      <c r="AA1140" s="2"/>
      <c r="AB1140" s="2" t="s">
        <v>2416</v>
      </c>
    </row>
    <row r="1141" spans="1:28" ht="13" x14ac:dyDescent="0.15">
      <c r="A1141" s="1">
        <v>397</v>
      </c>
      <c r="B1141" s="2" t="s">
        <v>28</v>
      </c>
      <c r="C1141" s="2" t="s">
        <v>29</v>
      </c>
      <c r="D1141" s="1">
        <v>31</v>
      </c>
      <c r="E1141" s="2" t="s">
        <v>1619</v>
      </c>
      <c r="F1141" s="1">
        <v>2</v>
      </c>
      <c r="G1141" s="2" t="s">
        <v>29</v>
      </c>
      <c r="H1141" s="1">
        <v>64</v>
      </c>
      <c r="I1141" s="1">
        <v>64</v>
      </c>
      <c r="J1141" s="1">
        <v>64</v>
      </c>
      <c r="K1141" s="1">
        <v>5</v>
      </c>
      <c r="L1141" s="1">
        <v>253.3</v>
      </c>
      <c r="M1141" s="1">
        <v>253.3</v>
      </c>
      <c r="N1141" s="1">
        <v>252.965</v>
      </c>
      <c r="O1141" s="1">
        <v>252.965</v>
      </c>
      <c r="P1141" s="1">
        <v>0</v>
      </c>
      <c r="Q1141" s="1">
        <v>1</v>
      </c>
      <c r="R1141" s="2" t="s">
        <v>38</v>
      </c>
      <c r="S1141" s="2" t="s">
        <v>39</v>
      </c>
      <c r="T1141" s="2"/>
      <c r="U1141" s="2"/>
      <c r="V1141" s="2" t="s">
        <v>39</v>
      </c>
      <c r="W1141" s="2" t="s">
        <v>2417</v>
      </c>
      <c r="X1141" s="3">
        <v>44897.405555555553</v>
      </c>
      <c r="Y1141" s="2" t="s">
        <v>41</v>
      </c>
      <c r="Z1141" s="2" t="s">
        <v>36</v>
      </c>
      <c r="AA1141" s="2"/>
      <c r="AB1141" s="2" t="s">
        <v>2418</v>
      </c>
    </row>
    <row r="1142" spans="1:28" ht="13" x14ac:dyDescent="0.15">
      <c r="A1142" s="1">
        <v>397</v>
      </c>
      <c r="B1142" s="2" t="s">
        <v>28</v>
      </c>
      <c r="C1142" s="2" t="s">
        <v>29</v>
      </c>
      <c r="D1142" s="1">
        <v>31</v>
      </c>
      <c r="E1142" s="2" t="s">
        <v>1619</v>
      </c>
      <c r="F1142" s="1">
        <v>2</v>
      </c>
      <c r="G1142" s="2" t="s">
        <v>43</v>
      </c>
      <c r="H1142" s="1">
        <v>64</v>
      </c>
      <c r="I1142" s="1">
        <v>65</v>
      </c>
      <c r="J1142" s="1">
        <v>64</v>
      </c>
      <c r="K1142" s="1">
        <v>5</v>
      </c>
      <c r="L1142" s="1">
        <v>253.3</v>
      </c>
      <c r="M1142" s="1">
        <v>253.31</v>
      </c>
      <c r="N1142" s="1">
        <v>252.965</v>
      </c>
      <c r="O1142" s="1">
        <v>252.97300000000001</v>
      </c>
      <c r="P1142" s="1">
        <v>1</v>
      </c>
      <c r="Q1142" s="1">
        <v>5</v>
      </c>
      <c r="R1142" s="2" t="s">
        <v>44</v>
      </c>
      <c r="S1142" s="2" t="s">
        <v>108</v>
      </c>
      <c r="T1142" s="2"/>
      <c r="U1142" s="2"/>
      <c r="V1142" s="2" t="s">
        <v>108</v>
      </c>
      <c r="W1142" s="2" t="s">
        <v>2419</v>
      </c>
      <c r="X1142" s="3">
        <v>44897.402777777781</v>
      </c>
      <c r="Y1142" s="2" t="s">
        <v>2172</v>
      </c>
      <c r="Z1142" s="2" t="s">
        <v>36</v>
      </c>
      <c r="AA1142" s="2"/>
      <c r="AB1142" s="2" t="s">
        <v>2420</v>
      </c>
    </row>
    <row r="1143" spans="1:28" ht="13" x14ac:dyDescent="0.15">
      <c r="A1143" s="1">
        <v>397</v>
      </c>
      <c r="B1143" s="2" t="s">
        <v>28</v>
      </c>
      <c r="C1143" s="2" t="s">
        <v>29</v>
      </c>
      <c r="D1143" s="1">
        <v>31</v>
      </c>
      <c r="E1143" s="2" t="s">
        <v>1619</v>
      </c>
      <c r="F1143" s="1">
        <v>2</v>
      </c>
      <c r="G1143" s="2" t="s">
        <v>43</v>
      </c>
      <c r="H1143" s="1">
        <v>75</v>
      </c>
      <c r="I1143" s="1">
        <v>75</v>
      </c>
      <c r="J1143" s="1">
        <v>75</v>
      </c>
      <c r="K1143" s="1">
        <v>5</v>
      </c>
      <c r="L1143" s="1">
        <v>253.41</v>
      </c>
      <c r="M1143" s="1">
        <v>253.41</v>
      </c>
      <c r="N1143" s="1">
        <v>253.05699999999999</v>
      </c>
      <c r="O1143" s="1">
        <v>253.05699999999999</v>
      </c>
      <c r="P1143" s="1">
        <v>0</v>
      </c>
      <c r="Q1143" s="1">
        <v>1</v>
      </c>
      <c r="R1143" s="2" t="s">
        <v>49</v>
      </c>
      <c r="S1143" s="2" t="s">
        <v>50</v>
      </c>
      <c r="T1143" s="2"/>
      <c r="U1143" s="2"/>
      <c r="V1143" s="2" t="s">
        <v>50</v>
      </c>
      <c r="W1143" s="2" t="s">
        <v>2421</v>
      </c>
      <c r="X1143" s="3">
        <v>44897.4</v>
      </c>
      <c r="Y1143" s="2" t="s">
        <v>2172</v>
      </c>
      <c r="Z1143" s="2" t="s">
        <v>36</v>
      </c>
      <c r="AA1143" s="2"/>
      <c r="AB1143" s="2" t="s">
        <v>2422</v>
      </c>
    </row>
    <row r="1144" spans="1:28" ht="13" x14ac:dyDescent="0.15">
      <c r="A1144" s="1">
        <v>397</v>
      </c>
      <c r="B1144" s="2" t="s">
        <v>28</v>
      </c>
      <c r="C1144" s="2" t="s">
        <v>29</v>
      </c>
      <c r="D1144" s="1">
        <v>31</v>
      </c>
      <c r="E1144" s="2" t="s">
        <v>1619</v>
      </c>
      <c r="F1144" s="1">
        <v>3</v>
      </c>
      <c r="G1144" s="2" t="s">
        <v>43</v>
      </c>
      <c r="H1144" s="1">
        <v>75</v>
      </c>
      <c r="I1144" s="1">
        <v>75</v>
      </c>
      <c r="J1144" s="1">
        <v>75</v>
      </c>
      <c r="K1144" s="1">
        <v>5</v>
      </c>
      <c r="L1144" s="1">
        <v>254.87</v>
      </c>
      <c r="M1144" s="1">
        <v>254.87</v>
      </c>
      <c r="N1144" s="1">
        <v>254.285</v>
      </c>
      <c r="O1144" s="1">
        <v>254.285</v>
      </c>
      <c r="P1144" s="1">
        <v>0</v>
      </c>
      <c r="Q1144" s="2">
        <v>1</v>
      </c>
      <c r="R1144" s="2" t="s">
        <v>49</v>
      </c>
      <c r="S1144" s="2" t="s">
        <v>50</v>
      </c>
      <c r="T1144" s="2"/>
      <c r="U1144" s="2"/>
      <c r="V1144" s="2" t="s">
        <v>50</v>
      </c>
      <c r="W1144" s="2" t="s">
        <v>2423</v>
      </c>
      <c r="X1144" s="3">
        <v>44897.4</v>
      </c>
      <c r="Y1144" s="2" t="s">
        <v>2172</v>
      </c>
      <c r="Z1144" s="2" t="s">
        <v>36</v>
      </c>
      <c r="AA1144" s="2"/>
      <c r="AB1144" s="2" t="s">
        <v>2424</v>
      </c>
    </row>
    <row r="1145" spans="1:28" ht="13" x14ac:dyDescent="0.15">
      <c r="A1145" s="1">
        <v>397</v>
      </c>
      <c r="B1145" s="2" t="s">
        <v>28</v>
      </c>
      <c r="C1145" s="2" t="s">
        <v>29</v>
      </c>
      <c r="D1145" s="1">
        <v>31</v>
      </c>
      <c r="E1145" s="2" t="s">
        <v>1619</v>
      </c>
      <c r="F1145" s="1">
        <v>4</v>
      </c>
      <c r="G1145" s="2" t="s">
        <v>43</v>
      </c>
      <c r="H1145" s="1">
        <v>75</v>
      </c>
      <c r="I1145" s="1">
        <v>75</v>
      </c>
      <c r="J1145" s="1">
        <v>75</v>
      </c>
      <c r="K1145" s="1">
        <v>5</v>
      </c>
      <c r="L1145" s="1">
        <v>256.36</v>
      </c>
      <c r="M1145" s="1">
        <v>256.36</v>
      </c>
      <c r="N1145" s="1">
        <v>255.53700000000001</v>
      </c>
      <c r="O1145" s="1">
        <v>255.53700000000001</v>
      </c>
      <c r="P1145" s="1">
        <v>0</v>
      </c>
      <c r="Q1145" s="1">
        <v>1</v>
      </c>
      <c r="R1145" s="2" t="s">
        <v>49</v>
      </c>
      <c r="S1145" s="2" t="s">
        <v>50</v>
      </c>
      <c r="T1145" s="2"/>
      <c r="U1145" s="2"/>
      <c r="V1145" s="2" t="s">
        <v>50</v>
      </c>
      <c r="W1145" s="2" t="s">
        <v>2425</v>
      </c>
      <c r="X1145" s="3">
        <v>44897.4</v>
      </c>
      <c r="Y1145" s="2" t="s">
        <v>2172</v>
      </c>
      <c r="Z1145" s="2" t="s">
        <v>36</v>
      </c>
      <c r="AA1145" s="2"/>
      <c r="AB1145" s="2" t="s">
        <v>2426</v>
      </c>
    </row>
    <row r="1146" spans="1:28" ht="13" x14ac:dyDescent="0.15">
      <c r="A1146" s="1">
        <v>397</v>
      </c>
      <c r="B1146" s="2" t="s">
        <v>28</v>
      </c>
      <c r="C1146" s="2" t="s">
        <v>29</v>
      </c>
      <c r="D1146" s="1">
        <v>32</v>
      </c>
      <c r="E1146" s="2" t="s">
        <v>1619</v>
      </c>
      <c r="F1146" s="1">
        <v>1</v>
      </c>
      <c r="G1146" s="2" t="s">
        <v>43</v>
      </c>
      <c r="H1146" s="1">
        <v>74</v>
      </c>
      <c r="I1146" s="1">
        <v>74</v>
      </c>
      <c r="J1146" s="1">
        <v>74</v>
      </c>
      <c r="K1146" s="1">
        <v>5</v>
      </c>
      <c r="L1146" s="1">
        <v>256.74</v>
      </c>
      <c r="M1146" s="1">
        <v>256.74</v>
      </c>
      <c r="N1146" s="1">
        <v>256.51799999999997</v>
      </c>
      <c r="O1146" s="1">
        <v>256.51799999999997</v>
      </c>
      <c r="P1146" s="1">
        <v>0</v>
      </c>
      <c r="Q1146" s="1">
        <v>1</v>
      </c>
      <c r="R1146" s="2" t="s">
        <v>49</v>
      </c>
      <c r="S1146" s="2" t="s">
        <v>50</v>
      </c>
      <c r="T1146" s="2"/>
      <c r="U1146" s="2"/>
      <c r="V1146" s="2" t="s">
        <v>50</v>
      </c>
      <c r="W1146" s="2" t="s">
        <v>2427</v>
      </c>
      <c r="X1146" s="3">
        <v>44897.436805555553</v>
      </c>
      <c r="Y1146" s="2" t="s">
        <v>2172</v>
      </c>
      <c r="Z1146" s="2" t="s">
        <v>36</v>
      </c>
      <c r="AA1146" s="2"/>
      <c r="AB1146" s="2" t="s">
        <v>2428</v>
      </c>
    </row>
    <row r="1147" spans="1:28" ht="13" x14ac:dyDescent="0.15">
      <c r="A1147" s="1">
        <v>397</v>
      </c>
      <c r="B1147" s="2" t="s">
        <v>28</v>
      </c>
      <c r="C1147" s="2" t="s">
        <v>29</v>
      </c>
      <c r="D1147" s="1">
        <v>31</v>
      </c>
      <c r="E1147" s="2" t="s">
        <v>1619</v>
      </c>
      <c r="F1147" s="1" t="s">
        <v>119</v>
      </c>
      <c r="G1147" s="2"/>
      <c r="H1147" s="1">
        <v>10</v>
      </c>
      <c r="I1147" s="1">
        <v>17</v>
      </c>
      <c r="J1147" s="1">
        <v>0</v>
      </c>
      <c r="K1147" s="1">
        <v>5</v>
      </c>
      <c r="L1147" s="1">
        <v>256.83999999999997</v>
      </c>
      <c r="M1147" s="1">
        <v>256.91000000000003</v>
      </c>
      <c r="N1147" s="1">
        <v>255.941</v>
      </c>
      <c r="O1147" s="1">
        <v>256</v>
      </c>
      <c r="P1147" s="1">
        <v>7</v>
      </c>
      <c r="Q1147" s="1">
        <v>20</v>
      </c>
      <c r="R1147" s="2" t="s">
        <v>31</v>
      </c>
      <c r="S1147" s="2"/>
      <c r="T1147" s="2" t="s">
        <v>158</v>
      </c>
      <c r="U1147" s="2" t="s">
        <v>159</v>
      </c>
      <c r="V1147" s="2" t="s">
        <v>160</v>
      </c>
      <c r="W1147" s="2" t="s">
        <v>2429</v>
      </c>
      <c r="X1147" s="3">
        <v>44896.765277777777</v>
      </c>
      <c r="Y1147" s="2" t="s">
        <v>35</v>
      </c>
      <c r="Z1147" s="2" t="s">
        <v>36</v>
      </c>
      <c r="AA1147" s="2"/>
      <c r="AB1147" s="2" t="s">
        <v>2430</v>
      </c>
    </row>
    <row r="1148" spans="1:28" ht="13" x14ac:dyDescent="0.15">
      <c r="A1148" s="1">
        <v>397</v>
      </c>
      <c r="B1148" s="2" t="s">
        <v>28</v>
      </c>
      <c r="C1148" s="2" t="s">
        <v>29</v>
      </c>
      <c r="D1148" s="1">
        <v>31</v>
      </c>
      <c r="E1148" s="2" t="s">
        <v>1619</v>
      </c>
      <c r="F1148" s="1" t="s">
        <v>119</v>
      </c>
      <c r="G1148" s="2"/>
      <c r="H1148" s="1">
        <v>10</v>
      </c>
      <c r="I1148" s="1">
        <v>17</v>
      </c>
      <c r="J1148" s="1">
        <v>0</v>
      </c>
      <c r="K1148" s="1">
        <v>5</v>
      </c>
      <c r="L1148" s="1">
        <v>256.83999999999997</v>
      </c>
      <c r="M1148" s="1">
        <v>256.91000000000003</v>
      </c>
      <c r="N1148" s="1">
        <v>255.941</v>
      </c>
      <c r="O1148" s="1">
        <v>256</v>
      </c>
      <c r="P1148" s="1">
        <v>7</v>
      </c>
      <c r="Q1148" s="1">
        <v>5</v>
      </c>
      <c r="R1148" s="2" t="s">
        <v>31</v>
      </c>
      <c r="S1148" s="2"/>
      <c r="T1148" s="2" t="s">
        <v>153</v>
      </c>
      <c r="U1148" s="2" t="s">
        <v>154</v>
      </c>
      <c r="V1148" s="2" t="s">
        <v>155</v>
      </c>
      <c r="W1148" s="2" t="s">
        <v>2431</v>
      </c>
      <c r="X1148" s="3">
        <v>44896.765277777777</v>
      </c>
      <c r="Y1148" s="2" t="s">
        <v>35</v>
      </c>
      <c r="Z1148" s="2" t="s">
        <v>36</v>
      </c>
      <c r="AA1148" s="2"/>
      <c r="AB1148" s="2" t="s">
        <v>2432</v>
      </c>
    </row>
    <row r="1149" spans="1:28" ht="13" x14ac:dyDescent="0.15">
      <c r="A1149" s="1">
        <v>397</v>
      </c>
      <c r="B1149" s="2" t="s">
        <v>28</v>
      </c>
      <c r="C1149" s="2" t="s">
        <v>29</v>
      </c>
      <c r="D1149" s="1">
        <v>31</v>
      </c>
      <c r="E1149" s="2" t="s">
        <v>1619</v>
      </c>
      <c r="F1149" s="1" t="s">
        <v>119</v>
      </c>
      <c r="G1149" s="2"/>
      <c r="H1149" s="1">
        <v>10</v>
      </c>
      <c r="I1149" s="1">
        <v>17</v>
      </c>
      <c r="J1149" s="1">
        <v>0</v>
      </c>
      <c r="K1149" s="1">
        <v>5</v>
      </c>
      <c r="L1149" s="1">
        <v>256.83999999999997</v>
      </c>
      <c r="M1149" s="1">
        <v>256.91000000000003</v>
      </c>
      <c r="N1149" s="1">
        <v>255.941</v>
      </c>
      <c r="O1149" s="1">
        <v>256</v>
      </c>
      <c r="P1149" s="1">
        <v>7</v>
      </c>
      <c r="Q1149" s="1">
        <v>20</v>
      </c>
      <c r="R1149" s="2" t="s">
        <v>31</v>
      </c>
      <c r="S1149" s="2" t="s">
        <v>133</v>
      </c>
      <c r="T1149" s="2"/>
      <c r="U1149" s="2"/>
      <c r="V1149" s="2" t="s">
        <v>133</v>
      </c>
      <c r="W1149" s="2" t="s">
        <v>2433</v>
      </c>
      <c r="X1149" s="3">
        <v>44896.765277777777</v>
      </c>
      <c r="Y1149" s="2" t="s">
        <v>35</v>
      </c>
      <c r="Z1149" s="2" t="s">
        <v>36</v>
      </c>
      <c r="AA1149" s="2" t="s">
        <v>131</v>
      </c>
      <c r="AB1149" s="2" t="s">
        <v>2434</v>
      </c>
    </row>
    <row r="1150" spans="1:28" ht="13" x14ac:dyDescent="0.15">
      <c r="A1150" s="1">
        <v>397</v>
      </c>
      <c r="B1150" s="2" t="s">
        <v>28</v>
      </c>
      <c r="C1150" s="2" t="s">
        <v>29</v>
      </c>
      <c r="D1150" s="1">
        <v>31</v>
      </c>
      <c r="E1150" s="2" t="s">
        <v>1619</v>
      </c>
      <c r="F1150" s="1" t="s">
        <v>119</v>
      </c>
      <c r="G1150" s="2"/>
      <c r="H1150" s="1">
        <v>10</v>
      </c>
      <c r="I1150" s="1">
        <v>17</v>
      </c>
      <c r="J1150" s="1">
        <v>0</v>
      </c>
      <c r="K1150" s="1">
        <v>5</v>
      </c>
      <c r="L1150" s="1">
        <v>256.83999999999997</v>
      </c>
      <c r="M1150" s="1">
        <v>256.91000000000003</v>
      </c>
      <c r="N1150" s="1">
        <v>255.941</v>
      </c>
      <c r="O1150" s="1">
        <v>256</v>
      </c>
      <c r="P1150" s="1">
        <v>7</v>
      </c>
      <c r="Q1150" s="1">
        <v>5</v>
      </c>
      <c r="R1150" s="2" t="s">
        <v>31</v>
      </c>
      <c r="S1150" s="2"/>
      <c r="T1150" s="2" t="s">
        <v>141</v>
      </c>
      <c r="U1150" s="2" t="s">
        <v>142</v>
      </c>
      <c r="V1150" s="2" t="s">
        <v>143</v>
      </c>
      <c r="W1150" s="2" t="s">
        <v>2435</v>
      </c>
      <c r="X1150" s="3">
        <v>44896.765277777777</v>
      </c>
      <c r="Y1150" s="2" t="s">
        <v>35</v>
      </c>
      <c r="Z1150" s="2" t="s">
        <v>36</v>
      </c>
      <c r="AA1150" s="2"/>
      <c r="AB1150" s="2" t="s">
        <v>2436</v>
      </c>
    </row>
    <row r="1151" spans="1:28" ht="13" x14ac:dyDescent="0.15">
      <c r="A1151" s="1">
        <v>397</v>
      </c>
      <c r="B1151" s="2" t="s">
        <v>28</v>
      </c>
      <c r="C1151" s="2" t="s">
        <v>29</v>
      </c>
      <c r="D1151" s="1">
        <v>31</v>
      </c>
      <c r="E1151" s="2" t="s">
        <v>1619</v>
      </c>
      <c r="F1151" s="1" t="s">
        <v>119</v>
      </c>
      <c r="G1151" s="2"/>
      <c r="H1151" s="1">
        <v>10</v>
      </c>
      <c r="I1151" s="1">
        <v>17</v>
      </c>
      <c r="J1151" s="1">
        <v>0</v>
      </c>
      <c r="K1151" s="1">
        <v>5</v>
      </c>
      <c r="L1151" s="1">
        <v>256.83999999999997</v>
      </c>
      <c r="M1151" s="1">
        <v>256.91000000000003</v>
      </c>
      <c r="N1151" s="1">
        <v>255.941</v>
      </c>
      <c r="O1151" s="1">
        <v>256</v>
      </c>
      <c r="P1151" s="1">
        <v>7</v>
      </c>
      <c r="Q1151" s="1">
        <v>30</v>
      </c>
      <c r="R1151" s="2" t="s">
        <v>31</v>
      </c>
      <c r="S1151" s="2"/>
      <c r="T1151" s="2" t="s">
        <v>125</v>
      </c>
      <c r="U1151" s="2" t="s">
        <v>126</v>
      </c>
      <c r="V1151" s="2" t="s">
        <v>127</v>
      </c>
      <c r="W1151" s="2" t="s">
        <v>2437</v>
      </c>
      <c r="X1151" s="3">
        <v>44896.765277777777</v>
      </c>
      <c r="Y1151" s="2" t="s">
        <v>35</v>
      </c>
      <c r="Z1151" s="2" t="s">
        <v>36</v>
      </c>
      <c r="AA1151" s="2"/>
      <c r="AB1151" s="2" t="s">
        <v>2438</v>
      </c>
    </row>
    <row r="1152" spans="1:28" ht="13" x14ac:dyDescent="0.15">
      <c r="A1152" s="1">
        <v>397</v>
      </c>
      <c r="B1152" s="2" t="s">
        <v>28</v>
      </c>
      <c r="C1152" s="2" t="s">
        <v>29</v>
      </c>
      <c r="D1152" s="1">
        <v>31</v>
      </c>
      <c r="E1152" s="2" t="s">
        <v>1619</v>
      </c>
      <c r="F1152" s="1" t="s">
        <v>119</v>
      </c>
      <c r="G1152" s="2"/>
      <c r="H1152" s="1">
        <v>10</v>
      </c>
      <c r="I1152" s="1">
        <v>17</v>
      </c>
      <c r="J1152" s="1">
        <v>10</v>
      </c>
      <c r="K1152" s="1">
        <v>5</v>
      </c>
      <c r="L1152" s="1">
        <v>256.83999999999997</v>
      </c>
      <c r="M1152" s="1">
        <v>256.91000000000003</v>
      </c>
      <c r="N1152" s="1">
        <v>255.941</v>
      </c>
      <c r="O1152" s="1">
        <v>256</v>
      </c>
      <c r="P1152" s="1">
        <v>7</v>
      </c>
      <c r="Q1152" s="1">
        <v>247</v>
      </c>
      <c r="R1152" s="2" t="s">
        <v>59</v>
      </c>
      <c r="S1152" s="2" t="s">
        <v>32</v>
      </c>
      <c r="T1152" s="2"/>
      <c r="U1152" s="2"/>
      <c r="V1152" s="2" t="s">
        <v>32</v>
      </c>
      <c r="W1152" s="2" t="s">
        <v>2439</v>
      </c>
      <c r="X1152" s="3">
        <v>44896.765277777777</v>
      </c>
      <c r="Y1152" s="2" t="s">
        <v>35</v>
      </c>
      <c r="Z1152" s="2" t="s">
        <v>36</v>
      </c>
      <c r="AA1152" s="2"/>
      <c r="AB1152" s="2" t="s">
        <v>2440</v>
      </c>
    </row>
    <row r="1153" spans="1:28" ht="13" x14ac:dyDescent="0.15">
      <c r="A1153" s="1">
        <v>397</v>
      </c>
      <c r="B1153" s="2" t="s">
        <v>28</v>
      </c>
      <c r="C1153" s="2" t="s">
        <v>29</v>
      </c>
      <c r="D1153" s="1">
        <v>31</v>
      </c>
      <c r="E1153" s="2" t="s">
        <v>1619</v>
      </c>
      <c r="F1153" s="1" t="s">
        <v>119</v>
      </c>
      <c r="G1153" s="2"/>
      <c r="H1153" s="1">
        <v>10</v>
      </c>
      <c r="I1153" s="1">
        <v>17</v>
      </c>
      <c r="J1153" s="1">
        <v>0</v>
      </c>
      <c r="K1153" s="1">
        <v>5</v>
      </c>
      <c r="L1153" s="1">
        <v>256.83999999999997</v>
      </c>
      <c r="M1153" s="1">
        <v>256.91000000000003</v>
      </c>
      <c r="N1153" s="1">
        <v>255.941</v>
      </c>
      <c r="O1153" s="1">
        <v>256</v>
      </c>
      <c r="P1153" s="1">
        <v>7</v>
      </c>
      <c r="Q1153" s="1">
        <v>20</v>
      </c>
      <c r="R1153" s="2" t="s">
        <v>31</v>
      </c>
      <c r="S1153" s="2"/>
      <c r="T1153" s="2" t="s">
        <v>146</v>
      </c>
      <c r="U1153" s="2" t="s">
        <v>147</v>
      </c>
      <c r="V1153" s="2" t="s">
        <v>148</v>
      </c>
      <c r="W1153" s="2" t="s">
        <v>2441</v>
      </c>
      <c r="X1153" s="3">
        <v>44896.765277777777</v>
      </c>
      <c r="Y1153" s="2" t="s">
        <v>35</v>
      </c>
      <c r="Z1153" s="2" t="s">
        <v>36</v>
      </c>
      <c r="AA1153" s="2"/>
      <c r="AB1153" s="2" t="s">
        <v>2442</v>
      </c>
    </row>
    <row r="1154" spans="1:28" ht="13" x14ac:dyDescent="0.15">
      <c r="A1154" s="1">
        <v>397</v>
      </c>
      <c r="B1154" s="2" t="s">
        <v>28</v>
      </c>
      <c r="C1154" s="2" t="s">
        <v>29</v>
      </c>
      <c r="D1154" s="1">
        <v>31</v>
      </c>
      <c r="E1154" s="2" t="s">
        <v>1619</v>
      </c>
      <c r="F1154" s="1" t="s">
        <v>119</v>
      </c>
      <c r="G1154" s="2"/>
      <c r="H1154" s="1">
        <v>10</v>
      </c>
      <c r="I1154" s="1">
        <v>17</v>
      </c>
      <c r="J1154" s="1">
        <v>0</v>
      </c>
      <c r="K1154" s="1">
        <v>5</v>
      </c>
      <c r="L1154" s="1">
        <v>256.83999999999997</v>
      </c>
      <c r="M1154" s="1">
        <v>256.91000000000003</v>
      </c>
      <c r="N1154" s="1">
        <v>255.941</v>
      </c>
      <c r="O1154" s="1">
        <v>256</v>
      </c>
      <c r="P1154" s="1">
        <v>7</v>
      </c>
      <c r="Q1154" s="1">
        <v>5</v>
      </c>
      <c r="R1154" s="2" t="s">
        <v>31</v>
      </c>
      <c r="S1154" s="2" t="s">
        <v>50</v>
      </c>
      <c r="T1154" s="2"/>
      <c r="U1154" s="2"/>
      <c r="V1154" s="2" t="s">
        <v>50</v>
      </c>
      <c r="W1154" s="2" t="s">
        <v>2443</v>
      </c>
      <c r="X1154" s="3">
        <v>44896.765277777777</v>
      </c>
      <c r="Y1154" s="2" t="s">
        <v>35</v>
      </c>
      <c r="Z1154" s="2" t="s">
        <v>36</v>
      </c>
      <c r="AA1154" s="2" t="s">
        <v>131</v>
      </c>
      <c r="AB1154" s="2" t="s">
        <v>2444</v>
      </c>
    </row>
    <row r="1155" spans="1:28" ht="13" x14ac:dyDescent="0.15">
      <c r="A1155" s="1">
        <v>397</v>
      </c>
      <c r="B1155" s="2" t="s">
        <v>28</v>
      </c>
      <c r="C1155" s="2" t="s">
        <v>29</v>
      </c>
      <c r="D1155" s="1">
        <v>31</v>
      </c>
      <c r="E1155" s="2" t="s">
        <v>1619</v>
      </c>
      <c r="F1155" s="1" t="s">
        <v>119</v>
      </c>
      <c r="G1155" s="2"/>
      <c r="H1155" s="1">
        <v>10</v>
      </c>
      <c r="I1155" s="1">
        <v>17</v>
      </c>
      <c r="J1155" s="1">
        <v>0</v>
      </c>
      <c r="K1155" s="1">
        <v>5</v>
      </c>
      <c r="L1155" s="1">
        <v>256.83999999999997</v>
      </c>
      <c r="M1155" s="1">
        <v>256.91000000000003</v>
      </c>
      <c r="N1155" s="1">
        <v>255.941</v>
      </c>
      <c r="O1155" s="1">
        <v>256</v>
      </c>
      <c r="P1155" s="1">
        <v>7</v>
      </c>
      <c r="Q1155" s="1">
        <v>30</v>
      </c>
      <c r="R1155" s="2" t="s">
        <v>31</v>
      </c>
      <c r="S1155" s="2"/>
      <c r="T1155" s="2" t="s">
        <v>120</v>
      </c>
      <c r="U1155" s="2" t="s">
        <v>121</v>
      </c>
      <c r="V1155" s="2" t="s">
        <v>122</v>
      </c>
      <c r="W1155" s="2" t="s">
        <v>2445</v>
      </c>
      <c r="X1155" s="3">
        <v>44896.765277777777</v>
      </c>
      <c r="Y1155" s="2" t="s">
        <v>35</v>
      </c>
      <c r="Z1155" s="2" t="s">
        <v>36</v>
      </c>
      <c r="AA1155" s="2"/>
      <c r="AB1155" s="2" t="s">
        <v>2446</v>
      </c>
    </row>
    <row r="1156" spans="1:28" ht="13" x14ac:dyDescent="0.15">
      <c r="A1156" s="1">
        <v>397</v>
      </c>
      <c r="B1156" s="2" t="s">
        <v>28</v>
      </c>
      <c r="C1156" s="2" t="s">
        <v>29</v>
      </c>
      <c r="D1156" s="1">
        <v>31</v>
      </c>
      <c r="E1156" s="2" t="s">
        <v>1619</v>
      </c>
      <c r="F1156" s="1" t="s">
        <v>119</v>
      </c>
      <c r="G1156" s="2"/>
      <c r="H1156" s="1">
        <v>10</v>
      </c>
      <c r="I1156" s="1">
        <v>17</v>
      </c>
      <c r="J1156" s="1">
        <v>0</v>
      </c>
      <c r="K1156" s="1">
        <v>5</v>
      </c>
      <c r="L1156" s="1">
        <v>256.83999999999997</v>
      </c>
      <c r="M1156" s="1">
        <v>256.91000000000003</v>
      </c>
      <c r="N1156" s="1">
        <v>255.941</v>
      </c>
      <c r="O1156" s="1">
        <v>256</v>
      </c>
      <c r="P1156" s="1">
        <v>7</v>
      </c>
      <c r="Q1156" s="1">
        <v>5</v>
      </c>
      <c r="R1156" s="2" t="s">
        <v>31</v>
      </c>
      <c r="S1156" s="2"/>
      <c r="T1156" s="2" t="s">
        <v>136</v>
      </c>
      <c r="U1156" s="2" t="s">
        <v>137</v>
      </c>
      <c r="V1156" s="2" t="s">
        <v>138</v>
      </c>
      <c r="W1156" s="2" t="s">
        <v>2447</v>
      </c>
      <c r="X1156" s="3">
        <v>44896.765277777777</v>
      </c>
      <c r="Y1156" s="2" t="s">
        <v>35</v>
      </c>
      <c r="Z1156" s="2" t="s">
        <v>36</v>
      </c>
      <c r="AA1156" s="2"/>
      <c r="AB1156" s="2" t="s">
        <v>2448</v>
      </c>
    </row>
    <row r="1157" spans="1:28" ht="13" x14ac:dyDescent="0.15">
      <c r="A1157" s="1">
        <v>397</v>
      </c>
      <c r="B1157" s="2" t="s">
        <v>28</v>
      </c>
      <c r="C1157" s="2" t="s">
        <v>29</v>
      </c>
      <c r="D1157" s="1">
        <v>32</v>
      </c>
      <c r="E1157" s="2" t="s">
        <v>1619</v>
      </c>
      <c r="F1157" s="1">
        <v>2</v>
      </c>
      <c r="G1157" s="2" t="s">
        <v>43</v>
      </c>
      <c r="H1157" s="1">
        <v>75</v>
      </c>
      <c r="I1157" s="1">
        <v>75</v>
      </c>
      <c r="J1157" s="1">
        <v>75</v>
      </c>
      <c r="K1157" s="1">
        <v>5</v>
      </c>
      <c r="L1157" s="1">
        <v>258.25</v>
      </c>
      <c r="M1157" s="1">
        <v>258.25</v>
      </c>
      <c r="N1157" s="1">
        <v>257.57499999999999</v>
      </c>
      <c r="O1157" s="1">
        <v>257.57499999999999</v>
      </c>
      <c r="P1157" s="1">
        <v>0</v>
      </c>
      <c r="Q1157" s="1">
        <v>1</v>
      </c>
      <c r="R1157" s="2" t="s">
        <v>49</v>
      </c>
      <c r="S1157" s="2" t="s">
        <v>50</v>
      </c>
      <c r="T1157" s="2"/>
      <c r="U1157" s="2"/>
      <c r="V1157" s="2" t="s">
        <v>50</v>
      </c>
      <c r="W1157" s="2" t="s">
        <v>2449</v>
      </c>
      <c r="X1157" s="3">
        <v>44897.436805555553</v>
      </c>
      <c r="Y1157" s="2" t="s">
        <v>2172</v>
      </c>
      <c r="Z1157" s="2" t="s">
        <v>36</v>
      </c>
      <c r="AA1157" s="2"/>
      <c r="AB1157" s="2" t="s">
        <v>2450</v>
      </c>
    </row>
    <row r="1158" spans="1:28" ht="13" x14ac:dyDescent="0.15">
      <c r="A1158" s="1">
        <v>397</v>
      </c>
      <c r="B1158" s="2" t="s">
        <v>28</v>
      </c>
      <c r="C1158" s="2" t="s">
        <v>29</v>
      </c>
      <c r="D1158" s="1">
        <v>32</v>
      </c>
      <c r="E1158" s="2" t="s">
        <v>1619</v>
      </c>
      <c r="F1158" s="1">
        <v>2</v>
      </c>
      <c r="G1158" s="2" t="s">
        <v>29</v>
      </c>
      <c r="H1158" s="1">
        <v>80</v>
      </c>
      <c r="I1158" s="1">
        <v>80</v>
      </c>
      <c r="J1158" s="1">
        <v>80</v>
      </c>
      <c r="K1158" s="1">
        <v>5</v>
      </c>
      <c r="L1158" s="1">
        <v>258.3</v>
      </c>
      <c r="M1158" s="1">
        <v>258.3</v>
      </c>
      <c r="N1158" s="1">
        <v>257.61</v>
      </c>
      <c r="O1158" s="1">
        <v>257.61</v>
      </c>
      <c r="P1158" s="1">
        <v>0</v>
      </c>
      <c r="Q1158" s="1">
        <v>1</v>
      </c>
      <c r="R1158" s="2" t="s">
        <v>38</v>
      </c>
      <c r="S1158" s="2" t="s">
        <v>39</v>
      </c>
      <c r="T1158" s="2"/>
      <c r="U1158" s="2"/>
      <c r="V1158" s="2" t="s">
        <v>39</v>
      </c>
      <c r="W1158" s="2" t="s">
        <v>2451</v>
      </c>
      <c r="X1158" s="3">
        <v>44897.436805555553</v>
      </c>
      <c r="Y1158" s="2" t="s">
        <v>41</v>
      </c>
      <c r="Z1158" s="2" t="s">
        <v>36</v>
      </c>
      <c r="AA1158" s="2"/>
      <c r="AB1158" s="2" t="s">
        <v>2452</v>
      </c>
    </row>
    <row r="1159" spans="1:28" ht="13" x14ac:dyDescent="0.15">
      <c r="A1159" s="1">
        <v>397</v>
      </c>
      <c r="B1159" s="2" t="s">
        <v>28</v>
      </c>
      <c r="C1159" s="2" t="s">
        <v>29</v>
      </c>
      <c r="D1159" s="1">
        <v>32</v>
      </c>
      <c r="E1159" s="2" t="s">
        <v>1619</v>
      </c>
      <c r="F1159" s="1">
        <v>3</v>
      </c>
      <c r="G1159" s="2" t="s">
        <v>43</v>
      </c>
      <c r="H1159" s="1">
        <v>38</v>
      </c>
      <c r="I1159" s="1">
        <v>40</v>
      </c>
      <c r="J1159" s="1">
        <v>38</v>
      </c>
      <c r="K1159" s="1">
        <v>5</v>
      </c>
      <c r="L1159" s="1">
        <v>259.38</v>
      </c>
      <c r="M1159" s="1">
        <v>259.39999999999998</v>
      </c>
      <c r="N1159" s="1">
        <v>258.36599999999999</v>
      </c>
      <c r="O1159" s="1">
        <v>258.38</v>
      </c>
      <c r="P1159" s="1">
        <v>2</v>
      </c>
      <c r="Q1159" s="1">
        <v>7</v>
      </c>
      <c r="R1159" s="2" t="s">
        <v>210</v>
      </c>
      <c r="S1159" s="2" t="s">
        <v>211</v>
      </c>
      <c r="T1159" s="2" t="s">
        <v>212</v>
      </c>
      <c r="U1159" s="2" t="s">
        <v>213</v>
      </c>
      <c r="V1159" s="2" t="s">
        <v>211</v>
      </c>
      <c r="W1159" s="2" t="s">
        <v>2453</v>
      </c>
      <c r="X1159" s="3">
        <v>44897.440972222219</v>
      </c>
      <c r="Y1159" s="2" t="s">
        <v>35</v>
      </c>
      <c r="Z1159" s="2" t="s">
        <v>36</v>
      </c>
      <c r="AA1159" s="2"/>
      <c r="AB1159" s="2" t="s">
        <v>2454</v>
      </c>
    </row>
    <row r="1160" spans="1:28" ht="13" x14ac:dyDescent="0.15">
      <c r="A1160" s="1">
        <v>397</v>
      </c>
      <c r="B1160" s="2" t="s">
        <v>28</v>
      </c>
      <c r="C1160" s="2" t="s">
        <v>29</v>
      </c>
      <c r="D1160" s="1">
        <v>32</v>
      </c>
      <c r="E1160" s="2" t="s">
        <v>1619</v>
      </c>
      <c r="F1160" s="2">
        <v>3</v>
      </c>
      <c r="G1160" s="2" t="s">
        <v>43</v>
      </c>
      <c r="H1160" s="1">
        <v>75</v>
      </c>
      <c r="I1160" s="1">
        <v>75</v>
      </c>
      <c r="J1160" s="1">
        <v>75</v>
      </c>
      <c r="K1160" s="1">
        <v>5</v>
      </c>
      <c r="L1160" s="1">
        <v>259.75</v>
      </c>
      <c r="M1160" s="1">
        <v>259.75</v>
      </c>
      <c r="N1160" s="1">
        <v>258.625</v>
      </c>
      <c r="O1160" s="1">
        <v>258.625</v>
      </c>
      <c r="P1160" s="1">
        <v>0</v>
      </c>
      <c r="Q1160" s="1">
        <v>1</v>
      </c>
      <c r="R1160" s="2" t="s">
        <v>49</v>
      </c>
      <c r="S1160" s="2" t="s">
        <v>50</v>
      </c>
      <c r="T1160" s="2"/>
      <c r="U1160" s="2"/>
      <c r="V1160" s="2" t="s">
        <v>50</v>
      </c>
      <c r="W1160" s="2" t="s">
        <v>2455</v>
      </c>
      <c r="X1160" s="3">
        <v>44897.436805555553</v>
      </c>
      <c r="Y1160" s="2" t="s">
        <v>2172</v>
      </c>
      <c r="Z1160" s="2" t="s">
        <v>36</v>
      </c>
      <c r="AA1160" s="2"/>
      <c r="AB1160" s="2" t="s">
        <v>2456</v>
      </c>
    </row>
    <row r="1161" spans="1:28" ht="13" x14ac:dyDescent="0.15">
      <c r="A1161" s="1">
        <v>397</v>
      </c>
      <c r="B1161" s="2" t="s">
        <v>28</v>
      </c>
      <c r="C1161" s="2" t="s">
        <v>29</v>
      </c>
      <c r="D1161" s="1">
        <v>32</v>
      </c>
      <c r="E1161" s="2" t="s">
        <v>1619</v>
      </c>
      <c r="F1161" s="2">
        <v>3</v>
      </c>
      <c r="G1161" s="2" t="s">
        <v>43</v>
      </c>
      <c r="H1161" s="1">
        <v>80</v>
      </c>
      <c r="I1161" s="1">
        <v>81</v>
      </c>
      <c r="J1161" s="1">
        <v>80</v>
      </c>
      <c r="K1161" s="1">
        <v>5</v>
      </c>
      <c r="L1161" s="1">
        <v>259.8</v>
      </c>
      <c r="M1161" s="1">
        <v>259.81</v>
      </c>
      <c r="N1161" s="1">
        <v>258.66000000000003</v>
      </c>
      <c r="O1161" s="1">
        <v>258.66699999999997</v>
      </c>
      <c r="P1161" s="1">
        <v>1</v>
      </c>
      <c r="Q1161" s="1">
        <v>5</v>
      </c>
      <c r="R1161" s="2" t="s">
        <v>44</v>
      </c>
      <c r="S1161" s="2" t="s">
        <v>108</v>
      </c>
      <c r="T1161" s="2"/>
      <c r="U1161" s="2"/>
      <c r="V1161" s="2" t="s">
        <v>108</v>
      </c>
      <c r="W1161" s="2" t="s">
        <v>2457</v>
      </c>
      <c r="X1161" s="3">
        <v>44897.436805555553</v>
      </c>
      <c r="Y1161" s="2" t="s">
        <v>2172</v>
      </c>
      <c r="Z1161" s="2" t="s">
        <v>36</v>
      </c>
      <c r="AA1161" s="2"/>
      <c r="AB1161" s="2" t="s">
        <v>2458</v>
      </c>
    </row>
    <row r="1162" spans="1:28" ht="13" x14ac:dyDescent="0.15">
      <c r="A1162" s="1">
        <v>397</v>
      </c>
      <c r="B1162" s="2" t="s">
        <v>28</v>
      </c>
      <c r="C1162" s="2" t="s">
        <v>29</v>
      </c>
      <c r="D1162" s="1">
        <v>32</v>
      </c>
      <c r="E1162" s="2" t="s">
        <v>1619</v>
      </c>
      <c r="F1162" s="2">
        <v>3</v>
      </c>
      <c r="G1162" s="2" t="s">
        <v>43</v>
      </c>
      <c r="H1162" s="1">
        <v>80</v>
      </c>
      <c r="I1162" s="1">
        <v>81</v>
      </c>
      <c r="J1162" s="1">
        <v>80</v>
      </c>
      <c r="K1162" s="1">
        <v>5</v>
      </c>
      <c r="L1162" s="1">
        <v>259.8</v>
      </c>
      <c r="M1162" s="1">
        <v>259.81</v>
      </c>
      <c r="N1162" s="1">
        <v>258.66000000000003</v>
      </c>
      <c r="O1162" s="1">
        <v>258.66699999999997</v>
      </c>
      <c r="P1162" s="1">
        <v>1</v>
      </c>
      <c r="Q1162" s="1">
        <v>5</v>
      </c>
      <c r="R1162" s="2" t="s">
        <v>44</v>
      </c>
      <c r="S1162" s="2" t="s">
        <v>112</v>
      </c>
      <c r="T1162" s="2"/>
      <c r="U1162" s="2"/>
      <c r="V1162" s="2" t="s">
        <v>112</v>
      </c>
      <c r="W1162" s="2" t="s">
        <v>2459</v>
      </c>
      <c r="X1162" s="3">
        <v>44897.436805555553</v>
      </c>
      <c r="Y1162" s="2" t="s">
        <v>2172</v>
      </c>
      <c r="Z1162" s="2" t="s">
        <v>36</v>
      </c>
      <c r="AA1162" s="2"/>
      <c r="AB1162" s="2" t="s">
        <v>2460</v>
      </c>
    </row>
    <row r="1163" spans="1:28" ht="13" x14ac:dyDescent="0.15">
      <c r="A1163" s="1">
        <v>397</v>
      </c>
      <c r="B1163" s="2" t="s">
        <v>28</v>
      </c>
      <c r="C1163" s="2" t="s">
        <v>29</v>
      </c>
      <c r="D1163" s="1">
        <v>32</v>
      </c>
      <c r="E1163" s="2" t="s">
        <v>1619</v>
      </c>
      <c r="F1163" s="2">
        <v>3</v>
      </c>
      <c r="G1163" s="2" t="s">
        <v>43</v>
      </c>
      <c r="H1163" s="1">
        <v>102</v>
      </c>
      <c r="I1163" s="1">
        <v>104</v>
      </c>
      <c r="J1163" s="1">
        <v>102</v>
      </c>
      <c r="K1163" s="1">
        <v>5</v>
      </c>
      <c r="L1163" s="1">
        <v>260.02</v>
      </c>
      <c r="M1163" s="1">
        <v>260.04000000000002</v>
      </c>
      <c r="N1163" s="1">
        <v>258.81400000000002</v>
      </c>
      <c r="O1163" s="1">
        <v>258.82799999999997</v>
      </c>
      <c r="P1163" s="1">
        <v>2</v>
      </c>
      <c r="Q1163" s="1">
        <v>10</v>
      </c>
      <c r="R1163" s="2" t="s">
        <v>44</v>
      </c>
      <c r="S1163" s="2" t="s">
        <v>45</v>
      </c>
      <c r="T1163" s="2"/>
      <c r="U1163" s="2"/>
      <c r="V1163" s="2">
        <v>31208</v>
      </c>
      <c r="W1163" s="2" t="s">
        <v>2461</v>
      </c>
      <c r="X1163" s="3">
        <v>44897.442361111112</v>
      </c>
      <c r="Y1163" s="2" t="s">
        <v>2172</v>
      </c>
      <c r="Z1163" s="2" t="s">
        <v>36</v>
      </c>
      <c r="AA1163" s="2"/>
      <c r="AB1163" s="2" t="s">
        <v>2462</v>
      </c>
    </row>
    <row r="1164" spans="1:28" ht="13" x14ac:dyDescent="0.15">
      <c r="A1164" s="1">
        <v>397</v>
      </c>
      <c r="B1164" s="2" t="s">
        <v>28</v>
      </c>
      <c r="C1164" s="2" t="s">
        <v>29</v>
      </c>
      <c r="D1164" s="1">
        <v>32</v>
      </c>
      <c r="E1164" s="2" t="s">
        <v>1619</v>
      </c>
      <c r="F1164" s="2">
        <v>4</v>
      </c>
      <c r="G1164" s="2" t="s">
        <v>43</v>
      </c>
      <c r="H1164" s="1">
        <v>75</v>
      </c>
      <c r="I1164" s="1">
        <v>75</v>
      </c>
      <c r="J1164" s="1">
        <v>75</v>
      </c>
      <c r="K1164" s="1">
        <v>5</v>
      </c>
      <c r="L1164" s="1">
        <v>261.25</v>
      </c>
      <c r="M1164" s="1">
        <v>261.25</v>
      </c>
      <c r="N1164" s="1">
        <v>259.67500000000001</v>
      </c>
      <c r="O1164" s="1">
        <v>259.67500000000001</v>
      </c>
      <c r="P1164" s="1">
        <v>0</v>
      </c>
      <c r="Q1164" s="1">
        <v>1</v>
      </c>
      <c r="R1164" s="2" t="s">
        <v>49</v>
      </c>
      <c r="S1164" s="2" t="s">
        <v>50</v>
      </c>
      <c r="T1164" s="2"/>
      <c r="U1164" s="2"/>
      <c r="V1164" s="2" t="s">
        <v>50</v>
      </c>
      <c r="W1164" s="2" t="s">
        <v>2463</v>
      </c>
      <c r="X1164" s="3">
        <v>44897.436805555553</v>
      </c>
      <c r="Y1164" s="2" t="s">
        <v>2172</v>
      </c>
      <c r="Z1164" s="2" t="s">
        <v>36</v>
      </c>
      <c r="AA1164" s="2"/>
      <c r="AB1164" s="2" t="s">
        <v>2464</v>
      </c>
    </row>
    <row r="1165" spans="1:28" ht="13" x14ac:dyDescent="0.15">
      <c r="A1165" s="1">
        <v>397</v>
      </c>
      <c r="B1165" s="2" t="s">
        <v>28</v>
      </c>
      <c r="C1165" s="2" t="s">
        <v>29</v>
      </c>
      <c r="D1165" s="1">
        <v>33</v>
      </c>
      <c r="E1165" s="2" t="s">
        <v>1619</v>
      </c>
      <c r="F1165" s="2">
        <v>1</v>
      </c>
      <c r="G1165" s="2" t="s">
        <v>43</v>
      </c>
      <c r="H1165" s="1">
        <v>76</v>
      </c>
      <c r="I1165" s="1">
        <v>76</v>
      </c>
      <c r="J1165" s="1">
        <v>76</v>
      </c>
      <c r="K1165" s="1">
        <v>5</v>
      </c>
      <c r="L1165" s="1">
        <v>261.66000000000003</v>
      </c>
      <c r="M1165" s="1">
        <v>261.66000000000003</v>
      </c>
      <c r="N1165" s="1">
        <v>261.47199999999998</v>
      </c>
      <c r="O1165" s="1">
        <v>261.47199999999998</v>
      </c>
      <c r="P1165" s="1">
        <v>0</v>
      </c>
      <c r="Q1165" s="1">
        <v>1</v>
      </c>
      <c r="R1165" s="2" t="s">
        <v>49</v>
      </c>
      <c r="S1165" s="2" t="s">
        <v>50</v>
      </c>
      <c r="T1165" s="2"/>
      <c r="U1165" s="2"/>
      <c r="V1165" s="2" t="s">
        <v>50</v>
      </c>
      <c r="W1165" s="2" t="s">
        <v>2465</v>
      </c>
      <c r="X1165" s="3">
        <v>44897.492361111108</v>
      </c>
      <c r="Y1165" s="2" t="s">
        <v>2172</v>
      </c>
      <c r="Z1165" s="2" t="s">
        <v>36</v>
      </c>
      <c r="AA1165" s="2"/>
      <c r="AB1165" s="2" t="s">
        <v>2466</v>
      </c>
    </row>
    <row r="1166" spans="1:28" ht="13" x14ac:dyDescent="0.15">
      <c r="A1166" s="1">
        <v>397</v>
      </c>
      <c r="B1166" s="2" t="s">
        <v>28</v>
      </c>
      <c r="C1166" s="2" t="s">
        <v>29</v>
      </c>
      <c r="D1166" s="1">
        <v>32</v>
      </c>
      <c r="E1166" s="2" t="s">
        <v>1619</v>
      </c>
      <c r="F1166" s="2">
        <v>4</v>
      </c>
      <c r="G1166" s="2"/>
      <c r="H1166" s="1">
        <v>140</v>
      </c>
      <c r="I1166" s="1">
        <v>150</v>
      </c>
      <c r="J1166" s="1">
        <v>0</v>
      </c>
      <c r="K1166" s="1">
        <v>5</v>
      </c>
      <c r="L1166" s="1">
        <v>261.89999999999998</v>
      </c>
      <c r="M1166" s="1">
        <v>261.95</v>
      </c>
      <c r="N1166" s="1">
        <v>260.13</v>
      </c>
      <c r="O1166" s="1">
        <v>260.16500000000002</v>
      </c>
      <c r="P1166" s="1">
        <v>5</v>
      </c>
      <c r="Q1166" s="1">
        <v>2</v>
      </c>
      <c r="R1166" s="2" t="s">
        <v>53</v>
      </c>
      <c r="S1166" s="2"/>
      <c r="T1166" s="2" t="s">
        <v>74</v>
      </c>
      <c r="U1166" s="2" t="s">
        <v>75</v>
      </c>
      <c r="V1166" s="2" t="s">
        <v>76</v>
      </c>
      <c r="W1166" s="2" t="s">
        <v>2467</v>
      </c>
      <c r="X1166" s="3">
        <v>44896.899305555555</v>
      </c>
      <c r="Y1166" s="2" t="s">
        <v>56</v>
      </c>
      <c r="Z1166" s="2" t="s">
        <v>36</v>
      </c>
      <c r="AA1166" s="2" t="s">
        <v>78</v>
      </c>
      <c r="AB1166" s="2" t="s">
        <v>2468</v>
      </c>
    </row>
    <row r="1167" spans="1:28" ht="13" x14ac:dyDescent="0.15">
      <c r="A1167" s="1">
        <v>397</v>
      </c>
      <c r="B1167" s="2" t="s">
        <v>28</v>
      </c>
      <c r="C1167" s="2" t="s">
        <v>29</v>
      </c>
      <c r="D1167" s="1">
        <v>32</v>
      </c>
      <c r="E1167" s="2" t="s">
        <v>1619</v>
      </c>
      <c r="F1167" s="2">
        <v>4</v>
      </c>
      <c r="G1167" s="2"/>
      <c r="H1167" s="1">
        <v>140</v>
      </c>
      <c r="I1167" s="1">
        <v>150</v>
      </c>
      <c r="J1167" s="1">
        <v>0</v>
      </c>
      <c r="K1167" s="1">
        <v>5</v>
      </c>
      <c r="L1167" s="1">
        <v>261.89999999999998</v>
      </c>
      <c r="M1167" s="1">
        <v>261.95</v>
      </c>
      <c r="N1167" s="1">
        <v>260.13</v>
      </c>
      <c r="O1167" s="1">
        <v>260.16500000000002</v>
      </c>
      <c r="P1167" s="1">
        <v>5</v>
      </c>
      <c r="Q1167" s="1">
        <v>3</v>
      </c>
      <c r="R1167" s="2" t="s">
        <v>53</v>
      </c>
      <c r="S1167" s="2"/>
      <c r="T1167" s="2"/>
      <c r="U1167" s="2"/>
      <c r="V1167" s="2" t="s">
        <v>70</v>
      </c>
      <c r="W1167" s="2" t="s">
        <v>2469</v>
      </c>
      <c r="X1167" s="3">
        <v>44896.899305555555</v>
      </c>
      <c r="Y1167" s="2" t="s">
        <v>56</v>
      </c>
      <c r="Z1167" s="2" t="s">
        <v>36</v>
      </c>
      <c r="AA1167" s="2" t="s">
        <v>72</v>
      </c>
      <c r="AB1167" s="2" t="s">
        <v>2470</v>
      </c>
    </row>
    <row r="1168" spans="1:28" ht="13" x14ac:dyDescent="0.15">
      <c r="A1168" s="1">
        <v>397</v>
      </c>
      <c r="B1168" s="2" t="s">
        <v>28</v>
      </c>
      <c r="C1168" s="2" t="s">
        <v>29</v>
      </c>
      <c r="D1168" s="1">
        <v>32</v>
      </c>
      <c r="E1168" s="2" t="s">
        <v>1619</v>
      </c>
      <c r="F1168" s="2">
        <v>4</v>
      </c>
      <c r="G1168" s="2"/>
      <c r="H1168" s="1">
        <v>140</v>
      </c>
      <c r="I1168" s="1">
        <v>150</v>
      </c>
      <c r="J1168" s="1">
        <v>0</v>
      </c>
      <c r="K1168" s="1">
        <v>5</v>
      </c>
      <c r="L1168" s="1">
        <v>261.89999999999998</v>
      </c>
      <c r="M1168" s="1">
        <v>261.95</v>
      </c>
      <c r="N1168" s="1">
        <v>260.13</v>
      </c>
      <c r="O1168" s="1">
        <v>260.16500000000002</v>
      </c>
      <c r="P1168" s="1">
        <v>5</v>
      </c>
      <c r="Q1168" s="1">
        <v>4</v>
      </c>
      <c r="R1168" s="2" t="s">
        <v>53</v>
      </c>
      <c r="S1168" s="2"/>
      <c r="T1168" s="2" t="s">
        <v>94</v>
      </c>
      <c r="U1168" s="2" t="s">
        <v>95</v>
      </c>
      <c r="V1168" s="2" t="s">
        <v>96</v>
      </c>
      <c r="W1168" s="2" t="s">
        <v>2471</v>
      </c>
      <c r="X1168" s="3">
        <v>44896.899305555555</v>
      </c>
      <c r="Y1168" s="2" t="s">
        <v>56</v>
      </c>
      <c r="Z1168" s="2" t="s">
        <v>36</v>
      </c>
      <c r="AA1168" s="2" t="s">
        <v>98</v>
      </c>
      <c r="AB1168" s="2" t="s">
        <v>2472</v>
      </c>
    </row>
    <row r="1169" spans="1:28" ht="13" x14ac:dyDescent="0.15">
      <c r="A1169" s="1">
        <v>397</v>
      </c>
      <c r="B1169" s="2" t="s">
        <v>28</v>
      </c>
      <c r="C1169" s="2" t="s">
        <v>29</v>
      </c>
      <c r="D1169" s="1">
        <v>32</v>
      </c>
      <c r="E1169" s="2" t="s">
        <v>1619</v>
      </c>
      <c r="F1169" s="1">
        <v>4</v>
      </c>
      <c r="G1169" s="2"/>
      <c r="H1169" s="1">
        <v>140</v>
      </c>
      <c r="I1169" s="1">
        <v>150</v>
      </c>
      <c r="J1169" s="1">
        <v>0</v>
      </c>
      <c r="K1169" s="1">
        <v>5</v>
      </c>
      <c r="L1169" s="1">
        <v>261.89999999999998</v>
      </c>
      <c r="M1169" s="1">
        <v>261.95</v>
      </c>
      <c r="N1169" s="1">
        <v>260.13</v>
      </c>
      <c r="O1169" s="1">
        <v>260.16500000000002</v>
      </c>
      <c r="P1169" s="1">
        <v>5</v>
      </c>
      <c r="Q1169" s="1">
        <v>25</v>
      </c>
      <c r="R1169" s="2" t="s">
        <v>80</v>
      </c>
      <c r="S1169" s="2"/>
      <c r="T1169" s="2" t="s">
        <v>64</v>
      </c>
      <c r="U1169" s="2" t="s">
        <v>65</v>
      </c>
      <c r="V1169" s="2" t="s">
        <v>81</v>
      </c>
      <c r="W1169" s="2" t="s">
        <v>2473</v>
      </c>
      <c r="X1169" s="3">
        <v>44896.899305555555</v>
      </c>
      <c r="Y1169" s="2" t="s">
        <v>56</v>
      </c>
      <c r="Z1169" s="2" t="s">
        <v>36</v>
      </c>
      <c r="AA1169" s="2"/>
      <c r="AB1169" s="2" t="s">
        <v>2474</v>
      </c>
    </row>
    <row r="1170" spans="1:28" ht="13" x14ac:dyDescent="0.15">
      <c r="A1170" s="1">
        <v>397</v>
      </c>
      <c r="B1170" s="2" t="s">
        <v>28</v>
      </c>
      <c r="C1170" s="2" t="s">
        <v>29</v>
      </c>
      <c r="D1170" s="1">
        <v>32</v>
      </c>
      <c r="E1170" s="2" t="s">
        <v>1619</v>
      </c>
      <c r="F1170" s="1">
        <v>4</v>
      </c>
      <c r="G1170" s="2"/>
      <c r="H1170" s="1">
        <v>140</v>
      </c>
      <c r="I1170" s="1">
        <v>150</v>
      </c>
      <c r="J1170" s="1">
        <v>0</v>
      </c>
      <c r="K1170" s="1">
        <v>5</v>
      </c>
      <c r="L1170" s="1">
        <v>261.89999999999998</v>
      </c>
      <c r="M1170" s="1">
        <v>261.95</v>
      </c>
      <c r="N1170" s="1">
        <v>260.13</v>
      </c>
      <c r="O1170" s="1">
        <v>260.16500000000002</v>
      </c>
      <c r="P1170" s="1">
        <v>5</v>
      </c>
      <c r="Q1170" s="1">
        <v>6</v>
      </c>
      <c r="R1170" s="2" t="s">
        <v>53</v>
      </c>
      <c r="S1170" s="2"/>
      <c r="T1170" s="2"/>
      <c r="U1170" s="2"/>
      <c r="V1170" s="1" t="s">
        <v>54</v>
      </c>
      <c r="W1170" s="2" t="s">
        <v>2475</v>
      </c>
      <c r="X1170" s="3">
        <v>44896.899305555555</v>
      </c>
      <c r="Y1170" s="2" t="s">
        <v>56</v>
      </c>
      <c r="Z1170" s="2" t="s">
        <v>36</v>
      </c>
      <c r="AA1170" s="2" t="s">
        <v>57</v>
      </c>
      <c r="AB1170" s="2" t="s">
        <v>2476</v>
      </c>
    </row>
    <row r="1171" spans="1:28" ht="13" x14ac:dyDescent="0.15">
      <c r="A1171" s="1">
        <v>397</v>
      </c>
      <c r="B1171" s="2" t="s">
        <v>28</v>
      </c>
      <c r="C1171" s="2" t="s">
        <v>29</v>
      </c>
      <c r="D1171" s="1">
        <v>32</v>
      </c>
      <c r="E1171" s="2" t="s">
        <v>1619</v>
      </c>
      <c r="F1171" s="1">
        <v>4</v>
      </c>
      <c r="G1171" s="2"/>
      <c r="H1171" s="1">
        <v>140</v>
      </c>
      <c r="I1171" s="1">
        <v>150</v>
      </c>
      <c r="J1171" s="1">
        <v>140</v>
      </c>
      <c r="K1171" s="1">
        <v>5</v>
      </c>
      <c r="L1171" s="1">
        <v>261.89999999999998</v>
      </c>
      <c r="M1171" s="1">
        <v>262</v>
      </c>
      <c r="N1171" s="1">
        <v>260.13</v>
      </c>
      <c r="O1171" s="1">
        <v>260.2</v>
      </c>
      <c r="P1171" s="1">
        <v>10</v>
      </c>
      <c r="Q1171" s="1">
        <v>353</v>
      </c>
      <c r="R1171" s="2" t="s">
        <v>59</v>
      </c>
      <c r="S1171" s="2" t="s">
        <v>60</v>
      </c>
      <c r="T1171" s="2"/>
      <c r="U1171" s="2"/>
      <c r="V1171" s="2" t="s">
        <v>1723</v>
      </c>
      <c r="W1171" s="2" t="s">
        <v>2477</v>
      </c>
      <c r="X1171" s="3">
        <v>44896.791666666664</v>
      </c>
      <c r="Y1171" s="2" t="s">
        <v>35</v>
      </c>
      <c r="Z1171" s="2" t="s">
        <v>36</v>
      </c>
      <c r="AA1171" s="2"/>
      <c r="AB1171" s="2" t="s">
        <v>2478</v>
      </c>
    </row>
    <row r="1172" spans="1:28" ht="13" x14ac:dyDescent="0.15">
      <c r="A1172" s="1">
        <v>397</v>
      </c>
      <c r="B1172" s="2" t="s">
        <v>28</v>
      </c>
      <c r="C1172" s="2" t="s">
        <v>29</v>
      </c>
      <c r="D1172" s="1">
        <v>32</v>
      </c>
      <c r="E1172" s="2" t="s">
        <v>1619</v>
      </c>
      <c r="F1172" s="1">
        <v>4</v>
      </c>
      <c r="G1172" s="2"/>
      <c r="H1172" s="1">
        <v>140</v>
      </c>
      <c r="I1172" s="1">
        <v>150</v>
      </c>
      <c r="J1172" s="1">
        <v>0</v>
      </c>
      <c r="K1172" s="1">
        <v>5</v>
      </c>
      <c r="L1172" s="1">
        <v>261.89999999999998</v>
      </c>
      <c r="M1172" s="1">
        <v>261.95</v>
      </c>
      <c r="N1172" s="1">
        <v>260.13</v>
      </c>
      <c r="O1172" s="1">
        <v>260.16500000000002</v>
      </c>
      <c r="P1172" s="1">
        <v>5</v>
      </c>
      <c r="Q1172" s="1">
        <v>10</v>
      </c>
      <c r="R1172" s="2" t="s">
        <v>53</v>
      </c>
      <c r="S1172" s="2"/>
      <c r="T1172" s="2" t="s">
        <v>88</v>
      </c>
      <c r="U1172" s="2" t="s">
        <v>89</v>
      </c>
      <c r="V1172" s="2" t="s">
        <v>90</v>
      </c>
      <c r="W1172" s="2" t="s">
        <v>2479</v>
      </c>
      <c r="X1172" s="3">
        <v>44896.899305555555</v>
      </c>
      <c r="Y1172" s="2" t="s">
        <v>56</v>
      </c>
      <c r="Z1172" s="2" t="s">
        <v>36</v>
      </c>
      <c r="AA1172" s="2" t="s">
        <v>92</v>
      </c>
      <c r="AB1172" s="2" t="s">
        <v>2480</v>
      </c>
    </row>
    <row r="1173" spans="1:28" ht="13" x14ac:dyDescent="0.15">
      <c r="A1173" s="1">
        <v>397</v>
      </c>
      <c r="B1173" s="2" t="s">
        <v>28</v>
      </c>
      <c r="C1173" s="2" t="s">
        <v>29</v>
      </c>
      <c r="D1173" s="1">
        <v>32</v>
      </c>
      <c r="E1173" s="2" t="s">
        <v>1619</v>
      </c>
      <c r="F1173" s="1">
        <v>4</v>
      </c>
      <c r="G1173" s="2"/>
      <c r="H1173" s="1">
        <v>140</v>
      </c>
      <c r="I1173" s="1">
        <v>150</v>
      </c>
      <c r="J1173" s="1">
        <v>0</v>
      </c>
      <c r="K1173" s="1">
        <v>5</v>
      </c>
      <c r="L1173" s="1">
        <v>261.89999999999998</v>
      </c>
      <c r="M1173" s="1">
        <v>261.95</v>
      </c>
      <c r="N1173" s="1">
        <v>260.13</v>
      </c>
      <c r="O1173" s="1">
        <v>260.16500000000002</v>
      </c>
      <c r="P1173" s="1">
        <v>5</v>
      </c>
      <c r="Q1173" s="1">
        <v>75</v>
      </c>
      <c r="R1173" s="2" t="s">
        <v>80</v>
      </c>
      <c r="S1173" s="2"/>
      <c r="T1173" s="2"/>
      <c r="U1173" s="2"/>
      <c r="V1173" s="2" t="s">
        <v>84</v>
      </c>
      <c r="W1173" s="2" t="s">
        <v>2481</v>
      </c>
      <c r="X1173" s="3">
        <v>44896.899305555555</v>
      </c>
      <c r="Y1173" s="2" t="s">
        <v>56</v>
      </c>
      <c r="Z1173" s="2" t="s">
        <v>36</v>
      </c>
      <c r="AA1173" s="2" t="s">
        <v>86</v>
      </c>
      <c r="AB1173" s="2" t="s">
        <v>2482</v>
      </c>
    </row>
    <row r="1174" spans="1:28" ht="13" x14ac:dyDescent="0.15">
      <c r="A1174" s="1">
        <v>397</v>
      </c>
      <c r="B1174" s="2" t="s">
        <v>28</v>
      </c>
      <c r="C1174" s="2" t="s">
        <v>29</v>
      </c>
      <c r="D1174" s="1">
        <v>32</v>
      </c>
      <c r="E1174" s="2" t="s">
        <v>1619</v>
      </c>
      <c r="F1174" s="1">
        <v>4</v>
      </c>
      <c r="G1174" s="2"/>
      <c r="H1174" s="1">
        <v>140</v>
      </c>
      <c r="I1174" s="1">
        <v>150</v>
      </c>
      <c r="J1174" s="1">
        <v>0</v>
      </c>
      <c r="K1174" s="1">
        <v>5</v>
      </c>
      <c r="L1174" s="1">
        <v>261.89999999999998</v>
      </c>
      <c r="M1174" s="1">
        <v>261.95</v>
      </c>
      <c r="N1174" s="1">
        <v>260.13</v>
      </c>
      <c r="O1174" s="1">
        <v>260.16500000000002</v>
      </c>
      <c r="P1174" s="1">
        <v>5</v>
      </c>
      <c r="Q1174" s="2">
        <v>10</v>
      </c>
      <c r="R1174" s="2" t="s">
        <v>53</v>
      </c>
      <c r="S1174" s="2"/>
      <c r="T1174" s="2" t="s">
        <v>64</v>
      </c>
      <c r="U1174" s="2" t="s">
        <v>65</v>
      </c>
      <c r="V1174" s="2" t="s">
        <v>66</v>
      </c>
      <c r="W1174" s="2" t="s">
        <v>2483</v>
      </c>
      <c r="X1174" s="3">
        <v>44896.899305555555</v>
      </c>
      <c r="Y1174" s="2" t="s">
        <v>56</v>
      </c>
      <c r="Z1174" s="2" t="s">
        <v>36</v>
      </c>
      <c r="AA1174" s="2" t="s">
        <v>68</v>
      </c>
      <c r="AB1174" s="2" t="s">
        <v>2484</v>
      </c>
    </row>
    <row r="1175" spans="1:28" ht="13" x14ac:dyDescent="0.15">
      <c r="A1175" s="1">
        <v>397</v>
      </c>
      <c r="B1175" s="2" t="s">
        <v>28</v>
      </c>
      <c r="C1175" s="2" t="s">
        <v>29</v>
      </c>
      <c r="D1175" s="1">
        <v>32</v>
      </c>
      <c r="E1175" s="2" t="s">
        <v>1619</v>
      </c>
      <c r="F1175" s="1">
        <v>4</v>
      </c>
      <c r="G1175" s="2"/>
      <c r="H1175" s="1">
        <v>140</v>
      </c>
      <c r="I1175" s="1">
        <v>150</v>
      </c>
      <c r="J1175" s="1">
        <v>0</v>
      </c>
      <c r="K1175" s="1">
        <v>5</v>
      </c>
      <c r="L1175" s="1">
        <v>261.89999999999998</v>
      </c>
      <c r="M1175" s="1">
        <v>261.95</v>
      </c>
      <c r="N1175" s="1">
        <v>260.13</v>
      </c>
      <c r="O1175" s="1">
        <v>260.16500000000002</v>
      </c>
      <c r="P1175" s="1">
        <v>5</v>
      </c>
      <c r="Q1175" s="1">
        <v>2</v>
      </c>
      <c r="R1175" s="2" t="s">
        <v>53</v>
      </c>
      <c r="S1175" s="2" t="s">
        <v>100</v>
      </c>
      <c r="T1175" s="2"/>
      <c r="U1175" s="2"/>
      <c r="V1175" s="2" t="s">
        <v>101</v>
      </c>
      <c r="W1175" s="2" t="s">
        <v>2485</v>
      </c>
      <c r="X1175" s="3">
        <v>44896.899305555555</v>
      </c>
      <c r="Y1175" s="2" t="s">
        <v>56</v>
      </c>
      <c r="Z1175" s="2" t="s">
        <v>36</v>
      </c>
      <c r="AA1175" s="2" t="s">
        <v>103</v>
      </c>
      <c r="AB1175" s="2" t="s">
        <v>2486</v>
      </c>
    </row>
    <row r="1176" spans="1:28" ht="13" x14ac:dyDescent="0.15">
      <c r="A1176" s="1">
        <v>397</v>
      </c>
      <c r="B1176" s="2" t="s">
        <v>28</v>
      </c>
      <c r="C1176" s="2" t="s">
        <v>29</v>
      </c>
      <c r="D1176" s="1">
        <v>32</v>
      </c>
      <c r="E1176" s="2" t="s">
        <v>1619</v>
      </c>
      <c r="F1176" s="1">
        <v>5</v>
      </c>
      <c r="G1176" s="2"/>
      <c r="H1176" s="1">
        <v>0</v>
      </c>
      <c r="I1176" s="1">
        <v>5</v>
      </c>
      <c r="J1176" s="1">
        <v>0</v>
      </c>
      <c r="K1176" s="1">
        <v>5</v>
      </c>
      <c r="L1176" s="1">
        <v>262</v>
      </c>
      <c r="M1176" s="1">
        <v>262.05</v>
      </c>
      <c r="N1176" s="1">
        <v>260.2</v>
      </c>
      <c r="O1176" s="1">
        <v>260.23500000000001</v>
      </c>
      <c r="P1176" s="1">
        <v>5</v>
      </c>
      <c r="Q1176" s="1">
        <v>5</v>
      </c>
      <c r="R1176" s="2" t="s">
        <v>44</v>
      </c>
      <c r="S1176" s="2" t="s">
        <v>105</v>
      </c>
      <c r="T1176" s="2"/>
      <c r="U1176" s="2"/>
      <c r="V1176" s="2" t="s">
        <v>105</v>
      </c>
      <c r="W1176" s="2" t="s">
        <v>2487</v>
      </c>
      <c r="X1176" s="3">
        <v>44896.791666666664</v>
      </c>
      <c r="Y1176" s="2" t="s">
        <v>35</v>
      </c>
      <c r="Z1176" s="2" t="s">
        <v>36</v>
      </c>
      <c r="AA1176" s="2"/>
      <c r="AB1176" s="2" t="s">
        <v>2488</v>
      </c>
    </row>
    <row r="1177" spans="1:28" ht="13" x14ac:dyDescent="0.15">
      <c r="A1177" s="1">
        <v>397</v>
      </c>
      <c r="B1177" s="2" t="s">
        <v>28</v>
      </c>
      <c r="C1177" s="2" t="s">
        <v>29</v>
      </c>
      <c r="D1177" s="1">
        <v>32</v>
      </c>
      <c r="E1177" s="2" t="s">
        <v>1619</v>
      </c>
      <c r="F1177" s="1">
        <v>5</v>
      </c>
      <c r="G1177" s="2" t="s">
        <v>43</v>
      </c>
      <c r="H1177" s="1">
        <v>50</v>
      </c>
      <c r="I1177" s="1">
        <v>50</v>
      </c>
      <c r="J1177" s="1">
        <v>50</v>
      </c>
      <c r="K1177" s="1">
        <v>5</v>
      </c>
      <c r="L1177" s="1">
        <v>262.5</v>
      </c>
      <c r="M1177" s="1">
        <v>262.5</v>
      </c>
      <c r="N1177" s="1">
        <v>260.55</v>
      </c>
      <c r="O1177" s="1">
        <v>260.55</v>
      </c>
      <c r="P1177" s="1">
        <v>0</v>
      </c>
      <c r="Q1177" s="1">
        <v>1</v>
      </c>
      <c r="R1177" s="2" t="s">
        <v>49</v>
      </c>
      <c r="S1177" s="2" t="s">
        <v>50</v>
      </c>
      <c r="T1177" s="2"/>
      <c r="U1177" s="2"/>
      <c r="V1177" s="2" t="s">
        <v>50</v>
      </c>
      <c r="W1177" s="2" t="s">
        <v>2489</v>
      </c>
      <c r="X1177" s="3">
        <v>44897.44027777778</v>
      </c>
      <c r="Y1177" s="2" t="s">
        <v>2172</v>
      </c>
      <c r="Z1177" s="2" t="s">
        <v>36</v>
      </c>
      <c r="AA1177" s="2"/>
      <c r="AB1177" s="2" t="s">
        <v>2490</v>
      </c>
    </row>
    <row r="1178" spans="1:28" ht="13" x14ac:dyDescent="0.15">
      <c r="A1178" s="1">
        <v>397</v>
      </c>
      <c r="B1178" s="2" t="s">
        <v>28</v>
      </c>
      <c r="C1178" s="2" t="s">
        <v>29</v>
      </c>
      <c r="D1178" s="1">
        <v>32</v>
      </c>
      <c r="E1178" s="2" t="s">
        <v>1619</v>
      </c>
      <c r="F1178" s="1" t="s">
        <v>119</v>
      </c>
      <c r="G1178" s="2"/>
      <c r="H1178" s="1">
        <v>20</v>
      </c>
      <c r="I1178" s="1">
        <v>27</v>
      </c>
      <c r="J1178" s="1">
        <v>0</v>
      </c>
      <c r="K1178" s="1">
        <v>5</v>
      </c>
      <c r="L1178" s="1">
        <v>262.93</v>
      </c>
      <c r="M1178" s="1">
        <v>263</v>
      </c>
      <c r="N1178" s="1">
        <v>260.851</v>
      </c>
      <c r="O1178" s="1">
        <v>260.89999999999998</v>
      </c>
      <c r="P1178" s="1">
        <v>7</v>
      </c>
      <c r="Q1178" s="1">
        <v>20</v>
      </c>
      <c r="R1178" s="2" t="s">
        <v>31</v>
      </c>
      <c r="S1178" s="2"/>
      <c r="T1178" s="2" t="s">
        <v>146</v>
      </c>
      <c r="U1178" s="2" t="s">
        <v>147</v>
      </c>
      <c r="V1178" s="2" t="s">
        <v>148</v>
      </c>
      <c r="W1178" s="2" t="s">
        <v>2491</v>
      </c>
      <c r="X1178" s="3">
        <v>44896.792361111111</v>
      </c>
      <c r="Y1178" s="2" t="s">
        <v>35</v>
      </c>
      <c r="Z1178" s="2" t="s">
        <v>36</v>
      </c>
      <c r="AA1178" s="2"/>
      <c r="AB1178" s="2" t="s">
        <v>2492</v>
      </c>
    </row>
    <row r="1179" spans="1:28" ht="13" x14ac:dyDescent="0.15">
      <c r="A1179" s="1">
        <v>397</v>
      </c>
      <c r="B1179" s="2" t="s">
        <v>28</v>
      </c>
      <c r="C1179" s="2" t="s">
        <v>29</v>
      </c>
      <c r="D1179" s="1">
        <v>32</v>
      </c>
      <c r="E1179" s="2" t="s">
        <v>1619</v>
      </c>
      <c r="F1179" s="1" t="s">
        <v>119</v>
      </c>
      <c r="G1179" s="2"/>
      <c r="H1179" s="1">
        <v>20</v>
      </c>
      <c r="I1179" s="1">
        <v>27</v>
      </c>
      <c r="J1179" s="1">
        <v>0</v>
      </c>
      <c r="K1179" s="1">
        <v>5</v>
      </c>
      <c r="L1179" s="1">
        <v>262.93</v>
      </c>
      <c r="M1179" s="1">
        <v>263</v>
      </c>
      <c r="N1179" s="1">
        <v>260.851</v>
      </c>
      <c r="O1179" s="1">
        <v>260.89999999999998</v>
      </c>
      <c r="P1179" s="1">
        <v>7</v>
      </c>
      <c r="Q1179" s="1">
        <v>5</v>
      </c>
      <c r="R1179" s="2" t="s">
        <v>31</v>
      </c>
      <c r="S1179" s="2" t="s">
        <v>50</v>
      </c>
      <c r="T1179" s="2"/>
      <c r="U1179" s="2"/>
      <c r="V1179" s="2" t="s">
        <v>50</v>
      </c>
      <c r="W1179" s="2" t="s">
        <v>2493</v>
      </c>
      <c r="X1179" s="3">
        <v>44896.792361111111</v>
      </c>
      <c r="Y1179" s="2" t="s">
        <v>35</v>
      </c>
      <c r="Z1179" s="2" t="s">
        <v>36</v>
      </c>
      <c r="AA1179" s="2" t="s">
        <v>131</v>
      </c>
      <c r="AB1179" s="2" t="s">
        <v>2494</v>
      </c>
    </row>
    <row r="1180" spans="1:28" ht="13" x14ac:dyDescent="0.15">
      <c r="A1180" s="1">
        <v>397</v>
      </c>
      <c r="B1180" s="2" t="s">
        <v>28</v>
      </c>
      <c r="C1180" s="2" t="s">
        <v>29</v>
      </c>
      <c r="D1180" s="1">
        <v>32</v>
      </c>
      <c r="E1180" s="2" t="s">
        <v>1619</v>
      </c>
      <c r="F1180" s="1" t="s">
        <v>119</v>
      </c>
      <c r="G1180" s="2"/>
      <c r="H1180" s="1">
        <v>20</v>
      </c>
      <c r="I1180" s="1">
        <v>27</v>
      </c>
      <c r="J1180" s="1">
        <v>0</v>
      </c>
      <c r="K1180" s="1">
        <v>5</v>
      </c>
      <c r="L1180" s="1">
        <v>262.93</v>
      </c>
      <c r="M1180" s="1">
        <v>263</v>
      </c>
      <c r="N1180" s="1">
        <v>260.851</v>
      </c>
      <c r="O1180" s="1">
        <v>260.89999999999998</v>
      </c>
      <c r="P1180" s="1">
        <v>7</v>
      </c>
      <c r="Q1180" s="1">
        <v>5</v>
      </c>
      <c r="R1180" s="2" t="s">
        <v>31</v>
      </c>
      <c r="S1180" s="2"/>
      <c r="T1180" s="2" t="s">
        <v>153</v>
      </c>
      <c r="U1180" s="2" t="s">
        <v>154</v>
      </c>
      <c r="V1180" s="2" t="s">
        <v>155</v>
      </c>
      <c r="W1180" s="2" t="s">
        <v>2495</v>
      </c>
      <c r="X1180" s="3">
        <v>44896.792361111111</v>
      </c>
      <c r="Y1180" s="2" t="s">
        <v>35</v>
      </c>
      <c r="Z1180" s="2" t="s">
        <v>36</v>
      </c>
      <c r="AA1180" s="2"/>
      <c r="AB1180" s="2" t="s">
        <v>2496</v>
      </c>
    </row>
    <row r="1181" spans="1:28" ht="13" x14ac:dyDescent="0.15">
      <c r="A1181" s="1">
        <v>397</v>
      </c>
      <c r="B1181" s="2" t="s">
        <v>28</v>
      </c>
      <c r="C1181" s="2" t="s">
        <v>29</v>
      </c>
      <c r="D1181" s="1">
        <v>32</v>
      </c>
      <c r="E1181" s="2" t="s">
        <v>1619</v>
      </c>
      <c r="F1181" s="1" t="s">
        <v>119</v>
      </c>
      <c r="G1181" s="2"/>
      <c r="H1181" s="1">
        <v>20</v>
      </c>
      <c r="I1181" s="1">
        <v>27</v>
      </c>
      <c r="J1181" s="1">
        <v>0</v>
      </c>
      <c r="K1181" s="1">
        <v>5</v>
      </c>
      <c r="L1181" s="1">
        <v>262.93</v>
      </c>
      <c r="M1181" s="1">
        <v>263</v>
      </c>
      <c r="N1181" s="1">
        <v>260.851</v>
      </c>
      <c r="O1181" s="1">
        <v>260.89999999999998</v>
      </c>
      <c r="P1181" s="1">
        <v>7</v>
      </c>
      <c r="Q1181" s="2">
        <v>30</v>
      </c>
      <c r="R1181" s="2" t="s">
        <v>31</v>
      </c>
      <c r="S1181" s="2"/>
      <c r="T1181" s="2" t="s">
        <v>125</v>
      </c>
      <c r="U1181" s="2" t="s">
        <v>126</v>
      </c>
      <c r="V1181" s="2" t="s">
        <v>127</v>
      </c>
      <c r="W1181" s="2" t="s">
        <v>2497</v>
      </c>
      <c r="X1181" s="3">
        <v>44896.792361111111</v>
      </c>
      <c r="Y1181" s="2" t="s">
        <v>35</v>
      </c>
      <c r="Z1181" s="2" t="s">
        <v>36</v>
      </c>
      <c r="AA1181" s="2"/>
      <c r="AB1181" s="2" t="s">
        <v>2498</v>
      </c>
    </row>
    <row r="1182" spans="1:28" ht="13" x14ac:dyDescent="0.15">
      <c r="A1182" s="1">
        <v>397</v>
      </c>
      <c r="B1182" s="2" t="s">
        <v>28</v>
      </c>
      <c r="C1182" s="2" t="s">
        <v>29</v>
      </c>
      <c r="D1182" s="1">
        <v>32</v>
      </c>
      <c r="E1182" s="2" t="s">
        <v>1619</v>
      </c>
      <c r="F1182" s="1" t="s">
        <v>119</v>
      </c>
      <c r="G1182" s="2"/>
      <c r="H1182" s="1">
        <v>20</v>
      </c>
      <c r="I1182" s="1">
        <v>27</v>
      </c>
      <c r="J1182" s="1">
        <v>0</v>
      </c>
      <c r="K1182" s="1">
        <v>5</v>
      </c>
      <c r="L1182" s="1">
        <v>262.93</v>
      </c>
      <c r="M1182" s="1">
        <v>263</v>
      </c>
      <c r="N1182" s="1">
        <v>260.851</v>
      </c>
      <c r="O1182" s="1">
        <v>260.89999999999998</v>
      </c>
      <c r="P1182" s="1">
        <v>7</v>
      </c>
      <c r="Q1182" s="1">
        <v>20</v>
      </c>
      <c r="R1182" s="2" t="s">
        <v>31</v>
      </c>
      <c r="S1182" s="2" t="s">
        <v>133</v>
      </c>
      <c r="T1182" s="2"/>
      <c r="U1182" s="2"/>
      <c r="V1182" s="2" t="s">
        <v>133</v>
      </c>
      <c r="W1182" s="2" t="s">
        <v>2499</v>
      </c>
      <c r="X1182" s="3">
        <v>44896.792361111111</v>
      </c>
      <c r="Y1182" s="2" t="s">
        <v>35</v>
      </c>
      <c r="Z1182" s="2" t="s">
        <v>36</v>
      </c>
      <c r="AA1182" s="2" t="s">
        <v>131</v>
      </c>
      <c r="AB1182" s="2" t="s">
        <v>2500</v>
      </c>
    </row>
    <row r="1183" spans="1:28" ht="13" x14ac:dyDescent="0.15">
      <c r="A1183" s="1">
        <v>397</v>
      </c>
      <c r="B1183" s="2" t="s">
        <v>28</v>
      </c>
      <c r="C1183" s="2" t="s">
        <v>29</v>
      </c>
      <c r="D1183" s="1">
        <v>32</v>
      </c>
      <c r="E1183" s="2" t="s">
        <v>1619</v>
      </c>
      <c r="F1183" s="1" t="s">
        <v>119</v>
      </c>
      <c r="G1183" s="2"/>
      <c r="H1183" s="1">
        <v>20</v>
      </c>
      <c r="I1183" s="1">
        <v>27</v>
      </c>
      <c r="J1183" s="1">
        <v>0</v>
      </c>
      <c r="K1183" s="1">
        <v>5</v>
      </c>
      <c r="L1183" s="1">
        <v>262.93</v>
      </c>
      <c r="M1183" s="1">
        <v>263</v>
      </c>
      <c r="N1183" s="1">
        <v>260.851</v>
      </c>
      <c r="O1183" s="1">
        <v>260.89999999999998</v>
      </c>
      <c r="P1183" s="1">
        <v>7</v>
      </c>
      <c r="Q1183" s="1">
        <v>20</v>
      </c>
      <c r="R1183" s="2" t="s">
        <v>31</v>
      </c>
      <c r="S1183" s="2"/>
      <c r="T1183" s="2" t="s">
        <v>158</v>
      </c>
      <c r="U1183" s="2" t="s">
        <v>159</v>
      </c>
      <c r="V1183" s="2" t="s">
        <v>160</v>
      </c>
      <c r="W1183" s="2" t="s">
        <v>2501</v>
      </c>
      <c r="X1183" s="3">
        <v>44896.792361111111</v>
      </c>
      <c r="Y1183" s="2" t="s">
        <v>35</v>
      </c>
      <c r="Z1183" s="2" t="s">
        <v>36</v>
      </c>
      <c r="AA1183" s="2"/>
      <c r="AB1183" s="2" t="s">
        <v>2502</v>
      </c>
    </row>
    <row r="1184" spans="1:28" ht="13" x14ac:dyDescent="0.15">
      <c r="A1184" s="1">
        <v>397</v>
      </c>
      <c r="B1184" s="2" t="s">
        <v>28</v>
      </c>
      <c r="C1184" s="2" t="s">
        <v>29</v>
      </c>
      <c r="D1184" s="1">
        <v>32</v>
      </c>
      <c r="E1184" s="2" t="s">
        <v>1619</v>
      </c>
      <c r="F1184" s="1" t="s">
        <v>119</v>
      </c>
      <c r="G1184" s="2"/>
      <c r="H1184" s="1">
        <v>20</v>
      </c>
      <c r="I1184" s="1">
        <v>27</v>
      </c>
      <c r="J1184" s="1">
        <v>0</v>
      </c>
      <c r="K1184" s="1">
        <v>5</v>
      </c>
      <c r="L1184" s="1">
        <v>262.93</v>
      </c>
      <c r="M1184" s="1">
        <v>263</v>
      </c>
      <c r="N1184" s="1">
        <v>260.851</v>
      </c>
      <c r="O1184" s="1">
        <v>260.89999999999998</v>
      </c>
      <c r="P1184" s="1">
        <v>7</v>
      </c>
      <c r="Q1184" s="1">
        <v>30</v>
      </c>
      <c r="R1184" s="2" t="s">
        <v>31</v>
      </c>
      <c r="S1184" s="2"/>
      <c r="T1184" s="2" t="s">
        <v>120</v>
      </c>
      <c r="U1184" s="2" t="s">
        <v>121</v>
      </c>
      <c r="V1184" s="2" t="s">
        <v>122</v>
      </c>
      <c r="W1184" s="2" t="s">
        <v>2503</v>
      </c>
      <c r="X1184" s="3">
        <v>44896.792361111111</v>
      </c>
      <c r="Y1184" s="2" t="s">
        <v>35</v>
      </c>
      <c r="Z1184" s="2" t="s">
        <v>36</v>
      </c>
      <c r="AA1184" s="2"/>
      <c r="AB1184" s="2" t="s">
        <v>2504</v>
      </c>
    </row>
    <row r="1185" spans="1:28" ht="13" x14ac:dyDescent="0.15">
      <c r="A1185" s="1">
        <v>397</v>
      </c>
      <c r="B1185" s="2" t="s">
        <v>28</v>
      </c>
      <c r="C1185" s="2" t="s">
        <v>29</v>
      </c>
      <c r="D1185" s="1">
        <v>32</v>
      </c>
      <c r="E1185" s="2" t="s">
        <v>1619</v>
      </c>
      <c r="F1185" s="1" t="s">
        <v>119</v>
      </c>
      <c r="G1185" s="2"/>
      <c r="H1185" s="1">
        <v>20</v>
      </c>
      <c r="I1185" s="1">
        <v>27</v>
      </c>
      <c r="J1185" s="1">
        <v>0</v>
      </c>
      <c r="K1185" s="1">
        <v>5</v>
      </c>
      <c r="L1185" s="1">
        <v>262.93</v>
      </c>
      <c r="M1185" s="1">
        <v>263</v>
      </c>
      <c r="N1185" s="1">
        <v>260.851</v>
      </c>
      <c r="O1185" s="1">
        <v>260.89999999999998</v>
      </c>
      <c r="P1185" s="1">
        <v>7</v>
      </c>
      <c r="Q1185" s="1">
        <v>5</v>
      </c>
      <c r="R1185" s="2" t="s">
        <v>31</v>
      </c>
      <c r="S1185" s="2"/>
      <c r="T1185" s="2" t="s">
        <v>141</v>
      </c>
      <c r="U1185" s="2" t="s">
        <v>142</v>
      </c>
      <c r="V1185" s="2" t="s">
        <v>143</v>
      </c>
      <c r="W1185" s="2" t="s">
        <v>2505</v>
      </c>
      <c r="X1185" s="3">
        <v>44896.792361111111</v>
      </c>
      <c r="Y1185" s="2" t="s">
        <v>35</v>
      </c>
      <c r="Z1185" s="2" t="s">
        <v>36</v>
      </c>
      <c r="AA1185" s="2"/>
      <c r="AB1185" s="2" t="s">
        <v>2506</v>
      </c>
    </row>
    <row r="1186" spans="1:28" ht="13" x14ac:dyDescent="0.15">
      <c r="A1186" s="1">
        <v>397</v>
      </c>
      <c r="B1186" s="2" t="s">
        <v>28</v>
      </c>
      <c r="C1186" s="2" t="s">
        <v>29</v>
      </c>
      <c r="D1186" s="1">
        <v>32</v>
      </c>
      <c r="E1186" s="2" t="s">
        <v>1619</v>
      </c>
      <c r="F1186" s="1" t="s">
        <v>119</v>
      </c>
      <c r="G1186" s="2"/>
      <c r="H1186" s="1">
        <v>20</v>
      </c>
      <c r="I1186" s="1">
        <v>27</v>
      </c>
      <c r="J1186" s="1">
        <v>0</v>
      </c>
      <c r="K1186" s="1">
        <v>5</v>
      </c>
      <c r="L1186" s="1">
        <v>262.93</v>
      </c>
      <c r="M1186" s="1">
        <v>263</v>
      </c>
      <c r="N1186" s="1">
        <v>260.851</v>
      </c>
      <c r="O1186" s="1">
        <v>260.89999999999998</v>
      </c>
      <c r="P1186" s="1">
        <v>7</v>
      </c>
      <c r="Q1186" s="1">
        <v>5</v>
      </c>
      <c r="R1186" s="2" t="s">
        <v>31</v>
      </c>
      <c r="S1186" s="2"/>
      <c r="T1186" s="2" t="s">
        <v>136</v>
      </c>
      <c r="U1186" s="2" t="s">
        <v>137</v>
      </c>
      <c r="V1186" s="2" t="s">
        <v>138</v>
      </c>
      <c r="W1186" s="2" t="s">
        <v>2507</v>
      </c>
      <c r="X1186" s="3">
        <v>44896.792361111111</v>
      </c>
      <c r="Y1186" s="2" t="s">
        <v>35</v>
      </c>
      <c r="Z1186" s="2" t="s">
        <v>36</v>
      </c>
      <c r="AA1186" s="2"/>
      <c r="AB1186" s="2" t="s">
        <v>2508</v>
      </c>
    </row>
    <row r="1187" spans="1:28" ht="13" x14ac:dyDescent="0.15">
      <c r="A1187" s="1">
        <v>397</v>
      </c>
      <c r="B1187" s="2" t="s">
        <v>28</v>
      </c>
      <c r="C1187" s="2" t="s">
        <v>29</v>
      </c>
      <c r="D1187" s="1">
        <v>32</v>
      </c>
      <c r="E1187" s="2" t="s">
        <v>1619</v>
      </c>
      <c r="F1187" s="1" t="s">
        <v>119</v>
      </c>
      <c r="G1187" s="2"/>
      <c r="H1187" s="1">
        <v>20</v>
      </c>
      <c r="I1187" s="1">
        <v>27</v>
      </c>
      <c r="J1187" s="1">
        <v>20</v>
      </c>
      <c r="K1187" s="1">
        <v>5</v>
      </c>
      <c r="L1187" s="1">
        <v>262.93</v>
      </c>
      <c r="M1187" s="1">
        <v>263</v>
      </c>
      <c r="N1187" s="1">
        <v>260.851</v>
      </c>
      <c r="O1187" s="1">
        <v>260.89999999999998</v>
      </c>
      <c r="P1187" s="1">
        <v>7</v>
      </c>
      <c r="Q1187" s="1">
        <v>247</v>
      </c>
      <c r="R1187" s="2" t="s">
        <v>59</v>
      </c>
      <c r="S1187" s="2" t="s">
        <v>32</v>
      </c>
      <c r="T1187" s="2"/>
      <c r="U1187" s="2"/>
      <c r="V1187" s="2" t="s">
        <v>32</v>
      </c>
      <c r="W1187" s="2" t="s">
        <v>2509</v>
      </c>
      <c r="X1187" s="3">
        <v>44896.791666666664</v>
      </c>
      <c r="Y1187" s="2" t="s">
        <v>35</v>
      </c>
      <c r="Z1187" s="2" t="s">
        <v>36</v>
      </c>
      <c r="AA1187" s="2"/>
      <c r="AB1187" s="2" t="s">
        <v>2510</v>
      </c>
    </row>
    <row r="1188" spans="1:28" ht="13" x14ac:dyDescent="0.15">
      <c r="A1188" s="1">
        <v>397</v>
      </c>
      <c r="B1188" s="2" t="s">
        <v>28</v>
      </c>
      <c r="C1188" s="2" t="s">
        <v>29</v>
      </c>
      <c r="D1188" s="1">
        <v>33</v>
      </c>
      <c r="E1188" s="2" t="s">
        <v>1619</v>
      </c>
      <c r="F1188" s="1">
        <v>2</v>
      </c>
      <c r="G1188" s="2" t="s">
        <v>43</v>
      </c>
      <c r="H1188" s="1">
        <v>75</v>
      </c>
      <c r="I1188" s="1">
        <v>75</v>
      </c>
      <c r="J1188" s="1">
        <v>75</v>
      </c>
      <c r="K1188" s="1">
        <v>5</v>
      </c>
      <c r="L1188" s="1">
        <v>263.14999999999998</v>
      </c>
      <c r="M1188" s="1">
        <v>263.14999999999998</v>
      </c>
      <c r="N1188" s="1">
        <v>262.59300000000002</v>
      </c>
      <c r="O1188" s="1">
        <v>262.59300000000002</v>
      </c>
      <c r="P1188" s="1">
        <v>0</v>
      </c>
      <c r="Q1188" s="1">
        <v>1</v>
      </c>
      <c r="R1188" s="2" t="s">
        <v>49</v>
      </c>
      <c r="S1188" s="2" t="s">
        <v>50</v>
      </c>
      <c r="T1188" s="2"/>
      <c r="U1188" s="2"/>
      <c r="V1188" s="2" t="s">
        <v>50</v>
      </c>
      <c r="W1188" s="2" t="s">
        <v>2511</v>
      </c>
      <c r="X1188" s="3">
        <v>44897.492361111108</v>
      </c>
      <c r="Y1188" s="2" t="s">
        <v>2172</v>
      </c>
      <c r="Z1188" s="2" t="s">
        <v>36</v>
      </c>
      <c r="AA1188" s="2"/>
      <c r="AB1188" s="2" t="s">
        <v>2512</v>
      </c>
    </row>
    <row r="1189" spans="1:28" ht="13" x14ac:dyDescent="0.15">
      <c r="A1189" s="1">
        <v>397</v>
      </c>
      <c r="B1189" s="2" t="s">
        <v>28</v>
      </c>
      <c r="C1189" s="2" t="s">
        <v>29</v>
      </c>
      <c r="D1189" s="1">
        <v>33</v>
      </c>
      <c r="E1189" s="2" t="s">
        <v>1619</v>
      </c>
      <c r="F1189" s="1">
        <v>3</v>
      </c>
      <c r="G1189" s="2" t="s">
        <v>43</v>
      </c>
      <c r="H1189" s="1">
        <v>75</v>
      </c>
      <c r="I1189" s="1">
        <v>75</v>
      </c>
      <c r="J1189" s="1">
        <v>75</v>
      </c>
      <c r="K1189" s="1">
        <v>5</v>
      </c>
      <c r="L1189" s="1">
        <v>264.64999999999998</v>
      </c>
      <c r="M1189" s="1">
        <v>264.64999999999998</v>
      </c>
      <c r="N1189" s="1">
        <v>263.72199999999998</v>
      </c>
      <c r="O1189" s="1">
        <v>263.72199999999998</v>
      </c>
      <c r="P1189" s="1">
        <v>0</v>
      </c>
      <c r="Q1189" s="1">
        <v>1</v>
      </c>
      <c r="R1189" s="2" t="s">
        <v>49</v>
      </c>
      <c r="S1189" s="2" t="s">
        <v>50</v>
      </c>
      <c r="T1189" s="2"/>
      <c r="U1189" s="2"/>
      <c r="V1189" s="2" t="s">
        <v>50</v>
      </c>
      <c r="W1189" s="2" t="s">
        <v>2513</v>
      </c>
      <c r="X1189" s="3">
        <v>44897.492361111108</v>
      </c>
      <c r="Y1189" s="2" t="s">
        <v>2172</v>
      </c>
      <c r="Z1189" s="2" t="s">
        <v>36</v>
      </c>
      <c r="AA1189" s="2"/>
      <c r="AB1189" s="2" t="s">
        <v>2514</v>
      </c>
    </row>
    <row r="1190" spans="1:28" ht="13" x14ac:dyDescent="0.15">
      <c r="A1190" s="1">
        <v>397</v>
      </c>
      <c r="B1190" s="2" t="s">
        <v>28</v>
      </c>
      <c r="C1190" s="2" t="s">
        <v>29</v>
      </c>
      <c r="D1190" s="1">
        <v>33</v>
      </c>
      <c r="E1190" s="2" t="s">
        <v>1619</v>
      </c>
      <c r="F1190" s="1">
        <v>4</v>
      </c>
      <c r="G1190" s="2" t="s">
        <v>29</v>
      </c>
      <c r="H1190" s="1">
        <v>18</v>
      </c>
      <c r="I1190" s="1">
        <v>18</v>
      </c>
      <c r="J1190" s="1">
        <v>18</v>
      </c>
      <c r="K1190" s="1">
        <v>5</v>
      </c>
      <c r="L1190" s="1">
        <v>265.58</v>
      </c>
      <c r="M1190" s="1">
        <v>265.58</v>
      </c>
      <c r="N1190" s="1">
        <v>264.42099999999999</v>
      </c>
      <c r="O1190" s="1">
        <v>264.42099999999999</v>
      </c>
      <c r="P1190" s="1">
        <v>0</v>
      </c>
      <c r="Q1190" s="1">
        <v>1</v>
      </c>
      <c r="R1190" s="2" t="s">
        <v>38</v>
      </c>
      <c r="S1190" s="2" t="s">
        <v>39</v>
      </c>
      <c r="T1190" s="2"/>
      <c r="U1190" s="2"/>
      <c r="V1190" s="2" t="s">
        <v>39</v>
      </c>
      <c r="W1190" s="2" t="s">
        <v>2515</v>
      </c>
      <c r="X1190" s="3">
        <v>44897.49722222222</v>
      </c>
      <c r="Y1190" s="2" t="s">
        <v>41</v>
      </c>
      <c r="Z1190" s="2" t="s">
        <v>36</v>
      </c>
      <c r="AA1190" s="2"/>
      <c r="AB1190" s="2" t="s">
        <v>2516</v>
      </c>
    </row>
    <row r="1191" spans="1:28" ht="13" x14ac:dyDescent="0.15">
      <c r="A1191" s="1">
        <v>397</v>
      </c>
      <c r="B1191" s="2" t="s">
        <v>28</v>
      </c>
      <c r="C1191" s="2" t="s">
        <v>29</v>
      </c>
      <c r="D1191" s="1">
        <v>33</v>
      </c>
      <c r="E1191" s="2" t="s">
        <v>1619</v>
      </c>
      <c r="F1191" s="1">
        <v>4</v>
      </c>
      <c r="G1191" s="2" t="s">
        <v>43</v>
      </c>
      <c r="H1191" s="1">
        <v>18</v>
      </c>
      <c r="I1191" s="1">
        <v>19</v>
      </c>
      <c r="J1191" s="1">
        <v>18</v>
      </c>
      <c r="K1191" s="1">
        <v>5</v>
      </c>
      <c r="L1191" s="1">
        <v>265.58</v>
      </c>
      <c r="M1191" s="1">
        <v>265.58999999999997</v>
      </c>
      <c r="N1191" s="1">
        <v>264.42099999999999</v>
      </c>
      <c r="O1191" s="1">
        <v>264.42899999999997</v>
      </c>
      <c r="P1191" s="1">
        <v>1</v>
      </c>
      <c r="Q1191" s="1">
        <v>5</v>
      </c>
      <c r="R1191" s="2" t="s">
        <v>44</v>
      </c>
      <c r="S1191" s="2" t="s">
        <v>108</v>
      </c>
      <c r="T1191" s="2"/>
      <c r="U1191" s="2"/>
      <c r="V1191" s="2" t="s">
        <v>108</v>
      </c>
      <c r="W1191" s="2" t="s">
        <v>2517</v>
      </c>
      <c r="X1191" s="3">
        <v>44897.493055555555</v>
      </c>
      <c r="Y1191" s="2" t="s">
        <v>2172</v>
      </c>
      <c r="Z1191" s="2" t="s">
        <v>36</v>
      </c>
      <c r="AA1191" s="2"/>
      <c r="AB1191" s="2" t="s">
        <v>2518</v>
      </c>
    </row>
    <row r="1192" spans="1:28" ht="13" x14ac:dyDescent="0.15">
      <c r="A1192" s="1">
        <v>397</v>
      </c>
      <c r="B1192" s="2" t="s">
        <v>28</v>
      </c>
      <c r="C1192" s="2" t="s">
        <v>29</v>
      </c>
      <c r="D1192" s="1">
        <v>33</v>
      </c>
      <c r="E1192" s="2" t="s">
        <v>1619</v>
      </c>
      <c r="F1192" s="1">
        <v>4</v>
      </c>
      <c r="G1192" s="2" t="s">
        <v>43</v>
      </c>
      <c r="H1192" s="1">
        <v>74</v>
      </c>
      <c r="I1192" s="1">
        <v>74</v>
      </c>
      <c r="J1192" s="1">
        <v>74</v>
      </c>
      <c r="K1192" s="1">
        <v>5</v>
      </c>
      <c r="L1192" s="1">
        <v>266.14</v>
      </c>
      <c r="M1192" s="1">
        <v>266.14</v>
      </c>
      <c r="N1192" s="1">
        <v>264.84199999999998</v>
      </c>
      <c r="O1192" s="1">
        <v>264.84199999999998</v>
      </c>
      <c r="P1192" s="1">
        <v>0</v>
      </c>
      <c r="Q1192" s="1">
        <v>1</v>
      </c>
      <c r="R1192" s="2" t="s">
        <v>49</v>
      </c>
      <c r="S1192" s="2" t="s">
        <v>50</v>
      </c>
      <c r="T1192" s="2"/>
      <c r="U1192" s="2"/>
      <c r="V1192" s="2" t="s">
        <v>50</v>
      </c>
      <c r="W1192" s="2" t="s">
        <v>2519</v>
      </c>
      <c r="X1192" s="3">
        <v>44897.492361111108</v>
      </c>
      <c r="Y1192" s="2" t="s">
        <v>2172</v>
      </c>
      <c r="Z1192" s="2" t="s">
        <v>36</v>
      </c>
      <c r="AA1192" s="2"/>
      <c r="AB1192" s="2" t="s">
        <v>2520</v>
      </c>
    </row>
    <row r="1193" spans="1:28" ht="13" x14ac:dyDescent="0.15">
      <c r="A1193" s="1">
        <v>397</v>
      </c>
      <c r="B1193" s="2" t="s">
        <v>28</v>
      </c>
      <c r="C1193" s="2" t="s">
        <v>29</v>
      </c>
      <c r="D1193" s="1">
        <v>34</v>
      </c>
      <c r="E1193" s="2" t="s">
        <v>1619</v>
      </c>
      <c r="F1193" s="1">
        <v>1</v>
      </c>
      <c r="G1193" s="2" t="s">
        <v>43</v>
      </c>
      <c r="H1193" s="1">
        <v>74</v>
      </c>
      <c r="I1193" s="1">
        <v>74</v>
      </c>
      <c r="J1193" s="1">
        <v>74</v>
      </c>
      <c r="K1193" s="1">
        <v>5</v>
      </c>
      <c r="L1193" s="1">
        <v>266.44</v>
      </c>
      <c r="M1193" s="1">
        <v>266.44</v>
      </c>
      <c r="N1193" s="1">
        <v>266.25099999999998</v>
      </c>
      <c r="O1193" s="1">
        <v>266.25099999999998</v>
      </c>
      <c r="P1193" s="1">
        <v>0</v>
      </c>
      <c r="Q1193" s="1">
        <v>1</v>
      </c>
      <c r="R1193" s="2" t="s">
        <v>49</v>
      </c>
      <c r="S1193" s="2" t="s">
        <v>50</v>
      </c>
      <c r="T1193" s="2"/>
      <c r="U1193" s="2"/>
      <c r="V1193" s="2" t="s">
        <v>50</v>
      </c>
      <c r="W1193" s="2" t="s">
        <v>2521</v>
      </c>
      <c r="X1193" s="3">
        <v>44897.548611111109</v>
      </c>
      <c r="Y1193" s="2" t="s">
        <v>2172</v>
      </c>
      <c r="Z1193" s="2" t="s">
        <v>36</v>
      </c>
      <c r="AA1193" s="2"/>
      <c r="AB1193" s="2" t="s">
        <v>2522</v>
      </c>
    </row>
    <row r="1194" spans="1:28" ht="13" x14ac:dyDescent="0.15">
      <c r="A1194" s="1">
        <v>397</v>
      </c>
      <c r="B1194" s="2" t="s">
        <v>28</v>
      </c>
      <c r="C1194" s="2" t="s">
        <v>29</v>
      </c>
      <c r="D1194" s="1">
        <v>33</v>
      </c>
      <c r="E1194" s="2" t="s">
        <v>1619</v>
      </c>
      <c r="F1194" s="2">
        <v>5</v>
      </c>
      <c r="G1194" s="2" t="s">
        <v>43</v>
      </c>
      <c r="H1194" s="1">
        <v>35</v>
      </c>
      <c r="I1194" s="1">
        <v>35</v>
      </c>
      <c r="J1194" s="1">
        <v>35</v>
      </c>
      <c r="K1194" s="1">
        <v>5</v>
      </c>
      <c r="L1194" s="1">
        <v>266.87</v>
      </c>
      <c r="M1194" s="1">
        <v>266.87</v>
      </c>
      <c r="N1194" s="1">
        <v>265.392</v>
      </c>
      <c r="O1194" s="1">
        <v>265.392</v>
      </c>
      <c r="P1194" s="1">
        <v>0</v>
      </c>
      <c r="Q1194" s="1">
        <v>1</v>
      </c>
      <c r="R1194" s="2" t="s">
        <v>49</v>
      </c>
      <c r="S1194" s="2" t="s">
        <v>50</v>
      </c>
      <c r="T1194" s="2"/>
      <c r="U1194" s="2"/>
      <c r="V1194" s="2" t="s">
        <v>50</v>
      </c>
      <c r="W1194" s="2" t="s">
        <v>2523</v>
      </c>
      <c r="X1194" s="3">
        <v>44897.492361111108</v>
      </c>
      <c r="Y1194" s="2" t="s">
        <v>2172</v>
      </c>
      <c r="Z1194" s="2" t="s">
        <v>36</v>
      </c>
      <c r="AA1194" s="2"/>
      <c r="AB1194" s="2" t="s">
        <v>2524</v>
      </c>
    </row>
    <row r="1195" spans="1:28" ht="13" x14ac:dyDescent="0.15">
      <c r="A1195" s="1">
        <v>397</v>
      </c>
      <c r="B1195" s="2" t="s">
        <v>28</v>
      </c>
      <c r="C1195" s="2" t="s">
        <v>29</v>
      </c>
      <c r="D1195" s="1">
        <v>33</v>
      </c>
      <c r="E1195" s="2" t="s">
        <v>1619</v>
      </c>
      <c r="F1195" s="2" t="s">
        <v>119</v>
      </c>
      <c r="G1195" s="2"/>
      <c r="H1195" s="1">
        <v>18</v>
      </c>
      <c r="I1195" s="1">
        <v>25</v>
      </c>
      <c r="J1195" s="1">
        <v>0</v>
      </c>
      <c r="K1195" s="1">
        <v>5</v>
      </c>
      <c r="L1195" s="1">
        <v>267.20999999999998</v>
      </c>
      <c r="M1195" s="1">
        <v>267.27999999999997</v>
      </c>
      <c r="N1195" s="1">
        <v>265.64699999999999</v>
      </c>
      <c r="O1195" s="1">
        <v>265.7</v>
      </c>
      <c r="P1195" s="1">
        <v>7</v>
      </c>
      <c r="Q1195" s="1">
        <v>30</v>
      </c>
      <c r="R1195" s="2" t="s">
        <v>31</v>
      </c>
      <c r="S1195" s="2"/>
      <c r="T1195" s="2" t="s">
        <v>120</v>
      </c>
      <c r="U1195" s="2" t="s">
        <v>121</v>
      </c>
      <c r="V1195" s="2" t="s">
        <v>122</v>
      </c>
      <c r="W1195" s="2" t="s">
        <v>2525</v>
      </c>
      <c r="X1195" s="3">
        <v>44896.817361111112</v>
      </c>
      <c r="Y1195" s="2" t="s">
        <v>35</v>
      </c>
      <c r="Z1195" s="2" t="s">
        <v>36</v>
      </c>
      <c r="AA1195" s="2"/>
      <c r="AB1195" s="2" t="s">
        <v>2526</v>
      </c>
    </row>
    <row r="1196" spans="1:28" ht="13" x14ac:dyDescent="0.15">
      <c r="A1196" s="1">
        <v>397</v>
      </c>
      <c r="B1196" s="2" t="s">
        <v>28</v>
      </c>
      <c r="C1196" s="2" t="s">
        <v>29</v>
      </c>
      <c r="D1196" s="1">
        <v>33</v>
      </c>
      <c r="E1196" s="2" t="s">
        <v>1619</v>
      </c>
      <c r="F1196" s="2" t="s">
        <v>119</v>
      </c>
      <c r="G1196" s="2"/>
      <c r="H1196" s="1">
        <v>18</v>
      </c>
      <c r="I1196" s="1">
        <v>25</v>
      </c>
      <c r="J1196" s="1">
        <v>18</v>
      </c>
      <c r="K1196" s="1">
        <v>5</v>
      </c>
      <c r="L1196" s="1">
        <v>267.20999999999998</v>
      </c>
      <c r="M1196" s="1">
        <v>267.27999999999997</v>
      </c>
      <c r="N1196" s="1">
        <v>265.64699999999999</v>
      </c>
      <c r="O1196" s="1">
        <v>265.7</v>
      </c>
      <c r="P1196" s="1">
        <v>7</v>
      </c>
      <c r="Q1196" s="1">
        <v>247</v>
      </c>
      <c r="R1196" s="2" t="s">
        <v>59</v>
      </c>
      <c r="S1196" s="2" t="s">
        <v>32</v>
      </c>
      <c r="T1196" s="2"/>
      <c r="U1196" s="2"/>
      <c r="V1196" s="2" t="s">
        <v>32</v>
      </c>
      <c r="W1196" s="2" t="s">
        <v>2527</v>
      </c>
      <c r="X1196" s="3">
        <v>44896.816666666666</v>
      </c>
      <c r="Y1196" s="2" t="s">
        <v>35</v>
      </c>
      <c r="Z1196" s="2" t="s">
        <v>36</v>
      </c>
      <c r="AA1196" s="2"/>
      <c r="AB1196" s="2" t="s">
        <v>2528</v>
      </c>
    </row>
    <row r="1197" spans="1:28" ht="13" x14ac:dyDescent="0.15">
      <c r="A1197" s="1">
        <v>397</v>
      </c>
      <c r="B1197" s="2" t="s">
        <v>28</v>
      </c>
      <c r="C1197" s="2" t="s">
        <v>29</v>
      </c>
      <c r="D1197" s="1">
        <v>33</v>
      </c>
      <c r="E1197" s="2" t="s">
        <v>1619</v>
      </c>
      <c r="F1197" s="2" t="s">
        <v>119</v>
      </c>
      <c r="G1197" s="2"/>
      <c r="H1197" s="1">
        <v>18</v>
      </c>
      <c r="I1197" s="1">
        <v>25</v>
      </c>
      <c r="J1197" s="1">
        <v>0</v>
      </c>
      <c r="K1197" s="1">
        <v>5</v>
      </c>
      <c r="L1197" s="1">
        <v>267.20999999999998</v>
      </c>
      <c r="M1197" s="1">
        <v>267.27999999999997</v>
      </c>
      <c r="N1197" s="1">
        <v>265.64699999999999</v>
      </c>
      <c r="O1197" s="1">
        <v>265.7</v>
      </c>
      <c r="P1197" s="1">
        <v>7</v>
      </c>
      <c r="Q1197" s="1">
        <v>30</v>
      </c>
      <c r="R1197" s="2" t="s">
        <v>31</v>
      </c>
      <c r="S1197" s="2"/>
      <c r="T1197" s="2" t="s">
        <v>125</v>
      </c>
      <c r="U1197" s="2" t="s">
        <v>126</v>
      </c>
      <c r="V1197" s="2" t="s">
        <v>127</v>
      </c>
      <c r="W1197" s="2" t="s">
        <v>2529</v>
      </c>
      <c r="X1197" s="3">
        <v>44896.817361111112</v>
      </c>
      <c r="Y1197" s="2" t="s">
        <v>35</v>
      </c>
      <c r="Z1197" s="2" t="s">
        <v>36</v>
      </c>
      <c r="AA1197" s="2"/>
      <c r="AB1197" s="2" t="s">
        <v>2530</v>
      </c>
    </row>
    <row r="1198" spans="1:28" ht="13" x14ac:dyDescent="0.15">
      <c r="A1198" s="1">
        <v>397</v>
      </c>
      <c r="B1198" s="2" t="s">
        <v>28</v>
      </c>
      <c r="C1198" s="2" t="s">
        <v>29</v>
      </c>
      <c r="D1198" s="1">
        <v>33</v>
      </c>
      <c r="E1198" s="2" t="s">
        <v>1619</v>
      </c>
      <c r="F1198" s="2" t="s">
        <v>119</v>
      </c>
      <c r="G1198" s="2"/>
      <c r="H1198" s="1">
        <v>18</v>
      </c>
      <c r="I1198" s="1">
        <v>25</v>
      </c>
      <c r="J1198" s="1">
        <v>0</v>
      </c>
      <c r="K1198" s="1">
        <v>5</v>
      </c>
      <c r="L1198" s="1">
        <v>267.20999999999998</v>
      </c>
      <c r="M1198" s="1">
        <v>267.27999999999997</v>
      </c>
      <c r="N1198" s="1">
        <v>265.64699999999999</v>
      </c>
      <c r="O1198" s="1">
        <v>265.7</v>
      </c>
      <c r="P1198" s="1">
        <v>7</v>
      </c>
      <c r="Q1198" s="1">
        <v>20</v>
      </c>
      <c r="R1198" s="2" t="s">
        <v>31</v>
      </c>
      <c r="S1198" s="2"/>
      <c r="T1198" s="2" t="s">
        <v>158</v>
      </c>
      <c r="U1198" s="2" t="s">
        <v>159</v>
      </c>
      <c r="V1198" s="2" t="s">
        <v>160</v>
      </c>
      <c r="W1198" s="2" t="s">
        <v>2531</v>
      </c>
      <c r="X1198" s="3">
        <v>44896.817361111112</v>
      </c>
      <c r="Y1198" s="2" t="s">
        <v>35</v>
      </c>
      <c r="Z1198" s="2" t="s">
        <v>36</v>
      </c>
      <c r="AA1198" s="2"/>
      <c r="AB1198" s="2" t="s">
        <v>2532</v>
      </c>
    </row>
    <row r="1199" spans="1:28" ht="13" x14ac:dyDescent="0.15">
      <c r="A1199" s="1">
        <v>397</v>
      </c>
      <c r="B1199" s="2" t="s">
        <v>28</v>
      </c>
      <c r="C1199" s="2" t="s">
        <v>29</v>
      </c>
      <c r="D1199" s="1">
        <v>33</v>
      </c>
      <c r="E1199" s="2" t="s">
        <v>1619</v>
      </c>
      <c r="F1199" s="2" t="s">
        <v>119</v>
      </c>
      <c r="G1199" s="2"/>
      <c r="H1199" s="1">
        <v>18</v>
      </c>
      <c r="I1199" s="1">
        <v>25</v>
      </c>
      <c r="J1199" s="1">
        <v>0</v>
      </c>
      <c r="K1199" s="1">
        <v>5</v>
      </c>
      <c r="L1199" s="1">
        <v>267.20999999999998</v>
      </c>
      <c r="M1199" s="1">
        <v>267.27999999999997</v>
      </c>
      <c r="N1199" s="1">
        <v>265.64699999999999</v>
      </c>
      <c r="O1199" s="1">
        <v>265.7</v>
      </c>
      <c r="P1199" s="1">
        <v>7</v>
      </c>
      <c r="Q1199" s="1">
        <v>20</v>
      </c>
      <c r="R1199" s="2" t="s">
        <v>31</v>
      </c>
      <c r="S1199" s="2" t="s">
        <v>133</v>
      </c>
      <c r="T1199" s="2"/>
      <c r="U1199" s="2"/>
      <c r="V1199" s="2" t="s">
        <v>133</v>
      </c>
      <c r="W1199" s="2" t="s">
        <v>2533</v>
      </c>
      <c r="X1199" s="3">
        <v>44896.817361111112</v>
      </c>
      <c r="Y1199" s="2" t="s">
        <v>35</v>
      </c>
      <c r="Z1199" s="2" t="s">
        <v>36</v>
      </c>
      <c r="AA1199" s="2" t="s">
        <v>131</v>
      </c>
      <c r="AB1199" s="2" t="s">
        <v>2534</v>
      </c>
    </row>
    <row r="1200" spans="1:28" ht="13" x14ac:dyDescent="0.15">
      <c r="A1200" s="1">
        <v>397</v>
      </c>
      <c r="B1200" s="2" t="s">
        <v>28</v>
      </c>
      <c r="C1200" s="2" t="s">
        <v>29</v>
      </c>
      <c r="D1200" s="1">
        <v>33</v>
      </c>
      <c r="E1200" s="2" t="s">
        <v>1619</v>
      </c>
      <c r="F1200" s="2" t="s">
        <v>119</v>
      </c>
      <c r="G1200" s="2"/>
      <c r="H1200" s="1">
        <v>18</v>
      </c>
      <c r="I1200" s="1">
        <v>25</v>
      </c>
      <c r="J1200" s="1">
        <v>0</v>
      </c>
      <c r="K1200" s="1">
        <v>5</v>
      </c>
      <c r="L1200" s="1">
        <v>267.20999999999998</v>
      </c>
      <c r="M1200" s="1">
        <v>267.27999999999997</v>
      </c>
      <c r="N1200" s="1">
        <v>265.64699999999999</v>
      </c>
      <c r="O1200" s="1">
        <v>265.7</v>
      </c>
      <c r="P1200" s="1">
        <v>7</v>
      </c>
      <c r="Q1200" s="1">
        <v>5</v>
      </c>
      <c r="R1200" s="2" t="s">
        <v>31</v>
      </c>
      <c r="S1200" s="2" t="s">
        <v>50</v>
      </c>
      <c r="T1200" s="2"/>
      <c r="U1200" s="2"/>
      <c r="V1200" s="2" t="s">
        <v>50</v>
      </c>
      <c r="W1200" s="2" t="s">
        <v>2535</v>
      </c>
      <c r="X1200" s="3">
        <v>44896.817361111112</v>
      </c>
      <c r="Y1200" s="2" t="s">
        <v>35</v>
      </c>
      <c r="Z1200" s="2" t="s">
        <v>36</v>
      </c>
      <c r="AA1200" s="2" t="s">
        <v>131</v>
      </c>
      <c r="AB1200" s="2" t="s">
        <v>2536</v>
      </c>
    </row>
    <row r="1201" spans="1:28" ht="13" x14ac:dyDescent="0.15">
      <c r="A1201" s="1">
        <v>397</v>
      </c>
      <c r="B1201" s="2" t="s">
        <v>28</v>
      </c>
      <c r="C1201" s="2" t="s">
        <v>29</v>
      </c>
      <c r="D1201" s="1">
        <v>33</v>
      </c>
      <c r="E1201" s="2" t="s">
        <v>1619</v>
      </c>
      <c r="F1201" s="2" t="s">
        <v>119</v>
      </c>
      <c r="G1201" s="2"/>
      <c r="H1201" s="1">
        <v>18</v>
      </c>
      <c r="I1201" s="1">
        <v>25</v>
      </c>
      <c r="J1201" s="1">
        <v>0</v>
      </c>
      <c r="K1201" s="1">
        <v>5</v>
      </c>
      <c r="L1201" s="1">
        <v>267.20999999999998</v>
      </c>
      <c r="M1201" s="1">
        <v>267.27999999999997</v>
      </c>
      <c r="N1201" s="1">
        <v>265.64699999999999</v>
      </c>
      <c r="O1201" s="1">
        <v>265.7</v>
      </c>
      <c r="P1201" s="1">
        <v>7</v>
      </c>
      <c r="Q1201" s="1">
        <v>5</v>
      </c>
      <c r="R1201" s="2" t="s">
        <v>31</v>
      </c>
      <c r="S1201" s="2"/>
      <c r="T1201" s="2" t="s">
        <v>153</v>
      </c>
      <c r="U1201" s="2" t="s">
        <v>154</v>
      </c>
      <c r="V1201" s="2" t="s">
        <v>155</v>
      </c>
      <c r="W1201" s="2" t="s">
        <v>2537</v>
      </c>
      <c r="X1201" s="3">
        <v>44896.817361111112</v>
      </c>
      <c r="Y1201" s="2" t="s">
        <v>35</v>
      </c>
      <c r="Z1201" s="2" t="s">
        <v>36</v>
      </c>
      <c r="AA1201" s="2"/>
      <c r="AB1201" s="2" t="s">
        <v>2538</v>
      </c>
    </row>
    <row r="1202" spans="1:28" ht="13" x14ac:dyDescent="0.15">
      <c r="A1202" s="1">
        <v>397</v>
      </c>
      <c r="B1202" s="2" t="s">
        <v>28</v>
      </c>
      <c r="C1202" s="2" t="s">
        <v>29</v>
      </c>
      <c r="D1202" s="1">
        <v>33</v>
      </c>
      <c r="E1202" s="2" t="s">
        <v>1619</v>
      </c>
      <c r="F1202" s="2" t="s">
        <v>119</v>
      </c>
      <c r="G1202" s="2"/>
      <c r="H1202" s="1">
        <v>18</v>
      </c>
      <c r="I1202" s="1">
        <v>25</v>
      </c>
      <c r="J1202" s="1">
        <v>0</v>
      </c>
      <c r="K1202" s="1">
        <v>5</v>
      </c>
      <c r="L1202" s="1">
        <v>267.20999999999998</v>
      </c>
      <c r="M1202" s="1">
        <v>267.27999999999997</v>
      </c>
      <c r="N1202" s="1">
        <v>265.64699999999999</v>
      </c>
      <c r="O1202" s="1">
        <v>265.7</v>
      </c>
      <c r="P1202" s="1">
        <v>7</v>
      </c>
      <c r="Q1202" s="1">
        <v>20</v>
      </c>
      <c r="R1202" s="2" t="s">
        <v>31</v>
      </c>
      <c r="S1202" s="2"/>
      <c r="T1202" s="2" t="s">
        <v>146</v>
      </c>
      <c r="U1202" s="2" t="s">
        <v>147</v>
      </c>
      <c r="V1202" s="2" t="s">
        <v>148</v>
      </c>
      <c r="W1202" s="2" t="s">
        <v>2539</v>
      </c>
      <c r="X1202" s="3">
        <v>44896.817361111112</v>
      </c>
      <c r="Y1202" s="2" t="s">
        <v>35</v>
      </c>
      <c r="Z1202" s="2" t="s">
        <v>36</v>
      </c>
      <c r="AA1202" s="2"/>
      <c r="AB1202" s="2" t="s">
        <v>2540</v>
      </c>
    </row>
    <row r="1203" spans="1:28" ht="13" x14ac:dyDescent="0.15">
      <c r="A1203" s="1">
        <v>397</v>
      </c>
      <c r="B1203" s="2" t="s">
        <v>28</v>
      </c>
      <c r="C1203" s="2" t="s">
        <v>29</v>
      </c>
      <c r="D1203" s="1">
        <v>33</v>
      </c>
      <c r="E1203" s="2" t="s">
        <v>1619</v>
      </c>
      <c r="F1203" s="1" t="s">
        <v>119</v>
      </c>
      <c r="G1203" s="2"/>
      <c r="H1203" s="1">
        <v>18</v>
      </c>
      <c r="I1203" s="1">
        <v>25</v>
      </c>
      <c r="J1203" s="1">
        <v>0</v>
      </c>
      <c r="K1203" s="1">
        <v>5</v>
      </c>
      <c r="L1203" s="1">
        <v>267.20999999999998</v>
      </c>
      <c r="M1203" s="1">
        <v>267.27999999999997</v>
      </c>
      <c r="N1203" s="1">
        <v>265.64699999999999</v>
      </c>
      <c r="O1203" s="1">
        <v>265.7</v>
      </c>
      <c r="P1203" s="1">
        <v>7</v>
      </c>
      <c r="Q1203" s="1">
        <v>5</v>
      </c>
      <c r="R1203" s="2" t="s">
        <v>31</v>
      </c>
      <c r="S1203" s="2"/>
      <c r="T1203" s="2" t="s">
        <v>136</v>
      </c>
      <c r="U1203" s="2" t="s">
        <v>137</v>
      </c>
      <c r="V1203" s="2" t="s">
        <v>138</v>
      </c>
      <c r="W1203" s="2" t="s">
        <v>2541</v>
      </c>
      <c r="X1203" s="3">
        <v>44896.817361111112</v>
      </c>
      <c r="Y1203" s="2" t="s">
        <v>35</v>
      </c>
      <c r="Z1203" s="2" t="s">
        <v>36</v>
      </c>
      <c r="AA1203" s="2"/>
      <c r="AB1203" s="2" t="s">
        <v>2542</v>
      </c>
    </row>
    <row r="1204" spans="1:28" ht="13" x14ac:dyDescent="0.15">
      <c r="A1204" s="1">
        <v>397</v>
      </c>
      <c r="B1204" s="2" t="s">
        <v>28</v>
      </c>
      <c r="C1204" s="2" t="s">
        <v>29</v>
      </c>
      <c r="D1204" s="1">
        <v>33</v>
      </c>
      <c r="E1204" s="2" t="s">
        <v>1619</v>
      </c>
      <c r="F1204" s="1" t="s">
        <v>119</v>
      </c>
      <c r="G1204" s="2"/>
      <c r="H1204" s="1">
        <v>18</v>
      </c>
      <c r="I1204" s="1">
        <v>25</v>
      </c>
      <c r="J1204" s="1">
        <v>0</v>
      </c>
      <c r="K1204" s="1">
        <v>5</v>
      </c>
      <c r="L1204" s="1">
        <v>267.20999999999998</v>
      </c>
      <c r="M1204" s="1">
        <v>267.27999999999997</v>
      </c>
      <c r="N1204" s="1">
        <v>265.64699999999999</v>
      </c>
      <c r="O1204" s="1">
        <v>265.7</v>
      </c>
      <c r="P1204" s="1">
        <v>7</v>
      </c>
      <c r="Q1204" s="2">
        <v>5</v>
      </c>
      <c r="R1204" s="2" t="s">
        <v>31</v>
      </c>
      <c r="S1204" s="2"/>
      <c r="T1204" s="2" t="s">
        <v>141</v>
      </c>
      <c r="U1204" s="2" t="s">
        <v>142</v>
      </c>
      <c r="V1204" s="2" t="s">
        <v>143</v>
      </c>
      <c r="W1204" s="2" t="s">
        <v>2543</v>
      </c>
      <c r="X1204" s="3">
        <v>44896.817361111112</v>
      </c>
      <c r="Y1204" s="2" t="s">
        <v>35</v>
      </c>
      <c r="Z1204" s="2" t="s">
        <v>36</v>
      </c>
      <c r="AA1204" s="2"/>
      <c r="AB1204" s="2" t="s">
        <v>2544</v>
      </c>
    </row>
    <row r="1205" spans="1:28" ht="13" x14ac:dyDescent="0.15">
      <c r="A1205" s="1">
        <v>397</v>
      </c>
      <c r="B1205" s="2" t="s">
        <v>28</v>
      </c>
      <c r="C1205" s="2" t="s">
        <v>29</v>
      </c>
      <c r="D1205" s="1">
        <v>34</v>
      </c>
      <c r="E1205" s="2" t="s">
        <v>1619</v>
      </c>
      <c r="F1205" s="1">
        <v>2</v>
      </c>
      <c r="G1205" s="2" t="s">
        <v>43</v>
      </c>
      <c r="H1205" s="1">
        <v>72</v>
      </c>
      <c r="I1205" s="1">
        <v>72</v>
      </c>
      <c r="J1205" s="1">
        <v>72</v>
      </c>
      <c r="K1205" s="1">
        <v>5</v>
      </c>
      <c r="L1205" s="1">
        <v>267.92</v>
      </c>
      <c r="M1205" s="1">
        <v>267.92</v>
      </c>
      <c r="N1205" s="1">
        <v>267.35300000000001</v>
      </c>
      <c r="O1205" s="1">
        <v>267.35300000000001</v>
      </c>
      <c r="P1205" s="1">
        <v>0</v>
      </c>
      <c r="Q1205" s="1">
        <v>1</v>
      </c>
      <c r="R1205" s="2" t="s">
        <v>49</v>
      </c>
      <c r="S1205" s="2" t="s">
        <v>50</v>
      </c>
      <c r="T1205" s="2"/>
      <c r="U1205" s="2"/>
      <c r="V1205" s="2" t="s">
        <v>50</v>
      </c>
      <c r="W1205" s="2" t="s">
        <v>2545</v>
      </c>
      <c r="X1205" s="3">
        <v>44897.548611111109</v>
      </c>
      <c r="Y1205" s="2" t="s">
        <v>2172</v>
      </c>
      <c r="Z1205" s="2" t="s">
        <v>36</v>
      </c>
      <c r="AA1205" s="2"/>
      <c r="AB1205" s="2" t="s">
        <v>2546</v>
      </c>
    </row>
    <row r="1206" spans="1:28" ht="13" x14ac:dyDescent="0.15">
      <c r="A1206" s="1">
        <v>397</v>
      </c>
      <c r="B1206" s="2" t="s">
        <v>28</v>
      </c>
      <c r="C1206" s="2" t="s">
        <v>29</v>
      </c>
      <c r="D1206" s="1">
        <v>34</v>
      </c>
      <c r="E1206" s="2" t="s">
        <v>1619</v>
      </c>
      <c r="F1206" s="1">
        <v>3</v>
      </c>
      <c r="G1206" s="2" t="s">
        <v>43</v>
      </c>
      <c r="H1206" s="1">
        <v>25</v>
      </c>
      <c r="I1206" s="1">
        <v>26</v>
      </c>
      <c r="J1206" s="1">
        <v>25</v>
      </c>
      <c r="K1206" s="1">
        <v>5</v>
      </c>
      <c r="L1206" s="1">
        <v>268.95</v>
      </c>
      <c r="M1206" s="1">
        <v>268.95999999999998</v>
      </c>
      <c r="N1206" s="1">
        <v>268.12</v>
      </c>
      <c r="O1206" s="1">
        <v>268.12799999999999</v>
      </c>
      <c r="P1206" s="1">
        <v>1</v>
      </c>
      <c r="Q1206" s="2">
        <v>5</v>
      </c>
      <c r="R1206" s="2" t="s">
        <v>44</v>
      </c>
      <c r="S1206" s="2" t="s">
        <v>112</v>
      </c>
      <c r="T1206" s="2"/>
      <c r="U1206" s="2"/>
      <c r="V1206" s="2" t="s">
        <v>112</v>
      </c>
      <c r="W1206" s="2" t="s">
        <v>2547</v>
      </c>
      <c r="X1206" s="3">
        <v>44897.554166666669</v>
      </c>
      <c r="Y1206" s="2" t="s">
        <v>2172</v>
      </c>
      <c r="Z1206" s="2" t="s">
        <v>36</v>
      </c>
      <c r="AA1206" s="2"/>
      <c r="AB1206" s="2" t="s">
        <v>2548</v>
      </c>
    </row>
    <row r="1207" spans="1:28" ht="13" x14ac:dyDescent="0.15">
      <c r="A1207" s="1">
        <v>397</v>
      </c>
      <c r="B1207" s="2" t="s">
        <v>28</v>
      </c>
      <c r="C1207" s="2" t="s">
        <v>29</v>
      </c>
      <c r="D1207" s="1">
        <v>34</v>
      </c>
      <c r="E1207" s="2" t="s">
        <v>1619</v>
      </c>
      <c r="F1207" s="1">
        <v>3</v>
      </c>
      <c r="G1207" s="2" t="s">
        <v>29</v>
      </c>
      <c r="H1207" s="1">
        <v>25</v>
      </c>
      <c r="I1207" s="1">
        <v>25</v>
      </c>
      <c r="J1207" s="1">
        <v>25</v>
      </c>
      <c r="K1207" s="1">
        <v>5</v>
      </c>
      <c r="L1207" s="1">
        <v>268.95</v>
      </c>
      <c r="M1207" s="1">
        <v>268.95</v>
      </c>
      <c r="N1207" s="1">
        <v>268.12</v>
      </c>
      <c r="O1207" s="1">
        <v>268.12</v>
      </c>
      <c r="P1207" s="1">
        <v>0</v>
      </c>
      <c r="Q1207" s="2">
        <v>1</v>
      </c>
      <c r="R1207" s="2" t="s">
        <v>38</v>
      </c>
      <c r="S1207" s="2" t="s">
        <v>39</v>
      </c>
      <c r="T1207" s="2"/>
      <c r="U1207" s="2"/>
      <c r="V1207" s="2" t="s">
        <v>39</v>
      </c>
      <c r="W1207" s="2" t="s">
        <v>2549</v>
      </c>
      <c r="X1207" s="3">
        <v>44897.554861111108</v>
      </c>
      <c r="Y1207" s="2" t="s">
        <v>41</v>
      </c>
      <c r="Z1207" s="2" t="s">
        <v>36</v>
      </c>
      <c r="AA1207" s="2"/>
      <c r="AB1207" s="2" t="s">
        <v>2550</v>
      </c>
    </row>
    <row r="1208" spans="1:28" ht="13" x14ac:dyDescent="0.15">
      <c r="A1208" s="1">
        <v>397</v>
      </c>
      <c r="B1208" s="2" t="s">
        <v>28</v>
      </c>
      <c r="C1208" s="2" t="s">
        <v>29</v>
      </c>
      <c r="D1208" s="1">
        <v>34</v>
      </c>
      <c r="E1208" s="2" t="s">
        <v>1619</v>
      </c>
      <c r="F1208" s="1">
        <v>3</v>
      </c>
      <c r="G1208" s="2" t="s">
        <v>43</v>
      </c>
      <c r="H1208" s="1">
        <v>25</v>
      </c>
      <c r="I1208" s="1">
        <v>26</v>
      </c>
      <c r="J1208" s="1">
        <v>25</v>
      </c>
      <c r="K1208" s="1">
        <v>5</v>
      </c>
      <c r="L1208" s="1">
        <v>268.95</v>
      </c>
      <c r="M1208" s="1">
        <v>268.95999999999998</v>
      </c>
      <c r="N1208" s="1">
        <v>268.12</v>
      </c>
      <c r="O1208" s="1">
        <v>268.12799999999999</v>
      </c>
      <c r="P1208" s="1">
        <v>1</v>
      </c>
      <c r="Q1208" s="1">
        <v>5</v>
      </c>
      <c r="R1208" s="2" t="s">
        <v>44</v>
      </c>
      <c r="S1208" s="2" t="s">
        <v>108</v>
      </c>
      <c r="T1208" s="2"/>
      <c r="U1208" s="2"/>
      <c r="V1208" s="2" t="s">
        <v>108</v>
      </c>
      <c r="W1208" s="2" t="s">
        <v>2551</v>
      </c>
      <c r="X1208" s="3">
        <v>44897.554166666669</v>
      </c>
      <c r="Y1208" s="2" t="s">
        <v>2172</v>
      </c>
      <c r="Z1208" s="2" t="s">
        <v>36</v>
      </c>
      <c r="AA1208" s="2"/>
      <c r="AB1208" s="2" t="s">
        <v>2552</v>
      </c>
    </row>
    <row r="1209" spans="1:28" ht="13" x14ac:dyDescent="0.15">
      <c r="A1209" s="1">
        <v>397</v>
      </c>
      <c r="B1209" s="2" t="s">
        <v>28</v>
      </c>
      <c r="C1209" s="2" t="s">
        <v>29</v>
      </c>
      <c r="D1209" s="1">
        <v>34</v>
      </c>
      <c r="E1209" s="2" t="s">
        <v>1619</v>
      </c>
      <c r="F1209" s="1">
        <v>3</v>
      </c>
      <c r="G1209" s="2" t="s">
        <v>43</v>
      </c>
      <c r="H1209" s="1">
        <v>49</v>
      </c>
      <c r="I1209" s="1">
        <v>51</v>
      </c>
      <c r="J1209" s="1">
        <v>49</v>
      </c>
      <c r="K1209" s="1">
        <v>5</v>
      </c>
      <c r="L1209" s="1">
        <v>269.19</v>
      </c>
      <c r="M1209" s="1">
        <v>269.20999999999998</v>
      </c>
      <c r="N1209" s="1">
        <v>268.29899999999998</v>
      </c>
      <c r="O1209" s="1">
        <v>268.31400000000002</v>
      </c>
      <c r="P1209" s="1">
        <v>2</v>
      </c>
      <c r="Q1209" s="1">
        <v>7</v>
      </c>
      <c r="R1209" s="2" t="s">
        <v>210</v>
      </c>
      <c r="S1209" s="2" t="s">
        <v>211</v>
      </c>
      <c r="T1209" s="2" t="s">
        <v>212</v>
      </c>
      <c r="U1209" s="2" t="s">
        <v>213</v>
      </c>
      <c r="V1209" s="1" t="s">
        <v>211</v>
      </c>
      <c r="W1209" s="2" t="s">
        <v>2553</v>
      </c>
      <c r="X1209" s="3">
        <v>44897.55</v>
      </c>
      <c r="Y1209" s="2" t="s">
        <v>35</v>
      </c>
      <c r="Z1209" s="2" t="s">
        <v>36</v>
      </c>
      <c r="AA1209" s="2"/>
      <c r="AB1209" s="2" t="s">
        <v>2554</v>
      </c>
    </row>
    <row r="1210" spans="1:28" ht="13" x14ac:dyDescent="0.15">
      <c r="A1210" s="1">
        <v>397</v>
      </c>
      <c r="B1210" s="2" t="s">
        <v>28</v>
      </c>
      <c r="C1210" s="2" t="s">
        <v>29</v>
      </c>
      <c r="D1210" s="1">
        <v>34</v>
      </c>
      <c r="E1210" s="2" t="s">
        <v>1619</v>
      </c>
      <c r="F1210" s="1">
        <v>3</v>
      </c>
      <c r="G1210" s="2" t="s">
        <v>43</v>
      </c>
      <c r="H1210" s="1">
        <v>75</v>
      </c>
      <c r="I1210" s="1">
        <v>75</v>
      </c>
      <c r="J1210" s="1">
        <v>75</v>
      </c>
      <c r="K1210" s="1">
        <v>5</v>
      </c>
      <c r="L1210" s="1">
        <v>269.45</v>
      </c>
      <c r="M1210" s="1">
        <v>269.45</v>
      </c>
      <c r="N1210" s="1">
        <v>268.49299999999999</v>
      </c>
      <c r="O1210" s="1">
        <v>268.49299999999999</v>
      </c>
      <c r="P1210" s="1">
        <v>0</v>
      </c>
      <c r="Q1210" s="1">
        <v>1</v>
      </c>
      <c r="R1210" s="2" t="s">
        <v>49</v>
      </c>
      <c r="S1210" s="2" t="s">
        <v>50</v>
      </c>
      <c r="T1210" s="2"/>
      <c r="U1210" s="2"/>
      <c r="V1210" s="2" t="s">
        <v>50</v>
      </c>
      <c r="W1210" s="2" t="s">
        <v>2555</v>
      </c>
      <c r="X1210" s="3">
        <v>44897.548611111109</v>
      </c>
      <c r="Y1210" s="2" t="s">
        <v>2172</v>
      </c>
      <c r="Z1210" s="2" t="s">
        <v>36</v>
      </c>
      <c r="AA1210" s="2"/>
      <c r="AB1210" s="2" t="s">
        <v>2556</v>
      </c>
    </row>
    <row r="1211" spans="1:28" ht="13" x14ac:dyDescent="0.15">
      <c r="A1211" s="1">
        <v>397</v>
      </c>
      <c r="B1211" s="2" t="s">
        <v>28</v>
      </c>
      <c r="C1211" s="2" t="s">
        <v>29</v>
      </c>
      <c r="D1211" s="1">
        <v>34</v>
      </c>
      <c r="E1211" s="2" t="s">
        <v>1619</v>
      </c>
      <c r="F1211" s="1">
        <v>3</v>
      </c>
      <c r="G1211" s="2" t="s">
        <v>43</v>
      </c>
      <c r="H1211" s="1">
        <v>96</v>
      </c>
      <c r="I1211" s="1">
        <v>98</v>
      </c>
      <c r="J1211" s="1">
        <v>96</v>
      </c>
      <c r="K1211" s="1">
        <v>5</v>
      </c>
      <c r="L1211" s="1">
        <v>269.66000000000003</v>
      </c>
      <c r="M1211" s="1">
        <v>269.68</v>
      </c>
      <c r="N1211" s="1">
        <v>268.649</v>
      </c>
      <c r="O1211" s="1">
        <v>268.66399999999999</v>
      </c>
      <c r="P1211" s="1">
        <v>2</v>
      </c>
      <c r="Q1211" s="1">
        <v>10</v>
      </c>
      <c r="R1211" s="2" t="s">
        <v>44</v>
      </c>
      <c r="S1211" s="2" t="s">
        <v>45</v>
      </c>
      <c r="T1211" s="2"/>
      <c r="U1211" s="2"/>
      <c r="V1211" s="2">
        <v>31209</v>
      </c>
      <c r="W1211" s="2" t="s">
        <v>2557</v>
      </c>
      <c r="X1211" s="3">
        <v>44897.552083333336</v>
      </c>
      <c r="Y1211" s="2" t="s">
        <v>2172</v>
      </c>
      <c r="Z1211" s="2" t="s">
        <v>36</v>
      </c>
      <c r="AA1211" s="2"/>
      <c r="AB1211" s="2" t="s">
        <v>2558</v>
      </c>
    </row>
    <row r="1212" spans="1:28" ht="13" x14ac:dyDescent="0.15">
      <c r="A1212" s="1">
        <v>397</v>
      </c>
      <c r="B1212" s="2" t="s">
        <v>28</v>
      </c>
      <c r="C1212" s="2" t="s">
        <v>29</v>
      </c>
      <c r="D1212" s="1">
        <v>34</v>
      </c>
      <c r="E1212" s="2" t="s">
        <v>1619</v>
      </c>
      <c r="F1212" s="1">
        <v>4</v>
      </c>
      <c r="G1212" s="2" t="s">
        <v>43</v>
      </c>
      <c r="H1212" s="1">
        <v>75</v>
      </c>
      <c r="I1212" s="1">
        <v>75</v>
      </c>
      <c r="J1212" s="1">
        <v>75</v>
      </c>
      <c r="K1212" s="1">
        <v>5</v>
      </c>
      <c r="L1212" s="1">
        <v>270.95</v>
      </c>
      <c r="M1212" s="1">
        <v>270.95</v>
      </c>
      <c r="N1212" s="1">
        <v>269.61</v>
      </c>
      <c r="O1212" s="1">
        <v>269.61</v>
      </c>
      <c r="P1212" s="1">
        <v>0</v>
      </c>
      <c r="Q1212" s="2">
        <v>1</v>
      </c>
      <c r="R1212" s="2" t="s">
        <v>49</v>
      </c>
      <c r="S1212" s="2" t="s">
        <v>50</v>
      </c>
      <c r="T1212" s="2"/>
      <c r="U1212" s="2"/>
      <c r="V1212" s="2" t="s">
        <v>50</v>
      </c>
      <c r="W1212" s="2" t="s">
        <v>2559</v>
      </c>
      <c r="X1212" s="3">
        <v>44897.548611111109</v>
      </c>
      <c r="Y1212" s="2" t="s">
        <v>2172</v>
      </c>
      <c r="Z1212" s="2" t="s">
        <v>36</v>
      </c>
      <c r="AA1212" s="2"/>
      <c r="AB1212" s="2" t="s">
        <v>2560</v>
      </c>
    </row>
    <row r="1213" spans="1:28" ht="13" x14ac:dyDescent="0.15">
      <c r="A1213" s="1">
        <v>397</v>
      </c>
      <c r="B1213" s="2" t="s">
        <v>28</v>
      </c>
      <c r="C1213" s="2" t="s">
        <v>29</v>
      </c>
      <c r="D1213" s="1">
        <v>34</v>
      </c>
      <c r="E1213" s="2" t="s">
        <v>1619</v>
      </c>
      <c r="F1213" s="1">
        <v>4</v>
      </c>
      <c r="G1213" s="2" t="s">
        <v>29</v>
      </c>
      <c r="H1213" s="1">
        <v>102</v>
      </c>
      <c r="I1213" s="1">
        <v>102</v>
      </c>
      <c r="J1213" s="1">
        <v>102</v>
      </c>
      <c r="K1213" s="1">
        <v>5</v>
      </c>
      <c r="L1213" s="1">
        <v>271.22000000000003</v>
      </c>
      <c r="M1213" s="1">
        <v>271.22000000000003</v>
      </c>
      <c r="N1213" s="1">
        <v>269.81099999999998</v>
      </c>
      <c r="O1213" s="1">
        <v>269.81099999999998</v>
      </c>
      <c r="P1213" s="1">
        <v>0</v>
      </c>
      <c r="Q1213" s="2">
        <v>1</v>
      </c>
      <c r="R1213" s="2" t="s">
        <v>38</v>
      </c>
      <c r="S1213" s="2" t="s">
        <v>39</v>
      </c>
      <c r="T1213" s="2"/>
      <c r="U1213" s="2"/>
      <c r="V1213" s="2" t="s">
        <v>39</v>
      </c>
      <c r="W1213" s="2" t="s">
        <v>2561</v>
      </c>
      <c r="X1213" s="3">
        <v>44897.554861111108</v>
      </c>
      <c r="Y1213" s="2" t="s">
        <v>41</v>
      </c>
      <c r="Z1213" s="2" t="s">
        <v>36</v>
      </c>
      <c r="AA1213" s="2"/>
      <c r="AB1213" s="2" t="s">
        <v>2562</v>
      </c>
    </row>
    <row r="1214" spans="1:28" ht="13" x14ac:dyDescent="0.15">
      <c r="A1214" s="1">
        <v>397</v>
      </c>
      <c r="B1214" s="2" t="s">
        <v>28</v>
      </c>
      <c r="C1214" s="2" t="s">
        <v>29</v>
      </c>
      <c r="D1214" s="1">
        <v>34</v>
      </c>
      <c r="E1214" s="2" t="s">
        <v>1619</v>
      </c>
      <c r="F1214" s="1">
        <v>4</v>
      </c>
      <c r="G1214" s="2"/>
      <c r="H1214" s="1">
        <v>108</v>
      </c>
      <c r="I1214" s="1">
        <v>118</v>
      </c>
      <c r="J1214" s="1">
        <v>0</v>
      </c>
      <c r="K1214" s="1">
        <v>5</v>
      </c>
      <c r="L1214" s="1">
        <v>271.27999999999997</v>
      </c>
      <c r="M1214" s="1">
        <v>271.33</v>
      </c>
      <c r="N1214" s="1">
        <v>269.85500000000002</v>
      </c>
      <c r="O1214" s="1">
        <v>269.892</v>
      </c>
      <c r="P1214" s="1">
        <v>5</v>
      </c>
      <c r="Q1214" s="1">
        <v>4</v>
      </c>
      <c r="R1214" s="2" t="s">
        <v>53</v>
      </c>
      <c r="S1214" s="2"/>
      <c r="T1214" s="2" t="s">
        <v>94</v>
      </c>
      <c r="U1214" s="2" t="s">
        <v>95</v>
      </c>
      <c r="V1214" s="2" t="s">
        <v>96</v>
      </c>
      <c r="W1214" s="2" t="s">
        <v>2563</v>
      </c>
      <c r="X1214" s="3">
        <v>44896.912499999999</v>
      </c>
      <c r="Y1214" s="2" t="s">
        <v>56</v>
      </c>
      <c r="Z1214" s="2" t="s">
        <v>36</v>
      </c>
      <c r="AA1214" s="2" t="s">
        <v>98</v>
      </c>
      <c r="AB1214" s="2" t="s">
        <v>2564</v>
      </c>
    </row>
    <row r="1215" spans="1:28" ht="13" x14ac:dyDescent="0.15">
      <c r="A1215" s="1">
        <v>397</v>
      </c>
      <c r="B1215" s="2" t="s">
        <v>28</v>
      </c>
      <c r="C1215" s="2" t="s">
        <v>29</v>
      </c>
      <c r="D1215" s="1">
        <v>34</v>
      </c>
      <c r="E1215" s="2" t="s">
        <v>1619</v>
      </c>
      <c r="F1215" s="1">
        <v>4</v>
      </c>
      <c r="G1215" s="2"/>
      <c r="H1215" s="1">
        <v>108</v>
      </c>
      <c r="I1215" s="1">
        <v>118</v>
      </c>
      <c r="J1215" s="1">
        <v>0</v>
      </c>
      <c r="K1215" s="1">
        <v>5</v>
      </c>
      <c r="L1215" s="1">
        <v>271.27999999999997</v>
      </c>
      <c r="M1215" s="1">
        <v>271.33</v>
      </c>
      <c r="N1215" s="1">
        <v>269.85500000000002</v>
      </c>
      <c r="O1215" s="1">
        <v>269.892</v>
      </c>
      <c r="P1215" s="1">
        <v>5</v>
      </c>
      <c r="Q1215" s="1">
        <v>10</v>
      </c>
      <c r="R1215" s="2" t="s">
        <v>53</v>
      </c>
      <c r="S1215" s="2"/>
      <c r="T1215" s="2" t="s">
        <v>88</v>
      </c>
      <c r="U1215" s="2" t="s">
        <v>89</v>
      </c>
      <c r="V1215" s="2" t="s">
        <v>90</v>
      </c>
      <c r="W1215" s="2" t="s">
        <v>2565</v>
      </c>
      <c r="X1215" s="3">
        <v>44896.912499999999</v>
      </c>
      <c r="Y1215" s="2" t="s">
        <v>56</v>
      </c>
      <c r="Z1215" s="2" t="s">
        <v>36</v>
      </c>
      <c r="AA1215" s="2" t="s">
        <v>92</v>
      </c>
      <c r="AB1215" s="2" t="s">
        <v>2566</v>
      </c>
    </row>
    <row r="1216" spans="1:28" ht="13" x14ac:dyDescent="0.15">
      <c r="A1216" s="1">
        <v>397</v>
      </c>
      <c r="B1216" s="2" t="s">
        <v>28</v>
      </c>
      <c r="C1216" s="2" t="s">
        <v>29</v>
      </c>
      <c r="D1216" s="1">
        <v>34</v>
      </c>
      <c r="E1216" s="2" t="s">
        <v>1619</v>
      </c>
      <c r="F1216" s="1">
        <v>4</v>
      </c>
      <c r="G1216" s="2"/>
      <c r="H1216" s="1">
        <v>108</v>
      </c>
      <c r="I1216" s="1">
        <v>118</v>
      </c>
      <c r="J1216" s="1">
        <v>0</v>
      </c>
      <c r="K1216" s="1">
        <v>5</v>
      </c>
      <c r="L1216" s="1">
        <v>271.27999999999997</v>
      </c>
      <c r="M1216" s="1">
        <v>271.33</v>
      </c>
      <c r="N1216" s="1">
        <v>269.85500000000002</v>
      </c>
      <c r="O1216" s="1">
        <v>269.892</v>
      </c>
      <c r="P1216" s="1">
        <v>5</v>
      </c>
      <c r="Q1216" s="1">
        <v>3</v>
      </c>
      <c r="R1216" s="2" t="s">
        <v>53</v>
      </c>
      <c r="S1216" s="2"/>
      <c r="T1216" s="2"/>
      <c r="U1216" s="2"/>
      <c r="V1216" s="2" t="s">
        <v>70</v>
      </c>
      <c r="W1216" s="2" t="s">
        <v>2567</v>
      </c>
      <c r="X1216" s="3">
        <v>44896.912499999999</v>
      </c>
      <c r="Y1216" s="2" t="s">
        <v>56</v>
      </c>
      <c r="Z1216" s="2" t="s">
        <v>36</v>
      </c>
      <c r="AA1216" s="2" t="s">
        <v>72</v>
      </c>
      <c r="AB1216" s="2" t="s">
        <v>2568</v>
      </c>
    </row>
    <row r="1217" spans="1:28" ht="13" x14ac:dyDescent="0.15">
      <c r="A1217" s="1">
        <v>397</v>
      </c>
      <c r="B1217" s="2" t="s">
        <v>28</v>
      </c>
      <c r="C1217" s="2" t="s">
        <v>29</v>
      </c>
      <c r="D1217" s="1">
        <v>34</v>
      </c>
      <c r="E1217" s="2" t="s">
        <v>1619</v>
      </c>
      <c r="F1217" s="1">
        <v>4</v>
      </c>
      <c r="G1217" s="2"/>
      <c r="H1217" s="1">
        <v>108</v>
      </c>
      <c r="I1217" s="1">
        <v>118</v>
      </c>
      <c r="J1217" s="1">
        <v>0</v>
      </c>
      <c r="K1217" s="1">
        <v>5</v>
      </c>
      <c r="L1217" s="1">
        <v>271.27999999999997</v>
      </c>
      <c r="M1217" s="1">
        <v>271.33</v>
      </c>
      <c r="N1217" s="1">
        <v>269.85500000000002</v>
      </c>
      <c r="O1217" s="1">
        <v>269.892</v>
      </c>
      <c r="P1217" s="1">
        <v>5</v>
      </c>
      <c r="Q1217" s="1">
        <v>2</v>
      </c>
      <c r="R1217" s="2" t="s">
        <v>53</v>
      </c>
      <c r="S1217" s="2"/>
      <c r="T1217" s="2" t="s">
        <v>74</v>
      </c>
      <c r="U1217" s="2" t="s">
        <v>75</v>
      </c>
      <c r="V1217" s="2" t="s">
        <v>76</v>
      </c>
      <c r="W1217" s="2" t="s">
        <v>2569</v>
      </c>
      <c r="X1217" s="3">
        <v>44896.912499999999</v>
      </c>
      <c r="Y1217" s="2" t="s">
        <v>56</v>
      </c>
      <c r="Z1217" s="2" t="s">
        <v>36</v>
      </c>
      <c r="AA1217" s="2" t="s">
        <v>78</v>
      </c>
      <c r="AB1217" s="2" t="s">
        <v>2570</v>
      </c>
    </row>
    <row r="1218" spans="1:28" ht="13" x14ac:dyDescent="0.15">
      <c r="A1218" s="1">
        <v>397</v>
      </c>
      <c r="B1218" s="2" t="s">
        <v>28</v>
      </c>
      <c r="C1218" s="2" t="s">
        <v>29</v>
      </c>
      <c r="D1218" s="1">
        <v>34</v>
      </c>
      <c r="E1218" s="2" t="s">
        <v>1619</v>
      </c>
      <c r="F1218" s="1">
        <v>4</v>
      </c>
      <c r="G1218" s="2"/>
      <c r="H1218" s="1">
        <v>108</v>
      </c>
      <c r="I1218" s="1">
        <v>118</v>
      </c>
      <c r="J1218" s="1">
        <v>0</v>
      </c>
      <c r="K1218" s="1">
        <v>5</v>
      </c>
      <c r="L1218" s="1">
        <v>271.27999999999997</v>
      </c>
      <c r="M1218" s="1">
        <v>271.33</v>
      </c>
      <c r="N1218" s="1">
        <v>269.85500000000002</v>
      </c>
      <c r="O1218" s="1">
        <v>269.892</v>
      </c>
      <c r="P1218" s="1">
        <v>5</v>
      </c>
      <c r="Q1218" s="1">
        <v>25</v>
      </c>
      <c r="R1218" s="2" t="s">
        <v>80</v>
      </c>
      <c r="S1218" s="2"/>
      <c r="T1218" s="2" t="s">
        <v>64</v>
      </c>
      <c r="U1218" s="2" t="s">
        <v>65</v>
      </c>
      <c r="V1218" s="2" t="s">
        <v>81</v>
      </c>
      <c r="W1218" s="2" t="s">
        <v>2571</v>
      </c>
      <c r="X1218" s="3">
        <v>44896.912499999999</v>
      </c>
      <c r="Y1218" s="2" t="s">
        <v>56</v>
      </c>
      <c r="Z1218" s="2" t="s">
        <v>36</v>
      </c>
      <c r="AA1218" s="2"/>
      <c r="AB1218" s="2" t="s">
        <v>2572</v>
      </c>
    </row>
    <row r="1219" spans="1:28" ht="13" x14ac:dyDescent="0.15">
      <c r="A1219" s="1">
        <v>397</v>
      </c>
      <c r="B1219" s="2" t="s">
        <v>28</v>
      </c>
      <c r="C1219" s="2" t="s">
        <v>29</v>
      </c>
      <c r="D1219" s="1">
        <v>34</v>
      </c>
      <c r="E1219" s="2" t="s">
        <v>1619</v>
      </c>
      <c r="F1219" s="1">
        <v>4</v>
      </c>
      <c r="G1219" s="2"/>
      <c r="H1219" s="1">
        <v>108</v>
      </c>
      <c r="I1219" s="1">
        <v>118</v>
      </c>
      <c r="J1219" s="1">
        <v>108</v>
      </c>
      <c r="K1219" s="1">
        <v>5</v>
      </c>
      <c r="L1219" s="1">
        <v>271.27999999999997</v>
      </c>
      <c r="M1219" s="1">
        <v>271.38</v>
      </c>
      <c r="N1219" s="1">
        <v>269.85500000000002</v>
      </c>
      <c r="O1219" s="1">
        <v>269.93</v>
      </c>
      <c r="P1219" s="1">
        <v>10</v>
      </c>
      <c r="Q1219" s="1">
        <v>353</v>
      </c>
      <c r="R1219" s="2" t="s">
        <v>59</v>
      </c>
      <c r="S1219" s="2" t="s">
        <v>60</v>
      </c>
      <c r="T1219" s="2"/>
      <c r="U1219" s="2"/>
      <c r="V1219" s="2" t="s">
        <v>1953</v>
      </c>
      <c r="W1219" s="2" t="s">
        <v>2573</v>
      </c>
      <c r="X1219" s="3">
        <v>44896.843055555553</v>
      </c>
      <c r="Y1219" s="2" t="s">
        <v>35</v>
      </c>
      <c r="Z1219" s="2" t="s">
        <v>36</v>
      </c>
      <c r="AA1219" s="2"/>
      <c r="AB1219" s="2" t="s">
        <v>2574</v>
      </c>
    </row>
    <row r="1220" spans="1:28" ht="13" x14ac:dyDescent="0.15">
      <c r="A1220" s="1">
        <v>397</v>
      </c>
      <c r="B1220" s="2" t="s">
        <v>28</v>
      </c>
      <c r="C1220" s="2" t="s">
        <v>29</v>
      </c>
      <c r="D1220" s="1">
        <v>34</v>
      </c>
      <c r="E1220" s="2" t="s">
        <v>1619</v>
      </c>
      <c r="F1220" s="1">
        <v>4</v>
      </c>
      <c r="G1220" s="2"/>
      <c r="H1220" s="1">
        <v>108</v>
      </c>
      <c r="I1220" s="1">
        <v>118</v>
      </c>
      <c r="J1220" s="1">
        <v>0</v>
      </c>
      <c r="K1220" s="1">
        <v>5</v>
      </c>
      <c r="L1220" s="1">
        <v>271.27999999999997</v>
      </c>
      <c r="M1220" s="1">
        <v>271.33</v>
      </c>
      <c r="N1220" s="1">
        <v>269.85500000000002</v>
      </c>
      <c r="O1220" s="1">
        <v>269.892</v>
      </c>
      <c r="P1220" s="1">
        <v>5</v>
      </c>
      <c r="Q1220" s="1">
        <v>10</v>
      </c>
      <c r="R1220" s="2" t="s">
        <v>53</v>
      </c>
      <c r="S1220" s="2"/>
      <c r="T1220" s="2" t="s">
        <v>64</v>
      </c>
      <c r="U1220" s="2" t="s">
        <v>65</v>
      </c>
      <c r="V1220" s="2" t="s">
        <v>66</v>
      </c>
      <c r="W1220" s="2" t="s">
        <v>2575</v>
      </c>
      <c r="X1220" s="3">
        <v>44896.912499999999</v>
      </c>
      <c r="Y1220" s="2" t="s">
        <v>56</v>
      </c>
      <c r="Z1220" s="2" t="s">
        <v>36</v>
      </c>
      <c r="AA1220" s="2" t="s">
        <v>68</v>
      </c>
      <c r="AB1220" s="2" t="s">
        <v>2576</v>
      </c>
    </row>
    <row r="1221" spans="1:28" ht="13" x14ac:dyDescent="0.15">
      <c r="A1221" s="1">
        <v>397</v>
      </c>
      <c r="B1221" s="2" t="s">
        <v>28</v>
      </c>
      <c r="C1221" s="2" t="s">
        <v>29</v>
      </c>
      <c r="D1221" s="1">
        <v>34</v>
      </c>
      <c r="E1221" s="2" t="s">
        <v>1619</v>
      </c>
      <c r="F1221" s="1">
        <v>4</v>
      </c>
      <c r="G1221" s="2"/>
      <c r="H1221" s="1">
        <v>108</v>
      </c>
      <c r="I1221" s="1">
        <v>118</v>
      </c>
      <c r="J1221" s="1">
        <v>0</v>
      </c>
      <c r="K1221" s="1">
        <v>5</v>
      </c>
      <c r="L1221" s="1">
        <v>271.27999999999997</v>
      </c>
      <c r="M1221" s="1">
        <v>271.33</v>
      </c>
      <c r="N1221" s="1">
        <v>269.85500000000002</v>
      </c>
      <c r="O1221" s="1">
        <v>269.892</v>
      </c>
      <c r="P1221" s="1">
        <v>5</v>
      </c>
      <c r="Q1221" s="1">
        <v>75</v>
      </c>
      <c r="R1221" s="2" t="s">
        <v>80</v>
      </c>
      <c r="S1221" s="2"/>
      <c r="T1221" s="2"/>
      <c r="U1221" s="2"/>
      <c r="V1221" s="2" t="s">
        <v>84</v>
      </c>
      <c r="W1221" s="2" t="s">
        <v>2577</v>
      </c>
      <c r="X1221" s="3">
        <v>44896.912499999999</v>
      </c>
      <c r="Y1221" s="2" t="s">
        <v>56</v>
      </c>
      <c r="Z1221" s="2" t="s">
        <v>36</v>
      </c>
      <c r="AA1221" s="2" t="s">
        <v>86</v>
      </c>
      <c r="AB1221" s="2" t="s">
        <v>2578</v>
      </c>
    </row>
    <row r="1222" spans="1:28" ht="13" x14ac:dyDescent="0.15">
      <c r="A1222" s="1">
        <v>397</v>
      </c>
      <c r="B1222" s="2" t="s">
        <v>28</v>
      </c>
      <c r="C1222" s="2" t="s">
        <v>29</v>
      </c>
      <c r="D1222" s="1">
        <v>34</v>
      </c>
      <c r="E1222" s="2" t="s">
        <v>1619</v>
      </c>
      <c r="F1222" s="1">
        <v>4</v>
      </c>
      <c r="G1222" s="2"/>
      <c r="H1222" s="1">
        <v>108</v>
      </c>
      <c r="I1222" s="1">
        <v>118</v>
      </c>
      <c r="J1222" s="1">
        <v>0</v>
      </c>
      <c r="K1222" s="1">
        <v>5</v>
      </c>
      <c r="L1222" s="1">
        <v>271.27999999999997</v>
      </c>
      <c r="M1222" s="1">
        <v>271.33</v>
      </c>
      <c r="N1222" s="1">
        <v>269.85500000000002</v>
      </c>
      <c r="O1222" s="1">
        <v>269.892</v>
      </c>
      <c r="P1222" s="1">
        <v>5</v>
      </c>
      <c r="Q1222" s="1">
        <v>2</v>
      </c>
      <c r="R1222" s="2" t="s">
        <v>53</v>
      </c>
      <c r="S1222" s="2" t="s">
        <v>100</v>
      </c>
      <c r="T1222" s="2"/>
      <c r="U1222" s="2"/>
      <c r="V1222" s="2" t="s">
        <v>101</v>
      </c>
      <c r="W1222" s="2" t="s">
        <v>2579</v>
      </c>
      <c r="X1222" s="3">
        <v>44896.912499999999</v>
      </c>
      <c r="Y1222" s="2" t="s">
        <v>56</v>
      </c>
      <c r="Z1222" s="2" t="s">
        <v>36</v>
      </c>
      <c r="AA1222" s="2" t="s">
        <v>103</v>
      </c>
      <c r="AB1222" s="2" t="s">
        <v>2580</v>
      </c>
    </row>
    <row r="1223" spans="1:28" ht="13" x14ac:dyDescent="0.15">
      <c r="A1223" s="1">
        <v>397</v>
      </c>
      <c r="B1223" s="2" t="s">
        <v>28</v>
      </c>
      <c r="C1223" s="2" t="s">
        <v>29</v>
      </c>
      <c r="D1223" s="1">
        <v>34</v>
      </c>
      <c r="E1223" s="2" t="s">
        <v>1619</v>
      </c>
      <c r="F1223" s="1">
        <v>4</v>
      </c>
      <c r="G1223" s="2"/>
      <c r="H1223" s="1">
        <v>108</v>
      </c>
      <c r="I1223" s="1">
        <v>118</v>
      </c>
      <c r="J1223" s="1">
        <v>0</v>
      </c>
      <c r="K1223" s="1">
        <v>5</v>
      </c>
      <c r="L1223" s="1">
        <v>271.27999999999997</v>
      </c>
      <c r="M1223" s="1">
        <v>271.33</v>
      </c>
      <c r="N1223" s="1">
        <v>269.85500000000002</v>
      </c>
      <c r="O1223" s="1">
        <v>269.892</v>
      </c>
      <c r="P1223" s="1">
        <v>5</v>
      </c>
      <c r="Q1223" s="1">
        <v>6</v>
      </c>
      <c r="R1223" s="2" t="s">
        <v>53</v>
      </c>
      <c r="S1223" s="2"/>
      <c r="T1223" s="2"/>
      <c r="U1223" s="2"/>
      <c r="V1223" s="2" t="s">
        <v>54</v>
      </c>
      <c r="W1223" s="2" t="s">
        <v>2581</v>
      </c>
      <c r="X1223" s="3">
        <v>44896.912499999999</v>
      </c>
      <c r="Y1223" s="2" t="s">
        <v>56</v>
      </c>
      <c r="Z1223" s="2" t="s">
        <v>36</v>
      </c>
      <c r="AA1223" s="2" t="s">
        <v>57</v>
      </c>
      <c r="AB1223" s="2" t="s">
        <v>2582</v>
      </c>
    </row>
    <row r="1224" spans="1:28" ht="13" x14ac:dyDescent="0.15">
      <c r="A1224" s="1">
        <v>397</v>
      </c>
      <c r="B1224" s="2" t="s">
        <v>28</v>
      </c>
      <c r="C1224" s="2" t="s">
        <v>29</v>
      </c>
      <c r="D1224" s="1">
        <v>35</v>
      </c>
      <c r="E1224" s="2" t="s">
        <v>1619</v>
      </c>
      <c r="F1224" s="1">
        <v>1</v>
      </c>
      <c r="G1224" s="2" t="s">
        <v>43</v>
      </c>
      <c r="H1224" s="1">
        <v>75</v>
      </c>
      <c r="I1224" s="1">
        <v>75</v>
      </c>
      <c r="J1224" s="1">
        <v>75</v>
      </c>
      <c r="K1224" s="1">
        <v>5</v>
      </c>
      <c r="L1224" s="1">
        <v>271.35000000000002</v>
      </c>
      <c r="M1224" s="1">
        <v>271.35000000000002</v>
      </c>
      <c r="N1224" s="1">
        <v>271.27300000000002</v>
      </c>
      <c r="O1224" s="1">
        <v>271.27300000000002</v>
      </c>
      <c r="P1224" s="1">
        <v>0</v>
      </c>
      <c r="Q1224" s="1">
        <v>1</v>
      </c>
      <c r="R1224" s="2" t="s">
        <v>49</v>
      </c>
      <c r="S1224" s="2" t="s">
        <v>50</v>
      </c>
      <c r="T1224" s="2"/>
      <c r="U1224" s="2"/>
      <c r="V1224" s="2" t="s">
        <v>50</v>
      </c>
      <c r="W1224" s="2" t="s">
        <v>2583</v>
      </c>
      <c r="X1224" s="3">
        <v>44897.585416666669</v>
      </c>
      <c r="Y1224" s="2" t="s">
        <v>2172</v>
      </c>
      <c r="Z1224" s="2" t="s">
        <v>36</v>
      </c>
      <c r="AA1224" s="2"/>
      <c r="AB1224" s="2" t="s">
        <v>2584</v>
      </c>
    </row>
    <row r="1225" spans="1:28" ht="13" x14ac:dyDescent="0.15">
      <c r="A1225" s="1">
        <v>397</v>
      </c>
      <c r="B1225" s="2" t="s">
        <v>28</v>
      </c>
      <c r="C1225" s="2" t="s">
        <v>29</v>
      </c>
      <c r="D1225" s="1">
        <v>34</v>
      </c>
      <c r="E1225" s="2" t="s">
        <v>1619</v>
      </c>
      <c r="F1225" s="1">
        <v>5</v>
      </c>
      <c r="G1225" s="2"/>
      <c r="H1225" s="1">
        <v>0</v>
      </c>
      <c r="I1225" s="1">
        <v>5</v>
      </c>
      <c r="J1225" s="1">
        <v>0</v>
      </c>
      <c r="K1225" s="1">
        <v>5</v>
      </c>
      <c r="L1225" s="1">
        <v>271.38</v>
      </c>
      <c r="M1225" s="1">
        <v>271.43</v>
      </c>
      <c r="N1225" s="1">
        <v>269.93</v>
      </c>
      <c r="O1225" s="1">
        <v>269.96699999999998</v>
      </c>
      <c r="P1225" s="1">
        <v>5</v>
      </c>
      <c r="Q1225" s="1">
        <v>5</v>
      </c>
      <c r="R1225" s="2" t="s">
        <v>44</v>
      </c>
      <c r="S1225" s="2" t="s">
        <v>105</v>
      </c>
      <c r="T1225" s="2"/>
      <c r="U1225" s="2"/>
      <c r="V1225" s="2" t="s">
        <v>105</v>
      </c>
      <c r="W1225" s="2" t="s">
        <v>2585</v>
      </c>
      <c r="X1225" s="3">
        <v>44896.843055555553</v>
      </c>
      <c r="Y1225" s="2" t="s">
        <v>35</v>
      </c>
      <c r="Z1225" s="2" t="s">
        <v>36</v>
      </c>
      <c r="AA1225" s="2"/>
      <c r="AB1225" s="2" t="s">
        <v>2586</v>
      </c>
    </row>
    <row r="1226" spans="1:28" ht="13" x14ac:dyDescent="0.15">
      <c r="A1226" s="1">
        <v>397</v>
      </c>
      <c r="B1226" s="2" t="s">
        <v>28</v>
      </c>
      <c r="C1226" s="2" t="s">
        <v>29</v>
      </c>
      <c r="D1226" s="1">
        <v>34</v>
      </c>
      <c r="E1226" s="2" t="s">
        <v>1619</v>
      </c>
      <c r="F1226" s="1">
        <v>5</v>
      </c>
      <c r="G1226" s="2" t="s">
        <v>43</v>
      </c>
      <c r="H1226" s="1">
        <v>40</v>
      </c>
      <c r="I1226" s="1">
        <v>40</v>
      </c>
      <c r="J1226" s="1">
        <v>40</v>
      </c>
      <c r="K1226" s="1">
        <v>5</v>
      </c>
      <c r="L1226" s="1">
        <v>271.77999999999997</v>
      </c>
      <c r="M1226" s="1">
        <v>271.77999999999997</v>
      </c>
      <c r="N1226" s="1">
        <v>270.22800000000001</v>
      </c>
      <c r="O1226" s="1">
        <v>270.22800000000001</v>
      </c>
      <c r="P1226" s="1">
        <v>0</v>
      </c>
      <c r="Q1226" s="1">
        <v>1</v>
      </c>
      <c r="R1226" s="2" t="s">
        <v>49</v>
      </c>
      <c r="S1226" s="2" t="s">
        <v>50</v>
      </c>
      <c r="T1226" s="2"/>
      <c r="U1226" s="2"/>
      <c r="V1226" s="2" t="s">
        <v>50</v>
      </c>
      <c r="W1226" s="2" t="s">
        <v>2587</v>
      </c>
      <c r="X1226" s="3">
        <v>44897.548611111109</v>
      </c>
      <c r="Y1226" s="2" t="s">
        <v>2172</v>
      </c>
      <c r="Z1226" s="2" t="s">
        <v>36</v>
      </c>
      <c r="AA1226" s="2"/>
      <c r="AB1226" s="2" t="s">
        <v>2588</v>
      </c>
    </row>
    <row r="1227" spans="1:28" ht="13" x14ac:dyDescent="0.15">
      <c r="A1227" s="1">
        <v>397</v>
      </c>
      <c r="B1227" s="2" t="s">
        <v>28</v>
      </c>
      <c r="C1227" s="2" t="s">
        <v>29</v>
      </c>
      <c r="D1227" s="1">
        <v>34</v>
      </c>
      <c r="E1227" s="2" t="s">
        <v>1619</v>
      </c>
      <c r="F1227" s="1" t="s">
        <v>119</v>
      </c>
      <c r="G1227" s="2"/>
      <c r="H1227" s="1">
        <v>31</v>
      </c>
      <c r="I1227" s="1">
        <v>38</v>
      </c>
      <c r="J1227" s="1">
        <v>0</v>
      </c>
      <c r="K1227" s="1">
        <v>5</v>
      </c>
      <c r="L1227" s="1">
        <v>272.20999999999998</v>
      </c>
      <c r="M1227" s="1">
        <v>272.27999999999997</v>
      </c>
      <c r="N1227" s="1">
        <v>270.548</v>
      </c>
      <c r="O1227" s="1">
        <v>270.60000000000002</v>
      </c>
      <c r="P1227" s="1">
        <v>7</v>
      </c>
      <c r="Q1227" s="1">
        <v>30</v>
      </c>
      <c r="R1227" s="2" t="s">
        <v>31</v>
      </c>
      <c r="S1227" s="2"/>
      <c r="T1227" s="2" t="s">
        <v>125</v>
      </c>
      <c r="U1227" s="2" t="s">
        <v>126</v>
      </c>
      <c r="V1227" s="2" t="s">
        <v>127</v>
      </c>
      <c r="W1227" s="2" t="s">
        <v>2589</v>
      </c>
      <c r="X1227" s="3">
        <v>44896.843055555553</v>
      </c>
      <c r="Y1227" s="2" t="s">
        <v>35</v>
      </c>
      <c r="Z1227" s="2" t="s">
        <v>36</v>
      </c>
      <c r="AA1227" s="2"/>
      <c r="AB1227" s="2" t="s">
        <v>2590</v>
      </c>
    </row>
    <row r="1228" spans="1:28" ht="13" x14ac:dyDescent="0.15">
      <c r="A1228" s="1">
        <v>397</v>
      </c>
      <c r="B1228" s="2" t="s">
        <v>28</v>
      </c>
      <c r="C1228" s="2" t="s">
        <v>29</v>
      </c>
      <c r="D1228" s="1">
        <v>34</v>
      </c>
      <c r="E1228" s="2" t="s">
        <v>1619</v>
      </c>
      <c r="F1228" s="2" t="s">
        <v>119</v>
      </c>
      <c r="G1228" s="2"/>
      <c r="H1228" s="1">
        <v>31</v>
      </c>
      <c r="I1228" s="1">
        <v>38</v>
      </c>
      <c r="J1228" s="1">
        <v>0</v>
      </c>
      <c r="K1228" s="1">
        <v>5</v>
      </c>
      <c r="L1228" s="1">
        <v>272.20999999999998</v>
      </c>
      <c r="M1228" s="1">
        <v>272.27999999999997</v>
      </c>
      <c r="N1228" s="1">
        <v>270.548</v>
      </c>
      <c r="O1228" s="1">
        <v>270.60000000000002</v>
      </c>
      <c r="P1228" s="1">
        <v>7</v>
      </c>
      <c r="Q1228" s="1">
        <v>20</v>
      </c>
      <c r="R1228" s="2" t="s">
        <v>31</v>
      </c>
      <c r="S1228" s="2" t="s">
        <v>133</v>
      </c>
      <c r="T1228" s="2"/>
      <c r="U1228" s="2"/>
      <c r="V1228" s="2" t="s">
        <v>133</v>
      </c>
      <c r="W1228" s="2" t="s">
        <v>2591</v>
      </c>
      <c r="X1228" s="3">
        <v>44896.843055555553</v>
      </c>
      <c r="Y1228" s="2" t="s">
        <v>35</v>
      </c>
      <c r="Z1228" s="2" t="s">
        <v>36</v>
      </c>
      <c r="AA1228" s="2" t="s">
        <v>131</v>
      </c>
      <c r="AB1228" s="2" t="s">
        <v>2592</v>
      </c>
    </row>
    <row r="1229" spans="1:28" ht="13" x14ac:dyDescent="0.15">
      <c r="A1229" s="1">
        <v>397</v>
      </c>
      <c r="B1229" s="2" t="s">
        <v>28</v>
      </c>
      <c r="C1229" s="2" t="s">
        <v>29</v>
      </c>
      <c r="D1229" s="1">
        <v>34</v>
      </c>
      <c r="E1229" s="2" t="s">
        <v>1619</v>
      </c>
      <c r="F1229" s="2" t="s">
        <v>119</v>
      </c>
      <c r="G1229" s="2"/>
      <c r="H1229" s="1">
        <v>31</v>
      </c>
      <c r="I1229" s="1">
        <v>38</v>
      </c>
      <c r="J1229" s="1">
        <v>0</v>
      </c>
      <c r="K1229" s="1">
        <v>5</v>
      </c>
      <c r="L1229" s="1">
        <v>272.20999999999998</v>
      </c>
      <c r="M1229" s="1">
        <v>272.27999999999997</v>
      </c>
      <c r="N1229" s="1">
        <v>270.548</v>
      </c>
      <c r="O1229" s="1">
        <v>270.60000000000002</v>
      </c>
      <c r="P1229" s="1">
        <v>7</v>
      </c>
      <c r="Q1229" s="1">
        <v>30</v>
      </c>
      <c r="R1229" s="2" t="s">
        <v>31</v>
      </c>
      <c r="S1229" s="2"/>
      <c r="T1229" s="2" t="s">
        <v>120</v>
      </c>
      <c r="U1229" s="2" t="s">
        <v>121</v>
      </c>
      <c r="V1229" s="2" t="s">
        <v>122</v>
      </c>
      <c r="W1229" s="2" t="s">
        <v>2593</v>
      </c>
      <c r="X1229" s="3">
        <v>44896.843055555553</v>
      </c>
      <c r="Y1229" s="2" t="s">
        <v>35</v>
      </c>
      <c r="Z1229" s="2" t="s">
        <v>36</v>
      </c>
      <c r="AA1229" s="2"/>
      <c r="AB1229" s="2" t="s">
        <v>2594</v>
      </c>
    </row>
    <row r="1230" spans="1:28" ht="13" x14ac:dyDescent="0.15">
      <c r="A1230" s="1">
        <v>397</v>
      </c>
      <c r="B1230" s="2" t="s">
        <v>28</v>
      </c>
      <c r="C1230" s="2" t="s">
        <v>29</v>
      </c>
      <c r="D1230" s="1">
        <v>34</v>
      </c>
      <c r="E1230" s="2" t="s">
        <v>1619</v>
      </c>
      <c r="F1230" s="2" t="s">
        <v>119</v>
      </c>
      <c r="G1230" s="2"/>
      <c r="H1230" s="1">
        <v>31</v>
      </c>
      <c r="I1230" s="1">
        <v>38</v>
      </c>
      <c r="J1230" s="1">
        <v>0</v>
      </c>
      <c r="K1230" s="1">
        <v>5</v>
      </c>
      <c r="L1230" s="1">
        <v>272.20999999999998</v>
      </c>
      <c r="M1230" s="1">
        <v>272.27999999999997</v>
      </c>
      <c r="N1230" s="1">
        <v>270.548</v>
      </c>
      <c r="O1230" s="1">
        <v>270.60000000000002</v>
      </c>
      <c r="P1230" s="1">
        <v>7</v>
      </c>
      <c r="Q1230" s="1">
        <v>5</v>
      </c>
      <c r="R1230" s="2" t="s">
        <v>31</v>
      </c>
      <c r="S1230" s="2"/>
      <c r="T1230" s="2" t="s">
        <v>136</v>
      </c>
      <c r="U1230" s="2" t="s">
        <v>137</v>
      </c>
      <c r="V1230" s="2" t="s">
        <v>138</v>
      </c>
      <c r="W1230" s="2" t="s">
        <v>2595</v>
      </c>
      <c r="X1230" s="3">
        <v>44896.843055555553</v>
      </c>
      <c r="Y1230" s="2" t="s">
        <v>35</v>
      </c>
      <c r="Z1230" s="2" t="s">
        <v>36</v>
      </c>
      <c r="AA1230" s="2"/>
      <c r="AB1230" s="2" t="s">
        <v>2596</v>
      </c>
    </row>
    <row r="1231" spans="1:28" ht="13" x14ac:dyDescent="0.15">
      <c r="A1231" s="1">
        <v>397</v>
      </c>
      <c r="B1231" s="2" t="s">
        <v>28</v>
      </c>
      <c r="C1231" s="2" t="s">
        <v>29</v>
      </c>
      <c r="D1231" s="1">
        <v>34</v>
      </c>
      <c r="E1231" s="2" t="s">
        <v>1619</v>
      </c>
      <c r="F1231" s="2" t="s">
        <v>119</v>
      </c>
      <c r="G1231" s="2"/>
      <c r="H1231" s="1">
        <v>31</v>
      </c>
      <c r="I1231" s="1">
        <v>38</v>
      </c>
      <c r="J1231" s="1">
        <v>0</v>
      </c>
      <c r="K1231" s="1">
        <v>5</v>
      </c>
      <c r="L1231" s="1">
        <v>272.20999999999998</v>
      </c>
      <c r="M1231" s="1">
        <v>272.27999999999997</v>
      </c>
      <c r="N1231" s="1">
        <v>270.548</v>
      </c>
      <c r="O1231" s="1">
        <v>270.60000000000002</v>
      </c>
      <c r="P1231" s="1">
        <v>7</v>
      </c>
      <c r="Q1231" s="1">
        <v>20</v>
      </c>
      <c r="R1231" s="2" t="s">
        <v>31</v>
      </c>
      <c r="S1231" s="2"/>
      <c r="T1231" s="2" t="s">
        <v>146</v>
      </c>
      <c r="U1231" s="2" t="s">
        <v>147</v>
      </c>
      <c r="V1231" s="2" t="s">
        <v>148</v>
      </c>
      <c r="W1231" s="2" t="s">
        <v>2597</v>
      </c>
      <c r="X1231" s="3">
        <v>44896.843055555553</v>
      </c>
      <c r="Y1231" s="2" t="s">
        <v>35</v>
      </c>
      <c r="Z1231" s="2" t="s">
        <v>36</v>
      </c>
      <c r="AA1231" s="2"/>
      <c r="AB1231" s="2" t="s">
        <v>2598</v>
      </c>
    </row>
    <row r="1232" spans="1:28" ht="13" x14ac:dyDescent="0.15">
      <c r="A1232" s="1">
        <v>397</v>
      </c>
      <c r="B1232" s="2" t="s">
        <v>28</v>
      </c>
      <c r="C1232" s="2" t="s">
        <v>29</v>
      </c>
      <c r="D1232" s="1">
        <v>34</v>
      </c>
      <c r="E1232" s="2" t="s">
        <v>1619</v>
      </c>
      <c r="F1232" s="2" t="s">
        <v>119</v>
      </c>
      <c r="G1232" s="2"/>
      <c r="H1232" s="1">
        <v>31</v>
      </c>
      <c r="I1232" s="1">
        <v>38</v>
      </c>
      <c r="J1232" s="1">
        <v>0</v>
      </c>
      <c r="K1232" s="1">
        <v>5</v>
      </c>
      <c r="L1232" s="1">
        <v>272.20999999999998</v>
      </c>
      <c r="M1232" s="1">
        <v>272.27999999999997</v>
      </c>
      <c r="N1232" s="1">
        <v>270.548</v>
      </c>
      <c r="O1232" s="1">
        <v>270.60000000000002</v>
      </c>
      <c r="P1232" s="1">
        <v>7</v>
      </c>
      <c r="Q1232" s="1">
        <v>5</v>
      </c>
      <c r="R1232" s="2" t="s">
        <v>31</v>
      </c>
      <c r="S1232" s="2"/>
      <c r="T1232" s="2" t="s">
        <v>141</v>
      </c>
      <c r="U1232" s="2" t="s">
        <v>142</v>
      </c>
      <c r="V1232" s="2" t="s">
        <v>143</v>
      </c>
      <c r="W1232" s="2" t="s">
        <v>2599</v>
      </c>
      <c r="X1232" s="3">
        <v>44896.843055555553</v>
      </c>
      <c r="Y1232" s="2" t="s">
        <v>35</v>
      </c>
      <c r="Z1232" s="2" t="s">
        <v>36</v>
      </c>
      <c r="AA1232" s="2"/>
      <c r="AB1232" s="2" t="s">
        <v>2600</v>
      </c>
    </row>
    <row r="1233" spans="1:28" ht="13" x14ac:dyDescent="0.15">
      <c r="A1233" s="1">
        <v>397</v>
      </c>
      <c r="B1233" s="2" t="s">
        <v>28</v>
      </c>
      <c r="C1233" s="2" t="s">
        <v>29</v>
      </c>
      <c r="D1233" s="1">
        <v>34</v>
      </c>
      <c r="E1233" s="2" t="s">
        <v>1619</v>
      </c>
      <c r="F1233" s="2" t="s">
        <v>119</v>
      </c>
      <c r="G1233" s="2"/>
      <c r="H1233" s="1">
        <v>31</v>
      </c>
      <c r="I1233" s="1">
        <v>38</v>
      </c>
      <c r="J1233" s="1">
        <v>31</v>
      </c>
      <c r="K1233" s="1">
        <v>5</v>
      </c>
      <c r="L1233" s="1">
        <v>272.20999999999998</v>
      </c>
      <c r="M1233" s="1">
        <v>272.27999999999997</v>
      </c>
      <c r="N1233" s="1">
        <v>270.548</v>
      </c>
      <c r="O1233" s="1">
        <v>270.60000000000002</v>
      </c>
      <c r="P1233" s="1">
        <v>7</v>
      </c>
      <c r="Q1233" s="1">
        <v>247</v>
      </c>
      <c r="R1233" s="2" t="s">
        <v>59</v>
      </c>
      <c r="S1233" s="2" t="s">
        <v>32</v>
      </c>
      <c r="T1233" s="2"/>
      <c r="U1233" s="2"/>
      <c r="V1233" s="2" t="s">
        <v>32</v>
      </c>
      <c r="W1233" s="2" t="s">
        <v>2601</v>
      </c>
      <c r="X1233" s="3">
        <v>44896.843055555553</v>
      </c>
      <c r="Y1233" s="2" t="s">
        <v>35</v>
      </c>
      <c r="Z1233" s="2" t="s">
        <v>36</v>
      </c>
      <c r="AA1233" s="2"/>
      <c r="AB1233" s="2" t="s">
        <v>2602</v>
      </c>
    </row>
    <row r="1234" spans="1:28" ht="13" x14ac:dyDescent="0.15">
      <c r="A1234" s="1">
        <v>397</v>
      </c>
      <c r="B1234" s="2" t="s">
        <v>28</v>
      </c>
      <c r="C1234" s="2" t="s">
        <v>29</v>
      </c>
      <c r="D1234" s="1">
        <v>34</v>
      </c>
      <c r="E1234" s="2" t="s">
        <v>1619</v>
      </c>
      <c r="F1234" s="2" t="s">
        <v>119</v>
      </c>
      <c r="G1234" s="2"/>
      <c r="H1234" s="1">
        <v>31</v>
      </c>
      <c r="I1234" s="1">
        <v>38</v>
      </c>
      <c r="J1234" s="1">
        <v>0</v>
      </c>
      <c r="K1234" s="1">
        <v>5</v>
      </c>
      <c r="L1234" s="1">
        <v>272.20999999999998</v>
      </c>
      <c r="M1234" s="1">
        <v>272.27999999999997</v>
      </c>
      <c r="N1234" s="1">
        <v>270.548</v>
      </c>
      <c r="O1234" s="1">
        <v>270.60000000000002</v>
      </c>
      <c r="P1234" s="1">
        <v>7</v>
      </c>
      <c r="Q1234" s="1">
        <v>5</v>
      </c>
      <c r="R1234" s="2" t="s">
        <v>31</v>
      </c>
      <c r="S1234" s="2" t="s">
        <v>50</v>
      </c>
      <c r="T1234" s="2"/>
      <c r="U1234" s="2"/>
      <c r="V1234" s="2" t="s">
        <v>50</v>
      </c>
      <c r="W1234" s="2" t="s">
        <v>2603</v>
      </c>
      <c r="X1234" s="3">
        <v>44896.843055555553</v>
      </c>
      <c r="Y1234" s="2" t="s">
        <v>35</v>
      </c>
      <c r="Z1234" s="2" t="s">
        <v>36</v>
      </c>
      <c r="AA1234" s="2" t="s">
        <v>131</v>
      </c>
      <c r="AB1234" s="2" t="s">
        <v>2604</v>
      </c>
    </row>
    <row r="1235" spans="1:28" ht="13" x14ac:dyDescent="0.15">
      <c r="A1235" s="1">
        <v>397</v>
      </c>
      <c r="B1235" s="2" t="s">
        <v>28</v>
      </c>
      <c r="C1235" s="2" t="s">
        <v>29</v>
      </c>
      <c r="D1235" s="1">
        <v>34</v>
      </c>
      <c r="E1235" s="2" t="s">
        <v>1619</v>
      </c>
      <c r="F1235" s="2" t="s">
        <v>119</v>
      </c>
      <c r="G1235" s="2"/>
      <c r="H1235" s="1">
        <v>31</v>
      </c>
      <c r="I1235" s="1">
        <v>38</v>
      </c>
      <c r="J1235" s="1">
        <v>0</v>
      </c>
      <c r="K1235" s="1">
        <v>5</v>
      </c>
      <c r="L1235" s="1">
        <v>272.20999999999998</v>
      </c>
      <c r="M1235" s="1">
        <v>272.27999999999997</v>
      </c>
      <c r="N1235" s="1">
        <v>270.548</v>
      </c>
      <c r="O1235" s="1">
        <v>270.60000000000002</v>
      </c>
      <c r="P1235" s="1">
        <v>7</v>
      </c>
      <c r="Q1235" s="1">
        <v>20</v>
      </c>
      <c r="R1235" s="2" t="s">
        <v>31</v>
      </c>
      <c r="S1235" s="2"/>
      <c r="T1235" s="2" t="s">
        <v>158</v>
      </c>
      <c r="U1235" s="2" t="s">
        <v>159</v>
      </c>
      <c r="V1235" s="2" t="s">
        <v>160</v>
      </c>
      <c r="W1235" s="2" t="s">
        <v>2605</v>
      </c>
      <c r="X1235" s="3">
        <v>44896.843055555553</v>
      </c>
      <c r="Y1235" s="2" t="s">
        <v>35</v>
      </c>
      <c r="Z1235" s="2" t="s">
        <v>36</v>
      </c>
      <c r="AA1235" s="2"/>
      <c r="AB1235" s="2" t="s">
        <v>2606</v>
      </c>
    </row>
    <row r="1236" spans="1:28" ht="13" x14ac:dyDescent="0.15">
      <c r="A1236" s="1">
        <v>397</v>
      </c>
      <c r="B1236" s="2" t="s">
        <v>28</v>
      </c>
      <c r="C1236" s="2" t="s">
        <v>29</v>
      </c>
      <c r="D1236" s="1">
        <v>34</v>
      </c>
      <c r="E1236" s="2" t="s">
        <v>1619</v>
      </c>
      <c r="F1236" s="2" t="s">
        <v>119</v>
      </c>
      <c r="G1236" s="2"/>
      <c r="H1236" s="1">
        <v>31</v>
      </c>
      <c r="I1236" s="1">
        <v>38</v>
      </c>
      <c r="J1236" s="1">
        <v>0</v>
      </c>
      <c r="K1236" s="1">
        <v>5</v>
      </c>
      <c r="L1236" s="1">
        <v>272.20999999999998</v>
      </c>
      <c r="M1236" s="1">
        <v>272.27999999999997</v>
      </c>
      <c r="N1236" s="1">
        <v>270.548</v>
      </c>
      <c r="O1236" s="1">
        <v>270.60000000000002</v>
      </c>
      <c r="P1236" s="1">
        <v>7</v>
      </c>
      <c r="Q1236" s="1">
        <v>5</v>
      </c>
      <c r="R1236" s="2" t="s">
        <v>31</v>
      </c>
      <c r="S1236" s="2"/>
      <c r="T1236" s="2" t="s">
        <v>153</v>
      </c>
      <c r="U1236" s="2" t="s">
        <v>154</v>
      </c>
      <c r="V1236" s="2" t="s">
        <v>155</v>
      </c>
      <c r="W1236" s="2" t="s">
        <v>2607</v>
      </c>
      <c r="X1236" s="3">
        <v>44896.843055555553</v>
      </c>
      <c r="Y1236" s="2" t="s">
        <v>35</v>
      </c>
      <c r="Z1236" s="2" t="s">
        <v>36</v>
      </c>
      <c r="AA1236" s="2"/>
      <c r="AB1236" s="2" t="s">
        <v>2608</v>
      </c>
    </row>
    <row r="1237" spans="1:28" ht="13" x14ac:dyDescent="0.15">
      <c r="A1237" s="1">
        <v>397</v>
      </c>
      <c r="B1237" s="2" t="s">
        <v>28</v>
      </c>
      <c r="C1237" s="2" t="s">
        <v>29</v>
      </c>
      <c r="D1237" s="1">
        <v>35</v>
      </c>
      <c r="E1237" s="2" t="s">
        <v>1619</v>
      </c>
      <c r="F1237" s="1">
        <v>2</v>
      </c>
      <c r="G1237" s="2" t="s">
        <v>43</v>
      </c>
      <c r="H1237" s="1">
        <v>75</v>
      </c>
      <c r="I1237" s="1">
        <v>75</v>
      </c>
      <c r="J1237" s="1">
        <v>75</v>
      </c>
      <c r="K1237" s="1">
        <v>5</v>
      </c>
      <c r="L1237" s="1">
        <v>272.85000000000002</v>
      </c>
      <c r="M1237" s="1">
        <v>272.85000000000002</v>
      </c>
      <c r="N1237" s="1">
        <v>272.61900000000003</v>
      </c>
      <c r="O1237" s="1">
        <v>272.61900000000003</v>
      </c>
      <c r="P1237" s="1">
        <v>0</v>
      </c>
      <c r="Q1237" s="1">
        <v>1</v>
      </c>
      <c r="R1237" s="2" t="s">
        <v>49</v>
      </c>
      <c r="S1237" s="2" t="s">
        <v>50</v>
      </c>
      <c r="T1237" s="2"/>
      <c r="U1237" s="2"/>
      <c r="V1237" s="2" t="s">
        <v>50</v>
      </c>
      <c r="W1237" s="2" t="s">
        <v>2609</v>
      </c>
      <c r="X1237" s="3">
        <v>44897.585416666669</v>
      </c>
      <c r="Y1237" s="2" t="s">
        <v>2172</v>
      </c>
      <c r="Z1237" s="2" t="s">
        <v>36</v>
      </c>
      <c r="AA1237" s="2"/>
      <c r="AB1237" s="2" t="s">
        <v>2610</v>
      </c>
    </row>
    <row r="1238" spans="1:28" ht="13" x14ac:dyDescent="0.15">
      <c r="A1238" s="1">
        <v>397</v>
      </c>
      <c r="B1238" s="2" t="s">
        <v>28</v>
      </c>
      <c r="C1238" s="2" t="s">
        <v>29</v>
      </c>
      <c r="D1238" s="1">
        <v>35</v>
      </c>
      <c r="E1238" s="2" t="s">
        <v>1619</v>
      </c>
      <c r="F1238" s="1">
        <v>3</v>
      </c>
      <c r="G1238" s="2" t="s">
        <v>29</v>
      </c>
      <c r="H1238" s="1">
        <v>54</v>
      </c>
      <c r="I1238" s="1">
        <v>54</v>
      </c>
      <c r="J1238" s="1">
        <v>54</v>
      </c>
      <c r="K1238" s="1">
        <v>5</v>
      </c>
      <c r="L1238" s="1">
        <v>274.14</v>
      </c>
      <c r="M1238" s="1">
        <v>274.14</v>
      </c>
      <c r="N1238" s="1">
        <v>273.77600000000001</v>
      </c>
      <c r="O1238" s="1">
        <v>273.77600000000001</v>
      </c>
      <c r="P1238" s="1">
        <v>0</v>
      </c>
      <c r="Q1238" s="1">
        <v>1</v>
      </c>
      <c r="R1238" s="2" t="s">
        <v>38</v>
      </c>
      <c r="S1238" s="2" t="s">
        <v>39</v>
      </c>
      <c r="T1238" s="2"/>
      <c r="U1238" s="2"/>
      <c r="V1238" s="2" t="s">
        <v>39</v>
      </c>
      <c r="W1238" s="2" t="s">
        <v>2611</v>
      </c>
      <c r="X1238" s="3">
        <v>44897.603472222225</v>
      </c>
      <c r="Y1238" s="2" t="s">
        <v>41</v>
      </c>
      <c r="Z1238" s="2" t="s">
        <v>36</v>
      </c>
      <c r="AA1238" s="2"/>
      <c r="AB1238" s="2" t="s">
        <v>2612</v>
      </c>
    </row>
    <row r="1239" spans="1:28" ht="13" x14ac:dyDescent="0.15">
      <c r="A1239" s="1">
        <v>397</v>
      </c>
      <c r="B1239" s="2" t="s">
        <v>28</v>
      </c>
      <c r="C1239" s="2" t="s">
        <v>29</v>
      </c>
      <c r="D1239" s="1">
        <v>35</v>
      </c>
      <c r="E1239" s="2" t="s">
        <v>1619</v>
      </c>
      <c r="F1239" s="1">
        <v>3</v>
      </c>
      <c r="G1239" s="2" t="s">
        <v>43</v>
      </c>
      <c r="H1239" s="1">
        <v>54</v>
      </c>
      <c r="I1239" s="1">
        <v>55</v>
      </c>
      <c r="J1239" s="1">
        <v>54</v>
      </c>
      <c r="K1239" s="1">
        <v>5</v>
      </c>
      <c r="L1239" s="1">
        <v>274.14</v>
      </c>
      <c r="M1239" s="1">
        <v>274.14999999999998</v>
      </c>
      <c r="N1239" s="1">
        <v>273.77600000000001</v>
      </c>
      <c r="O1239" s="1">
        <v>273.78500000000003</v>
      </c>
      <c r="P1239" s="1">
        <v>1</v>
      </c>
      <c r="Q1239" s="1">
        <v>5</v>
      </c>
      <c r="R1239" s="2" t="s">
        <v>44</v>
      </c>
      <c r="S1239" s="2" t="s">
        <v>108</v>
      </c>
      <c r="T1239" s="2"/>
      <c r="U1239" s="2"/>
      <c r="V1239" s="2" t="s">
        <v>108</v>
      </c>
      <c r="W1239" s="2" t="s">
        <v>2613</v>
      </c>
      <c r="X1239" s="3">
        <v>44897.602083333331</v>
      </c>
      <c r="Y1239" s="2" t="s">
        <v>2172</v>
      </c>
      <c r="Z1239" s="2" t="s">
        <v>36</v>
      </c>
      <c r="AA1239" s="2"/>
      <c r="AB1239" s="2" t="s">
        <v>2614</v>
      </c>
    </row>
    <row r="1240" spans="1:28" ht="13" x14ac:dyDescent="0.15">
      <c r="A1240" s="1">
        <v>397</v>
      </c>
      <c r="B1240" s="2" t="s">
        <v>28</v>
      </c>
      <c r="C1240" s="2" t="s">
        <v>29</v>
      </c>
      <c r="D1240" s="1">
        <v>35</v>
      </c>
      <c r="E1240" s="2" t="s">
        <v>1619</v>
      </c>
      <c r="F1240" s="1">
        <v>3</v>
      </c>
      <c r="G1240" s="2" t="s">
        <v>43</v>
      </c>
      <c r="H1240" s="1">
        <v>75</v>
      </c>
      <c r="I1240" s="1">
        <v>75</v>
      </c>
      <c r="J1240" s="1">
        <v>75</v>
      </c>
      <c r="K1240" s="1">
        <v>5</v>
      </c>
      <c r="L1240" s="1">
        <v>274.35000000000002</v>
      </c>
      <c r="M1240" s="1">
        <v>274.35000000000002</v>
      </c>
      <c r="N1240" s="1">
        <v>273.96499999999997</v>
      </c>
      <c r="O1240" s="1">
        <v>273.96499999999997</v>
      </c>
      <c r="P1240" s="1">
        <v>0</v>
      </c>
      <c r="Q1240" s="2">
        <v>1</v>
      </c>
      <c r="R1240" s="2" t="s">
        <v>49</v>
      </c>
      <c r="S1240" s="2" t="s">
        <v>50</v>
      </c>
      <c r="T1240" s="2"/>
      <c r="U1240" s="2"/>
      <c r="V1240" s="2" t="s">
        <v>50</v>
      </c>
      <c r="W1240" s="2" t="s">
        <v>2615</v>
      </c>
      <c r="X1240" s="3">
        <v>44897.585416666669</v>
      </c>
      <c r="Y1240" s="2" t="s">
        <v>2172</v>
      </c>
      <c r="Z1240" s="2" t="s">
        <v>36</v>
      </c>
      <c r="AA1240" s="2"/>
      <c r="AB1240" s="2" t="s">
        <v>2616</v>
      </c>
    </row>
    <row r="1241" spans="1:28" ht="13" x14ac:dyDescent="0.15">
      <c r="A1241" s="1">
        <v>397</v>
      </c>
      <c r="B1241" s="2" t="s">
        <v>28</v>
      </c>
      <c r="C1241" s="2" t="s">
        <v>29</v>
      </c>
      <c r="D1241" s="1">
        <v>35</v>
      </c>
      <c r="E1241" s="2" t="s">
        <v>1619</v>
      </c>
      <c r="F1241" s="1">
        <v>4</v>
      </c>
      <c r="G1241" s="2" t="s">
        <v>43</v>
      </c>
      <c r="H1241" s="1">
        <v>50</v>
      </c>
      <c r="I1241" s="1">
        <v>50</v>
      </c>
      <c r="J1241" s="1">
        <v>50</v>
      </c>
      <c r="K1241" s="1">
        <v>5</v>
      </c>
      <c r="L1241" s="1">
        <v>275.60000000000002</v>
      </c>
      <c r="M1241" s="1">
        <v>275.60000000000002</v>
      </c>
      <c r="N1241" s="1">
        <v>275.08600000000001</v>
      </c>
      <c r="O1241" s="1">
        <v>275.08600000000001</v>
      </c>
      <c r="P1241" s="1">
        <v>0</v>
      </c>
      <c r="Q1241" s="1">
        <v>1</v>
      </c>
      <c r="R1241" s="2" t="s">
        <v>49</v>
      </c>
      <c r="S1241" s="2" t="s">
        <v>50</v>
      </c>
      <c r="T1241" s="2"/>
      <c r="U1241" s="2"/>
      <c r="V1241" s="2" t="s">
        <v>50</v>
      </c>
      <c r="W1241" s="2" t="s">
        <v>2617</v>
      </c>
      <c r="X1241" s="3">
        <v>44897.585416666669</v>
      </c>
      <c r="Y1241" s="2" t="s">
        <v>2172</v>
      </c>
      <c r="Z1241" s="2" t="s">
        <v>36</v>
      </c>
      <c r="AA1241" s="2"/>
      <c r="AB1241" s="2" t="s">
        <v>2618</v>
      </c>
    </row>
    <row r="1242" spans="1:28" ht="13" x14ac:dyDescent="0.15">
      <c r="A1242" s="1">
        <v>397</v>
      </c>
      <c r="B1242" s="2" t="s">
        <v>28</v>
      </c>
      <c r="C1242" s="2" t="s">
        <v>29</v>
      </c>
      <c r="D1242" s="1">
        <v>35</v>
      </c>
      <c r="E1242" s="2" t="s">
        <v>1619</v>
      </c>
      <c r="F1242" s="1" t="s">
        <v>119</v>
      </c>
      <c r="G1242" s="2"/>
      <c r="H1242" s="1">
        <v>8</v>
      </c>
      <c r="I1242" s="1">
        <v>15</v>
      </c>
      <c r="J1242" s="1">
        <v>0</v>
      </c>
      <c r="K1242" s="1">
        <v>5</v>
      </c>
      <c r="L1242" s="1">
        <v>275.88</v>
      </c>
      <c r="M1242" s="1">
        <v>275.95</v>
      </c>
      <c r="N1242" s="1">
        <v>275.33699999999999</v>
      </c>
      <c r="O1242" s="1">
        <v>275.39999999999998</v>
      </c>
      <c r="P1242" s="1">
        <v>7</v>
      </c>
      <c r="Q1242" s="1">
        <v>30</v>
      </c>
      <c r="R1242" s="2" t="s">
        <v>31</v>
      </c>
      <c r="S1242" s="2"/>
      <c r="T1242" s="2" t="s">
        <v>125</v>
      </c>
      <c r="U1242" s="2" t="s">
        <v>126</v>
      </c>
      <c r="V1242" s="2" t="s">
        <v>127</v>
      </c>
      <c r="W1242" s="2" t="s">
        <v>2619</v>
      </c>
      <c r="X1242" s="3">
        <v>44896.865972222222</v>
      </c>
      <c r="Y1242" s="2" t="s">
        <v>35</v>
      </c>
      <c r="Z1242" s="2" t="s">
        <v>36</v>
      </c>
      <c r="AA1242" s="2"/>
      <c r="AB1242" s="2" t="s">
        <v>2620</v>
      </c>
    </row>
    <row r="1243" spans="1:28" ht="13" x14ac:dyDescent="0.15">
      <c r="A1243" s="1">
        <v>397</v>
      </c>
      <c r="B1243" s="2" t="s">
        <v>28</v>
      </c>
      <c r="C1243" s="2" t="s">
        <v>29</v>
      </c>
      <c r="D1243" s="1">
        <v>35</v>
      </c>
      <c r="E1243" s="2" t="s">
        <v>1619</v>
      </c>
      <c r="F1243" s="1" t="s">
        <v>119</v>
      </c>
      <c r="G1243" s="2"/>
      <c r="H1243" s="1">
        <v>8</v>
      </c>
      <c r="I1243" s="1">
        <v>15</v>
      </c>
      <c r="J1243" s="1">
        <v>0</v>
      </c>
      <c r="K1243" s="1">
        <v>5</v>
      </c>
      <c r="L1243" s="1">
        <v>275.88</v>
      </c>
      <c r="M1243" s="1">
        <v>275.95</v>
      </c>
      <c r="N1243" s="1">
        <v>275.33699999999999</v>
      </c>
      <c r="O1243" s="1">
        <v>275.39999999999998</v>
      </c>
      <c r="P1243" s="1">
        <v>7</v>
      </c>
      <c r="Q1243" s="1">
        <v>5</v>
      </c>
      <c r="R1243" s="2" t="s">
        <v>31</v>
      </c>
      <c r="S1243" s="2"/>
      <c r="T1243" s="2" t="s">
        <v>136</v>
      </c>
      <c r="U1243" s="2" t="s">
        <v>137</v>
      </c>
      <c r="V1243" s="1" t="s">
        <v>138</v>
      </c>
      <c r="W1243" s="2" t="s">
        <v>2621</v>
      </c>
      <c r="X1243" s="3">
        <v>44896.865972222222</v>
      </c>
      <c r="Y1243" s="2" t="s">
        <v>35</v>
      </c>
      <c r="Z1243" s="2" t="s">
        <v>36</v>
      </c>
      <c r="AA1243" s="2"/>
      <c r="AB1243" s="2" t="s">
        <v>2622</v>
      </c>
    </row>
    <row r="1244" spans="1:28" ht="13" x14ac:dyDescent="0.15">
      <c r="A1244" s="1">
        <v>397</v>
      </c>
      <c r="B1244" s="2" t="s">
        <v>28</v>
      </c>
      <c r="C1244" s="2" t="s">
        <v>29</v>
      </c>
      <c r="D1244" s="1">
        <v>35</v>
      </c>
      <c r="E1244" s="2" t="s">
        <v>1619</v>
      </c>
      <c r="F1244" s="1" t="s">
        <v>119</v>
      </c>
      <c r="G1244" s="2"/>
      <c r="H1244" s="1">
        <v>8</v>
      </c>
      <c r="I1244" s="1">
        <v>15</v>
      </c>
      <c r="J1244" s="1">
        <v>8</v>
      </c>
      <c r="K1244" s="1">
        <v>5</v>
      </c>
      <c r="L1244" s="1">
        <v>275.88</v>
      </c>
      <c r="M1244" s="1">
        <v>275.95</v>
      </c>
      <c r="N1244" s="1">
        <v>275.33699999999999</v>
      </c>
      <c r="O1244" s="1">
        <v>275.39999999999998</v>
      </c>
      <c r="P1244" s="1">
        <v>7</v>
      </c>
      <c r="Q1244" s="1">
        <v>247</v>
      </c>
      <c r="R1244" s="2" t="s">
        <v>59</v>
      </c>
      <c r="S1244" s="2" t="s">
        <v>32</v>
      </c>
      <c r="T1244" s="2"/>
      <c r="U1244" s="2"/>
      <c r="V1244" s="2" t="s">
        <v>32</v>
      </c>
      <c r="W1244" s="2" t="s">
        <v>2623</v>
      </c>
      <c r="X1244" s="3">
        <v>44896.865277777775</v>
      </c>
      <c r="Y1244" s="2" t="s">
        <v>35</v>
      </c>
      <c r="Z1244" s="2" t="s">
        <v>36</v>
      </c>
      <c r="AA1244" s="2"/>
      <c r="AB1244" s="2" t="s">
        <v>2624</v>
      </c>
    </row>
    <row r="1245" spans="1:28" ht="13" x14ac:dyDescent="0.15">
      <c r="A1245" s="1">
        <v>397</v>
      </c>
      <c r="B1245" s="2" t="s">
        <v>28</v>
      </c>
      <c r="C1245" s="2" t="s">
        <v>29</v>
      </c>
      <c r="D1245" s="1">
        <v>35</v>
      </c>
      <c r="E1245" s="2" t="s">
        <v>1619</v>
      </c>
      <c r="F1245" s="1" t="s">
        <v>119</v>
      </c>
      <c r="G1245" s="2"/>
      <c r="H1245" s="1">
        <v>8</v>
      </c>
      <c r="I1245" s="1">
        <v>15</v>
      </c>
      <c r="J1245" s="1">
        <v>0</v>
      </c>
      <c r="K1245" s="1">
        <v>5</v>
      </c>
      <c r="L1245" s="1">
        <v>275.88</v>
      </c>
      <c r="M1245" s="1">
        <v>275.95</v>
      </c>
      <c r="N1245" s="1">
        <v>275.33699999999999</v>
      </c>
      <c r="O1245" s="1">
        <v>275.39999999999998</v>
      </c>
      <c r="P1245" s="1">
        <v>7</v>
      </c>
      <c r="Q1245" s="1">
        <v>20</v>
      </c>
      <c r="R1245" s="2" t="s">
        <v>31</v>
      </c>
      <c r="S1245" s="2"/>
      <c r="T1245" s="2" t="s">
        <v>158</v>
      </c>
      <c r="U1245" s="2" t="s">
        <v>159</v>
      </c>
      <c r="V1245" s="2" t="s">
        <v>160</v>
      </c>
      <c r="W1245" s="2" t="s">
        <v>2625</v>
      </c>
      <c r="X1245" s="3">
        <v>44896.865972222222</v>
      </c>
      <c r="Y1245" s="2" t="s">
        <v>35</v>
      </c>
      <c r="Z1245" s="2" t="s">
        <v>36</v>
      </c>
      <c r="AA1245" s="2"/>
      <c r="AB1245" s="2" t="s">
        <v>2626</v>
      </c>
    </row>
    <row r="1246" spans="1:28" ht="13" x14ac:dyDescent="0.15">
      <c r="A1246" s="1">
        <v>397</v>
      </c>
      <c r="B1246" s="2" t="s">
        <v>28</v>
      </c>
      <c r="C1246" s="2" t="s">
        <v>29</v>
      </c>
      <c r="D1246" s="1">
        <v>35</v>
      </c>
      <c r="E1246" s="2" t="s">
        <v>1619</v>
      </c>
      <c r="F1246" s="1" t="s">
        <v>119</v>
      </c>
      <c r="G1246" s="2"/>
      <c r="H1246" s="1">
        <v>8</v>
      </c>
      <c r="I1246" s="1">
        <v>15</v>
      </c>
      <c r="J1246" s="1">
        <v>0</v>
      </c>
      <c r="K1246" s="1">
        <v>5</v>
      </c>
      <c r="L1246" s="1">
        <v>275.88</v>
      </c>
      <c r="M1246" s="1">
        <v>275.95</v>
      </c>
      <c r="N1246" s="1">
        <v>275.33699999999999</v>
      </c>
      <c r="O1246" s="1">
        <v>275.39999999999998</v>
      </c>
      <c r="P1246" s="1">
        <v>7</v>
      </c>
      <c r="Q1246" s="2">
        <v>30</v>
      </c>
      <c r="R1246" s="2" t="s">
        <v>31</v>
      </c>
      <c r="S1246" s="2"/>
      <c r="T1246" s="2" t="s">
        <v>120</v>
      </c>
      <c r="U1246" s="2" t="s">
        <v>121</v>
      </c>
      <c r="V1246" s="2" t="s">
        <v>122</v>
      </c>
      <c r="W1246" s="2" t="s">
        <v>2627</v>
      </c>
      <c r="X1246" s="3">
        <v>44896.865972222222</v>
      </c>
      <c r="Y1246" s="2" t="s">
        <v>35</v>
      </c>
      <c r="Z1246" s="2" t="s">
        <v>36</v>
      </c>
      <c r="AA1246" s="2"/>
      <c r="AB1246" s="2" t="s">
        <v>2628</v>
      </c>
    </row>
    <row r="1247" spans="1:28" ht="13" x14ac:dyDescent="0.15">
      <c r="A1247" s="1">
        <v>397</v>
      </c>
      <c r="B1247" s="2" t="s">
        <v>28</v>
      </c>
      <c r="C1247" s="2" t="s">
        <v>29</v>
      </c>
      <c r="D1247" s="1">
        <v>35</v>
      </c>
      <c r="E1247" s="2" t="s">
        <v>1619</v>
      </c>
      <c r="F1247" s="1" t="s">
        <v>119</v>
      </c>
      <c r="G1247" s="2"/>
      <c r="H1247" s="1">
        <v>8</v>
      </c>
      <c r="I1247" s="1">
        <v>15</v>
      </c>
      <c r="J1247" s="1">
        <v>0</v>
      </c>
      <c r="K1247" s="1">
        <v>5</v>
      </c>
      <c r="L1247" s="1">
        <v>275.88</v>
      </c>
      <c r="M1247" s="1">
        <v>275.95</v>
      </c>
      <c r="N1247" s="1">
        <v>275.33699999999999</v>
      </c>
      <c r="O1247" s="1">
        <v>275.39999999999998</v>
      </c>
      <c r="P1247" s="1">
        <v>7</v>
      </c>
      <c r="Q1247" s="1">
        <v>20</v>
      </c>
      <c r="R1247" s="2" t="s">
        <v>31</v>
      </c>
      <c r="S1247" s="2"/>
      <c r="T1247" s="2" t="s">
        <v>146</v>
      </c>
      <c r="U1247" s="2" t="s">
        <v>147</v>
      </c>
      <c r="V1247" s="2" t="s">
        <v>148</v>
      </c>
      <c r="W1247" s="2" t="s">
        <v>2629</v>
      </c>
      <c r="X1247" s="3">
        <v>44896.865972222222</v>
      </c>
      <c r="Y1247" s="2" t="s">
        <v>35</v>
      </c>
      <c r="Z1247" s="2" t="s">
        <v>36</v>
      </c>
      <c r="AA1247" s="2"/>
      <c r="AB1247" s="2" t="s">
        <v>2630</v>
      </c>
    </row>
    <row r="1248" spans="1:28" ht="13" x14ac:dyDescent="0.15">
      <c r="A1248" s="1">
        <v>397</v>
      </c>
      <c r="B1248" s="2" t="s">
        <v>28</v>
      </c>
      <c r="C1248" s="2" t="s">
        <v>29</v>
      </c>
      <c r="D1248" s="1">
        <v>35</v>
      </c>
      <c r="E1248" s="2" t="s">
        <v>1619</v>
      </c>
      <c r="F1248" s="1" t="s">
        <v>119</v>
      </c>
      <c r="G1248" s="2"/>
      <c r="H1248" s="1">
        <v>8</v>
      </c>
      <c r="I1248" s="1">
        <v>15</v>
      </c>
      <c r="J1248" s="1">
        <v>0</v>
      </c>
      <c r="K1248" s="1">
        <v>5</v>
      </c>
      <c r="L1248" s="1">
        <v>275.88</v>
      </c>
      <c r="M1248" s="1">
        <v>275.95</v>
      </c>
      <c r="N1248" s="1">
        <v>275.33699999999999</v>
      </c>
      <c r="O1248" s="1">
        <v>275.39999999999998</v>
      </c>
      <c r="P1248" s="1">
        <v>7</v>
      </c>
      <c r="Q1248" s="2">
        <v>5</v>
      </c>
      <c r="R1248" s="2" t="s">
        <v>31</v>
      </c>
      <c r="S1248" s="2"/>
      <c r="T1248" s="2" t="s">
        <v>153</v>
      </c>
      <c r="U1248" s="2" t="s">
        <v>154</v>
      </c>
      <c r="V1248" s="2" t="s">
        <v>155</v>
      </c>
      <c r="W1248" s="2" t="s">
        <v>2631</v>
      </c>
      <c r="X1248" s="3">
        <v>44896.865972222222</v>
      </c>
      <c r="Y1248" s="2" t="s">
        <v>35</v>
      </c>
      <c r="Z1248" s="2" t="s">
        <v>36</v>
      </c>
      <c r="AA1248" s="2"/>
      <c r="AB1248" s="2" t="s">
        <v>2632</v>
      </c>
    </row>
    <row r="1249" spans="1:28" ht="13" x14ac:dyDescent="0.15">
      <c r="A1249" s="1">
        <v>397</v>
      </c>
      <c r="B1249" s="2" t="s">
        <v>28</v>
      </c>
      <c r="C1249" s="2" t="s">
        <v>29</v>
      </c>
      <c r="D1249" s="1">
        <v>35</v>
      </c>
      <c r="E1249" s="2" t="s">
        <v>1619</v>
      </c>
      <c r="F1249" s="1" t="s">
        <v>119</v>
      </c>
      <c r="G1249" s="2"/>
      <c r="H1249" s="1">
        <v>8</v>
      </c>
      <c r="I1249" s="1">
        <v>15</v>
      </c>
      <c r="J1249" s="1">
        <v>0</v>
      </c>
      <c r="K1249" s="1">
        <v>5</v>
      </c>
      <c r="L1249" s="1">
        <v>275.88</v>
      </c>
      <c r="M1249" s="1">
        <v>275.95</v>
      </c>
      <c r="N1249" s="1">
        <v>275.33699999999999</v>
      </c>
      <c r="O1249" s="1">
        <v>275.39999999999998</v>
      </c>
      <c r="P1249" s="1">
        <v>7</v>
      </c>
      <c r="Q1249" s="1">
        <v>5</v>
      </c>
      <c r="R1249" s="2" t="s">
        <v>31</v>
      </c>
      <c r="S1249" s="2"/>
      <c r="T1249" s="2" t="s">
        <v>141</v>
      </c>
      <c r="U1249" s="2" t="s">
        <v>142</v>
      </c>
      <c r="V1249" s="2" t="s">
        <v>143</v>
      </c>
      <c r="W1249" s="2" t="s">
        <v>2633</v>
      </c>
      <c r="X1249" s="3">
        <v>44896.865972222222</v>
      </c>
      <c r="Y1249" s="2" t="s">
        <v>35</v>
      </c>
      <c r="Z1249" s="2" t="s">
        <v>36</v>
      </c>
      <c r="AA1249" s="2"/>
      <c r="AB1249" s="2" t="s">
        <v>2634</v>
      </c>
    </row>
    <row r="1250" spans="1:28" ht="13" x14ac:dyDescent="0.15">
      <c r="A1250" s="1">
        <v>397</v>
      </c>
      <c r="B1250" s="2" t="s">
        <v>28</v>
      </c>
      <c r="C1250" s="2" t="s">
        <v>29</v>
      </c>
      <c r="D1250" s="1">
        <v>35</v>
      </c>
      <c r="E1250" s="2" t="s">
        <v>1619</v>
      </c>
      <c r="F1250" s="1" t="s">
        <v>119</v>
      </c>
      <c r="G1250" s="2"/>
      <c r="H1250" s="1">
        <v>8</v>
      </c>
      <c r="I1250" s="1">
        <v>15</v>
      </c>
      <c r="J1250" s="1">
        <v>0</v>
      </c>
      <c r="K1250" s="1">
        <v>5</v>
      </c>
      <c r="L1250" s="1">
        <v>275.88</v>
      </c>
      <c r="M1250" s="1">
        <v>275.95</v>
      </c>
      <c r="N1250" s="1">
        <v>275.33699999999999</v>
      </c>
      <c r="O1250" s="1">
        <v>275.39999999999998</v>
      </c>
      <c r="P1250" s="1">
        <v>7</v>
      </c>
      <c r="Q1250" s="2">
        <v>20</v>
      </c>
      <c r="R1250" s="2" t="s">
        <v>31</v>
      </c>
      <c r="S1250" s="2" t="s">
        <v>133</v>
      </c>
      <c r="T1250" s="2"/>
      <c r="U1250" s="2"/>
      <c r="V1250" s="2" t="s">
        <v>133</v>
      </c>
      <c r="W1250" s="2" t="s">
        <v>2635</v>
      </c>
      <c r="X1250" s="3">
        <v>44896.865972222222</v>
      </c>
      <c r="Y1250" s="2" t="s">
        <v>35</v>
      </c>
      <c r="Z1250" s="2" t="s">
        <v>36</v>
      </c>
      <c r="AA1250" s="2" t="s">
        <v>131</v>
      </c>
      <c r="AB1250" s="2" t="s">
        <v>2636</v>
      </c>
    </row>
    <row r="1251" spans="1:28" ht="13" x14ac:dyDescent="0.15">
      <c r="A1251" s="1">
        <v>397</v>
      </c>
      <c r="B1251" s="2" t="s">
        <v>28</v>
      </c>
      <c r="C1251" s="2" t="s">
        <v>29</v>
      </c>
      <c r="D1251" s="1">
        <v>35</v>
      </c>
      <c r="E1251" s="2" t="s">
        <v>1619</v>
      </c>
      <c r="F1251" s="1" t="s">
        <v>119</v>
      </c>
      <c r="G1251" s="2"/>
      <c r="H1251" s="1">
        <v>8</v>
      </c>
      <c r="I1251" s="1">
        <v>15</v>
      </c>
      <c r="J1251" s="1">
        <v>0</v>
      </c>
      <c r="K1251" s="1">
        <v>5</v>
      </c>
      <c r="L1251" s="1">
        <v>275.88</v>
      </c>
      <c r="M1251" s="1">
        <v>275.95</v>
      </c>
      <c r="N1251" s="1">
        <v>275.33699999999999</v>
      </c>
      <c r="O1251" s="1">
        <v>275.39999999999998</v>
      </c>
      <c r="P1251" s="1">
        <v>7</v>
      </c>
      <c r="Q1251" s="1">
        <v>5</v>
      </c>
      <c r="R1251" s="2" t="s">
        <v>31</v>
      </c>
      <c r="S1251" s="2" t="s">
        <v>50</v>
      </c>
      <c r="T1251" s="2"/>
      <c r="U1251" s="2"/>
      <c r="V1251" s="2" t="s">
        <v>50</v>
      </c>
      <c r="W1251" s="2" t="s">
        <v>2637</v>
      </c>
      <c r="X1251" s="3">
        <v>44896.865972222222</v>
      </c>
      <c r="Y1251" s="2" t="s">
        <v>35</v>
      </c>
      <c r="Z1251" s="2" t="s">
        <v>36</v>
      </c>
      <c r="AA1251" s="2" t="s">
        <v>131</v>
      </c>
      <c r="AB1251" s="2" t="s">
        <v>2638</v>
      </c>
    </row>
    <row r="1252" spans="1:28" ht="13" x14ac:dyDescent="0.15">
      <c r="A1252" s="1">
        <v>397</v>
      </c>
      <c r="B1252" s="2" t="s">
        <v>28</v>
      </c>
      <c r="C1252" s="2" t="s">
        <v>29</v>
      </c>
      <c r="D1252" s="1">
        <v>36</v>
      </c>
      <c r="E1252" s="2" t="s">
        <v>1619</v>
      </c>
      <c r="F1252" s="1">
        <v>1</v>
      </c>
      <c r="G1252" s="2" t="s">
        <v>43</v>
      </c>
      <c r="H1252" s="1">
        <v>75</v>
      </c>
      <c r="I1252" s="1">
        <v>75</v>
      </c>
      <c r="J1252" s="1">
        <v>75</v>
      </c>
      <c r="K1252" s="1">
        <v>5</v>
      </c>
      <c r="L1252" s="1">
        <v>276.14999999999998</v>
      </c>
      <c r="M1252" s="1">
        <v>276.14999999999998</v>
      </c>
      <c r="N1252" s="1">
        <v>275.97199999999998</v>
      </c>
      <c r="O1252" s="1">
        <v>275.97199999999998</v>
      </c>
      <c r="P1252" s="1">
        <v>0</v>
      </c>
      <c r="Q1252" s="1">
        <v>1</v>
      </c>
      <c r="R1252" s="2" t="s">
        <v>49</v>
      </c>
      <c r="S1252" s="2" t="s">
        <v>50</v>
      </c>
      <c r="T1252" s="2"/>
      <c r="U1252" s="2"/>
      <c r="V1252" s="2" t="s">
        <v>50</v>
      </c>
      <c r="W1252" s="2" t="s">
        <v>2639</v>
      </c>
      <c r="X1252" s="3">
        <v>44897.643750000003</v>
      </c>
      <c r="Y1252" s="2" t="s">
        <v>2172</v>
      </c>
      <c r="Z1252" s="2" t="s">
        <v>36</v>
      </c>
      <c r="AA1252" s="2"/>
      <c r="AB1252" s="2" t="s">
        <v>2640</v>
      </c>
    </row>
    <row r="1253" spans="1:28" ht="13" x14ac:dyDescent="0.15">
      <c r="A1253" s="1">
        <v>397</v>
      </c>
      <c r="B1253" s="2" t="s">
        <v>28</v>
      </c>
      <c r="C1253" s="2" t="s">
        <v>29</v>
      </c>
      <c r="D1253" s="1">
        <v>36</v>
      </c>
      <c r="E1253" s="2" t="s">
        <v>1619</v>
      </c>
      <c r="F1253" s="1">
        <v>2</v>
      </c>
      <c r="G1253" s="2" t="s">
        <v>43</v>
      </c>
      <c r="H1253" s="1">
        <v>75</v>
      </c>
      <c r="I1253" s="1">
        <v>75</v>
      </c>
      <c r="J1253" s="1">
        <v>75</v>
      </c>
      <c r="K1253" s="1">
        <v>5</v>
      </c>
      <c r="L1253" s="1">
        <v>277.58999999999997</v>
      </c>
      <c r="M1253" s="1">
        <v>277.58999999999997</v>
      </c>
      <c r="N1253" s="1">
        <v>277.07100000000003</v>
      </c>
      <c r="O1253" s="1">
        <v>277.07100000000003</v>
      </c>
      <c r="P1253" s="1">
        <v>0</v>
      </c>
      <c r="Q1253" s="1">
        <v>1</v>
      </c>
      <c r="R1253" s="2" t="s">
        <v>49</v>
      </c>
      <c r="S1253" s="2" t="s">
        <v>50</v>
      </c>
      <c r="T1253" s="2"/>
      <c r="U1253" s="2"/>
      <c r="V1253" s="2" t="s">
        <v>50</v>
      </c>
      <c r="W1253" s="2" t="s">
        <v>2641</v>
      </c>
      <c r="X1253" s="3">
        <v>44897.643750000003</v>
      </c>
      <c r="Y1253" s="2" t="s">
        <v>2172</v>
      </c>
      <c r="Z1253" s="2" t="s">
        <v>36</v>
      </c>
      <c r="AA1253" s="2"/>
      <c r="AB1253" s="2" t="s">
        <v>2642</v>
      </c>
    </row>
    <row r="1254" spans="1:28" ht="13" x14ac:dyDescent="0.15">
      <c r="A1254" s="1">
        <v>397</v>
      </c>
      <c r="B1254" s="2" t="s">
        <v>28</v>
      </c>
      <c r="C1254" s="2" t="s">
        <v>29</v>
      </c>
      <c r="D1254" s="1">
        <v>36</v>
      </c>
      <c r="E1254" s="2" t="s">
        <v>1619</v>
      </c>
      <c r="F1254" s="1">
        <v>3</v>
      </c>
      <c r="G1254" s="2" t="s">
        <v>43</v>
      </c>
      <c r="H1254" s="1">
        <v>19</v>
      </c>
      <c r="I1254" s="1">
        <v>20</v>
      </c>
      <c r="J1254" s="1">
        <v>19</v>
      </c>
      <c r="K1254" s="1">
        <v>5</v>
      </c>
      <c r="L1254" s="1">
        <v>278.52999999999997</v>
      </c>
      <c r="M1254" s="1">
        <v>278.54000000000002</v>
      </c>
      <c r="N1254" s="1">
        <v>277.78899999999999</v>
      </c>
      <c r="O1254" s="1">
        <v>277.79700000000003</v>
      </c>
      <c r="P1254" s="1">
        <v>1</v>
      </c>
      <c r="Q1254" s="1">
        <v>5</v>
      </c>
      <c r="R1254" s="2" t="s">
        <v>44</v>
      </c>
      <c r="S1254" s="2" t="s">
        <v>112</v>
      </c>
      <c r="T1254" s="2"/>
      <c r="U1254" s="2"/>
      <c r="V1254" s="2" t="s">
        <v>112</v>
      </c>
      <c r="W1254" s="2" t="s">
        <v>2643</v>
      </c>
      <c r="X1254" s="3">
        <v>44897.643750000003</v>
      </c>
      <c r="Y1254" s="2" t="s">
        <v>2172</v>
      </c>
      <c r="Z1254" s="2" t="s">
        <v>36</v>
      </c>
      <c r="AA1254" s="2"/>
      <c r="AB1254" s="2" t="s">
        <v>2644</v>
      </c>
    </row>
    <row r="1255" spans="1:28" ht="13" x14ac:dyDescent="0.15">
      <c r="A1255" s="1">
        <v>397</v>
      </c>
      <c r="B1255" s="2" t="s">
        <v>28</v>
      </c>
      <c r="C1255" s="2" t="s">
        <v>29</v>
      </c>
      <c r="D1255" s="1">
        <v>36</v>
      </c>
      <c r="E1255" s="2" t="s">
        <v>1619</v>
      </c>
      <c r="F1255" s="1">
        <v>3</v>
      </c>
      <c r="G1255" s="2" t="s">
        <v>43</v>
      </c>
      <c r="H1255" s="1">
        <v>19</v>
      </c>
      <c r="I1255" s="1">
        <v>20</v>
      </c>
      <c r="J1255" s="1">
        <v>19</v>
      </c>
      <c r="K1255" s="1">
        <v>5</v>
      </c>
      <c r="L1255" s="1">
        <v>278.52999999999997</v>
      </c>
      <c r="M1255" s="1">
        <v>278.54000000000002</v>
      </c>
      <c r="N1255" s="1">
        <v>277.78899999999999</v>
      </c>
      <c r="O1255" s="1">
        <v>277.79700000000003</v>
      </c>
      <c r="P1255" s="1">
        <v>1</v>
      </c>
      <c r="Q1255" s="1">
        <v>5</v>
      </c>
      <c r="R1255" s="2" t="s">
        <v>44</v>
      </c>
      <c r="S1255" s="2" t="s">
        <v>108</v>
      </c>
      <c r="T1255" s="2"/>
      <c r="U1255" s="2"/>
      <c r="V1255" s="2" t="s">
        <v>108</v>
      </c>
      <c r="W1255" s="2" t="s">
        <v>2645</v>
      </c>
      <c r="X1255" s="3">
        <v>44897.643750000003</v>
      </c>
      <c r="Y1255" s="2" t="s">
        <v>2172</v>
      </c>
      <c r="Z1255" s="2" t="s">
        <v>36</v>
      </c>
      <c r="AA1255" s="2"/>
      <c r="AB1255" s="2" t="s">
        <v>2646</v>
      </c>
    </row>
    <row r="1256" spans="1:28" ht="13" x14ac:dyDescent="0.15">
      <c r="A1256" s="1">
        <v>397</v>
      </c>
      <c r="B1256" s="2" t="s">
        <v>28</v>
      </c>
      <c r="C1256" s="2" t="s">
        <v>29</v>
      </c>
      <c r="D1256" s="1">
        <v>36</v>
      </c>
      <c r="E1256" s="2" t="s">
        <v>1619</v>
      </c>
      <c r="F1256" s="1">
        <v>3</v>
      </c>
      <c r="G1256" s="2" t="s">
        <v>29</v>
      </c>
      <c r="H1256" s="1">
        <v>19</v>
      </c>
      <c r="I1256" s="1">
        <v>19</v>
      </c>
      <c r="J1256" s="1">
        <v>19</v>
      </c>
      <c r="K1256" s="1">
        <v>5</v>
      </c>
      <c r="L1256" s="1">
        <v>278.52999999999997</v>
      </c>
      <c r="M1256" s="1">
        <v>278.52999999999997</v>
      </c>
      <c r="N1256" s="1">
        <v>277.78899999999999</v>
      </c>
      <c r="O1256" s="1">
        <v>277.78899999999999</v>
      </c>
      <c r="P1256" s="1">
        <v>0</v>
      </c>
      <c r="Q1256" s="1">
        <v>1</v>
      </c>
      <c r="R1256" s="2" t="s">
        <v>38</v>
      </c>
      <c r="S1256" s="2" t="s">
        <v>39</v>
      </c>
      <c r="T1256" s="2"/>
      <c r="U1256" s="2"/>
      <c r="V1256" s="2" t="s">
        <v>39</v>
      </c>
      <c r="W1256" s="2" t="s">
        <v>2647</v>
      </c>
      <c r="X1256" s="3">
        <v>44897.647916666669</v>
      </c>
      <c r="Y1256" s="2" t="s">
        <v>41</v>
      </c>
      <c r="Z1256" s="2" t="s">
        <v>36</v>
      </c>
      <c r="AA1256" s="2"/>
      <c r="AB1256" s="2" t="s">
        <v>2648</v>
      </c>
    </row>
    <row r="1257" spans="1:28" ht="13" x14ac:dyDescent="0.15">
      <c r="A1257" s="1">
        <v>397</v>
      </c>
      <c r="B1257" s="2" t="s">
        <v>28</v>
      </c>
      <c r="C1257" s="2" t="s">
        <v>29</v>
      </c>
      <c r="D1257" s="1">
        <v>36</v>
      </c>
      <c r="E1257" s="2" t="s">
        <v>1619</v>
      </c>
      <c r="F1257" s="1">
        <v>3</v>
      </c>
      <c r="G1257" s="2" t="s">
        <v>43</v>
      </c>
      <c r="H1257" s="1">
        <v>46</v>
      </c>
      <c r="I1257" s="1">
        <v>48</v>
      </c>
      <c r="J1257" s="1">
        <v>46</v>
      </c>
      <c r="K1257" s="1">
        <v>5</v>
      </c>
      <c r="L1257" s="1">
        <v>278.8</v>
      </c>
      <c r="M1257" s="1">
        <v>278.82</v>
      </c>
      <c r="N1257" s="1">
        <v>277.995</v>
      </c>
      <c r="O1257" s="1">
        <v>278.01</v>
      </c>
      <c r="P1257" s="1">
        <v>2</v>
      </c>
      <c r="Q1257" s="1">
        <v>7</v>
      </c>
      <c r="R1257" s="2" t="s">
        <v>210</v>
      </c>
      <c r="S1257" s="2" t="s">
        <v>211</v>
      </c>
      <c r="T1257" s="2" t="s">
        <v>212</v>
      </c>
      <c r="U1257" s="2" t="s">
        <v>213</v>
      </c>
      <c r="V1257" s="2" t="s">
        <v>211</v>
      </c>
      <c r="W1257" s="2" t="s">
        <v>2649</v>
      </c>
      <c r="X1257" s="3">
        <v>44897.679166666669</v>
      </c>
      <c r="Y1257" s="2" t="s">
        <v>35</v>
      </c>
      <c r="Z1257" s="2" t="s">
        <v>36</v>
      </c>
      <c r="AA1257" s="2"/>
      <c r="AB1257" s="2" t="s">
        <v>2650</v>
      </c>
    </row>
    <row r="1258" spans="1:28" ht="13" x14ac:dyDescent="0.15">
      <c r="A1258" s="1">
        <v>397</v>
      </c>
      <c r="B1258" s="2" t="s">
        <v>28</v>
      </c>
      <c r="C1258" s="2" t="s">
        <v>29</v>
      </c>
      <c r="D1258" s="1">
        <v>36</v>
      </c>
      <c r="E1258" s="2" t="s">
        <v>1619</v>
      </c>
      <c r="F1258" s="1">
        <v>3</v>
      </c>
      <c r="G1258" s="2" t="s">
        <v>43</v>
      </c>
      <c r="H1258" s="1">
        <v>75</v>
      </c>
      <c r="I1258" s="1">
        <v>75</v>
      </c>
      <c r="J1258" s="1">
        <v>75</v>
      </c>
      <c r="K1258" s="1">
        <v>5</v>
      </c>
      <c r="L1258" s="1">
        <v>279.08999999999997</v>
      </c>
      <c r="M1258" s="1">
        <v>279.08999999999997</v>
      </c>
      <c r="N1258" s="1">
        <v>278.21600000000001</v>
      </c>
      <c r="O1258" s="1">
        <v>278.21600000000001</v>
      </c>
      <c r="P1258" s="1">
        <v>0</v>
      </c>
      <c r="Q1258" s="1">
        <v>1</v>
      </c>
      <c r="R1258" s="2" t="s">
        <v>49</v>
      </c>
      <c r="S1258" s="2" t="s">
        <v>50</v>
      </c>
      <c r="T1258" s="2"/>
      <c r="U1258" s="2"/>
      <c r="V1258" s="2" t="s">
        <v>50</v>
      </c>
      <c r="W1258" s="2" t="s">
        <v>2651</v>
      </c>
      <c r="X1258" s="3">
        <v>44897.643750000003</v>
      </c>
      <c r="Y1258" s="2" t="s">
        <v>2172</v>
      </c>
      <c r="Z1258" s="2" t="s">
        <v>36</v>
      </c>
      <c r="AA1258" s="2"/>
      <c r="AB1258" s="2" t="s">
        <v>2652</v>
      </c>
    </row>
    <row r="1259" spans="1:28" ht="13" x14ac:dyDescent="0.15">
      <c r="A1259" s="1">
        <v>397</v>
      </c>
      <c r="B1259" s="2" t="s">
        <v>28</v>
      </c>
      <c r="C1259" s="2" t="s">
        <v>29</v>
      </c>
      <c r="D1259" s="1">
        <v>36</v>
      </c>
      <c r="E1259" s="2" t="s">
        <v>1619</v>
      </c>
      <c r="F1259" s="1">
        <v>4</v>
      </c>
      <c r="G1259" s="2" t="s">
        <v>43</v>
      </c>
      <c r="H1259" s="1">
        <v>43</v>
      </c>
      <c r="I1259" s="1">
        <v>45</v>
      </c>
      <c r="J1259" s="1">
        <v>43</v>
      </c>
      <c r="K1259" s="1">
        <v>5</v>
      </c>
      <c r="L1259" s="1">
        <v>280.27</v>
      </c>
      <c r="M1259" s="1">
        <v>280.29000000000002</v>
      </c>
      <c r="N1259" s="1">
        <v>279.11700000000002</v>
      </c>
      <c r="O1259" s="1">
        <v>279.13200000000001</v>
      </c>
      <c r="P1259" s="1">
        <v>2</v>
      </c>
      <c r="Q1259" s="1">
        <v>10</v>
      </c>
      <c r="R1259" s="2" t="s">
        <v>44</v>
      </c>
      <c r="S1259" s="2" t="s">
        <v>45</v>
      </c>
      <c r="T1259" s="2"/>
      <c r="U1259" s="2"/>
      <c r="V1259" s="2">
        <v>31210</v>
      </c>
      <c r="W1259" s="2" t="s">
        <v>2653</v>
      </c>
      <c r="X1259" s="3">
        <v>44897.65</v>
      </c>
      <c r="Y1259" s="2" t="s">
        <v>2172</v>
      </c>
      <c r="Z1259" s="2" t="s">
        <v>36</v>
      </c>
      <c r="AA1259" s="2"/>
      <c r="AB1259" s="2" t="s">
        <v>2654</v>
      </c>
    </row>
    <row r="1260" spans="1:28" ht="13" x14ac:dyDescent="0.15">
      <c r="A1260" s="1">
        <v>397</v>
      </c>
      <c r="B1260" s="2" t="s">
        <v>28</v>
      </c>
      <c r="C1260" s="2" t="s">
        <v>29</v>
      </c>
      <c r="D1260" s="1">
        <v>36</v>
      </c>
      <c r="E1260" s="2" t="s">
        <v>1619</v>
      </c>
      <c r="F1260" s="1">
        <v>4</v>
      </c>
      <c r="G1260" s="2" t="s">
        <v>43</v>
      </c>
      <c r="H1260" s="1">
        <v>82</v>
      </c>
      <c r="I1260" s="1">
        <v>82</v>
      </c>
      <c r="J1260" s="1">
        <v>82</v>
      </c>
      <c r="K1260" s="1">
        <v>5</v>
      </c>
      <c r="L1260" s="1">
        <v>280.66000000000003</v>
      </c>
      <c r="M1260" s="1">
        <v>280.66000000000003</v>
      </c>
      <c r="N1260" s="1">
        <v>279.41500000000002</v>
      </c>
      <c r="O1260" s="1">
        <v>279.41500000000002</v>
      </c>
      <c r="P1260" s="1">
        <v>0</v>
      </c>
      <c r="Q1260" s="1">
        <v>1</v>
      </c>
      <c r="R1260" s="2" t="s">
        <v>49</v>
      </c>
      <c r="S1260" s="2" t="s">
        <v>50</v>
      </c>
      <c r="T1260" s="2"/>
      <c r="U1260" s="2"/>
      <c r="V1260" s="2" t="s">
        <v>50</v>
      </c>
      <c r="W1260" s="2" t="s">
        <v>2655</v>
      </c>
      <c r="X1260" s="3">
        <v>44897.643750000003</v>
      </c>
      <c r="Y1260" s="2" t="s">
        <v>2172</v>
      </c>
      <c r="Z1260" s="2" t="s">
        <v>36</v>
      </c>
      <c r="AA1260" s="2"/>
      <c r="AB1260" s="2" t="s">
        <v>2656</v>
      </c>
    </row>
    <row r="1261" spans="1:28" ht="13" x14ac:dyDescent="0.15">
      <c r="A1261" s="1">
        <v>397</v>
      </c>
      <c r="B1261" s="2" t="s">
        <v>28</v>
      </c>
      <c r="C1261" s="2" t="s">
        <v>29</v>
      </c>
      <c r="D1261" s="1">
        <v>36</v>
      </c>
      <c r="E1261" s="2" t="s">
        <v>1619</v>
      </c>
      <c r="F1261" s="1">
        <v>4</v>
      </c>
      <c r="G1261" s="2"/>
      <c r="H1261" s="1">
        <v>112</v>
      </c>
      <c r="I1261" s="1">
        <v>122</v>
      </c>
      <c r="J1261" s="1">
        <v>0</v>
      </c>
      <c r="K1261" s="1">
        <v>5</v>
      </c>
      <c r="L1261" s="1">
        <v>280.95999999999998</v>
      </c>
      <c r="M1261" s="1">
        <v>281.01</v>
      </c>
      <c r="N1261" s="1">
        <v>279.64400000000001</v>
      </c>
      <c r="O1261" s="1">
        <v>279.68200000000002</v>
      </c>
      <c r="P1261" s="1">
        <v>5</v>
      </c>
      <c r="Q1261" s="1">
        <v>2</v>
      </c>
      <c r="R1261" s="2" t="s">
        <v>53</v>
      </c>
      <c r="S1261" s="2" t="s">
        <v>100</v>
      </c>
      <c r="T1261" s="2"/>
      <c r="U1261" s="2"/>
      <c r="V1261" s="2" t="s">
        <v>101</v>
      </c>
      <c r="W1261" s="2" t="s">
        <v>2657</v>
      </c>
      <c r="X1261" s="3">
        <v>44896.995833333334</v>
      </c>
      <c r="Y1261" s="2" t="s">
        <v>56</v>
      </c>
      <c r="Z1261" s="2" t="s">
        <v>36</v>
      </c>
      <c r="AA1261" s="2" t="s">
        <v>103</v>
      </c>
      <c r="AB1261" s="2" t="s">
        <v>2658</v>
      </c>
    </row>
    <row r="1262" spans="1:28" ht="13" x14ac:dyDescent="0.15">
      <c r="A1262" s="1">
        <v>397</v>
      </c>
      <c r="B1262" s="2" t="s">
        <v>28</v>
      </c>
      <c r="C1262" s="2" t="s">
        <v>29</v>
      </c>
      <c r="D1262" s="1">
        <v>36</v>
      </c>
      <c r="E1262" s="2" t="s">
        <v>1619</v>
      </c>
      <c r="F1262" s="1">
        <v>4</v>
      </c>
      <c r="G1262" s="2"/>
      <c r="H1262" s="1">
        <v>112</v>
      </c>
      <c r="I1262" s="1">
        <v>122</v>
      </c>
      <c r="J1262" s="1">
        <v>0</v>
      </c>
      <c r="K1262" s="1">
        <v>5</v>
      </c>
      <c r="L1262" s="1">
        <v>280.95999999999998</v>
      </c>
      <c r="M1262" s="1">
        <v>281.01</v>
      </c>
      <c r="N1262" s="1">
        <v>279.64400000000001</v>
      </c>
      <c r="O1262" s="1">
        <v>279.68200000000002</v>
      </c>
      <c r="P1262" s="1">
        <v>5</v>
      </c>
      <c r="Q1262" s="1">
        <v>75</v>
      </c>
      <c r="R1262" s="2" t="s">
        <v>80</v>
      </c>
      <c r="S1262" s="2"/>
      <c r="T1262" s="2"/>
      <c r="U1262" s="2"/>
      <c r="V1262" s="2" t="s">
        <v>84</v>
      </c>
      <c r="W1262" s="2" t="s">
        <v>2659</v>
      </c>
      <c r="X1262" s="3">
        <v>44896.995833333334</v>
      </c>
      <c r="Y1262" s="2" t="s">
        <v>56</v>
      </c>
      <c r="Z1262" s="2" t="s">
        <v>36</v>
      </c>
      <c r="AA1262" s="2" t="s">
        <v>86</v>
      </c>
      <c r="AB1262" s="2" t="s">
        <v>2660</v>
      </c>
    </row>
    <row r="1263" spans="1:28" ht="13" x14ac:dyDescent="0.15">
      <c r="A1263" s="1">
        <v>397</v>
      </c>
      <c r="B1263" s="2" t="s">
        <v>28</v>
      </c>
      <c r="C1263" s="2" t="s">
        <v>29</v>
      </c>
      <c r="D1263" s="1">
        <v>36</v>
      </c>
      <c r="E1263" s="2" t="s">
        <v>1619</v>
      </c>
      <c r="F1263" s="1">
        <v>4</v>
      </c>
      <c r="G1263" s="2"/>
      <c r="H1263" s="1">
        <v>112</v>
      </c>
      <c r="I1263" s="1">
        <v>122</v>
      </c>
      <c r="J1263" s="1">
        <v>0</v>
      </c>
      <c r="K1263" s="1">
        <v>5</v>
      </c>
      <c r="L1263" s="1">
        <v>280.95999999999998</v>
      </c>
      <c r="M1263" s="1">
        <v>281.01</v>
      </c>
      <c r="N1263" s="1">
        <v>279.64400000000001</v>
      </c>
      <c r="O1263" s="1">
        <v>279.68200000000002</v>
      </c>
      <c r="P1263" s="1">
        <v>5</v>
      </c>
      <c r="Q1263" s="1">
        <v>4</v>
      </c>
      <c r="R1263" s="2" t="s">
        <v>53</v>
      </c>
      <c r="S1263" s="2"/>
      <c r="T1263" s="2" t="s">
        <v>94</v>
      </c>
      <c r="U1263" s="2" t="s">
        <v>95</v>
      </c>
      <c r="V1263" s="2" t="s">
        <v>96</v>
      </c>
      <c r="W1263" s="2" t="s">
        <v>2661</v>
      </c>
      <c r="X1263" s="3">
        <v>44896.995833333334</v>
      </c>
      <c r="Y1263" s="2" t="s">
        <v>56</v>
      </c>
      <c r="Z1263" s="2" t="s">
        <v>36</v>
      </c>
      <c r="AA1263" s="2" t="s">
        <v>98</v>
      </c>
      <c r="AB1263" s="2" t="s">
        <v>2662</v>
      </c>
    </row>
    <row r="1264" spans="1:28" ht="13" x14ac:dyDescent="0.15">
      <c r="A1264" s="1">
        <v>397</v>
      </c>
      <c r="B1264" s="2" t="s">
        <v>28</v>
      </c>
      <c r="C1264" s="2" t="s">
        <v>29</v>
      </c>
      <c r="D1264" s="1">
        <v>36</v>
      </c>
      <c r="E1264" s="2" t="s">
        <v>1619</v>
      </c>
      <c r="F1264" s="2">
        <v>4</v>
      </c>
      <c r="G1264" s="2"/>
      <c r="H1264" s="1">
        <v>112</v>
      </c>
      <c r="I1264" s="1">
        <v>122</v>
      </c>
      <c r="J1264" s="1">
        <v>0</v>
      </c>
      <c r="K1264" s="1">
        <v>5</v>
      </c>
      <c r="L1264" s="1">
        <v>280.95999999999998</v>
      </c>
      <c r="M1264" s="1">
        <v>281.01</v>
      </c>
      <c r="N1264" s="1">
        <v>279.64400000000001</v>
      </c>
      <c r="O1264" s="1">
        <v>279.68200000000002</v>
      </c>
      <c r="P1264" s="1">
        <v>5</v>
      </c>
      <c r="Q1264" s="1">
        <v>10</v>
      </c>
      <c r="R1264" s="2" t="s">
        <v>53</v>
      </c>
      <c r="S1264" s="2"/>
      <c r="T1264" s="2" t="s">
        <v>88</v>
      </c>
      <c r="U1264" s="2" t="s">
        <v>89</v>
      </c>
      <c r="V1264" s="2" t="s">
        <v>90</v>
      </c>
      <c r="W1264" s="2" t="s">
        <v>2663</v>
      </c>
      <c r="X1264" s="3">
        <v>44896.995833333334</v>
      </c>
      <c r="Y1264" s="2" t="s">
        <v>56</v>
      </c>
      <c r="Z1264" s="2" t="s">
        <v>36</v>
      </c>
      <c r="AA1264" s="2" t="s">
        <v>92</v>
      </c>
      <c r="AB1264" s="2" t="s">
        <v>2664</v>
      </c>
    </row>
    <row r="1265" spans="1:28" ht="13" x14ac:dyDescent="0.15">
      <c r="A1265" s="1">
        <v>397</v>
      </c>
      <c r="B1265" s="2" t="s">
        <v>28</v>
      </c>
      <c r="C1265" s="2" t="s">
        <v>29</v>
      </c>
      <c r="D1265" s="1">
        <v>36</v>
      </c>
      <c r="E1265" s="2" t="s">
        <v>1619</v>
      </c>
      <c r="F1265" s="2">
        <v>4</v>
      </c>
      <c r="G1265" s="2"/>
      <c r="H1265" s="1">
        <v>112</v>
      </c>
      <c r="I1265" s="1">
        <v>122</v>
      </c>
      <c r="J1265" s="1">
        <v>0</v>
      </c>
      <c r="K1265" s="1">
        <v>5</v>
      </c>
      <c r="L1265" s="1">
        <v>280.95999999999998</v>
      </c>
      <c r="M1265" s="1">
        <v>281.01</v>
      </c>
      <c r="N1265" s="1">
        <v>279.64400000000001</v>
      </c>
      <c r="O1265" s="1">
        <v>279.68200000000002</v>
      </c>
      <c r="P1265" s="1">
        <v>5</v>
      </c>
      <c r="Q1265" s="1">
        <v>2</v>
      </c>
      <c r="R1265" s="2" t="s">
        <v>53</v>
      </c>
      <c r="S1265" s="2"/>
      <c r="T1265" s="2" t="s">
        <v>74</v>
      </c>
      <c r="U1265" s="2" t="s">
        <v>75</v>
      </c>
      <c r="V1265" s="2" t="s">
        <v>76</v>
      </c>
      <c r="W1265" s="2" t="s">
        <v>2665</v>
      </c>
      <c r="X1265" s="3">
        <v>44896.995833333334</v>
      </c>
      <c r="Y1265" s="2" t="s">
        <v>56</v>
      </c>
      <c r="Z1265" s="2" t="s">
        <v>36</v>
      </c>
      <c r="AA1265" s="2" t="s">
        <v>78</v>
      </c>
      <c r="AB1265" s="2" t="s">
        <v>2666</v>
      </c>
    </row>
    <row r="1266" spans="1:28" ht="13" x14ac:dyDescent="0.15">
      <c r="A1266" s="1">
        <v>397</v>
      </c>
      <c r="B1266" s="2" t="s">
        <v>28</v>
      </c>
      <c r="C1266" s="2" t="s">
        <v>29</v>
      </c>
      <c r="D1266" s="1">
        <v>36</v>
      </c>
      <c r="E1266" s="2" t="s">
        <v>1619</v>
      </c>
      <c r="F1266" s="2">
        <v>4</v>
      </c>
      <c r="G1266" s="2"/>
      <c r="H1266" s="1">
        <v>112</v>
      </c>
      <c r="I1266" s="1">
        <v>122</v>
      </c>
      <c r="J1266" s="1">
        <v>0</v>
      </c>
      <c r="K1266" s="1">
        <v>5</v>
      </c>
      <c r="L1266" s="1">
        <v>280.95999999999998</v>
      </c>
      <c r="M1266" s="1">
        <v>281.01</v>
      </c>
      <c r="N1266" s="1">
        <v>279.64400000000001</v>
      </c>
      <c r="O1266" s="1">
        <v>279.68200000000002</v>
      </c>
      <c r="P1266" s="1">
        <v>5</v>
      </c>
      <c r="Q1266" s="1">
        <v>25</v>
      </c>
      <c r="R1266" s="2" t="s">
        <v>80</v>
      </c>
      <c r="S1266" s="2"/>
      <c r="T1266" s="2" t="s">
        <v>64</v>
      </c>
      <c r="U1266" s="2" t="s">
        <v>65</v>
      </c>
      <c r="V1266" s="2" t="s">
        <v>81</v>
      </c>
      <c r="W1266" s="2" t="s">
        <v>2667</v>
      </c>
      <c r="X1266" s="3">
        <v>44896.995833333334</v>
      </c>
      <c r="Y1266" s="2" t="s">
        <v>56</v>
      </c>
      <c r="Z1266" s="2" t="s">
        <v>36</v>
      </c>
      <c r="AA1266" s="2"/>
      <c r="AB1266" s="2" t="s">
        <v>2668</v>
      </c>
    </row>
    <row r="1267" spans="1:28" ht="13" x14ac:dyDescent="0.15">
      <c r="A1267" s="1">
        <v>397</v>
      </c>
      <c r="B1267" s="2" t="s">
        <v>28</v>
      </c>
      <c r="C1267" s="2" t="s">
        <v>29</v>
      </c>
      <c r="D1267" s="1">
        <v>36</v>
      </c>
      <c r="E1267" s="2" t="s">
        <v>1619</v>
      </c>
      <c r="F1267" s="2">
        <v>4</v>
      </c>
      <c r="G1267" s="2"/>
      <c r="H1267" s="1">
        <v>112</v>
      </c>
      <c r="I1267" s="1">
        <v>122</v>
      </c>
      <c r="J1267" s="1">
        <v>0</v>
      </c>
      <c r="K1267" s="1">
        <v>5</v>
      </c>
      <c r="L1267" s="1">
        <v>280.95999999999998</v>
      </c>
      <c r="M1267" s="1">
        <v>281.01</v>
      </c>
      <c r="N1267" s="1">
        <v>279.64400000000001</v>
      </c>
      <c r="O1267" s="1">
        <v>279.68200000000002</v>
      </c>
      <c r="P1267" s="1">
        <v>5</v>
      </c>
      <c r="Q1267" s="1">
        <v>10</v>
      </c>
      <c r="R1267" s="2" t="s">
        <v>53</v>
      </c>
      <c r="S1267" s="2"/>
      <c r="T1267" s="2" t="s">
        <v>64</v>
      </c>
      <c r="U1267" s="2" t="s">
        <v>65</v>
      </c>
      <c r="V1267" s="2" t="s">
        <v>66</v>
      </c>
      <c r="W1267" s="2" t="s">
        <v>2669</v>
      </c>
      <c r="X1267" s="3">
        <v>44896.995833333334</v>
      </c>
      <c r="Y1267" s="2" t="s">
        <v>56</v>
      </c>
      <c r="Z1267" s="2" t="s">
        <v>36</v>
      </c>
      <c r="AA1267" s="2" t="s">
        <v>68</v>
      </c>
      <c r="AB1267" s="2" t="s">
        <v>2670</v>
      </c>
    </row>
    <row r="1268" spans="1:28" ht="13" x14ac:dyDescent="0.15">
      <c r="A1268" s="1">
        <v>397</v>
      </c>
      <c r="B1268" s="2" t="s">
        <v>28</v>
      </c>
      <c r="C1268" s="2" t="s">
        <v>29</v>
      </c>
      <c r="D1268" s="1">
        <v>36</v>
      </c>
      <c r="E1268" s="2" t="s">
        <v>1619</v>
      </c>
      <c r="F1268" s="2">
        <v>4</v>
      </c>
      <c r="G1268" s="2"/>
      <c r="H1268" s="1">
        <v>112</v>
      </c>
      <c r="I1268" s="1">
        <v>122</v>
      </c>
      <c r="J1268" s="1">
        <v>112</v>
      </c>
      <c r="K1268" s="1">
        <v>5</v>
      </c>
      <c r="L1268" s="1">
        <v>280.95999999999998</v>
      </c>
      <c r="M1268" s="1">
        <v>281.06</v>
      </c>
      <c r="N1268" s="1">
        <v>279.64400000000001</v>
      </c>
      <c r="O1268" s="1">
        <v>279.72000000000003</v>
      </c>
      <c r="P1268" s="1">
        <v>10</v>
      </c>
      <c r="Q1268" s="1">
        <v>353</v>
      </c>
      <c r="R1268" s="2" t="s">
        <v>59</v>
      </c>
      <c r="S1268" s="2" t="s">
        <v>60</v>
      </c>
      <c r="T1268" s="2"/>
      <c r="U1268" s="2"/>
      <c r="V1268" s="2" t="s">
        <v>2671</v>
      </c>
      <c r="W1268" s="2" t="s">
        <v>2672</v>
      </c>
      <c r="X1268" s="3">
        <v>44896.890277777777</v>
      </c>
      <c r="Y1268" s="2" t="s">
        <v>35</v>
      </c>
      <c r="Z1268" s="2" t="s">
        <v>36</v>
      </c>
      <c r="AA1268" s="2"/>
      <c r="AB1268" s="2" t="s">
        <v>2673</v>
      </c>
    </row>
    <row r="1269" spans="1:28" ht="13" x14ac:dyDescent="0.15">
      <c r="A1269" s="1">
        <v>397</v>
      </c>
      <c r="B1269" s="2" t="s">
        <v>28</v>
      </c>
      <c r="C1269" s="2" t="s">
        <v>29</v>
      </c>
      <c r="D1269" s="1">
        <v>36</v>
      </c>
      <c r="E1269" s="2" t="s">
        <v>1619</v>
      </c>
      <c r="F1269" s="2">
        <v>4</v>
      </c>
      <c r="G1269" s="2"/>
      <c r="H1269" s="1">
        <v>112</v>
      </c>
      <c r="I1269" s="1">
        <v>122</v>
      </c>
      <c r="J1269" s="1">
        <v>0</v>
      </c>
      <c r="K1269" s="1">
        <v>5</v>
      </c>
      <c r="L1269" s="1">
        <v>280.95999999999998</v>
      </c>
      <c r="M1269" s="1">
        <v>281.01</v>
      </c>
      <c r="N1269" s="1">
        <v>279.64400000000001</v>
      </c>
      <c r="O1269" s="1">
        <v>279.68200000000002</v>
      </c>
      <c r="P1269" s="1">
        <v>5</v>
      </c>
      <c r="Q1269" s="1">
        <v>6</v>
      </c>
      <c r="R1269" s="2" t="s">
        <v>53</v>
      </c>
      <c r="S1269" s="2"/>
      <c r="T1269" s="2"/>
      <c r="U1269" s="2"/>
      <c r="V1269" s="2" t="s">
        <v>54</v>
      </c>
      <c r="W1269" s="2" t="s">
        <v>2674</v>
      </c>
      <c r="X1269" s="3">
        <v>44896.995833333334</v>
      </c>
      <c r="Y1269" s="2" t="s">
        <v>56</v>
      </c>
      <c r="Z1269" s="2" t="s">
        <v>36</v>
      </c>
      <c r="AA1269" s="2" t="s">
        <v>57</v>
      </c>
      <c r="AB1269" s="2" t="s">
        <v>2675</v>
      </c>
    </row>
    <row r="1270" spans="1:28" ht="13" x14ac:dyDescent="0.15">
      <c r="A1270" s="1">
        <v>397</v>
      </c>
      <c r="B1270" s="2" t="s">
        <v>28</v>
      </c>
      <c r="C1270" s="2" t="s">
        <v>29</v>
      </c>
      <c r="D1270" s="1">
        <v>36</v>
      </c>
      <c r="E1270" s="2" t="s">
        <v>1619</v>
      </c>
      <c r="F1270" s="2">
        <v>4</v>
      </c>
      <c r="G1270" s="2"/>
      <c r="H1270" s="1">
        <v>112</v>
      </c>
      <c r="I1270" s="1">
        <v>122</v>
      </c>
      <c r="J1270" s="1">
        <v>0</v>
      </c>
      <c r="K1270" s="1">
        <v>5</v>
      </c>
      <c r="L1270" s="1">
        <v>280.95999999999998</v>
      </c>
      <c r="M1270" s="1">
        <v>281.01</v>
      </c>
      <c r="N1270" s="1">
        <v>279.64400000000001</v>
      </c>
      <c r="O1270" s="1">
        <v>279.68200000000002</v>
      </c>
      <c r="P1270" s="1">
        <v>5</v>
      </c>
      <c r="Q1270" s="1">
        <v>3</v>
      </c>
      <c r="R1270" s="2" t="s">
        <v>53</v>
      </c>
      <c r="S1270" s="2"/>
      <c r="T1270" s="2"/>
      <c r="U1270" s="2"/>
      <c r="V1270" s="2" t="s">
        <v>70</v>
      </c>
      <c r="W1270" s="2" t="s">
        <v>2676</v>
      </c>
      <c r="X1270" s="3">
        <v>44896.995833333334</v>
      </c>
      <c r="Y1270" s="2" t="s">
        <v>56</v>
      </c>
      <c r="Z1270" s="2" t="s">
        <v>36</v>
      </c>
      <c r="AA1270" s="2" t="s">
        <v>72</v>
      </c>
      <c r="AB1270" s="2" t="s">
        <v>2677</v>
      </c>
    </row>
    <row r="1271" spans="1:28" ht="13" x14ac:dyDescent="0.15">
      <c r="A1271" s="1">
        <v>397</v>
      </c>
      <c r="B1271" s="2" t="s">
        <v>28</v>
      </c>
      <c r="C1271" s="2" t="s">
        <v>29</v>
      </c>
      <c r="D1271" s="1">
        <v>37</v>
      </c>
      <c r="E1271" s="2" t="s">
        <v>1619</v>
      </c>
      <c r="F1271" s="2">
        <v>1</v>
      </c>
      <c r="G1271" s="2" t="s">
        <v>43</v>
      </c>
      <c r="H1271" s="1">
        <v>75</v>
      </c>
      <c r="I1271" s="1">
        <v>75</v>
      </c>
      <c r="J1271" s="1">
        <v>75</v>
      </c>
      <c r="K1271" s="1">
        <v>5</v>
      </c>
      <c r="L1271" s="1">
        <v>281.05</v>
      </c>
      <c r="M1271" s="1">
        <v>281.05</v>
      </c>
      <c r="N1271" s="1">
        <v>280.90100000000001</v>
      </c>
      <c r="O1271" s="1">
        <v>280.90100000000001</v>
      </c>
      <c r="P1271" s="1">
        <v>0</v>
      </c>
      <c r="Q1271" s="1">
        <v>1</v>
      </c>
      <c r="R1271" s="2" t="s">
        <v>49</v>
      </c>
      <c r="S1271" s="2" t="s">
        <v>50</v>
      </c>
      <c r="T1271" s="2"/>
      <c r="U1271" s="2"/>
      <c r="V1271" s="2" t="s">
        <v>50</v>
      </c>
      <c r="W1271" s="2" t="s">
        <v>2678</v>
      </c>
      <c r="X1271" s="3">
        <v>44897.670138888891</v>
      </c>
      <c r="Y1271" s="2" t="s">
        <v>2172</v>
      </c>
      <c r="Z1271" s="2" t="s">
        <v>36</v>
      </c>
      <c r="AA1271" s="2"/>
      <c r="AB1271" s="2" t="s">
        <v>2679</v>
      </c>
    </row>
    <row r="1272" spans="1:28" ht="13" x14ac:dyDescent="0.15">
      <c r="A1272" s="1">
        <v>397</v>
      </c>
      <c r="B1272" s="2" t="s">
        <v>28</v>
      </c>
      <c r="C1272" s="2" t="s">
        <v>29</v>
      </c>
      <c r="D1272" s="1">
        <v>36</v>
      </c>
      <c r="E1272" s="2" t="s">
        <v>1619</v>
      </c>
      <c r="F1272" s="2">
        <v>5</v>
      </c>
      <c r="G1272" s="2"/>
      <c r="H1272" s="1">
        <v>0</v>
      </c>
      <c r="I1272" s="1">
        <v>5</v>
      </c>
      <c r="J1272" s="1">
        <v>0</v>
      </c>
      <c r="K1272" s="1">
        <v>5</v>
      </c>
      <c r="L1272" s="1">
        <v>281.06</v>
      </c>
      <c r="M1272" s="1">
        <v>281.11</v>
      </c>
      <c r="N1272" s="1">
        <v>279.72000000000003</v>
      </c>
      <c r="O1272" s="1">
        <v>279.75799999999998</v>
      </c>
      <c r="P1272" s="1">
        <v>5</v>
      </c>
      <c r="Q1272" s="1">
        <v>5</v>
      </c>
      <c r="R1272" s="2" t="s">
        <v>44</v>
      </c>
      <c r="S1272" s="2" t="s">
        <v>105</v>
      </c>
      <c r="T1272" s="2"/>
      <c r="U1272" s="2"/>
      <c r="V1272" s="2" t="s">
        <v>105</v>
      </c>
      <c r="W1272" s="2" t="s">
        <v>2680</v>
      </c>
      <c r="X1272" s="3">
        <v>44896.890277777777</v>
      </c>
      <c r="Y1272" s="2" t="s">
        <v>35</v>
      </c>
      <c r="Z1272" s="2" t="s">
        <v>36</v>
      </c>
      <c r="AA1272" s="2"/>
      <c r="AB1272" s="2" t="s">
        <v>2681</v>
      </c>
    </row>
    <row r="1273" spans="1:28" ht="13" x14ac:dyDescent="0.15">
      <c r="A1273" s="1">
        <v>397</v>
      </c>
      <c r="B1273" s="2" t="s">
        <v>28</v>
      </c>
      <c r="C1273" s="2" t="s">
        <v>29</v>
      </c>
      <c r="D1273" s="1">
        <v>36</v>
      </c>
      <c r="E1273" s="2" t="s">
        <v>1619</v>
      </c>
      <c r="F1273" s="1">
        <v>5</v>
      </c>
      <c r="G1273" s="2" t="s">
        <v>43</v>
      </c>
      <c r="H1273" s="1">
        <v>45</v>
      </c>
      <c r="I1273" s="1">
        <v>45</v>
      </c>
      <c r="J1273" s="1">
        <v>45</v>
      </c>
      <c r="K1273" s="1">
        <v>5</v>
      </c>
      <c r="L1273" s="1">
        <v>281.51</v>
      </c>
      <c r="M1273" s="1">
        <v>281.51</v>
      </c>
      <c r="N1273" s="1">
        <v>280.06400000000002</v>
      </c>
      <c r="O1273" s="1">
        <v>280.06400000000002</v>
      </c>
      <c r="P1273" s="1">
        <v>0</v>
      </c>
      <c r="Q1273" s="2">
        <v>1</v>
      </c>
      <c r="R1273" s="2" t="s">
        <v>49</v>
      </c>
      <c r="S1273" s="2" t="s">
        <v>50</v>
      </c>
      <c r="T1273" s="2"/>
      <c r="U1273" s="2"/>
      <c r="V1273" s="2" t="s">
        <v>50</v>
      </c>
      <c r="W1273" s="2" t="s">
        <v>2682</v>
      </c>
      <c r="X1273" s="3">
        <v>44897.645833333336</v>
      </c>
      <c r="Y1273" s="2" t="s">
        <v>2172</v>
      </c>
      <c r="Z1273" s="2" t="s">
        <v>36</v>
      </c>
      <c r="AA1273" s="2"/>
      <c r="AB1273" s="2" t="s">
        <v>2683</v>
      </c>
    </row>
    <row r="1274" spans="1:28" ht="13" x14ac:dyDescent="0.15">
      <c r="A1274" s="1">
        <v>397</v>
      </c>
      <c r="B1274" s="2" t="s">
        <v>28</v>
      </c>
      <c r="C1274" s="2" t="s">
        <v>29</v>
      </c>
      <c r="D1274" s="1">
        <v>36</v>
      </c>
      <c r="E1274" s="2" t="s">
        <v>1619</v>
      </c>
      <c r="F1274" s="1" t="s">
        <v>119</v>
      </c>
      <c r="G1274" s="2"/>
      <c r="H1274" s="1">
        <v>17</v>
      </c>
      <c r="I1274" s="1">
        <v>24</v>
      </c>
      <c r="J1274" s="1">
        <v>0</v>
      </c>
      <c r="K1274" s="1">
        <v>5</v>
      </c>
      <c r="L1274" s="1">
        <v>281.75</v>
      </c>
      <c r="M1274" s="1">
        <v>281.82</v>
      </c>
      <c r="N1274" s="1">
        <v>280.24700000000001</v>
      </c>
      <c r="O1274" s="1">
        <v>280.3</v>
      </c>
      <c r="P1274" s="1">
        <v>7</v>
      </c>
      <c r="Q1274" s="1">
        <v>20</v>
      </c>
      <c r="R1274" s="2" t="s">
        <v>31</v>
      </c>
      <c r="S1274" s="2"/>
      <c r="T1274" s="2" t="s">
        <v>158</v>
      </c>
      <c r="U1274" s="2" t="s">
        <v>159</v>
      </c>
      <c r="V1274" s="2" t="s">
        <v>160</v>
      </c>
      <c r="W1274" s="2" t="s">
        <v>2684</v>
      </c>
      <c r="X1274" s="3">
        <v>44896.890972222223</v>
      </c>
      <c r="Y1274" s="2" t="s">
        <v>35</v>
      </c>
      <c r="Z1274" s="2" t="s">
        <v>36</v>
      </c>
      <c r="AA1274" s="2"/>
      <c r="AB1274" s="2" t="s">
        <v>2685</v>
      </c>
    </row>
    <row r="1275" spans="1:28" ht="13" x14ac:dyDescent="0.15">
      <c r="A1275" s="1">
        <v>397</v>
      </c>
      <c r="B1275" s="2" t="s">
        <v>28</v>
      </c>
      <c r="C1275" s="2" t="s">
        <v>29</v>
      </c>
      <c r="D1275" s="1">
        <v>36</v>
      </c>
      <c r="E1275" s="2" t="s">
        <v>1619</v>
      </c>
      <c r="F1275" s="1" t="s">
        <v>119</v>
      </c>
      <c r="G1275" s="2"/>
      <c r="H1275" s="1">
        <v>17</v>
      </c>
      <c r="I1275" s="1">
        <v>24</v>
      </c>
      <c r="J1275" s="1">
        <v>0</v>
      </c>
      <c r="K1275" s="1">
        <v>5</v>
      </c>
      <c r="L1275" s="1">
        <v>281.75</v>
      </c>
      <c r="M1275" s="1">
        <v>281.82</v>
      </c>
      <c r="N1275" s="1">
        <v>280.24700000000001</v>
      </c>
      <c r="O1275" s="1">
        <v>280.3</v>
      </c>
      <c r="P1275" s="1">
        <v>7</v>
      </c>
      <c r="Q1275" s="1">
        <v>30</v>
      </c>
      <c r="R1275" s="2" t="s">
        <v>31</v>
      </c>
      <c r="S1275" s="2"/>
      <c r="T1275" s="2" t="s">
        <v>120</v>
      </c>
      <c r="U1275" s="2" t="s">
        <v>121</v>
      </c>
      <c r="V1275" s="2" t="s">
        <v>122</v>
      </c>
      <c r="W1275" s="2" t="s">
        <v>2686</v>
      </c>
      <c r="X1275" s="3">
        <v>44896.890972222223</v>
      </c>
      <c r="Y1275" s="2" t="s">
        <v>35</v>
      </c>
      <c r="Z1275" s="2" t="s">
        <v>36</v>
      </c>
      <c r="AA1275" s="2"/>
      <c r="AB1275" s="2" t="s">
        <v>2687</v>
      </c>
    </row>
    <row r="1276" spans="1:28" ht="13" x14ac:dyDescent="0.15">
      <c r="A1276" s="1">
        <v>397</v>
      </c>
      <c r="B1276" s="2" t="s">
        <v>28</v>
      </c>
      <c r="C1276" s="2" t="s">
        <v>29</v>
      </c>
      <c r="D1276" s="1">
        <v>36</v>
      </c>
      <c r="E1276" s="2" t="s">
        <v>1619</v>
      </c>
      <c r="F1276" s="1" t="s">
        <v>119</v>
      </c>
      <c r="G1276" s="2"/>
      <c r="H1276" s="1">
        <v>17</v>
      </c>
      <c r="I1276" s="1">
        <v>24</v>
      </c>
      <c r="J1276" s="1">
        <v>0</v>
      </c>
      <c r="K1276" s="1">
        <v>5</v>
      </c>
      <c r="L1276" s="1">
        <v>281.75</v>
      </c>
      <c r="M1276" s="1">
        <v>281.82</v>
      </c>
      <c r="N1276" s="1">
        <v>280.24700000000001</v>
      </c>
      <c r="O1276" s="1">
        <v>280.3</v>
      </c>
      <c r="P1276" s="1">
        <v>7</v>
      </c>
      <c r="Q1276" s="1">
        <v>5</v>
      </c>
      <c r="R1276" s="2" t="s">
        <v>31</v>
      </c>
      <c r="S1276" s="2"/>
      <c r="T1276" s="2" t="s">
        <v>141</v>
      </c>
      <c r="U1276" s="2" t="s">
        <v>142</v>
      </c>
      <c r="V1276" s="2" t="s">
        <v>143</v>
      </c>
      <c r="W1276" s="2" t="s">
        <v>2688</v>
      </c>
      <c r="X1276" s="3">
        <v>44896.890972222223</v>
      </c>
      <c r="Y1276" s="2" t="s">
        <v>35</v>
      </c>
      <c r="Z1276" s="2" t="s">
        <v>36</v>
      </c>
      <c r="AA1276" s="2"/>
      <c r="AB1276" s="2" t="s">
        <v>2689</v>
      </c>
    </row>
    <row r="1277" spans="1:28" ht="13" x14ac:dyDescent="0.15">
      <c r="A1277" s="1">
        <v>397</v>
      </c>
      <c r="B1277" s="2" t="s">
        <v>28</v>
      </c>
      <c r="C1277" s="2" t="s">
        <v>29</v>
      </c>
      <c r="D1277" s="1">
        <v>36</v>
      </c>
      <c r="E1277" s="2" t="s">
        <v>1619</v>
      </c>
      <c r="F1277" s="1" t="s">
        <v>119</v>
      </c>
      <c r="G1277" s="2"/>
      <c r="H1277" s="1">
        <v>17</v>
      </c>
      <c r="I1277" s="1">
        <v>24</v>
      </c>
      <c r="J1277" s="1">
        <v>0</v>
      </c>
      <c r="K1277" s="1">
        <v>5</v>
      </c>
      <c r="L1277" s="1">
        <v>281.75</v>
      </c>
      <c r="M1277" s="1">
        <v>281.82</v>
      </c>
      <c r="N1277" s="1">
        <v>280.24700000000001</v>
      </c>
      <c r="O1277" s="1">
        <v>280.3</v>
      </c>
      <c r="P1277" s="1">
        <v>7</v>
      </c>
      <c r="Q1277" s="2">
        <v>5</v>
      </c>
      <c r="R1277" s="2" t="s">
        <v>31</v>
      </c>
      <c r="S1277" s="2"/>
      <c r="T1277" s="2" t="s">
        <v>136</v>
      </c>
      <c r="U1277" s="2" t="s">
        <v>137</v>
      </c>
      <c r="V1277" s="2" t="s">
        <v>138</v>
      </c>
      <c r="W1277" s="2" t="s">
        <v>2690</v>
      </c>
      <c r="X1277" s="3">
        <v>44896.890972222223</v>
      </c>
      <c r="Y1277" s="2" t="s">
        <v>35</v>
      </c>
      <c r="Z1277" s="2" t="s">
        <v>36</v>
      </c>
      <c r="AA1277" s="2"/>
      <c r="AB1277" s="2" t="s">
        <v>2691</v>
      </c>
    </row>
    <row r="1278" spans="1:28" ht="13" x14ac:dyDescent="0.15">
      <c r="A1278" s="1">
        <v>397</v>
      </c>
      <c r="B1278" s="2" t="s">
        <v>28</v>
      </c>
      <c r="C1278" s="2" t="s">
        <v>29</v>
      </c>
      <c r="D1278" s="1">
        <v>36</v>
      </c>
      <c r="E1278" s="2" t="s">
        <v>1619</v>
      </c>
      <c r="F1278" s="1" t="s">
        <v>119</v>
      </c>
      <c r="G1278" s="2"/>
      <c r="H1278" s="1">
        <v>17</v>
      </c>
      <c r="I1278" s="1">
        <v>24</v>
      </c>
      <c r="J1278" s="1">
        <v>0</v>
      </c>
      <c r="K1278" s="1">
        <v>5</v>
      </c>
      <c r="L1278" s="1">
        <v>281.75</v>
      </c>
      <c r="M1278" s="1">
        <v>281.82</v>
      </c>
      <c r="N1278" s="1">
        <v>280.24700000000001</v>
      </c>
      <c r="O1278" s="1">
        <v>280.3</v>
      </c>
      <c r="P1278" s="1">
        <v>7</v>
      </c>
      <c r="Q1278" s="1">
        <v>5</v>
      </c>
      <c r="R1278" s="2" t="s">
        <v>31</v>
      </c>
      <c r="S1278" s="2"/>
      <c r="T1278" s="2" t="s">
        <v>153</v>
      </c>
      <c r="U1278" s="2" t="s">
        <v>154</v>
      </c>
      <c r="V1278" s="2" t="s">
        <v>155</v>
      </c>
      <c r="W1278" s="2" t="s">
        <v>2692</v>
      </c>
      <c r="X1278" s="3">
        <v>44896.890972222223</v>
      </c>
      <c r="Y1278" s="2" t="s">
        <v>35</v>
      </c>
      <c r="Z1278" s="2" t="s">
        <v>36</v>
      </c>
      <c r="AA1278" s="2"/>
      <c r="AB1278" s="2" t="s">
        <v>2693</v>
      </c>
    </row>
    <row r="1279" spans="1:28" ht="13" x14ac:dyDescent="0.15">
      <c r="A1279" s="1">
        <v>397</v>
      </c>
      <c r="B1279" s="2" t="s">
        <v>28</v>
      </c>
      <c r="C1279" s="2" t="s">
        <v>29</v>
      </c>
      <c r="D1279" s="1">
        <v>36</v>
      </c>
      <c r="E1279" s="2" t="s">
        <v>1619</v>
      </c>
      <c r="F1279" s="1" t="s">
        <v>119</v>
      </c>
      <c r="G1279" s="2"/>
      <c r="H1279" s="1">
        <v>17</v>
      </c>
      <c r="I1279" s="1">
        <v>24</v>
      </c>
      <c r="J1279" s="1">
        <v>0</v>
      </c>
      <c r="K1279" s="1">
        <v>5</v>
      </c>
      <c r="L1279" s="1">
        <v>281.75</v>
      </c>
      <c r="M1279" s="1">
        <v>281.82</v>
      </c>
      <c r="N1279" s="1">
        <v>280.24700000000001</v>
      </c>
      <c r="O1279" s="1">
        <v>280.3</v>
      </c>
      <c r="P1279" s="1">
        <v>7</v>
      </c>
      <c r="Q1279" s="1">
        <v>20</v>
      </c>
      <c r="R1279" s="2" t="s">
        <v>31</v>
      </c>
      <c r="S1279" s="2" t="s">
        <v>133</v>
      </c>
      <c r="T1279" s="2"/>
      <c r="U1279" s="2"/>
      <c r="V1279" s="2" t="s">
        <v>133</v>
      </c>
      <c r="W1279" s="2" t="s">
        <v>2694</v>
      </c>
      <c r="X1279" s="3">
        <v>44896.890972222223</v>
      </c>
      <c r="Y1279" s="2" t="s">
        <v>35</v>
      </c>
      <c r="Z1279" s="2" t="s">
        <v>36</v>
      </c>
      <c r="AA1279" s="2" t="s">
        <v>131</v>
      </c>
      <c r="AB1279" s="2" t="s">
        <v>2695</v>
      </c>
    </row>
    <row r="1280" spans="1:28" ht="13" x14ac:dyDescent="0.15">
      <c r="A1280" s="1">
        <v>397</v>
      </c>
      <c r="B1280" s="2" t="s">
        <v>28</v>
      </c>
      <c r="C1280" s="2" t="s">
        <v>29</v>
      </c>
      <c r="D1280" s="1">
        <v>36</v>
      </c>
      <c r="E1280" s="2" t="s">
        <v>1619</v>
      </c>
      <c r="F1280" s="1" t="s">
        <v>119</v>
      </c>
      <c r="G1280" s="2"/>
      <c r="H1280" s="1">
        <v>17</v>
      </c>
      <c r="I1280" s="1">
        <v>24</v>
      </c>
      <c r="J1280" s="1">
        <v>0</v>
      </c>
      <c r="K1280" s="1">
        <v>5</v>
      </c>
      <c r="L1280" s="1">
        <v>281.75</v>
      </c>
      <c r="M1280" s="1">
        <v>281.82</v>
      </c>
      <c r="N1280" s="1">
        <v>280.24700000000001</v>
      </c>
      <c r="O1280" s="1">
        <v>280.3</v>
      </c>
      <c r="P1280" s="1">
        <v>7</v>
      </c>
      <c r="Q1280" s="1">
        <v>30</v>
      </c>
      <c r="R1280" s="2" t="s">
        <v>31</v>
      </c>
      <c r="S1280" s="2"/>
      <c r="T1280" s="2" t="s">
        <v>125</v>
      </c>
      <c r="U1280" s="2" t="s">
        <v>126</v>
      </c>
      <c r="V1280" s="2" t="s">
        <v>127</v>
      </c>
      <c r="W1280" s="2" t="s">
        <v>2696</v>
      </c>
      <c r="X1280" s="3">
        <v>44896.890972222223</v>
      </c>
      <c r="Y1280" s="2" t="s">
        <v>35</v>
      </c>
      <c r="Z1280" s="2" t="s">
        <v>36</v>
      </c>
      <c r="AA1280" s="2"/>
      <c r="AB1280" s="2" t="s">
        <v>2697</v>
      </c>
    </row>
    <row r="1281" spans="1:28" ht="13" x14ac:dyDescent="0.15">
      <c r="A1281" s="1">
        <v>397</v>
      </c>
      <c r="B1281" s="2" t="s">
        <v>28</v>
      </c>
      <c r="C1281" s="2" t="s">
        <v>29</v>
      </c>
      <c r="D1281" s="1">
        <v>36</v>
      </c>
      <c r="E1281" s="2" t="s">
        <v>1619</v>
      </c>
      <c r="F1281" s="1" t="s">
        <v>119</v>
      </c>
      <c r="G1281" s="2"/>
      <c r="H1281" s="1">
        <v>17</v>
      </c>
      <c r="I1281" s="1">
        <v>24</v>
      </c>
      <c r="J1281" s="1">
        <v>17</v>
      </c>
      <c r="K1281" s="1">
        <v>5</v>
      </c>
      <c r="L1281" s="1">
        <v>281.75</v>
      </c>
      <c r="M1281" s="1">
        <v>281.82</v>
      </c>
      <c r="N1281" s="1">
        <v>280.24700000000001</v>
      </c>
      <c r="O1281" s="1">
        <v>280.3</v>
      </c>
      <c r="P1281" s="1">
        <v>7</v>
      </c>
      <c r="Q1281" s="1">
        <v>247</v>
      </c>
      <c r="R1281" s="2" t="s">
        <v>59</v>
      </c>
      <c r="S1281" s="2" t="s">
        <v>32</v>
      </c>
      <c r="T1281" s="2"/>
      <c r="U1281" s="2"/>
      <c r="V1281" s="2" t="s">
        <v>32</v>
      </c>
      <c r="W1281" s="2" t="s">
        <v>2698</v>
      </c>
      <c r="X1281" s="3">
        <v>44896.890277777777</v>
      </c>
      <c r="Y1281" s="2" t="s">
        <v>35</v>
      </c>
      <c r="Z1281" s="2" t="s">
        <v>36</v>
      </c>
      <c r="AA1281" s="2"/>
      <c r="AB1281" s="2" t="s">
        <v>2699</v>
      </c>
    </row>
    <row r="1282" spans="1:28" ht="13" x14ac:dyDescent="0.15">
      <c r="A1282" s="1">
        <v>397</v>
      </c>
      <c r="B1282" s="2" t="s">
        <v>28</v>
      </c>
      <c r="C1282" s="2" t="s">
        <v>29</v>
      </c>
      <c r="D1282" s="1">
        <v>36</v>
      </c>
      <c r="E1282" s="2" t="s">
        <v>1619</v>
      </c>
      <c r="F1282" s="1" t="s">
        <v>119</v>
      </c>
      <c r="G1282" s="2"/>
      <c r="H1282" s="1">
        <v>17</v>
      </c>
      <c r="I1282" s="1">
        <v>24</v>
      </c>
      <c r="J1282" s="1">
        <v>0</v>
      </c>
      <c r="K1282" s="1">
        <v>5</v>
      </c>
      <c r="L1282" s="1">
        <v>281.75</v>
      </c>
      <c r="M1282" s="1">
        <v>281.82</v>
      </c>
      <c r="N1282" s="1">
        <v>280.24700000000001</v>
      </c>
      <c r="O1282" s="1">
        <v>280.3</v>
      </c>
      <c r="P1282" s="1">
        <v>7</v>
      </c>
      <c r="Q1282" s="1">
        <v>5</v>
      </c>
      <c r="R1282" s="2" t="s">
        <v>31</v>
      </c>
      <c r="S1282" s="2" t="s">
        <v>50</v>
      </c>
      <c r="T1282" s="2"/>
      <c r="U1282" s="2"/>
      <c r="V1282" s="2" t="s">
        <v>50</v>
      </c>
      <c r="W1282" s="2" t="s">
        <v>2700</v>
      </c>
      <c r="X1282" s="3">
        <v>44896.890972222223</v>
      </c>
      <c r="Y1282" s="2" t="s">
        <v>35</v>
      </c>
      <c r="Z1282" s="2" t="s">
        <v>36</v>
      </c>
      <c r="AA1282" s="2" t="s">
        <v>131</v>
      </c>
      <c r="AB1282" s="2" t="s">
        <v>2701</v>
      </c>
    </row>
    <row r="1283" spans="1:28" ht="13" x14ac:dyDescent="0.15">
      <c r="A1283" s="1">
        <v>397</v>
      </c>
      <c r="B1283" s="2" t="s">
        <v>28</v>
      </c>
      <c r="C1283" s="2" t="s">
        <v>29</v>
      </c>
      <c r="D1283" s="1">
        <v>36</v>
      </c>
      <c r="E1283" s="2" t="s">
        <v>1619</v>
      </c>
      <c r="F1283" s="1" t="s">
        <v>119</v>
      </c>
      <c r="G1283" s="2"/>
      <c r="H1283" s="1">
        <v>17</v>
      </c>
      <c r="I1283" s="1">
        <v>24</v>
      </c>
      <c r="J1283" s="1">
        <v>0</v>
      </c>
      <c r="K1283" s="1">
        <v>5</v>
      </c>
      <c r="L1283" s="1">
        <v>281.75</v>
      </c>
      <c r="M1283" s="1">
        <v>281.82</v>
      </c>
      <c r="N1283" s="1">
        <v>280.24700000000001</v>
      </c>
      <c r="O1283" s="1">
        <v>280.3</v>
      </c>
      <c r="P1283" s="1">
        <v>7</v>
      </c>
      <c r="Q1283" s="1">
        <v>20</v>
      </c>
      <c r="R1283" s="2" t="s">
        <v>31</v>
      </c>
      <c r="S1283" s="2"/>
      <c r="T1283" s="2" t="s">
        <v>146</v>
      </c>
      <c r="U1283" s="2" t="s">
        <v>147</v>
      </c>
      <c r="V1283" s="2" t="s">
        <v>148</v>
      </c>
      <c r="W1283" s="2" t="s">
        <v>2702</v>
      </c>
      <c r="X1283" s="3">
        <v>44896.890972222223</v>
      </c>
      <c r="Y1283" s="2" t="s">
        <v>35</v>
      </c>
      <c r="Z1283" s="2" t="s">
        <v>36</v>
      </c>
      <c r="AA1283" s="2"/>
      <c r="AB1283" s="2" t="s">
        <v>2703</v>
      </c>
    </row>
    <row r="1284" spans="1:28" ht="13" x14ac:dyDescent="0.15">
      <c r="A1284" s="1">
        <v>397</v>
      </c>
      <c r="B1284" s="2" t="s">
        <v>28</v>
      </c>
      <c r="C1284" s="2" t="s">
        <v>29</v>
      </c>
      <c r="D1284" s="1">
        <v>37</v>
      </c>
      <c r="E1284" s="2" t="s">
        <v>1619</v>
      </c>
      <c r="F1284" s="1">
        <v>2</v>
      </c>
      <c r="G1284" s="2" t="s">
        <v>43</v>
      </c>
      <c r="H1284" s="1">
        <v>75</v>
      </c>
      <c r="I1284" s="1">
        <v>75</v>
      </c>
      <c r="J1284" s="1">
        <v>75</v>
      </c>
      <c r="K1284" s="1">
        <v>5</v>
      </c>
      <c r="L1284" s="1">
        <v>282.55</v>
      </c>
      <c r="M1284" s="1">
        <v>282.55</v>
      </c>
      <c r="N1284" s="1">
        <v>282.10300000000001</v>
      </c>
      <c r="O1284" s="1">
        <v>282.10300000000001</v>
      </c>
      <c r="P1284" s="1">
        <v>0</v>
      </c>
      <c r="Q1284" s="1">
        <v>1</v>
      </c>
      <c r="R1284" s="2" t="s">
        <v>49</v>
      </c>
      <c r="S1284" s="2" t="s">
        <v>50</v>
      </c>
      <c r="T1284" s="2"/>
      <c r="U1284" s="2"/>
      <c r="V1284" s="2" t="s">
        <v>50</v>
      </c>
      <c r="W1284" s="2" t="s">
        <v>2704</v>
      </c>
      <c r="X1284" s="3">
        <v>44897.670138888891</v>
      </c>
      <c r="Y1284" s="2" t="s">
        <v>2172</v>
      </c>
      <c r="Z1284" s="2" t="s">
        <v>36</v>
      </c>
      <c r="AA1284" s="2"/>
      <c r="AB1284" s="2" t="s">
        <v>2705</v>
      </c>
    </row>
    <row r="1285" spans="1:28" ht="13" x14ac:dyDescent="0.15">
      <c r="A1285" s="1">
        <v>397</v>
      </c>
      <c r="B1285" s="2" t="s">
        <v>28</v>
      </c>
      <c r="C1285" s="2" t="s">
        <v>29</v>
      </c>
      <c r="D1285" s="1">
        <v>37</v>
      </c>
      <c r="E1285" s="2" t="s">
        <v>1619</v>
      </c>
      <c r="F1285" s="1">
        <v>3</v>
      </c>
      <c r="G1285" s="2" t="s">
        <v>43</v>
      </c>
      <c r="H1285" s="1">
        <v>59</v>
      </c>
      <c r="I1285" s="1">
        <v>60</v>
      </c>
      <c r="J1285" s="1">
        <v>59</v>
      </c>
      <c r="K1285" s="1">
        <v>5</v>
      </c>
      <c r="L1285" s="1">
        <v>283.89</v>
      </c>
      <c r="M1285" s="1">
        <v>283.89999999999998</v>
      </c>
      <c r="N1285" s="1">
        <v>283.17700000000002</v>
      </c>
      <c r="O1285" s="1">
        <v>283.185</v>
      </c>
      <c r="P1285" s="1">
        <v>1</v>
      </c>
      <c r="Q1285" s="1">
        <v>5</v>
      </c>
      <c r="R1285" s="2" t="s">
        <v>44</v>
      </c>
      <c r="S1285" s="2" t="s">
        <v>108</v>
      </c>
      <c r="T1285" s="2"/>
      <c r="U1285" s="2"/>
      <c r="V1285" s="2" t="s">
        <v>108</v>
      </c>
      <c r="W1285" s="2" t="s">
        <v>2706</v>
      </c>
      <c r="X1285" s="3">
        <v>44897.679861111108</v>
      </c>
      <c r="Y1285" s="2" t="s">
        <v>2172</v>
      </c>
      <c r="Z1285" s="2" t="s">
        <v>36</v>
      </c>
      <c r="AA1285" s="2"/>
      <c r="AB1285" s="2" t="s">
        <v>2707</v>
      </c>
    </row>
    <row r="1286" spans="1:28" ht="13" x14ac:dyDescent="0.15">
      <c r="A1286" s="1">
        <v>397</v>
      </c>
      <c r="B1286" s="2" t="s">
        <v>28</v>
      </c>
      <c r="C1286" s="2" t="s">
        <v>29</v>
      </c>
      <c r="D1286" s="1">
        <v>37</v>
      </c>
      <c r="E1286" s="2" t="s">
        <v>1619</v>
      </c>
      <c r="F1286" s="1">
        <v>3</v>
      </c>
      <c r="G1286" s="2" t="s">
        <v>29</v>
      </c>
      <c r="H1286" s="1">
        <v>59</v>
      </c>
      <c r="I1286" s="1">
        <v>59</v>
      </c>
      <c r="J1286" s="1">
        <v>59</v>
      </c>
      <c r="K1286" s="1">
        <v>5</v>
      </c>
      <c r="L1286" s="1">
        <v>283.89</v>
      </c>
      <c r="M1286" s="1">
        <v>283.89</v>
      </c>
      <c r="N1286" s="1">
        <v>283.17700000000002</v>
      </c>
      <c r="O1286" s="1">
        <v>283.17700000000002</v>
      </c>
      <c r="P1286" s="1">
        <v>0</v>
      </c>
      <c r="Q1286" s="1">
        <v>1</v>
      </c>
      <c r="R1286" s="2" t="s">
        <v>38</v>
      </c>
      <c r="S1286" s="2" t="s">
        <v>39</v>
      </c>
      <c r="T1286" s="2"/>
      <c r="U1286" s="2"/>
      <c r="V1286" s="2" t="s">
        <v>39</v>
      </c>
      <c r="W1286" s="2" t="s">
        <v>2708</v>
      </c>
      <c r="X1286" s="3">
        <v>44897.680555555555</v>
      </c>
      <c r="Y1286" s="2" t="s">
        <v>41</v>
      </c>
      <c r="Z1286" s="2" t="s">
        <v>36</v>
      </c>
      <c r="AA1286" s="2"/>
      <c r="AB1286" s="2" t="s">
        <v>2709</v>
      </c>
    </row>
    <row r="1287" spans="1:28" ht="13" x14ac:dyDescent="0.15">
      <c r="A1287" s="1">
        <v>397</v>
      </c>
      <c r="B1287" s="2" t="s">
        <v>28</v>
      </c>
      <c r="C1287" s="2" t="s">
        <v>29</v>
      </c>
      <c r="D1287" s="1">
        <v>37</v>
      </c>
      <c r="E1287" s="2" t="s">
        <v>1619</v>
      </c>
      <c r="F1287" s="1">
        <v>3</v>
      </c>
      <c r="G1287" s="2" t="s">
        <v>43</v>
      </c>
      <c r="H1287" s="1">
        <v>75</v>
      </c>
      <c r="I1287" s="1">
        <v>75</v>
      </c>
      <c r="J1287" s="1">
        <v>75</v>
      </c>
      <c r="K1287" s="1">
        <v>5</v>
      </c>
      <c r="L1287" s="1">
        <v>284.05</v>
      </c>
      <c r="M1287" s="1">
        <v>284.05</v>
      </c>
      <c r="N1287" s="1">
        <v>283.30500000000001</v>
      </c>
      <c r="O1287" s="1">
        <v>283.30500000000001</v>
      </c>
      <c r="P1287" s="1">
        <v>0</v>
      </c>
      <c r="Q1287" s="1">
        <v>1</v>
      </c>
      <c r="R1287" s="2" t="s">
        <v>49</v>
      </c>
      <c r="S1287" s="2" t="s">
        <v>50</v>
      </c>
      <c r="T1287" s="2"/>
      <c r="U1287" s="2"/>
      <c r="V1287" s="2" t="s">
        <v>50</v>
      </c>
      <c r="W1287" s="2" t="s">
        <v>2710</v>
      </c>
      <c r="X1287" s="3">
        <v>44897.676388888889</v>
      </c>
      <c r="Y1287" s="2" t="s">
        <v>2172</v>
      </c>
      <c r="Z1287" s="2" t="s">
        <v>36</v>
      </c>
      <c r="AA1287" s="2"/>
      <c r="AB1287" s="2" t="s">
        <v>2711</v>
      </c>
    </row>
    <row r="1288" spans="1:28" ht="13" x14ac:dyDescent="0.15">
      <c r="A1288" s="1">
        <v>397</v>
      </c>
      <c r="B1288" s="2" t="s">
        <v>28</v>
      </c>
      <c r="C1288" s="2" t="s">
        <v>29</v>
      </c>
      <c r="D1288" s="1">
        <v>37</v>
      </c>
      <c r="E1288" s="2" t="s">
        <v>1619</v>
      </c>
      <c r="F1288" s="1">
        <v>4</v>
      </c>
      <c r="G1288" s="2"/>
      <c r="H1288" s="1">
        <v>0</v>
      </c>
      <c r="I1288" s="1">
        <v>5</v>
      </c>
      <c r="J1288" s="1">
        <v>0</v>
      </c>
      <c r="K1288" s="1">
        <v>5</v>
      </c>
      <c r="L1288" s="1">
        <v>284.8</v>
      </c>
      <c r="M1288" s="1">
        <v>284.85000000000002</v>
      </c>
      <c r="N1288" s="1">
        <v>283.90600000000001</v>
      </c>
      <c r="O1288" s="1">
        <v>283.94600000000003</v>
      </c>
      <c r="P1288" s="1">
        <v>5</v>
      </c>
      <c r="Q1288" s="1">
        <v>5</v>
      </c>
      <c r="R1288" s="2" t="s">
        <v>44</v>
      </c>
      <c r="S1288" s="2" t="s">
        <v>105</v>
      </c>
      <c r="T1288" s="2"/>
      <c r="U1288" s="2"/>
      <c r="V1288" s="2" t="s">
        <v>105</v>
      </c>
      <c r="W1288" s="2" t="s">
        <v>2712</v>
      </c>
      <c r="X1288" s="3">
        <v>44896.914583333331</v>
      </c>
      <c r="Y1288" s="2" t="s">
        <v>35</v>
      </c>
      <c r="Z1288" s="2" t="s">
        <v>36</v>
      </c>
      <c r="AA1288" s="2"/>
      <c r="AB1288" s="2" t="s">
        <v>2713</v>
      </c>
    </row>
    <row r="1289" spans="1:28" ht="13" x14ac:dyDescent="0.15">
      <c r="A1289" s="1">
        <v>397</v>
      </c>
      <c r="B1289" s="2" t="s">
        <v>28</v>
      </c>
      <c r="C1289" s="2" t="s">
        <v>29</v>
      </c>
      <c r="D1289" s="1">
        <v>37</v>
      </c>
      <c r="E1289" s="2" t="s">
        <v>1619</v>
      </c>
      <c r="F1289" s="1">
        <v>4</v>
      </c>
      <c r="G1289" s="2" t="s">
        <v>43</v>
      </c>
      <c r="H1289" s="1">
        <v>75</v>
      </c>
      <c r="I1289" s="1">
        <v>75</v>
      </c>
      <c r="J1289" s="1">
        <v>75</v>
      </c>
      <c r="K1289" s="1">
        <v>5</v>
      </c>
      <c r="L1289" s="1">
        <v>285.55</v>
      </c>
      <c r="M1289" s="1">
        <v>285.55</v>
      </c>
      <c r="N1289" s="1">
        <v>284.50700000000001</v>
      </c>
      <c r="O1289" s="1">
        <v>284.50700000000001</v>
      </c>
      <c r="P1289" s="1">
        <v>0</v>
      </c>
      <c r="Q1289" s="1">
        <v>1</v>
      </c>
      <c r="R1289" s="2" t="s">
        <v>49</v>
      </c>
      <c r="S1289" s="2" t="s">
        <v>50</v>
      </c>
      <c r="T1289" s="2"/>
      <c r="U1289" s="2"/>
      <c r="V1289" s="2" t="s">
        <v>50</v>
      </c>
      <c r="W1289" s="2" t="s">
        <v>2714</v>
      </c>
      <c r="X1289" s="3">
        <v>44897.676388888889</v>
      </c>
      <c r="Y1289" s="2" t="s">
        <v>2172</v>
      </c>
      <c r="Z1289" s="2" t="s">
        <v>36</v>
      </c>
      <c r="AA1289" s="2"/>
      <c r="AB1289" s="2" t="s">
        <v>2715</v>
      </c>
    </row>
    <row r="1290" spans="1:28" ht="13" x14ac:dyDescent="0.15">
      <c r="A1290" s="1">
        <v>397</v>
      </c>
      <c r="B1290" s="2" t="s">
        <v>28</v>
      </c>
      <c r="C1290" s="2" t="s">
        <v>29</v>
      </c>
      <c r="D1290" s="1">
        <v>38</v>
      </c>
      <c r="E1290" s="2" t="s">
        <v>1619</v>
      </c>
      <c r="F1290" s="1">
        <v>1</v>
      </c>
      <c r="G1290" s="2" t="s">
        <v>43</v>
      </c>
      <c r="H1290" s="1">
        <v>71</v>
      </c>
      <c r="I1290" s="1">
        <v>71</v>
      </c>
      <c r="J1290" s="1">
        <v>71</v>
      </c>
      <c r="K1290" s="1">
        <v>5</v>
      </c>
      <c r="L1290" s="1">
        <v>285.81</v>
      </c>
      <c r="M1290" s="1">
        <v>285.81</v>
      </c>
      <c r="N1290" s="1">
        <v>285.81</v>
      </c>
      <c r="O1290" s="1">
        <v>285.81</v>
      </c>
      <c r="P1290" s="1">
        <v>0</v>
      </c>
      <c r="Q1290" s="2">
        <v>1</v>
      </c>
      <c r="R1290" s="2" t="s">
        <v>49</v>
      </c>
      <c r="S1290" s="2" t="s">
        <v>50</v>
      </c>
      <c r="T1290" s="2"/>
      <c r="U1290" s="2"/>
      <c r="V1290" s="2" t="s">
        <v>50</v>
      </c>
      <c r="W1290" s="2" t="s">
        <v>2716</v>
      </c>
      <c r="X1290" s="3">
        <v>44897.70416666667</v>
      </c>
      <c r="Y1290" s="2" t="s">
        <v>2172</v>
      </c>
      <c r="Z1290" s="2" t="s">
        <v>36</v>
      </c>
      <c r="AA1290" s="2"/>
      <c r="AB1290" s="2" t="s">
        <v>2717</v>
      </c>
    </row>
    <row r="1291" spans="1:28" ht="13" x14ac:dyDescent="0.15">
      <c r="A1291" s="1">
        <v>397</v>
      </c>
      <c r="B1291" s="2" t="s">
        <v>28</v>
      </c>
      <c r="C1291" s="2" t="s">
        <v>29</v>
      </c>
      <c r="D1291" s="1">
        <v>37</v>
      </c>
      <c r="E1291" s="2" t="s">
        <v>1619</v>
      </c>
      <c r="F1291" s="1" t="s">
        <v>119</v>
      </c>
      <c r="G1291" s="2"/>
      <c r="H1291" s="1">
        <v>9</v>
      </c>
      <c r="I1291" s="1">
        <v>16</v>
      </c>
      <c r="J1291" s="1">
        <v>0</v>
      </c>
      <c r="K1291" s="1">
        <v>5</v>
      </c>
      <c r="L1291" s="1">
        <v>286.22000000000003</v>
      </c>
      <c r="M1291" s="1">
        <v>286.29000000000002</v>
      </c>
      <c r="N1291" s="1">
        <v>285.04399999999998</v>
      </c>
      <c r="O1291" s="1">
        <v>285.10000000000002</v>
      </c>
      <c r="P1291" s="1">
        <v>7</v>
      </c>
      <c r="Q1291" s="1">
        <v>20</v>
      </c>
      <c r="R1291" s="2" t="s">
        <v>31</v>
      </c>
      <c r="S1291" s="2"/>
      <c r="T1291" s="2" t="s">
        <v>158</v>
      </c>
      <c r="U1291" s="2" t="s">
        <v>159</v>
      </c>
      <c r="V1291" s="2" t="s">
        <v>160</v>
      </c>
      <c r="W1291" s="2" t="s">
        <v>2718</v>
      </c>
      <c r="X1291" s="3">
        <v>44896.914583333331</v>
      </c>
      <c r="Y1291" s="2" t="s">
        <v>35</v>
      </c>
      <c r="Z1291" s="2" t="s">
        <v>36</v>
      </c>
      <c r="AA1291" s="2"/>
      <c r="AB1291" s="2" t="s">
        <v>2719</v>
      </c>
    </row>
    <row r="1292" spans="1:28" ht="13" x14ac:dyDescent="0.15">
      <c r="A1292" s="1">
        <v>397</v>
      </c>
      <c r="B1292" s="2" t="s">
        <v>28</v>
      </c>
      <c r="C1292" s="2" t="s">
        <v>29</v>
      </c>
      <c r="D1292" s="1">
        <v>37</v>
      </c>
      <c r="E1292" s="2" t="s">
        <v>1619</v>
      </c>
      <c r="F1292" s="1" t="s">
        <v>119</v>
      </c>
      <c r="G1292" s="2"/>
      <c r="H1292" s="1">
        <v>9</v>
      </c>
      <c r="I1292" s="1">
        <v>16</v>
      </c>
      <c r="J1292" s="1">
        <v>0</v>
      </c>
      <c r="K1292" s="1">
        <v>5</v>
      </c>
      <c r="L1292" s="1">
        <v>286.22000000000003</v>
      </c>
      <c r="M1292" s="1">
        <v>286.29000000000002</v>
      </c>
      <c r="N1292" s="1">
        <v>285.04399999999998</v>
      </c>
      <c r="O1292" s="1">
        <v>285.10000000000002</v>
      </c>
      <c r="P1292" s="1">
        <v>7</v>
      </c>
      <c r="Q1292" s="1">
        <v>5</v>
      </c>
      <c r="R1292" s="2" t="s">
        <v>31</v>
      </c>
      <c r="S1292" s="2" t="s">
        <v>50</v>
      </c>
      <c r="T1292" s="2"/>
      <c r="U1292" s="2"/>
      <c r="V1292" s="2" t="s">
        <v>50</v>
      </c>
      <c r="W1292" s="2" t="s">
        <v>2720</v>
      </c>
      <c r="X1292" s="3">
        <v>44896.914583333331</v>
      </c>
      <c r="Y1292" s="2" t="s">
        <v>35</v>
      </c>
      <c r="Z1292" s="2" t="s">
        <v>36</v>
      </c>
      <c r="AA1292" s="2" t="s">
        <v>131</v>
      </c>
      <c r="AB1292" s="2" t="s">
        <v>2721</v>
      </c>
    </row>
    <row r="1293" spans="1:28" ht="13" x14ac:dyDescent="0.15">
      <c r="A1293" s="1">
        <v>397</v>
      </c>
      <c r="B1293" s="2" t="s">
        <v>28</v>
      </c>
      <c r="C1293" s="2" t="s">
        <v>29</v>
      </c>
      <c r="D1293" s="1">
        <v>37</v>
      </c>
      <c r="E1293" s="2" t="s">
        <v>1619</v>
      </c>
      <c r="F1293" s="1" t="s">
        <v>119</v>
      </c>
      <c r="G1293" s="2"/>
      <c r="H1293" s="1">
        <v>9</v>
      </c>
      <c r="I1293" s="1">
        <v>16</v>
      </c>
      <c r="J1293" s="1">
        <v>0</v>
      </c>
      <c r="K1293" s="1">
        <v>5</v>
      </c>
      <c r="L1293" s="1">
        <v>286.22000000000003</v>
      </c>
      <c r="M1293" s="1">
        <v>286.29000000000002</v>
      </c>
      <c r="N1293" s="1">
        <v>285.04399999999998</v>
      </c>
      <c r="O1293" s="1">
        <v>285.10000000000002</v>
      </c>
      <c r="P1293" s="1">
        <v>7</v>
      </c>
      <c r="Q1293" s="1">
        <v>5</v>
      </c>
      <c r="R1293" s="2" t="s">
        <v>31</v>
      </c>
      <c r="S1293" s="2"/>
      <c r="T1293" s="2" t="s">
        <v>153</v>
      </c>
      <c r="U1293" s="2" t="s">
        <v>154</v>
      </c>
      <c r="V1293" s="2" t="s">
        <v>155</v>
      </c>
      <c r="W1293" s="2" t="s">
        <v>2722</v>
      </c>
      <c r="X1293" s="3">
        <v>44896.914583333331</v>
      </c>
      <c r="Y1293" s="2" t="s">
        <v>35</v>
      </c>
      <c r="Z1293" s="2" t="s">
        <v>36</v>
      </c>
      <c r="AA1293" s="2"/>
      <c r="AB1293" s="2" t="s">
        <v>2723</v>
      </c>
    </row>
    <row r="1294" spans="1:28" ht="13" x14ac:dyDescent="0.15">
      <c r="A1294" s="1">
        <v>397</v>
      </c>
      <c r="B1294" s="2" t="s">
        <v>28</v>
      </c>
      <c r="C1294" s="2" t="s">
        <v>29</v>
      </c>
      <c r="D1294" s="1">
        <v>37</v>
      </c>
      <c r="E1294" s="2" t="s">
        <v>1619</v>
      </c>
      <c r="F1294" s="1" t="s">
        <v>119</v>
      </c>
      <c r="G1294" s="2"/>
      <c r="H1294" s="1">
        <v>9</v>
      </c>
      <c r="I1294" s="1">
        <v>16</v>
      </c>
      <c r="J1294" s="1">
        <v>9</v>
      </c>
      <c r="K1294" s="1">
        <v>5</v>
      </c>
      <c r="L1294" s="1">
        <v>286.22000000000003</v>
      </c>
      <c r="M1294" s="1">
        <v>286.29000000000002</v>
      </c>
      <c r="N1294" s="1">
        <v>285.04399999999998</v>
      </c>
      <c r="O1294" s="1">
        <v>285.10000000000002</v>
      </c>
      <c r="P1294" s="1">
        <v>7</v>
      </c>
      <c r="Q1294" s="1">
        <v>247</v>
      </c>
      <c r="R1294" s="2" t="s">
        <v>59</v>
      </c>
      <c r="S1294" s="2" t="s">
        <v>32</v>
      </c>
      <c r="T1294" s="2"/>
      <c r="U1294" s="2"/>
      <c r="V1294" s="2" t="s">
        <v>32</v>
      </c>
      <c r="W1294" s="2" t="s">
        <v>2724</v>
      </c>
      <c r="X1294" s="3">
        <v>44896.914583333331</v>
      </c>
      <c r="Y1294" s="2" t="s">
        <v>35</v>
      </c>
      <c r="Z1294" s="2" t="s">
        <v>36</v>
      </c>
      <c r="AA1294" s="2"/>
      <c r="AB1294" s="2" t="s">
        <v>2725</v>
      </c>
    </row>
    <row r="1295" spans="1:28" ht="13" x14ac:dyDescent="0.15">
      <c r="A1295" s="1">
        <v>397</v>
      </c>
      <c r="B1295" s="2" t="s">
        <v>28</v>
      </c>
      <c r="C1295" s="2" t="s">
        <v>29</v>
      </c>
      <c r="D1295" s="1">
        <v>37</v>
      </c>
      <c r="E1295" s="2" t="s">
        <v>1619</v>
      </c>
      <c r="F1295" s="1" t="s">
        <v>119</v>
      </c>
      <c r="G1295" s="2"/>
      <c r="H1295" s="1">
        <v>9</v>
      </c>
      <c r="I1295" s="1">
        <v>16</v>
      </c>
      <c r="J1295" s="1">
        <v>0</v>
      </c>
      <c r="K1295" s="1">
        <v>5</v>
      </c>
      <c r="L1295" s="1">
        <v>286.22000000000003</v>
      </c>
      <c r="M1295" s="1">
        <v>286.29000000000002</v>
      </c>
      <c r="N1295" s="1">
        <v>285.04399999999998</v>
      </c>
      <c r="O1295" s="1">
        <v>285.10000000000002</v>
      </c>
      <c r="P1295" s="1">
        <v>7</v>
      </c>
      <c r="Q1295" s="1">
        <v>30</v>
      </c>
      <c r="R1295" s="2" t="s">
        <v>31</v>
      </c>
      <c r="S1295" s="2"/>
      <c r="T1295" s="2" t="s">
        <v>125</v>
      </c>
      <c r="U1295" s="2" t="s">
        <v>126</v>
      </c>
      <c r="V1295" s="2" t="s">
        <v>127</v>
      </c>
      <c r="W1295" s="2" t="s">
        <v>2726</v>
      </c>
      <c r="X1295" s="3">
        <v>44896.914583333331</v>
      </c>
      <c r="Y1295" s="2" t="s">
        <v>35</v>
      </c>
      <c r="Z1295" s="2" t="s">
        <v>36</v>
      </c>
      <c r="AA1295" s="2"/>
      <c r="AB1295" s="2" t="s">
        <v>2727</v>
      </c>
    </row>
    <row r="1296" spans="1:28" ht="13" x14ac:dyDescent="0.15">
      <c r="A1296" s="1">
        <v>397</v>
      </c>
      <c r="B1296" s="2" t="s">
        <v>28</v>
      </c>
      <c r="C1296" s="2" t="s">
        <v>29</v>
      </c>
      <c r="D1296" s="1">
        <v>37</v>
      </c>
      <c r="E1296" s="2" t="s">
        <v>1619</v>
      </c>
      <c r="F1296" s="1" t="s">
        <v>119</v>
      </c>
      <c r="G1296" s="2"/>
      <c r="H1296" s="1">
        <v>9</v>
      </c>
      <c r="I1296" s="1">
        <v>16</v>
      </c>
      <c r="J1296" s="1">
        <v>0</v>
      </c>
      <c r="K1296" s="1">
        <v>5</v>
      </c>
      <c r="L1296" s="1">
        <v>286.22000000000003</v>
      </c>
      <c r="M1296" s="1">
        <v>286.29000000000002</v>
      </c>
      <c r="N1296" s="1">
        <v>285.04399999999998</v>
      </c>
      <c r="O1296" s="1">
        <v>285.10000000000002</v>
      </c>
      <c r="P1296" s="1">
        <v>7</v>
      </c>
      <c r="Q1296" s="1">
        <v>20</v>
      </c>
      <c r="R1296" s="2" t="s">
        <v>31</v>
      </c>
      <c r="S1296" s="2" t="s">
        <v>133</v>
      </c>
      <c r="T1296" s="2"/>
      <c r="U1296" s="2"/>
      <c r="V1296" s="2" t="s">
        <v>133</v>
      </c>
      <c r="W1296" s="2" t="s">
        <v>2728</v>
      </c>
      <c r="X1296" s="3">
        <v>44896.914583333331</v>
      </c>
      <c r="Y1296" s="2" t="s">
        <v>35</v>
      </c>
      <c r="Z1296" s="2" t="s">
        <v>36</v>
      </c>
      <c r="AA1296" s="2" t="s">
        <v>131</v>
      </c>
      <c r="AB1296" s="2" t="s">
        <v>2729</v>
      </c>
    </row>
    <row r="1297" spans="1:28" ht="13" x14ac:dyDescent="0.15">
      <c r="A1297" s="1">
        <v>397</v>
      </c>
      <c r="B1297" s="2" t="s">
        <v>28</v>
      </c>
      <c r="C1297" s="2" t="s">
        <v>29</v>
      </c>
      <c r="D1297" s="1">
        <v>37</v>
      </c>
      <c r="E1297" s="2" t="s">
        <v>1619</v>
      </c>
      <c r="F1297" s="1" t="s">
        <v>119</v>
      </c>
      <c r="G1297" s="2"/>
      <c r="H1297" s="1">
        <v>9</v>
      </c>
      <c r="I1297" s="1">
        <v>16</v>
      </c>
      <c r="J1297" s="1">
        <v>0</v>
      </c>
      <c r="K1297" s="1">
        <v>5</v>
      </c>
      <c r="L1297" s="1">
        <v>286.22000000000003</v>
      </c>
      <c r="M1297" s="1">
        <v>286.29000000000002</v>
      </c>
      <c r="N1297" s="1">
        <v>285.04399999999998</v>
      </c>
      <c r="O1297" s="1">
        <v>285.10000000000002</v>
      </c>
      <c r="P1297" s="1">
        <v>7</v>
      </c>
      <c r="Q1297" s="1">
        <v>5</v>
      </c>
      <c r="R1297" s="2" t="s">
        <v>31</v>
      </c>
      <c r="S1297" s="2"/>
      <c r="T1297" s="2" t="s">
        <v>136</v>
      </c>
      <c r="U1297" s="2" t="s">
        <v>137</v>
      </c>
      <c r="V1297" s="2" t="s">
        <v>138</v>
      </c>
      <c r="W1297" s="2" t="s">
        <v>2730</v>
      </c>
      <c r="X1297" s="3">
        <v>44896.914583333331</v>
      </c>
      <c r="Y1297" s="2" t="s">
        <v>35</v>
      </c>
      <c r="Z1297" s="2" t="s">
        <v>36</v>
      </c>
      <c r="AA1297" s="2"/>
      <c r="AB1297" s="2" t="s">
        <v>2731</v>
      </c>
    </row>
    <row r="1298" spans="1:28" ht="13" x14ac:dyDescent="0.15">
      <c r="A1298" s="1">
        <v>397</v>
      </c>
      <c r="B1298" s="2" t="s">
        <v>28</v>
      </c>
      <c r="C1298" s="2" t="s">
        <v>29</v>
      </c>
      <c r="D1298" s="1">
        <v>37</v>
      </c>
      <c r="E1298" s="2" t="s">
        <v>1619</v>
      </c>
      <c r="F1298" s="1" t="s">
        <v>119</v>
      </c>
      <c r="G1298" s="2"/>
      <c r="H1298" s="1">
        <v>9</v>
      </c>
      <c r="I1298" s="1">
        <v>16</v>
      </c>
      <c r="J1298" s="1">
        <v>0</v>
      </c>
      <c r="K1298" s="1">
        <v>5</v>
      </c>
      <c r="L1298" s="1">
        <v>286.22000000000003</v>
      </c>
      <c r="M1298" s="1">
        <v>286.29000000000002</v>
      </c>
      <c r="N1298" s="1">
        <v>285.04399999999998</v>
      </c>
      <c r="O1298" s="1">
        <v>285.10000000000002</v>
      </c>
      <c r="P1298" s="1">
        <v>7</v>
      </c>
      <c r="Q1298" s="1">
        <v>30</v>
      </c>
      <c r="R1298" s="2" t="s">
        <v>31</v>
      </c>
      <c r="S1298" s="2"/>
      <c r="T1298" s="2" t="s">
        <v>120</v>
      </c>
      <c r="U1298" s="2" t="s">
        <v>121</v>
      </c>
      <c r="V1298" s="2" t="s">
        <v>122</v>
      </c>
      <c r="W1298" s="2" t="s">
        <v>2732</v>
      </c>
      <c r="X1298" s="3">
        <v>44896.914583333331</v>
      </c>
      <c r="Y1298" s="2" t="s">
        <v>35</v>
      </c>
      <c r="Z1298" s="2" t="s">
        <v>36</v>
      </c>
      <c r="AA1298" s="2"/>
      <c r="AB1298" s="2" t="s">
        <v>2733</v>
      </c>
    </row>
    <row r="1299" spans="1:28" ht="13" x14ac:dyDescent="0.15">
      <c r="A1299" s="1">
        <v>397</v>
      </c>
      <c r="B1299" s="2" t="s">
        <v>28</v>
      </c>
      <c r="C1299" s="2" t="s">
        <v>29</v>
      </c>
      <c r="D1299" s="1">
        <v>37</v>
      </c>
      <c r="E1299" s="2" t="s">
        <v>1619</v>
      </c>
      <c r="F1299" s="1" t="s">
        <v>119</v>
      </c>
      <c r="G1299" s="2"/>
      <c r="H1299" s="1">
        <v>9</v>
      </c>
      <c r="I1299" s="1">
        <v>16</v>
      </c>
      <c r="J1299" s="1">
        <v>0</v>
      </c>
      <c r="K1299" s="1">
        <v>5</v>
      </c>
      <c r="L1299" s="1">
        <v>286.22000000000003</v>
      </c>
      <c r="M1299" s="1">
        <v>286.29000000000002</v>
      </c>
      <c r="N1299" s="1">
        <v>285.04399999999998</v>
      </c>
      <c r="O1299" s="1">
        <v>285.10000000000002</v>
      </c>
      <c r="P1299" s="1">
        <v>7</v>
      </c>
      <c r="Q1299" s="1">
        <v>20</v>
      </c>
      <c r="R1299" s="2" t="s">
        <v>31</v>
      </c>
      <c r="S1299" s="2"/>
      <c r="T1299" s="2" t="s">
        <v>146</v>
      </c>
      <c r="U1299" s="2" t="s">
        <v>147</v>
      </c>
      <c r="V1299" s="2" t="s">
        <v>148</v>
      </c>
      <c r="W1299" s="2" t="s">
        <v>2734</v>
      </c>
      <c r="X1299" s="3">
        <v>44896.914583333331</v>
      </c>
      <c r="Y1299" s="2" t="s">
        <v>35</v>
      </c>
      <c r="Z1299" s="2" t="s">
        <v>36</v>
      </c>
      <c r="AA1299" s="2"/>
      <c r="AB1299" s="2" t="s">
        <v>2735</v>
      </c>
    </row>
    <row r="1300" spans="1:28" ht="13" x14ac:dyDescent="0.15">
      <c r="A1300" s="1">
        <v>397</v>
      </c>
      <c r="B1300" s="2" t="s">
        <v>28</v>
      </c>
      <c r="C1300" s="2" t="s">
        <v>29</v>
      </c>
      <c r="D1300" s="1">
        <v>37</v>
      </c>
      <c r="E1300" s="2" t="s">
        <v>1619</v>
      </c>
      <c r="F1300" s="1" t="s">
        <v>119</v>
      </c>
      <c r="G1300" s="2"/>
      <c r="H1300" s="1">
        <v>9</v>
      </c>
      <c r="I1300" s="1">
        <v>16</v>
      </c>
      <c r="J1300" s="1">
        <v>0</v>
      </c>
      <c r="K1300" s="1">
        <v>5</v>
      </c>
      <c r="L1300" s="1">
        <v>286.22000000000003</v>
      </c>
      <c r="M1300" s="1">
        <v>286.29000000000002</v>
      </c>
      <c r="N1300" s="1">
        <v>285.04399999999998</v>
      </c>
      <c r="O1300" s="1">
        <v>285.10000000000002</v>
      </c>
      <c r="P1300" s="1">
        <v>7</v>
      </c>
      <c r="Q1300" s="1">
        <v>5</v>
      </c>
      <c r="R1300" s="2" t="s">
        <v>31</v>
      </c>
      <c r="S1300" s="2"/>
      <c r="T1300" s="2" t="s">
        <v>141</v>
      </c>
      <c r="U1300" s="2" t="s">
        <v>142</v>
      </c>
      <c r="V1300" s="2" t="s">
        <v>143</v>
      </c>
      <c r="W1300" s="2" t="s">
        <v>2736</v>
      </c>
      <c r="X1300" s="3">
        <v>44896.914583333331</v>
      </c>
      <c r="Y1300" s="2" t="s">
        <v>35</v>
      </c>
      <c r="Z1300" s="2" t="s">
        <v>36</v>
      </c>
      <c r="AA1300" s="2"/>
      <c r="AB1300" s="2" t="s">
        <v>2737</v>
      </c>
    </row>
    <row r="1301" spans="1:28" ht="13" x14ac:dyDescent="0.15">
      <c r="A1301" s="1">
        <v>397</v>
      </c>
      <c r="B1301" s="2" t="s">
        <v>28</v>
      </c>
      <c r="C1301" s="2" t="s">
        <v>29</v>
      </c>
      <c r="D1301" s="1">
        <v>38</v>
      </c>
      <c r="E1301" s="2" t="s">
        <v>1619</v>
      </c>
      <c r="F1301" s="1">
        <v>2</v>
      </c>
      <c r="G1301" s="2" t="s">
        <v>43</v>
      </c>
      <c r="H1301" s="1">
        <v>72</v>
      </c>
      <c r="I1301" s="1">
        <v>72</v>
      </c>
      <c r="J1301" s="1">
        <v>72</v>
      </c>
      <c r="K1301" s="1">
        <v>5</v>
      </c>
      <c r="L1301" s="1">
        <v>287.32</v>
      </c>
      <c r="M1301" s="1">
        <v>287.32</v>
      </c>
      <c r="N1301" s="1">
        <v>287.32</v>
      </c>
      <c r="O1301" s="1">
        <v>287.32</v>
      </c>
      <c r="P1301" s="1">
        <v>0</v>
      </c>
      <c r="Q1301" s="1">
        <v>1</v>
      </c>
      <c r="R1301" s="2" t="s">
        <v>49</v>
      </c>
      <c r="S1301" s="2" t="s">
        <v>50</v>
      </c>
      <c r="T1301" s="2"/>
      <c r="U1301" s="2"/>
      <c r="V1301" s="2" t="s">
        <v>2738</v>
      </c>
      <c r="W1301" s="2" t="s">
        <v>2739</v>
      </c>
      <c r="X1301" s="3">
        <v>44897.70416666667</v>
      </c>
      <c r="Y1301" s="2" t="s">
        <v>2172</v>
      </c>
      <c r="Z1301" s="2" t="s">
        <v>36</v>
      </c>
      <c r="AA1301" s="2"/>
      <c r="AB1301" s="2" t="s">
        <v>2740</v>
      </c>
    </row>
    <row r="1302" spans="1:28" ht="13" x14ac:dyDescent="0.15">
      <c r="A1302" s="1">
        <v>397</v>
      </c>
      <c r="B1302" s="2" t="s">
        <v>28</v>
      </c>
      <c r="C1302" s="2" t="s">
        <v>29</v>
      </c>
      <c r="D1302" s="1">
        <v>38</v>
      </c>
      <c r="E1302" s="2" t="s">
        <v>1619</v>
      </c>
      <c r="F1302" s="1">
        <v>2</v>
      </c>
      <c r="G1302" s="2" t="s">
        <v>29</v>
      </c>
      <c r="H1302" s="1">
        <v>91</v>
      </c>
      <c r="I1302" s="1">
        <v>91</v>
      </c>
      <c r="J1302" s="1">
        <v>91</v>
      </c>
      <c r="K1302" s="1">
        <v>5</v>
      </c>
      <c r="L1302" s="1">
        <v>287.51</v>
      </c>
      <c r="M1302" s="1">
        <v>287.51</v>
      </c>
      <c r="N1302" s="1">
        <v>287.51</v>
      </c>
      <c r="O1302" s="1">
        <v>287.51</v>
      </c>
      <c r="P1302" s="1">
        <v>0</v>
      </c>
      <c r="Q1302" s="1"/>
      <c r="R1302" s="2" t="s">
        <v>38</v>
      </c>
      <c r="S1302" s="2" t="s">
        <v>39</v>
      </c>
      <c r="T1302" s="2"/>
      <c r="U1302" s="2"/>
      <c r="V1302" s="2" t="s">
        <v>39</v>
      </c>
      <c r="W1302" s="2" t="s">
        <v>2741</v>
      </c>
      <c r="X1302" s="3">
        <v>44897.737500000003</v>
      </c>
      <c r="Y1302" s="2" t="s">
        <v>41</v>
      </c>
      <c r="Z1302" s="2" t="s">
        <v>36</v>
      </c>
      <c r="AA1302" s="2"/>
      <c r="AB1302" s="2" t="s">
        <v>2742</v>
      </c>
    </row>
    <row r="1303" spans="1:28" ht="13" x14ac:dyDescent="0.15">
      <c r="A1303" s="1">
        <v>397</v>
      </c>
      <c r="B1303" s="2" t="s">
        <v>28</v>
      </c>
      <c r="C1303" s="2" t="s">
        <v>29</v>
      </c>
      <c r="D1303" s="1">
        <v>38</v>
      </c>
      <c r="E1303" s="2" t="s">
        <v>1619</v>
      </c>
      <c r="F1303" s="1">
        <v>2</v>
      </c>
      <c r="G1303" s="2" t="s">
        <v>43</v>
      </c>
      <c r="H1303" s="1">
        <v>91</v>
      </c>
      <c r="I1303" s="1">
        <v>92</v>
      </c>
      <c r="J1303" s="1">
        <v>91</v>
      </c>
      <c r="K1303" s="1">
        <v>5</v>
      </c>
      <c r="L1303" s="1">
        <v>287.51</v>
      </c>
      <c r="M1303" s="1">
        <v>287.52</v>
      </c>
      <c r="N1303" s="1">
        <v>287.51</v>
      </c>
      <c r="O1303" s="1">
        <v>287.52</v>
      </c>
      <c r="P1303" s="1">
        <v>1</v>
      </c>
      <c r="Q1303" s="1">
        <v>5</v>
      </c>
      <c r="R1303" s="2" t="s">
        <v>44</v>
      </c>
      <c r="S1303" s="2" t="s">
        <v>112</v>
      </c>
      <c r="T1303" s="2"/>
      <c r="U1303" s="2"/>
      <c r="V1303" s="2" t="s">
        <v>112</v>
      </c>
      <c r="W1303" s="2" t="s">
        <v>2743</v>
      </c>
      <c r="X1303" s="3">
        <v>44897.726388888892</v>
      </c>
      <c r="Y1303" s="2" t="s">
        <v>1304</v>
      </c>
      <c r="Z1303" s="2" t="s">
        <v>36</v>
      </c>
      <c r="AA1303" s="2"/>
      <c r="AB1303" s="2" t="s">
        <v>2744</v>
      </c>
    </row>
    <row r="1304" spans="1:28" ht="13" x14ac:dyDescent="0.15">
      <c r="A1304" s="1">
        <v>397</v>
      </c>
      <c r="B1304" s="2" t="s">
        <v>28</v>
      </c>
      <c r="C1304" s="2" t="s">
        <v>29</v>
      </c>
      <c r="D1304" s="1">
        <v>38</v>
      </c>
      <c r="E1304" s="2" t="s">
        <v>1619</v>
      </c>
      <c r="F1304" s="1">
        <v>2</v>
      </c>
      <c r="G1304" s="2" t="s">
        <v>43</v>
      </c>
      <c r="H1304" s="1">
        <v>91</v>
      </c>
      <c r="I1304" s="1">
        <v>92</v>
      </c>
      <c r="J1304" s="1">
        <v>91</v>
      </c>
      <c r="K1304" s="1">
        <v>5</v>
      </c>
      <c r="L1304" s="1">
        <v>287.51</v>
      </c>
      <c r="M1304" s="1">
        <v>287.52</v>
      </c>
      <c r="N1304" s="1">
        <v>287.51</v>
      </c>
      <c r="O1304" s="1">
        <v>287.52</v>
      </c>
      <c r="P1304" s="1">
        <v>1</v>
      </c>
      <c r="Q1304" s="1">
        <v>5</v>
      </c>
      <c r="R1304" s="2" t="s">
        <v>44</v>
      </c>
      <c r="S1304" s="2" t="s">
        <v>108</v>
      </c>
      <c r="T1304" s="2"/>
      <c r="U1304" s="2"/>
      <c r="V1304" s="2" t="s">
        <v>108</v>
      </c>
      <c r="W1304" s="2" t="s">
        <v>2745</v>
      </c>
      <c r="X1304" s="3">
        <v>44897.726388888892</v>
      </c>
      <c r="Y1304" s="2" t="s">
        <v>2172</v>
      </c>
      <c r="Z1304" s="2" t="s">
        <v>36</v>
      </c>
      <c r="AA1304" s="2"/>
      <c r="AB1304" s="2" t="s">
        <v>2746</v>
      </c>
    </row>
    <row r="1305" spans="1:28" ht="13" x14ac:dyDescent="0.15">
      <c r="A1305" s="1">
        <v>397</v>
      </c>
      <c r="B1305" s="2" t="s">
        <v>28</v>
      </c>
      <c r="C1305" s="2" t="s">
        <v>29</v>
      </c>
      <c r="D1305" s="1">
        <v>38</v>
      </c>
      <c r="E1305" s="2" t="s">
        <v>1619</v>
      </c>
      <c r="F1305" s="1">
        <v>3</v>
      </c>
      <c r="G1305" s="2" t="s">
        <v>43</v>
      </c>
      <c r="H1305" s="1">
        <v>54</v>
      </c>
      <c r="I1305" s="1">
        <v>56</v>
      </c>
      <c r="J1305" s="1">
        <v>54</v>
      </c>
      <c r="K1305" s="1">
        <v>5</v>
      </c>
      <c r="L1305" s="1">
        <v>288.63</v>
      </c>
      <c r="M1305" s="1">
        <v>288.64999999999998</v>
      </c>
      <c r="N1305" s="1">
        <v>288.63</v>
      </c>
      <c r="O1305" s="1">
        <v>288.64999999999998</v>
      </c>
      <c r="P1305" s="1">
        <v>2</v>
      </c>
      <c r="Q1305" s="1">
        <v>10</v>
      </c>
      <c r="R1305" s="2" t="s">
        <v>44</v>
      </c>
      <c r="S1305" s="2" t="s">
        <v>45</v>
      </c>
      <c r="T1305" s="2"/>
      <c r="U1305" s="2"/>
      <c r="V1305" s="2">
        <v>31211</v>
      </c>
      <c r="W1305" s="2" t="s">
        <v>2747</v>
      </c>
      <c r="X1305" s="3">
        <v>44897.7</v>
      </c>
      <c r="Y1305" s="2" t="s">
        <v>2172</v>
      </c>
      <c r="Z1305" s="2" t="s">
        <v>36</v>
      </c>
      <c r="AA1305" s="2"/>
      <c r="AB1305" s="2" t="s">
        <v>2748</v>
      </c>
    </row>
    <row r="1306" spans="1:28" ht="13" x14ac:dyDescent="0.15">
      <c r="A1306" s="1">
        <v>397</v>
      </c>
      <c r="B1306" s="2" t="s">
        <v>28</v>
      </c>
      <c r="C1306" s="2" t="s">
        <v>29</v>
      </c>
      <c r="D1306" s="1">
        <v>38</v>
      </c>
      <c r="E1306" s="2" t="s">
        <v>1619</v>
      </c>
      <c r="F1306" s="1">
        <v>3</v>
      </c>
      <c r="G1306" s="2" t="s">
        <v>43</v>
      </c>
      <c r="H1306" s="1">
        <v>80</v>
      </c>
      <c r="I1306" s="1">
        <v>80</v>
      </c>
      <c r="J1306" s="1">
        <v>80</v>
      </c>
      <c r="K1306" s="1">
        <v>5</v>
      </c>
      <c r="L1306" s="1">
        <v>288.89</v>
      </c>
      <c r="M1306" s="1">
        <v>288.89</v>
      </c>
      <c r="N1306" s="1">
        <v>288.89</v>
      </c>
      <c r="O1306" s="1">
        <v>288.89</v>
      </c>
      <c r="P1306" s="1">
        <v>0</v>
      </c>
      <c r="Q1306" s="2">
        <v>1</v>
      </c>
      <c r="R1306" s="2" t="s">
        <v>49</v>
      </c>
      <c r="S1306" s="2" t="s">
        <v>50</v>
      </c>
      <c r="T1306" s="2"/>
      <c r="U1306" s="2"/>
      <c r="V1306" s="2" t="s">
        <v>2749</v>
      </c>
      <c r="W1306" s="2" t="s">
        <v>2750</v>
      </c>
      <c r="X1306" s="3">
        <v>44897.70416666667</v>
      </c>
      <c r="Y1306" s="2" t="s">
        <v>2172</v>
      </c>
      <c r="Z1306" s="2" t="s">
        <v>36</v>
      </c>
      <c r="AA1306" s="2"/>
      <c r="AB1306" s="2" t="s">
        <v>2751</v>
      </c>
    </row>
    <row r="1307" spans="1:28" ht="13" x14ac:dyDescent="0.15">
      <c r="A1307" s="1">
        <v>397</v>
      </c>
      <c r="B1307" s="2" t="s">
        <v>28</v>
      </c>
      <c r="C1307" s="2" t="s">
        <v>29</v>
      </c>
      <c r="D1307" s="1">
        <v>38</v>
      </c>
      <c r="E1307" s="2" t="s">
        <v>1619</v>
      </c>
      <c r="F1307" s="1">
        <v>3</v>
      </c>
      <c r="G1307" s="2" t="s">
        <v>43</v>
      </c>
      <c r="H1307" s="1">
        <v>118</v>
      </c>
      <c r="I1307" s="1">
        <v>120</v>
      </c>
      <c r="J1307" s="1">
        <v>118</v>
      </c>
      <c r="K1307" s="1">
        <v>5</v>
      </c>
      <c r="L1307" s="1">
        <v>289.27</v>
      </c>
      <c r="M1307" s="1">
        <v>289.29000000000002</v>
      </c>
      <c r="N1307" s="1">
        <v>289.27</v>
      </c>
      <c r="O1307" s="1">
        <v>289.29000000000002</v>
      </c>
      <c r="P1307" s="1">
        <v>2</v>
      </c>
      <c r="Q1307" s="1">
        <v>7</v>
      </c>
      <c r="R1307" s="2" t="s">
        <v>210</v>
      </c>
      <c r="S1307" s="2" t="s">
        <v>211</v>
      </c>
      <c r="T1307" s="2" t="s">
        <v>212</v>
      </c>
      <c r="U1307" s="2" t="s">
        <v>213</v>
      </c>
      <c r="V1307" s="2" t="s">
        <v>211</v>
      </c>
      <c r="W1307" s="2" t="s">
        <v>2752</v>
      </c>
      <c r="X1307" s="3">
        <v>44897.700694444444</v>
      </c>
      <c r="Y1307" s="2" t="s">
        <v>35</v>
      </c>
      <c r="Z1307" s="2" t="s">
        <v>36</v>
      </c>
      <c r="AA1307" s="2"/>
      <c r="AB1307" s="2" t="s">
        <v>2753</v>
      </c>
    </row>
    <row r="1308" spans="1:28" ht="13" x14ac:dyDescent="0.15">
      <c r="A1308" s="1">
        <v>397</v>
      </c>
      <c r="B1308" s="2" t="s">
        <v>28</v>
      </c>
      <c r="C1308" s="2" t="s">
        <v>29</v>
      </c>
      <c r="D1308" s="1">
        <v>38</v>
      </c>
      <c r="E1308" s="2" t="s">
        <v>1619</v>
      </c>
      <c r="F1308" s="1">
        <v>4</v>
      </c>
      <c r="G1308" s="2" t="s">
        <v>29</v>
      </c>
      <c r="H1308" s="1">
        <v>22</v>
      </c>
      <c r="I1308" s="1">
        <v>22</v>
      </c>
      <c r="J1308" s="1">
        <v>22</v>
      </c>
      <c r="K1308" s="1">
        <v>5</v>
      </c>
      <c r="L1308" s="1">
        <v>289.81</v>
      </c>
      <c r="M1308" s="1">
        <v>289.81</v>
      </c>
      <c r="N1308" s="1">
        <v>289.81</v>
      </c>
      <c r="O1308" s="1">
        <v>289.81</v>
      </c>
      <c r="P1308" s="1">
        <v>0</v>
      </c>
      <c r="Q1308" s="1"/>
      <c r="R1308" s="2" t="s">
        <v>38</v>
      </c>
      <c r="S1308" s="2" t="s">
        <v>39</v>
      </c>
      <c r="T1308" s="2"/>
      <c r="U1308" s="2"/>
      <c r="V1308" s="2" t="s">
        <v>39</v>
      </c>
      <c r="W1308" s="2" t="s">
        <v>2754</v>
      </c>
      <c r="X1308" s="3">
        <v>44897.737500000003</v>
      </c>
      <c r="Y1308" s="2" t="s">
        <v>41</v>
      </c>
      <c r="Z1308" s="2" t="s">
        <v>36</v>
      </c>
      <c r="AA1308" s="2"/>
      <c r="AB1308" s="2" t="s">
        <v>2755</v>
      </c>
    </row>
    <row r="1309" spans="1:28" ht="13" x14ac:dyDescent="0.15">
      <c r="A1309" s="1">
        <v>397</v>
      </c>
      <c r="B1309" s="2" t="s">
        <v>28</v>
      </c>
      <c r="C1309" s="2" t="s">
        <v>29</v>
      </c>
      <c r="D1309" s="1">
        <v>38</v>
      </c>
      <c r="E1309" s="2" t="s">
        <v>1619</v>
      </c>
      <c r="F1309" s="1">
        <v>4</v>
      </c>
      <c r="G1309" s="2" t="s">
        <v>43</v>
      </c>
      <c r="H1309" s="1">
        <v>22</v>
      </c>
      <c r="I1309" s="1">
        <v>23</v>
      </c>
      <c r="J1309" s="1">
        <v>22</v>
      </c>
      <c r="K1309" s="1">
        <v>5</v>
      </c>
      <c r="L1309" s="1">
        <v>289.81</v>
      </c>
      <c r="M1309" s="1">
        <v>289.82</v>
      </c>
      <c r="N1309" s="1">
        <v>289.81</v>
      </c>
      <c r="O1309" s="1">
        <v>289.82</v>
      </c>
      <c r="P1309" s="1">
        <v>1</v>
      </c>
      <c r="Q1309" s="1">
        <v>5</v>
      </c>
      <c r="R1309" s="2" t="s">
        <v>44</v>
      </c>
      <c r="S1309" s="2" t="s">
        <v>108</v>
      </c>
      <c r="T1309" s="2"/>
      <c r="U1309" s="2"/>
      <c r="V1309" s="2" t="s">
        <v>108</v>
      </c>
      <c r="W1309" s="2" t="s">
        <v>2756</v>
      </c>
      <c r="X1309" s="3">
        <v>44897.726388888892</v>
      </c>
      <c r="Y1309" s="2" t="s">
        <v>2172</v>
      </c>
      <c r="Z1309" s="2" t="s">
        <v>36</v>
      </c>
      <c r="AA1309" s="2"/>
      <c r="AB1309" s="2" t="s">
        <v>2757</v>
      </c>
    </row>
    <row r="1310" spans="1:28" ht="13" x14ac:dyDescent="0.15">
      <c r="A1310" s="1">
        <v>397</v>
      </c>
      <c r="B1310" s="2" t="s">
        <v>28</v>
      </c>
      <c r="C1310" s="2" t="s">
        <v>29</v>
      </c>
      <c r="D1310" s="1">
        <v>38</v>
      </c>
      <c r="E1310" s="2" t="s">
        <v>1619</v>
      </c>
      <c r="F1310" s="1">
        <v>4</v>
      </c>
      <c r="G1310" s="2" t="s">
        <v>43</v>
      </c>
      <c r="H1310" s="1">
        <v>76</v>
      </c>
      <c r="I1310" s="1">
        <v>76</v>
      </c>
      <c r="J1310" s="1">
        <v>76</v>
      </c>
      <c r="K1310" s="1">
        <v>5</v>
      </c>
      <c r="L1310" s="1">
        <v>290.35000000000002</v>
      </c>
      <c r="M1310" s="1">
        <v>290.35000000000002</v>
      </c>
      <c r="N1310" s="1">
        <v>290.35000000000002</v>
      </c>
      <c r="O1310" s="1">
        <v>290.35000000000002</v>
      </c>
      <c r="P1310" s="1">
        <v>0</v>
      </c>
      <c r="Q1310" s="1">
        <v>1</v>
      </c>
      <c r="R1310" s="2" t="s">
        <v>49</v>
      </c>
      <c r="S1310" s="2" t="s">
        <v>50</v>
      </c>
      <c r="T1310" s="2"/>
      <c r="U1310" s="2"/>
      <c r="V1310" s="2" t="s">
        <v>2758</v>
      </c>
      <c r="W1310" s="2" t="s">
        <v>2759</v>
      </c>
      <c r="X1310" s="3">
        <v>44897.70416666667</v>
      </c>
      <c r="Y1310" s="2" t="s">
        <v>2172</v>
      </c>
      <c r="Z1310" s="2" t="s">
        <v>36</v>
      </c>
      <c r="AA1310" s="2"/>
      <c r="AB1310" s="2" t="s">
        <v>2760</v>
      </c>
    </row>
    <row r="1311" spans="1:28" ht="13" x14ac:dyDescent="0.15">
      <c r="A1311" s="1">
        <v>397</v>
      </c>
      <c r="B1311" s="2" t="s">
        <v>28</v>
      </c>
      <c r="C1311" s="2" t="s">
        <v>29</v>
      </c>
      <c r="D1311" s="1">
        <v>38</v>
      </c>
      <c r="E1311" s="2" t="s">
        <v>1619</v>
      </c>
      <c r="F1311" s="1">
        <v>5</v>
      </c>
      <c r="G1311" s="2"/>
      <c r="H1311" s="1">
        <v>0</v>
      </c>
      <c r="I1311" s="1">
        <v>0</v>
      </c>
      <c r="J1311" s="1">
        <v>0</v>
      </c>
      <c r="K1311" s="1">
        <v>5</v>
      </c>
      <c r="L1311" s="1">
        <v>290.70999999999998</v>
      </c>
      <c r="M1311" s="1">
        <v>290.70999999999998</v>
      </c>
      <c r="N1311" s="1">
        <v>290.70999999999998</v>
      </c>
      <c r="O1311" s="1">
        <v>290.70999999999998</v>
      </c>
      <c r="P1311" s="1">
        <v>0</v>
      </c>
      <c r="Q1311" s="1">
        <v>1</v>
      </c>
      <c r="R1311" s="2" t="s">
        <v>1851</v>
      </c>
      <c r="S1311" s="2" t="s">
        <v>1852</v>
      </c>
      <c r="T1311" s="2"/>
      <c r="U1311" s="2"/>
      <c r="V1311" s="2" t="s">
        <v>1853</v>
      </c>
      <c r="W1311" s="2" t="s">
        <v>2761</v>
      </c>
      <c r="X1311" s="3">
        <v>44896.947222222225</v>
      </c>
      <c r="Y1311" s="2" t="s">
        <v>35</v>
      </c>
      <c r="Z1311" s="2" t="s">
        <v>36</v>
      </c>
      <c r="AA1311" s="2"/>
      <c r="AB1311" s="2" t="s">
        <v>2762</v>
      </c>
    </row>
    <row r="1312" spans="1:28" ht="13" x14ac:dyDescent="0.15">
      <c r="A1312" s="1">
        <v>397</v>
      </c>
      <c r="B1312" s="2" t="s">
        <v>28</v>
      </c>
      <c r="C1312" s="2" t="s">
        <v>29</v>
      </c>
      <c r="D1312" s="1">
        <v>38</v>
      </c>
      <c r="E1312" s="2" t="s">
        <v>1619</v>
      </c>
      <c r="F1312" s="1">
        <v>5</v>
      </c>
      <c r="G1312" s="2" t="s">
        <v>43</v>
      </c>
      <c r="H1312" s="1">
        <v>62</v>
      </c>
      <c r="I1312" s="1">
        <v>62</v>
      </c>
      <c r="J1312" s="1">
        <v>62</v>
      </c>
      <c r="K1312" s="1">
        <v>5</v>
      </c>
      <c r="L1312" s="1">
        <v>291.33</v>
      </c>
      <c r="M1312" s="1">
        <v>291.33</v>
      </c>
      <c r="N1312" s="1">
        <v>291.33</v>
      </c>
      <c r="O1312" s="1">
        <v>291.33</v>
      </c>
      <c r="P1312" s="1">
        <v>0</v>
      </c>
      <c r="Q1312" s="1">
        <v>1</v>
      </c>
      <c r="R1312" s="2" t="s">
        <v>49</v>
      </c>
      <c r="S1312" s="2" t="s">
        <v>50</v>
      </c>
      <c r="T1312" s="2"/>
      <c r="U1312" s="2"/>
      <c r="V1312" s="2" t="s">
        <v>2763</v>
      </c>
      <c r="W1312" s="2" t="s">
        <v>2764</v>
      </c>
      <c r="X1312" s="3">
        <v>44897.70416666667</v>
      </c>
      <c r="Y1312" s="2" t="s">
        <v>2172</v>
      </c>
      <c r="Z1312" s="2" t="s">
        <v>36</v>
      </c>
      <c r="AA1312" s="2"/>
      <c r="AB1312" s="2" t="s">
        <v>2765</v>
      </c>
    </row>
    <row r="1313" spans="1:28" ht="13" x14ac:dyDescent="0.15">
      <c r="A1313" s="1">
        <v>397</v>
      </c>
      <c r="B1313" s="2" t="s">
        <v>28</v>
      </c>
      <c r="C1313" s="2" t="s">
        <v>29</v>
      </c>
      <c r="D1313" s="1">
        <v>38</v>
      </c>
      <c r="E1313" s="2" t="s">
        <v>1619</v>
      </c>
      <c r="F1313" s="1">
        <v>5</v>
      </c>
      <c r="G1313" s="2"/>
      <c r="H1313" s="1">
        <v>114</v>
      </c>
      <c r="I1313" s="1">
        <v>124</v>
      </c>
      <c r="J1313" s="1">
        <v>0</v>
      </c>
      <c r="K1313" s="1">
        <v>5</v>
      </c>
      <c r="L1313" s="1">
        <v>291.85000000000002</v>
      </c>
      <c r="M1313" s="1">
        <v>291.89999999999998</v>
      </c>
      <c r="N1313" s="1">
        <v>291.85000000000002</v>
      </c>
      <c r="O1313" s="1">
        <v>291.89999999999998</v>
      </c>
      <c r="P1313" s="1">
        <v>5</v>
      </c>
      <c r="Q1313" s="1">
        <v>6</v>
      </c>
      <c r="R1313" s="2" t="s">
        <v>53</v>
      </c>
      <c r="S1313" s="2"/>
      <c r="T1313" s="2"/>
      <c r="U1313" s="2"/>
      <c r="V1313" s="2" t="s">
        <v>54</v>
      </c>
      <c r="W1313" s="2" t="s">
        <v>2766</v>
      </c>
      <c r="X1313" s="3">
        <v>44897.076388888891</v>
      </c>
      <c r="Y1313" s="2" t="s">
        <v>56</v>
      </c>
      <c r="Z1313" s="2" t="s">
        <v>36</v>
      </c>
      <c r="AA1313" s="2" t="s">
        <v>57</v>
      </c>
      <c r="AB1313" s="2" t="s">
        <v>2767</v>
      </c>
    </row>
    <row r="1314" spans="1:28" ht="13" x14ac:dyDescent="0.15">
      <c r="A1314" s="1">
        <v>397</v>
      </c>
      <c r="B1314" s="2" t="s">
        <v>28</v>
      </c>
      <c r="C1314" s="2" t="s">
        <v>29</v>
      </c>
      <c r="D1314" s="1">
        <v>38</v>
      </c>
      <c r="E1314" s="2" t="s">
        <v>1619</v>
      </c>
      <c r="F1314" s="1">
        <v>5</v>
      </c>
      <c r="G1314" s="2"/>
      <c r="H1314" s="1">
        <v>114</v>
      </c>
      <c r="I1314" s="1">
        <v>124</v>
      </c>
      <c r="J1314" s="1">
        <v>0</v>
      </c>
      <c r="K1314" s="1">
        <v>5</v>
      </c>
      <c r="L1314" s="1">
        <v>291.85000000000002</v>
      </c>
      <c r="M1314" s="1">
        <v>291.89999999999998</v>
      </c>
      <c r="N1314" s="1">
        <v>291.85000000000002</v>
      </c>
      <c r="O1314" s="1">
        <v>291.89999999999998</v>
      </c>
      <c r="P1314" s="1">
        <v>5</v>
      </c>
      <c r="Q1314" s="1">
        <v>2</v>
      </c>
      <c r="R1314" s="2" t="s">
        <v>53</v>
      </c>
      <c r="S1314" s="2"/>
      <c r="T1314" s="2" t="s">
        <v>74</v>
      </c>
      <c r="U1314" s="2" t="s">
        <v>75</v>
      </c>
      <c r="V1314" s="2" t="s">
        <v>76</v>
      </c>
      <c r="W1314" s="2" t="s">
        <v>2768</v>
      </c>
      <c r="X1314" s="3">
        <v>44897.076388888891</v>
      </c>
      <c r="Y1314" s="2" t="s">
        <v>56</v>
      </c>
      <c r="Z1314" s="2" t="s">
        <v>36</v>
      </c>
      <c r="AA1314" s="2" t="s">
        <v>78</v>
      </c>
      <c r="AB1314" s="2" t="s">
        <v>2769</v>
      </c>
    </row>
    <row r="1315" spans="1:28" ht="13" x14ac:dyDescent="0.15">
      <c r="A1315" s="1">
        <v>397</v>
      </c>
      <c r="B1315" s="2" t="s">
        <v>28</v>
      </c>
      <c r="C1315" s="2" t="s">
        <v>29</v>
      </c>
      <c r="D1315" s="1">
        <v>38</v>
      </c>
      <c r="E1315" s="2" t="s">
        <v>1619</v>
      </c>
      <c r="F1315" s="1">
        <v>5</v>
      </c>
      <c r="G1315" s="2"/>
      <c r="H1315" s="1">
        <v>114</v>
      </c>
      <c r="I1315" s="1">
        <v>124</v>
      </c>
      <c r="J1315" s="1">
        <v>0</v>
      </c>
      <c r="K1315" s="1">
        <v>5</v>
      </c>
      <c r="L1315" s="1">
        <v>291.85000000000002</v>
      </c>
      <c r="M1315" s="1">
        <v>291.89999999999998</v>
      </c>
      <c r="N1315" s="1">
        <v>291.85000000000002</v>
      </c>
      <c r="O1315" s="1">
        <v>291.89999999999998</v>
      </c>
      <c r="P1315" s="1">
        <v>5</v>
      </c>
      <c r="Q1315" s="1">
        <v>4</v>
      </c>
      <c r="R1315" s="2" t="s">
        <v>53</v>
      </c>
      <c r="S1315" s="2"/>
      <c r="T1315" s="2" t="s">
        <v>94</v>
      </c>
      <c r="U1315" s="2" t="s">
        <v>95</v>
      </c>
      <c r="V1315" s="2" t="s">
        <v>96</v>
      </c>
      <c r="W1315" s="2" t="s">
        <v>2770</v>
      </c>
      <c r="X1315" s="3">
        <v>44897.076388888891</v>
      </c>
      <c r="Y1315" s="2" t="s">
        <v>56</v>
      </c>
      <c r="Z1315" s="2" t="s">
        <v>36</v>
      </c>
      <c r="AA1315" s="2" t="s">
        <v>98</v>
      </c>
      <c r="AB1315" s="2" t="s">
        <v>2771</v>
      </c>
    </row>
    <row r="1316" spans="1:28" ht="13" x14ac:dyDescent="0.15">
      <c r="A1316" s="1">
        <v>397</v>
      </c>
      <c r="B1316" s="2" t="s">
        <v>28</v>
      </c>
      <c r="C1316" s="2" t="s">
        <v>29</v>
      </c>
      <c r="D1316" s="1">
        <v>38</v>
      </c>
      <c r="E1316" s="2" t="s">
        <v>1619</v>
      </c>
      <c r="F1316" s="1">
        <v>5</v>
      </c>
      <c r="G1316" s="2"/>
      <c r="H1316" s="1">
        <v>114</v>
      </c>
      <c r="I1316" s="1">
        <v>124</v>
      </c>
      <c r="J1316" s="1">
        <v>0</v>
      </c>
      <c r="K1316" s="1">
        <v>5</v>
      </c>
      <c r="L1316" s="1">
        <v>291.85000000000002</v>
      </c>
      <c r="M1316" s="1">
        <v>291.89999999999998</v>
      </c>
      <c r="N1316" s="1">
        <v>291.85000000000002</v>
      </c>
      <c r="O1316" s="1">
        <v>291.89999999999998</v>
      </c>
      <c r="P1316" s="1">
        <v>5</v>
      </c>
      <c r="Q1316" s="1">
        <v>10</v>
      </c>
      <c r="R1316" s="2" t="s">
        <v>53</v>
      </c>
      <c r="S1316" s="2"/>
      <c r="T1316" s="2" t="s">
        <v>88</v>
      </c>
      <c r="U1316" s="2" t="s">
        <v>89</v>
      </c>
      <c r="V1316" s="2" t="s">
        <v>90</v>
      </c>
      <c r="W1316" s="2" t="s">
        <v>2772</v>
      </c>
      <c r="X1316" s="3">
        <v>44897.076388888891</v>
      </c>
      <c r="Y1316" s="2" t="s">
        <v>56</v>
      </c>
      <c r="Z1316" s="2" t="s">
        <v>36</v>
      </c>
      <c r="AA1316" s="2" t="s">
        <v>92</v>
      </c>
      <c r="AB1316" s="2" t="s">
        <v>2773</v>
      </c>
    </row>
    <row r="1317" spans="1:28" ht="13" x14ac:dyDescent="0.15">
      <c r="A1317" s="1">
        <v>397</v>
      </c>
      <c r="B1317" s="2" t="s">
        <v>28</v>
      </c>
      <c r="C1317" s="2" t="s">
        <v>29</v>
      </c>
      <c r="D1317" s="1">
        <v>38</v>
      </c>
      <c r="E1317" s="2" t="s">
        <v>1619</v>
      </c>
      <c r="F1317" s="1">
        <v>5</v>
      </c>
      <c r="G1317" s="2"/>
      <c r="H1317" s="1">
        <v>114</v>
      </c>
      <c r="I1317" s="1">
        <v>124</v>
      </c>
      <c r="J1317" s="1">
        <v>0</v>
      </c>
      <c r="K1317" s="1">
        <v>5</v>
      </c>
      <c r="L1317" s="1">
        <v>291.85000000000002</v>
      </c>
      <c r="M1317" s="1">
        <v>291.89999999999998</v>
      </c>
      <c r="N1317" s="1">
        <v>291.85000000000002</v>
      </c>
      <c r="O1317" s="1">
        <v>291.89999999999998</v>
      </c>
      <c r="P1317" s="1">
        <v>5</v>
      </c>
      <c r="Q1317" s="1">
        <v>25</v>
      </c>
      <c r="R1317" s="2" t="s">
        <v>80</v>
      </c>
      <c r="S1317" s="2"/>
      <c r="T1317" s="2" t="s">
        <v>64</v>
      </c>
      <c r="U1317" s="2" t="s">
        <v>65</v>
      </c>
      <c r="V1317" s="2" t="s">
        <v>81</v>
      </c>
      <c r="W1317" s="2" t="s">
        <v>2774</v>
      </c>
      <c r="X1317" s="3">
        <v>44897.076388888891</v>
      </c>
      <c r="Y1317" s="2" t="s">
        <v>56</v>
      </c>
      <c r="Z1317" s="2" t="s">
        <v>36</v>
      </c>
      <c r="AA1317" s="2"/>
      <c r="AB1317" s="2" t="s">
        <v>2775</v>
      </c>
    </row>
    <row r="1318" spans="1:28" ht="13" x14ac:dyDescent="0.15">
      <c r="A1318" s="1">
        <v>397</v>
      </c>
      <c r="B1318" s="2" t="s">
        <v>28</v>
      </c>
      <c r="C1318" s="2" t="s">
        <v>29</v>
      </c>
      <c r="D1318" s="1">
        <v>38</v>
      </c>
      <c r="E1318" s="2" t="s">
        <v>1619</v>
      </c>
      <c r="F1318" s="1">
        <v>5</v>
      </c>
      <c r="G1318" s="2"/>
      <c r="H1318" s="1">
        <v>114</v>
      </c>
      <c r="I1318" s="1">
        <v>124</v>
      </c>
      <c r="J1318" s="1">
        <v>0</v>
      </c>
      <c r="K1318" s="1">
        <v>5</v>
      </c>
      <c r="L1318" s="1">
        <v>291.85000000000002</v>
      </c>
      <c r="M1318" s="1">
        <v>291.89999999999998</v>
      </c>
      <c r="N1318" s="1">
        <v>291.85000000000002</v>
      </c>
      <c r="O1318" s="1">
        <v>291.89999999999998</v>
      </c>
      <c r="P1318" s="1">
        <v>5</v>
      </c>
      <c r="Q1318" s="1">
        <v>2</v>
      </c>
      <c r="R1318" s="2" t="s">
        <v>53</v>
      </c>
      <c r="S1318" s="2" t="s">
        <v>100</v>
      </c>
      <c r="T1318" s="2"/>
      <c r="U1318" s="2"/>
      <c r="V1318" s="2" t="s">
        <v>101</v>
      </c>
      <c r="W1318" s="2" t="s">
        <v>2776</v>
      </c>
      <c r="X1318" s="3">
        <v>44897.076388888891</v>
      </c>
      <c r="Y1318" s="2" t="s">
        <v>56</v>
      </c>
      <c r="Z1318" s="2" t="s">
        <v>36</v>
      </c>
      <c r="AA1318" s="2" t="s">
        <v>103</v>
      </c>
      <c r="AB1318" s="2" t="s">
        <v>2777</v>
      </c>
    </row>
    <row r="1319" spans="1:28" ht="13" x14ac:dyDescent="0.15">
      <c r="A1319" s="1">
        <v>397</v>
      </c>
      <c r="B1319" s="2" t="s">
        <v>28</v>
      </c>
      <c r="C1319" s="2" t="s">
        <v>29</v>
      </c>
      <c r="D1319" s="1">
        <v>38</v>
      </c>
      <c r="E1319" s="2" t="s">
        <v>1619</v>
      </c>
      <c r="F1319" s="1">
        <v>5</v>
      </c>
      <c r="G1319" s="2"/>
      <c r="H1319" s="1">
        <v>114</v>
      </c>
      <c r="I1319" s="1">
        <v>124</v>
      </c>
      <c r="J1319" s="1">
        <v>0</v>
      </c>
      <c r="K1319" s="1">
        <v>5</v>
      </c>
      <c r="L1319" s="1">
        <v>291.85000000000002</v>
      </c>
      <c r="M1319" s="1">
        <v>291.89999999999998</v>
      </c>
      <c r="N1319" s="1">
        <v>291.85000000000002</v>
      </c>
      <c r="O1319" s="1">
        <v>291.89999999999998</v>
      </c>
      <c r="P1319" s="1">
        <v>5</v>
      </c>
      <c r="Q1319" s="1">
        <v>10</v>
      </c>
      <c r="R1319" s="2" t="s">
        <v>53</v>
      </c>
      <c r="S1319" s="2"/>
      <c r="T1319" s="2" t="s">
        <v>64</v>
      </c>
      <c r="U1319" s="2" t="s">
        <v>65</v>
      </c>
      <c r="V1319" s="2" t="s">
        <v>66</v>
      </c>
      <c r="W1319" s="2" t="s">
        <v>2778</v>
      </c>
      <c r="X1319" s="3">
        <v>44897.076388888891</v>
      </c>
      <c r="Y1319" s="2" t="s">
        <v>56</v>
      </c>
      <c r="Z1319" s="2" t="s">
        <v>36</v>
      </c>
      <c r="AA1319" s="2" t="s">
        <v>68</v>
      </c>
      <c r="AB1319" s="2" t="s">
        <v>2779</v>
      </c>
    </row>
    <row r="1320" spans="1:28" ht="13" x14ac:dyDescent="0.15">
      <c r="A1320" s="1">
        <v>397</v>
      </c>
      <c r="B1320" s="2" t="s">
        <v>28</v>
      </c>
      <c r="C1320" s="2" t="s">
        <v>29</v>
      </c>
      <c r="D1320" s="1">
        <v>38</v>
      </c>
      <c r="E1320" s="2" t="s">
        <v>1619</v>
      </c>
      <c r="F1320" s="1">
        <v>5</v>
      </c>
      <c r="G1320" s="2"/>
      <c r="H1320" s="1">
        <v>114</v>
      </c>
      <c r="I1320" s="1">
        <v>124</v>
      </c>
      <c r="J1320" s="1">
        <v>114</v>
      </c>
      <c r="K1320" s="1">
        <v>5</v>
      </c>
      <c r="L1320" s="1">
        <v>291.85000000000002</v>
      </c>
      <c r="M1320" s="1">
        <v>291.95</v>
      </c>
      <c r="N1320" s="1">
        <v>291.85000000000002</v>
      </c>
      <c r="O1320" s="1">
        <v>291.95</v>
      </c>
      <c r="P1320" s="1">
        <v>10</v>
      </c>
      <c r="Q1320" s="1">
        <v>353</v>
      </c>
      <c r="R1320" s="2" t="s">
        <v>59</v>
      </c>
      <c r="S1320" s="2" t="s">
        <v>60</v>
      </c>
      <c r="T1320" s="2"/>
      <c r="U1320" s="2"/>
      <c r="V1320" s="2" t="s">
        <v>2780</v>
      </c>
      <c r="W1320" s="2" t="s">
        <v>2781</v>
      </c>
      <c r="X1320" s="3">
        <v>44896.947222222225</v>
      </c>
      <c r="Y1320" s="2" t="s">
        <v>35</v>
      </c>
      <c r="Z1320" s="2" t="s">
        <v>36</v>
      </c>
      <c r="AA1320" s="2"/>
      <c r="AB1320" s="2" t="s">
        <v>2782</v>
      </c>
    </row>
    <row r="1321" spans="1:28" ht="13" x14ac:dyDescent="0.15">
      <c r="A1321" s="1">
        <v>397</v>
      </c>
      <c r="B1321" s="2" t="s">
        <v>28</v>
      </c>
      <c r="C1321" s="2" t="s">
        <v>29</v>
      </c>
      <c r="D1321" s="1">
        <v>38</v>
      </c>
      <c r="E1321" s="2" t="s">
        <v>1619</v>
      </c>
      <c r="F1321" s="1">
        <v>5</v>
      </c>
      <c r="G1321" s="2"/>
      <c r="H1321" s="1">
        <v>114</v>
      </c>
      <c r="I1321" s="1">
        <v>124</v>
      </c>
      <c r="J1321" s="1">
        <v>0</v>
      </c>
      <c r="K1321" s="1">
        <v>5</v>
      </c>
      <c r="L1321" s="1">
        <v>291.85000000000002</v>
      </c>
      <c r="M1321" s="1">
        <v>291.89999999999998</v>
      </c>
      <c r="N1321" s="1">
        <v>291.85000000000002</v>
      </c>
      <c r="O1321" s="1">
        <v>291.89999999999998</v>
      </c>
      <c r="P1321" s="1">
        <v>5</v>
      </c>
      <c r="Q1321" s="1">
        <v>75</v>
      </c>
      <c r="R1321" s="2" t="s">
        <v>80</v>
      </c>
      <c r="S1321" s="2"/>
      <c r="T1321" s="2"/>
      <c r="U1321" s="2"/>
      <c r="V1321" s="2" t="s">
        <v>84</v>
      </c>
      <c r="W1321" s="2" t="s">
        <v>2783</v>
      </c>
      <c r="X1321" s="3">
        <v>44897.076388888891</v>
      </c>
      <c r="Y1321" s="2" t="s">
        <v>56</v>
      </c>
      <c r="Z1321" s="2" t="s">
        <v>36</v>
      </c>
      <c r="AA1321" s="2" t="s">
        <v>86</v>
      </c>
      <c r="AB1321" s="2" t="s">
        <v>2784</v>
      </c>
    </row>
    <row r="1322" spans="1:28" ht="13" x14ac:dyDescent="0.15">
      <c r="A1322" s="1">
        <v>397</v>
      </c>
      <c r="B1322" s="2" t="s">
        <v>28</v>
      </c>
      <c r="C1322" s="2" t="s">
        <v>29</v>
      </c>
      <c r="D1322" s="1">
        <v>38</v>
      </c>
      <c r="E1322" s="2" t="s">
        <v>1619</v>
      </c>
      <c r="F1322" s="1">
        <v>5</v>
      </c>
      <c r="G1322" s="2"/>
      <c r="H1322" s="1">
        <v>114</v>
      </c>
      <c r="I1322" s="1">
        <v>124</v>
      </c>
      <c r="J1322" s="1">
        <v>0</v>
      </c>
      <c r="K1322" s="1">
        <v>5</v>
      </c>
      <c r="L1322" s="1">
        <v>291.85000000000002</v>
      </c>
      <c r="M1322" s="1">
        <v>291.89999999999998</v>
      </c>
      <c r="N1322" s="1">
        <v>291.85000000000002</v>
      </c>
      <c r="O1322" s="1">
        <v>291.89999999999998</v>
      </c>
      <c r="P1322" s="1">
        <v>5</v>
      </c>
      <c r="Q1322" s="1">
        <v>3</v>
      </c>
      <c r="R1322" s="2" t="s">
        <v>53</v>
      </c>
      <c r="S1322" s="2"/>
      <c r="T1322" s="2"/>
      <c r="U1322" s="2"/>
      <c r="V1322" s="2" t="s">
        <v>70</v>
      </c>
      <c r="W1322" s="2" t="s">
        <v>2785</v>
      </c>
      <c r="X1322" s="3">
        <v>44897.076388888891</v>
      </c>
      <c r="Y1322" s="2" t="s">
        <v>56</v>
      </c>
      <c r="Z1322" s="2" t="s">
        <v>36</v>
      </c>
      <c r="AA1322" s="2" t="s">
        <v>72</v>
      </c>
      <c r="AB1322" s="2" t="s">
        <v>2786</v>
      </c>
    </row>
    <row r="1323" spans="1:28" ht="13" x14ac:dyDescent="0.15">
      <c r="A1323" s="1">
        <v>397</v>
      </c>
      <c r="B1323" s="2" t="s">
        <v>28</v>
      </c>
      <c r="C1323" s="2" t="s">
        <v>29</v>
      </c>
      <c r="D1323" s="1">
        <v>38</v>
      </c>
      <c r="E1323" s="2" t="s">
        <v>1619</v>
      </c>
      <c r="F1323" s="1">
        <v>6</v>
      </c>
      <c r="G1323" s="2"/>
      <c r="H1323" s="1">
        <v>0</v>
      </c>
      <c r="I1323" s="1">
        <v>5</v>
      </c>
      <c r="J1323" s="1">
        <v>0</v>
      </c>
      <c r="K1323" s="1">
        <v>5</v>
      </c>
      <c r="L1323" s="1">
        <v>291.95</v>
      </c>
      <c r="M1323" s="1">
        <v>292</v>
      </c>
      <c r="N1323" s="1">
        <v>291.95</v>
      </c>
      <c r="O1323" s="1">
        <v>292</v>
      </c>
      <c r="P1323" s="1">
        <v>5</v>
      </c>
      <c r="Q1323" s="2">
        <v>5</v>
      </c>
      <c r="R1323" s="2" t="s">
        <v>44</v>
      </c>
      <c r="S1323" s="2" t="s">
        <v>105</v>
      </c>
      <c r="T1323" s="2"/>
      <c r="U1323" s="2"/>
      <c r="V1323" s="2" t="s">
        <v>105</v>
      </c>
      <c r="W1323" s="2" t="s">
        <v>2787</v>
      </c>
      <c r="X1323" s="3">
        <v>44896.947222222225</v>
      </c>
      <c r="Y1323" s="2" t="s">
        <v>35</v>
      </c>
      <c r="Z1323" s="2" t="s">
        <v>36</v>
      </c>
      <c r="AA1323" s="2"/>
      <c r="AB1323" s="2" t="s">
        <v>2788</v>
      </c>
    </row>
    <row r="1324" spans="1:28" ht="13" x14ac:dyDescent="0.15">
      <c r="A1324" s="1">
        <v>397</v>
      </c>
      <c r="B1324" s="2" t="s">
        <v>28</v>
      </c>
      <c r="C1324" s="2" t="s">
        <v>29</v>
      </c>
      <c r="D1324" s="1">
        <v>38</v>
      </c>
      <c r="E1324" s="2" t="s">
        <v>1619</v>
      </c>
      <c r="F1324" s="1">
        <v>6</v>
      </c>
      <c r="G1324" s="2" t="s">
        <v>43</v>
      </c>
      <c r="H1324" s="1">
        <v>35</v>
      </c>
      <c r="I1324" s="1">
        <v>35</v>
      </c>
      <c r="J1324" s="1">
        <v>35</v>
      </c>
      <c r="K1324" s="1">
        <v>5</v>
      </c>
      <c r="L1324" s="1">
        <v>292.3</v>
      </c>
      <c r="M1324" s="1">
        <v>292.3</v>
      </c>
      <c r="N1324" s="1">
        <v>292.3</v>
      </c>
      <c r="O1324" s="1">
        <v>292.3</v>
      </c>
      <c r="P1324" s="1">
        <v>0</v>
      </c>
      <c r="Q1324" s="1">
        <v>1</v>
      </c>
      <c r="R1324" s="2" t="s">
        <v>49</v>
      </c>
      <c r="S1324" s="2" t="s">
        <v>50</v>
      </c>
      <c r="T1324" s="2"/>
      <c r="U1324" s="2"/>
      <c r="V1324" s="2" t="s">
        <v>2789</v>
      </c>
      <c r="W1324" s="2" t="s">
        <v>2790</v>
      </c>
      <c r="X1324" s="3">
        <v>44897.70416666667</v>
      </c>
      <c r="Y1324" s="2" t="s">
        <v>2172</v>
      </c>
      <c r="Z1324" s="2" t="s">
        <v>36</v>
      </c>
      <c r="AA1324" s="2"/>
      <c r="AB1324" s="2" t="s">
        <v>2791</v>
      </c>
    </row>
    <row r="1325" spans="1:28" ht="13" x14ac:dyDescent="0.15">
      <c r="A1325" s="1">
        <v>397</v>
      </c>
      <c r="B1325" s="2" t="s">
        <v>28</v>
      </c>
      <c r="C1325" s="2" t="s">
        <v>29</v>
      </c>
      <c r="D1325" s="1">
        <v>38</v>
      </c>
      <c r="E1325" s="2" t="s">
        <v>1619</v>
      </c>
      <c r="F1325" s="1">
        <v>6</v>
      </c>
      <c r="G1325" s="2" t="s">
        <v>43</v>
      </c>
      <c r="H1325" s="1">
        <v>90</v>
      </c>
      <c r="I1325" s="1">
        <v>90</v>
      </c>
      <c r="J1325" s="1">
        <v>90</v>
      </c>
      <c r="K1325" s="1">
        <v>5</v>
      </c>
      <c r="L1325" s="1">
        <v>292.85000000000002</v>
      </c>
      <c r="M1325" s="1">
        <v>292.85000000000002</v>
      </c>
      <c r="N1325" s="1">
        <v>292.85000000000002</v>
      </c>
      <c r="O1325" s="1">
        <v>292.85000000000002</v>
      </c>
      <c r="P1325" s="1">
        <v>0</v>
      </c>
      <c r="Q1325" s="1">
        <v>1</v>
      </c>
      <c r="R1325" s="2" t="s">
        <v>49</v>
      </c>
      <c r="S1325" s="2" t="s">
        <v>50</v>
      </c>
      <c r="T1325" s="2"/>
      <c r="U1325" s="2"/>
      <c r="V1325" s="2" t="s">
        <v>50</v>
      </c>
      <c r="W1325" s="2" t="s">
        <v>2792</v>
      </c>
      <c r="X1325" s="3">
        <v>44897.709722222222</v>
      </c>
      <c r="Y1325" s="2" t="s">
        <v>2172</v>
      </c>
      <c r="Z1325" s="2" t="s">
        <v>36</v>
      </c>
      <c r="AA1325" s="2"/>
      <c r="AB1325" s="2" t="s">
        <v>2793</v>
      </c>
    </row>
    <row r="1326" spans="1:28" ht="13" x14ac:dyDescent="0.15">
      <c r="A1326" s="1">
        <v>397</v>
      </c>
      <c r="B1326" s="2" t="s">
        <v>28</v>
      </c>
      <c r="C1326" s="2" t="s">
        <v>29</v>
      </c>
      <c r="D1326" s="1">
        <v>38</v>
      </c>
      <c r="E1326" s="2" t="s">
        <v>1619</v>
      </c>
      <c r="F1326" s="1" t="s">
        <v>119</v>
      </c>
      <c r="G1326" s="2"/>
      <c r="H1326" s="1">
        <v>71</v>
      </c>
      <c r="I1326" s="1">
        <v>78</v>
      </c>
      <c r="J1326" s="1">
        <v>0</v>
      </c>
      <c r="K1326" s="1">
        <v>5</v>
      </c>
      <c r="L1326" s="1">
        <v>294.04000000000002</v>
      </c>
      <c r="M1326" s="1">
        <v>294.11</v>
      </c>
      <c r="N1326" s="1">
        <v>294.04000000000002</v>
      </c>
      <c r="O1326" s="1">
        <v>294.11</v>
      </c>
      <c r="P1326" s="1">
        <v>7</v>
      </c>
      <c r="Q1326" s="1">
        <v>5</v>
      </c>
      <c r="R1326" s="2" t="s">
        <v>31</v>
      </c>
      <c r="S1326" s="2" t="s">
        <v>50</v>
      </c>
      <c r="T1326" s="2"/>
      <c r="U1326" s="2"/>
      <c r="V1326" s="2" t="s">
        <v>50</v>
      </c>
      <c r="W1326" s="2" t="s">
        <v>2794</v>
      </c>
      <c r="X1326" s="3">
        <v>44896.947916666664</v>
      </c>
      <c r="Y1326" s="2" t="s">
        <v>35</v>
      </c>
      <c r="Z1326" s="2" t="s">
        <v>36</v>
      </c>
      <c r="AA1326" s="2" t="s">
        <v>131</v>
      </c>
      <c r="AB1326" s="2" t="s">
        <v>2795</v>
      </c>
    </row>
    <row r="1327" spans="1:28" ht="13" x14ac:dyDescent="0.15">
      <c r="A1327" s="1">
        <v>397</v>
      </c>
      <c r="B1327" s="2" t="s">
        <v>28</v>
      </c>
      <c r="C1327" s="2" t="s">
        <v>29</v>
      </c>
      <c r="D1327" s="1">
        <v>38</v>
      </c>
      <c r="E1327" s="2" t="s">
        <v>1619</v>
      </c>
      <c r="F1327" s="1" t="s">
        <v>119</v>
      </c>
      <c r="G1327" s="2"/>
      <c r="H1327" s="1">
        <v>71</v>
      </c>
      <c r="I1327" s="1">
        <v>78</v>
      </c>
      <c r="J1327" s="1">
        <v>0</v>
      </c>
      <c r="K1327" s="1">
        <v>5</v>
      </c>
      <c r="L1327" s="1">
        <v>294.04000000000002</v>
      </c>
      <c r="M1327" s="1">
        <v>294.11</v>
      </c>
      <c r="N1327" s="1">
        <v>294.04000000000002</v>
      </c>
      <c r="O1327" s="1">
        <v>294.11</v>
      </c>
      <c r="P1327" s="1">
        <v>7</v>
      </c>
      <c r="Q1327" s="1">
        <v>30</v>
      </c>
      <c r="R1327" s="2" t="s">
        <v>31</v>
      </c>
      <c r="S1327" s="2"/>
      <c r="T1327" s="2" t="s">
        <v>120</v>
      </c>
      <c r="U1327" s="2" t="s">
        <v>121</v>
      </c>
      <c r="V1327" s="2" t="s">
        <v>122</v>
      </c>
      <c r="W1327" s="2" t="s">
        <v>2796</v>
      </c>
      <c r="X1327" s="3">
        <v>44896.947916666664</v>
      </c>
      <c r="Y1327" s="2" t="s">
        <v>35</v>
      </c>
      <c r="Z1327" s="2" t="s">
        <v>36</v>
      </c>
      <c r="AA1327" s="2"/>
      <c r="AB1327" s="2" t="s">
        <v>2797</v>
      </c>
    </row>
    <row r="1328" spans="1:28" ht="13" x14ac:dyDescent="0.15">
      <c r="A1328" s="1">
        <v>397</v>
      </c>
      <c r="B1328" s="2" t="s">
        <v>28</v>
      </c>
      <c r="C1328" s="2" t="s">
        <v>29</v>
      </c>
      <c r="D1328" s="1">
        <v>38</v>
      </c>
      <c r="E1328" s="2" t="s">
        <v>1619</v>
      </c>
      <c r="F1328" s="1" t="s">
        <v>119</v>
      </c>
      <c r="G1328" s="2"/>
      <c r="H1328" s="1">
        <v>71</v>
      </c>
      <c r="I1328" s="1">
        <v>78</v>
      </c>
      <c r="J1328" s="1">
        <v>0</v>
      </c>
      <c r="K1328" s="1">
        <v>5</v>
      </c>
      <c r="L1328" s="1">
        <v>294.04000000000002</v>
      </c>
      <c r="M1328" s="1">
        <v>294.11</v>
      </c>
      <c r="N1328" s="1">
        <v>294.04000000000002</v>
      </c>
      <c r="O1328" s="1">
        <v>294.11</v>
      </c>
      <c r="P1328" s="1">
        <v>7</v>
      </c>
      <c r="Q1328" s="1">
        <v>20</v>
      </c>
      <c r="R1328" s="2" t="s">
        <v>31</v>
      </c>
      <c r="S1328" s="2"/>
      <c r="T1328" s="2" t="s">
        <v>158</v>
      </c>
      <c r="U1328" s="2" t="s">
        <v>159</v>
      </c>
      <c r="V1328" s="2" t="s">
        <v>160</v>
      </c>
      <c r="W1328" s="2" t="s">
        <v>2798</v>
      </c>
      <c r="X1328" s="3">
        <v>44896.947916666664</v>
      </c>
      <c r="Y1328" s="2" t="s">
        <v>35</v>
      </c>
      <c r="Z1328" s="2" t="s">
        <v>36</v>
      </c>
      <c r="AA1328" s="2"/>
      <c r="AB1328" s="2" t="s">
        <v>2799</v>
      </c>
    </row>
    <row r="1329" spans="1:28" ht="13" x14ac:dyDescent="0.15">
      <c r="A1329" s="1">
        <v>397</v>
      </c>
      <c r="B1329" s="2" t="s">
        <v>28</v>
      </c>
      <c r="C1329" s="2" t="s">
        <v>29</v>
      </c>
      <c r="D1329" s="1">
        <v>38</v>
      </c>
      <c r="E1329" s="2" t="s">
        <v>1619</v>
      </c>
      <c r="F1329" s="1" t="s">
        <v>119</v>
      </c>
      <c r="G1329" s="2"/>
      <c r="H1329" s="1">
        <v>71</v>
      </c>
      <c r="I1329" s="1">
        <v>78</v>
      </c>
      <c r="J1329" s="1">
        <v>0</v>
      </c>
      <c r="K1329" s="1">
        <v>5</v>
      </c>
      <c r="L1329" s="1">
        <v>294.04000000000002</v>
      </c>
      <c r="M1329" s="1">
        <v>294.11</v>
      </c>
      <c r="N1329" s="1">
        <v>294.04000000000002</v>
      </c>
      <c r="O1329" s="1">
        <v>294.11</v>
      </c>
      <c r="P1329" s="1">
        <v>7</v>
      </c>
      <c r="Q1329" s="1">
        <v>5</v>
      </c>
      <c r="R1329" s="2" t="s">
        <v>31</v>
      </c>
      <c r="S1329" s="2"/>
      <c r="T1329" s="2" t="s">
        <v>153</v>
      </c>
      <c r="U1329" s="2" t="s">
        <v>154</v>
      </c>
      <c r="V1329" s="2" t="s">
        <v>155</v>
      </c>
      <c r="W1329" s="2" t="s">
        <v>2800</v>
      </c>
      <c r="X1329" s="3">
        <v>44896.947916666664</v>
      </c>
      <c r="Y1329" s="2" t="s">
        <v>35</v>
      </c>
      <c r="Z1329" s="2" t="s">
        <v>36</v>
      </c>
      <c r="AA1329" s="2"/>
      <c r="AB1329" s="2" t="s">
        <v>2801</v>
      </c>
    </row>
    <row r="1330" spans="1:28" ht="13" x14ac:dyDescent="0.15">
      <c r="A1330" s="1">
        <v>397</v>
      </c>
      <c r="B1330" s="2" t="s">
        <v>28</v>
      </c>
      <c r="C1330" s="2" t="s">
        <v>29</v>
      </c>
      <c r="D1330" s="1">
        <v>38</v>
      </c>
      <c r="E1330" s="2" t="s">
        <v>1619</v>
      </c>
      <c r="F1330" s="1" t="s">
        <v>119</v>
      </c>
      <c r="G1330" s="2"/>
      <c r="H1330" s="1">
        <v>71</v>
      </c>
      <c r="I1330" s="1">
        <v>78</v>
      </c>
      <c r="J1330" s="1">
        <v>0</v>
      </c>
      <c r="K1330" s="1">
        <v>5</v>
      </c>
      <c r="L1330" s="1">
        <v>294.04000000000002</v>
      </c>
      <c r="M1330" s="1">
        <v>294.11</v>
      </c>
      <c r="N1330" s="1">
        <v>294.04000000000002</v>
      </c>
      <c r="O1330" s="1">
        <v>294.11</v>
      </c>
      <c r="P1330" s="1">
        <v>7</v>
      </c>
      <c r="Q1330" s="1">
        <v>30</v>
      </c>
      <c r="R1330" s="2" t="s">
        <v>31</v>
      </c>
      <c r="S1330" s="2"/>
      <c r="T1330" s="2" t="s">
        <v>125</v>
      </c>
      <c r="U1330" s="2" t="s">
        <v>126</v>
      </c>
      <c r="V1330" s="2" t="s">
        <v>127</v>
      </c>
      <c r="W1330" s="2" t="s">
        <v>2802</v>
      </c>
      <c r="X1330" s="3">
        <v>44896.947916666664</v>
      </c>
      <c r="Y1330" s="2" t="s">
        <v>35</v>
      </c>
      <c r="Z1330" s="2" t="s">
        <v>36</v>
      </c>
      <c r="AA1330" s="2"/>
      <c r="AB1330" s="2" t="s">
        <v>2803</v>
      </c>
    </row>
    <row r="1331" spans="1:28" ht="13" x14ac:dyDescent="0.15">
      <c r="A1331" s="1">
        <v>397</v>
      </c>
      <c r="B1331" s="2" t="s">
        <v>28</v>
      </c>
      <c r="C1331" s="2" t="s">
        <v>29</v>
      </c>
      <c r="D1331" s="1">
        <v>38</v>
      </c>
      <c r="E1331" s="2" t="s">
        <v>1619</v>
      </c>
      <c r="F1331" s="1" t="s">
        <v>119</v>
      </c>
      <c r="G1331" s="2"/>
      <c r="H1331" s="1">
        <v>71</v>
      </c>
      <c r="I1331" s="1">
        <v>78</v>
      </c>
      <c r="J1331" s="1">
        <v>71</v>
      </c>
      <c r="K1331" s="1">
        <v>5</v>
      </c>
      <c r="L1331" s="1">
        <v>294.04000000000002</v>
      </c>
      <c r="M1331" s="1">
        <v>294.11</v>
      </c>
      <c r="N1331" s="1">
        <v>294.04000000000002</v>
      </c>
      <c r="O1331" s="1">
        <v>294.11</v>
      </c>
      <c r="P1331" s="1">
        <v>7</v>
      </c>
      <c r="Q1331" s="1">
        <v>247</v>
      </c>
      <c r="R1331" s="2" t="s">
        <v>59</v>
      </c>
      <c r="S1331" s="2" t="s">
        <v>32</v>
      </c>
      <c r="T1331" s="2"/>
      <c r="U1331" s="2"/>
      <c r="V1331" s="2" t="s">
        <v>32</v>
      </c>
      <c r="W1331" s="2" t="s">
        <v>2804</v>
      </c>
      <c r="X1331" s="3">
        <v>44896.947222222225</v>
      </c>
      <c r="Y1331" s="2" t="s">
        <v>35</v>
      </c>
      <c r="Z1331" s="2" t="s">
        <v>36</v>
      </c>
      <c r="AA1331" s="2"/>
      <c r="AB1331" s="2" t="s">
        <v>2805</v>
      </c>
    </row>
    <row r="1332" spans="1:28" ht="13" x14ac:dyDescent="0.15">
      <c r="A1332" s="1">
        <v>397</v>
      </c>
      <c r="B1332" s="2" t="s">
        <v>28</v>
      </c>
      <c r="C1332" s="2" t="s">
        <v>29</v>
      </c>
      <c r="D1332" s="1">
        <v>38</v>
      </c>
      <c r="E1332" s="2" t="s">
        <v>1619</v>
      </c>
      <c r="F1332" s="1" t="s">
        <v>119</v>
      </c>
      <c r="G1332" s="2"/>
      <c r="H1332" s="1">
        <v>71</v>
      </c>
      <c r="I1332" s="1">
        <v>78</v>
      </c>
      <c r="J1332" s="1">
        <v>0</v>
      </c>
      <c r="K1332" s="1">
        <v>5</v>
      </c>
      <c r="L1332" s="1">
        <v>294.04000000000002</v>
      </c>
      <c r="M1332" s="1">
        <v>294.11</v>
      </c>
      <c r="N1332" s="1">
        <v>294.04000000000002</v>
      </c>
      <c r="O1332" s="1">
        <v>294.11</v>
      </c>
      <c r="P1332" s="1">
        <v>7</v>
      </c>
      <c r="Q1332" s="1">
        <v>5</v>
      </c>
      <c r="R1332" s="2" t="s">
        <v>31</v>
      </c>
      <c r="S1332" s="2"/>
      <c r="T1332" s="2" t="s">
        <v>136</v>
      </c>
      <c r="U1332" s="2" t="s">
        <v>137</v>
      </c>
      <c r="V1332" s="2" t="s">
        <v>138</v>
      </c>
      <c r="W1332" s="2" t="s">
        <v>2806</v>
      </c>
      <c r="X1332" s="3">
        <v>44896.947916666664</v>
      </c>
      <c r="Y1332" s="2" t="s">
        <v>35</v>
      </c>
      <c r="Z1332" s="2" t="s">
        <v>36</v>
      </c>
      <c r="AA1332" s="2"/>
      <c r="AB1332" s="2" t="s">
        <v>2807</v>
      </c>
    </row>
    <row r="1333" spans="1:28" ht="13" x14ac:dyDescent="0.15">
      <c r="A1333" s="1">
        <v>397</v>
      </c>
      <c r="B1333" s="2" t="s">
        <v>28</v>
      </c>
      <c r="C1333" s="2" t="s">
        <v>29</v>
      </c>
      <c r="D1333" s="1">
        <v>38</v>
      </c>
      <c r="E1333" s="2" t="s">
        <v>1619</v>
      </c>
      <c r="F1333" s="1" t="s">
        <v>119</v>
      </c>
      <c r="G1333" s="2"/>
      <c r="H1333" s="1">
        <v>71</v>
      </c>
      <c r="I1333" s="1">
        <v>78</v>
      </c>
      <c r="J1333" s="1">
        <v>0</v>
      </c>
      <c r="K1333" s="1">
        <v>5</v>
      </c>
      <c r="L1333" s="1">
        <v>294.04000000000002</v>
      </c>
      <c r="M1333" s="1">
        <v>294.11</v>
      </c>
      <c r="N1333" s="1">
        <v>294.04000000000002</v>
      </c>
      <c r="O1333" s="1">
        <v>294.11</v>
      </c>
      <c r="P1333" s="1">
        <v>7</v>
      </c>
      <c r="Q1333" s="1">
        <v>5</v>
      </c>
      <c r="R1333" s="2" t="s">
        <v>31</v>
      </c>
      <c r="S1333" s="2"/>
      <c r="T1333" s="2" t="s">
        <v>141</v>
      </c>
      <c r="U1333" s="2" t="s">
        <v>142</v>
      </c>
      <c r="V1333" s="2" t="s">
        <v>143</v>
      </c>
      <c r="W1333" s="2" t="s">
        <v>2808</v>
      </c>
      <c r="X1333" s="3">
        <v>44896.947916666664</v>
      </c>
      <c r="Y1333" s="2" t="s">
        <v>35</v>
      </c>
      <c r="Z1333" s="2" t="s">
        <v>36</v>
      </c>
      <c r="AA1333" s="2"/>
      <c r="AB1333" s="2" t="s">
        <v>2809</v>
      </c>
    </row>
    <row r="1334" spans="1:28" ht="13" x14ac:dyDescent="0.15">
      <c r="A1334" s="1">
        <v>397</v>
      </c>
      <c r="B1334" s="2" t="s">
        <v>28</v>
      </c>
      <c r="C1334" s="2" t="s">
        <v>29</v>
      </c>
      <c r="D1334" s="1">
        <v>38</v>
      </c>
      <c r="E1334" s="2" t="s">
        <v>1619</v>
      </c>
      <c r="F1334" s="1" t="s">
        <v>119</v>
      </c>
      <c r="G1334" s="2"/>
      <c r="H1334" s="1">
        <v>71</v>
      </c>
      <c r="I1334" s="1">
        <v>78</v>
      </c>
      <c r="J1334" s="1">
        <v>0</v>
      </c>
      <c r="K1334" s="1">
        <v>5</v>
      </c>
      <c r="L1334" s="1">
        <v>294.04000000000002</v>
      </c>
      <c r="M1334" s="1">
        <v>294.11</v>
      </c>
      <c r="N1334" s="1">
        <v>294.04000000000002</v>
      </c>
      <c r="O1334" s="1">
        <v>294.11</v>
      </c>
      <c r="P1334" s="1">
        <v>7</v>
      </c>
      <c r="Q1334" s="1">
        <v>20</v>
      </c>
      <c r="R1334" s="2" t="s">
        <v>31</v>
      </c>
      <c r="S1334" s="2" t="s">
        <v>133</v>
      </c>
      <c r="T1334" s="2"/>
      <c r="U1334" s="2"/>
      <c r="V1334" s="2" t="s">
        <v>133</v>
      </c>
      <c r="W1334" s="2" t="s">
        <v>2810</v>
      </c>
      <c r="X1334" s="3">
        <v>44896.947916666664</v>
      </c>
      <c r="Y1334" s="2" t="s">
        <v>35</v>
      </c>
      <c r="Z1334" s="2" t="s">
        <v>36</v>
      </c>
      <c r="AA1334" s="2" t="s">
        <v>131</v>
      </c>
      <c r="AB1334" s="2" t="s">
        <v>2811</v>
      </c>
    </row>
    <row r="1335" spans="1:28" ht="13" x14ac:dyDescent="0.15">
      <c r="A1335" s="1">
        <v>397</v>
      </c>
      <c r="B1335" s="2" t="s">
        <v>28</v>
      </c>
      <c r="C1335" s="2" t="s">
        <v>29</v>
      </c>
      <c r="D1335" s="1">
        <v>38</v>
      </c>
      <c r="E1335" s="2" t="s">
        <v>1619</v>
      </c>
      <c r="F1335" s="1" t="s">
        <v>119</v>
      </c>
      <c r="G1335" s="2"/>
      <c r="H1335" s="1">
        <v>71</v>
      </c>
      <c r="I1335" s="1">
        <v>78</v>
      </c>
      <c r="J1335" s="1">
        <v>0</v>
      </c>
      <c r="K1335" s="1">
        <v>5</v>
      </c>
      <c r="L1335" s="1">
        <v>294.04000000000002</v>
      </c>
      <c r="M1335" s="1">
        <v>294.11</v>
      </c>
      <c r="N1335" s="1">
        <v>294.04000000000002</v>
      </c>
      <c r="O1335" s="1">
        <v>294.11</v>
      </c>
      <c r="P1335" s="1">
        <v>7</v>
      </c>
      <c r="Q1335" s="1">
        <v>20</v>
      </c>
      <c r="R1335" s="2" t="s">
        <v>31</v>
      </c>
      <c r="S1335" s="2"/>
      <c r="T1335" s="2" t="s">
        <v>146</v>
      </c>
      <c r="U1335" s="2" t="s">
        <v>147</v>
      </c>
      <c r="V1335" s="2" t="s">
        <v>148</v>
      </c>
      <c r="W1335" s="2" t="s">
        <v>2812</v>
      </c>
      <c r="X1335" s="3">
        <v>44896.947916666664</v>
      </c>
      <c r="Y1335" s="2" t="s">
        <v>35</v>
      </c>
      <c r="Z1335" s="2" t="s">
        <v>36</v>
      </c>
      <c r="AA1335" s="2"/>
      <c r="AB1335" s="2" t="s">
        <v>2813</v>
      </c>
    </row>
    <row r="1336" spans="1:28" ht="13" x14ac:dyDescent="0.15">
      <c r="A1336" s="1">
        <v>397</v>
      </c>
      <c r="B1336" s="2" t="s">
        <v>28</v>
      </c>
      <c r="C1336" s="2" t="s">
        <v>29</v>
      </c>
      <c r="D1336" s="1">
        <v>39</v>
      </c>
      <c r="E1336" s="2" t="s">
        <v>1619</v>
      </c>
      <c r="F1336" s="1">
        <v>1</v>
      </c>
      <c r="G1336" s="2" t="s">
        <v>43</v>
      </c>
      <c r="H1336" s="1">
        <v>77</v>
      </c>
      <c r="I1336" s="1">
        <v>77</v>
      </c>
      <c r="J1336" s="1">
        <v>77</v>
      </c>
      <c r="K1336" s="1">
        <v>5</v>
      </c>
      <c r="L1336" s="1">
        <v>295.57</v>
      </c>
      <c r="M1336" s="1">
        <v>295.57</v>
      </c>
      <c r="N1336" s="1">
        <v>295.37299999999999</v>
      </c>
      <c r="O1336" s="1">
        <v>295.37299999999999</v>
      </c>
      <c r="P1336" s="1">
        <v>0</v>
      </c>
      <c r="Q1336" s="1">
        <v>1</v>
      </c>
      <c r="R1336" s="2" t="s">
        <v>49</v>
      </c>
      <c r="S1336" s="2" t="s">
        <v>50</v>
      </c>
      <c r="T1336" s="2"/>
      <c r="U1336" s="2"/>
      <c r="V1336" s="2" t="s">
        <v>50</v>
      </c>
      <c r="W1336" s="2" t="s">
        <v>2814</v>
      </c>
      <c r="X1336" s="3">
        <v>44897.746527777781</v>
      </c>
      <c r="Y1336" s="2" t="s">
        <v>2172</v>
      </c>
      <c r="Z1336" s="2" t="s">
        <v>36</v>
      </c>
      <c r="AA1336" s="2"/>
      <c r="AB1336" s="2" t="s">
        <v>2815</v>
      </c>
    </row>
    <row r="1337" spans="1:28" ht="13" x14ac:dyDescent="0.15">
      <c r="A1337" s="1">
        <v>397</v>
      </c>
      <c r="B1337" s="2" t="s">
        <v>28</v>
      </c>
      <c r="C1337" s="2" t="s">
        <v>29</v>
      </c>
      <c r="D1337" s="1">
        <v>39</v>
      </c>
      <c r="E1337" s="2" t="s">
        <v>1619</v>
      </c>
      <c r="F1337" s="1">
        <v>2</v>
      </c>
      <c r="G1337" s="2" t="s">
        <v>43</v>
      </c>
      <c r="H1337" s="1">
        <v>29</v>
      </c>
      <c r="I1337" s="1">
        <v>30</v>
      </c>
      <c r="J1337" s="1">
        <v>29</v>
      </c>
      <c r="K1337" s="1">
        <v>5</v>
      </c>
      <c r="L1337" s="1">
        <v>296.57</v>
      </c>
      <c r="M1337" s="1">
        <v>296.58</v>
      </c>
      <c r="N1337" s="1">
        <v>296.11700000000002</v>
      </c>
      <c r="O1337" s="1">
        <v>296.12400000000002</v>
      </c>
      <c r="P1337" s="1">
        <v>1</v>
      </c>
      <c r="Q1337" s="1">
        <v>5</v>
      </c>
      <c r="R1337" s="2" t="s">
        <v>44</v>
      </c>
      <c r="S1337" s="2" t="s">
        <v>108</v>
      </c>
      <c r="T1337" s="2"/>
      <c r="U1337" s="2"/>
      <c r="V1337" s="2" t="s">
        <v>108</v>
      </c>
      <c r="W1337" s="2" t="s">
        <v>2816</v>
      </c>
      <c r="X1337" s="3">
        <v>44897.743750000001</v>
      </c>
      <c r="Y1337" s="2" t="s">
        <v>2172</v>
      </c>
      <c r="Z1337" s="2" t="s">
        <v>36</v>
      </c>
      <c r="AA1337" s="2"/>
      <c r="AB1337" s="2" t="s">
        <v>2817</v>
      </c>
    </row>
    <row r="1338" spans="1:28" ht="13" x14ac:dyDescent="0.15">
      <c r="A1338" s="1">
        <v>397</v>
      </c>
      <c r="B1338" s="2" t="s">
        <v>28</v>
      </c>
      <c r="C1338" s="2" t="s">
        <v>29</v>
      </c>
      <c r="D1338" s="1">
        <v>39</v>
      </c>
      <c r="E1338" s="2" t="s">
        <v>1619</v>
      </c>
      <c r="F1338" s="1">
        <v>2</v>
      </c>
      <c r="G1338" s="2" t="s">
        <v>29</v>
      </c>
      <c r="H1338" s="1">
        <v>29</v>
      </c>
      <c r="I1338" s="1">
        <v>29</v>
      </c>
      <c r="J1338" s="1">
        <v>29</v>
      </c>
      <c r="K1338" s="1">
        <v>5</v>
      </c>
      <c r="L1338" s="1">
        <v>296.57</v>
      </c>
      <c r="M1338" s="1">
        <v>296.57</v>
      </c>
      <c r="N1338" s="1">
        <v>296.11700000000002</v>
      </c>
      <c r="O1338" s="1">
        <v>296.11700000000002</v>
      </c>
      <c r="P1338" s="1">
        <v>0</v>
      </c>
      <c r="Q1338" s="1"/>
      <c r="R1338" s="2" t="s">
        <v>38</v>
      </c>
      <c r="S1338" s="2" t="s">
        <v>39</v>
      </c>
      <c r="T1338" s="2"/>
      <c r="U1338" s="2"/>
      <c r="V1338" s="2" t="s">
        <v>39</v>
      </c>
      <c r="W1338" s="2" t="s">
        <v>2818</v>
      </c>
      <c r="X1338" s="3">
        <v>44897.769444444442</v>
      </c>
      <c r="Y1338" s="2" t="s">
        <v>41</v>
      </c>
      <c r="Z1338" s="2" t="s">
        <v>36</v>
      </c>
      <c r="AA1338" s="2"/>
      <c r="AB1338" s="2" t="s">
        <v>2819</v>
      </c>
    </row>
    <row r="1339" spans="1:28" ht="13" x14ac:dyDescent="0.15">
      <c r="A1339" s="1">
        <v>397</v>
      </c>
      <c r="B1339" s="2" t="s">
        <v>28</v>
      </c>
      <c r="C1339" s="2" t="s">
        <v>29</v>
      </c>
      <c r="D1339" s="1">
        <v>39</v>
      </c>
      <c r="E1339" s="2" t="s">
        <v>1619</v>
      </c>
      <c r="F1339" s="1">
        <v>2</v>
      </c>
      <c r="G1339" s="2" t="s">
        <v>43</v>
      </c>
      <c r="H1339" s="1">
        <v>70</v>
      </c>
      <c r="I1339" s="1">
        <v>70</v>
      </c>
      <c r="J1339" s="1">
        <v>70</v>
      </c>
      <c r="K1339" s="1">
        <v>5</v>
      </c>
      <c r="L1339" s="1">
        <v>296.98</v>
      </c>
      <c r="M1339" s="1">
        <v>296.98</v>
      </c>
      <c r="N1339" s="1">
        <v>296.42099999999999</v>
      </c>
      <c r="O1339" s="1">
        <v>296.42099999999999</v>
      </c>
      <c r="P1339" s="1">
        <v>0</v>
      </c>
      <c r="Q1339" s="1">
        <v>1</v>
      </c>
      <c r="R1339" s="2" t="s">
        <v>49</v>
      </c>
      <c r="S1339" s="2" t="s">
        <v>50</v>
      </c>
      <c r="T1339" s="2"/>
      <c r="U1339" s="2"/>
      <c r="V1339" s="2" t="s">
        <v>2820</v>
      </c>
      <c r="W1339" s="2" t="s">
        <v>2821</v>
      </c>
      <c r="X1339" s="3">
        <v>44897.746527777781</v>
      </c>
      <c r="Y1339" s="2" t="s">
        <v>2172</v>
      </c>
      <c r="Z1339" s="2" t="s">
        <v>36</v>
      </c>
      <c r="AA1339" s="2"/>
      <c r="AB1339" s="2" t="s">
        <v>2822</v>
      </c>
    </row>
    <row r="1340" spans="1:28" ht="13" x14ac:dyDescent="0.15">
      <c r="A1340" s="1">
        <v>397</v>
      </c>
      <c r="B1340" s="2" t="s">
        <v>28</v>
      </c>
      <c r="C1340" s="2" t="s">
        <v>29</v>
      </c>
      <c r="D1340" s="1">
        <v>39</v>
      </c>
      <c r="E1340" s="2" t="s">
        <v>1619</v>
      </c>
      <c r="F1340" s="1">
        <v>3</v>
      </c>
      <c r="G1340" s="2" t="s">
        <v>43</v>
      </c>
      <c r="H1340" s="1">
        <v>81</v>
      </c>
      <c r="I1340" s="1">
        <v>81</v>
      </c>
      <c r="J1340" s="1">
        <v>81</v>
      </c>
      <c r="K1340" s="1">
        <v>5</v>
      </c>
      <c r="L1340" s="1">
        <v>298.56</v>
      </c>
      <c r="M1340" s="1">
        <v>298.56</v>
      </c>
      <c r="N1340" s="1">
        <v>297.596</v>
      </c>
      <c r="O1340" s="1">
        <v>297.596</v>
      </c>
      <c r="P1340" s="1">
        <v>0</v>
      </c>
      <c r="Q1340" s="1">
        <v>1</v>
      </c>
      <c r="R1340" s="2" t="s">
        <v>49</v>
      </c>
      <c r="S1340" s="2" t="s">
        <v>50</v>
      </c>
      <c r="T1340" s="2"/>
      <c r="U1340" s="2"/>
      <c r="V1340" s="2" t="s">
        <v>2823</v>
      </c>
      <c r="W1340" s="2" t="s">
        <v>2824</v>
      </c>
      <c r="X1340" s="3">
        <v>44897.746527777781</v>
      </c>
      <c r="Y1340" s="2" t="s">
        <v>2172</v>
      </c>
      <c r="Z1340" s="2" t="s">
        <v>36</v>
      </c>
      <c r="AA1340" s="2"/>
      <c r="AB1340" s="2" t="s">
        <v>2825</v>
      </c>
    </row>
    <row r="1341" spans="1:28" ht="13" x14ac:dyDescent="0.15">
      <c r="A1341" s="1">
        <v>397</v>
      </c>
      <c r="B1341" s="2" t="s">
        <v>28</v>
      </c>
      <c r="C1341" s="2" t="s">
        <v>29</v>
      </c>
      <c r="D1341" s="1">
        <v>39</v>
      </c>
      <c r="E1341" s="2" t="s">
        <v>1619</v>
      </c>
      <c r="F1341" s="1">
        <v>4</v>
      </c>
      <c r="G1341" s="2" t="s">
        <v>43</v>
      </c>
      <c r="H1341" s="1">
        <v>75</v>
      </c>
      <c r="I1341" s="1">
        <v>75</v>
      </c>
      <c r="J1341" s="1">
        <v>75</v>
      </c>
      <c r="K1341" s="1">
        <v>5</v>
      </c>
      <c r="L1341" s="1">
        <v>299.98</v>
      </c>
      <c r="M1341" s="1">
        <v>299.98</v>
      </c>
      <c r="N1341" s="1">
        <v>298.65199999999999</v>
      </c>
      <c r="O1341" s="1">
        <v>298.65199999999999</v>
      </c>
      <c r="P1341" s="1">
        <v>0</v>
      </c>
      <c r="Q1341" s="1">
        <v>1</v>
      </c>
      <c r="R1341" s="2" t="s">
        <v>49</v>
      </c>
      <c r="S1341" s="2" t="s">
        <v>50</v>
      </c>
      <c r="T1341" s="2"/>
      <c r="U1341" s="2"/>
      <c r="V1341" s="2" t="s">
        <v>2826</v>
      </c>
      <c r="W1341" s="2" t="s">
        <v>2827</v>
      </c>
      <c r="X1341" s="3">
        <v>44897.746527777781</v>
      </c>
      <c r="Y1341" s="2" t="s">
        <v>2172</v>
      </c>
      <c r="Z1341" s="2" t="s">
        <v>36</v>
      </c>
      <c r="AA1341" s="2"/>
      <c r="AB1341" s="2" t="s">
        <v>2828</v>
      </c>
    </row>
    <row r="1342" spans="1:28" ht="13" x14ac:dyDescent="0.15">
      <c r="A1342" s="1">
        <v>397</v>
      </c>
      <c r="B1342" s="2" t="s">
        <v>28</v>
      </c>
      <c r="C1342" s="2" t="s">
        <v>29</v>
      </c>
      <c r="D1342" s="1">
        <v>40</v>
      </c>
      <c r="E1342" s="2" t="s">
        <v>1619</v>
      </c>
      <c r="F1342" s="1">
        <v>1</v>
      </c>
      <c r="G1342" s="2" t="s">
        <v>43</v>
      </c>
      <c r="H1342" s="1">
        <v>49</v>
      </c>
      <c r="I1342" s="1">
        <v>50</v>
      </c>
      <c r="J1342" s="1">
        <v>49</v>
      </c>
      <c r="K1342" s="1">
        <v>5</v>
      </c>
      <c r="L1342" s="1">
        <v>300.19</v>
      </c>
      <c r="M1342" s="1">
        <v>300.2</v>
      </c>
      <c r="N1342" s="1">
        <v>300.185</v>
      </c>
      <c r="O1342" s="1">
        <v>300.19499999999999</v>
      </c>
      <c r="P1342" s="1">
        <v>1</v>
      </c>
      <c r="Q1342" s="1">
        <v>5</v>
      </c>
      <c r="R1342" s="2" t="s">
        <v>44</v>
      </c>
      <c r="S1342" s="2" t="s">
        <v>112</v>
      </c>
      <c r="T1342" s="2"/>
      <c r="U1342" s="2"/>
      <c r="V1342" s="2" t="s">
        <v>112</v>
      </c>
      <c r="W1342" s="2" t="s">
        <v>2829</v>
      </c>
      <c r="X1342" s="3">
        <v>44897.79791666667</v>
      </c>
      <c r="Y1342" s="2" t="s">
        <v>2172</v>
      </c>
      <c r="Z1342" s="2" t="s">
        <v>36</v>
      </c>
      <c r="AA1342" s="2"/>
      <c r="AB1342" s="2" t="s">
        <v>2830</v>
      </c>
    </row>
    <row r="1343" spans="1:28" ht="13" x14ac:dyDescent="0.15">
      <c r="A1343" s="1">
        <v>397</v>
      </c>
      <c r="B1343" s="2" t="s">
        <v>28</v>
      </c>
      <c r="C1343" s="2" t="s">
        <v>29</v>
      </c>
      <c r="D1343" s="1">
        <v>40</v>
      </c>
      <c r="E1343" s="2" t="s">
        <v>1619</v>
      </c>
      <c r="F1343" s="1">
        <v>1</v>
      </c>
      <c r="G1343" s="2" t="s">
        <v>43</v>
      </c>
      <c r="H1343" s="1">
        <v>49</v>
      </c>
      <c r="I1343" s="1">
        <v>50</v>
      </c>
      <c r="J1343" s="1">
        <v>49</v>
      </c>
      <c r="K1343" s="1">
        <v>5</v>
      </c>
      <c r="L1343" s="1">
        <v>300.19</v>
      </c>
      <c r="M1343" s="1">
        <v>300.2</v>
      </c>
      <c r="N1343" s="1">
        <v>300.185</v>
      </c>
      <c r="O1343" s="1">
        <v>300.19499999999999</v>
      </c>
      <c r="P1343" s="1">
        <v>1</v>
      </c>
      <c r="Q1343" s="1">
        <v>5</v>
      </c>
      <c r="R1343" s="2" t="s">
        <v>44</v>
      </c>
      <c r="S1343" s="2" t="s">
        <v>108</v>
      </c>
      <c r="T1343" s="2"/>
      <c r="U1343" s="2"/>
      <c r="V1343" s="2" t="s">
        <v>108</v>
      </c>
      <c r="W1343" s="2" t="s">
        <v>2831</v>
      </c>
      <c r="X1343" s="3">
        <v>44897.79791666667</v>
      </c>
      <c r="Y1343" s="2" t="s">
        <v>2172</v>
      </c>
      <c r="Z1343" s="2" t="s">
        <v>36</v>
      </c>
      <c r="AA1343" s="2"/>
      <c r="AB1343" s="2" t="s">
        <v>2832</v>
      </c>
    </row>
    <row r="1344" spans="1:28" ht="13" x14ac:dyDescent="0.15">
      <c r="A1344" s="1">
        <v>397</v>
      </c>
      <c r="B1344" s="2" t="s">
        <v>28</v>
      </c>
      <c r="C1344" s="2" t="s">
        <v>29</v>
      </c>
      <c r="D1344" s="1">
        <v>40</v>
      </c>
      <c r="E1344" s="2" t="s">
        <v>1619</v>
      </c>
      <c r="F1344" s="1">
        <v>1</v>
      </c>
      <c r="G1344" s="2" t="s">
        <v>29</v>
      </c>
      <c r="H1344" s="1">
        <v>49</v>
      </c>
      <c r="I1344" s="1">
        <v>49</v>
      </c>
      <c r="J1344" s="1">
        <v>49</v>
      </c>
      <c r="K1344" s="1">
        <v>5</v>
      </c>
      <c r="L1344" s="1">
        <v>300.19</v>
      </c>
      <c r="M1344" s="1">
        <v>300.19</v>
      </c>
      <c r="N1344" s="1">
        <v>300.185</v>
      </c>
      <c r="O1344" s="1">
        <v>300.185</v>
      </c>
      <c r="P1344" s="1">
        <v>0</v>
      </c>
      <c r="Q1344" s="1"/>
      <c r="R1344" s="2" t="s">
        <v>38</v>
      </c>
      <c r="S1344" s="2" t="s">
        <v>39</v>
      </c>
      <c r="T1344" s="2"/>
      <c r="U1344" s="2"/>
      <c r="V1344" s="2" t="s">
        <v>39</v>
      </c>
      <c r="W1344" s="2" t="s">
        <v>2833</v>
      </c>
      <c r="X1344" s="3">
        <v>44897.804166666669</v>
      </c>
      <c r="Y1344" s="2" t="s">
        <v>41</v>
      </c>
      <c r="Z1344" s="2" t="s">
        <v>36</v>
      </c>
      <c r="AA1344" s="2"/>
      <c r="AB1344" s="2" t="s">
        <v>2834</v>
      </c>
    </row>
    <row r="1345" spans="1:28" ht="13" x14ac:dyDescent="0.15">
      <c r="A1345" s="1">
        <v>397</v>
      </c>
      <c r="B1345" s="2" t="s">
        <v>28</v>
      </c>
      <c r="C1345" s="2" t="s">
        <v>29</v>
      </c>
      <c r="D1345" s="1">
        <v>40</v>
      </c>
      <c r="E1345" s="2" t="s">
        <v>1619</v>
      </c>
      <c r="F1345" s="1">
        <v>1</v>
      </c>
      <c r="G1345" s="2" t="s">
        <v>43</v>
      </c>
      <c r="H1345" s="1">
        <v>71</v>
      </c>
      <c r="I1345" s="1">
        <v>71</v>
      </c>
      <c r="J1345" s="1">
        <v>71</v>
      </c>
      <c r="K1345" s="1">
        <v>5</v>
      </c>
      <c r="L1345" s="1">
        <v>300.41000000000003</v>
      </c>
      <c r="M1345" s="1">
        <v>300.41000000000003</v>
      </c>
      <c r="N1345" s="1">
        <v>300.40300000000002</v>
      </c>
      <c r="O1345" s="1">
        <v>300.40300000000002</v>
      </c>
      <c r="P1345" s="1">
        <v>0</v>
      </c>
      <c r="Q1345" s="1">
        <v>1</v>
      </c>
      <c r="R1345" s="2" t="s">
        <v>49</v>
      </c>
      <c r="S1345" s="2" t="s">
        <v>50</v>
      </c>
      <c r="T1345" s="2"/>
      <c r="U1345" s="2"/>
      <c r="V1345" s="2" t="s">
        <v>50</v>
      </c>
      <c r="W1345" s="2" t="s">
        <v>2835</v>
      </c>
      <c r="X1345" s="3">
        <v>44897.794444444444</v>
      </c>
      <c r="Y1345" s="2" t="s">
        <v>2172</v>
      </c>
      <c r="Z1345" s="2" t="s">
        <v>36</v>
      </c>
      <c r="AA1345" s="2"/>
      <c r="AB1345" s="2" t="s">
        <v>2836</v>
      </c>
    </row>
    <row r="1346" spans="1:28" ht="13" x14ac:dyDescent="0.15">
      <c r="A1346" s="1">
        <v>397</v>
      </c>
      <c r="B1346" s="2" t="s">
        <v>28</v>
      </c>
      <c r="C1346" s="2" t="s">
        <v>29</v>
      </c>
      <c r="D1346" s="1">
        <v>39</v>
      </c>
      <c r="E1346" s="2" t="s">
        <v>1619</v>
      </c>
      <c r="F1346" s="1">
        <v>5</v>
      </c>
      <c r="G1346" s="2" t="s">
        <v>43</v>
      </c>
      <c r="H1346" s="1">
        <v>29</v>
      </c>
      <c r="I1346" s="1">
        <v>29</v>
      </c>
      <c r="J1346" s="1">
        <v>29</v>
      </c>
      <c r="K1346" s="1">
        <v>5</v>
      </c>
      <c r="L1346" s="1">
        <v>300.99</v>
      </c>
      <c r="M1346" s="1">
        <v>300.99</v>
      </c>
      <c r="N1346" s="1">
        <v>299.40300000000002</v>
      </c>
      <c r="O1346" s="1">
        <v>299.40300000000002</v>
      </c>
      <c r="P1346" s="1">
        <v>0</v>
      </c>
      <c r="Q1346" s="1">
        <v>1</v>
      </c>
      <c r="R1346" s="2" t="s">
        <v>49</v>
      </c>
      <c r="S1346" s="2" t="s">
        <v>50</v>
      </c>
      <c r="T1346" s="2"/>
      <c r="U1346" s="2"/>
      <c r="V1346" s="2" t="s">
        <v>2837</v>
      </c>
      <c r="W1346" s="2" t="s">
        <v>2838</v>
      </c>
      <c r="X1346" s="3">
        <v>44897.746527777781</v>
      </c>
      <c r="Y1346" s="2" t="s">
        <v>2172</v>
      </c>
      <c r="Z1346" s="2" t="s">
        <v>36</v>
      </c>
      <c r="AA1346" s="2"/>
      <c r="AB1346" s="2" t="s">
        <v>2839</v>
      </c>
    </row>
    <row r="1347" spans="1:28" ht="13" x14ac:dyDescent="0.15">
      <c r="A1347" s="1">
        <v>397</v>
      </c>
      <c r="B1347" s="2" t="s">
        <v>28</v>
      </c>
      <c r="C1347" s="2" t="s">
        <v>29</v>
      </c>
      <c r="D1347" s="1">
        <v>39</v>
      </c>
      <c r="E1347" s="2" t="s">
        <v>1619</v>
      </c>
      <c r="F1347" s="1" t="s">
        <v>119</v>
      </c>
      <c r="G1347" s="2"/>
      <c r="H1347" s="1">
        <v>10</v>
      </c>
      <c r="I1347" s="1">
        <v>17</v>
      </c>
      <c r="J1347" s="1">
        <v>0</v>
      </c>
      <c r="K1347" s="1">
        <v>5</v>
      </c>
      <c r="L1347" s="1">
        <v>301.32</v>
      </c>
      <c r="M1347" s="1">
        <v>301.39</v>
      </c>
      <c r="N1347" s="1">
        <v>299.64800000000002</v>
      </c>
      <c r="O1347" s="1">
        <v>299.7</v>
      </c>
      <c r="P1347" s="1">
        <v>7</v>
      </c>
      <c r="Q1347" s="1">
        <v>30</v>
      </c>
      <c r="R1347" s="2" t="s">
        <v>31</v>
      </c>
      <c r="S1347" s="2"/>
      <c r="T1347" s="2" t="s">
        <v>120</v>
      </c>
      <c r="U1347" s="2" t="s">
        <v>121</v>
      </c>
      <c r="V1347" s="2" t="s">
        <v>122</v>
      </c>
      <c r="W1347" s="2" t="s">
        <v>2840</v>
      </c>
      <c r="X1347" s="3">
        <v>44896.969444444447</v>
      </c>
      <c r="Y1347" s="2" t="s">
        <v>35</v>
      </c>
      <c r="Z1347" s="2" t="s">
        <v>36</v>
      </c>
      <c r="AA1347" s="2"/>
      <c r="AB1347" s="2" t="s">
        <v>2841</v>
      </c>
    </row>
    <row r="1348" spans="1:28" ht="13" x14ac:dyDescent="0.15">
      <c r="A1348" s="1">
        <v>397</v>
      </c>
      <c r="B1348" s="2" t="s">
        <v>28</v>
      </c>
      <c r="C1348" s="2" t="s">
        <v>29</v>
      </c>
      <c r="D1348" s="1">
        <v>39</v>
      </c>
      <c r="E1348" s="2" t="s">
        <v>1619</v>
      </c>
      <c r="F1348" s="1" t="s">
        <v>119</v>
      </c>
      <c r="G1348" s="2"/>
      <c r="H1348" s="1">
        <v>10</v>
      </c>
      <c r="I1348" s="1">
        <v>17</v>
      </c>
      <c r="J1348" s="1">
        <v>0</v>
      </c>
      <c r="K1348" s="1">
        <v>5</v>
      </c>
      <c r="L1348" s="1">
        <v>301.32</v>
      </c>
      <c r="M1348" s="1">
        <v>301.39</v>
      </c>
      <c r="N1348" s="1">
        <v>299.64800000000002</v>
      </c>
      <c r="O1348" s="1">
        <v>299.7</v>
      </c>
      <c r="P1348" s="1">
        <v>7</v>
      </c>
      <c r="Q1348" s="1">
        <v>20</v>
      </c>
      <c r="R1348" s="2" t="s">
        <v>31</v>
      </c>
      <c r="S1348" s="2" t="s">
        <v>133</v>
      </c>
      <c r="T1348" s="2"/>
      <c r="U1348" s="2"/>
      <c r="V1348" s="2" t="s">
        <v>133</v>
      </c>
      <c r="W1348" s="2" t="s">
        <v>2842</v>
      </c>
      <c r="X1348" s="3">
        <v>44896.969444444447</v>
      </c>
      <c r="Y1348" s="2" t="s">
        <v>35</v>
      </c>
      <c r="Z1348" s="2" t="s">
        <v>36</v>
      </c>
      <c r="AA1348" s="2" t="s">
        <v>131</v>
      </c>
      <c r="AB1348" s="2" t="s">
        <v>2843</v>
      </c>
    </row>
    <row r="1349" spans="1:28" ht="13" x14ac:dyDescent="0.15">
      <c r="A1349" s="1">
        <v>397</v>
      </c>
      <c r="B1349" s="2" t="s">
        <v>28</v>
      </c>
      <c r="C1349" s="2" t="s">
        <v>29</v>
      </c>
      <c r="D1349" s="1">
        <v>39</v>
      </c>
      <c r="E1349" s="2" t="s">
        <v>1619</v>
      </c>
      <c r="F1349" s="1" t="s">
        <v>119</v>
      </c>
      <c r="G1349" s="2"/>
      <c r="H1349" s="1">
        <v>10</v>
      </c>
      <c r="I1349" s="1">
        <v>17</v>
      </c>
      <c r="J1349" s="1">
        <v>0</v>
      </c>
      <c r="K1349" s="1">
        <v>5</v>
      </c>
      <c r="L1349" s="1">
        <v>301.32</v>
      </c>
      <c r="M1349" s="1">
        <v>301.39</v>
      </c>
      <c r="N1349" s="1">
        <v>299.64800000000002</v>
      </c>
      <c r="O1349" s="1">
        <v>299.7</v>
      </c>
      <c r="P1349" s="1">
        <v>7</v>
      </c>
      <c r="Q1349" s="1">
        <v>5</v>
      </c>
      <c r="R1349" s="2" t="s">
        <v>31</v>
      </c>
      <c r="S1349" s="2"/>
      <c r="T1349" s="2" t="s">
        <v>141</v>
      </c>
      <c r="U1349" s="2" t="s">
        <v>142</v>
      </c>
      <c r="V1349" s="2" t="s">
        <v>143</v>
      </c>
      <c r="W1349" s="2" t="s">
        <v>2844</v>
      </c>
      <c r="X1349" s="3">
        <v>44896.969444444447</v>
      </c>
      <c r="Y1349" s="2" t="s">
        <v>35</v>
      </c>
      <c r="Z1349" s="2" t="s">
        <v>36</v>
      </c>
      <c r="AA1349" s="2"/>
      <c r="AB1349" s="2" t="s">
        <v>2845</v>
      </c>
    </row>
    <row r="1350" spans="1:28" ht="13" x14ac:dyDescent="0.15">
      <c r="A1350" s="1">
        <v>397</v>
      </c>
      <c r="B1350" s="2" t="s">
        <v>28</v>
      </c>
      <c r="C1350" s="2" t="s">
        <v>29</v>
      </c>
      <c r="D1350" s="1">
        <v>39</v>
      </c>
      <c r="E1350" s="2" t="s">
        <v>1619</v>
      </c>
      <c r="F1350" s="1" t="s">
        <v>119</v>
      </c>
      <c r="G1350" s="2"/>
      <c r="H1350" s="1">
        <v>10</v>
      </c>
      <c r="I1350" s="1">
        <v>17</v>
      </c>
      <c r="J1350" s="1">
        <v>0</v>
      </c>
      <c r="K1350" s="1">
        <v>5</v>
      </c>
      <c r="L1350" s="1">
        <v>301.32</v>
      </c>
      <c r="M1350" s="1">
        <v>301.39</v>
      </c>
      <c r="N1350" s="1">
        <v>299.64800000000002</v>
      </c>
      <c r="O1350" s="1">
        <v>299.7</v>
      </c>
      <c r="P1350" s="1">
        <v>7</v>
      </c>
      <c r="Q1350" s="1">
        <v>5</v>
      </c>
      <c r="R1350" s="2" t="s">
        <v>31</v>
      </c>
      <c r="S1350" s="2"/>
      <c r="T1350" s="2" t="s">
        <v>136</v>
      </c>
      <c r="U1350" s="2" t="s">
        <v>137</v>
      </c>
      <c r="V1350" s="2" t="s">
        <v>138</v>
      </c>
      <c r="W1350" s="2" t="s">
        <v>2846</v>
      </c>
      <c r="X1350" s="3">
        <v>44896.969444444447</v>
      </c>
      <c r="Y1350" s="2" t="s">
        <v>35</v>
      </c>
      <c r="Z1350" s="2" t="s">
        <v>36</v>
      </c>
      <c r="AA1350" s="2"/>
      <c r="AB1350" s="2" t="s">
        <v>2847</v>
      </c>
    </row>
    <row r="1351" spans="1:28" ht="13" x14ac:dyDescent="0.15">
      <c r="A1351" s="1">
        <v>397</v>
      </c>
      <c r="B1351" s="2" t="s">
        <v>28</v>
      </c>
      <c r="C1351" s="2" t="s">
        <v>29</v>
      </c>
      <c r="D1351" s="1">
        <v>39</v>
      </c>
      <c r="E1351" s="2" t="s">
        <v>1619</v>
      </c>
      <c r="F1351" s="1" t="s">
        <v>119</v>
      </c>
      <c r="G1351" s="2"/>
      <c r="H1351" s="1">
        <v>10</v>
      </c>
      <c r="I1351" s="1">
        <v>17</v>
      </c>
      <c r="J1351" s="1">
        <v>10</v>
      </c>
      <c r="K1351" s="1">
        <v>5</v>
      </c>
      <c r="L1351" s="1">
        <v>301.32</v>
      </c>
      <c r="M1351" s="1">
        <v>301.39</v>
      </c>
      <c r="N1351" s="1">
        <v>299.64800000000002</v>
      </c>
      <c r="O1351" s="1">
        <v>299.7</v>
      </c>
      <c r="P1351" s="1">
        <v>7</v>
      </c>
      <c r="Q1351" s="1">
        <v>247</v>
      </c>
      <c r="R1351" s="2" t="s">
        <v>59</v>
      </c>
      <c r="S1351" s="2" t="s">
        <v>32</v>
      </c>
      <c r="T1351" s="2"/>
      <c r="U1351" s="2"/>
      <c r="V1351" s="2" t="s">
        <v>32</v>
      </c>
      <c r="W1351" s="2" t="s">
        <v>2848</v>
      </c>
      <c r="X1351" s="3">
        <v>44896.969444444447</v>
      </c>
      <c r="Y1351" s="2" t="s">
        <v>35</v>
      </c>
      <c r="Z1351" s="2" t="s">
        <v>36</v>
      </c>
      <c r="AA1351" s="2"/>
      <c r="AB1351" s="2" t="s">
        <v>2849</v>
      </c>
    </row>
    <row r="1352" spans="1:28" ht="13" x14ac:dyDescent="0.15">
      <c r="A1352" s="1">
        <v>397</v>
      </c>
      <c r="B1352" s="2" t="s">
        <v>28</v>
      </c>
      <c r="C1352" s="2" t="s">
        <v>29</v>
      </c>
      <c r="D1352" s="1">
        <v>39</v>
      </c>
      <c r="E1352" s="2" t="s">
        <v>1619</v>
      </c>
      <c r="F1352" s="1" t="s">
        <v>119</v>
      </c>
      <c r="G1352" s="2"/>
      <c r="H1352" s="1">
        <v>10</v>
      </c>
      <c r="I1352" s="1">
        <v>17</v>
      </c>
      <c r="J1352" s="1">
        <v>0</v>
      </c>
      <c r="K1352" s="1">
        <v>5</v>
      </c>
      <c r="L1352" s="1">
        <v>301.32</v>
      </c>
      <c r="M1352" s="1">
        <v>301.39</v>
      </c>
      <c r="N1352" s="1">
        <v>299.64800000000002</v>
      </c>
      <c r="O1352" s="1">
        <v>299.7</v>
      </c>
      <c r="P1352" s="1">
        <v>7</v>
      </c>
      <c r="Q1352" s="1">
        <v>5</v>
      </c>
      <c r="R1352" s="2" t="s">
        <v>31</v>
      </c>
      <c r="S1352" s="2" t="s">
        <v>50</v>
      </c>
      <c r="T1352" s="2"/>
      <c r="U1352" s="2"/>
      <c r="V1352" s="2" t="s">
        <v>50</v>
      </c>
      <c r="W1352" s="2" t="s">
        <v>2850</v>
      </c>
      <c r="X1352" s="3">
        <v>44896.969444444447</v>
      </c>
      <c r="Y1352" s="2" t="s">
        <v>35</v>
      </c>
      <c r="Z1352" s="2" t="s">
        <v>36</v>
      </c>
      <c r="AA1352" s="2" t="s">
        <v>131</v>
      </c>
      <c r="AB1352" s="2" t="s">
        <v>2851</v>
      </c>
    </row>
    <row r="1353" spans="1:28" ht="13" x14ac:dyDescent="0.15">
      <c r="A1353" s="1">
        <v>397</v>
      </c>
      <c r="B1353" s="2" t="s">
        <v>28</v>
      </c>
      <c r="C1353" s="2" t="s">
        <v>29</v>
      </c>
      <c r="D1353" s="1">
        <v>39</v>
      </c>
      <c r="E1353" s="2" t="s">
        <v>1619</v>
      </c>
      <c r="F1353" s="1" t="s">
        <v>119</v>
      </c>
      <c r="G1353" s="2"/>
      <c r="H1353" s="1">
        <v>10</v>
      </c>
      <c r="I1353" s="1">
        <v>17</v>
      </c>
      <c r="J1353" s="1">
        <v>0</v>
      </c>
      <c r="K1353" s="1">
        <v>5</v>
      </c>
      <c r="L1353" s="1">
        <v>301.32</v>
      </c>
      <c r="M1353" s="1">
        <v>301.39</v>
      </c>
      <c r="N1353" s="1">
        <v>299.64800000000002</v>
      </c>
      <c r="O1353" s="1">
        <v>299.7</v>
      </c>
      <c r="P1353" s="1">
        <v>7</v>
      </c>
      <c r="Q1353" s="1">
        <v>5</v>
      </c>
      <c r="R1353" s="2" t="s">
        <v>31</v>
      </c>
      <c r="S1353" s="2"/>
      <c r="T1353" s="2" t="s">
        <v>153</v>
      </c>
      <c r="U1353" s="2" t="s">
        <v>154</v>
      </c>
      <c r="V1353" s="2" t="s">
        <v>155</v>
      </c>
      <c r="W1353" s="2" t="s">
        <v>2852</v>
      </c>
      <c r="X1353" s="3">
        <v>44896.969444444447</v>
      </c>
      <c r="Y1353" s="2" t="s">
        <v>35</v>
      </c>
      <c r="Z1353" s="2" t="s">
        <v>36</v>
      </c>
      <c r="AA1353" s="2"/>
      <c r="AB1353" s="2" t="s">
        <v>2853</v>
      </c>
    </row>
    <row r="1354" spans="1:28" ht="13" x14ac:dyDescent="0.15">
      <c r="A1354" s="1">
        <v>397</v>
      </c>
      <c r="B1354" s="2" t="s">
        <v>28</v>
      </c>
      <c r="C1354" s="2" t="s">
        <v>29</v>
      </c>
      <c r="D1354" s="1">
        <v>39</v>
      </c>
      <c r="E1354" s="2" t="s">
        <v>1619</v>
      </c>
      <c r="F1354" s="1" t="s">
        <v>119</v>
      </c>
      <c r="G1354" s="2"/>
      <c r="H1354" s="1">
        <v>10</v>
      </c>
      <c r="I1354" s="1">
        <v>17</v>
      </c>
      <c r="J1354" s="1">
        <v>0</v>
      </c>
      <c r="K1354" s="1">
        <v>5</v>
      </c>
      <c r="L1354" s="1">
        <v>301.32</v>
      </c>
      <c r="M1354" s="1">
        <v>301.39</v>
      </c>
      <c r="N1354" s="1">
        <v>299.64800000000002</v>
      </c>
      <c r="O1354" s="1">
        <v>299.7</v>
      </c>
      <c r="P1354" s="1">
        <v>7</v>
      </c>
      <c r="Q1354" s="1">
        <v>30</v>
      </c>
      <c r="R1354" s="2" t="s">
        <v>31</v>
      </c>
      <c r="S1354" s="2"/>
      <c r="T1354" s="2" t="s">
        <v>125</v>
      </c>
      <c r="U1354" s="2" t="s">
        <v>126</v>
      </c>
      <c r="V1354" s="2" t="s">
        <v>127</v>
      </c>
      <c r="W1354" s="2" t="s">
        <v>2854</v>
      </c>
      <c r="X1354" s="3">
        <v>44896.969444444447</v>
      </c>
      <c r="Y1354" s="2" t="s">
        <v>35</v>
      </c>
      <c r="Z1354" s="2" t="s">
        <v>36</v>
      </c>
      <c r="AA1354" s="2"/>
      <c r="AB1354" s="2" t="s">
        <v>2855</v>
      </c>
    </row>
    <row r="1355" spans="1:28" ht="13" x14ac:dyDescent="0.15">
      <c r="A1355" s="1">
        <v>397</v>
      </c>
      <c r="B1355" s="2" t="s">
        <v>28</v>
      </c>
      <c r="C1355" s="2" t="s">
        <v>29</v>
      </c>
      <c r="D1355" s="1">
        <v>39</v>
      </c>
      <c r="E1355" s="2" t="s">
        <v>1619</v>
      </c>
      <c r="F1355" s="1" t="s">
        <v>119</v>
      </c>
      <c r="G1355" s="2"/>
      <c r="H1355" s="1">
        <v>10</v>
      </c>
      <c r="I1355" s="1">
        <v>17</v>
      </c>
      <c r="J1355" s="1">
        <v>0</v>
      </c>
      <c r="K1355" s="1">
        <v>5</v>
      </c>
      <c r="L1355" s="1">
        <v>301.32</v>
      </c>
      <c r="M1355" s="1">
        <v>301.39</v>
      </c>
      <c r="N1355" s="1">
        <v>299.64800000000002</v>
      </c>
      <c r="O1355" s="1">
        <v>299.7</v>
      </c>
      <c r="P1355" s="1">
        <v>7</v>
      </c>
      <c r="Q1355" s="1">
        <v>20</v>
      </c>
      <c r="R1355" s="2" t="s">
        <v>31</v>
      </c>
      <c r="S1355" s="2"/>
      <c r="T1355" s="2" t="s">
        <v>146</v>
      </c>
      <c r="U1355" s="2" t="s">
        <v>147</v>
      </c>
      <c r="V1355" s="2" t="s">
        <v>148</v>
      </c>
      <c r="W1355" s="2" t="s">
        <v>2856</v>
      </c>
      <c r="X1355" s="3">
        <v>44896.969444444447</v>
      </c>
      <c r="Y1355" s="2" t="s">
        <v>35</v>
      </c>
      <c r="Z1355" s="2" t="s">
        <v>36</v>
      </c>
      <c r="AA1355" s="2"/>
      <c r="AB1355" s="2" t="s">
        <v>2857</v>
      </c>
    </row>
    <row r="1356" spans="1:28" ht="13" x14ac:dyDescent="0.15">
      <c r="A1356" s="1">
        <v>397</v>
      </c>
      <c r="B1356" s="2" t="s">
        <v>28</v>
      </c>
      <c r="C1356" s="2" t="s">
        <v>29</v>
      </c>
      <c r="D1356" s="1">
        <v>39</v>
      </c>
      <c r="E1356" s="2" t="s">
        <v>1619</v>
      </c>
      <c r="F1356" s="1" t="s">
        <v>119</v>
      </c>
      <c r="G1356" s="2"/>
      <c r="H1356" s="1">
        <v>10</v>
      </c>
      <c r="I1356" s="1">
        <v>17</v>
      </c>
      <c r="J1356" s="1">
        <v>0</v>
      </c>
      <c r="K1356" s="1">
        <v>5</v>
      </c>
      <c r="L1356" s="1">
        <v>301.32</v>
      </c>
      <c r="M1356" s="1">
        <v>301.39</v>
      </c>
      <c r="N1356" s="1">
        <v>299.64800000000002</v>
      </c>
      <c r="O1356" s="1">
        <v>299.7</v>
      </c>
      <c r="P1356" s="1">
        <v>7</v>
      </c>
      <c r="Q1356" s="1">
        <v>20</v>
      </c>
      <c r="R1356" s="2" t="s">
        <v>31</v>
      </c>
      <c r="S1356" s="2"/>
      <c r="T1356" s="2" t="s">
        <v>158</v>
      </c>
      <c r="U1356" s="2" t="s">
        <v>159</v>
      </c>
      <c r="V1356" s="2" t="s">
        <v>160</v>
      </c>
      <c r="W1356" s="2" t="s">
        <v>2858</v>
      </c>
      <c r="X1356" s="3">
        <v>44896.969444444447</v>
      </c>
      <c r="Y1356" s="2" t="s">
        <v>35</v>
      </c>
      <c r="Z1356" s="2" t="s">
        <v>36</v>
      </c>
      <c r="AA1356" s="2"/>
      <c r="AB1356" s="2" t="s">
        <v>2859</v>
      </c>
    </row>
    <row r="1357" spans="1:28" ht="13" x14ac:dyDescent="0.15">
      <c r="A1357" s="1">
        <v>397</v>
      </c>
      <c r="B1357" s="2" t="s">
        <v>28</v>
      </c>
      <c r="C1357" s="2" t="s">
        <v>29</v>
      </c>
      <c r="D1357" s="1">
        <v>40</v>
      </c>
      <c r="E1357" s="2" t="s">
        <v>1619</v>
      </c>
      <c r="F1357" s="1">
        <v>2</v>
      </c>
      <c r="G1357" s="2" t="s">
        <v>43</v>
      </c>
      <c r="H1357" s="1">
        <v>68</v>
      </c>
      <c r="I1357" s="1">
        <v>68</v>
      </c>
      <c r="J1357" s="1">
        <v>68</v>
      </c>
      <c r="K1357" s="1">
        <v>5</v>
      </c>
      <c r="L1357" s="1">
        <v>301.86</v>
      </c>
      <c r="M1357" s="1">
        <v>301.86</v>
      </c>
      <c r="N1357" s="1">
        <v>301.83800000000002</v>
      </c>
      <c r="O1357" s="1">
        <v>301.83800000000002</v>
      </c>
      <c r="P1357" s="1">
        <v>0</v>
      </c>
      <c r="Q1357" s="1">
        <v>1</v>
      </c>
      <c r="R1357" s="2" t="s">
        <v>49</v>
      </c>
      <c r="S1357" s="2" t="s">
        <v>50</v>
      </c>
      <c r="T1357" s="2"/>
      <c r="U1357" s="2"/>
      <c r="V1357" s="2" t="s">
        <v>2860</v>
      </c>
      <c r="W1357" s="2" t="s">
        <v>2861</v>
      </c>
      <c r="X1357" s="3">
        <v>44897.794444444444</v>
      </c>
      <c r="Y1357" s="2" t="s">
        <v>2172</v>
      </c>
      <c r="Z1357" s="2" t="s">
        <v>36</v>
      </c>
      <c r="AA1357" s="2"/>
      <c r="AB1357" s="2" t="s">
        <v>2862</v>
      </c>
    </row>
    <row r="1358" spans="1:28" ht="13" x14ac:dyDescent="0.15">
      <c r="A1358" s="1">
        <v>397</v>
      </c>
      <c r="B1358" s="2" t="s">
        <v>28</v>
      </c>
      <c r="C1358" s="2" t="s">
        <v>29</v>
      </c>
      <c r="D1358" s="1">
        <v>40</v>
      </c>
      <c r="E1358" s="2" t="s">
        <v>1619</v>
      </c>
      <c r="F1358" s="1">
        <v>3</v>
      </c>
      <c r="G1358" s="2" t="s">
        <v>43</v>
      </c>
      <c r="H1358" s="1">
        <v>30</v>
      </c>
      <c r="I1358" s="1">
        <v>32</v>
      </c>
      <c r="J1358" s="1">
        <v>30</v>
      </c>
      <c r="K1358" s="1">
        <v>5</v>
      </c>
      <c r="L1358" s="1">
        <v>302.95</v>
      </c>
      <c r="M1358" s="1">
        <v>302.97000000000003</v>
      </c>
      <c r="N1358" s="1">
        <v>302.91699999999997</v>
      </c>
      <c r="O1358" s="1">
        <v>302.93700000000001</v>
      </c>
      <c r="P1358" s="1">
        <v>2</v>
      </c>
      <c r="Q1358" s="1">
        <v>7</v>
      </c>
      <c r="R1358" s="2" t="s">
        <v>210</v>
      </c>
      <c r="S1358" s="2" t="s">
        <v>211</v>
      </c>
      <c r="T1358" s="2" t="s">
        <v>212</v>
      </c>
      <c r="U1358" s="2" t="s">
        <v>213</v>
      </c>
      <c r="V1358" s="2" t="s">
        <v>211</v>
      </c>
      <c r="W1358" s="2" t="s">
        <v>2863</v>
      </c>
      <c r="X1358" s="3">
        <v>44897.802777777775</v>
      </c>
      <c r="Y1358" s="2" t="s">
        <v>35</v>
      </c>
      <c r="Z1358" s="2" t="s">
        <v>36</v>
      </c>
      <c r="AA1358" s="2"/>
      <c r="AB1358" s="2" t="s">
        <v>2864</v>
      </c>
    </row>
    <row r="1359" spans="1:28" ht="13" x14ac:dyDescent="0.15">
      <c r="A1359" s="1">
        <v>397</v>
      </c>
      <c r="B1359" s="2" t="s">
        <v>28</v>
      </c>
      <c r="C1359" s="2" t="s">
        <v>29</v>
      </c>
      <c r="D1359" s="1">
        <v>40</v>
      </c>
      <c r="E1359" s="2" t="s">
        <v>1619</v>
      </c>
      <c r="F1359" s="1">
        <v>3</v>
      </c>
      <c r="G1359" s="2" t="s">
        <v>43</v>
      </c>
      <c r="H1359" s="1">
        <v>49</v>
      </c>
      <c r="I1359" s="1">
        <v>51</v>
      </c>
      <c r="J1359" s="1">
        <v>49</v>
      </c>
      <c r="K1359" s="1">
        <v>5</v>
      </c>
      <c r="L1359" s="1">
        <v>303.14</v>
      </c>
      <c r="M1359" s="1">
        <v>303.16000000000003</v>
      </c>
      <c r="N1359" s="1">
        <v>303.10500000000002</v>
      </c>
      <c r="O1359" s="1">
        <v>303.125</v>
      </c>
      <c r="P1359" s="1">
        <v>2</v>
      </c>
      <c r="Q1359" s="1">
        <v>10</v>
      </c>
      <c r="R1359" s="2" t="s">
        <v>44</v>
      </c>
      <c r="S1359" s="2" t="s">
        <v>45</v>
      </c>
      <c r="T1359" s="2"/>
      <c r="U1359" s="2"/>
      <c r="V1359" s="2">
        <v>31212</v>
      </c>
      <c r="W1359" s="2" t="s">
        <v>2865</v>
      </c>
      <c r="X1359" s="3">
        <v>44897.797222222223</v>
      </c>
      <c r="Y1359" s="2" t="s">
        <v>2172</v>
      </c>
      <c r="Z1359" s="2" t="s">
        <v>36</v>
      </c>
      <c r="AA1359" s="2"/>
      <c r="AB1359" s="2" t="s">
        <v>2866</v>
      </c>
    </row>
    <row r="1360" spans="1:28" ht="13" x14ac:dyDescent="0.15">
      <c r="A1360" s="1">
        <v>397</v>
      </c>
      <c r="B1360" s="2" t="s">
        <v>28</v>
      </c>
      <c r="C1360" s="2" t="s">
        <v>29</v>
      </c>
      <c r="D1360" s="1">
        <v>40</v>
      </c>
      <c r="E1360" s="2" t="s">
        <v>1619</v>
      </c>
      <c r="F1360" s="1">
        <v>3</v>
      </c>
      <c r="G1360" s="2" t="s">
        <v>43</v>
      </c>
      <c r="H1360" s="1">
        <v>67</v>
      </c>
      <c r="I1360" s="1">
        <v>67</v>
      </c>
      <c r="J1360" s="1">
        <v>67</v>
      </c>
      <c r="K1360" s="1">
        <v>5</v>
      </c>
      <c r="L1360" s="1">
        <v>303.32</v>
      </c>
      <c r="M1360" s="1">
        <v>303.32</v>
      </c>
      <c r="N1360" s="1">
        <v>303.28300000000002</v>
      </c>
      <c r="O1360" s="1">
        <v>303.28300000000002</v>
      </c>
      <c r="P1360" s="1">
        <v>0</v>
      </c>
      <c r="Q1360" s="1">
        <v>1</v>
      </c>
      <c r="R1360" s="2" t="s">
        <v>49</v>
      </c>
      <c r="S1360" s="2" t="s">
        <v>50</v>
      </c>
      <c r="T1360" s="2"/>
      <c r="U1360" s="2"/>
      <c r="V1360" s="2" t="s">
        <v>2867</v>
      </c>
      <c r="W1360" s="2" t="s">
        <v>2868</v>
      </c>
      <c r="X1360" s="3">
        <v>44897.794444444444</v>
      </c>
      <c r="Y1360" s="2" t="s">
        <v>2172</v>
      </c>
      <c r="Z1360" s="2" t="s">
        <v>36</v>
      </c>
      <c r="AA1360" s="2"/>
      <c r="AB1360" s="2" t="s">
        <v>2869</v>
      </c>
    </row>
    <row r="1361" spans="1:28" ht="13" x14ac:dyDescent="0.15">
      <c r="A1361" s="1">
        <v>397</v>
      </c>
      <c r="B1361" s="2" t="s">
        <v>28</v>
      </c>
      <c r="C1361" s="2" t="s">
        <v>29</v>
      </c>
      <c r="D1361" s="1">
        <v>40</v>
      </c>
      <c r="E1361" s="2" t="s">
        <v>1619</v>
      </c>
      <c r="F1361" s="1">
        <v>3</v>
      </c>
      <c r="G1361" s="2"/>
      <c r="H1361" s="1">
        <v>106</v>
      </c>
      <c r="I1361" s="1">
        <v>116</v>
      </c>
      <c r="J1361" s="1">
        <v>0</v>
      </c>
      <c r="K1361" s="1">
        <v>5</v>
      </c>
      <c r="L1361" s="1">
        <v>303.70999999999998</v>
      </c>
      <c r="M1361" s="1">
        <v>303.76</v>
      </c>
      <c r="N1361" s="1">
        <v>303.66899999999998</v>
      </c>
      <c r="O1361" s="1">
        <v>303.71800000000002</v>
      </c>
      <c r="P1361" s="1">
        <v>5</v>
      </c>
      <c r="Q1361" s="1">
        <v>2</v>
      </c>
      <c r="R1361" s="2" t="s">
        <v>53</v>
      </c>
      <c r="S1361" s="2" t="s">
        <v>100</v>
      </c>
      <c r="T1361" s="2"/>
      <c r="U1361" s="2"/>
      <c r="V1361" s="2" t="s">
        <v>101</v>
      </c>
      <c r="W1361" s="2" t="s">
        <v>2870</v>
      </c>
      <c r="X1361" s="3">
        <v>44897.092361111114</v>
      </c>
      <c r="Y1361" s="2" t="s">
        <v>56</v>
      </c>
      <c r="Z1361" s="2" t="s">
        <v>36</v>
      </c>
      <c r="AA1361" s="2" t="s">
        <v>103</v>
      </c>
      <c r="AB1361" s="2" t="s">
        <v>2871</v>
      </c>
    </row>
    <row r="1362" spans="1:28" ht="13" x14ac:dyDescent="0.15">
      <c r="A1362" s="1">
        <v>397</v>
      </c>
      <c r="B1362" s="2" t="s">
        <v>28</v>
      </c>
      <c r="C1362" s="2" t="s">
        <v>29</v>
      </c>
      <c r="D1362" s="1">
        <v>40</v>
      </c>
      <c r="E1362" s="2" t="s">
        <v>1619</v>
      </c>
      <c r="F1362" s="1">
        <v>3</v>
      </c>
      <c r="G1362" s="2"/>
      <c r="H1362" s="1">
        <v>106</v>
      </c>
      <c r="I1362" s="1">
        <v>116</v>
      </c>
      <c r="J1362" s="1">
        <v>0</v>
      </c>
      <c r="K1362" s="1">
        <v>5</v>
      </c>
      <c r="L1362" s="1">
        <v>303.70999999999998</v>
      </c>
      <c r="M1362" s="1">
        <v>303.76</v>
      </c>
      <c r="N1362" s="1">
        <v>303.66899999999998</v>
      </c>
      <c r="O1362" s="1">
        <v>303.71800000000002</v>
      </c>
      <c r="P1362" s="1">
        <v>5</v>
      </c>
      <c r="Q1362" s="1">
        <v>6</v>
      </c>
      <c r="R1362" s="2" t="s">
        <v>53</v>
      </c>
      <c r="S1362" s="2"/>
      <c r="T1362" s="2"/>
      <c r="U1362" s="2"/>
      <c r="V1362" s="2" t="s">
        <v>54</v>
      </c>
      <c r="W1362" s="2" t="s">
        <v>2872</v>
      </c>
      <c r="X1362" s="3">
        <v>44897.092361111114</v>
      </c>
      <c r="Y1362" s="2" t="s">
        <v>56</v>
      </c>
      <c r="Z1362" s="2" t="s">
        <v>36</v>
      </c>
      <c r="AA1362" s="2" t="s">
        <v>57</v>
      </c>
      <c r="AB1362" s="2" t="s">
        <v>2873</v>
      </c>
    </row>
    <row r="1363" spans="1:28" ht="13" x14ac:dyDescent="0.15">
      <c r="A1363" s="1">
        <v>397</v>
      </c>
      <c r="B1363" s="2" t="s">
        <v>28</v>
      </c>
      <c r="C1363" s="2" t="s">
        <v>29</v>
      </c>
      <c r="D1363" s="1">
        <v>40</v>
      </c>
      <c r="E1363" s="2" t="s">
        <v>1619</v>
      </c>
      <c r="F1363" s="1">
        <v>3</v>
      </c>
      <c r="G1363" s="2"/>
      <c r="H1363" s="1">
        <v>106</v>
      </c>
      <c r="I1363" s="1">
        <v>116</v>
      </c>
      <c r="J1363" s="1">
        <v>0</v>
      </c>
      <c r="K1363" s="1">
        <v>5</v>
      </c>
      <c r="L1363" s="1">
        <v>303.70999999999998</v>
      </c>
      <c r="M1363" s="1">
        <v>303.76</v>
      </c>
      <c r="N1363" s="1">
        <v>303.66899999999998</v>
      </c>
      <c r="O1363" s="1">
        <v>303.71800000000002</v>
      </c>
      <c r="P1363" s="1">
        <v>5</v>
      </c>
      <c r="Q1363" s="1">
        <v>3</v>
      </c>
      <c r="R1363" s="2" t="s">
        <v>53</v>
      </c>
      <c r="S1363" s="2"/>
      <c r="T1363" s="2"/>
      <c r="U1363" s="2"/>
      <c r="V1363" s="2" t="s">
        <v>70</v>
      </c>
      <c r="W1363" s="2" t="s">
        <v>2874</v>
      </c>
      <c r="X1363" s="3">
        <v>44897.092361111114</v>
      </c>
      <c r="Y1363" s="2" t="s">
        <v>56</v>
      </c>
      <c r="Z1363" s="2" t="s">
        <v>36</v>
      </c>
      <c r="AA1363" s="2" t="s">
        <v>72</v>
      </c>
      <c r="AB1363" s="2" t="s">
        <v>2875</v>
      </c>
    </row>
    <row r="1364" spans="1:28" ht="13" x14ac:dyDescent="0.15">
      <c r="A1364" s="1">
        <v>397</v>
      </c>
      <c r="B1364" s="2" t="s">
        <v>28</v>
      </c>
      <c r="C1364" s="2" t="s">
        <v>29</v>
      </c>
      <c r="D1364" s="1">
        <v>40</v>
      </c>
      <c r="E1364" s="2" t="s">
        <v>1619</v>
      </c>
      <c r="F1364" s="1">
        <v>3</v>
      </c>
      <c r="G1364" s="2"/>
      <c r="H1364" s="1">
        <v>106</v>
      </c>
      <c r="I1364" s="1">
        <v>116</v>
      </c>
      <c r="J1364" s="1">
        <v>0</v>
      </c>
      <c r="K1364" s="1">
        <v>5</v>
      </c>
      <c r="L1364" s="1">
        <v>303.70999999999998</v>
      </c>
      <c r="M1364" s="1">
        <v>303.76</v>
      </c>
      <c r="N1364" s="1">
        <v>303.66899999999998</v>
      </c>
      <c r="O1364" s="1">
        <v>303.71800000000002</v>
      </c>
      <c r="P1364" s="1">
        <v>5</v>
      </c>
      <c r="Q1364" s="1">
        <v>75</v>
      </c>
      <c r="R1364" s="2" t="s">
        <v>80</v>
      </c>
      <c r="S1364" s="2"/>
      <c r="T1364" s="2"/>
      <c r="U1364" s="2"/>
      <c r="V1364" s="2" t="s">
        <v>84</v>
      </c>
      <c r="W1364" s="2" t="s">
        <v>2876</v>
      </c>
      <c r="X1364" s="3">
        <v>44897.092361111114</v>
      </c>
      <c r="Y1364" s="2" t="s">
        <v>56</v>
      </c>
      <c r="Z1364" s="2" t="s">
        <v>36</v>
      </c>
      <c r="AA1364" s="2" t="s">
        <v>86</v>
      </c>
      <c r="AB1364" s="2" t="s">
        <v>2877</v>
      </c>
    </row>
    <row r="1365" spans="1:28" ht="13" x14ac:dyDescent="0.15">
      <c r="A1365" s="1">
        <v>397</v>
      </c>
      <c r="B1365" s="2" t="s">
        <v>28</v>
      </c>
      <c r="C1365" s="2" t="s">
        <v>29</v>
      </c>
      <c r="D1365" s="1">
        <v>40</v>
      </c>
      <c r="E1365" s="2" t="s">
        <v>1619</v>
      </c>
      <c r="F1365" s="1">
        <v>3</v>
      </c>
      <c r="G1365" s="2"/>
      <c r="H1365" s="1">
        <v>106</v>
      </c>
      <c r="I1365" s="1">
        <v>116</v>
      </c>
      <c r="J1365" s="1">
        <v>0</v>
      </c>
      <c r="K1365" s="1">
        <v>5</v>
      </c>
      <c r="L1365" s="1">
        <v>303.70999999999998</v>
      </c>
      <c r="M1365" s="1">
        <v>303.76</v>
      </c>
      <c r="N1365" s="1">
        <v>303.66899999999998</v>
      </c>
      <c r="O1365" s="1">
        <v>303.71800000000002</v>
      </c>
      <c r="P1365" s="1">
        <v>5</v>
      </c>
      <c r="Q1365" s="1">
        <v>25</v>
      </c>
      <c r="R1365" s="2" t="s">
        <v>80</v>
      </c>
      <c r="S1365" s="2"/>
      <c r="T1365" s="2" t="s">
        <v>64</v>
      </c>
      <c r="U1365" s="2" t="s">
        <v>65</v>
      </c>
      <c r="V1365" s="2" t="s">
        <v>81</v>
      </c>
      <c r="W1365" s="2" t="s">
        <v>2878</v>
      </c>
      <c r="X1365" s="3">
        <v>44897.092361111114</v>
      </c>
      <c r="Y1365" s="2" t="s">
        <v>56</v>
      </c>
      <c r="Z1365" s="2" t="s">
        <v>36</v>
      </c>
      <c r="AA1365" s="2"/>
      <c r="AB1365" s="2" t="s">
        <v>2879</v>
      </c>
    </row>
    <row r="1366" spans="1:28" ht="13" x14ac:dyDescent="0.15">
      <c r="A1366" s="1">
        <v>397</v>
      </c>
      <c r="B1366" s="2" t="s">
        <v>28</v>
      </c>
      <c r="C1366" s="2" t="s">
        <v>29</v>
      </c>
      <c r="D1366" s="1">
        <v>40</v>
      </c>
      <c r="E1366" s="2" t="s">
        <v>1619</v>
      </c>
      <c r="F1366" s="1">
        <v>3</v>
      </c>
      <c r="G1366" s="2"/>
      <c r="H1366" s="1">
        <v>106</v>
      </c>
      <c r="I1366" s="1">
        <v>116</v>
      </c>
      <c r="J1366" s="1">
        <v>0</v>
      </c>
      <c r="K1366" s="1">
        <v>5</v>
      </c>
      <c r="L1366" s="1">
        <v>303.70999999999998</v>
      </c>
      <c r="M1366" s="1">
        <v>303.76</v>
      </c>
      <c r="N1366" s="1">
        <v>303.66899999999998</v>
      </c>
      <c r="O1366" s="1">
        <v>303.71800000000002</v>
      </c>
      <c r="P1366" s="1">
        <v>5</v>
      </c>
      <c r="Q1366" s="1">
        <v>10</v>
      </c>
      <c r="R1366" s="2" t="s">
        <v>53</v>
      </c>
      <c r="S1366" s="2"/>
      <c r="T1366" s="2" t="s">
        <v>88</v>
      </c>
      <c r="U1366" s="2" t="s">
        <v>89</v>
      </c>
      <c r="V1366" s="2" t="s">
        <v>90</v>
      </c>
      <c r="W1366" s="2" t="s">
        <v>2880</v>
      </c>
      <c r="X1366" s="3">
        <v>44897.092361111114</v>
      </c>
      <c r="Y1366" s="2" t="s">
        <v>56</v>
      </c>
      <c r="Z1366" s="2" t="s">
        <v>36</v>
      </c>
      <c r="AA1366" s="2" t="s">
        <v>92</v>
      </c>
      <c r="AB1366" s="2" t="s">
        <v>2881</v>
      </c>
    </row>
    <row r="1367" spans="1:28" ht="13" x14ac:dyDescent="0.15">
      <c r="A1367" s="1">
        <v>397</v>
      </c>
      <c r="B1367" s="2" t="s">
        <v>28</v>
      </c>
      <c r="C1367" s="2" t="s">
        <v>29</v>
      </c>
      <c r="D1367" s="1">
        <v>40</v>
      </c>
      <c r="E1367" s="2" t="s">
        <v>1619</v>
      </c>
      <c r="F1367" s="1">
        <v>3</v>
      </c>
      <c r="G1367" s="2"/>
      <c r="H1367" s="1">
        <v>106</v>
      </c>
      <c r="I1367" s="1">
        <v>116</v>
      </c>
      <c r="J1367" s="1">
        <v>106</v>
      </c>
      <c r="K1367" s="1">
        <v>5</v>
      </c>
      <c r="L1367" s="1">
        <v>303.70999999999998</v>
      </c>
      <c r="M1367" s="1">
        <v>303.81</v>
      </c>
      <c r="N1367" s="1">
        <v>303.66899999999998</v>
      </c>
      <c r="O1367" s="1">
        <v>303.76799999999997</v>
      </c>
      <c r="P1367" s="1">
        <v>10</v>
      </c>
      <c r="Q1367" s="1">
        <v>353</v>
      </c>
      <c r="R1367" s="2" t="s">
        <v>59</v>
      </c>
      <c r="S1367" s="2" t="s">
        <v>60</v>
      </c>
      <c r="T1367" s="2"/>
      <c r="U1367" s="2"/>
      <c r="V1367" s="2" t="s">
        <v>2882</v>
      </c>
      <c r="W1367" s="2" t="s">
        <v>2883</v>
      </c>
      <c r="X1367" s="3">
        <v>44896.995833333334</v>
      </c>
      <c r="Y1367" s="2" t="s">
        <v>35</v>
      </c>
      <c r="Z1367" s="2" t="s">
        <v>36</v>
      </c>
      <c r="AA1367" s="2"/>
      <c r="AB1367" s="2" t="s">
        <v>2884</v>
      </c>
    </row>
    <row r="1368" spans="1:28" ht="13" x14ac:dyDescent="0.15">
      <c r="A1368" s="1">
        <v>397</v>
      </c>
      <c r="B1368" s="2" t="s">
        <v>28</v>
      </c>
      <c r="C1368" s="2" t="s">
        <v>29</v>
      </c>
      <c r="D1368" s="1">
        <v>40</v>
      </c>
      <c r="E1368" s="2" t="s">
        <v>1619</v>
      </c>
      <c r="F1368" s="1">
        <v>3</v>
      </c>
      <c r="G1368" s="2"/>
      <c r="H1368" s="1">
        <v>106</v>
      </c>
      <c r="I1368" s="1">
        <v>116</v>
      </c>
      <c r="J1368" s="1">
        <v>0</v>
      </c>
      <c r="K1368" s="1">
        <v>5</v>
      </c>
      <c r="L1368" s="1">
        <v>303.70999999999998</v>
      </c>
      <c r="M1368" s="1">
        <v>303.76</v>
      </c>
      <c r="N1368" s="1">
        <v>303.66899999999998</v>
      </c>
      <c r="O1368" s="1">
        <v>303.71800000000002</v>
      </c>
      <c r="P1368" s="1">
        <v>5</v>
      </c>
      <c r="Q1368" s="1">
        <v>10</v>
      </c>
      <c r="R1368" s="2" t="s">
        <v>53</v>
      </c>
      <c r="S1368" s="2"/>
      <c r="T1368" s="2" t="s">
        <v>64</v>
      </c>
      <c r="U1368" s="2" t="s">
        <v>65</v>
      </c>
      <c r="V1368" s="2" t="s">
        <v>66</v>
      </c>
      <c r="W1368" s="2" t="s">
        <v>2885</v>
      </c>
      <c r="X1368" s="3">
        <v>44897.092361111114</v>
      </c>
      <c r="Y1368" s="2" t="s">
        <v>56</v>
      </c>
      <c r="Z1368" s="2" t="s">
        <v>36</v>
      </c>
      <c r="AA1368" s="2" t="s">
        <v>68</v>
      </c>
      <c r="AB1368" s="2" t="s">
        <v>2886</v>
      </c>
    </row>
    <row r="1369" spans="1:28" ht="13" x14ac:dyDescent="0.15">
      <c r="A1369" s="1">
        <v>397</v>
      </c>
      <c r="B1369" s="2" t="s">
        <v>28</v>
      </c>
      <c r="C1369" s="2" t="s">
        <v>29</v>
      </c>
      <c r="D1369" s="1">
        <v>40</v>
      </c>
      <c r="E1369" s="2" t="s">
        <v>1619</v>
      </c>
      <c r="F1369" s="1">
        <v>3</v>
      </c>
      <c r="G1369" s="2"/>
      <c r="H1369" s="1">
        <v>106</v>
      </c>
      <c r="I1369" s="1">
        <v>116</v>
      </c>
      <c r="J1369" s="1">
        <v>0</v>
      </c>
      <c r="K1369" s="1">
        <v>5</v>
      </c>
      <c r="L1369" s="1">
        <v>303.70999999999998</v>
      </c>
      <c r="M1369" s="1">
        <v>303.76</v>
      </c>
      <c r="N1369" s="1">
        <v>303.66899999999998</v>
      </c>
      <c r="O1369" s="1">
        <v>303.71800000000002</v>
      </c>
      <c r="P1369" s="1">
        <v>5</v>
      </c>
      <c r="Q1369" s="1">
        <v>2</v>
      </c>
      <c r="R1369" s="2" t="s">
        <v>53</v>
      </c>
      <c r="S1369" s="2"/>
      <c r="T1369" s="2" t="s">
        <v>74</v>
      </c>
      <c r="U1369" s="2" t="s">
        <v>75</v>
      </c>
      <c r="V1369" s="2" t="s">
        <v>76</v>
      </c>
      <c r="W1369" s="2" t="s">
        <v>2887</v>
      </c>
      <c r="X1369" s="3">
        <v>44897.092361111114</v>
      </c>
      <c r="Y1369" s="2" t="s">
        <v>56</v>
      </c>
      <c r="Z1369" s="2" t="s">
        <v>36</v>
      </c>
      <c r="AA1369" s="2" t="s">
        <v>78</v>
      </c>
      <c r="AB1369" s="2" t="s">
        <v>2888</v>
      </c>
    </row>
    <row r="1370" spans="1:28" ht="13" x14ac:dyDescent="0.15">
      <c r="A1370" s="1">
        <v>397</v>
      </c>
      <c r="B1370" s="2" t="s">
        <v>28</v>
      </c>
      <c r="C1370" s="2" t="s">
        <v>29</v>
      </c>
      <c r="D1370" s="1">
        <v>40</v>
      </c>
      <c r="E1370" s="2" t="s">
        <v>1619</v>
      </c>
      <c r="F1370" s="1">
        <v>3</v>
      </c>
      <c r="G1370" s="2"/>
      <c r="H1370" s="1">
        <v>106</v>
      </c>
      <c r="I1370" s="1">
        <v>116</v>
      </c>
      <c r="J1370" s="1">
        <v>0</v>
      </c>
      <c r="K1370" s="1">
        <v>5</v>
      </c>
      <c r="L1370" s="1">
        <v>303.70999999999998</v>
      </c>
      <c r="M1370" s="1">
        <v>303.76</v>
      </c>
      <c r="N1370" s="1">
        <v>303.66899999999998</v>
      </c>
      <c r="O1370" s="1">
        <v>303.71800000000002</v>
      </c>
      <c r="P1370" s="1">
        <v>5</v>
      </c>
      <c r="Q1370" s="1">
        <v>4</v>
      </c>
      <c r="R1370" s="2" t="s">
        <v>53</v>
      </c>
      <c r="S1370" s="2"/>
      <c r="T1370" s="2" t="s">
        <v>94</v>
      </c>
      <c r="U1370" s="2" t="s">
        <v>95</v>
      </c>
      <c r="V1370" s="2" t="s">
        <v>96</v>
      </c>
      <c r="W1370" s="2" t="s">
        <v>2889</v>
      </c>
      <c r="X1370" s="3">
        <v>44897.092361111114</v>
      </c>
      <c r="Y1370" s="2" t="s">
        <v>56</v>
      </c>
      <c r="Z1370" s="2" t="s">
        <v>36</v>
      </c>
      <c r="AA1370" s="2" t="s">
        <v>98</v>
      </c>
      <c r="AB1370" s="2" t="s">
        <v>2890</v>
      </c>
    </row>
    <row r="1371" spans="1:28" ht="13" x14ac:dyDescent="0.15">
      <c r="A1371" s="1">
        <v>397</v>
      </c>
      <c r="B1371" s="2" t="s">
        <v>28</v>
      </c>
      <c r="C1371" s="2" t="s">
        <v>29</v>
      </c>
      <c r="D1371" s="1">
        <v>40</v>
      </c>
      <c r="E1371" s="2" t="s">
        <v>1619</v>
      </c>
      <c r="F1371" s="1">
        <v>4</v>
      </c>
      <c r="G1371" s="2"/>
      <c r="H1371" s="1">
        <v>0</v>
      </c>
      <c r="I1371" s="1">
        <v>5</v>
      </c>
      <c r="J1371" s="1">
        <v>0</v>
      </c>
      <c r="K1371" s="1">
        <v>5</v>
      </c>
      <c r="L1371" s="1">
        <v>303.81</v>
      </c>
      <c r="M1371" s="1">
        <v>303.86</v>
      </c>
      <c r="N1371" s="1">
        <v>303.76799999999997</v>
      </c>
      <c r="O1371" s="1">
        <v>303.81700000000001</v>
      </c>
      <c r="P1371" s="1">
        <v>5</v>
      </c>
      <c r="Q1371" s="1">
        <v>5</v>
      </c>
      <c r="R1371" s="2" t="s">
        <v>44</v>
      </c>
      <c r="S1371" s="2" t="s">
        <v>105</v>
      </c>
      <c r="T1371" s="2"/>
      <c r="U1371" s="2"/>
      <c r="V1371" s="2" t="s">
        <v>105</v>
      </c>
      <c r="W1371" s="2" t="s">
        <v>2891</v>
      </c>
      <c r="X1371" s="3">
        <v>44896.995833333334</v>
      </c>
      <c r="Y1371" s="2" t="s">
        <v>35</v>
      </c>
      <c r="Z1371" s="2" t="s">
        <v>36</v>
      </c>
      <c r="AA1371" s="2"/>
      <c r="AB1371" s="2" t="s">
        <v>2892</v>
      </c>
    </row>
    <row r="1372" spans="1:28" ht="13" x14ac:dyDescent="0.15">
      <c r="A1372" s="1">
        <v>397</v>
      </c>
      <c r="B1372" s="2" t="s">
        <v>28</v>
      </c>
      <c r="C1372" s="2" t="s">
        <v>29</v>
      </c>
      <c r="D1372" s="1">
        <v>40</v>
      </c>
      <c r="E1372" s="2" t="s">
        <v>1619</v>
      </c>
      <c r="F1372" s="1">
        <v>4</v>
      </c>
      <c r="G1372" s="2" t="s">
        <v>43</v>
      </c>
      <c r="H1372" s="1">
        <v>34</v>
      </c>
      <c r="I1372" s="1">
        <v>34</v>
      </c>
      <c r="J1372" s="1">
        <v>34</v>
      </c>
      <c r="K1372" s="1">
        <v>5</v>
      </c>
      <c r="L1372" s="1">
        <v>304.14999999999998</v>
      </c>
      <c r="M1372" s="1">
        <v>304.14999999999998</v>
      </c>
      <c r="N1372" s="1">
        <v>304.10399999999998</v>
      </c>
      <c r="O1372" s="1">
        <v>304.10399999999998</v>
      </c>
      <c r="P1372" s="1">
        <v>0</v>
      </c>
      <c r="Q1372" s="1">
        <v>1</v>
      </c>
      <c r="R1372" s="2" t="s">
        <v>49</v>
      </c>
      <c r="S1372" s="2" t="s">
        <v>50</v>
      </c>
      <c r="T1372" s="2"/>
      <c r="U1372" s="2"/>
      <c r="V1372" s="2" t="s">
        <v>2893</v>
      </c>
      <c r="W1372" s="2" t="s">
        <v>2894</v>
      </c>
      <c r="X1372" s="3">
        <v>44897.794444444444</v>
      </c>
      <c r="Y1372" s="2" t="s">
        <v>2172</v>
      </c>
      <c r="Z1372" s="2" t="s">
        <v>36</v>
      </c>
      <c r="AA1372" s="2"/>
      <c r="AB1372" s="2" t="s">
        <v>2895</v>
      </c>
    </row>
    <row r="1373" spans="1:28" ht="13" x14ac:dyDescent="0.15">
      <c r="A1373" s="1">
        <v>397</v>
      </c>
      <c r="B1373" s="2" t="s">
        <v>28</v>
      </c>
      <c r="C1373" s="2" t="s">
        <v>29</v>
      </c>
      <c r="D1373" s="1">
        <v>40</v>
      </c>
      <c r="E1373" s="2" t="s">
        <v>1619</v>
      </c>
      <c r="F1373" s="1" t="s">
        <v>119</v>
      </c>
      <c r="G1373" s="2"/>
      <c r="H1373" s="1">
        <v>14</v>
      </c>
      <c r="I1373" s="1">
        <v>21</v>
      </c>
      <c r="J1373" s="1">
        <v>0</v>
      </c>
      <c r="K1373" s="1">
        <v>5</v>
      </c>
      <c r="L1373" s="1">
        <v>304.48</v>
      </c>
      <c r="M1373" s="1">
        <v>304.55</v>
      </c>
      <c r="N1373" s="1">
        <v>304.43099999999998</v>
      </c>
      <c r="O1373" s="1">
        <v>304.5</v>
      </c>
      <c r="P1373" s="1">
        <v>7</v>
      </c>
      <c r="Q1373" s="1">
        <v>20</v>
      </c>
      <c r="R1373" s="2" t="s">
        <v>31</v>
      </c>
      <c r="S1373" s="2"/>
      <c r="T1373" s="2" t="s">
        <v>158</v>
      </c>
      <c r="U1373" s="2" t="s">
        <v>159</v>
      </c>
      <c r="V1373" s="2" t="s">
        <v>160</v>
      </c>
      <c r="W1373" s="2" t="s">
        <v>2896</v>
      </c>
      <c r="X1373" s="3">
        <v>44896.995833333334</v>
      </c>
      <c r="Y1373" s="2" t="s">
        <v>35</v>
      </c>
      <c r="Z1373" s="2" t="s">
        <v>36</v>
      </c>
      <c r="AA1373" s="2"/>
      <c r="AB1373" s="2" t="s">
        <v>2897</v>
      </c>
    </row>
    <row r="1374" spans="1:28" ht="13" x14ac:dyDescent="0.15">
      <c r="A1374" s="1">
        <v>397</v>
      </c>
      <c r="B1374" s="2" t="s">
        <v>28</v>
      </c>
      <c r="C1374" s="2" t="s">
        <v>29</v>
      </c>
      <c r="D1374" s="1">
        <v>40</v>
      </c>
      <c r="E1374" s="2" t="s">
        <v>1619</v>
      </c>
      <c r="F1374" s="1" t="s">
        <v>119</v>
      </c>
      <c r="G1374" s="2"/>
      <c r="H1374" s="1">
        <v>14</v>
      </c>
      <c r="I1374" s="1">
        <v>21</v>
      </c>
      <c r="J1374" s="1">
        <v>0</v>
      </c>
      <c r="K1374" s="1">
        <v>5</v>
      </c>
      <c r="L1374" s="1">
        <v>304.48</v>
      </c>
      <c r="M1374" s="1">
        <v>304.55</v>
      </c>
      <c r="N1374" s="1">
        <v>304.43099999999998</v>
      </c>
      <c r="O1374" s="1">
        <v>304.5</v>
      </c>
      <c r="P1374" s="1">
        <v>7</v>
      </c>
      <c r="Q1374" s="1">
        <v>5</v>
      </c>
      <c r="R1374" s="2" t="s">
        <v>31</v>
      </c>
      <c r="S1374" s="2"/>
      <c r="T1374" s="2" t="s">
        <v>136</v>
      </c>
      <c r="U1374" s="2" t="s">
        <v>137</v>
      </c>
      <c r="V1374" s="2" t="s">
        <v>138</v>
      </c>
      <c r="W1374" s="2" t="s">
        <v>2898</v>
      </c>
      <c r="X1374" s="3">
        <v>44896.995833333334</v>
      </c>
      <c r="Y1374" s="2" t="s">
        <v>35</v>
      </c>
      <c r="Z1374" s="2" t="s">
        <v>36</v>
      </c>
      <c r="AA1374" s="2"/>
      <c r="AB1374" s="2" t="s">
        <v>2899</v>
      </c>
    </row>
    <row r="1375" spans="1:28" ht="13" x14ac:dyDescent="0.15">
      <c r="A1375" s="1">
        <v>397</v>
      </c>
      <c r="B1375" s="2" t="s">
        <v>28</v>
      </c>
      <c r="C1375" s="2" t="s">
        <v>29</v>
      </c>
      <c r="D1375" s="1">
        <v>40</v>
      </c>
      <c r="E1375" s="2" t="s">
        <v>1619</v>
      </c>
      <c r="F1375" s="1" t="s">
        <v>119</v>
      </c>
      <c r="G1375" s="2"/>
      <c r="H1375" s="1">
        <v>14</v>
      </c>
      <c r="I1375" s="1">
        <v>21</v>
      </c>
      <c r="J1375" s="1">
        <v>0</v>
      </c>
      <c r="K1375" s="1">
        <v>5</v>
      </c>
      <c r="L1375" s="1">
        <v>304.48</v>
      </c>
      <c r="M1375" s="1">
        <v>304.55</v>
      </c>
      <c r="N1375" s="1">
        <v>304.43099999999998</v>
      </c>
      <c r="O1375" s="1">
        <v>304.5</v>
      </c>
      <c r="P1375" s="1">
        <v>7</v>
      </c>
      <c r="Q1375" s="1">
        <v>5</v>
      </c>
      <c r="R1375" s="2" t="s">
        <v>31</v>
      </c>
      <c r="S1375" s="2" t="s">
        <v>50</v>
      </c>
      <c r="T1375" s="2"/>
      <c r="U1375" s="2"/>
      <c r="V1375" s="2" t="s">
        <v>50</v>
      </c>
      <c r="W1375" s="2" t="s">
        <v>2900</v>
      </c>
      <c r="X1375" s="3">
        <v>44896.995833333334</v>
      </c>
      <c r="Y1375" s="2" t="s">
        <v>35</v>
      </c>
      <c r="Z1375" s="2" t="s">
        <v>36</v>
      </c>
      <c r="AA1375" s="2" t="s">
        <v>131</v>
      </c>
      <c r="AB1375" s="2" t="s">
        <v>2901</v>
      </c>
    </row>
    <row r="1376" spans="1:28" ht="13" x14ac:dyDescent="0.15">
      <c r="A1376" s="1">
        <v>397</v>
      </c>
      <c r="B1376" s="2" t="s">
        <v>28</v>
      </c>
      <c r="C1376" s="2" t="s">
        <v>29</v>
      </c>
      <c r="D1376" s="1">
        <v>40</v>
      </c>
      <c r="E1376" s="2" t="s">
        <v>1619</v>
      </c>
      <c r="F1376" s="1" t="s">
        <v>119</v>
      </c>
      <c r="G1376" s="2"/>
      <c r="H1376" s="1">
        <v>14</v>
      </c>
      <c r="I1376" s="1">
        <v>21</v>
      </c>
      <c r="J1376" s="1">
        <v>0</v>
      </c>
      <c r="K1376" s="1">
        <v>5</v>
      </c>
      <c r="L1376" s="1">
        <v>304.48</v>
      </c>
      <c r="M1376" s="1">
        <v>304.55</v>
      </c>
      <c r="N1376" s="1">
        <v>304.43099999999998</v>
      </c>
      <c r="O1376" s="1">
        <v>304.5</v>
      </c>
      <c r="P1376" s="1">
        <v>7</v>
      </c>
      <c r="Q1376" s="1">
        <v>5</v>
      </c>
      <c r="R1376" s="2" t="s">
        <v>31</v>
      </c>
      <c r="S1376" s="2"/>
      <c r="T1376" s="2" t="s">
        <v>141</v>
      </c>
      <c r="U1376" s="2" t="s">
        <v>142</v>
      </c>
      <c r="V1376" s="2" t="s">
        <v>143</v>
      </c>
      <c r="W1376" s="2" t="s">
        <v>2902</v>
      </c>
      <c r="X1376" s="3">
        <v>44896.995833333334</v>
      </c>
      <c r="Y1376" s="2" t="s">
        <v>35</v>
      </c>
      <c r="Z1376" s="2" t="s">
        <v>36</v>
      </c>
      <c r="AA1376" s="2"/>
      <c r="AB1376" s="2" t="s">
        <v>2903</v>
      </c>
    </row>
    <row r="1377" spans="1:28" ht="13" x14ac:dyDescent="0.15">
      <c r="A1377" s="1">
        <v>397</v>
      </c>
      <c r="B1377" s="2" t="s">
        <v>28</v>
      </c>
      <c r="C1377" s="2" t="s">
        <v>29</v>
      </c>
      <c r="D1377" s="1">
        <v>40</v>
      </c>
      <c r="E1377" s="2" t="s">
        <v>1619</v>
      </c>
      <c r="F1377" s="1" t="s">
        <v>119</v>
      </c>
      <c r="G1377" s="2"/>
      <c r="H1377" s="1">
        <v>14</v>
      </c>
      <c r="I1377" s="1">
        <v>21</v>
      </c>
      <c r="J1377" s="1">
        <v>0</v>
      </c>
      <c r="K1377" s="1">
        <v>5</v>
      </c>
      <c r="L1377" s="1">
        <v>304.48</v>
      </c>
      <c r="M1377" s="1">
        <v>304.55</v>
      </c>
      <c r="N1377" s="1">
        <v>304.43099999999998</v>
      </c>
      <c r="O1377" s="1">
        <v>304.5</v>
      </c>
      <c r="P1377" s="1">
        <v>7</v>
      </c>
      <c r="Q1377" s="1">
        <v>30</v>
      </c>
      <c r="R1377" s="2" t="s">
        <v>31</v>
      </c>
      <c r="S1377" s="2"/>
      <c r="T1377" s="2" t="s">
        <v>125</v>
      </c>
      <c r="U1377" s="2" t="s">
        <v>126</v>
      </c>
      <c r="V1377" s="2" t="s">
        <v>127</v>
      </c>
      <c r="W1377" s="2" t="s">
        <v>2904</v>
      </c>
      <c r="X1377" s="3">
        <v>44896.995833333334</v>
      </c>
      <c r="Y1377" s="2" t="s">
        <v>35</v>
      </c>
      <c r="Z1377" s="2" t="s">
        <v>36</v>
      </c>
      <c r="AA1377" s="2"/>
      <c r="AB1377" s="2" t="s">
        <v>2905</v>
      </c>
    </row>
    <row r="1378" spans="1:28" ht="13" x14ac:dyDescent="0.15">
      <c r="A1378" s="1">
        <v>397</v>
      </c>
      <c r="B1378" s="2" t="s">
        <v>28</v>
      </c>
      <c r="C1378" s="2" t="s">
        <v>29</v>
      </c>
      <c r="D1378" s="1">
        <v>40</v>
      </c>
      <c r="E1378" s="2" t="s">
        <v>1619</v>
      </c>
      <c r="F1378" s="1" t="s">
        <v>119</v>
      </c>
      <c r="G1378" s="2"/>
      <c r="H1378" s="1">
        <v>14</v>
      </c>
      <c r="I1378" s="1">
        <v>21</v>
      </c>
      <c r="J1378" s="1">
        <v>0</v>
      </c>
      <c r="K1378" s="1">
        <v>5</v>
      </c>
      <c r="L1378" s="1">
        <v>304.48</v>
      </c>
      <c r="M1378" s="1">
        <v>304.55</v>
      </c>
      <c r="N1378" s="1">
        <v>304.43099999999998</v>
      </c>
      <c r="O1378" s="1">
        <v>304.5</v>
      </c>
      <c r="P1378" s="1">
        <v>7</v>
      </c>
      <c r="Q1378" s="1">
        <v>20</v>
      </c>
      <c r="R1378" s="2" t="s">
        <v>31</v>
      </c>
      <c r="S1378" s="2" t="s">
        <v>133</v>
      </c>
      <c r="T1378" s="2"/>
      <c r="U1378" s="2"/>
      <c r="V1378" s="2" t="s">
        <v>133</v>
      </c>
      <c r="W1378" s="2" t="s">
        <v>2906</v>
      </c>
      <c r="X1378" s="3">
        <v>44896.995833333334</v>
      </c>
      <c r="Y1378" s="2" t="s">
        <v>35</v>
      </c>
      <c r="Z1378" s="2" t="s">
        <v>36</v>
      </c>
      <c r="AA1378" s="2" t="s">
        <v>131</v>
      </c>
      <c r="AB1378" s="2" t="s">
        <v>2907</v>
      </c>
    </row>
    <row r="1379" spans="1:28" ht="13" x14ac:dyDescent="0.15">
      <c r="A1379" s="1">
        <v>397</v>
      </c>
      <c r="B1379" s="2" t="s">
        <v>28</v>
      </c>
      <c r="C1379" s="2" t="s">
        <v>29</v>
      </c>
      <c r="D1379" s="1">
        <v>40</v>
      </c>
      <c r="E1379" s="2" t="s">
        <v>1619</v>
      </c>
      <c r="F1379" s="1" t="s">
        <v>119</v>
      </c>
      <c r="G1379" s="2"/>
      <c r="H1379" s="1">
        <v>14</v>
      </c>
      <c r="I1379" s="1">
        <v>21</v>
      </c>
      <c r="J1379" s="1">
        <v>0</v>
      </c>
      <c r="K1379" s="1">
        <v>5</v>
      </c>
      <c r="L1379" s="1">
        <v>304.48</v>
      </c>
      <c r="M1379" s="1">
        <v>304.55</v>
      </c>
      <c r="N1379" s="1">
        <v>304.43099999999998</v>
      </c>
      <c r="O1379" s="1">
        <v>304.5</v>
      </c>
      <c r="P1379" s="1">
        <v>7</v>
      </c>
      <c r="Q1379" s="1">
        <v>20</v>
      </c>
      <c r="R1379" s="2" t="s">
        <v>31</v>
      </c>
      <c r="S1379" s="2"/>
      <c r="T1379" s="2" t="s">
        <v>146</v>
      </c>
      <c r="U1379" s="2" t="s">
        <v>147</v>
      </c>
      <c r="V1379" s="2" t="s">
        <v>148</v>
      </c>
      <c r="W1379" s="2" t="s">
        <v>2908</v>
      </c>
      <c r="X1379" s="3">
        <v>44896.995833333334</v>
      </c>
      <c r="Y1379" s="2" t="s">
        <v>35</v>
      </c>
      <c r="Z1379" s="2" t="s">
        <v>36</v>
      </c>
      <c r="AA1379" s="2"/>
      <c r="AB1379" s="2" t="s">
        <v>2909</v>
      </c>
    </row>
    <row r="1380" spans="1:28" ht="13" x14ac:dyDescent="0.15">
      <c r="A1380" s="1">
        <v>397</v>
      </c>
      <c r="B1380" s="2" t="s">
        <v>28</v>
      </c>
      <c r="C1380" s="2" t="s">
        <v>29</v>
      </c>
      <c r="D1380" s="1">
        <v>40</v>
      </c>
      <c r="E1380" s="2" t="s">
        <v>1619</v>
      </c>
      <c r="F1380" s="1" t="s">
        <v>119</v>
      </c>
      <c r="G1380" s="2"/>
      <c r="H1380" s="1">
        <v>14</v>
      </c>
      <c r="I1380" s="1">
        <v>21</v>
      </c>
      <c r="J1380" s="1">
        <v>0</v>
      </c>
      <c r="K1380" s="1">
        <v>5</v>
      </c>
      <c r="L1380" s="1">
        <v>304.48</v>
      </c>
      <c r="M1380" s="1">
        <v>304.55</v>
      </c>
      <c r="N1380" s="1">
        <v>304.43099999999998</v>
      </c>
      <c r="O1380" s="1">
        <v>304.5</v>
      </c>
      <c r="P1380" s="1">
        <v>7</v>
      </c>
      <c r="Q1380" s="1">
        <v>30</v>
      </c>
      <c r="R1380" s="2" t="s">
        <v>31</v>
      </c>
      <c r="S1380" s="2"/>
      <c r="T1380" s="2" t="s">
        <v>120</v>
      </c>
      <c r="U1380" s="2" t="s">
        <v>121</v>
      </c>
      <c r="V1380" s="2" t="s">
        <v>122</v>
      </c>
      <c r="W1380" s="2" t="s">
        <v>2910</v>
      </c>
      <c r="X1380" s="3">
        <v>44896.995833333334</v>
      </c>
      <c r="Y1380" s="2" t="s">
        <v>35</v>
      </c>
      <c r="Z1380" s="2" t="s">
        <v>36</v>
      </c>
      <c r="AA1380" s="2"/>
      <c r="AB1380" s="2" t="s">
        <v>2911</v>
      </c>
    </row>
    <row r="1381" spans="1:28" ht="13" x14ac:dyDescent="0.15">
      <c r="A1381" s="1">
        <v>397</v>
      </c>
      <c r="B1381" s="2" t="s">
        <v>28</v>
      </c>
      <c r="C1381" s="2" t="s">
        <v>29</v>
      </c>
      <c r="D1381" s="1">
        <v>40</v>
      </c>
      <c r="E1381" s="2" t="s">
        <v>1619</v>
      </c>
      <c r="F1381" s="1" t="s">
        <v>119</v>
      </c>
      <c r="G1381" s="2"/>
      <c r="H1381" s="1">
        <v>14</v>
      </c>
      <c r="I1381" s="1">
        <v>21</v>
      </c>
      <c r="J1381" s="1">
        <v>0</v>
      </c>
      <c r="K1381" s="1">
        <v>5</v>
      </c>
      <c r="L1381" s="1">
        <v>304.48</v>
      </c>
      <c r="M1381" s="1">
        <v>304.55</v>
      </c>
      <c r="N1381" s="1">
        <v>304.43099999999998</v>
      </c>
      <c r="O1381" s="1">
        <v>304.5</v>
      </c>
      <c r="P1381" s="1">
        <v>7</v>
      </c>
      <c r="Q1381" s="1">
        <v>5</v>
      </c>
      <c r="R1381" s="2" t="s">
        <v>31</v>
      </c>
      <c r="S1381" s="2"/>
      <c r="T1381" s="2" t="s">
        <v>153</v>
      </c>
      <c r="U1381" s="2" t="s">
        <v>154</v>
      </c>
      <c r="V1381" s="2" t="s">
        <v>155</v>
      </c>
      <c r="W1381" s="2" t="s">
        <v>2912</v>
      </c>
      <c r="X1381" s="3">
        <v>44896.995833333334</v>
      </c>
      <c r="Y1381" s="2" t="s">
        <v>35</v>
      </c>
      <c r="Z1381" s="2" t="s">
        <v>36</v>
      </c>
      <c r="AA1381" s="2"/>
      <c r="AB1381" s="2" t="s">
        <v>2913</v>
      </c>
    </row>
    <row r="1382" spans="1:28" ht="13" x14ac:dyDescent="0.15">
      <c r="A1382" s="1">
        <v>397</v>
      </c>
      <c r="B1382" s="2" t="s">
        <v>28</v>
      </c>
      <c r="C1382" s="2" t="s">
        <v>29</v>
      </c>
      <c r="D1382" s="1">
        <v>40</v>
      </c>
      <c r="E1382" s="2" t="s">
        <v>1619</v>
      </c>
      <c r="F1382" s="1" t="s">
        <v>119</v>
      </c>
      <c r="G1382" s="2"/>
      <c r="H1382" s="1">
        <v>14</v>
      </c>
      <c r="I1382" s="1">
        <v>21</v>
      </c>
      <c r="J1382" s="1">
        <v>14</v>
      </c>
      <c r="K1382" s="1">
        <v>5</v>
      </c>
      <c r="L1382" s="1">
        <v>304.48</v>
      </c>
      <c r="M1382" s="1">
        <v>304.55</v>
      </c>
      <c r="N1382" s="1">
        <v>304.43099999999998</v>
      </c>
      <c r="O1382" s="1">
        <v>304.5</v>
      </c>
      <c r="P1382" s="1">
        <v>7</v>
      </c>
      <c r="Q1382" s="1">
        <v>247</v>
      </c>
      <c r="R1382" s="2" t="s">
        <v>59</v>
      </c>
      <c r="S1382" s="2" t="s">
        <v>32</v>
      </c>
      <c r="T1382" s="2"/>
      <c r="U1382" s="2"/>
      <c r="V1382" s="2" t="s">
        <v>32</v>
      </c>
      <c r="W1382" s="2" t="s">
        <v>2914</v>
      </c>
      <c r="X1382" s="3">
        <v>44896.995833333334</v>
      </c>
      <c r="Y1382" s="2" t="s">
        <v>35</v>
      </c>
      <c r="Z1382" s="2" t="s">
        <v>36</v>
      </c>
      <c r="AA1382" s="2"/>
      <c r="AB1382" s="2" t="s">
        <v>2915</v>
      </c>
    </row>
    <row r="1383" spans="1:28" ht="13" x14ac:dyDescent="0.15">
      <c r="A1383" s="1">
        <v>397</v>
      </c>
      <c r="B1383" s="2" t="s">
        <v>28</v>
      </c>
      <c r="C1383" s="2" t="s">
        <v>29</v>
      </c>
      <c r="D1383" s="1">
        <v>41</v>
      </c>
      <c r="E1383" s="2" t="s">
        <v>1619</v>
      </c>
      <c r="F1383" s="1">
        <v>1</v>
      </c>
      <c r="G1383" s="2" t="s">
        <v>43</v>
      </c>
      <c r="H1383" s="1">
        <v>75</v>
      </c>
      <c r="I1383" s="1">
        <v>75</v>
      </c>
      <c r="J1383" s="1">
        <v>75</v>
      </c>
      <c r="K1383" s="1">
        <v>5</v>
      </c>
      <c r="L1383" s="1">
        <v>305.25</v>
      </c>
      <c r="M1383" s="1">
        <v>305.25</v>
      </c>
      <c r="N1383" s="1">
        <v>305.036</v>
      </c>
      <c r="O1383" s="1">
        <v>305.036</v>
      </c>
      <c r="P1383" s="1">
        <v>0</v>
      </c>
      <c r="Q1383" s="1">
        <v>1</v>
      </c>
      <c r="R1383" s="2" t="s">
        <v>49</v>
      </c>
      <c r="S1383" s="2" t="s">
        <v>50</v>
      </c>
      <c r="T1383" s="2"/>
      <c r="U1383" s="2"/>
      <c r="V1383" s="2" t="s">
        <v>50</v>
      </c>
      <c r="W1383" s="2" t="s">
        <v>2916</v>
      </c>
      <c r="X1383" s="3">
        <v>44897.818055555559</v>
      </c>
      <c r="Y1383" s="2" t="s">
        <v>2172</v>
      </c>
      <c r="Z1383" s="2" t="s">
        <v>36</v>
      </c>
      <c r="AA1383" s="2"/>
      <c r="AB1383" s="2" t="s">
        <v>2917</v>
      </c>
    </row>
    <row r="1384" spans="1:28" ht="13" x14ac:dyDescent="0.15">
      <c r="A1384" s="1">
        <v>397</v>
      </c>
      <c r="B1384" s="2" t="s">
        <v>28</v>
      </c>
      <c r="C1384" s="2" t="s">
        <v>29</v>
      </c>
      <c r="D1384" s="1">
        <v>41</v>
      </c>
      <c r="E1384" s="2" t="s">
        <v>1619</v>
      </c>
      <c r="F1384" s="1">
        <v>2</v>
      </c>
      <c r="G1384" s="2" t="s">
        <v>43</v>
      </c>
      <c r="H1384" s="1">
        <v>80</v>
      </c>
      <c r="I1384" s="1">
        <v>80</v>
      </c>
      <c r="J1384" s="1">
        <v>80</v>
      </c>
      <c r="K1384" s="1">
        <v>5</v>
      </c>
      <c r="L1384" s="1">
        <v>306.79000000000002</v>
      </c>
      <c r="M1384" s="1">
        <v>306.79000000000002</v>
      </c>
      <c r="N1384" s="1">
        <v>306.13499999999999</v>
      </c>
      <c r="O1384" s="1">
        <v>306.13499999999999</v>
      </c>
      <c r="P1384" s="1">
        <v>0</v>
      </c>
      <c r="Q1384" s="1">
        <v>1</v>
      </c>
      <c r="R1384" s="2" t="s">
        <v>49</v>
      </c>
      <c r="S1384" s="2" t="s">
        <v>50</v>
      </c>
      <c r="T1384" s="2"/>
      <c r="U1384" s="2"/>
      <c r="V1384" s="2" t="s">
        <v>50</v>
      </c>
      <c r="W1384" s="2" t="s">
        <v>2918</v>
      </c>
      <c r="X1384" s="3">
        <v>44897.818055555559</v>
      </c>
      <c r="Y1384" s="2" t="s">
        <v>2172</v>
      </c>
      <c r="Z1384" s="2" t="s">
        <v>36</v>
      </c>
      <c r="AA1384" s="2"/>
      <c r="AB1384" s="2" t="s">
        <v>2919</v>
      </c>
    </row>
    <row r="1385" spans="1:28" ht="13" x14ac:dyDescent="0.15">
      <c r="A1385" s="1">
        <v>397</v>
      </c>
      <c r="B1385" s="2" t="s">
        <v>28</v>
      </c>
      <c r="C1385" s="2" t="s">
        <v>29</v>
      </c>
      <c r="D1385" s="1">
        <v>41</v>
      </c>
      <c r="E1385" s="2" t="s">
        <v>1619</v>
      </c>
      <c r="F1385" s="1">
        <v>3</v>
      </c>
      <c r="G1385" s="2" t="s">
        <v>43</v>
      </c>
      <c r="H1385" s="1">
        <v>73</v>
      </c>
      <c r="I1385" s="1">
        <v>73</v>
      </c>
      <c r="J1385" s="1">
        <v>73</v>
      </c>
      <c r="K1385" s="1">
        <v>5</v>
      </c>
      <c r="L1385" s="1">
        <v>308.2</v>
      </c>
      <c r="M1385" s="1">
        <v>308.2</v>
      </c>
      <c r="N1385" s="1">
        <v>307.14299999999997</v>
      </c>
      <c r="O1385" s="1">
        <v>307.14299999999997</v>
      </c>
      <c r="P1385" s="1">
        <v>0</v>
      </c>
      <c r="Q1385" s="1">
        <v>1</v>
      </c>
      <c r="R1385" s="2" t="s">
        <v>49</v>
      </c>
      <c r="S1385" s="2" t="s">
        <v>50</v>
      </c>
      <c r="T1385" s="2"/>
      <c r="U1385" s="2"/>
      <c r="V1385" s="2" t="s">
        <v>50</v>
      </c>
      <c r="W1385" s="2" t="s">
        <v>2920</v>
      </c>
      <c r="X1385" s="3">
        <v>44897.818055555559</v>
      </c>
      <c r="Y1385" s="2" t="s">
        <v>2172</v>
      </c>
      <c r="Z1385" s="2" t="s">
        <v>36</v>
      </c>
      <c r="AA1385" s="2"/>
      <c r="AB1385" s="2" t="s">
        <v>2921</v>
      </c>
    </row>
    <row r="1386" spans="1:28" ht="13" x14ac:dyDescent="0.15">
      <c r="A1386" s="1">
        <v>397</v>
      </c>
      <c r="B1386" s="2" t="s">
        <v>28</v>
      </c>
      <c r="C1386" s="2" t="s">
        <v>29</v>
      </c>
      <c r="D1386" s="1">
        <v>41</v>
      </c>
      <c r="E1386" s="2" t="s">
        <v>1619</v>
      </c>
      <c r="F1386" s="1">
        <v>4</v>
      </c>
      <c r="G1386" s="2" t="s">
        <v>43</v>
      </c>
      <c r="H1386" s="1">
        <v>75</v>
      </c>
      <c r="I1386" s="1">
        <v>75</v>
      </c>
      <c r="J1386" s="1">
        <v>75</v>
      </c>
      <c r="K1386" s="1">
        <v>5</v>
      </c>
      <c r="L1386" s="1">
        <v>309.72000000000003</v>
      </c>
      <c r="M1386" s="1">
        <v>309.72000000000003</v>
      </c>
      <c r="N1386" s="1">
        <v>308.22899999999998</v>
      </c>
      <c r="O1386" s="1">
        <v>308.22899999999998</v>
      </c>
      <c r="P1386" s="1">
        <v>0</v>
      </c>
      <c r="Q1386" s="1">
        <v>1</v>
      </c>
      <c r="R1386" s="2" t="s">
        <v>49</v>
      </c>
      <c r="S1386" s="2" t="s">
        <v>50</v>
      </c>
      <c r="T1386" s="2"/>
      <c r="U1386" s="2"/>
      <c r="V1386" s="2" t="s">
        <v>50</v>
      </c>
      <c r="W1386" s="2" t="s">
        <v>2922</v>
      </c>
      <c r="X1386" s="3">
        <v>44897.818055555559</v>
      </c>
      <c r="Y1386" s="2" t="s">
        <v>2172</v>
      </c>
      <c r="Z1386" s="2" t="s">
        <v>36</v>
      </c>
      <c r="AA1386" s="2"/>
      <c r="AB1386" s="2" t="s">
        <v>2923</v>
      </c>
    </row>
    <row r="1387" spans="1:28" ht="13" x14ac:dyDescent="0.15">
      <c r="A1387" s="1">
        <v>397</v>
      </c>
      <c r="B1387" s="2" t="s">
        <v>28</v>
      </c>
      <c r="C1387" s="2" t="s">
        <v>29</v>
      </c>
      <c r="D1387" s="1">
        <v>42</v>
      </c>
      <c r="E1387" s="2" t="s">
        <v>1619</v>
      </c>
      <c r="F1387" s="1">
        <v>1</v>
      </c>
      <c r="G1387" s="2" t="s">
        <v>43</v>
      </c>
      <c r="H1387" s="1">
        <v>71</v>
      </c>
      <c r="I1387" s="1">
        <v>71</v>
      </c>
      <c r="J1387" s="1">
        <v>71</v>
      </c>
      <c r="K1387" s="1">
        <v>5</v>
      </c>
      <c r="L1387" s="1">
        <v>310.11</v>
      </c>
      <c r="M1387" s="1">
        <v>310.11</v>
      </c>
      <c r="N1387" s="1">
        <v>310.07799999999997</v>
      </c>
      <c r="O1387" s="1">
        <v>310.07799999999997</v>
      </c>
      <c r="P1387" s="1">
        <v>0</v>
      </c>
      <c r="Q1387" s="1">
        <v>1</v>
      </c>
      <c r="R1387" s="2" t="s">
        <v>49</v>
      </c>
      <c r="S1387" s="2" t="s">
        <v>50</v>
      </c>
      <c r="T1387" s="2"/>
      <c r="U1387" s="2"/>
      <c r="V1387" s="2" t="s">
        <v>50</v>
      </c>
      <c r="W1387" s="2" t="s">
        <v>2924</v>
      </c>
      <c r="X1387" s="3">
        <v>44897.849305555559</v>
      </c>
      <c r="Y1387" s="2" t="s">
        <v>2172</v>
      </c>
      <c r="Z1387" s="2" t="s">
        <v>36</v>
      </c>
      <c r="AA1387" s="2"/>
      <c r="AB1387" s="2" t="s">
        <v>2925</v>
      </c>
    </row>
    <row r="1388" spans="1:28" ht="13" x14ac:dyDescent="0.15">
      <c r="A1388" s="1">
        <v>397</v>
      </c>
      <c r="B1388" s="2" t="s">
        <v>28</v>
      </c>
      <c r="C1388" s="2" t="s">
        <v>29</v>
      </c>
      <c r="D1388" s="1">
        <v>41</v>
      </c>
      <c r="E1388" s="2" t="s">
        <v>1619</v>
      </c>
      <c r="F1388" s="1">
        <v>5</v>
      </c>
      <c r="G1388" s="2" t="s">
        <v>43</v>
      </c>
      <c r="H1388" s="1">
        <v>8</v>
      </c>
      <c r="I1388" s="1">
        <v>9</v>
      </c>
      <c r="J1388" s="1">
        <v>8</v>
      </c>
      <c r="K1388" s="1">
        <v>5</v>
      </c>
      <c r="L1388" s="1">
        <v>310.54000000000002</v>
      </c>
      <c r="M1388" s="1">
        <v>310.55</v>
      </c>
      <c r="N1388" s="1">
        <v>308.81400000000002</v>
      </c>
      <c r="O1388" s="1">
        <v>308.82100000000003</v>
      </c>
      <c r="P1388" s="1">
        <v>1</v>
      </c>
      <c r="Q1388" s="1">
        <v>5</v>
      </c>
      <c r="R1388" s="2" t="s">
        <v>44</v>
      </c>
      <c r="S1388" s="2" t="s">
        <v>108</v>
      </c>
      <c r="T1388" s="2"/>
      <c r="U1388" s="2"/>
      <c r="V1388" s="2" t="s">
        <v>108</v>
      </c>
      <c r="W1388" s="2" t="s">
        <v>2926</v>
      </c>
      <c r="X1388" s="3">
        <v>44897.822222222225</v>
      </c>
      <c r="Y1388" s="2" t="s">
        <v>2172</v>
      </c>
      <c r="Z1388" s="2" t="s">
        <v>36</v>
      </c>
      <c r="AA1388" s="2"/>
      <c r="AB1388" s="2" t="s">
        <v>2927</v>
      </c>
    </row>
    <row r="1389" spans="1:28" ht="13" x14ac:dyDescent="0.15">
      <c r="A1389" s="1">
        <v>397</v>
      </c>
      <c r="B1389" s="2" t="s">
        <v>28</v>
      </c>
      <c r="C1389" s="2" t="s">
        <v>29</v>
      </c>
      <c r="D1389" s="1">
        <v>41</v>
      </c>
      <c r="E1389" s="2" t="s">
        <v>1619</v>
      </c>
      <c r="F1389" s="1">
        <v>5</v>
      </c>
      <c r="G1389" s="2" t="s">
        <v>29</v>
      </c>
      <c r="H1389" s="1">
        <v>8</v>
      </c>
      <c r="I1389" s="1">
        <v>8</v>
      </c>
      <c r="J1389" s="1">
        <v>8</v>
      </c>
      <c r="K1389" s="1">
        <v>5</v>
      </c>
      <c r="L1389" s="1">
        <v>310.54000000000002</v>
      </c>
      <c r="M1389" s="1">
        <v>310.54000000000002</v>
      </c>
      <c r="N1389" s="1">
        <v>308.81400000000002</v>
      </c>
      <c r="O1389" s="1">
        <v>308.81400000000002</v>
      </c>
      <c r="P1389" s="1">
        <v>0</v>
      </c>
      <c r="Q1389" s="1"/>
      <c r="R1389" s="2" t="s">
        <v>38</v>
      </c>
      <c r="S1389" s="2" t="s">
        <v>39</v>
      </c>
      <c r="T1389" s="2"/>
      <c r="U1389" s="2"/>
      <c r="V1389" s="2" t="s">
        <v>39</v>
      </c>
      <c r="W1389" s="2" t="s">
        <v>2928</v>
      </c>
      <c r="X1389" s="3">
        <v>44897.831944444442</v>
      </c>
      <c r="Y1389" s="2" t="s">
        <v>41</v>
      </c>
      <c r="Z1389" s="2" t="s">
        <v>36</v>
      </c>
      <c r="AA1389" s="2"/>
      <c r="AB1389" s="2" t="s">
        <v>2929</v>
      </c>
    </row>
    <row r="1390" spans="1:28" ht="13" x14ac:dyDescent="0.15">
      <c r="A1390" s="1">
        <v>397</v>
      </c>
      <c r="B1390" s="2" t="s">
        <v>28</v>
      </c>
      <c r="C1390" s="2" t="s">
        <v>29</v>
      </c>
      <c r="D1390" s="1">
        <v>42</v>
      </c>
      <c r="E1390" s="2" t="s">
        <v>1619</v>
      </c>
      <c r="F1390" s="1">
        <v>2</v>
      </c>
      <c r="G1390" s="2" t="s">
        <v>29</v>
      </c>
      <c r="H1390" s="1">
        <v>19</v>
      </c>
      <c r="I1390" s="1">
        <v>19</v>
      </c>
      <c r="J1390" s="1">
        <v>19</v>
      </c>
      <c r="K1390" s="1">
        <v>5</v>
      </c>
      <c r="L1390" s="1">
        <v>311.08</v>
      </c>
      <c r="M1390" s="1">
        <v>311.08</v>
      </c>
      <c r="N1390" s="1">
        <v>311.00299999999999</v>
      </c>
      <c r="O1390" s="1">
        <v>311.00299999999999</v>
      </c>
      <c r="P1390" s="1">
        <v>0</v>
      </c>
      <c r="Q1390" s="1"/>
      <c r="R1390" s="2" t="s">
        <v>38</v>
      </c>
      <c r="S1390" s="2" t="s">
        <v>39</v>
      </c>
      <c r="T1390" s="2"/>
      <c r="U1390" s="2"/>
      <c r="V1390" s="2" t="s">
        <v>39</v>
      </c>
      <c r="W1390" s="2" t="s">
        <v>2930</v>
      </c>
      <c r="X1390" s="3">
        <v>44897.852083333331</v>
      </c>
      <c r="Y1390" s="2" t="s">
        <v>41</v>
      </c>
      <c r="Z1390" s="2" t="s">
        <v>36</v>
      </c>
      <c r="AA1390" s="2"/>
      <c r="AB1390" s="2" t="s">
        <v>2931</v>
      </c>
    </row>
    <row r="1391" spans="1:28" ht="13" x14ac:dyDescent="0.15">
      <c r="A1391" s="1">
        <v>397</v>
      </c>
      <c r="B1391" s="2" t="s">
        <v>28</v>
      </c>
      <c r="C1391" s="2" t="s">
        <v>29</v>
      </c>
      <c r="D1391" s="1">
        <v>42</v>
      </c>
      <c r="E1391" s="2" t="s">
        <v>1619</v>
      </c>
      <c r="F1391" s="1">
        <v>2</v>
      </c>
      <c r="G1391" s="2" t="s">
        <v>43</v>
      </c>
      <c r="H1391" s="1">
        <v>20</v>
      </c>
      <c r="I1391" s="1">
        <v>21</v>
      </c>
      <c r="J1391" s="1">
        <v>20</v>
      </c>
      <c r="K1391" s="1">
        <v>5</v>
      </c>
      <c r="L1391" s="1">
        <v>311.08999999999997</v>
      </c>
      <c r="M1391" s="1">
        <v>311.10000000000002</v>
      </c>
      <c r="N1391" s="1">
        <v>311.01299999999998</v>
      </c>
      <c r="O1391" s="1">
        <v>311.02199999999999</v>
      </c>
      <c r="P1391" s="1">
        <v>1</v>
      </c>
      <c r="Q1391" s="1">
        <v>5</v>
      </c>
      <c r="R1391" s="2" t="s">
        <v>44</v>
      </c>
      <c r="S1391" s="2" t="s">
        <v>108</v>
      </c>
      <c r="T1391" s="2"/>
      <c r="U1391" s="2"/>
      <c r="V1391" s="2" t="s">
        <v>108</v>
      </c>
      <c r="W1391" s="2" t="s">
        <v>2932</v>
      </c>
      <c r="X1391" s="3">
        <v>44897.847222222219</v>
      </c>
      <c r="Y1391" s="2" t="s">
        <v>2172</v>
      </c>
      <c r="Z1391" s="2" t="s">
        <v>36</v>
      </c>
      <c r="AA1391" s="2"/>
      <c r="AB1391" s="2" t="s">
        <v>2933</v>
      </c>
    </row>
    <row r="1392" spans="1:28" ht="13" x14ac:dyDescent="0.15">
      <c r="A1392" s="1">
        <v>397</v>
      </c>
      <c r="B1392" s="2" t="s">
        <v>28</v>
      </c>
      <c r="C1392" s="2" t="s">
        <v>29</v>
      </c>
      <c r="D1392" s="1">
        <v>42</v>
      </c>
      <c r="E1392" s="2" t="s">
        <v>1619</v>
      </c>
      <c r="F1392" s="1">
        <v>2</v>
      </c>
      <c r="G1392" s="2" t="s">
        <v>43</v>
      </c>
      <c r="H1392" s="1">
        <v>20</v>
      </c>
      <c r="I1392" s="1">
        <v>21</v>
      </c>
      <c r="J1392" s="1">
        <v>20</v>
      </c>
      <c r="K1392" s="1">
        <v>5</v>
      </c>
      <c r="L1392" s="1">
        <v>311.08999999999997</v>
      </c>
      <c r="M1392" s="1">
        <v>311.10000000000002</v>
      </c>
      <c r="N1392" s="1">
        <v>311.01299999999998</v>
      </c>
      <c r="O1392" s="1">
        <v>311.02199999999999</v>
      </c>
      <c r="P1392" s="1">
        <v>1</v>
      </c>
      <c r="Q1392" s="1">
        <v>5</v>
      </c>
      <c r="R1392" s="2" t="s">
        <v>44</v>
      </c>
      <c r="S1392" s="2" t="s">
        <v>112</v>
      </c>
      <c r="T1392" s="2"/>
      <c r="U1392" s="2"/>
      <c r="V1392" s="2" t="s">
        <v>112</v>
      </c>
      <c r="W1392" s="2" t="s">
        <v>2934</v>
      </c>
      <c r="X1392" s="3">
        <v>44897.847222222219</v>
      </c>
      <c r="Y1392" s="2" t="s">
        <v>2172</v>
      </c>
      <c r="Z1392" s="2" t="s">
        <v>36</v>
      </c>
      <c r="AA1392" s="2"/>
      <c r="AB1392" s="2" t="s">
        <v>2935</v>
      </c>
    </row>
    <row r="1393" spans="1:28" ht="13" x14ac:dyDescent="0.15">
      <c r="A1393" s="1">
        <v>397</v>
      </c>
      <c r="B1393" s="2" t="s">
        <v>28</v>
      </c>
      <c r="C1393" s="2" t="s">
        <v>29</v>
      </c>
      <c r="D1393" s="1">
        <v>41</v>
      </c>
      <c r="E1393" s="2" t="s">
        <v>1619</v>
      </c>
      <c r="F1393" s="1">
        <v>5</v>
      </c>
      <c r="G1393" s="2" t="s">
        <v>43</v>
      </c>
      <c r="H1393" s="1">
        <v>70</v>
      </c>
      <c r="I1393" s="1">
        <v>70</v>
      </c>
      <c r="J1393" s="1">
        <v>70</v>
      </c>
      <c r="K1393" s="1">
        <v>5</v>
      </c>
      <c r="L1393" s="1">
        <v>311.16000000000003</v>
      </c>
      <c r="M1393" s="1">
        <v>311.16000000000003</v>
      </c>
      <c r="N1393" s="1">
        <v>309.25799999999998</v>
      </c>
      <c r="O1393" s="1">
        <v>309.25799999999998</v>
      </c>
      <c r="P1393" s="1">
        <v>0</v>
      </c>
      <c r="Q1393" s="1">
        <v>1</v>
      </c>
      <c r="R1393" s="2" t="s">
        <v>49</v>
      </c>
      <c r="S1393" s="2" t="s">
        <v>50</v>
      </c>
      <c r="T1393" s="2"/>
      <c r="U1393" s="2"/>
      <c r="V1393" s="2" t="s">
        <v>50</v>
      </c>
      <c r="W1393" s="2" t="s">
        <v>2936</v>
      </c>
      <c r="X1393" s="3">
        <v>44897.818055555559</v>
      </c>
      <c r="Y1393" s="2" t="s">
        <v>2172</v>
      </c>
      <c r="Z1393" s="2" t="s">
        <v>36</v>
      </c>
      <c r="AA1393" s="2"/>
      <c r="AB1393" s="2" t="s">
        <v>2937</v>
      </c>
    </row>
    <row r="1394" spans="1:28" ht="13" x14ac:dyDescent="0.15">
      <c r="A1394" s="1">
        <v>397</v>
      </c>
      <c r="B1394" s="2" t="s">
        <v>28</v>
      </c>
      <c r="C1394" s="2" t="s">
        <v>29</v>
      </c>
      <c r="D1394" s="1">
        <v>41</v>
      </c>
      <c r="E1394" s="2" t="s">
        <v>1619</v>
      </c>
      <c r="F1394" s="1" t="s">
        <v>119</v>
      </c>
      <c r="G1394" s="2"/>
      <c r="H1394" s="1">
        <v>10</v>
      </c>
      <c r="I1394" s="1">
        <v>17</v>
      </c>
      <c r="J1394" s="1">
        <v>0</v>
      </c>
      <c r="K1394" s="1">
        <v>5</v>
      </c>
      <c r="L1394" s="1">
        <v>311.29000000000002</v>
      </c>
      <c r="M1394" s="1">
        <v>311.36</v>
      </c>
      <c r="N1394" s="1">
        <v>309.35000000000002</v>
      </c>
      <c r="O1394" s="1">
        <v>309.39999999999998</v>
      </c>
      <c r="P1394" s="1">
        <v>7</v>
      </c>
      <c r="Q1394" s="1">
        <v>20</v>
      </c>
      <c r="R1394" s="2" t="s">
        <v>31</v>
      </c>
      <c r="S1394" s="2" t="s">
        <v>133</v>
      </c>
      <c r="T1394" s="2"/>
      <c r="U1394" s="2"/>
      <c r="V1394" s="2" t="s">
        <v>133</v>
      </c>
      <c r="W1394" s="2" t="s">
        <v>2938</v>
      </c>
      <c r="X1394" s="3">
        <v>44897.022222222222</v>
      </c>
      <c r="Y1394" s="2" t="s">
        <v>35</v>
      </c>
      <c r="Z1394" s="2" t="s">
        <v>36</v>
      </c>
      <c r="AA1394" s="2" t="s">
        <v>131</v>
      </c>
      <c r="AB1394" s="2" t="s">
        <v>2939</v>
      </c>
    </row>
    <row r="1395" spans="1:28" ht="13" x14ac:dyDescent="0.15">
      <c r="A1395" s="1">
        <v>397</v>
      </c>
      <c r="B1395" s="2" t="s">
        <v>28</v>
      </c>
      <c r="C1395" s="2" t="s">
        <v>29</v>
      </c>
      <c r="D1395" s="1">
        <v>41</v>
      </c>
      <c r="E1395" s="2" t="s">
        <v>1619</v>
      </c>
      <c r="F1395" s="1" t="s">
        <v>119</v>
      </c>
      <c r="G1395" s="2"/>
      <c r="H1395" s="1">
        <v>10</v>
      </c>
      <c r="I1395" s="1">
        <v>17</v>
      </c>
      <c r="J1395" s="1">
        <v>10</v>
      </c>
      <c r="K1395" s="1">
        <v>5</v>
      </c>
      <c r="L1395" s="1">
        <v>311.29000000000002</v>
      </c>
      <c r="M1395" s="1">
        <v>311.36</v>
      </c>
      <c r="N1395" s="1">
        <v>309.35000000000002</v>
      </c>
      <c r="O1395" s="1">
        <v>309.39999999999998</v>
      </c>
      <c r="P1395" s="1">
        <v>7</v>
      </c>
      <c r="Q1395" s="1">
        <v>247</v>
      </c>
      <c r="R1395" s="2" t="s">
        <v>59</v>
      </c>
      <c r="S1395" s="2" t="s">
        <v>32</v>
      </c>
      <c r="T1395" s="2"/>
      <c r="U1395" s="2"/>
      <c r="V1395" s="2" t="s">
        <v>32</v>
      </c>
      <c r="W1395" s="2" t="s">
        <v>2940</v>
      </c>
      <c r="X1395" s="3">
        <v>44897.021527777775</v>
      </c>
      <c r="Y1395" s="2" t="s">
        <v>35</v>
      </c>
      <c r="Z1395" s="2" t="s">
        <v>36</v>
      </c>
      <c r="AA1395" s="2"/>
      <c r="AB1395" s="2" t="s">
        <v>2941</v>
      </c>
    </row>
    <row r="1396" spans="1:28" ht="13" x14ac:dyDescent="0.15">
      <c r="A1396" s="1">
        <v>397</v>
      </c>
      <c r="B1396" s="2" t="s">
        <v>28</v>
      </c>
      <c r="C1396" s="2" t="s">
        <v>29</v>
      </c>
      <c r="D1396" s="1">
        <v>41</v>
      </c>
      <c r="E1396" s="2" t="s">
        <v>1619</v>
      </c>
      <c r="F1396" s="1" t="s">
        <v>119</v>
      </c>
      <c r="G1396" s="2"/>
      <c r="H1396" s="1">
        <v>10</v>
      </c>
      <c r="I1396" s="1">
        <v>17</v>
      </c>
      <c r="J1396" s="1">
        <v>0</v>
      </c>
      <c r="K1396" s="1">
        <v>5</v>
      </c>
      <c r="L1396" s="1">
        <v>311.29000000000002</v>
      </c>
      <c r="M1396" s="1">
        <v>311.36</v>
      </c>
      <c r="N1396" s="1">
        <v>309.35000000000002</v>
      </c>
      <c r="O1396" s="1">
        <v>309.39999999999998</v>
      </c>
      <c r="P1396" s="1">
        <v>7</v>
      </c>
      <c r="Q1396" s="1">
        <v>30</v>
      </c>
      <c r="R1396" s="2" t="s">
        <v>31</v>
      </c>
      <c r="S1396" s="2"/>
      <c r="T1396" s="2" t="s">
        <v>120</v>
      </c>
      <c r="U1396" s="2" t="s">
        <v>121</v>
      </c>
      <c r="V1396" s="2" t="s">
        <v>122</v>
      </c>
      <c r="W1396" s="2" t="s">
        <v>2942</v>
      </c>
      <c r="X1396" s="3">
        <v>44897.022222222222</v>
      </c>
      <c r="Y1396" s="2" t="s">
        <v>35</v>
      </c>
      <c r="Z1396" s="2" t="s">
        <v>36</v>
      </c>
      <c r="AA1396" s="2"/>
      <c r="AB1396" s="2" t="s">
        <v>2943</v>
      </c>
    </row>
    <row r="1397" spans="1:28" ht="13" x14ac:dyDescent="0.15">
      <c r="A1397" s="1">
        <v>397</v>
      </c>
      <c r="B1397" s="2" t="s">
        <v>28</v>
      </c>
      <c r="C1397" s="2" t="s">
        <v>29</v>
      </c>
      <c r="D1397" s="1">
        <v>41</v>
      </c>
      <c r="E1397" s="2" t="s">
        <v>1619</v>
      </c>
      <c r="F1397" s="1" t="s">
        <v>119</v>
      </c>
      <c r="G1397" s="2"/>
      <c r="H1397" s="1">
        <v>10</v>
      </c>
      <c r="I1397" s="1">
        <v>17</v>
      </c>
      <c r="J1397" s="1">
        <v>0</v>
      </c>
      <c r="K1397" s="1">
        <v>5</v>
      </c>
      <c r="L1397" s="1">
        <v>311.29000000000002</v>
      </c>
      <c r="M1397" s="1">
        <v>311.36</v>
      </c>
      <c r="N1397" s="1">
        <v>309.35000000000002</v>
      </c>
      <c r="O1397" s="1">
        <v>309.39999999999998</v>
      </c>
      <c r="P1397" s="1">
        <v>7</v>
      </c>
      <c r="Q1397" s="1">
        <v>5</v>
      </c>
      <c r="R1397" s="2" t="s">
        <v>31</v>
      </c>
      <c r="S1397" s="2"/>
      <c r="T1397" s="2" t="s">
        <v>153</v>
      </c>
      <c r="U1397" s="2" t="s">
        <v>154</v>
      </c>
      <c r="V1397" s="2" t="s">
        <v>155</v>
      </c>
      <c r="W1397" s="2" t="s">
        <v>2944</v>
      </c>
      <c r="X1397" s="3">
        <v>44897.022222222222</v>
      </c>
      <c r="Y1397" s="2" t="s">
        <v>35</v>
      </c>
      <c r="Z1397" s="2" t="s">
        <v>36</v>
      </c>
      <c r="AA1397" s="2"/>
      <c r="AB1397" s="2" t="s">
        <v>2945</v>
      </c>
    </row>
    <row r="1398" spans="1:28" ht="13" x14ac:dyDescent="0.15">
      <c r="A1398" s="1">
        <v>397</v>
      </c>
      <c r="B1398" s="2" t="s">
        <v>28</v>
      </c>
      <c r="C1398" s="2" t="s">
        <v>29</v>
      </c>
      <c r="D1398" s="1">
        <v>41</v>
      </c>
      <c r="E1398" s="2" t="s">
        <v>1619</v>
      </c>
      <c r="F1398" s="1" t="s">
        <v>119</v>
      </c>
      <c r="G1398" s="2"/>
      <c r="H1398" s="1">
        <v>10</v>
      </c>
      <c r="I1398" s="1">
        <v>17</v>
      </c>
      <c r="J1398" s="1">
        <v>0</v>
      </c>
      <c r="K1398" s="1">
        <v>5</v>
      </c>
      <c r="L1398" s="1">
        <v>311.29000000000002</v>
      </c>
      <c r="M1398" s="1">
        <v>311.36</v>
      </c>
      <c r="N1398" s="1">
        <v>309.35000000000002</v>
      </c>
      <c r="O1398" s="1">
        <v>309.39999999999998</v>
      </c>
      <c r="P1398" s="1">
        <v>7</v>
      </c>
      <c r="Q1398" s="1">
        <v>5</v>
      </c>
      <c r="R1398" s="2" t="s">
        <v>31</v>
      </c>
      <c r="S1398" s="2"/>
      <c r="T1398" s="2" t="s">
        <v>136</v>
      </c>
      <c r="U1398" s="2" t="s">
        <v>137</v>
      </c>
      <c r="V1398" s="2" t="s">
        <v>138</v>
      </c>
      <c r="W1398" s="2" t="s">
        <v>2946</v>
      </c>
      <c r="X1398" s="3">
        <v>44897.022222222222</v>
      </c>
      <c r="Y1398" s="2" t="s">
        <v>35</v>
      </c>
      <c r="Z1398" s="2" t="s">
        <v>36</v>
      </c>
      <c r="AA1398" s="2"/>
      <c r="AB1398" s="2" t="s">
        <v>2947</v>
      </c>
    </row>
    <row r="1399" spans="1:28" ht="13" x14ac:dyDescent="0.15">
      <c r="A1399" s="1">
        <v>397</v>
      </c>
      <c r="B1399" s="2" t="s">
        <v>28</v>
      </c>
      <c r="C1399" s="2" t="s">
        <v>29</v>
      </c>
      <c r="D1399" s="1">
        <v>41</v>
      </c>
      <c r="E1399" s="2" t="s">
        <v>1619</v>
      </c>
      <c r="F1399" s="1" t="s">
        <v>119</v>
      </c>
      <c r="G1399" s="2"/>
      <c r="H1399" s="1">
        <v>10</v>
      </c>
      <c r="I1399" s="1">
        <v>17</v>
      </c>
      <c r="J1399" s="1">
        <v>0</v>
      </c>
      <c r="K1399" s="1">
        <v>5</v>
      </c>
      <c r="L1399" s="1">
        <v>311.29000000000002</v>
      </c>
      <c r="M1399" s="1">
        <v>311.36</v>
      </c>
      <c r="N1399" s="1">
        <v>309.35000000000002</v>
      </c>
      <c r="O1399" s="1">
        <v>309.39999999999998</v>
      </c>
      <c r="P1399" s="1">
        <v>7</v>
      </c>
      <c r="Q1399" s="1">
        <v>5</v>
      </c>
      <c r="R1399" s="2" t="s">
        <v>31</v>
      </c>
      <c r="S1399" s="2"/>
      <c r="T1399" s="2" t="s">
        <v>141</v>
      </c>
      <c r="U1399" s="2" t="s">
        <v>142</v>
      </c>
      <c r="V1399" s="2" t="s">
        <v>143</v>
      </c>
      <c r="W1399" s="2" t="s">
        <v>2948</v>
      </c>
      <c r="X1399" s="3">
        <v>44897.022222222222</v>
      </c>
      <c r="Y1399" s="2" t="s">
        <v>35</v>
      </c>
      <c r="Z1399" s="2" t="s">
        <v>36</v>
      </c>
      <c r="AA1399" s="2"/>
      <c r="AB1399" s="2" t="s">
        <v>2949</v>
      </c>
    </row>
    <row r="1400" spans="1:28" ht="13" x14ac:dyDescent="0.15">
      <c r="A1400" s="1">
        <v>397</v>
      </c>
      <c r="B1400" s="2" t="s">
        <v>28</v>
      </c>
      <c r="C1400" s="2" t="s">
        <v>29</v>
      </c>
      <c r="D1400" s="1">
        <v>41</v>
      </c>
      <c r="E1400" s="2" t="s">
        <v>1619</v>
      </c>
      <c r="F1400" s="1" t="s">
        <v>119</v>
      </c>
      <c r="G1400" s="2"/>
      <c r="H1400" s="1">
        <v>10</v>
      </c>
      <c r="I1400" s="1">
        <v>17</v>
      </c>
      <c r="J1400" s="1">
        <v>0</v>
      </c>
      <c r="K1400" s="1">
        <v>5</v>
      </c>
      <c r="L1400" s="1">
        <v>311.29000000000002</v>
      </c>
      <c r="M1400" s="1">
        <v>311.36</v>
      </c>
      <c r="N1400" s="1">
        <v>309.35000000000002</v>
      </c>
      <c r="O1400" s="1">
        <v>309.39999999999998</v>
      </c>
      <c r="P1400" s="1">
        <v>7</v>
      </c>
      <c r="Q1400" s="1">
        <v>20</v>
      </c>
      <c r="R1400" s="2" t="s">
        <v>31</v>
      </c>
      <c r="S1400" s="2"/>
      <c r="T1400" s="2" t="s">
        <v>158</v>
      </c>
      <c r="U1400" s="2" t="s">
        <v>159</v>
      </c>
      <c r="V1400" s="2" t="s">
        <v>160</v>
      </c>
      <c r="W1400" s="2" t="s">
        <v>2950</v>
      </c>
      <c r="X1400" s="3">
        <v>44897.022222222222</v>
      </c>
      <c r="Y1400" s="2" t="s">
        <v>35</v>
      </c>
      <c r="Z1400" s="2" t="s">
        <v>36</v>
      </c>
      <c r="AA1400" s="2"/>
      <c r="AB1400" s="2" t="s">
        <v>2951</v>
      </c>
    </row>
    <row r="1401" spans="1:28" ht="13" x14ac:dyDescent="0.15">
      <c r="A1401" s="1">
        <v>397</v>
      </c>
      <c r="B1401" s="2" t="s">
        <v>28</v>
      </c>
      <c r="C1401" s="2" t="s">
        <v>29</v>
      </c>
      <c r="D1401" s="1">
        <v>41</v>
      </c>
      <c r="E1401" s="2" t="s">
        <v>1619</v>
      </c>
      <c r="F1401" s="1" t="s">
        <v>119</v>
      </c>
      <c r="G1401" s="2"/>
      <c r="H1401" s="1">
        <v>10</v>
      </c>
      <c r="I1401" s="1">
        <v>17</v>
      </c>
      <c r="J1401" s="1">
        <v>0</v>
      </c>
      <c r="K1401" s="1">
        <v>5</v>
      </c>
      <c r="L1401" s="1">
        <v>311.29000000000002</v>
      </c>
      <c r="M1401" s="1">
        <v>311.36</v>
      </c>
      <c r="N1401" s="1">
        <v>309.35000000000002</v>
      </c>
      <c r="O1401" s="1">
        <v>309.39999999999998</v>
      </c>
      <c r="P1401" s="1">
        <v>7</v>
      </c>
      <c r="Q1401" s="1">
        <v>20</v>
      </c>
      <c r="R1401" s="2" t="s">
        <v>31</v>
      </c>
      <c r="S1401" s="2"/>
      <c r="T1401" s="2" t="s">
        <v>146</v>
      </c>
      <c r="U1401" s="2" t="s">
        <v>147</v>
      </c>
      <c r="V1401" s="2" t="s">
        <v>148</v>
      </c>
      <c r="W1401" s="2" t="s">
        <v>2952</v>
      </c>
      <c r="X1401" s="3">
        <v>44897.022222222222</v>
      </c>
      <c r="Y1401" s="2" t="s">
        <v>35</v>
      </c>
      <c r="Z1401" s="2" t="s">
        <v>36</v>
      </c>
      <c r="AA1401" s="2"/>
      <c r="AB1401" s="2" t="s">
        <v>2953</v>
      </c>
    </row>
    <row r="1402" spans="1:28" ht="13" x14ac:dyDescent="0.15">
      <c r="A1402" s="1">
        <v>397</v>
      </c>
      <c r="B1402" s="2" t="s">
        <v>28</v>
      </c>
      <c r="C1402" s="2" t="s">
        <v>29</v>
      </c>
      <c r="D1402" s="1">
        <v>41</v>
      </c>
      <c r="E1402" s="2" t="s">
        <v>1619</v>
      </c>
      <c r="F1402" s="1" t="s">
        <v>119</v>
      </c>
      <c r="G1402" s="2"/>
      <c r="H1402" s="1">
        <v>10</v>
      </c>
      <c r="I1402" s="1">
        <v>17</v>
      </c>
      <c r="J1402" s="1">
        <v>0</v>
      </c>
      <c r="K1402" s="1">
        <v>5</v>
      </c>
      <c r="L1402" s="1">
        <v>311.29000000000002</v>
      </c>
      <c r="M1402" s="1">
        <v>311.36</v>
      </c>
      <c r="N1402" s="1">
        <v>309.35000000000002</v>
      </c>
      <c r="O1402" s="1">
        <v>309.39999999999998</v>
      </c>
      <c r="P1402" s="1">
        <v>7</v>
      </c>
      <c r="Q1402" s="1">
        <v>30</v>
      </c>
      <c r="R1402" s="2" t="s">
        <v>31</v>
      </c>
      <c r="S1402" s="2"/>
      <c r="T1402" s="2" t="s">
        <v>125</v>
      </c>
      <c r="U1402" s="2" t="s">
        <v>126</v>
      </c>
      <c r="V1402" s="2" t="s">
        <v>127</v>
      </c>
      <c r="W1402" s="2" t="s">
        <v>2954</v>
      </c>
      <c r="X1402" s="3">
        <v>44897.022222222222</v>
      </c>
      <c r="Y1402" s="2" t="s">
        <v>35</v>
      </c>
      <c r="Z1402" s="2" t="s">
        <v>36</v>
      </c>
      <c r="AA1402" s="2"/>
      <c r="AB1402" s="2" t="s">
        <v>2955</v>
      </c>
    </row>
    <row r="1403" spans="1:28" ht="13" x14ac:dyDescent="0.15">
      <c r="A1403" s="1">
        <v>397</v>
      </c>
      <c r="B1403" s="2" t="s">
        <v>28</v>
      </c>
      <c r="C1403" s="2" t="s">
        <v>29</v>
      </c>
      <c r="D1403" s="1">
        <v>41</v>
      </c>
      <c r="E1403" s="2" t="s">
        <v>1619</v>
      </c>
      <c r="F1403" s="1" t="s">
        <v>119</v>
      </c>
      <c r="G1403" s="2"/>
      <c r="H1403" s="1">
        <v>10</v>
      </c>
      <c r="I1403" s="1">
        <v>17</v>
      </c>
      <c r="J1403" s="1">
        <v>0</v>
      </c>
      <c r="K1403" s="1">
        <v>5</v>
      </c>
      <c r="L1403" s="1">
        <v>311.29000000000002</v>
      </c>
      <c r="M1403" s="1">
        <v>311.36</v>
      </c>
      <c r="N1403" s="1">
        <v>309.35000000000002</v>
      </c>
      <c r="O1403" s="1">
        <v>309.39999999999998</v>
      </c>
      <c r="P1403" s="1">
        <v>7</v>
      </c>
      <c r="Q1403" s="1">
        <v>5</v>
      </c>
      <c r="R1403" s="2" t="s">
        <v>31</v>
      </c>
      <c r="S1403" s="2" t="s">
        <v>50</v>
      </c>
      <c r="T1403" s="2"/>
      <c r="U1403" s="2"/>
      <c r="V1403" s="2" t="s">
        <v>50</v>
      </c>
      <c r="W1403" s="2" t="s">
        <v>2956</v>
      </c>
      <c r="X1403" s="3">
        <v>44897.022222222222</v>
      </c>
      <c r="Y1403" s="2" t="s">
        <v>35</v>
      </c>
      <c r="Z1403" s="2" t="s">
        <v>36</v>
      </c>
      <c r="AA1403" s="2" t="s">
        <v>131</v>
      </c>
      <c r="AB1403" s="2" t="s">
        <v>2957</v>
      </c>
    </row>
    <row r="1404" spans="1:28" ht="13" x14ac:dyDescent="0.15">
      <c r="A1404" s="1">
        <v>397</v>
      </c>
      <c r="B1404" s="2" t="s">
        <v>28</v>
      </c>
      <c r="C1404" s="2" t="s">
        <v>29</v>
      </c>
      <c r="D1404" s="1">
        <v>42</v>
      </c>
      <c r="E1404" s="2" t="s">
        <v>1619</v>
      </c>
      <c r="F1404" s="1">
        <v>2</v>
      </c>
      <c r="G1404" s="2" t="s">
        <v>43</v>
      </c>
      <c r="H1404" s="1">
        <v>61</v>
      </c>
      <c r="I1404" s="1">
        <v>63</v>
      </c>
      <c r="J1404" s="1">
        <v>61</v>
      </c>
      <c r="K1404" s="1">
        <v>5</v>
      </c>
      <c r="L1404" s="1">
        <v>311.5</v>
      </c>
      <c r="M1404" s="1">
        <v>311.52</v>
      </c>
      <c r="N1404" s="1">
        <v>311.404</v>
      </c>
      <c r="O1404" s="1">
        <v>311.423</v>
      </c>
      <c r="P1404" s="1">
        <v>2</v>
      </c>
      <c r="Q1404" s="1">
        <v>10</v>
      </c>
      <c r="R1404" s="2" t="s">
        <v>44</v>
      </c>
      <c r="S1404" s="2" t="s">
        <v>45</v>
      </c>
      <c r="T1404" s="2"/>
      <c r="U1404" s="2"/>
      <c r="V1404" s="2">
        <v>31213</v>
      </c>
      <c r="W1404" s="2" t="s">
        <v>2958</v>
      </c>
      <c r="X1404" s="3">
        <v>44897.845138888886</v>
      </c>
      <c r="Y1404" s="2" t="s">
        <v>2172</v>
      </c>
      <c r="Z1404" s="2" t="s">
        <v>36</v>
      </c>
      <c r="AA1404" s="2"/>
      <c r="AB1404" s="2" t="s">
        <v>2959</v>
      </c>
    </row>
    <row r="1405" spans="1:28" ht="13" x14ac:dyDescent="0.15">
      <c r="A1405" s="1">
        <v>397</v>
      </c>
      <c r="B1405" s="2" t="s">
        <v>28</v>
      </c>
      <c r="C1405" s="2" t="s">
        <v>29</v>
      </c>
      <c r="D1405" s="1">
        <v>42</v>
      </c>
      <c r="E1405" s="2" t="s">
        <v>1619</v>
      </c>
      <c r="F1405" s="1">
        <v>2</v>
      </c>
      <c r="G1405" s="2" t="s">
        <v>43</v>
      </c>
      <c r="H1405" s="1">
        <v>76</v>
      </c>
      <c r="I1405" s="1">
        <v>76</v>
      </c>
      <c r="J1405" s="1">
        <v>76</v>
      </c>
      <c r="K1405" s="1">
        <v>5</v>
      </c>
      <c r="L1405" s="1">
        <v>311.64999999999998</v>
      </c>
      <c r="M1405" s="1">
        <v>311.64999999999998</v>
      </c>
      <c r="N1405" s="1">
        <v>311.54700000000003</v>
      </c>
      <c r="O1405" s="1">
        <v>311.54700000000003</v>
      </c>
      <c r="P1405" s="1">
        <v>0</v>
      </c>
      <c r="Q1405" s="1">
        <v>1</v>
      </c>
      <c r="R1405" s="2" t="s">
        <v>49</v>
      </c>
      <c r="S1405" s="2" t="s">
        <v>50</v>
      </c>
      <c r="T1405" s="2"/>
      <c r="U1405" s="2"/>
      <c r="V1405" s="2" t="s">
        <v>50</v>
      </c>
      <c r="W1405" s="2" t="s">
        <v>2960</v>
      </c>
      <c r="X1405" s="3">
        <v>44897.849305555559</v>
      </c>
      <c r="Y1405" s="2" t="s">
        <v>2172</v>
      </c>
      <c r="Z1405" s="2" t="s">
        <v>36</v>
      </c>
      <c r="AA1405" s="2"/>
      <c r="AB1405" s="2" t="s">
        <v>2961</v>
      </c>
    </row>
    <row r="1406" spans="1:28" ht="13" x14ac:dyDescent="0.15">
      <c r="A1406" s="1">
        <v>397</v>
      </c>
      <c r="B1406" s="2" t="s">
        <v>28</v>
      </c>
      <c r="C1406" s="2" t="s">
        <v>29</v>
      </c>
      <c r="D1406" s="1">
        <v>42</v>
      </c>
      <c r="E1406" s="2" t="s">
        <v>1619</v>
      </c>
      <c r="F1406" s="1">
        <v>3</v>
      </c>
      <c r="G1406" s="2" t="s">
        <v>43</v>
      </c>
      <c r="H1406" s="1">
        <v>41</v>
      </c>
      <c r="I1406" s="1">
        <v>43</v>
      </c>
      <c r="J1406" s="1">
        <v>41</v>
      </c>
      <c r="K1406" s="1">
        <v>5</v>
      </c>
      <c r="L1406" s="1">
        <v>312.79000000000002</v>
      </c>
      <c r="M1406" s="1">
        <v>312.81</v>
      </c>
      <c r="N1406" s="1">
        <v>312.63499999999999</v>
      </c>
      <c r="O1406" s="1">
        <v>312.654</v>
      </c>
      <c r="P1406" s="1">
        <v>2</v>
      </c>
      <c r="Q1406" s="1">
        <v>7</v>
      </c>
      <c r="R1406" s="2" t="s">
        <v>210</v>
      </c>
      <c r="S1406" s="2" t="s">
        <v>211</v>
      </c>
      <c r="T1406" s="2" t="s">
        <v>212</v>
      </c>
      <c r="U1406" s="2" t="s">
        <v>213</v>
      </c>
      <c r="V1406" s="2" t="s">
        <v>211</v>
      </c>
      <c r="W1406" s="2" t="s">
        <v>2962</v>
      </c>
      <c r="X1406" s="3">
        <v>44897.851388888892</v>
      </c>
      <c r="Y1406" s="2" t="s">
        <v>35</v>
      </c>
      <c r="Z1406" s="2" t="s">
        <v>36</v>
      </c>
      <c r="AA1406" s="2"/>
      <c r="AB1406" s="2" t="s">
        <v>2963</v>
      </c>
    </row>
    <row r="1407" spans="1:28" ht="13" x14ac:dyDescent="0.15">
      <c r="A1407" s="1">
        <v>397</v>
      </c>
      <c r="B1407" s="2" t="s">
        <v>28</v>
      </c>
      <c r="C1407" s="2" t="s">
        <v>29</v>
      </c>
      <c r="D1407" s="1">
        <v>42</v>
      </c>
      <c r="E1407" s="2" t="s">
        <v>1619</v>
      </c>
      <c r="F1407" s="1">
        <v>3</v>
      </c>
      <c r="G1407" s="2" t="s">
        <v>43</v>
      </c>
      <c r="H1407" s="1">
        <v>73</v>
      </c>
      <c r="I1407" s="1">
        <v>73</v>
      </c>
      <c r="J1407" s="1">
        <v>73</v>
      </c>
      <c r="K1407" s="1">
        <v>5</v>
      </c>
      <c r="L1407" s="1">
        <v>313.11</v>
      </c>
      <c r="M1407" s="1">
        <v>313.11</v>
      </c>
      <c r="N1407" s="1">
        <v>312.94099999999997</v>
      </c>
      <c r="O1407" s="1">
        <v>312.94099999999997</v>
      </c>
      <c r="P1407" s="1">
        <v>0</v>
      </c>
      <c r="Q1407" s="1">
        <v>1</v>
      </c>
      <c r="R1407" s="2" t="s">
        <v>49</v>
      </c>
      <c r="S1407" s="2" t="s">
        <v>50</v>
      </c>
      <c r="T1407" s="2"/>
      <c r="U1407" s="2"/>
      <c r="V1407" s="2" t="s">
        <v>50</v>
      </c>
      <c r="W1407" s="2" t="s">
        <v>2964</v>
      </c>
      <c r="X1407" s="3">
        <v>44897.849305555559</v>
      </c>
      <c r="Y1407" s="2" t="s">
        <v>2172</v>
      </c>
      <c r="Z1407" s="2" t="s">
        <v>36</v>
      </c>
      <c r="AA1407" s="2"/>
      <c r="AB1407" s="2" t="s">
        <v>2965</v>
      </c>
    </row>
    <row r="1408" spans="1:28" ht="13" x14ac:dyDescent="0.15">
      <c r="A1408" s="1">
        <v>397</v>
      </c>
      <c r="B1408" s="2" t="s">
        <v>28</v>
      </c>
      <c r="C1408" s="2" t="s">
        <v>29</v>
      </c>
      <c r="D1408" s="1">
        <v>42</v>
      </c>
      <c r="E1408" s="2" t="s">
        <v>1619</v>
      </c>
      <c r="F1408" s="1">
        <v>3</v>
      </c>
      <c r="G1408" s="2"/>
      <c r="H1408" s="1">
        <v>117</v>
      </c>
      <c r="I1408" s="1">
        <v>127</v>
      </c>
      <c r="J1408" s="1">
        <v>0</v>
      </c>
      <c r="K1408" s="1">
        <v>5</v>
      </c>
      <c r="L1408" s="1">
        <v>313.55</v>
      </c>
      <c r="M1408" s="1">
        <v>313.60000000000002</v>
      </c>
      <c r="N1408" s="1">
        <v>313.36099999999999</v>
      </c>
      <c r="O1408" s="1">
        <v>313.40899999999999</v>
      </c>
      <c r="P1408" s="1">
        <v>5</v>
      </c>
      <c r="Q1408" s="1">
        <v>25</v>
      </c>
      <c r="R1408" s="2" t="s">
        <v>80</v>
      </c>
      <c r="S1408" s="2"/>
      <c r="T1408" s="2" t="s">
        <v>64</v>
      </c>
      <c r="U1408" s="2" t="s">
        <v>65</v>
      </c>
      <c r="V1408" s="2" t="s">
        <v>81</v>
      </c>
      <c r="W1408" s="2" t="s">
        <v>2966</v>
      </c>
      <c r="X1408" s="3">
        <v>44897.140972222223</v>
      </c>
      <c r="Y1408" s="2" t="s">
        <v>56</v>
      </c>
      <c r="Z1408" s="2" t="s">
        <v>36</v>
      </c>
      <c r="AA1408" s="2"/>
      <c r="AB1408" s="2" t="s">
        <v>2967</v>
      </c>
    </row>
    <row r="1409" spans="1:28" ht="13" x14ac:dyDescent="0.15">
      <c r="A1409" s="1">
        <v>397</v>
      </c>
      <c r="B1409" s="2" t="s">
        <v>28</v>
      </c>
      <c r="C1409" s="2" t="s">
        <v>29</v>
      </c>
      <c r="D1409" s="1">
        <v>42</v>
      </c>
      <c r="E1409" s="2" t="s">
        <v>1619</v>
      </c>
      <c r="F1409" s="1">
        <v>3</v>
      </c>
      <c r="G1409" s="2"/>
      <c r="H1409" s="1">
        <v>117</v>
      </c>
      <c r="I1409" s="1">
        <v>127</v>
      </c>
      <c r="J1409" s="1">
        <v>0</v>
      </c>
      <c r="K1409" s="1">
        <v>5</v>
      </c>
      <c r="L1409" s="1">
        <v>313.55</v>
      </c>
      <c r="M1409" s="1">
        <v>313.60000000000002</v>
      </c>
      <c r="N1409" s="1">
        <v>313.36099999999999</v>
      </c>
      <c r="O1409" s="1">
        <v>313.40899999999999</v>
      </c>
      <c r="P1409" s="1">
        <v>5</v>
      </c>
      <c r="Q1409" s="1">
        <v>4</v>
      </c>
      <c r="R1409" s="2" t="s">
        <v>53</v>
      </c>
      <c r="S1409" s="2"/>
      <c r="T1409" s="2" t="s">
        <v>94</v>
      </c>
      <c r="U1409" s="2" t="s">
        <v>95</v>
      </c>
      <c r="V1409" s="2" t="s">
        <v>96</v>
      </c>
      <c r="W1409" s="2" t="s">
        <v>2968</v>
      </c>
      <c r="X1409" s="3">
        <v>44897.140972222223</v>
      </c>
      <c r="Y1409" s="2" t="s">
        <v>56</v>
      </c>
      <c r="Z1409" s="2" t="s">
        <v>36</v>
      </c>
      <c r="AA1409" s="2" t="s">
        <v>98</v>
      </c>
      <c r="AB1409" s="2" t="s">
        <v>2969</v>
      </c>
    </row>
    <row r="1410" spans="1:28" ht="13" x14ac:dyDescent="0.15">
      <c r="A1410" s="1">
        <v>397</v>
      </c>
      <c r="B1410" s="2" t="s">
        <v>28</v>
      </c>
      <c r="C1410" s="2" t="s">
        <v>29</v>
      </c>
      <c r="D1410" s="1">
        <v>42</v>
      </c>
      <c r="E1410" s="2" t="s">
        <v>1619</v>
      </c>
      <c r="F1410" s="1">
        <v>3</v>
      </c>
      <c r="G1410" s="2"/>
      <c r="H1410" s="1">
        <v>117</v>
      </c>
      <c r="I1410" s="1">
        <v>127</v>
      </c>
      <c r="J1410" s="1">
        <v>0</v>
      </c>
      <c r="K1410" s="1">
        <v>5</v>
      </c>
      <c r="L1410" s="1">
        <v>313.55</v>
      </c>
      <c r="M1410" s="1">
        <v>313.60000000000002</v>
      </c>
      <c r="N1410" s="1">
        <v>313.36099999999999</v>
      </c>
      <c r="O1410" s="1">
        <v>313.40899999999999</v>
      </c>
      <c r="P1410" s="1">
        <v>5</v>
      </c>
      <c r="Q1410" s="1">
        <v>2</v>
      </c>
      <c r="R1410" s="2" t="s">
        <v>53</v>
      </c>
      <c r="S1410" s="2" t="s">
        <v>100</v>
      </c>
      <c r="T1410" s="2"/>
      <c r="U1410" s="2"/>
      <c r="V1410" s="2" t="s">
        <v>101</v>
      </c>
      <c r="W1410" s="2" t="s">
        <v>2970</v>
      </c>
      <c r="X1410" s="3">
        <v>44897.140972222223</v>
      </c>
      <c r="Y1410" s="2" t="s">
        <v>56</v>
      </c>
      <c r="Z1410" s="2" t="s">
        <v>36</v>
      </c>
      <c r="AA1410" s="2" t="s">
        <v>103</v>
      </c>
      <c r="AB1410" s="2" t="s">
        <v>2971</v>
      </c>
    </row>
    <row r="1411" spans="1:28" ht="13" x14ac:dyDescent="0.15">
      <c r="A1411" s="1">
        <v>397</v>
      </c>
      <c r="B1411" s="2" t="s">
        <v>28</v>
      </c>
      <c r="C1411" s="2" t="s">
        <v>29</v>
      </c>
      <c r="D1411" s="1">
        <v>42</v>
      </c>
      <c r="E1411" s="2" t="s">
        <v>1619</v>
      </c>
      <c r="F1411" s="1">
        <v>3</v>
      </c>
      <c r="G1411" s="2"/>
      <c r="H1411" s="1">
        <v>117</v>
      </c>
      <c r="I1411" s="1">
        <v>127</v>
      </c>
      <c r="J1411" s="1">
        <v>0</v>
      </c>
      <c r="K1411" s="1">
        <v>5</v>
      </c>
      <c r="L1411" s="1">
        <v>313.55</v>
      </c>
      <c r="M1411" s="1">
        <v>313.60000000000002</v>
      </c>
      <c r="N1411" s="1">
        <v>313.36099999999999</v>
      </c>
      <c r="O1411" s="1">
        <v>313.40899999999999</v>
      </c>
      <c r="P1411" s="1">
        <v>5</v>
      </c>
      <c r="Q1411" s="1">
        <v>6</v>
      </c>
      <c r="R1411" s="2" t="s">
        <v>53</v>
      </c>
      <c r="S1411" s="2"/>
      <c r="T1411" s="2"/>
      <c r="U1411" s="2"/>
      <c r="V1411" s="2" t="s">
        <v>54</v>
      </c>
      <c r="W1411" s="2" t="s">
        <v>2972</v>
      </c>
      <c r="X1411" s="3">
        <v>44897.140277777777</v>
      </c>
      <c r="Y1411" s="2" t="s">
        <v>56</v>
      </c>
      <c r="Z1411" s="2" t="s">
        <v>36</v>
      </c>
      <c r="AA1411" s="2" t="s">
        <v>57</v>
      </c>
      <c r="AB1411" s="2" t="s">
        <v>2973</v>
      </c>
    </row>
    <row r="1412" spans="1:28" ht="13" x14ac:dyDescent="0.15">
      <c r="A1412" s="1">
        <v>397</v>
      </c>
      <c r="B1412" s="2" t="s">
        <v>28</v>
      </c>
      <c r="C1412" s="2" t="s">
        <v>29</v>
      </c>
      <c r="D1412" s="1">
        <v>42</v>
      </c>
      <c r="E1412" s="2" t="s">
        <v>1619</v>
      </c>
      <c r="F1412" s="1">
        <v>3</v>
      </c>
      <c r="G1412" s="2"/>
      <c r="H1412" s="1">
        <v>117</v>
      </c>
      <c r="I1412" s="1">
        <v>127</v>
      </c>
      <c r="J1412" s="1">
        <v>0</v>
      </c>
      <c r="K1412" s="1">
        <v>5</v>
      </c>
      <c r="L1412" s="1">
        <v>313.55</v>
      </c>
      <c r="M1412" s="1">
        <v>313.60000000000002</v>
      </c>
      <c r="N1412" s="1">
        <v>313.36099999999999</v>
      </c>
      <c r="O1412" s="1">
        <v>313.40899999999999</v>
      </c>
      <c r="P1412" s="1">
        <v>5</v>
      </c>
      <c r="Q1412" s="1">
        <v>75</v>
      </c>
      <c r="R1412" s="2" t="s">
        <v>80</v>
      </c>
      <c r="S1412" s="2"/>
      <c r="T1412" s="2"/>
      <c r="U1412" s="2"/>
      <c r="V1412" s="2" t="s">
        <v>84</v>
      </c>
      <c r="W1412" s="2" t="s">
        <v>2974</v>
      </c>
      <c r="X1412" s="3">
        <v>44897.140972222223</v>
      </c>
      <c r="Y1412" s="2" t="s">
        <v>56</v>
      </c>
      <c r="Z1412" s="2" t="s">
        <v>36</v>
      </c>
      <c r="AA1412" s="2" t="s">
        <v>86</v>
      </c>
      <c r="AB1412" s="2" t="s">
        <v>2975</v>
      </c>
    </row>
    <row r="1413" spans="1:28" ht="13" x14ac:dyDescent="0.15">
      <c r="A1413" s="1">
        <v>397</v>
      </c>
      <c r="B1413" s="2" t="s">
        <v>28</v>
      </c>
      <c r="C1413" s="2" t="s">
        <v>29</v>
      </c>
      <c r="D1413" s="1">
        <v>42</v>
      </c>
      <c r="E1413" s="2" t="s">
        <v>1619</v>
      </c>
      <c r="F1413" s="1">
        <v>3</v>
      </c>
      <c r="G1413" s="2"/>
      <c r="H1413" s="1">
        <v>117</v>
      </c>
      <c r="I1413" s="1">
        <v>127</v>
      </c>
      <c r="J1413" s="1">
        <v>0</v>
      </c>
      <c r="K1413" s="1">
        <v>5</v>
      </c>
      <c r="L1413" s="1">
        <v>313.55</v>
      </c>
      <c r="M1413" s="1">
        <v>313.60000000000002</v>
      </c>
      <c r="N1413" s="1">
        <v>313.36099999999999</v>
      </c>
      <c r="O1413" s="1">
        <v>313.40899999999999</v>
      </c>
      <c r="P1413" s="1">
        <v>5</v>
      </c>
      <c r="Q1413" s="1">
        <v>2</v>
      </c>
      <c r="R1413" s="2" t="s">
        <v>53</v>
      </c>
      <c r="S1413" s="2"/>
      <c r="T1413" s="2" t="s">
        <v>74</v>
      </c>
      <c r="U1413" s="2" t="s">
        <v>75</v>
      </c>
      <c r="V1413" s="2" t="s">
        <v>76</v>
      </c>
      <c r="W1413" s="2" t="s">
        <v>2976</v>
      </c>
      <c r="X1413" s="3">
        <v>44897.140972222223</v>
      </c>
      <c r="Y1413" s="2" t="s">
        <v>56</v>
      </c>
      <c r="Z1413" s="2" t="s">
        <v>36</v>
      </c>
      <c r="AA1413" s="2" t="s">
        <v>78</v>
      </c>
      <c r="AB1413" s="2" t="s">
        <v>2977</v>
      </c>
    </row>
    <row r="1414" spans="1:28" ht="13" x14ac:dyDescent="0.15">
      <c r="A1414" s="1">
        <v>397</v>
      </c>
      <c r="B1414" s="2" t="s">
        <v>28</v>
      </c>
      <c r="C1414" s="2" t="s">
        <v>29</v>
      </c>
      <c r="D1414" s="1">
        <v>42</v>
      </c>
      <c r="E1414" s="2" t="s">
        <v>1619</v>
      </c>
      <c r="F1414" s="1">
        <v>3</v>
      </c>
      <c r="G1414" s="2"/>
      <c r="H1414" s="1">
        <v>117</v>
      </c>
      <c r="I1414" s="1">
        <v>127</v>
      </c>
      <c r="J1414" s="1">
        <v>0</v>
      </c>
      <c r="K1414" s="1">
        <v>5</v>
      </c>
      <c r="L1414" s="1">
        <v>313.55</v>
      </c>
      <c r="M1414" s="1">
        <v>313.60000000000002</v>
      </c>
      <c r="N1414" s="1">
        <v>313.36099999999999</v>
      </c>
      <c r="O1414" s="1">
        <v>313.40899999999999</v>
      </c>
      <c r="P1414" s="1">
        <v>5</v>
      </c>
      <c r="Q1414" s="1">
        <v>10</v>
      </c>
      <c r="R1414" s="2" t="s">
        <v>53</v>
      </c>
      <c r="S1414" s="2"/>
      <c r="T1414" s="2" t="s">
        <v>64</v>
      </c>
      <c r="U1414" s="2" t="s">
        <v>65</v>
      </c>
      <c r="V1414" s="2" t="s">
        <v>66</v>
      </c>
      <c r="W1414" s="2" t="s">
        <v>2978</v>
      </c>
      <c r="X1414" s="3">
        <v>44897.140972222223</v>
      </c>
      <c r="Y1414" s="2" t="s">
        <v>56</v>
      </c>
      <c r="Z1414" s="2" t="s">
        <v>36</v>
      </c>
      <c r="AA1414" s="2" t="s">
        <v>68</v>
      </c>
      <c r="AB1414" s="2" t="s">
        <v>2979</v>
      </c>
    </row>
    <row r="1415" spans="1:28" ht="13" x14ac:dyDescent="0.15">
      <c r="A1415" s="1">
        <v>397</v>
      </c>
      <c r="B1415" s="2" t="s">
        <v>28</v>
      </c>
      <c r="C1415" s="2" t="s">
        <v>29</v>
      </c>
      <c r="D1415" s="1">
        <v>42</v>
      </c>
      <c r="E1415" s="2" t="s">
        <v>1619</v>
      </c>
      <c r="F1415" s="1">
        <v>3</v>
      </c>
      <c r="G1415" s="2"/>
      <c r="H1415" s="1">
        <v>117</v>
      </c>
      <c r="I1415" s="1">
        <v>127</v>
      </c>
      <c r="J1415" s="1">
        <v>117</v>
      </c>
      <c r="K1415" s="1">
        <v>5</v>
      </c>
      <c r="L1415" s="1">
        <v>313.55</v>
      </c>
      <c r="M1415" s="1">
        <v>313.64999999999998</v>
      </c>
      <c r="N1415" s="1">
        <v>313.36099999999999</v>
      </c>
      <c r="O1415" s="1">
        <v>313.45600000000002</v>
      </c>
      <c r="P1415" s="1">
        <v>10</v>
      </c>
      <c r="Q1415" s="1">
        <v>353</v>
      </c>
      <c r="R1415" s="2" t="s">
        <v>59</v>
      </c>
      <c r="S1415" s="2" t="s">
        <v>60</v>
      </c>
      <c r="T1415" s="2"/>
      <c r="U1415" s="2"/>
      <c r="V1415" s="2" t="s">
        <v>2980</v>
      </c>
      <c r="W1415" s="2" t="s">
        <v>2981</v>
      </c>
      <c r="X1415" s="3">
        <v>44897.047222222223</v>
      </c>
      <c r="Y1415" s="2" t="s">
        <v>2982</v>
      </c>
      <c r="Z1415" s="2" t="s">
        <v>36</v>
      </c>
      <c r="AA1415" s="2"/>
      <c r="AB1415" s="2" t="s">
        <v>2983</v>
      </c>
    </row>
    <row r="1416" spans="1:28" ht="13" x14ac:dyDescent="0.15">
      <c r="A1416" s="1">
        <v>397</v>
      </c>
      <c r="B1416" s="2" t="s">
        <v>28</v>
      </c>
      <c r="C1416" s="2" t="s">
        <v>29</v>
      </c>
      <c r="D1416" s="1">
        <v>42</v>
      </c>
      <c r="E1416" s="2" t="s">
        <v>1619</v>
      </c>
      <c r="F1416" s="1">
        <v>3</v>
      </c>
      <c r="G1416" s="2"/>
      <c r="H1416" s="1">
        <v>117</v>
      </c>
      <c r="I1416" s="1">
        <v>127</v>
      </c>
      <c r="J1416" s="1">
        <v>0</v>
      </c>
      <c r="K1416" s="1">
        <v>5</v>
      </c>
      <c r="L1416" s="1">
        <v>313.55</v>
      </c>
      <c r="M1416" s="1">
        <v>313.60000000000002</v>
      </c>
      <c r="N1416" s="1">
        <v>313.36099999999999</v>
      </c>
      <c r="O1416" s="1">
        <v>313.40899999999999</v>
      </c>
      <c r="P1416" s="1">
        <v>5</v>
      </c>
      <c r="Q1416" s="1">
        <v>3</v>
      </c>
      <c r="R1416" s="2" t="s">
        <v>53</v>
      </c>
      <c r="S1416" s="2"/>
      <c r="T1416" s="2"/>
      <c r="U1416" s="2"/>
      <c r="V1416" s="2" t="s">
        <v>70</v>
      </c>
      <c r="W1416" s="2" t="s">
        <v>2984</v>
      </c>
      <c r="X1416" s="3">
        <v>44897.140277777777</v>
      </c>
      <c r="Y1416" s="2" t="s">
        <v>56</v>
      </c>
      <c r="Z1416" s="2" t="s">
        <v>36</v>
      </c>
      <c r="AA1416" s="2" t="s">
        <v>72</v>
      </c>
      <c r="AB1416" s="2" t="s">
        <v>2985</v>
      </c>
    </row>
    <row r="1417" spans="1:28" ht="13" x14ac:dyDescent="0.15">
      <c r="A1417" s="1">
        <v>397</v>
      </c>
      <c r="B1417" s="2" t="s">
        <v>28</v>
      </c>
      <c r="C1417" s="2" t="s">
        <v>29</v>
      </c>
      <c r="D1417" s="1">
        <v>42</v>
      </c>
      <c r="E1417" s="2" t="s">
        <v>1619</v>
      </c>
      <c r="F1417" s="1">
        <v>3</v>
      </c>
      <c r="G1417" s="2"/>
      <c r="H1417" s="1">
        <v>117</v>
      </c>
      <c r="I1417" s="1">
        <v>127</v>
      </c>
      <c r="J1417" s="1">
        <v>0</v>
      </c>
      <c r="K1417" s="1">
        <v>5</v>
      </c>
      <c r="L1417" s="1">
        <v>313.55</v>
      </c>
      <c r="M1417" s="1">
        <v>313.60000000000002</v>
      </c>
      <c r="N1417" s="1">
        <v>313.36099999999999</v>
      </c>
      <c r="O1417" s="1">
        <v>313.40899999999999</v>
      </c>
      <c r="P1417" s="1">
        <v>5</v>
      </c>
      <c r="Q1417" s="1">
        <v>10</v>
      </c>
      <c r="R1417" s="2" t="s">
        <v>53</v>
      </c>
      <c r="S1417" s="2"/>
      <c r="T1417" s="2" t="s">
        <v>88</v>
      </c>
      <c r="U1417" s="2" t="s">
        <v>89</v>
      </c>
      <c r="V1417" s="2" t="s">
        <v>90</v>
      </c>
      <c r="W1417" s="2" t="s">
        <v>2986</v>
      </c>
      <c r="X1417" s="3">
        <v>44897.140972222223</v>
      </c>
      <c r="Y1417" s="2" t="s">
        <v>56</v>
      </c>
      <c r="Z1417" s="2" t="s">
        <v>36</v>
      </c>
      <c r="AA1417" s="2" t="s">
        <v>92</v>
      </c>
      <c r="AB1417" s="2" t="s">
        <v>2987</v>
      </c>
    </row>
    <row r="1418" spans="1:28" ht="13" x14ac:dyDescent="0.15">
      <c r="A1418" s="1">
        <v>397</v>
      </c>
      <c r="B1418" s="2" t="s">
        <v>28</v>
      </c>
      <c r="C1418" s="2" t="s">
        <v>29</v>
      </c>
      <c r="D1418" s="1">
        <v>42</v>
      </c>
      <c r="E1418" s="2" t="s">
        <v>1619</v>
      </c>
      <c r="F1418" s="1">
        <v>4</v>
      </c>
      <c r="G1418" s="2"/>
      <c r="H1418" s="1">
        <v>0</v>
      </c>
      <c r="I1418" s="1">
        <v>5</v>
      </c>
      <c r="J1418" s="1">
        <v>0</v>
      </c>
      <c r="K1418" s="1">
        <v>5</v>
      </c>
      <c r="L1418" s="1">
        <v>313.64999999999998</v>
      </c>
      <c r="M1418" s="1">
        <v>313.7</v>
      </c>
      <c r="N1418" s="1">
        <v>313.45600000000002</v>
      </c>
      <c r="O1418" s="1">
        <v>313.50400000000002</v>
      </c>
      <c r="P1418" s="1">
        <v>5</v>
      </c>
      <c r="Q1418" s="1">
        <v>5</v>
      </c>
      <c r="R1418" s="2" t="s">
        <v>44</v>
      </c>
      <c r="S1418" s="2" t="s">
        <v>105</v>
      </c>
      <c r="T1418" s="2"/>
      <c r="U1418" s="2"/>
      <c r="V1418" s="2" t="s">
        <v>105</v>
      </c>
      <c r="W1418" s="2" t="s">
        <v>2988</v>
      </c>
      <c r="X1418" s="3">
        <v>44897.047222222223</v>
      </c>
      <c r="Y1418" s="2" t="s">
        <v>2982</v>
      </c>
      <c r="Z1418" s="2" t="s">
        <v>36</v>
      </c>
      <c r="AA1418" s="2"/>
      <c r="AB1418" s="2" t="s">
        <v>2989</v>
      </c>
    </row>
    <row r="1419" spans="1:28" ht="13" x14ac:dyDescent="0.15">
      <c r="A1419" s="1">
        <v>397</v>
      </c>
      <c r="B1419" s="2" t="s">
        <v>28</v>
      </c>
      <c r="C1419" s="2" t="s">
        <v>29</v>
      </c>
      <c r="D1419" s="1">
        <v>42</v>
      </c>
      <c r="E1419" s="2" t="s">
        <v>1619</v>
      </c>
      <c r="F1419" s="1">
        <v>4</v>
      </c>
      <c r="G1419" s="2" t="s">
        <v>43</v>
      </c>
      <c r="H1419" s="1">
        <v>27</v>
      </c>
      <c r="I1419" s="1">
        <v>27</v>
      </c>
      <c r="J1419" s="1">
        <v>27</v>
      </c>
      <c r="K1419" s="1">
        <v>5</v>
      </c>
      <c r="L1419" s="1">
        <v>313.92</v>
      </c>
      <c r="M1419" s="1">
        <v>313.92</v>
      </c>
      <c r="N1419" s="1">
        <v>313.714</v>
      </c>
      <c r="O1419" s="1">
        <v>313.714</v>
      </c>
      <c r="P1419" s="1">
        <v>0</v>
      </c>
      <c r="Q1419" s="1">
        <v>1</v>
      </c>
      <c r="R1419" s="2" t="s">
        <v>49</v>
      </c>
      <c r="S1419" s="2" t="s">
        <v>50</v>
      </c>
      <c r="T1419" s="2"/>
      <c r="U1419" s="2"/>
      <c r="V1419" s="2" t="s">
        <v>50</v>
      </c>
      <c r="W1419" s="2" t="s">
        <v>2990</v>
      </c>
      <c r="X1419" s="3">
        <v>44897.849305555559</v>
      </c>
      <c r="Y1419" s="2" t="s">
        <v>2172</v>
      </c>
      <c r="Z1419" s="2" t="s">
        <v>36</v>
      </c>
      <c r="AA1419" s="2"/>
      <c r="AB1419" s="2" t="s">
        <v>2991</v>
      </c>
    </row>
    <row r="1420" spans="1:28" ht="13" x14ac:dyDescent="0.15">
      <c r="A1420" s="1">
        <v>397</v>
      </c>
      <c r="B1420" s="2" t="s">
        <v>28</v>
      </c>
      <c r="C1420" s="2" t="s">
        <v>29</v>
      </c>
      <c r="D1420" s="1">
        <v>42</v>
      </c>
      <c r="E1420" s="2" t="s">
        <v>1619</v>
      </c>
      <c r="F1420" s="1" t="s">
        <v>119</v>
      </c>
      <c r="G1420" s="2"/>
      <c r="H1420" s="1">
        <v>19</v>
      </c>
      <c r="I1420" s="1">
        <v>26</v>
      </c>
      <c r="J1420" s="1">
        <v>19</v>
      </c>
      <c r="K1420" s="1">
        <v>5</v>
      </c>
      <c r="L1420" s="1">
        <v>314.36</v>
      </c>
      <c r="M1420" s="1">
        <v>314.43</v>
      </c>
      <c r="N1420" s="1">
        <v>314.13299999999998</v>
      </c>
      <c r="O1420" s="1">
        <v>314.2</v>
      </c>
      <c r="P1420" s="1">
        <v>7</v>
      </c>
      <c r="Q1420" s="1">
        <v>247</v>
      </c>
      <c r="R1420" s="2" t="s">
        <v>59</v>
      </c>
      <c r="S1420" s="2" t="s">
        <v>32</v>
      </c>
      <c r="T1420" s="2"/>
      <c r="U1420" s="2"/>
      <c r="V1420" s="2" t="s">
        <v>32</v>
      </c>
      <c r="W1420" s="2" t="s">
        <v>2992</v>
      </c>
      <c r="X1420" s="3">
        <v>44897.047222222223</v>
      </c>
      <c r="Y1420" s="2" t="s">
        <v>2982</v>
      </c>
      <c r="Z1420" s="2" t="s">
        <v>36</v>
      </c>
      <c r="AA1420" s="2"/>
      <c r="AB1420" s="2" t="s">
        <v>2993</v>
      </c>
    </row>
    <row r="1421" spans="1:28" ht="13" x14ac:dyDescent="0.15">
      <c r="A1421" s="1">
        <v>397</v>
      </c>
      <c r="B1421" s="2" t="s">
        <v>28</v>
      </c>
      <c r="C1421" s="2" t="s">
        <v>29</v>
      </c>
      <c r="D1421" s="1">
        <v>42</v>
      </c>
      <c r="E1421" s="2" t="s">
        <v>1619</v>
      </c>
      <c r="F1421" s="1" t="s">
        <v>119</v>
      </c>
      <c r="G1421" s="2"/>
      <c r="H1421" s="1">
        <v>19</v>
      </c>
      <c r="I1421" s="1">
        <v>26</v>
      </c>
      <c r="J1421" s="1">
        <v>0</v>
      </c>
      <c r="K1421" s="1">
        <v>5</v>
      </c>
      <c r="L1421" s="1">
        <v>314.36</v>
      </c>
      <c r="M1421" s="1">
        <v>314.43</v>
      </c>
      <c r="N1421" s="1">
        <v>314.13299999999998</v>
      </c>
      <c r="O1421" s="1">
        <v>314.2</v>
      </c>
      <c r="P1421" s="1">
        <v>7</v>
      </c>
      <c r="Q1421" s="1">
        <v>5</v>
      </c>
      <c r="R1421" s="2" t="s">
        <v>31</v>
      </c>
      <c r="S1421" s="2"/>
      <c r="T1421" s="2" t="s">
        <v>141</v>
      </c>
      <c r="U1421" s="2" t="s">
        <v>142</v>
      </c>
      <c r="V1421" s="2" t="s">
        <v>143</v>
      </c>
      <c r="W1421" s="2" t="s">
        <v>2994</v>
      </c>
      <c r="X1421" s="3">
        <v>44897.047222222223</v>
      </c>
      <c r="Y1421" s="2" t="s">
        <v>35</v>
      </c>
      <c r="Z1421" s="2" t="s">
        <v>36</v>
      </c>
      <c r="AA1421" s="2"/>
      <c r="AB1421" s="2" t="s">
        <v>2995</v>
      </c>
    </row>
    <row r="1422" spans="1:28" ht="13" x14ac:dyDescent="0.15">
      <c r="A1422" s="1">
        <v>397</v>
      </c>
      <c r="B1422" s="2" t="s">
        <v>28</v>
      </c>
      <c r="C1422" s="2" t="s">
        <v>29</v>
      </c>
      <c r="D1422" s="1">
        <v>42</v>
      </c>
      <c r="E1422" s="2" t="s">
        <v>1619</v>
      </c>
      <c r="F1422" s="1" t="s">
        <v>119</v>
      </c>
      <c r="G1422" s="2"/>
      <c r="H1422" s="1">
        <v>19</v>
      </c>
      <c r="I1422" s="1">
        <v>26</v>
      </c>
      <c r="J1422" s="1">
        <v>0</v>
      </c>
      <c r="K1422" s="1">
        <v>5</v>
      </c>
      <c r="L1422" s="1">
        <v>314.36</v>
      </c>
      <c r="M1422" s="1">
        <v>314.43</v>
      </c>
      <c r="N1422" s="1">
        <v>314.13299999999998</v>
      </c>
      <c r="O1422" s="1">
        <v>314.2</v>
      </c>
      <c r="P1422" s="1">
        <v>7</v>
      </c>
      <c r="Q1422" s="1">
        <v>5</v>
      </c>
      <c r="R1422" s="2" t="s">
        <v>31</v>
      </c>
      <c r="S1422" s="2"/>
      <c r="T1422" s="2" t="s">
        <v>153</v>
      </c>
      <c r="U1422" s="2" t="s">
        <v>154</v>
      </c>
      <c r="V1422" s="2" t="s">
        <v>155</v>
      </c>
      <c r="W1422" s="2" t="s">
        <v>2996</v>
      </c>
      <c r="X1422" s="3">
        <v>44897.047222222223</v>
      </c>
      <c r="Y1422" s="2" t="s">
        <v>35</v>
      </c>
      <c r="Z1422" s="2" t="s">
        <v>36</v>
      </c>
      <c r="AA1422" s="2"/>
      <c r="AB1422" s="2" t="s">
        <v>2997</v>
      </c>
    </row>
    <row r="1423" spans="1:28" ht="13" x14ac:dyDescent="0.15">
      <c r="A1423" s="1">
        <v>397</v>
      </c>
      <c r="B1423" s="2" t="s">
        <v>28</v>
      </c>
      <c r="C1423" s="2" t="s">
        <v>29</v>
      </c>
      <c r="D1423" s="1">
        <v>42</v>
      </c>
      <c r="E1423" s="2" t="s">
        <v>1619</v>
      </c>
      <c r="F1423" s="1" t="s">
        <v>119</v>
      </c>
      <c r="G1423" s="2"/>
      <c r="H1423" s="1">
        <v>19</v>
      </c>
      <c r="I1423" s="1">
        <v>26</v>
      </c>
      <c r="J1423" s="1">
        <v>0</v>
      </c>
      <c r="K1423" s="1">
        <v>5</v>
      </c>
      <c r="L1423" s="1">
        <v>314.36</v>
      </c>
      <c r="M1423" s="1">
        <v>314.43</v>
      </c>
      <c r="N1423" s="1">
        <v>314.13299999999998</v>
      </c>
      <c r="O1423" s="1">
        <v>314.2</v>
      </c>
      <c r="P1423" s="1">
        <v>7</v>
      </c>
      <c r="Q1423" s="1">
        <v>30</v>
      </c>
      <c r="R1423" s="2" t="s">
        <v>31</v>
      </c>
      <c r="S1423" s="2"/>
      <c r="T1423" s="2" t="s">
        <v>120</v>
      </c>
      <c r="U1423" s="2" t="s">
        <v>121</v>
      </c>
      <c r="V1423" s="2" t="s">
        <v>122</v>
      </c>
      <c r="W1423" s="2" t="s">
        <v>2998</v>
      </c>
      <c r="X1423" s="3">
        <v>44897.047222222223</v>
      </c>
      <c r="Y1423" s="2" t="s">
        <v>35</v>
      </c>
      <c r="Z1423" s="2" t="s">
        <v>36</v>
      </c>
      <c r="AA1423" s="2"/>
      <c r="AB1423" s="2" t="s">
        <v>2999</v>
      </c>
    </row>
    <row r="1424" spans="1:28" ht="13" x14ac:dyDescent="0.15">
      <c r="A1424" s="1">
        <v>397</v>
      </c>
      <c r="B1424" s="2" t="s">
        <v>28</v>
      </c>
      <c r="C1424" s="2" t="s">
        <v>29</v>
      </c>
      <c r="D1424" s="1">
        <v>42</v>
      </c>
      <c r="E1424" s="2" t="s">
        <v>1619</v>
      </c>
      <c r="F1424" s="1" t="s">
        <v>119</v>
      </c>
      <c r="G1424" s="2"/>
      <c r="H1424" s="1">
        <v>19</v>
      </c>
      <c r="I1424" s="1">
        <v>26</v>
      </c>
      <c r="J1424" s="1">
        <v>0</v>
      </c>
      <c r="K1424" s="1">
        <v>5</v>
      </c>
      <c r="L1424" s="1">
        <v>314.36</v>
      </c>
      <c r="M1424" s="1">
        <v>314.43</v>
      </c>
      <c r="N1424" s="1">
        <v>314.13299999999998</v>
      </c>
      <c r="O1424" s="1">
        <v>314.2</v>
      </c>
      <c r="P1424" s="1">
        <v>7</v>
      </c>
      <c r="Q1424" s="1">
        <v>5</v>
      </c>
      <c r="R1424" s="2" t="s">
        <v>31</v>
      </c>
      <c r="S1424" s="2" t="s">
        <v>50</v>
      </c>
      <c r="T1424" s="2"/>
      <c r="U1424" s="2"/>
      <c r="V1424" s="2" t="s">
        <v>50</v>
      </c>
      <c r="W1424" s="2" t="s">
        <v>3000</v>
      </c>
      <c r="X1424" s="3">
        <v>44897.047222222223</v>
      </c>
      <c r="Y1424" s="2" t="s">
        <v>35</v>
      </c>
      <c r="Z1424" s="2" t="s">
        <v>36</v>
      </c>
      <c r="AA1424" s="2" t="s">
        <v>131</v>
      </c>
      <c r="AB1424" s="2" t="s">
        <v>3001</v>
      </c>
    </row>
    <row r="1425" spans="1:28" ht="13" x14ac:dyDescent="0.15">
      <c r="A1425" s="1">
        <v>397</v>
      </c>
      <c r="B1425" s="2" t="s">
        <v>28</v>
      </c>
      <c r="C1425" s="2" t="s">
        <v>29</v>
      </c>
      <c r="D1425" s="1">
        <v>42</v>
      </c>
      <c r="E1425" s="2" t="s">
        <v>1619</v>
      </c>
      <c r="F1425" s="1" t="s">
        <v>119</v>
      </c>
      <c r="G1425" s="2"/>
      <c r="H1425" s="1">
        <v>19</v>
      </c>
      <c r="I1425" s="1">
        <v>26</v>
      </c>
      <c r="J1425" s="1">
        <v>0</v>
      </c>
      <c r="K1425" s="1">
        <v>5</v>
      </c>
      <c r="L1425" s="1">
        <v>314.36</v>
      </c>
      <c r="M1425" s="1">
        <v>314.43</v>
      </c>
      <c r="N1425" s="1">
        <v>314.13299999999998</v>
      </c>
      <c r="O1425" s="1">
        <v>314.2</v>
      </c>
      <c r="P1425" s="1">
        <v>7</v>
      </c>
      <c r="Q1425" s="1">
        <v>20</v>
      </c>
      <c r="R1425" s="2" t="s">
        <v>31</v>
      </c>
      <c r="S1425" s="2"/>
      <c r="T1425" s="2" t="s">
        <v>158</v>
      </c>
      <c r="U1425" s="2" t="s">
        <v>159</v>
      </c>
      <c r="V1425" s="2" t="s">
        <v>160</v>
      </c>
      <c r="W1425" s="2" t="s">
        <v>3002</v>
      </c>
      <c r="X1425" s="3">
        <v>44897.047222222223</v>
      </c>
      <c r="Y1425" s="2" t="s">
        <v>35</v>
      </c>
      <c r="Z1425" s="2" t="s">
        <v>36</v>
      </c>
      <c r="AA1425" s="2"/>
      <c r="AB1425" s="2" t="s">
        <v>3003</v>
      </c>
    </row>
    <row r="1426" spans="1:28" ht="13" x14ac:dyDescent="0.15">
      <c r="A1426" s="1">
        <v>397</v>
      </c>
      <c r="B1426" s="2" t="s">
        <v>28</v>
      </c>
      <c r="C1426" s="2" t="s">
        <v>29</v>
      </c>
      <c r="D1426" s="1">
        <v>42</v>
      </c>
      <c r="E1426" s="2" t="s">
        <v>1619</v>
      </c>
      <c r="F1426" s="1" t="s">
        <v>119</v>
      </c>
      <c r="G1426" s="2"/>
      <c r="H1426" s="1">
        <v>19</v>
      </c>
      <c r="I1426" s="1">
        <v>26</v>
      </c>
      <c r="J1426" s="1">
        <v>0</v>
      </c>
      <c r="K1426" s="1">
        <v>5</v>
      </c>
      <c r="L1426" s="1">
        <v>314.36</v>
      </c>
      <c r="M1426" s="1">
        <v>314.43</v>
      </c>
      <c r="N1426" s="1">
        <v>314.13299999999998</v>
      </c>
      <c r="O1426" s="1">
        <v>314.2</v>
      </c>
      <c r="P1426" s="1">
        <v>7</v>
      </c>
      <c r="Q1426" s="1">
        <v>20</v>
      </c>
      <c r="R1426" s="2" t="s">
        <v>31</v>
      </c>
      <c r="S1426" s="2"/>
      <c r="T1426" s="2" t="s">
        <v>146</v>
      </c>
      <c r="U1426" s="2" t="s">
        <v>147</v>
      </c>
      <c r="V1426" s="2" t="s">
        <v>148</v>
      </c>
      <c r="W1426" s="2" t="s">
        <v>3004</v>
      </c>
      <c r="X1426" s="3">
        <v>44897.047222222223</v>
      </c>
      <c r="Y1426" s="2" t="s">
        <v>35</v>
      </c>
      <c r="Z1426" s="2" t="s">
        <v>36</v>
      </c>
      <c r="AA1426" s="2"/>
      <c r="AB1426" s="2" t="s">
        <v>3005</v>
      </c>
    </row>
    <row r="1427" spans="1:28" ht="13" x14ac:dyDescent="0.15">
      <c r="A1427" s="1">
        <v>397</v>
      </c>
      <c r="B1427" s="2" t="s">
        <v>28</v>
      </c>
      <c r="C1427" s="2" t="s">
        <v>29</v>
      </c>
      <c r="D1427" s="1">
        <v>42</v>
      </c>
      <c r="E1427" s="2" t="s">
        <v>1619</v>
      </c>
      <c r="F1427" s="1" t="s">
        <v>119</v>
      </c>
      <c r="G1427" s="2"/>
      <c r="H1427" s="1">
        <v>19</v>
      </c>
      <c r="I1427" s="1">
        <v>26</v>
      </c>
      <c r="J1427" s="1">
        <v>0</v>
      </c>
      <c r="K1427" s="1">
        <v>5</v>
      </c>
      <c r="L1427" s="1">
        <v>314.36</v>
      </c>
      <c r="M1427" s="1">
        <v>314.43</v>
      </c>
      <c r="N1427" s="1">
        <v>314.13299999999998</v>
      </c>
      <c r="O1427" s="1">
        <v>314.2</v>
      </c>
      <c r="P1427" s="1">
        <v>7</v>
      </c>
      <c r="Q1427" s="1">
        <v>5</v>
      </c>
      <c r="R1427" s="2" t="s">
        <v>31</v>
      </c>
      <c r="S1427" s="2"/>
      <c r="T1427" s="2" t="s">
        <v>136</v>
      </c>
      <c r="U1427" s="2" t="s">
        <v>137</v>
      </c>
      <c r="V1427" s="2" t="s">
        <v>138</v>
      </c>
      <c r="W1427" s="2" t="s">
        <v>3006</v>
      </c>
      <c r="X1427" s="3">
        <v>44897.047222222223</v>
      </c>
      <c r="Y1427" s="2" t="s">
        <v>35</v>
      </c>
      <c r="Z1427" s="2" t="s">
        <v>36</v>
      </c>
      <c r="AA1427" s="2"/>
      <c r="AB1427" s="2" t="s">
        <v>3007</v>
      </c>
    </row>
    <row r="1428" spans="1:28" ht="13" x14ac:dyDescent="0.15">
      <c r="A1428" s="1">
        <v>397</v>
      </c>
      <c r="B1428" s="2" t="s">
        <v>28</v>
      </c>
      <c r="C1428" s="2" t="s">
        <v>29</v>
      </c>
      <c r="D1428" s="1">
        <v>42</v>
      </c>
      <c r="E1428" s="2" t="s">
        <v>1619</v>
      </c>
      <c r="F1428" s="1" t="s">
        <v>119</v>
      </c>
      <c r="G1428" s="2"/>
      <c r="H1428" s="1">
        <v>19</v>
      </c>
      <c r="I1428" s="1">
        <v>26</v>
      </c>
      <c r="J1428" s="1">
        <v>0</v>
      </c>
      <c r="K1428" s="1">
        <v>5</v>
      </c>
      <c r="L1428" s="1">
        <v>314.36</v>
      </c>
      <c r="M1428" s="1">
        <v>314.43</v>
      </c>
      <c r="N1428" s="1">
        <v>314.13299999999998</v>
      </c>
      <c r="O1428" s="1">
        <v>314.2</v>
      </c>
      <c r="P1428" s="1">
        <v>7</v>
      </c>
      <c r="Q1428" s="1">
        <v>30</v>
      </c>
      <c r="R1428" s="2" t="s">
        <v>31</v>
      </c>
      <c r="S1428" s="2"/>
      <c r="T1428" s="2" t="s">
        <v>125</v>
      </c>
      <c r="U1428" s="2" t="s">
        <v>126</v>
      </c>
      <c r="V1428" s="2" t="s">
        <v>127</v>
      </c>
      <c r="W1428" s="2" t="s">
        <v>3008</v>
      </c>
      <c r="X1428" s="3">
        <v>44897.047222222223</v>
      </c>
      <c r="Y1428" s="2" t="s">
        <v>35</v>
      </c>
      <c r="Z1428" s="2" t="s">
        <v>36</v>
      </c>
      <c r="AA1428" s="2"/>
      <c r="AB1428" s="2" t="s">
        <v>3009</v>
      </c>
    </row>
    <row r="1429" spans="1:28" ht="13" x14ac:dyDescent="0.15">
      <c r="A1429" s="1">
        <v>397</v>
      </c>
      <c r="B1429" s="2" t="s">
        <v>28</v>
      </c>
      <c r="C1429" s="2" t="s">
        <v>29</v>
      </c>
      <c r="D1429" s="1">
        <v>42</v>
      </c>
      <c r="E1429" s="2" t="s">
        <v>1619</v>
      </c>
      <c r="F1429" s="1" t="s">
        <v>119</v>
      </c>
      <c r="G1429" s="2"/>
      <c r="H1429" s="1">
        <v>19</v>
      </c>
      <c r="I1429" s="1">
        <v>26</v>
      </c>
      <c r="J1429" s="1">
        <v>0</v>
      </c>
      <c r="K1429" s="1">
        <v>5</v>
      </c>
      <c r="L1429" s="1">
        <v>314.36</v>
      </c>
      <c r="M1429" s="1">
        <v>314.43</v>
      </c>
      <c r="N1429" s="1">
        <v>314.13299999999998</v>
      </c>
      <c r="O1429" s="1">
        <v>314.2</v>
      </c>
      <c r="P1429" s="1">
        <v>7</v>
      </c>
      <c r="Q1429" s="1">
        <v>20</v>
      </c>
      <c r="R1429" s="2" t="s">
        <v>31</v>
      </c>
      <c r="S1429" s="2" t="s">
        <v>133</v>
      </c>
      <c r="T1429" s="2"/>
      <c r="U1429" s="2"/>
      <c r="V1429" s="2" t="s">
        <v>133</v>
      </c>
      <c r="W1429" s="2" t="s">
        <v>3010</v>
      </c>
      <c r="X1429" s="3">
        <v>44897.047222222223</v>
      </c>
      <c r="Y1429" s="2" t="s">
        <v>35</v>
      </c>
      <c r="Z1429" s="2" t="s">
        <v>36</v>
      </c>
      <c r="AA1429" s="2" t="s">
        <v>131</v>
      </c>
      <c r="AB1429" s="2" t="s">
        <v>3011</v>
      </c>
    </row>
    <row r="1430" spans="1:28" ht="13" x14ac:dyDescent="0.15">
      <c r="A1430" s="1">
        <v>397</v>
      </c>
      <c r="B1430" s="2" t="s">
        <v>28</v>
      </c>
      <c r="C1430" s="2" t="s">
        <v>29</v>
      </c>
      <c r="D1430" s="1">
        <v>43</v>
      </c>
      <c r="E1430" s="2" t="s">
        <v>1619</v>
      </c>
      <c r="F1430" s="1">
        <v>1</v>
      </c>
      <c r="G1430" s="2" t="s">
        <v>43</v>
      </c>
      <c r="H1430" s="1">
        <v>70</v>
      </c>
      <c r="I1430" s="1">
        <v>70</v>
      </c>
      <c r="J1430" s="1">
        <v>70</v>
      </c>
      <c r="K1430" s="1">
        <v>5</v>
      </c>
      <c r="L1430" s="1">
        <v>314.89999999999998</v>
      </c>
      <c r="M1430" s="1">
        <v>314.89999999999998</v>
      </c>
      <c r="N1430" s="1">
        <v>314.89999999999998</v>
      </c>
      <c r="O1430" s="1">
        <v>314.89999999999998</v>
      </c>
      <c r="P1430" s="1">
        <v>0</v>
      </c>
      <c r="Q1430" s="1">
        <v>1</v>
      </c>
      <c r="R1430" s="2" t="s">
        <v>49</v>
      </c>
      <c r="S1430" s="2" t="s">
        <v>50</v>
      </c>
      <c r="T1430" s="2"/>
      <c r="U1430" s="2"/>
      <c r="V1430" s="2" t="s">
        <v>50</v>
      </c>
      <c r="W1430" s="2" t="s">
        <v>3012</v>
      </c>
      <c r="X1430" s="3">
        <v>44897.89166666667</v>
      </c>
      <c r="Y1430" s="2" t="s">
        <v>2172</v>
      </c>
      <c r="Z1430" s="2" t="s">
        <v>36</v>
      </c>
      <c r="AA1430" s="2"/>
      <c r="AB1430" s="2" t="s">
        <v>3013</v>
      </c>
    </row>
    <row r="1431" spans="1:28" ht="13" x14ac:dyDescent="0.15">
      <c r="A1431" s="1">
        <v>397</v>
      </c>
      <c r="B1431" s="2" t="s">
        <v>28</v>
      </c>
      <c r="C1431" s="2" t="s">
        <v>29</v>
      </c>
      <c r="D1431" s="1">
        <v>43</v>
      </c>
      <c r="E1431" s="2" t="s">
        <v>1619</v>
      </c>
      <c r="F1431" s="1">
        <v>2</v>
      </c>
      <c r="G1431" s="2" t="s">
        <v>43</v>
      </c>
      <c r="H1431" s="1">
        <v>78</v>
      </c>
      <c r="I1431" s="1">
        <v>78</v>
      </c>
      <c r="J1431" s="1">
        <v>78</v>
      </c>
      <c r="K1431" s="1">
        <v>5</v>
      </c>
      <c r="L1431" s="1">
        <v>316.45999999999998</v>
      </c>
      <c r="M1431" s="1">
        <v>316.45999999999998</v>
      </c>
      <c r="N1431" s="1">
        <v>316.45999999999998</v>
      </c>
      <c r="O1431" s="1">
        <v>316.45999999999998</v>
      </c>
      <c r="P1431" s="1">
        <v>0</v>
      </c>
      <c r="Q1431" s="1">
        <v>1</v>
      </c>
      <c r="R1431" s="2" t="s">
        <v>49</v>
      </c>
      <c r="S1431" s="2" t="s">
        <v>50</v>
      </c>
      <c r="T1431" s="2"/>
      <c r="U1431" s="2"/>
      <c r="V1431" s="2" t="s">
        <v>50</v>
      </c>
      <c r="W1431" s="2" t="s">
        <v>3014</v>
      </c>
      <c r="X1431" s="3">
        <v>44897.89166666667</v>
      </c>
      <c r="Y1431" s="2" t="s">
        <v>2172</v>
      </c>
      <c r="Z1431" s="2" t="s">
        <v>36</v>
      </c>
      <c r="AA1431" s="2"/>
      <c r="AB1431" s="2" t="s">
        <v>3015</v>
      </c>
    </row>
    <row r="1432" spans="1:28" ht="13" x14ac:dyDescent="0.15">
      <c r="A1432" s="1">
        <v>397</v>
      </c>
      <c r="B1432" s="2" t="s">
        <v>28</v>
      </c>
      <c r="C1432" s="2" t="s">
        <v>29</v>
      </c>
      <c r="D1432" s="1">
        <v>43</v>
      </c>
      <c r="E1432" s="2" t="s">
        <v>1619</v>
      </c>
      <c r="F1432" s="1">
        <v>3</v>
      </c>
      <c r="G1432" s="2" t="s">
        <v>29</v>
      </c>
      <c r="H1432" s="1">
        <v>30</v>
      </c>
      <c r="I1432" s="1">
        <v>30</v>
      </c>
      <c r="J1432" s="1">
        <v>30</v>
      </c>
      <c r="K1432" s="1">
        <v>5</v>
      </c>
      <c r="L1432" s="1">
        <v>317.45999999999998</v>
      </c>
      <c r="M1432" s="1">
        <v>317.45999999999998</v>
      </c>
      <c r="N1432" s="1">
        <v>317.45999999999998</v>
      </c>
      <c r="O1432" s="1">
        <v>317.45999999999998</v>
      </c>
      <c r="P1432" s="1">
        <v>0</v>
      </c>
      <c r="Q1432" s="1"/>
      <c r="R1432" s="2" t="s">
        <v>38</v>
      </c>
      <c r="S1432" s="2" t="s">
        <v>39</v>
      </c>
      <c r="T1432" s="2"/>
      <c r="U1432" s="2"/>
      <c r="V1432" s="2" t="s">
        <v>39</v>
      </c>
      <c r="W1432" s="2" t="s">
        <v>3016</v>
      </c>
      <c r="X1432" s="3">
        <v>44897.898611111108</v>
      </c>
      <c r="Y1432" s="2" t="s">
        <v>41</v>
      </c>
      <c r="Z1432" s="2" t="s">
        <v>36</v>
      </c>
      <c r="AA1432" s="2"/>
      <c r="AB1432" s="2" t="s">
        <v>3017</v>
      </c>
    </row>
    <row r="1433" spans="1:28" ht="13" x14ac:dyDescent="0.15">
      <c r="A1433" s="1">
        <v>397</v>
      </c>
      <c r="B1433" s="2" t="s">
        <v>28</v>
      </c>
      <c r="C1433" s="2" t="s">
        <v>29</v>
      </c>
      <c r="D1433" s="1">
        <v>43</v>
      </c>
      <c r="E1433" s="2" t="s">
        <v>1619</v>
      </c>
      <c r="F1433" s="1">
        <v>3</v>
      </c>
      <c r="G1433" s="2" t="s">
        <v>43</v>
      </c>
      <c r="H1433" s="1">
        <v>30</v>
      </c>
      <c r="I1433" s="1">
        <v>31</v>
      </c>
      <c r="J1433" s="1">
        <v>30</v>
      </c>
      <c r="K1433" s="1">
        <v>5</v>
      </c>
      <c r="L1433" s="1">
        <v>317.45999999999998</v>
      </c>
      <c r="M1433" s="1">
        <v>317.47000000000003</v>
      </c>
      <c r="N1433" s="1">
        <v>317.45999999999998</v>
      </c>
      <c r="O1433" s="1">
        <v>317.47000000000003</v>
      </c>
      <c r="P1433" s="1">
        <v>1</v>
      </c>
      <c r="Q1433" s="1">
        <v>1</v>
      </c>
      <c r="R1433" s="2" t="s">
        <v>44</v>
      </c>
      <c r="S1433" s="2" t="s">
        <v>108</v>
      </c>
      <c r="T1433" s="2"/>
      <c r="U1433" s="2"/>
      <c r="V1433" s="2" t="s">
        <v>108</v>
      </c>
      <c r="W1433" s="2" t="s">
        <v>3018</v>
      </c>
      <c r="X1433" s="3">
        <v>44897.897222222222</v>
      </c>
      <c r="Y1433" s="2" t="s">
        <v>2172</v>
      </c>
      <c r="Z1433" s="2" t="s">
        <v>36</v>
      </c>
      <c r="AA1433" s="2"/>
      <c r="AB1433" s="2" t="s">
        <v>3019</v>
      </c>
    </row>
    <row r="1434" spans="1:28" ht="13" x14ac:dyDescent="0.15">
      <c r="A1434" s="1">
        <v>397</v>
      </c>
      <c r="B1434" s="2" t="s">
        <v>28</v>
      </c>
      <c r="C1434" s="2" t="s">
        <v>29</v>
      </c>
      <c r="D1434" s="1">
        <v>43</v>
      </c>
      <c r="E1434" s="2" t="s">
        <v>1619</v>
      </c>
      <c r="F1434" s="1">
        <v>3</v>
      </c>
      <c r="G1434" s="2" t="s">
        <v>43</v>
      </c>
      <c r="H1434" s="1">
        <v>64</v>
      </c>
      <c r="I1434" s="1">
        <v>64</v>
      </c>
      <c r="J1434" s="1">
        <v>64</v>
      </c>
      <c r="K1434" s="1">
        <v>5</v>
      </c>
      <c r="L1434" s="1">
        <v>317.8</v>
      </c>
      <c r="M1434" s="1">
        <v>317.8</v>
      </c>
      <c r="N1434" s="1">
        <v>317.8</v>
      </c>
      <c r="O1434" s="1">
        <v>317.8</v>
      </c>
      <c r="P1434" s="1">
        <v>0</v>
      </c>
      <c r="Q1434" s="1">
        <v>1</v>
      </c>
      <c r="R1434" s="2" t="s">
        <v>49</v>
      </c>
      <c r="S1434" s="2" t="s">
        <v>50</v>
      </c>
      <c r="T1434" s="2"/>
      <c r="U1434" s="2"/>
      <c r="V1434" s="2" t="s">
        <v>50</v>
      </c>
      <c r="W1434" s="2" t="s">
        <v>3020</v>
      </c>
      <c r="X1434" s="3">
        <v>44897.89166666667</v>
      </c>
      <c r="Y1434" s="2" t="s">
        <v>2172</v>
      </c>
      <c r="Z1434" s="2" t="s">
        <v>36</v>
      </c>
      <c r="AA1434" s="2"/>
      <c r="AB1434" s="2" t="s">
        <v>3021</v>
      </c>
    </row>
    <row r="1435" spans="1:28" ht="13" x14ac:dyDescent="0.15">
      <c r="A1435" s="1">
        <v>397</v>
      </c>
      <c r="B1435" s="2" t="s">
        <v>28</v>
      </c>
      <c r="C1435" s="2" t="s">
        <v>29</v>
      </c>
      <c r="D1435" s="1">
        <v>43</v>
      </c>
      <c r="E1435" s="2" t="s">
        <v>1619</v>
      </c>
      <c r="F1435" s="1">
        <v>4</v>
      </c>
      <c r="G1435" s="2" t="s">
        <v>43</v>
      </c>
      <c r="H1435" s="1">
        <v>70</v>
      </c>
      <c r="I1435" s="1">
        <v>70</v>
      </c>
      <c r="J1435" s="1">
        <v>70</v>
      </c>
      <c r="K1435" s="1">
        <v>5</v>
      </c>
      <c r="L1435" s="1">
        <v>319.24</v>
      </c>
      <c r="M1435" s="1">
        <v>319.24</v>
      </c>
      <c r="N1435" s="1">
        <v>319.24</v>
      </c>
      <c r="O1435" s="1">
        <v>319.24</v>
      </c>
      <c r="P1435" s="1">
        <v>0</v>
      </c>
      <c r="Q1435" s="1">
        <v>1</v>
      </c>
      <c r="R1435" s="2" t="s">
        <v>49</v>
      </c>
      <c r="S1435" s="2" t="s">
        <v>50</v>
      </c>
      <c r="T1435" s="2"/>
      <c r="U1435" s="2"/>
      <c r="V1435" s="2" t="s">
        <v>50</v>
      </c>
      <c r="W1435" s="2" t="s">
        <v>3022</v>
      </c>
      <c r="X1435" s="3">
        <v>44897.89166666667</v>
      </c>
      <c r="Y1435" s="2" t="s">
        <v>2172</v>
      </c>
      <c r="Z1435" s="2" t="s">
        <v>36</v>
      </c>
      <c r="AA1435" s="2"/>
      <c r="AB1435" s="2" t="s">
        <v>3023</v>
      </c>
    </row>
    <row r="1436" spans="1:28" ht="13" x14ac:dyDescent="0.15">
      <c r="A1436" s="1">
        <v>397</v>
      </c>
      <c r="B1436" s="2" t="s">
        <v>28</v>
      </c>
      <c r="C1436" s="2" t="s">
        <v>29</v>
      </c>
      <c r="D1436" s="1">
        <v>43</v>
      </c>
      <c r="E1436" s="2" t="s">
        <v>1619</v>
      </c>
      <c r="F1436" s="1">
        <v>5</v>
      </c>
      <c r="G1436" s="2"/>
      <c r="H1436" s="1">
        <v>0</v>
      </c>
      <c r="I1436" s="1">
        <v>0</v>
      </c>
      <c r="J1436" s="1">
        <v>0</v>
      </c>
      <c r="K1436" s="1">
        <v>5</v>
      </c>
      <c r="L1436" s="1">
        <v>319.74</v>
      </c>
      <c r="M1436" s="1">
        <v>319.74</v>
      </c>
      <c r="N1436" s="1">
        <v>319.74</v>
      </c>
      <c r="O1436" s="1">
        <v>319.74</v>
      </c>
      <c r="P1436" s="1">
        <v>0</v>
      </c>
      <c r="Q1436" s="1">
        <v>1</v>
      </c>
      <c r="R1436" s="2" t="s">
        <v>1851</v>
      </c>
      <c r="S1436" s="2" t="s">
        <v>1852</v>
      </c>
      <c r="T1436" s="2"/>
      <c r="U1436" s="2"/>
      <c r="V1436" s="2" t="s">
        <v>1853</v>
      </c>
      <c r="W1436" s="2" t="s">
        <v>3024</v>
      </c>
      <c r="X1436" s="3">
        <v>44897.086111111108</v>
      </c>
      <c r="Y1436" s="2" t="s">
        <v>2982</v>
      </c>
      <c r="Z1436" s="2" t="s">
        <v>36</v>
      </c>
      <c r="AA1436" s="2"/>
      <c r="AB1436" s="2" t="s">
        <v>3025</v>
      </c>
    </row>
    <row r="1437" spans="1:28" ht="13" x14ac:dyDescent="0.15">
      <c r="A1437" s="1">
        <v>397</v>
      </c>
      <c r="B1437" s="2" t="s">
        <v>28</v>
      </c>
      <c r="C1437" s="2" t="s">
        <v>29</v>
      </c>
      <c r="D1437" s="1">
        <v>43</v>
      </c>
      <c r="E1437" s="2" t="s">
        <v>1619</v>
      </c>
      <c r="F1437" s="1">
        <v>5</v>
      </c>
      <c r="G1437" s="2" t="s">
        <v>43</v>
      </c>
      <c r="H1437" s="1">
        <v>68</v>
      </c>
      <c r="I1437" s="1">
        <v>70</v>
      </c>
      <c r="J1437" s="1">
        <v>68</v>
      </c>
      <c r="K1437" s="1">
        <v>5</v>
      </c>
      <c r="L1437" s="1">
        <v>320.42</v>
      </c>
      <c r="M1437" s="1">
        <v>320.44</v>
      </c>
      <c r="N1437" s="1">
        <v>320.42</v>
      </c>
      <c r="O1437" s="1">
        <v>320.44</v>
      </c>
      <c r="P1437" s="1">
        <v>2</v>
      </c>
      <c r="Q1437" s="1">
        <v>10</v>
      </c>
      <c r="R1437" s="2" t="s">
        <v>44</v>
      </c>
      <c r="S1437" s="2" t="s">
        <v>45</v>
      </c>
      <c r="T1437" s="2"/>
      <c r="U1437" s="2"/>
      <c r="V1437" s="2">
        <v>31214</v>
      </c>
      <c r="W1437" s="2" t="s">
        <v>3026</v>
      </c>
      <c r="X1437" s="3">
        <v>44897.900694444441</v>
      </c>
      <c r="Y1437" s="2" t="s">
        <v>2172</v>
      </c>
      <c r="Z1437" s="2" t="s">
        <v>36</v>
      </c>
      <c r="AA1437" s="2"/>
      <c r="AB1437" s="2" t="s">
        <v>3027</v>
      </c>
    </row>
    <row r="1438" spans="1:28" ht="13" x14ac:dyDescent="0.15">
      <c r="A1438" s="1">
        <v>397</v>
      </c>
      <c r="B1438" s="2" t="s">
        <v>28</v>
      </c>
      <c r="C1438" s="2" t="s">
        <v>29</v>
      </c>
      <c r="D1438" s="1">
        <v>43</v>
      </c>
      <c r="E1438" s="2" t="s">
        <v>1619</v>
      </c>
      <c r="F1438" s="1">
        <v>5</v>
      </c>
      <c r="G1438" s="2" t="s">
        <v>43</v>
      </c>
      <c r="H1438" s="1">
        <v>68</v>
      </c>
      <c r="I1438" s="1">
        <v>68</v>
      </c>
      <c r="J1438" s="1">
        <v>68</v>
      </c>
      <c r="K1438" s="1">
        <v>5</v>
      </c>
      <c r="L1438" s="1">
        <v>320.42</v>
      </c>
      <c r="M1438" s="1">
        <v>320.42</v>
      </c>
      <c r="N1438" s="1">
        <v>320.42</v>
      </c>
      <c r="O1438" s="1">
        <v>320.42</v>
      </c>
      <c r="P1438" s="1">
        <v>0</v>
      </c>
      <c r="Q1438" s="1">
        <v>1</v>
      </c>
      <c r="R1438" s="2" t="s">
        <v>49</v>
      </c>
      <c r="S1438" s="2" t="s">
        <v>50</v>
      </c>
      <c r="T1438" s="2"/>
      <c r="U1438" s="2"/>
      <c r="V1438" s="2" t="s">
        <v>50</v>
      </c>
      <c r="W1438" s="2" t="s">
        <v>3028</v>
      </c>
      <c r="X1438" s="3">
        <v>44897.89166666667</v>
      </c>
      <c r="Y1438" s="2" t="s">
        <v>2172</v>
      </c>
      <c r="Z1438" s="2" t="s">
        <v>36</v>
      </c>
      <c r="AA1438" s="2"/>
      <c r="AB1438" s="2" t="s">
        <v>3029</v>
      </c>
    </row>
    <row r="1439" spans="1:28" ht="13" x14ac:dyDescent="0.15">
      <c r="A1439" s="1">
        <v>397</v>
      </c>
      <c r="B1439" s="2" t="s">
        <v>28</v>
      </c>
      <c r="C1439" s="2" t="s">
        <v>29</v>
      </c>
      <c r="D1439" s="1">
        <v>43</v>
      </c>
      <c r="E1439" s="2" t="s">
        <v>1619</v>
      </c>
      <c r="F1439" s="1">
        <v>5</v>
      </c>
      <c r="G1439" s="2"/>
      <c r="H1439" s="1">
        <v>103</v>
      </c>
      <c r="I1439" s="1">
        <v>113</v>
      </c>
      <c r="J1439" s="1">
        <v>0</v>
      </c>
      <c r="K1439" s="1">
        <v>5</v>
      </c>
      <c r="L1439" s="1">
        <v>320.77</v>
      </c>
      <c r="M1439" s="1">
        <v>320.82</v>
      </c>
      <c r="N1439" s="1">
        <v>320.77</v>
      </c>
      <c r="O1439" s="1">
        <v>320.82</v>
      </c>
      <c r="P1439" s="1">
        <v>5</v>
      </c>
      <c r="Q1439" s="1">
        <v>2</v>
      </c>
      <c r="R1439" s="2" t="s">
        <v>53</v>
      </c>
      <c r="S1439" s="2" t="s">
        <v>100</v>
      </c>
      <c r="T1439" s="2"/>
      <c r="U1439" s="2"/>
      <c r="V1439" s="2" t="s">
        <v>101</v>
      </c>
      <c r="W1439" s="2" t="s">
        <v>3030</v>
      </c>
      <c r="X1439" s="3">
        <v>44897.178472222222</v>
      </c>
      <c r="Y1439" s="2" t="s">
        <v>56</v>
      </c>
      <c r="Z1439" s="2" t="s">
        <v>36</v>
      </c>
      <c r="AA1439" s="2" t="s">
        <v>103</v>
      </c>
      <c r="AB1439" s="2" t="s">
        <v>3031</v>
      </c>
    </row>
    <row r="1440" spans="1:28" ht="13" x14ac:dyDescent="0.15">
      <c r="A1440" s="1">
        <v>397</v>
      </c>
      <c r="B1440" s="2" t="s">
        <v>28</v>
      </c>
      <c r="C1440" s="2" t="s">
        <v>29</v>
      </c>
      <c r="D1440" s="1">
        <v>43</v>
      </c>
      <c r="E1440" s="2" t="s">
        <v>1619</v>
      </c>
      <c r="F1440" s="1">
        <v>5</v>
      </c>
      <c r="G1440" s="2"/>
      <c r="H1440" s="1">
        <v>103</v>
      </c>
      <c r="I1440" s="1">
        <v>113</v>
      </c>
      <c r="J1440" s="1">
        <v>0</v>
      </c>
      <c r="K1440" s="1">
        <v>5</v>
      </c>
      <c r="L1440" s="1">
        <v>320.77</v>
      </c>
      <c r="M1440" s="1">
        <v>320.82</v>
      </c>
      <c r="N1440" s="1">
        <v>320.77</v>
      </c>
      <c r="O1440" s="1">
        <v>320.82</v>
      </c>
      <c r="P1440" s="1">
        <v>5</v>
      </c>
      <c r="Q1440" s="1">
        <v>10</v>
      </c>
      <c r="R1440" s="2" t="s">
        <v>53</v>
      </c>
      <c r="S1440" s="2"/>
      <c r="T1440" s="2" t="s">
        <v>88</v>
      </c>
      <c r="U1440" s="2" t="s">
        <v>89</v>
      </c>
      <c r="V1440" s="2" t="s">
        <v>90</v>
      </c>
      <c r="W1440" s="2" t="s">
        <v>3032</v>
      </c>
      <c r="X1440" s="3">
        <v>44897.178472222222</v>
      </c>
      <c r="Y1440" s="2" t="s">
        <v>56</v>
      </c>
      <c r="Z1440" s="2" t="s">
        <v>36</v>
      </c>
      <c r="AA1440" s="2" t="s">
        <v>92</v>
      </c>
      <c r="AB1440" s="2" t="s">
        <v>3033</v>
      </c>
    </row>
    <row r="1441" spans="1:28" ht="13" x14ac:dyDescent="0.15">
      <c r="A1441" s="1">
        <v>397</v>
      </c>
      <c r="B1441" s="2" t="s">
        <v>28</v>
      </c>
      <c r="C1441" s="2" t="s">
        <v>29</v>
      </c>
      <c r="D1441" s="1">
        <v>43</v>
      </c>
      <c r="E1441" s="2" t="s">
        <v>1619</v>
      </c>
      <c r="F1441" s="1">
        <v>5</v>
      </c>
      <c r="G1441" s="2"/>
      <c r="H1441" s="1">
        <v>103</v>
      </c>
      <c r="I1441" s="1">
        <v>113</v>
      </c>
      <c r="J1441" s="1">
        <v>0</v>
      </c>
      <c r="K1441" s="1">
        <v>5</v>
      </c>
      <c r="L1441" s="1">
        <v>320.77</v>
      </c>
      <c r="M1441" s="1">
        <v>320.82</v>
      </c>
      <c r="N1441" s="1">
        <v>320.77</v>
      </c>
      <c r="O1441" s="1">
        <v>320.82</v>
      </c>
      <c r="P1441" s="1">
        <v>5</v>
      </c>
      <c r="Q1441" s="1">
        <v>3</v>
      </c>
      <c r="R1441" s="2" t="s">
        <v>53</v>
      </c>
      <c r="S1441" s="2"/>
      <c r="T1441" s="2"/>
      <c r="U1441" s="2"/>
      <c r="V1441" s="2" t="s">
        <v>70</v>
      </c>
      <c r="W1441" s="2" t="s">
        <v>3034</v>
      </c>
      <c r="X1441" s="3">
        <v>44897.178472222222</v>
      </c>
      <c r="Y1441" s="2" t="s">
        <v>56</v>
      </c>
      <c r="Z1441" s="2" t="s">
        <v>36</v>
      </c>
      <c r="AA1441" s="2" t="s">
        <v>72</v>
      </c>
      <c r="AB1441" s="2" t="s">
        <v>3035</v>
      </c>
    </row>
    <row r="1442" spans="1:28" ht="13" x14ac:dyDescent="0.15">
      <c r="A1442" s="1">
        <v>397</v>
      </c>
      <c r="B1442" s="2" t="s">
        <v>28</v>
      </c>
      <c r="C1442" s="2" t="s">
        <v>29</v>
      </c>
      <c r="D1442" s="1">
        <v>43</v>
      </c>
      <c r="E1442" s="2" t="s">
        <v>1619</v>
      </c>
      <c r="F1442" s="1">
        <v>5</v>
      </c>
      <c r="G1442" s="2"/>
      <c r="H1442" s="1">
        <v>103</v>
      </c>
      <c r="I1442" s="1">
        <v>113</v>
      </c>
      <c r="J1442" s="1">
        <v>0</v>
      </c>
      <c r="K1442" s="1">
        <v>5</v>
      </c>
      <c r="L1442" s="1">
        <v>320.77</v>
      </c>
      <c r="M1442" s="1">
        <v>320.82</v>
      </c>
      <c r="N1442" s="1">
        <v>320.77</v>
      </c>
      <c r="O1442" s="1">
        <v>320.82</v>
      </c>
      <c r="P1442" s="1">
        <v>5</v>
      </c>
      <c r="Q1442" s="1">
        <v>25</v>
      </c>
      <c r="R1442" s="2" t="s">
        <v>80</v>
      </c>
      <c r="S1442" s="2"/>
      <c r="T1442" s="2" t="s">
        <v>64</v>
      </c>
      <c r="U1442" s="2" t="s">
        <v>65</v>
      </c>
      <c r="V1442" s="2" t="s">
        <v>81</v>
      </c>
      <c r="W1442" s="2" t="s">
        <v>3036</v>
      </c>
      <c r="X1442" s="3">
        <v>44897.178472222222</v>
      </c>
      <c r="Y1442" s="2" t="s">
        <v>56</v>
      </c>
      <c r="Z1442" s="2" t="s">
        <v>36</v>
      </c>
      <c r="AA1442" s="2"/>
      <c r="AB1442" s="2" t="s">
        <v>3037</v>
      </c>
    </row>
    <row r="1443" spans="1:28" ht="13" x14ac:dyDescent="0.15">
      <c r="A1443" s="1">
        <v>397</v>
      </c>
      <c r="B1443" s="2" t="s">
        <v>28</v>
      </c>
      <c r="C1443" s="2" t="s">
        <v>29</v>
      </c>
      <c r="D1443" s="1">
        <v>43</v>
      </c>
      <c r="E1443" s="2" t="s">
        <v>1619</v>
      </c>
      <c r="F1443" s="1">
        <v>5</v>
      </c>
      <c r="G1443" s="2"/>
      <c r="H1443" s="1">
        <v>103</v>
      </c>
      <c r="I1443" s="1">
        <v>113</v>
      </c>
      <c r="J1443" s="1">
        <v>103</v>
      </c>
      <c r="K1443" s="1">
        <v>5</v>
      </c>
      <c r="L1443" s="1">
        <v>320.77</v>
      </c>
      <c r="M1443" s="1">
        <v>320.87</v>
      </c>
      <c r="N1443" s="1">
        <v>320.77</v>
      </c>
      <c r="O1443" s="1">
        <v>320.87</v>
      </c>
      <c r="P1443" s="1">
        <v>10</v>
      </c>
      <c r="Q1443" s="1">
        <v>353</v>
      </c>
      <c r="R1443" s="2" t="s">
        <v>59</v>
      </c>
      <c r="S1443" s="2" t="s">
        <v>60</v>
      </c>
      <c r="T1443" s="2"/>
      <c r="U1443" s="2"/>
      <c r="V1443" s="2" t="s">
        <v>3038</v>
      </c>
      <c r="W1443" s="2" t="s">
        <v>3039</v>
      </c>
      <c r="X1443" s="3">
        <v>44897.086111111108</v>
      </c>
      <c r="Y1443" s="2" t="s">
        <v>2982</v>
      </c>
      <c r="Z1443" s="2" t="s">
        <v>36</v>
      </c>
      <c r="AA1443" s="2"/>
      <c r="AB1443" s="2" t="s">
        <v>3040</v>
      </c>
    </row>
    <row r="1444" spans="1:28" ht="13" x14ac:dyDescent="0.15">
      <c r="A1444" s="1">
        <v>397</v>
      </c>
      <c r="B1444" s="2" t="s">
        <v>28</v>
      </c>
      <c r="C1444" s="2" t="s">
        <v>29</v>
      </c>
      <c r="D1444" s="1">
        <v>43</v>
      </c>
      <c r="E1444" s="2" t="s">
        <v>1619</v>
      </c>
      <c r="F1444" s="1">
        <v>5</v>
      </c>
      <c r="G1444" s="2"/>
      <c r="H1444" s="1">
        <v>103</v>
      </c>
      <c r="I1444" s="1">
        <v>113</v>
      </c>
      <c r="J1444" s="1">
        <v>0</v>
      </c>
      <c r="K1444" s="1">
        <v>5</v>
      </c>
      <c r="L1444" s="1">
        <v>320.77</v>
      </c>
      <c r="M1444" s="1">
        <v>320.82</v>
      </c>
      <c r="N1444" s="1">
        <v>320.77</v>
      </c>
      <c r="O1444" s="1">
        <v>320.82</v>
      </c>
      <c r="P1444" s="1">
        <v>5</v>
      </c>
      <c r="Q1444" s="1">
        <v>75</v>
      </c>
      <c r="R1444" s="2" t="s">
        <v>80</v>
      </c>
      <c r="S1444" s="2"/>
      <c r="T1444" s="2"/>
      <c r="U1444" s="2"/>
      <c r="V1444" s="2" t="s">
        <v>84</v>
      </c>
      <c r="W1444" s="2" t="s">
        <v>3041</v>
      </c>
      <c r="X1444" s="3">
        <v>44897.178472222222</v>
      </c>
      <c r="Y1444" s="2" t="s">
        <v>56</v>
      </c>
      <c r="Z1444" s="2" t="s">
        <v>36</v>
      </c>
      <c r="AA1444" s="2" t="s">
        <v>86</v>
      </c>
      <c r="AB1444" s="2" t="s">
        <v>3042</v>
      </c>
    </row>
    <row r="1445" spans="1:28" ht="13" x14ac:dyDescent="0.15">
      <c r="A1445" s="1">
        <v>397</v>
      </c>
      <c r="B1445" s="2" t="s">
        <v>28</v>
      </c>
      <c r="C1445" s="2" t="s">
        <v>29</v>
      </c>
      <c r="D1445" s="1">
        <v>43</v>
      </c>
      <c r="E1445" s="2" t="s">
        <v>1619</v>
      </c>
      <c r="F1445" s="1">
        <v>5</v>
      </c>
      <c r="G1445" s="2"/>
      <c r="H1445" s="1">
        <v>103</v>
      </c>
      <c r="I1445" s="1">
        <v>113</v>
      </c>
      <c r="J1445" s="1">
        <v>0</v>
      </c>
      <c r="K1445" s="1">
        <v>5</v>
      </c>
      <c r="L1445" s="1">
        <v>320.77</v>
      </c>
      <c r="M1445" s="1">
        <v>320.82</v>
      </c>
      <c r="N1445" s="1">
        <v>320.77</v>
      </c>
      <c r="O1445" s="1">
        <v>320.82</v>
      </c>
      <c r="P1445" s="1">
        <v>5</v>
      </c>
      <c r="Q1445" s="1">
        <v>10</v>
      </c>
      <c r="R1445" s="2" t="s">
        <v>53</v>
      </c>
      <c r="S1445" s="2"/>
      <c r="T1445" s="2" t="s">
        <v>64</v>
      </c>
      <c r="U1445" s="2" t="s">
        <v>65</v>
      </c>
      <c r="V1445" s="2" t="s">
        <v>66</v>
      </c>
      <c r="W1445" s="2" t="s">
        <v>3043</v>
      </c>
      <c r="X1445" s="3">
        <v>44897.178472222222</v>
      </c>
      <c r="Y1445" s="2" t="s">
        <v>56</v>
      </c>
      <c r="Z1445" s="2" t="s">
        <v>36</v>
      </c>
      <c r="AA1445" s="2" t="s">
        <v>68</v>
      </c>
      <c r="AB1445" s="2" t="s">
        <v>3044</v>
      </c>
    </row>
    <row r="1446" spans="1:28" ht="13" x14ac:dyDescent="0.15">
      <c r="A1446" s="1">
        <v>397</v>
      </c>
      <c r="B1446" s="2" t="s">
        <v>28</v>
      </c>
      <c r="C1446" s="2" t="s">
        <v>29</v>
      </c>
      <c r="D1446" s="1">
        <v>43</v>
      </c>
      <c r="E1446" s="2" t="s">
        <v>1619</v>
      </c>
      <c r="F1446" s="1">
        <v>5</v>
      </c>
      <c r="G1446" s="2"/>
      <c r="H1446" s="1">
        <v>103</v>
      </c>
      <c r="I1446" s="1">
        <v>113</v>
      </c>
      <c r="J1446" s="1">
        <v>0</v>
      </c>
      <c r="K1446" s="1">
        <v>5</v>
      </c>
      <c r="L1446" s="1">
        <v>320.77</v>
      </c>
      <c r="M1446" s="1">
        <v>320.82</v>
      </c>
      <c r="N1446" s="1">
        <v>320.77</v>
      </c>
      <c r="O1446" s="1">
        <v>320.82</v>
      </c>
      <c r="P1446" s="1">
        <v>5</v>
      </c>
      <c r="Q1446" s="1">
        <v>6</v>
      </c>
      <c r="R1446" s="2" t="s">
        <v>53</v>
      </c>
      <c r="S1446" s="2"/>
      <c r="T1446" s="2"/>
      <c r="U1446" s="2"/>
      <c r="V1446" s="2" t="s">
        <v>54</v>
      </c>
      <c r="W1446" s="2" t="s">
        <v>3045</v>
      </c>
      <c r="X1446" s="3">
        <v>44897.178472222222</v>
      </c>
      <c r="Y1446" s="2" t="s">
        <v>56</v>
      </c>
      <c r="Z1446" s="2" t="s">
        <v>36</v>
      </c>
      <c r="AA1446" s="2" t="s">
        <v>57</v>
      </c>
      <c r="AB1446" s="2" t="s">
        <v>3046</v>
      </c>
    </row>
    <row r="1447" spans="1:28" ht="13" x14ac:dyDescent="0.15">
      <c r="A1447" s="1">
        <v>397</v>
      </c>
      <c r="B1447" s="2" t="s">
        <v>28</v>
      </c>
      <c r="C1447" s="2" t="s">
        <v>29</v>
      </c>
      <c r="D1447" s="1">
        <v>43</v>
      </c>
      <c r="E1447" s="2" t="s">
        <v>1619</v>
      </c>
      <c r="F1447" s="1">
        <v>5</v>
      </c>
      <c r="G1447" s="2"/>
      <c r="H1447" s="1">
        <v>103</v>
      </c>
      <c r="I1447" s="1">
        <v>113</v>
      </c>
      <c r="J1447" s="1">
        <v>0</v>
      </c>
      <c r="K1447" s="1">
        <v>5</v>
      </c>
      <c r="L1447" s="1">
        <v>320.77</v>
      </c>
      <c r="M1447" s="1">
        <v>320.82</v>
      </c>
      <c r="N1447" s="1">
        <v>320.77</v>
      </c>
      <c r="O1447" s="1">
        <v>320.82</v>
      </c>
      <c r="P1447" s="1">
        <v>5</v>
      </c>
      <c r="Q1447" s="1">
        <v>4</v>
      </c>
      <c r="R1447" s="2" t="s">
        <v>53</v>
      </c>
      <c r="S1447" s="2"/>
      <c r="T1447" s="2" t="s">
        <v>94</v>
      </c>
      <c r="U1447" s="2" t="s">
        <v>95</v>
      </c>
      <c r="V1447" s="2" t="s">
        <v>96</v>
      </c>
      <c r="W1447" s="2" t="s">
        <v>3047</v>
      </c>
      <c r="X1447" s="3">
        <v>44897.178472222222</v>
      </c>
      <c r="Y1447" s="2" t="s">
        <v>56</v>
      </c>
      <c r="Z1447" s="2" t="s">
        <v>36</v>
      </c>
      <c r="AA1447" s="2" t="s">
        <v>98</v>
      </c>
      <c r="AB1447" s="2" t="s">
        <v>3048</v>
      </c>
    </row>
    <row r="1448" spans="1:28" ht="13" x14ac:dyDescent="0.15">
      <c r="A1448" s="1">
        <v>397</v>
      </c>
      <c r="B1448" s="2" t="s">
        <v>28</v>
      </c>
      <c r="C1448" s="2" t="s">
        <v>29</v>
      </c>
      <c r="D1448" s="1">
        <v>43</v>
      </c>
      <c r="E1448" s="2" t="s">
        <v>1619</v>
      </c>
      <c r="F1448" s="1">
        <v>5</v>
      </c>
      <c r="G1448" s="2"/>
      <c r="H1448" s="1">
        <v>103</v>
      </c>
      <c r="I1448" s="1">
        <v>113</v>
      </c>
      <c r="J1448" s="1">
        <v>0</v>
      </c>
      <c r="K1448" s="1">
        <v>5</v>
      </c>
      <c r="L1448" s="1">
        <v>320.77</v>
      </c>
      <c r="M1448" s="1">
        <v>320.82</v>
      </c>
      <c r="N1448" s="1">
        <v>320.77</v>
      </c>
      <c r="O1448" s="1">
        <v>320.82</v>
      </c>
      <c r="P1448" s="1">
        <v>5</v>
      </c>
      <c r="Q1448" s="1">
        <v>2</v>
      </c>
      <c r="R1448" s="2" t="s">
        <v>53</v>
      </c>
      <c r="S1448" s="2"/>
      <c r="T1448" s="2" t="s">
        <v>74</v>
      </c>
      <c r="U1448" s="2" t="s">
        <v>75</v>
      </c>
      <c r="V1448" s="2" t="s">
        <v>76</v>
      </c>
      <c r="W1448" s="2" t="s">
        <v>3049</v>
      </c>
      <c r="X1448" s="3">
        <v>44897.178472222222</v>
      </c>
      <c r="Y1448" s="2" t="s">
        <v>56</v>
      </c>
      <c r="Z1448" s="2" t="s">
        <v>36</v>
      </c>
      <c r="AA1448" s="2" t="s">
        <v>78</v>
      </c>
      <c r="AB1448" s="2" t="s">
        <v>3050</v>
      </c>
    </row>
    <row r="1449" spans="1:28" ht="13" x14ac:dyDescent="0.15">
      <c r="A1449" s="1">
        <v>397</v>
      </c>
      <c r="B1449" s="2" t="s">
        <v>28</v>
      </c>
      <c r="C1449" s="2" t="s">
        <v>29</v>
      </c>
      <c r="D1449" s="1">
        <v>43</v>
      </c>
      <c r="E1449" s="2" t="s">
        <v>1619</v>
      </c>
      <c r="F1449" s="1">
        <v>6</v>
      </c>
      <c r="G1449" s="2"/>
      <c r="H1449" s="1">
        <v>0</v>
      </c>
      <c r="I1449" s="1">
        <v>5</v>
      </c>
      <c r="J1449" s="1">
        <v>0</v>
      </c>
      <c r="K1449" s="1">
        <v>5</v>
      </c>
      <c r="L1449" s="1">
        <v>320.87</v>
      </c>
      <c r="M1449" s="1">
        <v>320.92</v>
      </c>
      <c r="N1449" s="1">
        <v>320.87</v>
      </c>
      <c r="O1449" s="1">
        <v>320.92</v>
      </c>
      <c r="P1449" s="1">
        <v>5</v>
      </c>
      <c r="Q1449" s="1">
        <v>5</v>
      </c>
      <c r="R1449" s="2" t="s">
        <v>44</v>
      </c>
      <c r="S1449" s="2" t="s">
        <v>105</v>
      </c>
      <c r="T1449" s="2"/>
      <c r="U1449" s="2"/>
      <c r="V1449" s="2" t="s">
        <v>105</v>
      </c>
      <c r="W1449" s="2" t="s">
        <v>3051</v>
      </c>
      <c r="X1449" s="3">
        <v>44897.086111111108</v>
      </c>
      <c r="Y1449" s="2" t="s">
        <v>2982</v>
      </c>
      <c r="Z1449" s="2" t="s">
        <v>36</v>
      </c>
      <c r="AA1449" s="2"/>
      <c r="AB1449" s="2" t="s">
        <v>3052</v>
      </c>
    </row>
    <row r="1450" spans="1:28" ht="13" x14ac:dyDescent="0.15">
      <c r="A1450" s="1">
        <v>397</v>
      </c>
      <c r="B1450" s="2" t="s">
        <v>28</v>
      </c>
      <c r="C1450" s="2" t="s">
        <v>29</v>
      </c>
      <c r="D1450" s="1">
        <v>43</v>
      </c>
      <c r="E1450" s="2" t="s">
        <v>1619</v>
      </c>
      <c r="F1450" s="1">
        <v>6</v>
      </c>
      <c r="G1450" s="2" t="s">
        <v>43</v>
      </c>
      <c r="H1450" s="1">
        <v>47</v>
      </c>
      <c r="I1450" s="1">
        <v>48</v>
      </c>
      <c r="J1450" s="1">
        <v>47</v>
      </c>
      <c r="K1450" s="1">
        <v>5</v>
      </c>
      <c r="L1450" s="1">
        <v>321.33999999999997</v>
      </c>
      <c r="M1450" s="1">
        <v>321.35000000000002</v>
      </c>
      <c r="N1450" s="1">
        <v>321.33999999999997</v>
      </c>
      <c r="O1450" s="1">
        <v>321.35000000000002</v>
      </c>
      <c r="P1450" s="1">
        <v>1</v>
      </c>
      <c r="Q1450" s="1">
        <v>1</v>
      </c>
      <c r="R1450" s="2" t="s">
        <v>44</v>
      </c>
      <c r="S1450" s="2" t="s">
        <v>108</v>
      </c>
      <c r="T1450" s="2"/>
      <c r="U1450" s="2"/>
      <c r="V1450" s="2" t="s">
        <v>108</v>
      </c>
      <c r="W1450" s="2" t="s">
        <v>3053</v>
      </c>
      <c r="X1450" s="3">
        <v>44897.897222222222</v>
      </c>
      <c r="Y1450" s="2" t="s">
        <v>2172</v>
      </c>
      <c r="Z1450" s="2" t="s">
        <v>36</v>
      </c>
      <c r="AA1450" s="2"/>
      <c r="AB1450" s="2" t="s">
        <v>3054</v>
      </c>
    </row>
    <row r="1451" spans="1:28" ht="13" x14ac:dyDescent="0.15">
      <c r="A1451" s="1">
        <v>397</v>
      </c>
      <c r="B1451" s="2" t="s">
        <v>28</v>
      </c>
      <c r="C1451" s="2" t="s">
        <v>29</v>
      </c>
      <c r="D1451" s="1">
        <v>43</v>
      </c>
      <c r="E1451" s="2" t="s">
        <v>1619</v>
      </c>
      <c r="F1451" s="1">
        <v>6</v>
      </c>
      <c r="G1451" s="2" t="s">
        <v>43</v>
      </c>
      <c r="H1451" s="1">
        <v>47</v>
      </c>
      <c r="I1451" s="1">
        <v>48</v>
      </c>
      <c r="J1451" s="1">
        <v>47</v>
      </c>
      <c r="K1451" s="1">
        <v>5</v>
      </c>
      <c r="L1451" s="1">
        <v>321.33999999999997</v>
      </c>
      <c r="M1451" s="1">
        <v>321.35000000000002</v>
      </c>
      <c r="N1451" s="1">
        <v>321.33999999999997</v>
      </c>
      <c r="O1451" s="1">
        <v>321.35000000000002</v>
      </c>
      <c r="P1451" s="1">
        <v>1</v>
      </c>
      <c r="Q1451" s="1">
        <v>1</v>
      </c>
      <c r="R1451" s="2" t="s">
        <v>44</v>
      </c>
      <c r="S1451" s="2" t="s">
        <v>112</v>
      </c>
      <c r="T1451" s="2"/>
      <c r="U1451" s="2"/>
      <c r="V1451" s="2" t="s">
        <v>112</v>
      </c>
      <c r="W1451" s="2" t="s">
        <v>3055</v>
      </c>
      <c r="X1451" s="3">
        <v>44897.897222222222</v>
      </c>
      <c r="Y1451" s="2" t="s">
        <v>2172</v>
      </c>
      <c r="Z1451" s="2" t="s">
        <v>36</v>
      </c>
      <c r="AA1451" s="2"/>
      <c r="AB1451" s="2" t="s">
        <v>3056</v>
      </c>
    </row>
    <row r="1452" spans="1:28" ht="13" x14ac:dyDescent="0.15">
      <c r="A1452" s="1">
        <v>397</v>
      </c>
      <c r="B1452" s="2" t="s">
        <v>28</v>
      </c>
      <c r="C1452" s="2" t="s">
        <v>29</v>
      </c>
      <c r="D1452" s="1">
        <v>43</v>
      </c>
      <c r="E1452" s="2" t="s">
        <v>1619</v>
      </c>
      <c r="F1452" s="1">
        <v>6</v>
      </c>
      <c r="G1452" s="2" t="s">
        <v>29</v>
      </c>
      <c r="H1452" s="1">
        <v>47</v>
      </c>
      <c r="I1452" s="1">
        <v>47</v>
      </c>
      <c r="J1452" s="1">
        <v>47</v>
      </c>
      <c r="K1452" s="1">
        <v>5</v>
      </c>
      <c r="L1452" s="1">
        <v>321.33999999999997</v>
      </c>
      <c r="M1452" s="1">
        <v>321.33999999999997</v>
      </c>
      <c r="N1452" s="1">
        <v>321.33999999999997</v>
      </c>
      <c r="O1452" s="1">
        <v>321.33999999999997</v>
      </c>
      <c r="P1452" s="1">
        <v>0</v>
      </c>
      <c r="Q1452" s="1"/>
      <c r="R1452" s="2" t="s">
        <v>38</v>
      </c>
      <c r="S1452" s="2" t="s">
        <v>39</v>
      </c>
      <c r="T1452" s="2"/>
      <c r="U1452" s="2"/>
      <c r="V1452" s="2" t="s">
        <v>39</v>
      </c>
      <c r="W1452" s="2" t="s">
        <v>3057</v>
      </c>
      <c r="X1452" s="3">
        <v>44897.898611111108</v>
      </c>
      <c r="Y1452" s="2" t="s">
        <v>41</v>
      </c>
      <c r="Z1452" s="2" t="s">
        <v>36</v>
      </c>
      <c r="AA1452" s="2"/>
      <c r="AB1452" s="2" t="s">
        <v>3058</v>
      </c>
    </row>
    <row r="1453" spans="1:28" ht="13" x14ac:dyDescent="0.15">
      <c r="A1453" s="1">
        <v>397</v>
      </c>
      <c r="B1453" s="2" t="s">
        <v>28</v>
      </c>
      <c r="C1453" s="2" t="s">
        <v>29</v>
      </c>
      <c r="D1453" s="1">
        <v>43</v>
      </c>
      <c r="E1453" s="2" t="s">
        <v>1619</v>
      </c>
      <c r="F1453" s="1">
        <v>6</v>
      </c>
      <c r="G1453" s="2" t="s">
        <v>43</v>
      </c>
      <c r="H1453" s="1">
        <v>60</v>
      </c>
      <c r="I1453" s="1">
        <v>60</v>
      </c>
      <c r="J1453" s="1">
        <v>60</v>
      </c>
      <c r="K1453" s="1">
        <v>5</v>
      </c>
      <c r="L1453" s="1">
        <v>321.47000000000003</v>
      </c>
      <c r="M1453" s="1">
        <v>321.47000000000003</v>
      </c>
      <c r="N1453" s="1">
        <v>321.47000000000003</v>
      </c>
      <c r="O1453" s="1">
        <v>321.47000000000003</v>
      </c>
      <c r="P1453" s="1">
        <v>0</v>
      </c>
      <c r="Q1453" s="1">
        <v>1</v>
      </c>
      <c r="R1453" s="2" t="s">
        <v>49</v>
      </c>
      <c r="S1453" s="2" t="s">
        <v>50</v>
      </c>
      <c r="T1453" s="2"/>
      <c r="U1453" s="2"/>
      <c r="V1453" s="2" t="s">
        <v>50</v>
      </c>
      <c r="W1453" s="2" t="s">
        <v>3059</v>
      </c>
      <c r="X1453" s="3">
        <v>44897.89166666667</v>
      </c>
      <c r="Y1453" s="2" t="s">
        <v>2172</v>
      </c>
      <c r="Z1453" s="2" t="s">
        <v>36</v>
      </c>
      <c r="AA1453" s="2"/>
      <c r="AB1453" s="2" t="s">
        <v>3060</v>
      </c>
    </row>
    <row r="1454" spans="1:28" ht="13" x14ac:dyDescent="0.15">
      <c r="A1454" s="1">
        <v>397</v>
      </c>
      <c r="B1454" s="2" t="s">
        <v>28</v>
      </c>
      <c r="C1454" s="2" t="s">
        <v>29</v>
      </c>
      <c r="D1454" s="1">
        <v>43</v>
      </c>
      <c r="E1454" s="2" t="s">
        <v>1619</v>
      </c>
      <c r="F1454" s="1">
        <v>7</v>
      </c>
      <c r="G1454" s="2" t="s">
        <v>29</v>
      </c>
      <c r="H1454" s="1">
        <v>61</v>
      </c>
      <c r="I1454" s="1">
        <v>61</v>
      </c>
      <c r="J1454" s="1">
        <v>61</v>
      </c>
      <c r="K1454" s="1">
        <v>5</v>
      </c>
      <c r="L1454" s="1">
        <v>322.56</v>
      </c>
      <c r="M1454" s="1">
        <v>322.56</v>
      </c>
      <c r="N1454" s="1">
        <v>322.56</v>
      </c>
      <c r="O1454" s="1">
        <v>322.56</v>
      </c>
      <c r="P1454" s="1">
        <v>0</v>
      </c>
      <c r="Q1454" s="1">
        <v>1</v>
      </c>
      <c r="R1454" s="2" t="s">
        <v>49</v>
      </c>
      <c r="S1454" s="2" t="s">
        <v>50</v>
      </c>
      <c r="T1454" s="2"/>
      <c r="U1454" s="2"/>
      <c r="V1454" s="2" t="s">
        <v>50</v>
      </c>
      <c r="W1454" s="2" t="s">
        <v>3061</v>
      </c>
      <c r="X1454" s="3">
        <v>44897.89166666667</v>
      </c>
      <c r="Y1454" s="2" t="s">
        <v>2172</v>
      </c>
      <c r="Z1454" s="2" t="s">
        <v>36</v>
      </c>
      <c r="AA1454" s="2"/>
      <c r="AB1454" s="2" t="s">
        <v>3062</v>
      </c>
    </row>
    <row r="1455" spans="1:28" ht="13" x14ac:dyDescent="0.15">
      <c r="A1455" s="1">
        <v>397</v>
      </c>
      <c r="B1455" s="2" t="s">
        <v>28</v>
      </c>
      <c r="C1455" s="2" t="s">
        <v>29</v>
      </c>
      <c r="D1455" s="1">
        <v>43</v>
      </c>
      <c r="E1455" s="2" t="s">
        <v>1619</v>
      </c>
      <c r="F1455" s="1">
        <v>7</v>
      </c>
      <c r="G1455" s="2" t="s">
        <v>43</v>
      </c>
      <c r="H1455" s="1">
        <v>61</v>
      </c>
      <c r="I1455" s="1">
        <v>61</v>
      </c>
      <c r="J1455" s="1">
        <v>61</v>
      </c>
      <c r="K1455" s="1">
        <v>5</v>
      </c>
      <c r="L1455" s="1">
        <v>322.56</v>
      </c>
      <c r="M1455" s="1">
        <v>322.56</v>
      </c>
      <c r="N1455" s="1">
        <v>322.56</v>
      </c>
      <c r="O1455" s="1">
        <v>322.56</v>
      </c>
      <c r="P1455" s="1">
        <v>0</v>
      </c>
      <c r="Q1455" s="1">
        <v>1</v>
      </c>
      <c r="R1455" s="2" t="s">
        <v>49</v>
      </c>
      <c r="S1455" s="2" t="s">
        <v>50</v>
      </c>
      <c r="T1455" s="2"/>
      <c r="U1455" s="2"/>
      <c r="V1455" s="2" t="s">
        <v>50</v>
      </c>
      <c r="W1455" s="2" t="s">
        <v>3063</v>
      </c>
      <c r="X1455" s="3">
        <v>44897.893055555556</v>
      </c>
      <c r="Y1455" s="2" t="s">
        <v>2172</v>
      </c>
      <c r="Z1455" s="2" t="s">
        <v>36</v>
      </c>
      <c r="AA1455" s="2"/>
      <c r="AB1455" s="2" t="s">
        <v>3064</v>
      </c>
    </row>
    <row r="1456" spans="1:28" ht="13" x14ac:dyDescent="0.15">
      <c r="A1456" s="1">
        <v>397</v>
      </c>
      <c r="B1456" s="2" t="s">
        <v>28</v>
      </c>
      <c r="C1456" s="2" t="s">
        <v>29</v>
      </c>
      <c r="D1456" s="1">
        <v>43</v>
      </c>
      <c r="E1456" s="2" t="s">
        <v>1619</v>
      </c>
      <c r="F1456" s="1" t="s">
        <v>119</v>
      </c>
      <c r="G1456" s="2"/>
      <c r="H1456" s="1">
        <v>40</v>
      </c>
      <c r="I1456" s="1">
        <v>47</v>
      </c>
      <c r="J1456" s="1">
        <v>0</v>
      </c>
      <c r="K1456" s="1">
        <v>5</v>
      </c>
      <c r="L1456" s="1">
        <v>323.79000000000002</v>
      </c>
      <c r="M1456" s="1">
        <v>323.86</v>
      </c>
      <c r="N1456" s="1">
        <v>323.79000000000002</v>
      </c>
      <c r="O1456" s="1">
        <v>323.86</v>
      </c>
      <c r="P1456" s="1">
        <v>7</v>
      </c>
      <c r="Q1456" s="1">
        <v>5</v>
      </c>
      <c r="R1456" s="2" t="s">
        <v>31</v>
      </c>
      <c r="S1456" s="2" t="s">
        <v>50</v>
      </c>
      <c r="T1456" s="2"/>
      <c r="U1456" s="2"/>
      <c r="V1456" s="2" t="s">
        <v>50</v>
      </c>
      <c r="W1456" s="2" t="s">
        <v>3065</v>
      </c>
      <c r="X1456" s="3">
        <v>44897.086805555555</v>
      </c>
      <c r="Y1456" s="2" t="s">
        <v>35</v>
      </c>
      <c r="Z1456" s="2" t="s">
        <v>36</v>
      </c>
      <c r="AA1456" s="2" t="s">
        <v>131</v>
      </c>
      <c r="AB1456" s="2" t="s">
        <v>3066</v>
      </c>
    </row>
    <row r="1457" spans="1:28" ht="13" x14ac:dyDescent="0.15">
      <c r="A1457" s="1">
        <v>397</v>
      </c>
      <c r="B1457" s="2" t="s">
        <v>28</v>
      </c>
      <c r="C1457" s="2" t="s">
        <v>29</v>
      </c>
      <c r="D1457" s="1">
        <v>43</v>
      </c>
      <c r="E1457" s="2" t="s">
        <v>1619</v>
      </c>
      <c r="F1457" s="1" t="s">
        <v>119</v>
      </c>
      <c r="G1457" s="2"/>
      <c r="H1457" s="1">
        <v>40</v>
      </c>
      <c r="I1457" s="1">
        <v>47</v>
      </c>
      <c r="J1457" s="1">
        <v>0</v>
      </c>
      <c r="K1457" s="1">
        <v>5</v>
      </c>
      <c r="L1457" s="1">
        <v>323.79000000000002</v>
      </c>
      <c r="M1457" s="1">
        <v>323.86</v>
      </c>
      <c r="N1457" s="1">
        <v>323.79000000000002</v>
      </c>
      <c r="O1457" s="1">
        <v>323.86</v>
      </c>
      <c r="P1457" s="1">
        <v>7</v>
      </c>
      <c r="Q1457" s="1">
        <v>20</v>
      </c>
      <c r="R1457" s="2" t="s">
        <v>31</v>
      </c>
      <c r="S1457" s="2"/>
      <c r="T1457" s="2" t="s">
        <v>158</v>
      </c>
      <c r="U1457" s="2" t="s">
        <v>159</v>
      </c>
      <c r="V1457" s="2" t="s">
        <v>160</v>
      </c>
      <c r="W1457" s="2" t="s">
        <v>3067</v>
      </c>
      <c r="X1457" s="3">
        <v>44897.086805555555</v>
      </c>
      <c r="Y1457" s="2" t="s">
        <v>35</v>
      </c>
      <c r="Z1457" s="2" t="s">
        <v>36</v>
      </c>
      <c r="AA1457" s="2"/>
      <c r="AB1457" s="2" t="s">
        <v>3068</v>
      </c>
    </row>
    <row r="1458" spans="1:28" ht="13" x14ac:dyDescent="0.15">
      <c r="A1458" s="1">
        <v>397</v>
      </c>
      <c r="B1458" s="2" t="s">
        <v>28</v>
      </c>
      <c r="C1458" s="2" t="s">
        <v>29</v>
      </c>
      <c r="D1458" s="1">
        <v>43</v>
      </c>
      <c r="E1458" s="2" t="s">
        <v>1619</v>
      </c>
      <c r="F1458" s="1" t="s">
        <v>119</v>
      </c>
      <c r="G1458" s="2"/>
      <c r="H1458" s="1">
        <v>40</v>
      </c>
      <c r="I1458" s="1">
        <v>47</v>
      </c>
      <c r="J1458" s="1">
        <v>0</v>
      </c>
      <c r="K1458" s="1">
        <v>5</v>
      </c>
      <c r="L1458" s="1">
        <v>323.79000000000002</v>
      </c>
      <c r="M1458" s="1">
        <v>323.86</v>
      </c>
      <c r="N1458" s="1">
        <v>323.79000000000002</v>
      </c>
      <c r="O1458" s="1">
        <v>323.86</v>
      </c>
      <c r="P1458" s="1">
        <v>7</v>
      </c>
      <c r="Q1458" s="1">
        <v>30</v>
      </c>
      <c r="R1458" s="2" t="s">
        <v>31</v>
      </c>
      <c r="S1458" s="2"/>
      <c r="T1458" s="2" t="s">
        <v>120</v>
      </c>
      <c r="U1458" s="2" t="s">
        <v>121</v>
      </c>
      <c r="V1458" s="2" t="s">
        <v>122</v>
      </c>
      <c r="W1458" s="2" t="s">
        <v>3069</v>
      </c>
      <c r="X1458" s="3">
        <v>44897.086805555555</v>
      </c>
      <c r="Y1458" s="2" t="s">
        <v>35</v>
      </c>
      <c r="Z1458" s="2" t="s">
        <v>36</v>
      </c>
      <c r="AA1458" s="2"/>
      <c r="AB1458" s="2" t="s">
        <v>3070</v>
      </c>
    </row>
    <row r="1459" spans="1:28" ht="13" x14ac:dyDescent="0.15">
      <c r="A1459" s="1">
        <v>397</v>
      </c>
      <c r="B1459" s="2" t="s">
        <v>28</v>
      </c>
      <c r="C1459" s="2" t="s">
        <v>29</v>
      </c>
      <c r="D1459" s="1">
        <v>43</v>
      </c>
      <c r="E1459" s="2" t="s">
        <v>1619</v>
      </c>
      <c r="F1459" s="1" t="s">
        <v>119</v>
      </c>
      <c r="G1459" s="2"/>
      <c r="H1459" s="1">
        <v>40</v>
      </c>
      <c r="I1459" s="1">
        <v>47</v>
      </c>
      <c r="J1459" s="1">
        <v>0</v>
      </c>
      <c r="K1459" s="1">
        <v>5</v>
      </c>
      <c r="L1459" s="1">
        <v>323.79000000000002</v>
      </c>
      <c r="M1459" s="1">
        <v>323.86</v>
      </c>
      <c r="N1459" s="1">
        <v>323.79000000000002</v>
      </c>
      <c r="O1459" s="1">
        <v>323.86</v>
      </c>
      <c r="P1459" s="1">
        <v>7</v>
      </c>
      <c r="Q1459" s="1">
        <v>30</v>
      </c>
      <c r="R1459" s="2" t="s">
        <v>31</v>
      </c>
      <c r="S1459" s="2"/>
      <c r="T1459" s="2" t="s">
        <v>125</v>
      </c>
      <c r="U1459" s="2" t="s">
        <v>126</v>
      </c>
      <c r="V1459" s="2" t="s">
        <v>127</v>
      </c>
      <c r="W1459" s="2" t="s">
        <v>3071</v>
      </c>
      <c r="X1459" s="3">
        <v>44897.086805555555</v>
      </c>
      <c r="Y1459" s="2" t="s">
        <v>35</v>
      </c>
      <c r="Z1459" s="2" t="s">
        <v>36</v>
      </c>
      <c r="AA1459" s="2"/>
      <c r="AB1459" s="2" t="s">
        <v>3072</v>
      </c>
    </row>
    <row r="1460" spans="1:28" ht="13" x14ac:dyDescent="0.15">
      <c r="A1460" s="1">
        <v>397</v>
      </c>
      <c r="B1460" s="2" t="s">
        <v>28</v>
      </c>
      <c r="C1460" s="2" t="s">
        <v>29</v>
      </c>
      <c r="D1460" s="1">
        <v>43</v>
      </c>
      <c r="E1460" s="2" t="s">
        <v>1619</v>
      </c>
      <c r="F1460" s="1" t="s">
        <v>119</v>
      </c>
      <c r="G1460" s="2"/>
      <c r="H1460" s="1">
        <v>40</v>
      </c>
      <c r="I1460" s="1">
        <v>47</v>
      </c>
      <c r="J1460" s="1">
        <v>0</v>
      </c>
      <c r="K1460" s="1">
        <v>5</v>
      </c>
      <c r="L1460" s="1">
        <v>323.79000000000002</v>
      </c>
      <c r="M1460" s="1">
        <v>323.86</v>
      </c>
      <c r="N1460" s="1">
        <v>323.79000000000002</v>
      </c>
      <c r="O1460" s="1">
        <v>323.86</v>
      </c>
      <c r="P1460" s="1">
        <v>7</v>
      </c>
      <c r="Q1460" s="1">
        <v>5</v>
      </c>
      <c r="R1460" s="2" t="s">
        <v>31</v>
      </c>
      <c r="S1460" s="2"/>
      <c r="T1460" s="2" t="s">
        <v>153</v>
      </c>
      <c r="U1460" s="2" t="s">
        <v>154</v>
      </c>
      <c r="V1460" s="2" t="s">
        <v>155</v>
      </c>
      <c r="W1460" s="2" t="s">
        <v>3073</v>
      </c>
      <c r="X1460" s="3">
        <v>44897.086805555555</v>
      </c>
      <c r="Y1460" s="2" t="s">
        <v>35</v>
      </c>
      <c r="Z1460" s="2" t="s">
        <v>36</v>
      </c>
      <c r="AA1460" s="2"/>
      <c r="AB1460" s="2" t="s">
        <v>3074</v>
      </c>
    </row>
    <row r="1461" spans="1:28" ht="13" x14ac:dyDescent="0.15">
      <c r="A1461" s="1">
        <v>397</v>
      </c>
      <c r="B1461" s="2" t="s">
        <v>28</v>
      </c>
      <c r="C1461" s="2" t="s">
        <v>29</v>
      </c>
      <c r="D1461" s="1">
        <v>43</v>
      </c>
      <c r="E1461" s="2" t="s">
        <v>1619</v>
      </c>
      <c r="F1461" s="1" t="s">
        <v>119</v>
      </c>
      <c r="G1461" s="2"/>
      <c r="H1461" s="1">
        <v>40</v>
      </c>
      <c r="I1461" s="1">
        <v>47</v>
      </c>
      <c r="J1461" s="1">
        <v>0</v>
      </c>
      <c r="K1461" s="1">
        <v>5</v>
      </c>
      <c r="L1461" s="1">
        <v>323.79000000000002</v>
      </c>
      <c r="M1461" s="1">
        <v>323.86</v>
      </c>
      <c r="N1461" s="1">
        <v>323.79000000000002</v>
      </c>
      <c r="O1461" s="1">
        <v>323.86</v>
      </c>
      <c r="P1461" s="1">
        <v>7</v>
      </c>
      <c r="Q1461" s="1">
        <v>20</v>
      </c>
      <c r="R1461" s="2" t="s">
        <v>31</v>
      </c>
      <c r="S1461" s="2" t="s">
        <v>133</v>
      </c>
      <c r="T1461" s="2"/>
      <c r="U1461" s="2"/>
      <c r="V1461" s="2" t="s">
        <v>133</v>
      </c>
      <c r="W1461" s="2" t="s">
        <v>3075</v>
      </c>
      <c r="X1461" s="3">
        <v>44897.086805555555</v>
      </c>
      <c r="Y1461" s="2" t="s">
        <v>35</v>
      </c>
      <c r="Z1461" s="2" t="s">
        <v>36</v>
      </c>
      <c r="AA1461" s="2" t="s">
        <v>131</v>
      </c>
      <c r="AB1461" s="2" t="s">
        <v>3076</v>
      </c>
    </row>
    <row r="1462" spans="1:28" ht="13" x14ac:dyDescent="0.15">
      <c r="A1462" s="1">
        <v>397</v>
      </c>
      <c r="B1462" s="2" t="s">
        <v>28</v>
      </c>
      <c r="C1462" s="2" t="s">
        <v>29</v>
      </c>
      <c r="D1462" s="1">
        <v>43</v>
      </c>
      <c r="E1462" s="2" t="s">
        <v>1619</v>
      </c>
      <c r="F1462" s="1" t="s">
        <v>119</v>
      </c>
      <c r="G1462" s="2"/>
      <c r="H1462" s="1">
        <v>40</v>
      </c>
      <c r="I1462" s="1">
        <v>47</v>
      </c>
      <c r="J1462" s="1">
        <v>40</v>
      </c>
      <c r="K1462" s="1">
        <v>5</v>
      </c>
      <c r="L1462" s="1">
        <v>323.79000000000002</v>
      </c>
      <c r="M1462" s="1">
        <v>323.86</v>
      </c>
      <c r="N1462" s="1">
        <v>323.79000000000002</v>
      </c>
      <c r="O1462" s="1">
        <v>323.86</v>
      </c>
      <c r="P1462" s="1">
        <v>7</v>
      </c>
      <c r="Q1462" s="1">
        <v>247</v>
      </c>
      <c r="R1462" s="2" t="s">
        <v>59</v>
      </c>
      <c r="S1462" s="2" t="s">
        <v>32</v>
      </c>
      <c r="T1462" s="2"/>
      <c r="U1462" s="2"/>
      <c r="V1462" s="2" t="s">
        <v>32</v>
      </c>
      <c r="W1462" s="2" t="s">
        <v>3077</v>
      </c>
      <c r="X1462" s="3">
        <v>44897.086111111108</v>
      </c>
      <c r="Y1462" s="2" t="s">
        <v>2982</v>
      </c>
      <c r="Z1462" s="2" t="s">
        <v>36</v>
      </c>
      <c r="AA1462" s="2"/>
      <c r="AB1462" s="2" t="s">
        <v>3078</v>
      </c>
    </row>
    <row r="1463" spans="1:28" ht="13" x14ac:dyDescent="0.15">
      <c r="A1463" s="1">
        <v>397</v>
      </c>
      <c r="B1463" s="2" t="s">
        <v>28</v>
      </c>
      <c r="C1463" s="2" t="s">
        <v>29</v>
      </c>
      <c r="D1463" s="1">
        <v>43</v>
      </c>
      <c r="E1463" s="2" t="s">
        <v>1619</v>
      </c>
      <c r="F1463" s="1" t="s">
        <v>119</v>
      </c>
      <c r="G1463" s="2"/>
      <c r="H1463" s="1">
        <v>40</v>
      </c>
      <c r="I1463" s="1">
        <v>47</v>
      </c>
      <c r="J1463" s="1">
        <v>0</v>
      </c>
      <c r="K1463" s="1">
        <v>5</v>
      </c>
      <c r="L1463" s="1">
        <v>323.79000000000002</v>
      </c>
      <c r="M1463" s="1">
        <v>323.86</v>
      </c>
      <c r="N1463" s="1">
        <v>323.79000000000002</v>
      </c>
      <c r="O1463" s="1">
        <v>323.86</v>
      </c>
      <c r="P1463" s="1">
        <v>7</v>
      </c>
      <c r="Q1463" s="1">
        <v>20</v>
      </c>
      <c r="R1463" s="2" t="s">
        <v>31</v>
      </c>
      <c r="S1463" s="2"/>
      <c r="T1463" s="2" t="s">
        <v>146</v>
      </c>
      <c r="U1463" s="2" t="s">
        <v>147</v>
      </c>
      <c r="V1463" s="2" t="s">
        <v>148</v>
      </c>
      <c r="W1463" s="2" t="s">
        <v>3079</v>
      </c>
      <c r="X1463" s="3">
        <v>44897.086805555555</v>
      </c>
      <c r="Y1463" s="2" t="s">
        <v>35</v>
      </c>
      <c r="Z1463" s="2" t="s">
        <v>36</v>
      </c>
      <c r="AA1463" s="2"/>
      <c r="AB1463" s="2" t="s">
        <v>3080</v>
      </c>
    </row>
    <row r="1464" spans="1:28" ht="13" x14ac:dyDescent="0.15">
      <c r="A1464" s="1">
        <v>397</v>
      </c>
      <c r="B1464" s="2" t="s">
        <v>28</v>
      </c>
      <c r="C1464" s="2" t="s">
        <v>29</v>
      </c>
      <c r="D1464" s="1">
        <v>43</v>
      </c>
      <c r="E1464" s="2" t="s">
        <v>1619</v>
      </c>
      <c r="F1464" s="1" t="s">
        <v>119</v>
      </c>
      <c r="G1464" s="2"/>
      <c r="H1464" s="1">
        <v>40</v>
      </c>
      <c r="I1464" s="1">
        <v>47</v>
      </c>
      <c r="J1464" s="1">
        <v>0</v>
      </c>
      <c r="K1464" s="1">
        <v>5</v>
      </c>
      <c r="L1464" s="1">
        <v>323.79000000000002</v>
      </c>
      <c r="M1464" s="1">
        <v>323.86</v>
      </c>
      <c r="N1464" s="1">
        <v>323.79000000000002</v>
      </c>
      <c r="O1464" s="1">
        <v>323.86</v>
      </c>
      <c r="P1464" s="1">
        <v>7</v>
      </c>
      <c r="Q1464" s="1">
        <v>5</v>
      </c>
      <c r="R1464" s="2" t="s">
        <v>31</v>
      </c>
      <c r="S1464" s="2"/>
      <c r="T1464" s="2" t="s">
        <v>136</v>
      </c>
      <c r="U1464" s="2" t="s">
        <v>137</v>
      </c>
      <c r="V1464" s="2" t="s">
        <v>138</v>
      </c>
      <c r="W1464" s="2" t="s">
        <v>3081</v>
      </c>
      <c r="X1464" s="3">
        <v>44897.086805555555</v>
      </c>
      <c r="Y1464" s="2" t="s">
        <v>35</v>
      </c>
      <c r="Z1464" s="2" t="s">
        <v>36</v>
      </c>
      <c r="AA1464" s="2"/>
      <c r="AB1464" s="2" t="s">
        <v>3082</v>
      </c>
    </row>
    <row r="1465" spans="1:28" ht="13" x14ac:dyDescent="0.15">
      <c r="A1465" s="1">
        <v>397</v>
      </c>
      <c r="B1465" s="2" t="s">
        <v>28</v>
      </c>
      <c r="C1465" s="2" t="s">
        <v>29</v>
      </c>
      <c r="D1465" s="1">
        <v>43</v>
      </c>
      <c r="E1465" s="2" t="s">
        <v>1619</v>
      </c>
      <c r="F1465" s="1" t="s">
        <v>119</v>
      </c>
      <c r="G1465" s="2"/>
      <c r="H1465" s="1">
        <v>40</v>
      </c>
      <c r="I1465" s="1">
        <v>47</v>
      </c>
      <c r="J1465" s="1">
        <v>0</v>
      </c>
      <c r="K1465" s="1">
        <v>5</v>
      </c>
      <c r="L1465" s="1">
        <v>323.79000000000002</v>
      </c>
      <c r="M1465" s="1">
        <v>323.86</v>
      </c>
      <c r="N1465" s="1">
        <v>323.79000000000002</v>
      </c>
      <c r="O1465" s="1">
        <v>323.86</v>
      </c>
      <c r="P1465" s="1">
        <v>7</v>
      </c>
      <c r="Q1465" s="1">
        <v>5</v>
      </c>
      <c r="R1465" s="2" t="s">
        <v>31</v>
      </c>
      <c r="S1465" s="2"/>
      <c r="T1465" s="2" t="s">
        <v>141</v>
      </c>
      <c r="U1465" s="2" t="s">
        <v>142</v>
      </c>
      <c r="V1465" s="2" t="s">
        <v>143</v>
      </c>
      <c r="W1465" s="2" t="s">
        <v>3083</v>
      </c>
      <c r="X1465" s="3">
        <v>44897.086805555555</v>
      </c>
      <c r="Y1465" s="2" t="s">
        <v>35</v>
      </c>
      <c r="Z1465" s="2" t="s">
        <v>36</v>
      </c>
      <c r="AA1465" s="2"/>
      <c r="AB1465" s="2" t="s">
        <v>3084</v>
      </c>
    </row>
    <row r="1466" spans="1:28" ht="13" x14ac:dyDescent="0.15">
      <c r="A1466" s="1">
        <v>397</v>
      </c>
      <c r="B1466" s="2" t="s">
        <v>28</v>
      </c>
      <c r="C1466" s="2" t="s">
        <v>29</v>
      </c>
      <c r="D1466" s="1">
        <v>44</v>
      </c>
      <c r="E1466" s="2" t="s">
        <v>1619</v>
      </c>
      <c r="F1466" s="1">
        <v>1</v>
      </c>
      <c r="G1466" s="2" t="s">
        <v>43</v>
      </c>
      <c r="H1466" s="1">
        <v>75</v>
      </c>
      <c r="I1466" s="1">
        <v>75</v>
      </c>
      <c r="J1466" s="1">
        <v>75</v>
      </c>
      <c r="K1466" s="1">
        <v>5</v>
      </c>
      <c r="L1466" s="1">
        <v>324.64999999999998</v>
      </c>
      <c r="M1466" s="1">
        <v>324.64999999999998</v>
      </c>
      <c r="N1466" s="1">
        <v>324.47000000000003</v>
      </c>
      <c r="O1466" s="1">
        <v>324.47000000000003</v>
      </c>
      <c r="P1466" s="1">
        <v>0</v>
      </c>
      <c r="Q1466" s="1">
        <v>1</v>
      </c>
      <c r="R1466" s="2" t="s">
        <v>49</v>
      </c>
      <c r="S1466" s="2" t="s">
        <v>50</v>
      </c>
      <c r="T1466" s="2"/>
      <c r="U1466" s="2"/>
      <c r="V1466" s="2" t="s">
        <v>50</v>
      </c>
      <c r="W1466" s="2" t="s">
        <v>3085</v>
      </c>
      <c r="X1466" s="3">
        <v>44897.938194444447</v>
      </c>
      <c r="Y1466" s="2" t="s">
        <v>2172</v>
      </c>
      <c r="Z1466" s="2" t="s">
        <v>36</v>
      </c>
      <c r="AA1466" s="2"/>
      <c r="AB1466" s="2" t="s">
        <v>3086</v>
      </c>
    </row>
    <row r="1467" spans="1:28" ht="13" x14ac:dyDescent="0.15">
      <c r="A1467" s="1">
        <v>397</v>
      </c>
      <c r="B1467" s="2" t="s">
        <v>28</v>
      </c>
      <c r="C1467" s="2" t="s">
        <v>29</v>
      </c>
      <c r="D1467" s="1">
        <v>44</v>
      </c>
      <c r="E1467" s="2" t="s">
        <v>1619</v>
      </c>
      <c r="F1467" s="1">
        <v>2</v>
      </c>
      <c r="G1467" s="2" t="s">
        <v>43</v>
      </c>
      <c r="H1467" s="1">
        <v>76</v>
      </c>
      <c r="I1467" s="1">
        <v>76</v>
      </c>
      <c r="J1467" s="1">
        <v>76</v>
      </c>
      <c r="K1467" s="1">
        <v>5</v>
      </c>
      <c r="L1467" s="1">
        <v>326.14999999999998</v>
      </c>
      <c r="M1467" s="1">
        <v>326.14999999999998</v>
      </c>
      <c r="N1467" s="1">
        <v>325.60899999999998</v>
      </c>
      <c r="O1467" s="1">
        <v>325.60899999999998</v>
      </c>
      <c r="P1467" s="1">
        <v>0</v>
      </c>
      <c r="Q1467" s="1">
        <v>1</v>
      </c>
      <c r="R1467" s="2" t="s">
        <v>49</v>
      </c>
      <c r="S1467" s="2" t="s">
        <v>50</v>
      </c>
      <c r="T1467" s="2"/>
      <c r="U1467" s="2"/>
      <c r="V1467" s="2" t="s">
        <v>50</v>
      </c>
      <c r="W1467" s="2" t="s">
        <v>3087</v>
      </c>
      <c r="X1467" s="3">
        <v>44897.938194444447</v>
      </c>
      <c r="Y1467" s="2" t="s">
        <v>2172</v>
      </c>
      <c r="Z1467" s="2" t="s">
        <v>36</v>
      </c>
      <c r="AA1467" s="2"/>
      <c r="AB1467" s="2" t="s">
        <v>3088</v>
      </c>
    </row>
    <row r="1468" spans="1:28" ht="13" x14ac:dyDescent="0.15">
      <c r="A1468" s="1">
        <v>397</v>
      </c>
      <c r="B1468" s="2" t="s">
        <v>28</v>
      </c>
      <c r="C1468" s="2" t="s">
        <v>29</v>
      </c>
      <c r="D1468" s="1">
        <v>44</v>
      </c>
      <c r="E1468" s="2" t="s">
        <v>1619</v>
      </c>
      <c r="F1468" s="1">
        <v>3</v>
      </c>
      <c r="G1468" s="2" t="s">
        <v>43</v>
      </c>
      <c r="H1468" s="1">
        <v>29</v>
      </c>
      <c r="I1468" s="1">
        <v>30</v>
      </c>
      <c r="J1468" s="1">
        <v>29</v>
      </c>
      <c r="K1468" s="1">
        <v>5</v>
      </c>
      <c r="L1468" s="1">
        <v>327.17</v>
      </c>
      <c r="M1468" s="1">
        <v>327.18</v>
      </c>
      <c r="N1468" s="1">
        <v>326.38400000000001</v>
      </c>
      <c r="O1468" s="1">
        <v>326.392</v>
      </c>
      <c r="P1468" s="1">
        <v>1</v>
      </c>
      <c r="Q1468" s="1">
        <v>5</v>
      </c>
      <c r="R1468" s="2" t="s">
        <v>44</v>
      </c>
      <c r="S1468" s="2" t="s">
        <v>108</v>
      </c>
      <c r="T1468" s="2"/>
      <c r="U1468" s="2"/>
      <c r="V1468" s="2" t="s">
        <v>108</v>
      </c>
      <c r="W1468" s="2" t="s">
        <v>3089</v>
      </c>
      <c r="X1468" s="3">
        <v>44897.931944444441</v>
      </c>
      <c r="Y1468" s="2" t="s">
        <v>2172</v>
      </c>
      <c r="Z1468" s="2" t="s">
        <v>36</v>
      </c>
      <c r="AA1468" s="2"/>
      <c r="AB1468" s="2" t="s">
        <v>3090</v>
      </c>
    </row>
    <row r="1469" spans="1:28" ht="13" x14ac:dyDescent="0.15">
      <c r="A1469" s="1">
        <v>397</v>
      </c>
      <c r="B1469" s="2" t="s">
        <v>28</v>
      </c>
      <c r="C1469" s="2" t="s">
        <v>29</v>
      </c>
      <c r="D1469" s="1">
        <v>44</v>
      </c>
      <c r="E1469" s="2" t="s">
        <v>1619</v>
      </c>
      <c r="F1469" s="1">
        <v>3</v>
      </c>
      <c r="G1469" s="2" t="s">
        <v>43</v>
      </c>
      <c r="H1469" s="1">
        <v>29</v>
      </c>
      <c r="I1469" s="1">
        <v>30</v>
      </c>
      <c r="J1469" s="1">
        <v>29</v>
      </c>
      <c r="K1469" s="1">
        <v>5</v>
      </c>
      <c r="L1469" s="1">
        <v>327.17</v>
      </c>
      <c r="M1469" s="1">
        <v>327.18</v>
      </c>
      <c r="N1469" s="1">
        <v>326.38400000000001</v>
      </c>
      <c r="O1469" s="1">
        <v>326.392</v>
      </c>
      <c r="P1469" s="1">
        <v>1</v>
      </c>
      <c r="Q1469" s="1">
        <v>5</v>
      </c>
      <c r="R1469" s="2" t="s">
        <v>44</v>
      </c>
      <c r="S1469" s="2" t="s">
        <v>112</v>
      </c>
      <c r="T1469" s="2"/>
      <c r="U1469" s="2"/>
      <c r="V1469" s="2" t="s">
        <v>112</v>
      </c>
      <c r="W1469" s="2" t="s">
        <v>3091</v>
      </c>
      <c r="X1469" s="3">
        <v>44897.942361111112</v>
      </c>
      <c r="Y1469" s="2" t="s">
        <v>2172</v>
      </c>
      <c r="Z1469" s="2" t="s">
        <v>36</v>
      </c>
      <c r="AA1469" s="2"/>
      <c r="AB1469" s="2" t="s">
        <v>3092</v>
      </c>
    </row>
    <row r="1470" spans="1:28" ht="13" x14ac:dyDescent="0.15">
      <c r="A1470" s="1">
        <v>397</v>
      </c>
      <c r="B1470" s="2" t="s">
        <v>28</v>
      </c>
      <c r="C1470" s="2" t="s">
        <v>29</v>
      </c>
      <c r="D1470" s="1">
        <v>44</v>
      </c>
      <c r="E1470" s="2" t="s">
        <v>1619</v>
      </c>
      <c r="F1470" s="1">
        <v>3</v>
      </c>
      <c r="G1470" s="2" t="s">
        <v>29</v>
      </c>
      <c r="H1470" s="1">
        <v>29</v>
      </c>
      <c r="I1470" s="1">
        <v>29</v>
      </c>
      <c r="J1470" s="1">
        <v>29</v>
      </c>
      <c r="K1470" s="1">
        <v>5</v>
      </c>
      <c r="L1470" s="1">
        <v>327.17</v>
      </c>
      <c r="M1470" s="1">
        <v>327.17</v>
      </c>
      <c r="N1470" s="1">
        <v>326.38400000000001</v>
      </c>
      <c r="O1470" s="1">
        <v>326.38400000000001</v>
      </c>
      <c r="P1470" s="1">
        <v>0</v>
      </c>
      <c r="Q1470" s="1"/>
      <c r="R1470" s="2" t="s">
        <v>38</v>
      </c>
      <c r="S1470" s="2" t="s">
        <v>39</v>
      </c>
      <c r="T1470" s="2"/>
      <c r="U1470" s="2"/>
      <c r="V1470" s="2" t="s">
        <v>39</v>
      </c>
      <c r="W1470" s="2" t="s">
        <v>3093</v>
      </c>
      <c r="X1470" s="3">
        <v>44897.944444444445</v>
      </c>
      <c r="Y1470" s="2" t="s">
        <v>41</v>
      </c>
      <c r="Z1470" s="2" t="s">
        <v>36</v>
      </c>
      <c r="AA1470" s="2"/>
      <c r="AB1470" s="2" t="s">
        <v>3094</v>
      </c>
    </row>
    <row r="1471" spans="1:28" ht="13" x14ac:dyDescent="0.15">
      <c r="A1471" s="1">
        <v>397</v>
      </c>
      <c r="B1471" s="2" t="s">
        <v>28</v>
      </c>
      <c r="C1471" s="2" t="s">
        <v>29</v>
      </c>
      <c r="D1471" s="1">
        <v>44</v>
      </c>
      <c r="E1471" s="2" t="s">
        <v>1619</v>
      </c>
      <c r="F1471" s="1">
        <v>3</v>
      </c>
      <c r="G1471" s="2" t="s">
        <v>43</v>
      </c>
      <c r="H1471" s="1">
        <v>51</v>
      </c>
      <c r="I1471" s="1">
        <v>53</v>
      </c>
      <c r="J1471" s="1">
        <v>51</v>
      </c>
      <c r="K1471" s="1">
        <v>5</v>
      </c>
      <c r="L1471" s="1">
        <v>327.39</v>
      </c>
      <c r="M1471" s="1">
        <v>327.41000000000003</v>
      </c>
      <c r="N1471" s="1">
        <v>326.55099999999999</v>
      </c>
      <c r="O1471" s="1">
        <v>326.56700000000001</v>
      </c>
      <c r="P1471" s="1">
        <v>2</v>
      </c>
      <c r="Q1471" s="2">
        <v>10</v>
      </c>
      <c r="R1471" s="2" t="s">
        <v>44</v>
      </c>
      <c r="S1471" s="2" t="s">
        <v>45</v>
      </c>
      <c r="T1471" s="2"/>
      <c r="U1471" s="2"/>
      <c r="V1471" s="2">
        <v>31215</v>
      </c>
      <c r="W1471" s="2" t="s">
        <v>3095</v>
      </c>
      <c r="X1471" s="3">
        <v>44897.925694444442</v>
      </c>
      <c r="Y1471" s="2" t="s">
        <v>2172</v>
      </c>
      <c r="Z1471" s="2" t="s">
        <v>36</v>
      </c>
      <c r="AA1471" s="2"/>
      <c r="AB1471" s="2" t="s">
        <v>3096</v>
      </c>
    </row>
    <row r="1472" spans="1:28" ht="13" x14ac:dyDescent="0.15">
      <c r="A1472" s="1">
        <v>397</v>
      </c>
      <c r="B1472" s="2" t="s">
        <v>28</v>
      </c>
      <c r="C1472" s="2" t="s">
        <v>29</v>
      </c>
      <c r="D1472" s="1">
        <v>44</v>
      </c>
      <c r="E1472" s="2" t="s">
        <v>1619</v>
      </c>
      <c r="F1472" s="1">
        <v>3</v>
      </c>
      <c r="G1472" s="2" t="s">
        <v>43</v>
      </c>
      <c r="H1472" s="1">
        <v>71</v>
      </c>
      <c r="I1472" s="1">
        <v>71</v>
      </c>
      <c r="J1472" s="1">
        <v>71</v>
      </c>
      <c r="K1472" s="1">
        <v>5</v>
      </c>
      <c r="L1472" s="1">
        <v>327.58999999999997</v>
      </c>
      <c r="M1472" s="1">
        <v>327.58999999999997</v>
      </c>
      <c r="N1472" s="1">
        <v>326.70299999999997</v>
      </c>
      <c r="O1472" s="1">
        <v>326.70299999999997</v>
      </c>
      <c r="P1472" s="1">
        <v>0</v>
      </c>
      <c r="Q1472" s="1">
        <v>1</v>
      </c>
      <c r="R1472" s="2" t="s">
        <v>49</v>
      </c>
      <c r="S1472" s="2" t="s">
        <v>50</v>
      </c>
      <c r="T1472" s="2"/>
      <c r="U1472" s="2"/>
      <c r="V1472" s="2" t="s">
        <v>50</v>
      </c>
      <c r="W1472" s="2" t="s">
        <v>3097</v>
      </c>
      <c r="X1472" s="3">
        <v>44897.938194444447</v>
      </c>
      <c r="Y1472" s="2" t="s">
        <v>2172</v>
      </c>
      <c r="Z1472" s="2" t="s">
        <v>36</v>
      </c>
      <c r="AA1472" s="2"/>
      <c r="AB1472" s="2" t="s">
        <v>3098</v>
      </c>
    </row>
    <row r="1473" spans="1:28" ht="13" x14ac:dyDescent="0.15">
      <c r="A1473" s="1">
        <v>397</v>
      </c>
      <c r="B1473" s="2" t="s">
        <v>28</v>
      </c>
      <c r="C1473" s="2" t="s">
        <v>29</v>
      </c>
      <c r="D1473" s="1">
        <v>44</v>
      </c>
      <c r="E1473" s="2" t="s">
        <v>1619</v>
      </c>
      <c r="F1473" s="1">
        <v>3</v>
      </c>
      <c r="G1473" s="2" t="s">
        <v>43</v>
      </c>
      <c r="H1473" s="1">
        <v>79</v>
      </c>
      <c r="I1473" s="1">
        <v>81</v>
      </c>
      <c r="J1473" s="1">
        <v>79</v>
      </c>
      <c r="K1473" s="1">
        <v>5</v>
      </c>
      <c r="L1473" s="1">
        <v>327.67</v>
      </c>
      <c r="M1473" s="1">
        <v>327.69</v>
      </c>
      <c r="N1473" s="1">
        <v>326.76400000000001</v>
      </c>
      <c r="O1473" s="1">
        <v>326.779</v>
      </c>
      <c r="P1473" s="1">
        <v>2</v>
      </c>
      <c r="Q1473" s="2">
        <v>7</v>
      </c>
      <c r="R1473" s="2" t="s">
        <v>210</v>
      </c>
      <c r="S1473" s="2" t="s">
        <v>211</v>
      </c>
      <c r="T1473" s="2" t="s">
        <v>212</v>
      </c>
      <c r="U1473" s="2" t="s">
        <v>213</v>
      </c>
      <c r="V1473" s="2" t="s">
        <v>211</v>
      </c>
      <c r="W1473" s="2" t="s">
        <v>3099</v>
      </c>
      <c r="X1473" s="3">
        <v>44897.940972222219</v>
      </c>
      <c r="Y1473" s="2" t="s">
        <v>35</v>
      </c>
      <c r="Z1473" s="2" t="s">
        <v>36</v>
      </c>
      <c r="AA1473" s="2"/>
      <c r="AB1473" s="2" t="s">
        <v>3100</v>
      </c>
    </row>
    <row r="1474" spans="1:28" ht="13" x14ac:dyDescent="0.15">
      <c r="A1474" s="1">
        <v>397</v>
      </c>
      <c r="B1474" s="2" t="s">
        <v>28</v>
      </c>
      <c r="C1474" s="2" t="s">
        <v>29</v>
      </c>
      <c r="D1474" s="1">
        <v>44</v>
      </c>
      <c r="E1474" s="2" t="s">
        <v>1619</v>
      </c>
      <c r="F1474" s="1">
        <v>4</v>
      </c>
      <c r="G1474" s="2" t="s">
        <v>43</v>
      </c>
      <c r="H1474" s="1">
        <v>80</v>
      </c>
      <c r="I1474" s="1">
        <v>80</v>
      </c>
      <c r="J1474" s="1">
        <v>80</v>
      </c>
      <c r="K1474" s="1">
        <v>5</v>
      </c>
      <c r="L1474" s="1">
        <v>329.16</v>
      </c>
      <c r="M1474" s="1">
        <v>329.16</v>
      </c>
      <c r="N1474" s="1">
        <v>327.89600000000002</v>
      </c>
      <c r="O1474" s="1">
        <v>327.89600000000002</v>
      </c>
      <c r="P1474" s="1">
        <v>0</v>
      </c>
      <c r="Q1474" s="2">
        <v>1</v>
      </c>
      <c r="R1474" s="2" t="s">
        <v>49</v>
      </c>
      <c r="S1474" s="2" t="s">
        <v>50</v>
      </c>
      <c r="T1474" s="2"/>
      <c r="U1474" s="2"/>
      <c r="V1474" s="2" t="s">
        <v>50</v>
      </c>
      <c r="W1474" s="2" t="s">
        <v>3101</v>
      </c>
      <c r="X1474" s="3">
        <v>44897.938194444447</v>
      </c>
      <c r="Y1474" s="2" t="s">
        <v>2172</v>
      </c>
      <c r="Z1474" s="2" t="s">
        <v>36</v>
      </c>
      <c r="AA1474" s="2"/>
      <c r="AB1474" s="2" t="s">
        <v>3102</v>
      </c>
    </row>
    <row r="1475" spans="1:28" ht="13" x14ac:dyDescent="0.15">
      <c r="A1475" s="1">
        <v>397</v>
      </c>
      <c r="B1475" s="2" t="s">
        <v>28</v>
      </c>
      <c r="C1475" s="2" t="s">
        <v>29</v>
      </c>
      <c r="D1475" s="1">
        <v>45</v>
      </c>
      <c r="E1475" s="2" t="s">
        <v>1619</v>
      </c>
      <c r="F1475" s="1">
        <v>1</v>
      </c>
      <c r="G1475" s="2" t="s">
        <v>43</v>
      </c>
      <c r="H1475" s="1">
        <v>78</v>
      </c>
      <c r="I1475" s="1">
        <v>78</v>
      </c>
      <c r="J1475" s="1">
        <v>78</v>
      </c>
      <c r="K1475" s="1">
        <v>5</v>
      </c>
      <c r="L1475" s="1">
        <v>329.58</v>
      </c>
      <c r="M1475" s="1">
        <v>329.58</v>
      </c>
      <c r="N1475" s="1">
        <v>329.45499999999998</v>
      </c>
      <c r="O1475" s="1">
        <v>329.45499999999998</v>
      </c>
      <c r="P1475" s="1">
        <v>0</v>
      </c>
      <c r="Q1475" s="2">
        <v>1</v>
      </c>
      <c r="R1475" s="2" t="s">
        <v>49</v>
      </c>
      <c r="S1475" s="2" t="s">
        <v>50</v>
      </c>
      <c r="T1475" s="2"/>
      <c r="U1475" s="2"/>
      <c r="V1475" s="2" t="s">
        <v>50</v>
      </c>
      <c r="W1475" s="2" t="s">
        <v>3103</v>
      </c>
      <c r="X1475" s="3">
        <v>44897.992361111108</v>
      </c>
      <c r="Y1475" s="2" t="s">
        <v>2172</v>
      </c>
      <c r="Z1475" s="2" t="s">
        <v>36</v>
      </c>
      <c r="AA1475" s="2"/>
      <c r="AB1475" s="2" t="s">
        <v>3104</v>
      </c>
    </row>
    <row r="1476" spans="1:28" ht="13" x14ac:dyDescent="0.15">
      <c r="A1476" s="1">
        <v>397</v>
      </c>
      <c r="B1476" s="2" t="s">
        <v>28</v>
      </c>
      <c r="C1476" s="2" t="s">
        <v>29</v>
      </c>
      <c r="D1476" s="1">
        <v>44</v>
      </c>
      <c r="E1476" s="2" t="s">
        <v>1619</v>
      </c>
      <c r="F1476" s="1">
        <v>5</v>
      </c>
      <c r="G1476" s="2" t="s">
        <v>43</v>
      </c>
      <c r="H1476" s="1">
        <v>25</v>
      </c>
      <c r="I1476" s="1">
        <v>25</v>
      </c>
      <c r="J1476" s="1">
        <v>25</v>
      </c>
      <c r="K1476" s="1">
        <v>5</v>
      </c>
      <c r="L1476" s="1">
        <v>329.91</v>
      </c>
      <c r="M1476" s="1">
        <v>329.91</v>
      </c>
      <c r="N1476" s="1">
        <v>328.46600000000001</v>
      </c>
      <c r="O1476" s="1">
        <v>328.46600000000001</v>
      </c>
      <c r="P1476" s="1">
        <v>0</v>
      </c>
      <c r="Q1476" s="1">
        <v>1</v>
      </c>
      <c r="R1476" s="2" t="s">
        <v>49</v>
      </c>
      <c r="S1476" s="2" t="s">
        <v>50</v>
      </c>
      <c r="T1476" s="2"/>
      <c r="U1476" s="2"/>
      <c r="V1476" s="2" t="s">
        <v>50</v>
      </c>
      <c r="W1476" s="2" t="s">
        <v>3105</v>
      </c>
      <c r="X1476" s="3">
        <v>44897.938194444447</v>
      </c>
      <c r="Y1476" s="2" t="s">
        <v>2172</v>
      </c>
      <c r="Z1476" s="2" t="s">
        <v>36</v>
      </c>
      <c r="AA1476" s="2"/>
      <c r="AB1476" s="2" t="s">
        <v>3106</v>
      </c>
    </row>
    <row r="1477" spans="1:28" ht="13" x14ac:dyDescent="0.15">
      <c r="A1477" s="1">
        <v>397</v>
      </c>
      <c r="B1477" s="2" t="s">
        <v>28</v>
      </c>
      <c r="C1477" s="2" t="s">
        <v>29</v>
      </c>
      <c r="D1477" s="1">
        <v>44</v>
      </c>
      <c r="E1477" s="2" t="s">
        <v>1619</v>
      </c>
      <c r="F1477" s="1" t="s">
        <v>119</v>
      </c>
      <c r="G1477" s="2"/>
      <c r="H1477" s="1">
        <v>9</v>
      </c>
      <c r="I1477" s="1">
        <v>16</v>
      </c>
      <c r="J1477" s="1">
        <v>0</v>
      </c>
      <c r="K1477" s="1">
        <v>5</v>
      </c>
      <c r="L1477" s="1">
        <v>330.28</v>
      </c>
      <c r="M1477" s="1">
        <v>330.35</v>
      </c>
      <c r="N1477" s="1">
        <v>328.74700000000001</v>
      </c>
      <c r="O1477" s="1">
        <v>328.8</v>
      </c>
      <c r="P1477" s="1">
        <v>7</v>
      </c>
      <c r="Q1477" s="1">
        <v>5</v>
      </c>
      <c r="R1477" s="2" t="s">
        <v>31</v>
      </c>
      <c r="S1477" s="2"/>
      <c r="T1477" s="2" t="s">
        <v>153</v>
      </c>
      <c r="U1477" s="2" t="s">
        <v>154</v>
      </c>
      <c r="V1477" s="2" t="s">
        <v>155</v>
      </c>
      <c r="W1477" s="2" t="s">
        <v>3107</v>
      </c>
      <c r="X1477" s="3">
        <v>44897.1</v>
      </c>
      <c r="Y1477" s="2" t="s">
        <v>35</v>
      </c>
      <c r="Z1477" s="2" t="s">
        <v>36</v>
      </c>
      <c r="AA1477" s="2"/>
      <c r="AB1477" s="2" t="s">
        <v>3108</v>
      </c>
    </row>
    <row r="1478" spans="1:28" ht="13" x14ac:dyDescent="0.15">
      <c r="A1478" s="1">
        <v>397</v>
      </c>
      <c r="B1478" s="2" t="s">
        <v>28</v>
      </c>
      <c r="C1478" s="2" t="s">
        <v>29</v>
      </c>
      <c r="D1478" s="1">
        <v>44</v>
      </c>
      <c r="E1478" s="2" t="s">
        <v>1619</v>
      </c>
      <c r="F1478" s="1" t="s">
        <v>119</v>
      </c>
      <c r="G1478" s="2"/>
      <c r="H1478" s="1">
        <v>9</v>
      </c>
      <c r="I1478" s="1">
        <v>16</v>
      </c>
      <c r="J1478" s="1">
        <v>0</v>
      </c>
      <c r="K1478" s="1">
        <v>5</v>
      </c>
      <c r="L1478" s="1">
        <v>330.28</v>
      </c>
      <c r="M1478" s="1">
        <v>330.35</v>
      </c>
      <c r="N1478" s="1">
        <v>328.74700000000001</v>
      </c>
      <c r="O1478" s="1">
        <v>328.8</v>
      </c>
      <c r="P1478" s="1">
        <v>7</v>
      </c>
      <c r="Q1478" s="1">
        <v>5</v>
      </c>
      <c r="R1478" s="2" t="s">
        <v>31</v>
      </c>
      <c r="S1478" s="2"/>
      <c r="T1478" s="2" t="s">
        <v>141</v>
      </c>
      <c r="U1478" s="2" t="s">
        <v>142</v>
      </c>
      <c r="V1478" s="2" t="s">
        <v>143</v>
      </c>
      <c r="W1478" s="2" t="s">
        <v>3109</v>
      </c>
      <c r="X1478" s="3">
        <v>44897.1</v>
      </c>
      <c r="Y1478" s="2" t="s">
        <v>35</v>
      </c>
      <c r="Z1478" s="2" t="s">
        <v>36</v>
      </c>
      <c r="AA1478" s="2"/>
      <c r="AB1478" s="2" t="s">
        <v>3110</v>
      </c>
    </row>
    <row r="1479" spans="1:28" ht="13" x14ac:dyDescent="0.15">
      <c r="A1479" s="1">
        <v>397</v>
      </c>
      <c r="B1479" s="2" t="s">
        <v>28</v>
      </c>
      <c r="C1479" s="2" t="s">
        <v>29</v>
      </c>
      <c r="D1479" s="1">
        <v>44</v>
      </c>
      <c r="E1479" s="2" t="s">
        <v>1619</v>
      </c>
      <c r="F1479" s="1" t="s">
        <v>119</v>
      </c>
      <c r="G1479" s="2"/>
      <c r="H1479" s="1">
        <v>9</v>
      </c>
      <c r="I1479" s="1">
        <v>16</v>
      </c>
      <c r="J1479" s="1">
        <v>0</v>
      </c>
      <c r="K1479" s="1">
        <v>5</v>
      </c>
      <c r="L1479" s="1">
        <v>330.28</v>
      </c>
      <c r="M1479" s="1">
        <v>330.35</v>
      </c>
      <c r="N1479" s="1">
        <v>328.74700000000001</v>
      </c>
      <c r="O1479" s="1">
        <v>328.8</v>
      </c>
      <c r="P1479" s="1">
        <v>7</v>
      </c>
      <c r="Q1479" s="1">
        <v>20</v>
      </c>
      <c r="R1479" s="2" t="s">
        <v>31</v>
      </c>
      <c r="S1479" s="2"/>
      <c r="T1479" s="2" t="s">
        <v>146</v>
      </c>
      <c r="U1479" s="2" t="s">
        <v>147</v>
      </c>
      <c r="V1479" s="2" t="s">
        <v>148</v>
      </c>
      <c r="W1479" s="2" t="s">
        <v>3111</v>
      </c>
      <c r="X1479" s="3">
        <v>44897.1</v>
      </c>
      <c r="Y1479" s="2" t="s">
        <v>35</v>
      </c>
      <c r="Z1479" s="2" t="s">
        <v>36</v>
      </c>
      <c r="AA1479" s="2"/>
      <c r="AB1479" s="2" t="s">
        <v>3112</v>
      </c>
    </row>
    <row r="1480" spans="1:28" ht="13" x14ac:dyDescent="0.15">
      <c r="A1480" s="1">
        <v>397</v>
      </c>
      <c r="B1480" s="2" t="s">
        <v>28</v>
      </c>
      <c r="C1480" s="2" t="s">
        <v>29</v>
      </c>
      <c r="D1480" s="1">
        <v>44</v>
      </c>
      <c r="E1480" s="2" t="s">
        <v>1619</v>
      </c>
      <c r="F1480" s="1" t="s">
        <v>119</v>
      </c>
      <c r="G1480" s="2"/>
      <c r="H1480" s="1">
        <v>9</v>
      </c>
      <c r="I1480" s="1">
        <v>16</v>
      </c>
      <c r="J1480" s="1">
        <v>0</v>
      </c>
      <c r="K1480" s="1">
        <v>5</v>
      </c>
      <c r="L1480" s="1">
        <v>330.28</v>
      </c>
      <c r="M1480" s="1">
        <v>330.35</v>
      </c>
      <c r="N1480" s="1">
        <v>328.74700000000001</v>
      </c>
      <c r="O1480" s="1">
        <v>328.8</v>
      </c>
      <c r="P1480" s="1">
        <v>7</v>
      </c>
      <c r="Q1480" s="1">
        <v>20</v>
      </c>
      <c r="R1480" s="2" t="s">
        <v>31</v>
      </c>
      <c r="S1480" s="2" t="s">
        <v>133</v>
      </c>
      <c r="T1480" s="2"/>
      <c r="U1480" s="2"/>
      <c r="V1480" s="2" t="s">
        <v>133</v>
      </c>
      <c r="W1480" s="2" t="s">
        <v>3113</v>
      </c>
      <c r="X1480" s="3">
        <v>44897.1</v>
      </c>
      <c r="Y1480" s="2" t="s">
        <v>35</v>
      </c>
      <c r="Z1480" s="2" t="s">
        <v>36</v>
      </c>
      <c r="AA1480" s="2" t="s">
        <v>131</v>
      </c>
      <c r="AB1480" s="2" t="s">
        <v>3114</v>
      </c>
    </row>
    <row r="1481" spans="1:28" ht="13" x14ac:dyDescent="0.15">
      <c r="A1481" s="1">
        <v>397</v>
      </c>
      <c r="B1481" s="2" t="s">
        <v>28</v>
      </c>
      <c r="C1481" s="2" t="s">
        <v>29</v>
      </c>
      <c r="D1481" s="1">
        <v>44</v>
      </c>
      <c r="E1481" s="2" t="s">
        <v>1619</v>
      </c>
      <c r="F1481" s="1" t="s">
        <v>119</v>
      </c>
      <c r="G1481" s="2"/>
      <c r="H1481" s="1">
        <v>9</v>
      </c>
      <c r="I1481" s="1">
        <v>16</v>
      </c>
      <c r="J1481" s="1">
        <v>9</v>
      </c>
      <c r="K1481" s="1">
        <v>5</v>
      </c>
      <c r="L1481" s="1">
        <v>330.28</v>
      </c>
      <c r="M1481" s="1">
        <v>330.35</v>
      </c>
      <c r="N1481" s="1">
        <v>328.74700000000001</v>
      </c>
      <c r="O1481" s="1">
        <v>328.80099999999999</v>
      </c>
      <c r="P1481" s="1">
        <v>7</v>
      </c>
      <c r="Q1481" s="1">
        <v>247</v>
      </c>
      <c r="R1481" s="2" t="s">
        <v>59</v>
      </c>
      <c r="S1481" s="2" t="s">
        <v>32</v>
      </c>
      <c r="T1481" s="2"/>
      <c r="U1481" s="2"/>
      <c r="V1481" s="2" t="s">
        <v>32</v>
      </c>
      <c r="W1481" s="2" t="s">
        <v>3115</v>
      </c>
      <c r="X1481" s="3">
        <v>44897.1</v>
      </c>
      <c r="Y1481" s="2" t="s">
        <v>2982</v>
      </c>
      <c r="Z1481" s="2" t="s">
        <v>36</v>
      </c>
      <c r="AA1481" s="2"/>
      <c r="AB1481" s="2" t="s">
        <v>3116</v>
      </c>
    </row>
    <row r="1482" spans="1:28" ht="13" x14ac:dyDescent="0.15">
      <c r="A1482" s="1">
        <v>397</v>
      </c>
      <c r="B1482" s="2" t="s">
        <v>28</v>
      </c>
      <c r="C1482" s="2" t="s">
        <v>29</v>
      </c>
      <c r="D1482" s="1">
        <v>44</v>
      </c>
      <c r="E1482" s="2" t="s">
        <v>1619</v>
      </c>
      <c r="F1482" s="1" t="s">
        <v>119</v>
      </c>
      <c r="G1482" s="2"/>
      <c r="H1482" s="1">
        <v>9</v>
      </c>
      <c r="I1482" s="1">
        <v>16</v>
      </c>
      <c r="J1482" s="1">
        <v>0</v>
      </c>
      <c r="K1482" s="1">
        <v>5</v>
      </c>
      <c r="L1482" s="1">
        <v>330.28</v>
      </c>
      <c r="M1482" s="1">
        <v>330.35</v>
      </c>
      <c r="N1482" s="1">
        <v>328.74700000000001</v>
      </c>
      <c r="O1482" s="1">
        <v>328.8</v>
      </c>
      <c r="P1482" s="1">
        <v>7</v>
      </c>
      <c r="Q1482" s="1">
        <v>30</v>
      </c>
      <c r="R1482" s="2" t="s">
        <v>31</v>
      </c>
      <c r="S1482" s="2"/>
      <c r="T1482" s="2" t="s">
        <v>125</v>
      </c>
      <c r="U1482" s="2" t="s">
        <v>126</v>
      </c>
      <c r="V1482" s="2" t="s">
        <v>127</v>
      </c>
      <c r="W1482" s="2" t="s">
        <v>3117</v>
      </c>
      <c r="X1482" s="3">
        <v>44897.1</v>
      </c>
      <c r="Y1482" s="2" t="s">
        <v>35</v>
      </c>
      <c r="Z1482" s="2" t="s">
        <v>36</v>
      </c>
      <c r="AA1482" s="2"/>
      <c r="AB1482" s="2" t="s">
        <v>3118</v>
      </c>
    </row>
    <row r="1483" spans="1:28" ht="13" x14ac:dyDescent="0.15">
      <c r="A1483" s="1">
        <v>397</v>
      </c>
      <c r="B1483" s="2" t="s">
        <v>28</v>
      </c>
      <c r="C1483" s="2" t="s">
        <v>29</v>
      </c>
      <c r="D1483" s="1">
        <v>44</v>
      </c>
      <c r="E1483" s="2" t="s">
        <v>1619</v>
      </c>
      <c r="F1483" s="1" t="s">
        <v>119</v>
      </c>
      <c r="G1483" s="2"/>
      <c r="H1483" s="1">
        <v>9</v>
      </c>
      <c r="I1483" s="1">
        <v>16</v>
      </c>
      <c r="J1483" s="1">
        <v>0</v>
      </c>
      <c r="K1483" s="1">
        <v>5</v>
      </c>
      <c r="L1483" s="1">
        <v>330.28</v>
      </c>
      <c r="M1483" s="1">
        <v>330.35</v>
      </c>
      <c r="N1483" s="1">
        <v>328.74700000000001</v>
      </c>
      <c r="O1483" s="1">
        <v>328.8</v>
      </c>
      <c r="P1483" s="1">
        <v>7</v>
      </c>
      <c r="Q1483" s="1">
        <v>20</v>
      </c>
      <c r="R1483" s="2" t="s">
        <v>31</v>
      </c>
      <c r="S1483" s="2"/>
      <c r="T1483" s="2" t="s">
        <v>158</v>
      </c>
      <c r="U1483" s="2" t="s">
        <v>159</v>
      </c>
      <c r="V1483" s="2" t="s">
        <v>160</v>
      </c>
      <c r="W1483" s="2" t="s">
        <v>3119</v>
      </c>
      <c r="X1483" s="3">
        <v>44897.1</v>
      </c>
      <c r="Y1483" s="2" t="s">
        <v>35</v>
      </c>
      <c r="Z1483" s="2" t="s">
        <v>36</v>
      </c>
      <c r="AA1483" s="2"/>
      <c r="AB1483" s="2" t="s">
        <v>3120</v>
      </c>
    </row>
    <row r="1484" spans="1:28" ht="13" x14ac:dyDescent="0.15">
      <c r="A1484" s="1">
        <v>397</v>
      </c>
      <c r="B1484" s="2" t="s">
        <v>28</v>
      </c>
      <c r="C1484" s="2" t="s">
        <v>29</v>
      </c>
      <c r="D1484" s="1">
        <v>44</v>
      </c>
      <c r="E1484" s="2" t="s">
        <v>1619</v>
      </c>
      <c r="F1484" s="1" t="s">
        <v>119</v>
      </c>
      <c r="G1484" s="2"/>
      <c r="H1484" s="1">
        <v>9</v>
      </c>
      <c r="I1484" s="1">
        <v>16</v>
      </c>
      <c r="J1484" s="1">
        <v>0</v>
      </c>
      <c r="K1484" s="1">
        <v>5</v>
      </c>
      <c r="L1484" s="1">
        <v>330.28</v>
      </c>
      <c r="M1484" s="1">
        <v>330.35</v>
      </c>
      <c r="N1484" s="1">
        <v>328.74700000000001</v>
      </c>
      <c r="O1484" s="1">
        <v>328.8</v>
      </c>
      <c r="P1484" s="1">
        <v>7</v>
      </c>
      <c r="Q1484" s="1">
        <v>5</v>
      </c>
      <c r="R1484" s="2" t="s">
        <v>31</v>
      </c>
      <c r="S1484" s="2"/>
      <c r="T1484" s="2" t="s">
        <v>136</v>
      </c>
      <c r="U1484" s="2" t="s">
        <v>137</v>
      </c>
      <c r="V1484" s="2" t="s">
        <v>138</v>
      </c>
      <c r="W1484" s="2" t="s">
        <v>3121</v>
      </c>
      <c r="X1484" s="3">
        <v>44897.1</v>
      </c>
      <c r="Y1484" s="2" t="s">
        <v>35</v>
      </c>
      <c r="Z1484" s="2" t="s">
        <v>36</v>
      </c>
      <c r="AA1484" s="2"/>
      <c r="AB1484" s="2" t="s">
        <v>3122</v>
      </c>
    </row>
    <row r="1485" spans="1:28" ht="13" x14ac:dyDescent="0.15">
      <c r="A1485" s="1">
        <v>397</v>
      </c>
      <c r="B1485" s="2" t="s">
        <v>28</v>
      </c>
      <c r="C1485" s="2" t="s">
        <v>29</v>
      </c>
      <c r="D1485" s="1">
        <v>44</v>
      </c>
      <c r="E1485" s="2" t="s">
        <v>1619</v>
      </c>
      <c r="F1485" s="1" t="s">
        <v>119</v>
      </c>
      <c r="G1485" s="2"/>
      <c r="H1485" s="1">
        <v>9</v>
      </c>
      <c r="I1485" s="1">
        <v>16</v>
      </c>
      <c r="J1485" s="1">
        <v>0</v>
      </c>
      <c r="K1485" s="1">
        <v>5</v>
      </c>
      <c r="L1485" s="1">
        <v>330.28</v>
      </c>
      <c r="M1485" s="1">
        <v>330.35</v>
      </c>
      <c r="N1485" s="1">
        <v>328.74700000000001</v>
      </c>
      <c r="O1485" s="1">
        <v>328.8</v>
      </c>
      <c r="P1485" s="1">
        <v>7</v>
      </c>
      <c r="Q1485" s="1">
        <v>30</v>
      </c>
      <c r="R1485" s="2" t="s">
        <v>31</v>
      </c>
      <c r="S1485" s="2"/>
      <c r="T1485" s="2" t="s">
        <v>120</v>
      </c>
      <c r="U1485" s="2" t="s">
        <v>121</v>
      </c>
      <c r="V1485" s="2" t="s">
        <v>122</v>
      </c>
      <c r="W1485" s="2" t="s">
        <v>3123</v>
      </c>
      <c r="X1485" s="3">
        <v>44897.1</v>
      </c>
      <c r="Y1485" s="2" t="s">
        <v>35</v>
      </c>
      <c r="Z1485" s="2" t="s">
        <v>36</v>
      </c>
      <c r="AA1485" s="2"/>
      <c r="AB1485" s="2" t="s">
        <v>3124</v>
      </c>
    </row>
    <row r="1486" spans="1:28" ht="13" x14ac:dyDescent="0.15">
      <c r="A1486" s="1">
        <v>397</v>
      </c>
      <c r="B1486" s="2" t="s">
        <v>28</v>
      </c>
      <c r="C1486" s="2" t="s">
        <v>29</v>
      </c>
      <c r="D1486" s="1">
        <v>44</v>
      </c>
      <c r="E1486" s="2" t="s">
        <v>1619</v>
      </c>
      <c r="F1486" s="1" t="s">
        <v>119</v>
      </c>
      <c r="G1486" s="2"/>
      <c r="H1486" s="1">
        <v>9</v>
      </c>
      <c r="I1486" s="1">
        <v>16</v>
      </c>
      <c r="J1486" s="1">
        <v>0</v>
      </c>
      <c r="K1486" s="1">
        <v>5</v>
      </c>
      <c r="L1486" s="1">
        <v>330.28</v>
      </c>
      <c r="M1486" s="1">
        <v>330.35</v>
      </c>
      <c r="N1486" s="1">
        <v>328.74700000000001</v>
      </c>
      <c r="O1486" s="1">
        <v>328.8</v>
      </c>
      <c r="P1486" s="1">
        <v>7</v>
      </c>
      <c r="Q1486" s="1">
        <v>5</v>
      </c>
      <c r="R1486" s="2" t="s">
        <v>31</v>
      </c>
      <c r="S1486" s="2" t="s">
        <v>50</v>
      </c>
      <c r="T1486" s="2"/>
      <c r="U1486" s="2"/>
      <c r="V1486" s="2" t="s">
        <v>50</v>
      </c>
      <c r="W1486" s="2" t="s">
        <v>3125</v>
      </c>
      <c r="X1486" s="3">
        <v>44897.1</v>
      </c>
      <c r="Y1486" s="2" t="s">
        <v>35</v>
      </c>
      <c r="Z1486" s="2" t="s">
        <v>36</v>
      </c>
      <c r="AA1486" s="2" t="s">
        <v>131</v>
      </c>
      <c r="AB1486" s="2" t="s">
        <v>3126</v>
      </c>
    </row>
    <row r="1487" spans="1:28" ht="13" x14ac:dyDescent="0.15">
      <c r="A1487" s="1">
        <v>397</v>
      </c>
      <c r="B1487" s="2" t="s">
        <v>28</v>
      </c>
      <c r="C1487" s="2" t="s">
        <v>29</v>
      </c>
      <c r="D1487" s="1">
        <v>45</v>
      </c>
      <c r="E1487" s="2" t="s">
        <v>1619</v>
      </c>
      <c r="F1487" s="1">
        <v>2</v>
      </c>
      <c r="G1487" s="2" t="s">
        <v>29</v>
      </c>
      <c r="H1487" s="1">
        <v>57</v>
      </c>
      <c r="I1487" s="1">
        <v>57</v>
      </c>
      <c r="J1487" s="1">
        <v>57</v>
      </c>
      <c r="K1487" s="1">
        <v>5</v>
      </c>
      <c r="L1487" s="1">
        <v>330.86</v>
      </c>
      <c r="M1487" s="1">
        <v>330.86</v>
      </c>
      <c r="N1487" s="1">
        <v>330.53100000000001</v>
      </c>
      <c r="O1487" s="1">
        <v>330.53100000000001</v>
      </c>
      <c r="P1487" s="1">
        <v>0</v>
      </c>
      <c r="Q1487" s="1"/>
      <c r="R1487" s="2" t="s">
        <v>38</v>
      </c>
      <c r="S1487" s="2" t="s">
        <v>39</v>
      </c>
      <c r="T1487" s="2"/>
      <c r="U1487" s="2"/>
      <c r="V1487" s="2" t="s">
        <v>39</v>
      </c>
      <c r="W1487" s="2" t="s">
        <v>3127</v>
      </c>
      <c r="X1487" s="3">
        <v>44897.974305555559</v>
      </c>
      <c r="Y1487" s="2" t="s">
        <v>41</v>
      </c>
      <c r="Z1487" s="2" t="s">
        <v>36</v>
      </c>
      <c r="AA1487" s="2"/>
      <c r="AB1487" s="2" t="s">
        <v>3128</v>
      </c>
    </row>
    <row r="1488" spans="1:28" ht="13" x14ac:dyDescent="0.15">
      <c r="A1488" s="1">
        <v>397</v>
      </c>
      <c r="B1488" s="2" t="s">
        <v>28</v>
      </c>
      <c r="C1488" s="2" t="s">
        <v>29</v>
      </c>
      <c r="D1488" s="1">
        <v>45</v>
      </c>
      <c r="E1488" s="2" t="s">
        <v>1619</v>
      </c>
      <c r="F1488" s="1">
        <v>2</v>
      </c>
      <c r="G1488" s="2" t="s">
        <v>43</v>
      </c>
      <c r="H1488" s="1">
        <v>57</v>
      </c>
      <c r="I1488" s="1">
        <v>58</v>
      </c>
      <c r="J1488" s="1">
        <v>57</v>
      </c>
      <c r="K1488" s="1">
        <v>5</v>
      </c>
      <c r="L1488" s="1">
        <v>330.86</v>
      </c>
      <c r="M1488" s="1">
        <v>330.87</v>
      </c>
      <c r="N1488" s="1">
        <v>330.53100000000001</v>
      </c>
      <c r="O1488" s="1">
        <v>330.54</v>
      </c>
      <c r="P1488" s="1">
        <v>1</v>
      </c>
      <c r="Q1488" s="1">
        <v>5</v>
      </c>
      <c r="R1488" s="2" t="s">
        <v>44</v>
      </c>
      <c r="S1488" s="2" t="s">
        <v>108</v>
      </c>
      <c r="T1488" s="2"/>
      <c r="U1488" s="2"/>
      <c r="V1488" s="2" t="s">
        <v>108</v>
      </c>
      <c r="W1488" s="2" t="s">
        <v>3129</v>
      </c>
      <c r="X1488" s="3">
        <v>44897.965277777781</v>
      </c>
      <c r="Y1488" s="2" t="s">
        <v>2172</v>
      </c>
      <c r="Z1488" s="2" t="s">
        <v>36</v>
      </c>
      <c r="AA1488" s="2"/>
      <c r="AB1488" s="2" t="s">
        <v>3130</v>
      </c>
    </row>
    <row r="1489" spans="1:28" ht="13" x14ac:dyDescent="0.15">
      <c r="A1489" s="1">
        <v>397</v>
      </c>
      <c r="B1489" s="2" t="s">
        <v>28</v>
      </c>
      <c r="C1489" s="2" t="s">
        <v>29</v>
      </c>
      <c r="D1489" s="1">
        <v>45</v>
      </c>
      <c r="E1489" s="2" t="s">
        <v>1619</v>
      </c>
      <c r="F1489" s="1">
        <v>2</v>
      </c>
      <c r="G1489" s="2" t="s">
        <v>43</v>
      </c>
      <c r="H1489" s="1">
        <v>77</v>
      </c>
      <c r="I1489" s="1">
        <v>77</v>
      </c>
      <c r="J1489" s="1">
        <v>77</v>
      </c>
      <c r="K1489" s="1">
        <v>5</v>
      </c>
      <c r="L1489" s="1">
        <v>331.06</v>
      </c>
      <c r="M1489" s="1">
        <v>331.06</v>
      </c>
      <c r="N1489" s="1">
        <v>330.69900000000001</v>
      </c>
      <c r="O1489" s="1">
        <v>330.69900000000001</v>
      </c>
      <c r="P1489" s="1">
        <v>0</v>
      </c>
      <c r="Q1489" s="1">
        <v>1</v>
      </c>
      <c r="R1489" s="2" t="s">
        <v>49</v>
      </c>
      <c r="S1489" s="2" t="s">
        <v>50</v>
      </c>
      <c r="T1489" s="2"/>
      <c r="U1489" s="2"/>
      <c r="V1489" s="2" t="s">
        <v>50</v>
      </c>
      <c r="W1489" s="2" t="s">
        <v>3131</v>
      </c>
      <c r="X1489" s="3">
        <v>44897.992361111108</v>
      </c>
      <c r="Y1489" s="2" t="s">
        <v>2172</v>
      </c>
      <c r="Z1489" s="2" t="s">
        <v>36</v>
      </c>
      <c r="AA1489" s="2"/>
      <c r="AB1489" s="2" t="s">
        <v>3132</v>
      </c>
    </row>
    <row r="1490" spans="1:28" ht="13" x14ac:dyDescent="0.15">
      <c r="A1490" s="1">
        <v>397</v>
      </c>
      <c r="B1490" s="2" t="s">
        <v>28</v>
      </c>
      <c r="C1490" s="2" t="s">
        <v>29</v>
      </c>
      <c r="D1490" s="1">
        <v>45</v>
      </c>
      <c r="E1490" s="2" t="s">
        <v>1619</v>
      </c>
      <c r="F1490" s="1">
        <v>3</v>
      </c>
      <c r="G1490" s="2" t="s">
        <v>43</v>
      </c>
      <c r="H1490" s="1">
        <v>77</v>
      </c>
      <c r="I1490" s="1">
        <v>77</v>
      </c>
      <c r="J1490" s="1">
        <v>77</v>
      </c>
      <c r="K1490" s="1">
        <v>5</v>
      </c>
      <c r="L1490" s="1">
        <v>332.55</v>
      </c>
      <c r="M1490" s="1">
        <v>332.55</v>
      </c>
      <c r="N1490" s="1">
        <v>331.952</v>
      </c>
      <c r="O1490" s="1">
        <v>331.952</v>
      </c>
      <c r="P1490" s="1">
        <v>0</v>
      </c>
      <c r="Q1490" s="1">
        <v>1</v>
      </c>
      <c r="R1490" s="2" t="s">
        <v>49</v>
      </c>
      <c r="S1490" s="2" t="s">
        <v>50</v>
      </c>
      <c r="T1490" s="2"/>
      <c r="U1490" s="2"/>
      <c r="V1490" s="2" t="s">
        <v>50</v>
      </c>
      <c r="W1490" s="2" t="s">
        <v>3133</v>
      </c>
      <c r="X1490" s="3">
        <v>44897.992361111108</v>
      </c>
      <c r="Y1490" s="2" t="s">
        <v>2172</v>
      </c>
      <c r="Z1490" s="2" t="s">
        <v>36</v>
      </c>
      <c r="AA1490" s="2"/>
      <c r="AB1490" s="2" t="s">
        <v>3134</v>
      </c>
    </row>
    <row r="1491" spans="1:28" ht="13" x14ac:dyDescent="0.15">
      <c r="A1491" s="1">
        <v>397</v>
      </c>
      <c r="B1491" s="2" t="s">
        <v>28</v>
      </c>
      <c r="C1491" s="2" t="s">
        <v>29</v>
      </c>
      <c r="D1491" s="1">
        <v>45</v>
      </c>
      <c r="E1491" s="2" t="s">
        <v>1619</v>
      </c>
      <c r="F1491" s="1">
        <v>3</v>
      </c>
      <c r="G1491" s="2"/>
      <c r="H1491" s="1">
        <v>139</v>
      </c>
      <c r="I1491" s="1">
        <v>149</v>
      </c>
      <c r="J1491" s="1">
        <v>0</v>
      </c>
      <c r="K1491" s="1">
        <v>5</v>
      </c>
      <c r="L1491" s="1">
        <v>333.17</v>
      </c>
      <c r="M1491" s="1">
        <v>333.22</v>
      </c>
      <c r="N1491" s="1">
        <v>332.47300000000001</v>
      </c>
      <c r="O1491" s="1">
        <v>332.51499999999999</v>
      </c>
      <c r="P1491" s="1">
        <v>5</v>
      </c>
      <c r="Q1491" s="1">
        <v>6</v>
      </c>
      <c r="R1491" s="2" t="s">
        <v>53</v>
      </c>
      <c r="S1491" s="2"/>
      <c r="T1491" s="2"/>
      <c r="U1491" s="2"/>
      <c r="V1491" s="2" t="s">
        <v>54</v>
      </c>
      <c r="W1491" s="2" t="s">
        <v>3135</v>
      </c>
      <c r="X1491" s="3">
        <v>44897.177777777775</v>
      </c>
      <c r="Y1491" s="2" t="s">
        <v>56</v>
      </c>
      <c r="Z1491" s="2" t="s">
        <v>36</v>
      </c>
      <c r="AA1491" s="2" t="s">
        <v>57</v>
      </c>
      <c r="AB1491" s="2" t="s">
        <v>3136</v>
      </c>
    </row>
    <row r="1492" spans="1:28" ht="13" x14ac:dyDescent="0.15">
      <c r="A1492" s="1">
        <v>397</v>
      </c>
      <c r="B1492" s="2" t="s">
        <v>28</v>
      </c>
      <c r="C1492" s="2" t="s">
        <v>29</v>
      </c>
      <c r="D1492" s="1">
        <v>45</v>
      </c>
      <c r="E1492" s="2" t="s">
        <v>1619</v>
      </c>
      <c r="F1492" s="1">
        <v>3</v>
      </c>
      <c r="G1492" s="2"/>
      <c r="H1492" s="1">
        <v>139</v>
      </c>
      <c r="I1492" s="1">
        <v>149</v>
      </c>
      <c r="J1492" s="1">
        <v>0</v>
      </c>
      <c r="K1492" s="1">
        <v>5</v>
      </c>
      <c r="L1492" s="1">
        <v>333.17</v>
      </c>
      <c r="M1492" s="1">
        <v>333.22</v>
      </c>
      <c r="N1492" s="1">
        <v>332.47300000000001</v>
      </c>
      <c r="O1492" s="1">
        <v>332.51499999999999</v>
      </c>
      <c r="P1492" s="1">
        <v>5</v>
      </c>
      <c r="Q1492" s="1">
        <v>2</v>
      </c>
      <c r="R1492" s="2" t="s">
        <v>53</v>
      </c>
      <c r="S1492" s="2"/>
      <c r="T1492" s="2" t="s">
        <v>74</v>
      </c>
      <c r="U1492" s="2" t="s">
        <v>75</v>
      </c>
      <c r="V1492" s="2" t="s">
        <v>76</v>
      </c>
      <c r="W1492" s="2" t="s">
        <v>3137</v>
      </c>
      <c r="X1492" s="3">
        <v>44897.177777777775</v>
      </c>
      <c r="Y1492" s="2" t="s">
        <v>56</v>
      </c>
      <c r="Z1492" s="2" t="s">
        <v>36</v>
      </c>
      <c r="AA1492" s="2" t="s">
        <v>78</v>
      </c>
      <c r="AB1492" s="2" t="s">
        <v>3138</v>
      </c>
    </row>
    <row r="1493" spans="1:28" ht="13" x14ac:dyDescent="0.15">
      <c r="A1493" s="1">
        <v>397</v>
      </c>
      <c r="B1493" s="2" t="s">
        <v>28</v>
      </c>
      <c r="C1493" s="2" t="s">
        <v>29</v>
      </c>
      <c r="D1493" s="1">
        <v>45</v>
      </c>
      <c r="E1493" s="2" t="s">
        <v>1619</v>
      </c>
      <c r="F1493" s="1">
        <v>3</v>
      </c>
      <c r="G1493" s="2"/>
      <c r="H1493" s="1">
        <v>139</v>
      </c>
      <c r="I1493" s="1">
        <v>149</v>
      </c>
      <c r="J1493" s="1">
        <v>0</v>
      </c>
      <c r="K1493" s="1">
        <v>5</v>
      </c>
      <c r="L1493" s="1">
        <v>333.17</v>
      </c>
      <c r="M1493" s="1">
        <v>333.22</v>
      </c>
      <c r="N1493" s="1">
        <v>332.47300000000001</v>
      </c>
      <c r="O1493" s="1">
        <v>332.51499999999999</v>
      </c>
      <c r="P1493" s="1">
        <v>5</v>
      </c>
      <c r="Q1493" s="1">
        <v>10</v>
      </c>
      <c r="R1493" s="2" t="s">
        <v>53</v>
      </c>
      <c r="S1493" s="2"/>
      <c r="T1493" s="2" t="s">
        <v>64</v>
      </c>
      <c r="U1493" s="2" t="s">
        <v>65</v>
      </c>
      <c r="V1493" s="2" t="s">
        <v>66</v>
      </c>
      <c r="W1493" s="2" t="s">
        <v>3139</v>
      </c>
      <c r="X1493" s="3">
        <v>44897.177777777775</v>
      </c>
      <c r="Y1493" s="2" t="s">
        <v>56</v>
      </c>
      <c r="Z1493" s="2" t="s">
        <v>36</v>
      </c>
      <c r="AA1493" s="2" t="s">
        <v>68</v>
      </c>
      <c r="AB1493" s="2" t="s">
        <v>3140</v>
      </c>
    </row>
    <row r="1494" spans="1:28" ht="13" x14ac:dyDescent="0.15">
      <c r="A1494" s="1">
        <v>397</v>
      </c>
      <c r="B1494" s="2" t="s">
        <v>28</v>
      </c>
      <c r="C1494" s="2" t="s">
        <v>29</v>
      </c>
      <c r="D1494" s="1">
        <v>45</v>
      </c>
      <c r="E1494" s="2" t="s">
        <v>1619</v>
      </c>
      <c r="F1494" s="1">
        <v>3</v>
      </c>
      <c r="G1494" s="2"/>
      <c r="H1494" s="1">
        <v>139</v>
      </c>
      <c r="I1494" s="1">
        <v>149</v>
      </c>
      <c r="J1494" s="1">
        <v>0</v>
      </c>
      <c r="K1494" s="1">
        <v>5</v>
      </c>
      <c r="L1494" s="1">
        <v>333.17</v>
      </c>
      <c r="M1494" s="1">
        <v>333.22</v>
      </c>
      <c r="N1494" s="1">
        <v>332.47300000000001</v>
      </c>
      <c r="O1494" s="1">
        <v>332.51499999999999</v>
      </c>
      <c r="P1494" s="1">
        <v>5</v>
      </c>
      <c r="Q1494" s="1">
        <v>3</v>
      </c>
      <c r="R1494" s="2" t="s">
        <v>53</v>
      </c>
      <c r="S1494" s="2"/>
      <c r="T1494" s="2"/>
      <c r="U1494" s="2"/>
      <c r="V1494" s="2" t="s">
        <v>70</v>
      </c>
      <c r="W1494" s="2" t="s">
        <v>3141</v>
      </c>
      <c r="X1494" s="3">
        <v>44897.177777777775</v>
      </c>
      <c r="Y1494" s="2" t="s">
        <v>56</v>
      </c>
      <c r="Z1494" s="2" t="s">
        <v>36</v>
      </c>
      <c r="AA1494" s="2" t="s">
        <v>72</v>
      </c>
      <c r="AB1494" s="2" t="s">
        <v>3142</v>
      </c>
    </row>
    <row r="1495" spans="1:28" ht="13" x14ac:dyDescent="0.15">
      <c r="A1495" s="1">
        <v>397</v>
      </c>
      <c r="B1495" s="2" t="s">
        <v>28</v>
      </c>
      <c r="C1495" s="2" t="s">
        <v>29</v>
      </c>
      <c r="D1495" s="1">
        <v>45</v>
      </c>
      <c r="E1495" s="2" t="s">
        <v>1619</v>
      </c>
      <c r="F1495" s="1">
        <v>3</v>
      </c>
      <c r="G1495" s="2"/>
      <c r="H1495" s="1">
        <v>139</v>
      </c>
      <c r="I1495" s="1">
        <v>149</v>
      </c>
      <c r="J1495" s="1">
        <v>0</v>
      </c>
      <c r="K1495" s="1">
        <v>5</v>
      </c>
      <c r="L1495" s="1">
        <v>333.17</v>
      </c>
      <c r="M1495" s="1">
        <v>333.22</v>
      </c>
      <c r="N1495" s="1">
        <v>332.47300000000001</v>
      </c>
      <c r="O1495" s="1">
        <v>332.51499999999999</v>
      </c>
      <c r="P1495" s="1">
        <v>5</v>
      </c>
      <c r="Q1495" s="1">
        <v>4</v>
      </c>
      <c r="R1495" s="2" t="s">
        <v>53</v>
      </c>
      <c r="S1495" s="2"/>
      <c r="T1495" s="2" t="s">
        <v>94</v>
      </c>
      <c r="U1495" s="2" t="s">
        <v>95</v>
      </c>
      <c r="V1495" s="2" t="s">
        <v>96</v>
      </c>
      <c r="W1495" s="2" t="s">
        <v>3143</v>
      </c>
      <c r="X1495" s="3">
        <v>44897.177777777775</v>
      </c>
      <c r="Y1495" s="2" t="s">
        <v>56</v>
      </c>
      <c r="Z1495" s="2" t="s">
        <v>36</v>
      </c>
      <c r="AA1495" s="2" t="s">
        <v>98</v>
      </c>
      <c r="AB1495" s="2" t="s">
        <v>3144</v>
      </c>
    </row>
    <row r="1496" spans="1:28" ht="13" x14ac:dyDescent="0.15">
      <c r="A1496" s="1">
        <v>397</v>
      </c>
      <c r="B1496" s="2" t="s">
        <v>28</v>
      </c>
      <c r="C1496" s="2" t="s">
        <v>29</v>
      </c>
      <c r="D1496" s="1">
        <v>45</v>
      </c>
      <c r="E1496" s="2" t="s">
        <v>1619</v>
      </c>
      <c r="F1496" s="1">
        <v>3</v>
      </c>
      <c r="G1496" s="2"/>
      <c r="H1496" s="1">
        <v>139</v>
      </c>
      <c r="I1496" s="1">
        <v>149</v>
      </c>
      <c r="J1496" s="1">
        <v>0</v>
      </c>
      <c r="K1496" s="1">
        <v>5</v>
      </c>
      <c r="L1496" s="1">
        <v>333.17</v>
      </c>
      <c r="M1496" s="1">
        <v>333.22</v>
      </c>
      <c r="N1496" s="1">
        <v>332.47300000000001</v>
      </c>
      <c r="O1496" s="1">
        <v>332.51499999999999</v>
      </c>
      <c r="P1496" s="1">
        <v>5</v>
      </c>
      <c r="Q1496" s="1">
        <v>75</v>
      </c>
      <c r="R1496" s="2" t="s">
        <v>80</v>
      </c>
      <c r="S1496" s="2"/>
      <c r="T1496" s="2"/>
      <c r="U1496" s="2"/>
      <c r="V1496" s="2" t="s">
        <v>84</v>
      </c>
      <c r="W1496" s="2" t="s">
        <v>3145</v>
      </c>
      <c r="X1496" s="3">
        <v>44897.177777777775</v>
      </c>
      <c r="Y1496" s="2" t="s">
        <v>56</v>
      </c>
      <c r="Z1496" s="2" t="s">
        <v>36</v>
      </c>
      <c r="AA1496" s="2" t="s">
        <v>86</v>
      </c>
      <c r="AB1496" s="2" t="s">
        <v>3146</v>
      </c>
    </row>
    <row r="1497" spans="1:28" ht="13" x14ac:dyDescent="0.15">
      <c r="A1497" s="1">
        <v>397</v>
      </c>
      <c r="B1497" s="2" t="s">
        <v>28</v>
      </c>
      <c r="C1497" s="2" t="s">
        <v>29</v>
      </c>
      <c r="D1497" s="1">
        <v>45</v>
      </c>
      <c r="E1497" s="2" t="s">
        <v>1619</v>
      </c>
      <c r="F1497" s="1">
        <v>3</v>
      </c>
      <c r="G1497" s="2"/>
      <c r="H1497" s="1">
        <v>139</v>
      </c>
      <c r="I1497" s="1">
        <v>149</v>
      </c>
      <c r="J1497" s="1">
        <v>0</v>
      </c>
      <c r="K1497" s="1">
        <v>5</v>
      </c>
      <c r="L1497" s="1">
        <v>333.17</v>
      </c>
      <c r="M1497" s="1">
        <v>333.22</v>
      </c>
      <c r="N1497" s="1">
        <v>332.47300000000001</v>
      </c>
      <c r="O1497" s="1">
        <v>332.51499999999999</v>
      </c>
      <c r="P1497" s="1">
        <v>5</v>
      </c>
      <c r="Q1497" s="1">
        <v>2</v>
      </c>
      <c r="R1497" s="2" t="s">
        <v>53</v>
      </c>
      <c r="S1497" s="2" t="s">
        <v>100</v>
      </c>
      <c r="T1497" s="2"/>
      <c r="U1497" s="2"/>
      <c r="V1497" s="2" t="s">
        <v>101</v>
      </c>
      <c r="W1497" s="2" t="s">
        <v>3147</v>
      </c>
      <c r="X1497" s="3">
        <v>44897.177777777775</v>
      </c>
      <c r="Y1497" s="2" t="s">
        <v>56</v>
      </c>
      <c r="Z1497" s="2" t="s">
        <v>36</v>
      </c>
      <c r="AA1497" s="2" t="s">
        <v>103</v>
      </c>
      <c r="AB1497" s="2" t="s">
        <v>3148</v>
      </c>
    </row>
    <row r="1498" spans="1:28" ht="13" x14ac:dyDescent="0.15">
      <c r="A1498" s="1">
        <v>397</v>
      </c>
      <c r="B1498" s="2" t="s">
        <v>28</v>
      </c>
      <c r="C1498" s="2" t="s">
        <v>29</v>
      </c>
      <c r="D1498" s="1">
        <v>45</v>
      </c>
      <c r="E1498" s="2" t="s">
        <v>1619</v>
      </c>
      <c r="F1498" s="1">
        <v>3</v>
      </c>
      <c r="G1498" s="2"/>
      <c r="H1498" s="1">
        <v>139</v>
      </c>
      <c r="I1498" s="1">
        <v>149</v>
      </c>
      <c r="J1498" s="1">
        <v>0</v>
      </c>
      <c r="K1498" s="1">
        <v>5</v>
      </c>
      <c r="L1498" s="1">
        <v>333.17</v>
      </c>
      <c r="M1498" s="1">
        <v>333.22</v>
      </c>
      <c r="N1498" s="1">
        <v>332.47300000000001</v>
      </c>
      <c r="O1498" s="1">
        <v>332.51499999999999</v>
      </c>
      <c r="P1498" s="1">
        <v>5</v>
      </c>
      <c r="Q1498" s="1">
        <v>10</v>
      </c>
      <c r="R1498" s="2" t="s">
        <v>53</v>
      </c>
      <c r="S1498" s="2"/>
      <c r="T1498" s="2" t="s">
        <v>88</v>
      </c>
      <c r="U1498" s="2" t="s">
        <v>89</v>
      </c>
      <c r="V1498" s="2" t="s">
        <v>90</v>
      </c>
      <c r="W1498" s="2" t="s">
        <v>3149</v>
      </c>
      <c r="X1498" s="3">
        <v>44897.177777777775</v>
      </c>
      <c r="Y1498" s="2" t="s">
        <v>56</v>
      </c>
      <c r="Z1498" s="2" t="s">
        <v>36</v>
      </c>
      <c r="AA1498" s="2" t="s">
        <v>92</v>
      </c>
      <c r="AB1498" s="2" t="s">
        <v>3150</v>
      </c>
    </row>
    <row r="1499" spans="1:28" ht="13" x14ac:dyDescent="0.15">
      <c r="A1499" s="1">
        <v>397</v>
      </c>
      <c r="B1499" s="2" t="s">
        <v>28</v>
      </c>
      <c r="C1499" s="2" t="s">
        <v>29</v>
      </c>
      <c r="D1499" s="1">
        <v>45</v>
      </c>
      <c r="E1499" s="2" t="s">
        <v>1619</v>
      </c>
      <c r="F1499" s="1">
        <v>3</v>
      </c>
      <c r="G1499" s="2"/>
      <c r="H1499" s="1">
        <v>139</v>
      </c>
      <c r="I1499" s="1">
        <v>149</v>
      </c>
      <c r="J1499" s="1">
        <v>139</v>
      </c>
      <c r="K1499" s="1">
        <v>5</v>
      </c>
      <c r="L1499" s="1">
        <v>333.17</v>
      </c>
      <c r="M1499" s="1">
        <v>333.27</v>
      </c>
      <c r="N1499" s="1">
        <v>332.47300000000001</v>
      </c>
      <c r="O1499" s="1">
        <v>332.55700000000002</v>
      </c>
      <c r="P1499" s="1">
        <v>10</v>
      </c>
      <c r="Q1499" s="1">
        <v>353</v>
      </c>
      <c r="R1499" s="2" t="s">
        <v>59</v>
      </c>
      <c r="S1499" s="2" t="s">
        <v>60</v>
      </c>
      <c r="T1499" s="2"/>
      <c r="U1499" s="2"/>
      <c r="V1499" s="2" t="s">
        <v>3151</v>
      </c>
      <c r="W1499" s="2" t="s">
        <v>3152</v>
      </c>
      <c r="X1499" s="3">
        <v>44897.125</v>
      </c>
      <c r="Y1499" s="2" t="s">
        <v>2982</v>
      </c>
      <c r="Z1499" s="2" t="s">
        <v>36</v>
      </c>
      <c r="AA1499" s="2"/>
      <c r="AB1499" s="2" t="s">
        <v>3153</v>
      </c>
    </row>
    <row r="1500" spans="1:28" ht="13" x14ac:dyDescent="0.15">
      <c r="A1500" s="1">
        <v>397</v>
      </c>
      <c r="B1500" s="2" t="s">
        <v>28</v>
      </c>
      <c r="C1500" s="2" t="s">
        <v>29</v>
      </c>
      <c r="D1500" s="1">
        <v>45</v>
      </c>
      <c r="E1500" s="2" t="s">
        <v>1619</v>
      </c>
      <c r="F1500" s="1">
        <v>3</v>
      </c>
      <c r="G1500" s="2"/>
      <c r="H1500" s="1">
        <v>139</v>
      </c>
      <c r="I1500" s="1">
        <v>149</v>
      </c>
      <c r="J1500" s="1">
        <v>0</v>
      </c>
      <c r="K1500" s="1">
        <v>5</v>
      </c>
      <c r="L1500" s="1">
        <v>333.17</v>
      </c>
      <c r="M1500" s="1">
        <v>333.22</v>
      </c>
      <c r="N1500" s="1">
        <v>332.47300000000001</v>
      </c>
      <c r="O1500" s="1">
        <v>332.51499999999999</v>
      </c>
      <c r="P1500" s="1">
        <v>5</v>
      </c>
      <c r="Q1500" s="1">
        <v>25</v>
      </c>
      <c r="R1500" s="2" t="s">
        <v>80</v>
      </c>
      <c r="S1500" s="2"/>
      <c r="T1500" s="2" t="s">
        <v>64</v>
      </c>
      <c r="U1500" s="2" t="s">
        <v>65</v>
      </c>
      <c r="V1500" s="2" t="s">
        <v>81</v>
      </c>
      <c r="W1500" s="2" t="s">
        <v>3154</v>
      </c>
      <c r="X1500" s="3">
        <v>44897.177777777775</v>
      </c>
      <c r="Y1500" s="2" t="s">
        <v>56</v>
      </c>
      <c r="Z1500" s="2" t="s">
        <v>36</v>
      </c>
      <c r="AA1500" s="2"/>
      <c r="AB1500" s="2" t="s">
        <v>3155</v>
      </c>
    </row>
    <row r="1501" spans="1:28" ht="13" x14ac:dyDescent="0.15">
      <c r="A1501" s="1">
        <v>397</v>
      </c>
      <c r="B1501" s="2" t="s">
        <v>28</v>
      </c>
      <c r="C1501" s="2" t="s">
        <v>29</v>
      </c>
      <c r="D1501" s="1">
        <v>45</v>
      </c>
      <c r="E1501" s="2" t="s">
        <v>1619</v>
      </c>
      <c r="F1501" s="1">
        <v>4</v>
      </c>
      <c r="G1501" s="2"/>
      <c r="H1501" s="1">
        <v>0</v>
      </c>
      <c r="I1501" s="1">
        <v>5</v>
      </c>
      <c r="J1501" s="1">
        <v>0</v>
      </c>
      <c r="K1501" s="1">
        <v>5</v>
      </c>
      <c r="L1501" s="1">
        <v>333.27</v>
      </c>
      <c r="M1501" s="1">
        <v>333.32</v>
      </c>
      <c r="N1501" s="1">
        <v>332.55700000000002</v>
      </c>
      <c r="O1501" s="1">
        <v>332.59899999999999</v>
      </c>
      <c r="P1501" s="1">
        <v>5</v>
      </c>
      <c r="Q1501" s="1">
        <v>5</v>
      </c>
      <c r="R1501" s="2" t="s">
        <v>44</v>
      </c>
      <c r="S1501" s="2" t="s">
        <v>105</v>
      </c>
      <c r="T1501" s="2"/>
      <c r="U1501" s="2"/>
      <c r="V1501" s="2" t="s">
        <v>105</v>
      </c>
      <c r="W1501" s="2" t="s">
        <v>3156</v>
      </c>
      <c r="X1501" s="3">
        <v>44897.125</v>
      </c>
      <c r="Y1501" s="2" t="s">
        <v>2982</v>
      </c>
      <c r="Z1501" s="2" t="s">
        <v>36</v>
      </c>
      <c r="AA1501" s="2"/>
      <c r="AB1501" s="2" t="s">
        <v>3157</v>
      </c>
    </row>
    <row r="1502" spans="1:28" ht="13" x14ac:dyDescent="0.15">
      <c r="A1502" s="1">
        <v>397</v>
      </c>
      <c r="B1502" s="2" t="s">
        <v>28</v>
      </c>
      <c r="C1502" s="2" t="s">
        <v>29</v>
      </c>
      <c r="D1502" s="1">
        <v>45</v>
      </c>
      <c r="E1502" s="2" t="s">
        <v>1619</v>
      </c>
      <c r="F1502" s="1">
        <v>4</v>
      </c>
      <c r="G1502" s="2" t="s">
        <v>43</v>
      </c>
      <c r="H1502" s="1">
        <v>51</v>
      </c>
      <c r="I1502" s="1">
        <v>51</v>
      </c>
      <c r="J1502" s="1">
        <v>51</v>
      </c>
      <c r="K1502" s="1">
        <v>5</v>
      </c>
      <c r="L1502" s="1">
        <v>333.78</v>
      </c>
      <c r="M1502" s="1">
        <v>333.78</v>
      </c>
      <c r="N1502" s="1">
        <v>332.98599999999999</v>
      </c>
      <c r="O1502" s="1">
        <v>332.98599999999999</v>
      </c>
      <c r="P1502" s="1">
        <v>0</v>
      </c>
      <c r="Q1502" s="2">
        <v>1</v>
      </c>
      <c r="R1502" s="2" t="s">
        <v>49</v>
      </c>
      <c r="S1502" s="2" t="s">
        <v>50</v>
      </c>
      <c r="T1502" s="2"/>
      <c r="U1502" s="2"/>
      <c r="V1502" s="2" t="s">
        <v>50</v>
      </c>
      <c r="W1502" s="2" t="s">
        <v>3158</v>
      </c>
      <c r="X1502" s="3">
        <v>44897.992361111108</v>
      </c>
      <c r="Y1502" s="2" t="s">
        <v>2172</v>
      </c>
      <c r="Z1502" s="2" t="s">
        <v>36</v>
      </c>
      <c r="AA1502" s="2"/>
      <c r="AB1502" s="2" t="s">
        <v>3159</v>
      </c>
    </row>
    <row r="1503" spans="1:28" ht="13" x14ac:dyDescent="0.15">
      <c r="A1503" s="1">
        <v>397</v>
      </c>
      <c r="B1503" s="2" t="s">
        <v>28</v>
      </c>
      <c r="C1503" s="2" t="s">
        <v>29</v>
      </c>
      <c r="D1503" s="1">
        <v>46</v>
      </c>
      <c r="E1503" s="2" t="s">
        <v>1619</v>
      </c>
      <c r="F1503" s="1">
        <v>1</v>
      </c>
      <c r="G1503" s="2" t="s">
        <v>43</v>
      </c>
      <c r="H1503" s="1">
        <v>74</v>
      </c>
      <c r="I1503" s="1">
        <v>74</v>
      </c>
      <c r="J1503" s="1">
        <v>74</v>
      </c>
      <c r="K1503" s="1">
        <v>5</v>
      </c>
      <c r="L1503" s="1">
        <v>334.34</v>
      </c>
      <c r="M1503" s="1">
        <v>334.34</v>
      </c>
      <c r="N1503" s="1">
        <v>334.274</v>
      </c>
      <c r="O1503" s="1">
        <v>334.274</v>
      </c>
      <c r="P1503" s="1">
        <v>0</v>
      </c>
      <c r="Q1503" s="1">
        <v>1</v>
      </c>
      <c r="R1503" s="2" t="s">
        <v>49</v>
      </c>
      <c r="S1503" s="2" t="s">
        <v>50</v>
      </c>
      <c r="T1503" s="2"/>
      <c r="U1503" s="2"/>
      <c r="V1503" s="2" t="s">
        <v>50</v>
      </c>
      <c r="W1503" s="2" t="s">
        <v>3160</v>
      </c>
      <c r="X1503" s="3">
        <v>44898.015972222223</v>
      </c>
      <c r="Y1503" s="2" t="s">
        <v>2172</v>
      </c>
      <c r="Z1503" s="2" t="s">
        <v>36</v>
      </c>
      <c r="AA1503" s="2"/>
      <c r="AB1503" s="2" t="s">
        <v>3161</v>
      </c>
    </row>
    <row r="1504" spans="1:28" ht="13" x14ac:dyDescent="0.15">
      <c r="A1504" s="1">
        <v>397</v>
      </c>
      <c r="B1504" s="2" t="s">
        <v>28</v>
      </c>
      <c r="C1504" s="2" t="s">
        <v>29</v>
      </c>
      <c r="D1504" s="1">
        <v>45</v>
      </c>
      <c r="E1504" s="2" t="s">
        <v>1619</v>
      </c>
      <c r="F1504" s="1" t="s">
        <v>119</v>
      </c>
      <c r="G1504" s="2"/>
      <c r="H1504" s="1">
        <v>17</v>
      </c>
      <c r="I1504" s="1">
        <v>24</v>
      </c>
      <c r="J1504" s="1">
        <v>17</v>
      </c>
      <c r="K1504" s="1">
        <v>5</v>
      </c>
      <c r="L1504" s="1">
        <v>334.44</v>
      </c>
      <c r="M1504" s="1">
        <v>334.51</v>
      </c>
      <c r="N1504" s="1">
        <v>333.541</v>
      </c>
      <c r="O1504" s="1">
        <v>333.6</v>
      </c>
      <c r="P1504" s="1">
        <v>7</v>
      </c>
      <c r="Q1504" s="1">
        <v>247</v>
      </c>
      <c r="R1504" s="2" t="s">
        <v>59</v>
      </c>
      <c r="S1504" s="2" t="s">
        <v>32</v>
      </c>
      <c r="T1504" s="2"/>
      <c r="U1504" s="2"/>
      <c r="V1504" s="2" t="s">
        <v>32</v>
      </c>
      <c r="W1504" s="2" t="s">
        <v>3162</v>
      </c>
      <c r="X1504" s="3">
        <v>44897.125</v>
      </c>
      <c r="Y1504" s="2" t="s">
        <v>2982</v>
      </c>
      <c r="Z1504" s="2" t="s">
        <v>36</v>
      </c>
      <c r="AA1504" s="2"/>
      <c r="AB1504" s="2" t="s">
        <v>3163</v>
      </c>
    </row>
    <row r="1505" spans="1:28" ht="13" x14ac:dyDescent="0.15">
      <c r="A1505" s="1">
        <v>397</v>
      </c>
      <c r="B1505" s="2" t="s">
        <v>28</v>
      </c>
      <c r="C1505" s="2" t="s">
        <v>29</v>
      </c>
      <c r="D1505" s="1">
        <v>45</v>
      </c>
      <c r="E1505" s="2" t="s">
        <v>1619</v>
      </c>
      <c r="F1505" s="1" t="s">
        <v>119</v>
      </c>
      <c r="G1505" s="2"/>
      <c r="H1505" s="1">
        <v>17</v>
      </c>
      <c r="I1505" s="1">
        <v>24</v>
      </c>
      <c r="J1505" s="1">
        <v>0</v>
      </c>
      <c r="K1505" s="1">
        <v>5</v>
      </c>
      <c r="L1505" s="1">
        <v>334.44</v>
      </c>
      <c r="M1505" s="1">
        <v>334.51</v>
      </c>
      <c r="N1505" s="1">
        <v>333.541</v>
      </c>
      <c r="O1505" s="1">
        <v>333.6</v>
      </c>
      <c r="P1505" s="1">
        <v>7</v>
      </c>
      <c r="Q1505" s="1">
        <v>5</v>
      </c>
      <c r="R1505" s="2" t="s">
        <v>31</v>
      </c>
      <c r="S1505" s="2" t="s">
        <v>50</v>
      </c>
      <c r="T1505" s="2"/>
      <c r="U1505" s="2"/>
      <c r="V1505" s="2" t="s">
        <v>50</v>
      </c>
      <c r="W1505" s="2" t="s">
        <v>3164</v>
      </c>
      <c r="X1505" s="3">
        <v>44897.125694444447</v>
      </c>
      <c r="Y1505" s="2" t="s">
        <v>35</v>
      </c>
      <c r="Z1505" s="2" t="s">
        <v>36</v>
      </c>
      <c r="AA1505" s="2" t="s">
        <v>131</v>
      </c>
      <c r="AB1505" s="2" t="s">
        <v>3165</v>
      </c>
    </row>
    <row r="1506" spans="1:28" ht="13" x14ac:dyDescent="0.15">
      <c r="A1506" s="1">
        <v>397</v>
      </c>
      <c r="B1506" s="2" t="s">
        <v>28</v>
      </c>
      <c r="C1506" s="2" t="s">
        <v>29</v>
      </c>
      <c r="D1506" s="1">
        <v>45</v>
      </c>
      <c r="E1506" s="2" t="s">
        <v>1619</v>
      </c>
      <c r="F1506" s="1" t="s">
        <v>119</v>
      </c>
      <c r="G1506" s="2"/>
      <c r="H1506" s="1">
        <v>17</v>
      </c>
      <c r="I1506" s="1">
        <v>24</v>
      </c>
      <c r="J1506" s="1">
        <v>0</v>
      </c>
      <c r="K1506" s="1">
        <v>5</v>
      </c>
      <c r="L1506" s="1">
        <v>334.44</v>
      </c>
      <c r="M1506" s="1">
        <v>334.51</v>
      </c>
      <c r="N1506" s="1">
        <v>333.541</v>
      </c>
      <c r="O1506" s="1">
        <v>333.6</v>
      </c>
      <c r="P1506" s="1">
        <v>7</v>
      </c>
      <c r="Q1506" s="2">
        <v>20</v>
      </c>
      <c r="R1506" s="2" t="s">
        <v>31</v>
      </c>
      <c r="S1506" s="2"/>
      <c r="T1506" s="2" t="s">
        <v>158</v>
      </c>
      <c r="U1506" s="2" t="s">
        <v>159</v>
      </c>
      <c r="V1506" s="2" t="s">
        <v>160</v>
      </c>
      <c r="W1506" s="2" t="s">
        <v>3166</v>
      </c>
      <c r="X1506" s="3">
        <v>44897.125694444447</v>
      </c>
      <c r="Y1506" s="2" t="s">
        <v>35</v>
      </c>
      <c r="Z1506" s="2" t="s">
        <v>36</v>
      </c>
      <c r="AA1506" s="2"/>
      <c r="AB1506" s="2" t="s">
        <v>3167</v>
      </c>
    </row>
    <row r="1507" spans="1:28" ht="13" x14ac:dyDescent="0.15">
      <c r="A1507" s="1">
        <v>397</v>
      </c>
      <c r="B1507" s="2" t="s">
        <v>28</v>
      </c>
      <c r="C1507" s="2" t="s">
        <v>29</v>
      </c>
      <c r="D1507" s="1">
        <v>45</v>
      </c>
      <c r="E1507" s="2" t="s">
        <v>1619</v>
      </c>
      <c r="F1507" s="1" t="s">
        <v>119</v>
      </c>
      <c r="G1507" s="2"/>
      <c r="H1507" s="1">
        <v>17</v>
      </c>
      <c r="I1507" s="1">
        <v>24</v>
      </c>
      <c r="J1507" s="1">
        <v>0</v>
      </c>
      <c r="K1507" s="1">
        <v>5</v>
      </c>
      <c r="L1507" s="1">
        <v>334.44</v>
      </c>
      <c r="M1507" s="1">
        <v>334.51</v>
      </c>
      <c r="N1507" s="1">
        <v>333.541</v>
      </c>
      <c r="O1507" s="1">
        <v>333.6</v>
      </c>
      <c r="P1507" s="1">
        <v>7</v>
      </c>
      <c r="Q1507" s="1">
        <v>5</v>
      </c>
      <c r="R1507" s="2" t="s">
        <v>31</v>
      </c>
      <c r="S1507" s="2"/>
      <c r="T1507" s="2" t="s">
        <v>141</v>
      </c>
      <c r="U1507" s="2" t="s">
        <v>142</v>
      </c>
      <c r="V1507" s="2" t="s">
        <v>143</v>
      </c>
      <c r="W1507" s="2" t="s">
        <v>3168</v>
      </c>
      <c r="X1507" s="3">
        <v>44897.125694444447</v>
      </c>
      <c r="Y1507" s="2" t="s">
        <v>35</v>
      </c>
      <c r="Z1507" s="2" t="s">
        <v>36</v>
      </c>
      <c r="AA1507" s="2"/>
      <c r="AB1507" s="2" t="s">
        <v>3169</v>
      </c>
    </row>
    <row r="1508" spans="1:28" ht="13" x14ac:dyDescent="0.15">
      <c r="A1508" s="1">
        <v>397</v>
      </c>
      <c r="B1508" s="2" t="s">
        <v>28</v>
      </c>
      <c r="C1508" s="2" t="s">
        <v>29</v>
      </c>
      <c r="D1508" s="1">
        <v>45</v>
      </c>
      <c r="E1508" s="2" t="s">
        <v>1619</v>
      </c>
      <c r="F1508" s="1" t="s">
        <v>119</v>
      </c>
      <c r="G1508" s="2"/>
      <c r="H1508" s="1">
        <v>17</v>
      </c>
      <c r="I1508" s="1">
        <v>24</v>
      </c>
      <c r="J1508" s="1">
        <v>0</v>
      </c>
      <c r="K1508" s="1">
        <v>5</v>
      </c>
      <c r="L1508" s="1">
        <v>334.44</v>
      </c>
      <c r="M1508" s="1">
        <v>334.51</v>
      </c>
      <c r="N1508" s="1">
        <v>333.541</v>
      </c>
      <c r="O1508" s="1">
        <v>333.6</v>
      </c>
      <c r="P1508" s="1">
        <v>7</v>
      </c>
      <c r="Q1508" s="1">
        <v>20</v>
      </c>
      <c r="R1508" s="2" t="s">
        <v>31</v>
      </c>
      <c r="S1508" s="2"/>
      <c r="T1508" s="2" t="s">
        <v>146</v>
      </c>
      <c r="U1508" s="2" t="s">
        <v>147</v>
      </c>
      <c r="V1508" s="2" t="s">
        <v>148</v>
      </c>
      <c r="W1508" s="2" t="s">
        <v>3170</v>
      </c>
      <c r="X1508" s="3">
        <v>44897.125694444447</v>
      </c>
      <c r="Y1508" s="2" t="s">
        <v>35</v>
      </c>
      <c r="Z1508" s="2" t="s">
        <v>36</v>
      </c>
      <c r="AA1508" s="2"/>
      <c r="AB1508" s="2" t="s">
        <v>3171</v>
      </c>
    </row>
    <row r="1509" spans="1:28" ht="13" x14ac:dyDescent="0.15">
      <c r="A1509" s="1">
        <v>397</v>
      </c>
      <c r="B1509" s="2" t="s">
        <v>28</v>
      </c>
      <c r="C1509" s="2" t="s">
        <v>29</v>
      </c>
      <c r="D1509" s="1">
        <v>45</v>
      </c>
      <c r="E1509" s="2" t="s">
        <v>1619</v>
      </c>
      <c r="F1509" s="1" t="s">
        <v>119</v>
      </c>
      <c r="G1509" s="2"/>
      <c r="H1509" s="1">
        <v>17</v>
      </c>
      <c r="I1509" s="1">
        <v>24</v>
      </c>
      <c r="J1509" s="1">
        <v>0</v>
      </c>
      <c r="K1509" s="1">
        <v>5</v>
      </c>
      <c r="L1509" s="1">
        <v>334.44</v>
      </c>
      <c r="M1509" s="1">
        <v>334.51</v>
      </c>
      <c r="N1509" s="1">
        <v>333.541</v>
      </c>
      <c r="O1509" s="1">
        <v>333.6</v>
      </c>
      <c r="P1509" s="1">
        <v>7</v>
      </c>
      <c r="Q1509" s="1">
        <v>5</v>
      </c>
      <c r="R1509" s="2" t="s">
        <v>31</v>
      </c>
      <c r="S1509" s="2"/>
      <c r="T1509" s="2" t="s">
        <v>136</v>
      </c>
      <c r="U1509" s="2" t="s">
        <v>137</v>
      </c>
      <c r="V1509" s="2" t="s">
        <v>138</v>
      </c>
      <c r="W1509" s="2" t="s">
        <v>3172</v>
      </c>
      <c r="X1509" s="3">
        <v>44897.125694444447</v>
      </c>
      <c r="Y1509" s="2" t="s">
        <v>35</v>
      </c>
      <c r="Z1509" s="2" t="s">
        <v>36</v>
      </c>
      <c r="AA1509" s="2"/>
      <c r="AB1509" s="2" t="s">
        <v>3173</v>
      </c>
    </row>
    <row r="1510" spans="1:28" ht="13" x14ac:dyDescent="0.15">
      <c r="A1510" s="1">
        <v>397</v>
      </c>
      <c r="B1510" s="2" t="s">
        <v>28</v>
      </c>
      <c r="C1510" s="2" t="s">
        <v>29</v>
      </c>
      <c r="D1510" s="1">
        <v>45</v>
      </c>
      <c r="E1510" s="2" t="s">
        <v>1619</v>
      </c>
      <c r="F1510" s="1" t="s">
        <v>119</v>
      </c>
      <c r="G1510" s="2"/>
      <c r="H1510" s="1">
        <v>17</v>
      </c>
      <c r="I1510" s="1">
        <v>24</v>
      </c>
      <c r="J1510" s="1">
        <v>0</v>
      </c>
      <c r="K1510" s="1">
        <v>5</v>
      </c>
      <c r="L1510" s="1">
        <v>334.44</v>
      </c>
      <c r="M1510" s="1">
        <v>334.51</v>
      </c>
      <c r="N1510" s="1">
        <v>333.541</v>
      </c>
      <c r="O1510" s="1">
        <v>333.6</v>
      </c>
      <c r="P1510" s="1">
        <v>7</v>
      </c>
      <c r="Q1510" s="1">
        <v>30</v>
      </c>
      <c r="R1510" s="2" t="s">
        <v>31</v>
      </c>
      <c r="S1510" s="2"/>
      <c r="T1510" s="2" t="s">
        <v>125</v>
      </c>
      <c r="U1510" s="2" t="s">
        <v>126</v>
      </c>
      <c r="V1510" s="2" t="s">
        <v>127</v>
      </c>
      <c r="W1510" s="2" t="s">
        <v>3174</v>
      </c>
      <c r="X1510" s="3">
        <v>44897.125694444447</v>
      </c>
      <c r="Y1510" s="2" t="s">
        <v>35</v>
      </c>
      <c r="Z1510" s="2" t="s">
        <v>36</v>
      </c>
      <c r="AA1510" s="2"/>
      <c r="AB1510" s="2" t="s">
        <v>3175</v>
      </c>
    </row>
    <row r="1511" spans="1:28" ht="13" x14ac:dyDescent="0.15">
      <c r="A1511" s="1">
        <v>397</v>
      </c>
      <c r="B1511" s="2" t="s">
        <v>28</v>
      </c>
      <c r="C1511" s="2" t="s">
        <v>29</v>
      </c>
      <c r="D1511" s="1">
        <v>45</v>
      </c>
      <c r="E1511" s="2" t="s">
        <v>1619</v>
      </c>
      <c r="F1511" s="1" t="s">
        <v>119</v>
      </c>
      <c r="G1511" s="2"/>
      <c r="H1511" s="1">
        <v>17</v>
      </c>
      <c r="I1511" s="1">
        <v>24</v>
      </c>
      <c r="J1511" s="1">
        <v>0</v>
      </c>
      <c r="K1511" s="1">
        <v>5</v>
      </c>
      <c r="L1511" s="1">
        <v>334.44</v>
      </c>
      <c r="M1511" s="1">
        <v>334.51</v>
      </c>
      <c r="N1511" s="1">
        <v>333.541</v>
      </c>
      <c r="O1511" s="1">
        <v>333.6</v>
      </c>
      <c r="P1511" s="1">
        <v>7</v>
      </c>
      <c r="Q1511" s="1">
        <v>20</v>
      </c>
      <c r="R1511" s="2" t="s">
        <v>31</v>
      </c>
      <c r="S1511" s="2" t="s">
        <v>133</v>
      </c>
      <c r="T1511" s="2"/>
      <c r="U1511" s="2"/>
      <c r="V1511" s="2" t="s">
        <v>133</v>
      </c>
      <c r="W1511" s="2" t="s">
        <v>3176</v>
      </c>
      <c r="X1511" s="3">
        <v>44897.125694444447</v>
      </c>
      <c r="Y1511" s="2" t="s">
        <v>35</v>
      </c>
      <c r="Z1511" s="2" t="s">
        <v>36</v>
      </c>
      <c r="AA1511" s="2" t="s">
        <v>131</v>
      </c>
      <c r="AB1511" s="2" t="s">
        <v>3177</v>
      </c>
    </row>
    <row r="1512" spans="1:28" ht="13" x14ac:dyDescent="0.15">
      <c r="A1512" s="1">
        <v>397</v>
      </c>
      <c r="B1512" s="2" t="s">
        <v>28</v>
      </c>
      <c r="C1512" s="2" t="s">
        <v>29</v>
      </c>
      <c r="D1512" s="1">
        <v>45</v>
      </c>
      <c r="E1512" s="2" t="s">
        <v>1619</v>
      </c>
      <c r="F1512" s="1" t="s">
        <v>119</v>
      </c>
      <c r="G1512" s="2"/>
      <c r="H1512" s="1">
        <v>17</v>
      </c>
      <c r="I1512" s="1">
        <v>24</v>
      </c>
      <c r="J1512" s="1">
        <v>0</v>
      </c>
      <c r="K1512" s="1">
        <v>5</v>
      </c>
      <c r="L1512" s="1">
        <v>334.44</v>
      </c>
      <c r="M1512" s="1">
        <v>334.51</v>
      </c>
      <c r="N1512" s="1">
        <v>333.541</v>
      </c>
      <c r="O1512" s="1">
        <v>333.6</v>
      </c>
      <c r="P1512" s="1">
        <v>7</v>
      </c>
      <c r="Q1512" s="1">
        <v>5</v>
      </c>
      <c r="R1512" s="2" t="s">
        <v>31</v>
      </c>
      <c r="S1512" s="2"/>
      <c r="T1512" s="2" t="s">
        <v>153</v>
      </c>
      <c r="U1512" s="2" t="s">
        <v>154</v>
      </c>
      <c r="V1512" s="2" t="s">
        <v>155</v>
      </c>
      <c r="W1512" s="2" t="s">
        <v>3178</v>
      </c>
      <c r="X1512" s="3">
        <v>44897.125694444447</v>
      </c>
      <c r="Y1512" s="2" t="s">
        <v>35</v>
      </c>
      <c r="Z1512" s="2" t="s">
        <v>36</v>
      </c>
      <c r="AA1512" s="2"/>
      <c r="AB1512" s="2" t="s">
        <v>3179</v>
      </c>
    </row>
    <row r="1513" spans="1:28" ht="13" x14ac:dyDescent="0.15">
      <c r="A1513" s="1">
        <v>397</v>
      </c>
      <c r="B1513" s="2" t="s">
        <v>28</v>
      </c>
      <c r="C1513" s="2" t="s">
        <v>29</v>
      </c>
      <c r="D1513" s="1">
        <v>45</v>
      </c>
      <c r="E1513" s="2" t="s">
        <v>1619</v>
      </c>
      <c r="F1513" s="1" t="s">
        <v>119</v>
      </c>
      <c r="G1513" s="2"/>
      <c r="H1513" s="1">
        <v>17</v>
      </c>
      <c r="I1513" s="1">
        <v>24</v>
      </c>
      <c r="J1513" s="1">
        <v>0</v>
      </c>
      <c r="K1513" s="1">
        <v>5</v>
      </c>
      <c r="L1513" s="1">
        <v>334.44</v>
      </c>
      <c r="M1513" s="1">
        <v>334.51</v>
      </c>
      <c r="N1513" s="1">
        <v>333.541</v>
      </c>
      <c r="O1513" s="1">
        <v>333.6</v>
      </c>
      <c r="P1513" s="1">
        <v>7</v>
      </c>
      <c r="Q1513" s="1">
        <v>30</v>
      </c>
      <c r="R1513" s="2" t="s">
        <v>31</v>
      </c>
      <c r="S1513" s="2"/>
      <c r="T1513" s="2" t="s">
        <v>120</v>
      </c>
      <c r="U1513" s="2" t="s">
        <v>121</v>
      </c>
      <c r="V1513" s="2" t="s">
        <v>122</v>
      </c>
      <c r="W1513" s="2" t="s">
        <v>3180</v>
      </c>
      <c r="X1513" s="3">
        <v>44897.125694444447</v>
      </c>
      <c r="Y1513" s="2" t="s">
        <v>35</v>
      </c>
      <c r="Z1513" s="2" t="s">
        <v>36</v>
      </c>
      <c r="AA1513" s="2"/>
      <c r="AB1513" s="2" t="s">
        <v>3181</v>
      </c>
    </row>
    <row r="1514" spans="1:28" ht="13" x14ac:dyDescent="0.15">
      <c r="A1514" s="1">
        <v>397</v>
      </c>
      <c r="B1514" s="2" t="s">
        <v>28</v>
      </c>
      <c r="C1514" s="2" t="s">
        <v>29</v>
      </c>
      <c r="D1514" s="1">
        <v>46</v>
      </c>
      <c r="E1514" s="2" t="s">
        <v>1619</v>
      </c>
      <c r="F1514" s="1">
        <v>2</v>
      </c>
      <c r="G1514" s="2" t="s">
        <v>43</v>
      </c>
      <c r="H1514" s="1">
        <v>47</v>
      </c>
      <c r="I1514" s="1">
        <v>49</v>
      </c>
      <c r="J1514" s="1">
        <v>47</v>
      </c>
      <c r="K1514" s="1">
        <v>5</v>
      </c>
      <c r="L1514" s="1">
        <v>335.56</v>
      </c>
      <c r="M1514" s="1">
        <v>335.58</v>
      </c>
      <c r="N1514" s="1">
        <v>335.38499999999999</v>
      </c>
      <c r="O1514" s="1">
        <v>335.40300000000002</v>
      </c>
      <c r="P1514" s="1">
        <v>2</v>
      </c>
      <c r="Q1514" s="1">
        <v>7</v>
      </c>
      <c r="R1514" s="2" t="s">
        <v>210</v>
      </c>
      <c r="S1514" s="2" t="s">
        <v>211</v>
      </c>
      <c r="T1514" s="2" t="s">
        <v>212</v>
      </c>
      <c r="U1514" s="2" t="s">
        <v>213</v>
      </c>
      <c r="V1514" s="2" t="s">
        <v>211</v>
      </c>
      <c r="W1514" s="2" t="s">
        <v>3182</v>
      </c>
      <c r="X1514" s="3">
        <v>44898.011111111111</v>
      </c>
      <c r="Y1514" s="2" t="s">
        <v>35</v>
      </c>
      <c r="Z1514" s="2" t="s">
        <v>36</v>
      </c>
      <c r="AA1514" s="2"/>
      <c r="AB1514" s="2" t="s">
        <v>3183</v>
      </c>
    </row>
    <row r="1515" spans="1:28" ht="13" x14ac:dyDescent="0.15">
      <c r="A1515" s="1">
        <v>397</v>
      </c>
      <c r="B1515" s="2" t="s">
        <v>28</v>
      </c>
      <c r="C1515" s="2" t="s">
        <v>29</v>
      </c>
      <c r="D1515" s="1">
        <v>46</v>
      </c>
      <c r="E1515" s="2" t="s">
        <v>1619</v>
      </c>
      <c r="F1515" s="1">
        <v>2</v>
      </c>
      <c r="G1515" s="2" t="s">
        <v>29</v>
      </c>
      <c r="H1515" s="1">
        <v>60</v>
      </c>
      <c r="I1515" s="1">
        <v>60</v>
      </c>
      <c r="J1515" s="1">
        <v>60</v>
      </c>
      <c r="K1515" s="1">
        <v>5</v>
      </c>
      <c r="L1515" s="1">
        <v>335.69</v>
      </c>
      <c r="M1515" s="1">
        <v>335.69</v>
      </c>
      <c r="N1515" s="1">
        <v>335.50299999999999</v>
      </c>
      <c r="O1515" s="1">
        <v>335.50299999999999</v>
      </c>
      <c r="P1515" s="1">
        <v>0</v>
      </c>
      <c r="Q1515" s="1"/>
      <c r="R1515" s="2" t="s">
        <v>38</v>
      </c>
      <c r="S1515" s="2" t="s">
        <v>39</v>
      </c>
      <c r="T1515" s="2"/>
      <c r="U1515" s="2"/>
      <c r="V1515" s="2" t="s">
        <v>39</v>
      </c>
      <c r="W1515" s="2" t="s">
        <v>3184</v>
      </c>
      <c r="X1515" s="3">
        <v>44898.037499999999</v>
      </c>
      <c r="Y1515" s="2" t="s">
        <v>41</v>
      </c>
      <c r="Z1515" s="2" t="s">
        <v>36</v>
      </c>
      <c r="AA1515" s="2"/>
      <c r="AB1515" s="2" t="s">
        <v>3185</v>
      </c>
    </row>
    <row r="1516" spans="1:28" ht="13" x14ac:dyDescent="0.15">
      <c r="A1516" s="1">
        <v>397</v>
      </c>
      <c r="B1516" s="2" t="s">
        <v>28</v>
      </c>
      <c r="C1516" s="2" t="s">
        <v>29</v>
      </c>
      <c r="D1516" s="1">
        <v>46</v>
      </c>
      <c r="E1516" s="2" t="s">
        <v>1619</v>
      </c>
      <c r="F1516" s="1">
        <v>2</v>
      </c>
      <c r="G1516" s="2" t="s">
        <v>43</v>
      </c>
      <c r="H1516" s="1">
        <v>60</v>
      </c>
      <c r="I1516" s="1">
        <v>61</v>
      </c>
      <c r="J1516" s="1">
        <v>60</v>
      </c>
      <c r="K1516" s="1">
        <v>5</v>
      </c>
      <c r="L1516" s="1">
        <v>335.69</v>
      </c>
      <c r="M1516" s="1">
        <v>335.7</v>
      </c>
      <c r="N1516" s="1">
        <v>335.50299999999999</v>
      </c>
      <c r="O1516" s="1">
        <v>335.51299999999998</v>
      </c>
      <c r="P1516" s="1">
        <v>1</v>
      </c>
      <c r="Q1516" s="1">
        <v>5</v>
      </c>
      <c r="R1516" s="2" t="s">
        <v>44</v>
      </c>
      <c r="S1516" s="2" t="s">
        <v>108</v>
      </c>
      <c r="T1516" s="2"/>
      <c r="U1516" s="2"/>
      <c r="V1516" s="2" t="s">
        <v>108</v>
      </c>
      <c r="W1516" s="2" t="s">
        <v>3186</v>
      </c>
      <c r="X1516" s="3">
        <v>44898.019444444442</v>
      </c>
      <c r="Y1516" s="2" t="s">
        <v>2172</v>
      </c>
      <c r="Z1516" s="2" t="s">
        <v>36</v>
      </c>
      <c r="AA1516" s="2"/>
      <c r="AB1516" s="2" t="s">
        <v>3187</v>
      </c>
    </row>
    <row r="1517" spans="1:28" ht="13" x14ac:dyDescent="0.15">
      <c r="A1517" s="1">
        <v>397</v>
      </c>
      <c r="B1517" s="2" t="s">
        <v>28</v>
      </c>
      <c r="C1517" s="2" t="s">
        <v>29</v>
      </c>
      <c r="D1517" s="1">
        <v>46</v>
      </c>
      <c r="E1517" s="2" t="s">
        <v>1619</v>
      </c>
      <c r="F1517" s="1">
        <v>2</v>
      </c>
      <c r="G1517" s="2" t="s">
        <v>43</v>
      </c>
      <c r="H1517" s="1">
        <v>60</v>
      </c>
      <c r="I1517" s="1">
        <v>61</v>
      </c>
      <c r="J1517" s="1">
        <v>60</v>
      </c>
      <c r="K1517" s="1">
        <v>5</v>
      </c>
      <c r="L1517" s="1">
        <v>335.69</v>
      </c>
      <c r="M1517" s="1">
        <v>335.7</v>
      </c>
      <c r="N1517" s="1">
        <v>335.50299999999999</v>
      </c>
      <c r="O1517" s="1">
        <v>335.51299999999998</v>
      </c>
      <c r="P1517" s="1">
        <v>1</v>
      </c>
      <c r="Q1517" s="1">
        <v>5</v>
      </c>
      <c r="R1517" s="2" t="s">
        <v>44</v>
      </c>
      <c r="S1517" s="2" t="s">
        <v>112</v>
      </c>
      <c r="T1517" s="2"/>
      <c r="U1517" s="2"/>
      <c r="V1517" s="2" t="s">
        <v>112</v>
      </c>
      <c r="W1517" s="2" t="s">
        <v>3188</v>
      </c>
      <c r="X1517" s="3">
        <v>44898.019444444442</v>
      </c>
      <c r="Y1517" s="2" t="s">
        <v>2172</v>
      </c>
      <c r="Z1517" s="2" t="s">
        <v>36</v>
      </c>
      <c r="AA1517" s="2"/>
      <c r="AB1517" s="2" t="s">
        <v>3189</v>
      </c>
    </row>
    <row r="1518" spans="1:28" ht="13" x14ac:dyDescent="0.15">
      <c r="A1518" s="1">
        <v>397</v>
      </c>
      <c r="B1518" s="2" t="s">
        <v>28</v>
      </c>
      <c r="C1518" s="2" t="s">
        <v>29</v>
      </c>
      <c r="D1518" s="1">
        <v>46</v>
      </c>
      <c r="E1518" s="2" t="s">
        <v>1619</v>
      </c>
      <c r="F1518" s="1">
        <v>2</v>
      </c>
      <c r="G1518" s="2" t="s">
        <v>43</v>
      </c>
      <c r="H1518" s="1">
        <v>77</v>
      </c>
      <c r="I1518" s="1">
        <v>77</v>
      </c>
      <c r="J1518" s="1">
        <v>77</v>
      </c>
      <c r="K1518" s="1">
        <v>5</v>
      </c>
      <c r="L1518" s="1">
        <v>335.86</v>
      </c>
      <c r="M1518" s="1">
        <v>335.86</v>
      </c>
      <c r="N1518" s="1">
        <v>335.65800000000002</v>
      </c>
      <c r="O1518" s="1">
        <v>335.65800000000002</v>
      </c>
      <c r="P1518" s="1">
        <v>0</v>
      </c>
      <c r="Q1518" s="1">
        <v>1</v>
      </c>
      <c r="R1518" s="2" t="s">
        <v>49</v>
      </c>
      <c r="S1518" s="2" t="s">
        <v>50</v>
      </c>
      <c r="T1518" s="2"/>
      <c r="U1518" s="2"/>
      <c r="V1518" s="2" t="s">
        <v>50</v>
      </c>
      <c r="W1518" s="2" t="s">
        <v>3190</v>
      </c>
      <c r="X1518" s="3">
        <v>44898.015972222223</v>
      </c>
      <c r="Y1518" s="2" t="s">
        <v>2172</v>
      </c>
      <c r="Z1518" s="2" t="s">
        <v>36</v>
      </c>
      <c r="AA1518" s="2"/>
      <c r="AB1518" s="2" t="s">
        <v>3191</v>
      </c>
    </row>
    <row r="1519" spans="1:28" ht="13" x14ac:dyDescent="0.15">
      <c r="A1519" s="1">
        <v>397</v>
      </c>
      <c r="B1519" s="2" t="s">
        <v>28</v>
      </c>
      <c r="C1519" s="2" t="s">
        <v>29</v>
      </c>
      <c r="D1519" s="1">
        <v>46</v>
      </c>
      <c r="E1519" s="2" t="s">
        <v>1619</v>
      </c>
      <c r="F1519" s="1">
        <v>3</v>
      </c>
      <c r="G1519" s="2" t="s">
        <v>43</v>
      </c>
      <c r="H1519" s="1">
        <v>23</v>
      </c>
      <c r="I1519" s="1">
        <v>25</v>
      </c>
      <c r="J1519" s="1">
        <v>23</v>
      </c>
      <c r="K1519" s="1">
        <v>5</v>
      </c>
      <c r="L1519" s="1">
        <v>336.81</v>
      </c>
      <c r="M1519" s="1">
        <v>336.83</v>
      </c>
      <c r="N1519" s="1">
        <v>336.52300000000002</v>
      </c>
      <c r="O1519" s="1">
        <v>336.54199999999997</v>
      </c>
      <c r="P1519" s="1">
        <v>2</v>
      </c>
      <c r="Q1519" s="2">
        <v>10</v>
      </c>
      <c r="R1519" s="2" t="s">
        <v>44</v>
      </c>
      <c r="S1519" s="2" t="s">
        <v>45</v>
      </c>
      <c r="T1519" s="2"/>
      <c r="U1519" s="2"/>
      <c r="V1519" s="2">
        <v>31216</v>
      </c>
      <c r="W1519" s="2" t="s">
        <v>3192</v>
      </c>
      <c r="X1519" s="3">
        <v>44898.012499999997</v>
      </c>
      <c r="Y1519" s="2" t="s">
        <v>2172</v>
      </c>
      <c r="Z1519" s="2" t="s">
        <v>36</v>
      </c>
      <c r="AA1519" s="2"/>
      <c r="AB1519" s="2" t="s">
        <v>3193</v>
      </c>
    </row>
    <row r="1520" spans="1:28" ht="13" x14ac:dyDescent="0.15">
      <c r="A1520" s="1">
        <v>397</v>
      </c>
      <c r="B1520" s="2" t="s">
        <v>28</v>
      </c>
      <c r="C1520" s="2" t="s">
        <v>29</v>
      </c>
      <c r="D1520" s="1">
        <v>46</v>
      </c>
      <c r="E1520" s="2" t="s">
        <v>1619</v>
      </c>
      <c r="F1520" s="1">
        <v>3</v>
      </c>
      <c r="G1520" s="2" t="s">
        <v>43</v>
      </c>
      <c r="H1520" s="1">
        <v>71</v>
      </c>
      <c r="I1520" s="1">
        <v>71</v>
      </c>
      <c r="J1520" s="1">
        <v>71</v>
      </c>
      <c r="K1520" s="1">
        <v>5</v>
      </c>
      <c r="L1520" s="1">
        <v>337.29</v>
      </c>
      <c r="M1520" s="1">
        <v>337.29</v>
      </c>
      <c r="N1520" s="1">
        <v>336.96100000000001</v>
      </c>
      <c r="O1520" s="1">
        <v>336.96100000000001</v>
      </c>
      <c r="P1520" s="1">
        <v>0</v>
      </c>
      <c r="Q1520" s="2">
        <v>1</v>
      </c>
      <c r="R1520" s="2" t="s">
        <v>49</v>
      </c>
      <c r="S1520" s="2" t="s">
        <v>50</v>
      </c>
      <c r="T1520" s="2"/>
      <c r="U1520" s="2"/>
      <c r="V1520" s="2" t="s">
        <v>50</v>
      </c>
      <c r="W1520" s="2" t="s">
        <v>3194</v>
      </c>
      <c r="X1520" s="3">
        <v>44898.015972222223</v>
      </c>
      <c r="Y1520" s="2" t="s">
        <v>2172</v>
      </c>
      <c r="Z1520" s="2" t="s">
        <v>36</v>
      </c>
      <c r="AA1520" s="2"/>
      <c r="AB1520" s="2" t="s">
        <v>3195</v>
      </c>
    </row>
    <row r="1521" spans="1:28" ht="13" x14ac:dyDescent="0.15">
      <c r="A1521" s="1">
        <v>397</v>
      </c>
      <c r="B1521" s="2" t="s">
        <v>28</v>
      </c>
      <c r="C1521" s="2" t="s">
        <v>29</v>
      </c>
      <c r="D1521" s="1">
        <v>46</v>
      </c>
      <c r="E1521" s="2" t="s">
        <v>1619</v>
      </c>
      <c r="F1521" s="1">
        <v>4</v>
      </c>
      <c r="G1521" s="2" t="s">
        <v>43</v>
      </c>
      <c r="H1521" s="1">
        <v>33</v>
      </c>
      <c r="I1521" s="1">
        <v>33</v>
      </c>
      <c r="J1521" s="1">
        <v>33</v>
      </c>
      <c r="K1521" s="1">
        <v>5</v>
      </c>
      <c r="L1521" s="1">
        <v>338.4</v>
      </c>
      <c r="M1521" s="1">
        <v>338.4</v>
      </c>
      <c r="N1521" s="1">
        <v>337.97199999999998</v>
      </c>
      <c r="O1521" s="1">
        <v>337.97199999999998</v>
      </c>
      <c r="P1521" s="1">
        <v>0</v>
      </c>
      <c r="Q1521" s="2">
        <v>1</v>
      </c>
      <c r="R1521" s="2" t="s">
        <v>49</v>
      </c>
      <c r="S1521" s="2" t="s">
        <v>50</v>
      </c>
      <c r="T1521" s="2"/>
      <c r="U1521" s="2"/>
      <c r="V1521" s="2" t="s">
        <v>50</v>
      </c>
      <c r="W1521" s="2" t="s">
        <v>3196</v>
      </c>
      <c r="X1521" s="3">
        <v>44898.015972222223</v>
      </c>
      <c r="Y1521" s="2" t="s">
        <v>2172</v>
      </c>
      <c r="Z1521" s="2" t="s">
        <v>36</v>
      </c>
      <c r="AA1521" s="2"/>
      <c r="AB1521" s="2" t="s">
        <v>3197</v>
      </c>
    </row>
    <row r="1522" spans="1:28" ht="13" x14ac:dyDescent="0.15">
      <c r="A1522" s="1">
        <v>397</v>
      </c>
      <c r="B1522" s="2" t="s">
        <v>28</v>
      </c>
      <c r="C1522" s="2" t="s">
        <v>29</v>
      </c>
      <c r="D1522" s="1">
        <v>46</v>
      </c>
      <c r="E1522" s="2" t="s">
        <v>1619</v>
      </c>
      <c r="F1522" s="1" t="s">
        <v>119</v>
      </c>
      <c r="G1522" s="2"/>
      <c r="H1522" s="1">
        <v>13</v>
      </c>
      <c r="I1522" s="1">
        <v>20</v>
      </c>
      <c r="J1522" s="1">
        <v>0</v>
      </c>
      <c r="K1522" s="1">
        <v>5</v>
      </c>
      <c r="L1522" s="1">
        <v>338.91</v>
      </c>
      <c r="M1522" s="1">
        <v>338.98</v>
      </c>
      <c r="N1522" s="1">
        <v>338.43599999999998</v>
      </c>
      <c r="O1522" s="1">
        <v>338.5</v>
      </c>
      <c r="P1522" s="1">
        <v>7</v>
      </c>
      <c r="Q1522" s="1">
        <v>20</v>
      </c>
      <c r="R1522" s="2" t="s">
        <v>31</v>
      </c>
      <c r="S1522" s="2"/>
      <c r="T1522" s="2" t="s">
        <v>146</v>
      </c>
      <c r="U1522" s="2" t="s">
        <v>147</v>
      </c>
      <c r="V1522" s="2" t="s">
        <v>148</v>
      </c>
      <c r="W1522" s="2" t="s">
        <v>3198</v>
      </c>
      <c r="X1522" s="3">
        <v>44897.15</v>
      </c>
      <c r="Y1522" s="2" t="s">
        <v>35</v>
      </c>
      <c r="Z1522" s="2" t="s">
        <v>36</v>
      </c>
      <c r="AA1522" s="2"/>
      <c r="AB1522" s="2" t="s">
        <v>3199</v>
      </c>
    </row>
    <row r="1523" spans="1:28" ht="13" x14ac:dyDescent="0.15">
      <c r="A1523" s="1">
        <v>397</v>
      </c>
      <c r="B1523" s="2" t="s">
        <v>28</v>
      </c>
      <c r="C1523" s="2" t="s">
        <v>29</v>
      </c>
      <c r="D1523" s="1">
        <v>46</v>
      </c>
      <c r="E1523" s="2" t="s">
        <v>1619</v>
      </c>
      <c r="F1523" s="1" t="s">
        <v>119</v>
      </c>
      <c r="G1523" s="2"/>
      <c r="H1523" s="1">
        <v>13</v>
      </c>
      <c r="I1523" s="1">
        <v>20</v>
      </c>
      <c r="J1523" s="1">
        <v>0</v>
      </c>
      <c r="K1523" s="1">
        <v>5</v>
      </c>
      <c r="L1523" s="1">
        <v>338.91</v>
      </c>
      <c r="M1523" s="1">
        <v>338.98</v>
      </c>
      <c r="N1523" s="1">
        <v>338.43599999999998</v>
      </c>
      <c r="O1523" s="1">
        <v>338.5</v>
      </c>
      <c r="P1523" s="1">
        <v>7</v>
      </c>
      <c r="Q1523" s="2">
        <v>20</v>
      </c>
      <c r="R1523" s="2" t="s">
        <v>31</v>
      </c>
      <c r="S1523" s="2"/>
      <c r="T1523" s="2" t="s">
        <v>158</v>
      </c>
      <c r="U1523" s="2" t="s">
        <v>159</v>
      </c>
      <c r="V1523" s="2" t="s">
        <v>160</v>
      </c>
      <c r="W1523" s="2" t="s">
        <v>3200</v>
      </c>
      <c r="X1523" s="3">
        <v>44897.15</v>
      </c>
      <c r="Y1523" s="2" t="s">
        <v>35</v>
      </c>
      <c r="Z1523" s="2" t="s">
        <v>36</v>
      </c>
      <c r="AA1523" s="2"/>
      <c r="AB1523" s="2" t="s">
        <v>3201</v>
      </c>
    </row>
    <row r="1524" spans="1:28" ht="13" x14ac:dyDescent="0.15">
      <c r="A1524" s="1">
        <v>397</v>
      </c>
      <c r="B1524" s="2" t="s">
        <v>28</v>
      </c>
      <c r="C1524" s="2" t="s">
        <v>29</v>
      </c>
      <c r="D1524" s="1">
        <v>46</v>
      </c>
      <c r="E1524" s="2" t="s">
        <v>1619</v>
      </c>
      <c r="F1524" s="1" t="s">
        <v>119</v>
      </c>
      <c r="G1524" s="2"/>
      <c r="H1524" s="1">
        <v>13</v>
      </c>
      <c r="I1524" s="1">
        <v>20</v>
      </c>
      <c r="J1524" s="1">
        <v>0</v>
      </c>
      <c r="K1524" s="1">
        <v>5</v>
      </c>
      <c r="L1524" s="1">
        <v>338.91</v>
      </c>
      <c r="M1524" s="1">
        <v>338.98</v>
      </c>
      <c r="N1524" s="1">
        <v>338.43599999999998</v>
      </c>
      <c r="O1524" s="1">
        <v>338.5</v>
      </c>
      <c r="P1524" s="1">
        <v>7</v>
      </c>
      <c r="Q1524" s="1">
        <v>30</v>
      </c>
      <c r="R1524" s="2" t="s">
        <v>31</v>
      </c>
      <c r="S1524" s="2"/>
      <c r="T1524" s="2" t="s">
        <v>125</v>
      </c>
      <c r="U1524" s="2" t="s">
        <v>126</v>
      </c>
      <c r="V1524" s="2" t="s">
        <v>127</v>
      </c>
      <c r="W1524" s="2" t="s">
        <v>3202</v>
      </c>
      <c r="X1524" s="3">
        <v>44897.15</v>
      </c>
      <c r="Y1524" s="2" t="s">
        <v>35</v>
      </c>
      <c r="Z1524" s="2" t="s">
        <v>36</v>
      </c>
      <c r="AA1524" s="2"/>
      <c r="AB1524" s="2" t="s">
        <v>3203</v>
      </c>
    </row>
    <row r="1525" spans="1:28" ht="13" x14ac:dyDescent="0.15">
      <c r="A1525" s="1">
        <v>397</v>
      </c>
      <c r="B1525" s="2" t="s">
        <v>28</v>
      </c>
      <c r="C1525" s="2" t="s">
        <v>29</v>
      </c>
      <c r="D1525" s="1">
        <v>46</v>
      </c>
      <c r="E1525" s="2" t="s">
        <v>1619</v>
      </c>
      <c r="F1525" s="1" t="s">
        <v>119</v>
      </c>
      <c r="G1525" s="2"/>
      <c r="H1525" s="1">
        <v>13</v>
      </c>
      <c r="I1525" s="1">
        <v>20</v>
      </c>
      <c r="J1525" s="1">
        <v>0</v>
      </c>
      <c r="K1525" s="1">
        <v>5</v>
      </c>
      <c r="L1525" s="1">
        <v>338.91</v>
      </c>
      <c r="M1525" s="1">
        <v>338.98</v>
      </c>
      <c r="N1525" s="1">
        <v>338.43599999999998</v>
      </c>
      <c r="O1525" s="1">
        <v>338.5</v>
      </c>
      <c r="P1525" s="1">
        <v>7</v>
      </c>
      <c r="Q1525" s="1">
        <v>5</v>
      </c>
      <c r="R1525" s="2" t="s">
        <v>31</v>
      </c>
      <c r="S1525" s="2"/>
      <c r="T1525" s="2" t="s">
        <v>136</v>
      </c>
      <c r="U1525" s="2" t="s">
        <v>137</v>
      </c>
      <c r="V1525" s="2" t="s">
        <v>138</v>
      </c>
      <c r="W1525" s="2" t="s">
        <v>3204</v>
      </c>
      <c r="X1525" s="3">
        <v>44897.15</v>
      </c>
      <c r="Y1525" s="2" t="s">
        <v>35</v>
      </c>
      <c r="Z1525" s="2" t="s">
        <v>36</v>
      </c>
      <c r="AA1525" s="2"/>
      <c r="AB1525" s="2" t="s">
        <v>3205</v>
      </c>
    </row>
    <row r="1526" spans="1:28" ht="13" x14ac:dyDescent="0.15">
      <c r="A1526" s="1">
        <v>397</v>
      </c>
      <c r="B1526" s="2" t="s">
        <v>28</v>
      </c>
      <c r="C1526" s="2" t="s">
        <v>29</v>
      </c>
      <c r="D1526" s="1">
        <v>46</v>
      </c>
      <c r="E1526" s="2" t="s">
        <v>1619</v>
      </c>
      <c r="F1526" s="1" t="s">
        <v>119</v>
      </c>
      <c r="G1526" s="2"/>
      <c r="H1526" s="1">
        <v>13</v>
      </c>
      <c r="I1526" s="1">
        <v>20</v>
      </c>
      <c r="J1526" s="1">
        <v>13</v>
      </c>
      <c r="K1526" s="1">
        <v>5</v>
      </c>
      <c r="L1526" s="1">
        <v>338.91</v>
      </c>
      <c r="M1526" s="1">
        <v>338.98</v>
      </c>
      <c r="N1526" s="1">
        <v>338.43599999999998</v>
      </c>
      <c r="O1526" s="1">
        <v>338.5</v>
      </c>
      <c r="P1526" s="1">
        <v>7</v>
      </c>
      <c r="Q1526" s="1">
        <v>247</v>
      </c>
      <c r="R1526" s="2" t="s">
        <v>59</v>
      </c>
      <c r="S1526" s="2" t="s">
        <v>32</v>
      </c>
      <c r="T1526" s="2"/>
      <c r="U1526" s="2"/>
      <c r="V1526" s="2" t="s">
        <v>32</v>
      </c>
      <c r="W1526" s="2" t="s">
        <v>3206</v>
      </c>
      <c r="X1526" s="3">
        <v>44897.149305555555</v>
      </c>
      <c r="Y1526" s="2" t="s">
        <v>2982</v>
      </c>
      <c r="Z1526" s="2" t="s">
        <v>36</v>
      </c>
      <c r="AA1526" s="2"/>
      <c r="AB1526" s="2" t="s">
        <v>3207</v>
      </c>
    </row>
    <row r="1527" spans="1:28" ht="13" x14ac:dyDescent="0.15">
      <c r="A1527" s="1">
        <v>397</v>
      </c>
      <c r="B1527" s="2" t="s">
        <v>28</v>
      </c>
      <c r="C1527" s="2" t="s">
        <v>29</v>
      </c>
      <c r="D1527" s="1">
        <v>46</v>
      </c>
      <c r="E1527" s="2" t="s">
        <v>1619</v>
      </c>
      <c r="F1527" s="1" t="s">
        <v>119</v>
      </c>
      <c r="G1527" s="2"/>
      <c r="H1527" s="1">
        <v>13</v>
      </c>
      <c r="I1527" s="1">
        <v>20</v>
      </c>
      <c r="J1527" s="1">
        <v>0</v>
      </c>
      <c r="K1527" s="1">
        <v>5</v>
      </c>
      <c r="L1527" s="1">
        <v>338.91</v>
      </c>
      <c r="M1527" s="1">
        <v>338.98</v>
      </c>
      <c r="N1527" s="1">
        <v>338.43599999999998</v>
      </c>
      <c r="O1527" s="1">
        <v>338.5</v>
      </c>
      <c r="P1527" s="1">
        <v>7</v>
      </c>
      <c r="Q1527" s="1">
        <v>5</v>
      </c>
      <c r="R1527" s="2" t="s">
        <v>31</v>
      </c>
      <c r="S1527" s="2" t="s">
        <v>50</v>
      </c>
      <c r="T1527" s="2"/>
      <c r="U1527" s="2"/>
      <c r="V1527" s="2" t="s">
        <v>50</v>
      </c>
      <c r="W1527" s="2" t="s">
        <v>3208</v>
      </c>
      <c r="X1527" s="3">
        <v>44897.15</v>
      </c>
      <c r="Y1527" s="2" t="s">
        <v>35</v>
      </c>
      <c r="Z1527" s="2" t="s">
        <v>36</v>
      </c>
      <c r="AA1527" s="2" t="s">
        <v>131</v>
      </c>
      <c r="AB1527" s="2" t="s">
        <v>3209</v>
      </c>
    </row>
    <row r="1528" spans="1:28" ht="13" x14ac:dyDescent="0.15">
      <c r="A1528" s="1">
        <v>397</v>
      </c>
      <c r="B1528" s="2" t="s">
        <v>28</v>
      </c>
      <c r="C1528" s="2" t="s">
        <v>29</v>
      </c>
      <c r="D1528" s="1">
        <v>46</v>
      </c>
      <c r="E1528" s="2" t="s">
        <v>1619</v>
      </c>
      <c r="F1528" s="1" t="s">
        <v>119</v>
      </c>
      <c r="G1528" s="2"/>
      <c r="H1528" s="1">
        <v>13</v>
      </c>
      <c r="I1528" s="1">
        <v>20</v>
      </c>
      <c r="J1528" s="1">
        <v>0</v>
      </c>
      <c r="K1528" s="1">
        <v>5</v>
      </c>
      <c r="L1528" s="1">
        <v>338.91</v>
      </c>
      <c r="M1528" s="1">
        <v>338.98</v>
      </c>
      <c r="N1528" s="1">
        <v>338.43599999999998</v>
      </c>
      <c r="O1528" s="1">
        <v>338.5</v>
      </c>
      <c r="P1528" s="1">
        <v>7</v>
      </c>
      <c r="Q1528" s="1">
        <v>30</v>
      </c>
      <c r="R1528" s="2" t="s">
        <v>31</v>
      </c>
      <c r="S1528" s="2"/>
      <c r="T1528" s="2" t="s">
        <v>120</v>
      </c>
      <c r="U1528" s="2" t="s">
        <v>121</v>
      </c>
      <c r="V1528" s="2" t="s">
        <v>122</v>
      </c>
      <c r="W1528" s="2" t="s">
        <v>3210</v>
      </c>
      <c r="X1528" s="3">
        <v>44897.15</v>
      </c>
      <c r="Y1528" s="2" t="s">
        <v>35</v>
      </c>
      <c r="Z1528" s="2" t="s">
        <v>36</v>
      </c>
      <c r="AA1528" s="2"/>
      <c r="AB1528" s="2" t="s">
        <v>3211</v>
      </c>
    </row>
    <row r="1529" spans="1:28" ht="13" x14ac:dyDescent="0.15">
      <c r="A1529" s="1">
        <v>397</v>
      </c>
      <c r="B1529" s="2" t="s">
        <v>28</v>
      </c>
      <c r="C1529" s="2" t="s">
        <v>29</v>
      </c>
      <c r="D1529" s="1">
        <v>46</v>
      </c>
      <c r="E1529" s="2" t="s">
        <v>1619</v>
      </c>
      <c r="F1529" s="1" t="s">
        <v>119</v>
      </c>
      <c r="G1529" s="2"/>
      <c r="H1529" s="1">
        <v>13</v>
      </c>
      <c r="I1529" s="1">
        <v>20</v>
      </c>
      <c r="J1529" s="1">
        <v>0</v>
      </c>
      <c r="K1529" s="1">
        <v>5</v>
      </c>
      <c r="L1529" s="1">
        <v>338.91</v>
      </c>
      <c r="M1529" s="1">
        <v>338.98</v>
      </c>
      <c r="N1529" s="1">
        <v>338.43599999999998</v>
      </c>
      <c r="O1529" s="1">
        <v>338.5</v>
      </c>
      <c r="P1529" s="1">
        <v>7</v>
      </c>
      <c r="Q1529" s="1">
        <v>5</v>
      </c>
      <c r="R1529" s="2" t="s">
        <v>31</v>
      </c>
      <c r="S1529" s="2"/>
      <c r="T1529" s="2" t="s">
        <v>141</v>
      </c>
      <c r="U1529" s="2" t="s">
        <v>142</v>
      </c>
      <c r="V1529" s="2" t="s">
        <v>143</v>
      </c>
      <c r="W1529" s="2" t="s">
        <v>3212</v>
      </c>
      <c r="X1529" s="3">
        <v>44897.15</v>
      </c>
      <c r="Y1529" s="2" t="s">
        <v>35</v>
      </c>
      <c r="Z1529" s="2" t="s">
        <v>36</v>
      </c>
      <c r="AA1529" s="2"/>
      <c r="AB1529" s="2" t="s">
        <v>3213</v>
      </c>
    </row>
    <row r="1530" spans="1:28" ht="13" x14ac:dyDescent="0.15">
      <c r="A1530" s="1">
        <v>397</v>
      </c>
      <c r="B1530" s="2" t="s">
        <v>28</v>
      </c>
      <c r="C1530" s="2" t="s">
        <v>29</v>
      </c>
      <c r="D1530" s="1">
        <v>46</v>
      </c>
      <c r="E1530" s="2" t="s">
        <v>1619</v>
      </c>
      <c r="F1530" s="1" t="s">
        <v>119</v>
      </c>
      <c r="G1530" s="2"/>
      <c r="H1530" s="1">
        <v>13</v>
      </c>
      <c r="I1530" s="1">
        <v>20</v>
      </c>
      <c r="J1530" s="1">
        <v>0</v>
      </c>
      <c r="K1530" s="1">
        <v>5</v>
      </c>
      <c r="L1530" s="1">
        <v>338.91</v>
      </c>
      <c r="M1530" s="1">
        <v>338.98</v>
      </c>
      <c r="N1530" s="1">
        <v>338.43599999999998</v>
      </c>
      <c r="O1530" s="1">
        <v>338.5</v>
      </c>
      <c r="P1530" s="1">
        <v>7</v>
      </c>
      <c r="Q1530" s="1">
        <v>20</v>
      </c>
      <c r="R1530" s="2" t="s">
        <v>31</v>
      </c>
      <c r="S1530" s="2" t="s">
        <v>133</v>
      </c>
      <c r="T1530" s="2"/>
      <c r="U1530" s="2"/>
      <c r="V1530" s="2" t="s">
        <v>133</v>
      </c>
      <c r="W1530" s="2" t="s">
        <v>3214</v>
      </c>
      <c r="X1530" s="3">
        <v>44897.15</v>
      </c>
      <c r="Y1530" s="2" t="s">
        <v>35</v>
      </c>
      <c r="Z1530" s="2" t="s">
        <v>36</v>
      </c>
      <c r="AA1530" s="2" t="s">
        <v>131</v>
      </c>
      <c r="AB1530" s="2" t="s">
        <v>3215</v>
      </c>
    </row>
    <row r="1531" spans="1:28" ht="13" x14ac:dyDescent="0.15">
      <c r="A1531" s="1">
        <v>397</v>
      </c>
      <c r="B1531" s="2" t="s">
        <v>28</v>
      </c>
      <c r="C1531" s="2" t="s">
        <v>29</v>
      </c>
      <c r="D1531" s="1">
        <v>46</v>
      </c>
      <c r="E1531" s="2" t="s">
        <v>1619</v>
      </c>
      <c r="F1531" s="1" t="s">
        <v>119</v>
      </c>
      <c r="G1531" s="2"/>
      <c r="H1531" s="1">
        <v>13</v>
      </c>
      <c r="I1531" s="1">
        <v>20</v>
      </c>
      <c r="J1531" s="1">
        <v>0</v>
      </c>
      <c r="K1531" s="1">
        <v>5</v>
      </c>
      <c r="L1531" s="1">
        <v>338.91</v>
      </c>
      <c r="M1531" s="1">
        <v>338.98</v>
      </c>
      <c r="N1531" s="1">
        <v>338.43599999999998</v>
      </c>
      <c r="O1531" s="1">
        <v>338.5</v>
      </c>
      <c r="P1531" s="1">
        <v>7</v>
      </c>
      <c r="Q1531" s="1">
        <v>5</v>
      </c>
      <c r="R1531" s="2" t="s">
        <v>31</v>
      </c>
      <c r="S1531" s="2"/>
      <c r="T1531" s="2" t="s">
        <v>153</v>
      </c>
      <c r="U1531" s="2" t="s">
        <v>154</v>
      </c>
      <c r="V1531" s="2" t="s">
        <v>155</v>
      </c>
      <c r="W1531" s="2" t="s">
        <v>3216</v>
      </c>
      <c r="X1531" s="3">
        <v>44897.15</v>
      </c>
      <c r="Y1531" s="2" t="s">
        <v>35</v>
      </c>
      <c r="Z1531" s="2" t="s">
        <v>36</v>
      </c>
      <c r="AA1531" s="2"/>
      <c r="AB1531" s="2" t="s">
        <v>3217</v>
      </c>
    </row>
    <row r="1532" spans="1:28" ht="13" x14ac:dyDescent="0.15">
      <c r="A1532" s="1">
        <v>397</v>
      </c>
      <c r="B1532" s="2" t="s">
        <v>28</v>
      </c>
      <c r="C1532" s="2" t="s">
        <v>29</v>
      </c>
      <c r="D1532" s="1">
        <v>47</v>
      </c>
      <c r="E1532" s="2" t="s">
        <v>1619</v>
      </c>
      <c r="F1532" s="1">
        <v>1</v>
      </c>
      <c r="G1532" s="2" t="s">
        <v>43</v>
      </c>
      <c r="H1532" s="1">
        <v>75</v>
      </c>
      <c r="I1532" s="1">
        <v>75</v>
      </c>
      <c r="J1532" s="1">
        <v>75</v>
      </c>
      <c r="K1532" s="1">
        <v>5</v>
      </c>
      <c r="L1532" s="1">
        <v>339.25</v>
      </c>
      <c r="M1532" s="1">
        <v>339.25</v>
      </c>
      <c r="N1532" s="1">
        <v>339.096</v>
      </c>
      <c r="O1532" s="1">
        <v>339.096</v>
      </c>
      <c r="P1532" s="1">
        <v>0</v>
      </c>
      <c r="Q1532" s="1">
        <v>1</v>
      </c>
      <c r="R1532" s="2" t="s">
        <v>49</v>
      </c>
      <c r="S1532" s="2" t="s">
        <v>50</v>
      </c>
      <c r="T1532" s="2"/>
      <c r="U1532" s="2"/>
      <c r="V1532" s="2" t="s">
        <v>50</v>
      </c>
      <c r="W1532" s="2" t="s">
        <v>3218</v>
      </c>
      <c r="X1532" s="3">
        <v>44898.037499999999</v>
      </c>
      <c r="Y1532" s="2" t="s">
        <v>2172</v>
      </c>
      <c r="Z1532" s="2" t="s">
        <v>36</v>
      </c>
      <c r="AA1532" s="2"/>
      <c r="AB1532" s="2" t="s">
        <v>3219</v>
      </c>
    </row>
    <row r="1533" spans="1:28" ht="13" x14ac:dyDescent="0.15">
      <c r="A1533" s="1">
        <v>397</v>
      </c>
      <c r="B1533" s="2" t="s">
        <v>28</v>
      </c>
      <c r="C1533" s="2" t="s">
        <v>29</v>
      </c>
      <c r="D1533" s="1">
        <v>47</v>
      </c>
      <c r="E1533" s="2" t="s">
        <v>1619</v>
      </c>
      <c r="F1533" s="1">
        <v>2</v>
      </c>
      <c r="G1533" s="2" t="s">
        <v>43</v>
      </c>
      <c r="H1533" s="1">
        <v>75</v>
      </c>
      <c r="I1533" s="1">
        <v>75</v>
      </c>
      <c r="J1533" s="1">
        <v>75</v>
      </c>
      <c r="K1533" s="1">
        <v>5</v>
      </c>
      <c r="L1533" s="1">
        <v>340.74</v>
      </c>
      <c r="M1533" s="1">
        <v>340.74</v>
      </c>
      <c r="N1533" s="1">
        <v>340.28</v>
      </c>
      <c r="O1533" s="1">
        <v>340.28</v>
      </c>
      <c r="P1533" s="1">
        <v>0</v>
      </c>
      <c r="Q1533" s="1">
        <v>1</v>
      </c>
      <c r="R1533" s="2" t="s">
        <v>49</v>
      </c>
      <c r="S1533" s="2" t="s">
        <v>50</v>
      </c>
      <c r="T1533" s="2"/>
      <c r="U1533" s="2"/>
      <c r="V1533" s="2" t="s">
        <v>50</v>
      </c>
      <c r="W1533" s="2" t="s">
        <v>3220</v>
      </c>
      <c r="X1533" s="3">
        <v>44898.037499999999</v>
      </c>
      <c r="Y1533" s="2" t="s">
        <v>2172</v>
      </c>
      <c r="Z1533" s="2" t="s">
        <v>36</v>
      </c>
      <c r="AA1533" s="2"/>
      <c r="AB1533" s="2" t="s">
        <v>3221</v>
      </c>
    </row>
    <row r="1534" spans="1:28" ht="13" x14ac:dyDescent="0.15">
      <c r="A1534" s="1">
        <v>397</v>
      </c>
      <c r="B1534" s="2" t="s">
        <v>28</v>
      </c>
      <c r="C1534" s="2" t="s">
        <v>29</v>
      </c>
      <c r="D1534" s="1">
        <v>47</v>
      </c>
      <c r="E1534" s="2" t="s">
        <v>1619</v>
      </c>
      <c r="F1534" s="1">
        <v>3</v>
      </c>
      <c r="G1534" s="2" t="s">
        <v>43</v>
      </c>
      <c r="H1534" s="1">
        <v>75</v>
      </c>
      <c r="I1534" s="1">
        <v>75</v>
      </c>
      <c r="J1534" s="1">
        <v>75</v>
      </c>
      <c r="K1534" s="1">
        <v>5</v>
      </c>
      <c r="L1534" s="1">
        <v>342.2</v>
      </c>
      <c r="M1534" s="1">
        <v>342.2</v>
      </c>
      <c r="N1534" s="1">
        <v>341.44</v>
      </c>
      <c r="O1534" s="1">
        <v>341.44</v>
      </c>
      <c r="P1534" s="1">
        <v>0</v>
      </c>
      <c r="Q1534" s="1">
        <v>1</v>
      </c>
      <c r="R1534" s="2" t="s">
        <v>49</v>
      </c>
      <c r="S1534" s="2" t="s">
        <v>50</v>
      </c>
      <c r="T1534" s="2"/>
      <c r="U1534" s="2"/>
      <c r="V1534" s="2" t="s">
        <v>50</v>
      </c>
      <c r="W1534" s="2" t="s">
        <v>3222</v>
      </c>
      <c r="X1534" s="3">
        <v>44898.037499999999</v>
      </c>
      <c r="Y1534" s="2" t="s">
        <v>2172</v>
      </c>
      <c r="Z1534" s="2" t="s">
        <v>36</v>
      </c>
      <c r="AA1534" s="2"/>
      <c r="AB1534" s="2" t="s">
        <v>3223</v>
      </c>
    </row>
    <row r="1535" spans="1:28" ht="13" x14ac:dyDescent="0.15">
      <c r="A1535" s="1">
        <v>397</v>
      </c>
      <c r="B1535" s="2" t="s">
        <v>28</v>
      </c>
      <c r="C1535" s="2" t="s">
        <v>29</v>
      </c>
      <c r="D1535" s="1">
        <v>47</v>
      </c>
      <c r="E1535" s="2" t="s">
        <v>1619</v>
      </c>
      <c r="F1535" s="1">
        <v>3</v>
      </c>
      <c r="G1535" s="2" t="s">
        <v>43</v>
      </c>
      <c r="H1535" s="1">
        <v>82</v>
      </c>
      <c r="I1535" s="1">
        <v>83</v>
      </c>
      <c r="J1535" s="1">
        <v>82</v>
      </c>
      <c r="K1535" s="1">
        <v>5</v>
      </c>
      <c r="L1535" s="1">
        <v>342.27</v>
      </c>
      <c r="M1535" s="1">
        <v>342.28</v>
      </c>
      <c r="N1535" s="1">
        <v>341.49599999999998</v>
      </c>
      <c r="O1535" s="1">
        <v>341.50400000000002</v>
      </c>
      <c r="P1535" s="1">
        <v>1</v>
      </c>
      <c r="Q1535" s="1">
        <v>5</v>
      </c>
      <c r="R1535" s="2" t="s">
        <v>44</v>
      </c>
      <c r="S1535" s="2" t="s">
        <v>112</v>
      </c>
      <c r="T1535" s="2"/>
      <c r="U1535" s="2"/>
      <c r="V1535" s="2" t="s">
        <v>112</v>
      </c>
      <c r="W1535" s="2" t="s">
        <v>3224</v>
      </c>
      <c r="X1535" s="3">
        <v>44898.042361111111</v>
      </c>
      <c r="Y1535" s="2" t="s">
        <v>2172</v>
      </c>
      <c r="Z1535" s="2" t="s">
        <v>36</v>
      </c>
      <c r="AA1535" s="2"/>
      <c r="AB1535" s="2" t="s">
        <v>3225</v>
      </c>
    </row>
    <row r="1536" spans="1:28" ht="13" x14ac:dyDescent="0.15">
      <c r="A1536" s="1">
        <v>397</v>
      </c>
      <c r="B1536" s="2" t="s">
        <v>28</v>
      </c>
      <c r="C1536" s="2" t="s">
        <v>29</v>
      </c>
      <c r="D1536" s="1">
        <v>47</v>
      </c>
      <c r="E1536" s="2" t="s">
        <v>1619</v>
      </c>
      <c r="F1536" s="1">
        <v>3</v>
      </c>
      <c r="G1536" s="2" t="s">
        <v>43</v>
      </c>
      <c r="H1536" s="1">
        <v>82</v>
      </c>
      <c r="I1536" s="1">
        <v>83</v>
      </c>
      <c r="J1536" s="1">
        <v>82</v>
      </c>
      <c r="K1536" s="1">
        <v>5</v>
      </c>
      <c r="L1536" s="1">
        <v>342.27</v>
      </c>
      <c r="M1536" s="1">
        <v>342.28</v>
      </c>
      <c r="N1536" s="1">
        <v>341.49599999999998</v>
      </c>
      <c r="O1536" s="1">
        <v>341.50400000000002</v>
      </c>
      <c r="P1536" s="1">
        <v>1</v>
      </c>
      <c r="Q1536" s="1">
        <v>5</v>
      </c>
      <c r="R1536" s="2" t="s">
        <v>44</v>
      </c>
      <c r="S1536" s="2" t="s">
        <v>108</v>
      </c>
      <c r="T1536" s="2"/>
      <c r="U1536" s="2"/>
      <c r="V1536" s="2" t="s">
        <v>108</v>
      </c>
      <c r="W1536" s="2" t="s">
        <v>3226</v>
      </c>
      <c r="X1536" s="3">
        <v>44898.042361111111</v>
      </c>
      <c r="Y1536" s="2" t="s">
        <v>2172</v>
      </c>
      <c r="Z1536" s="2" t="s">
        <v>36</v>
      </c>
      <c r="AA1536" s="2"/>
      <c r="AB1536" s="2" t="s">
        <v>3227</v>
      </c>
    </row>
    <row r="1537" spans="1:28" ht="13" x14ac:dyDescent="0.15">
      <c r="A1537" s="1">
        <v>397</v>
      </c>
      <c r="B1537" s="2" t="s">
        <v>28</v>
      </c>
      <c r="C1537" s="2" t="s">
        <v>29</v>
      </c>
      <c r="D1537" s="1">
        <v>47</v>
      </c>
      <c r="E1537" s="2" t="s">
        <v>1619</v>
      </c>
      <c r="F1537" s="1">
        <v>3</v>
      </c>
      <c r="G1537" s="2"/>
      <c r="H1537" s="1">
        <v>139</v>
      </c>
      <c r="I1537" s="1">
        <v>149</v>
      </c>
      <c r="J1537" s="1">
        <v>0</v>
      </c>
      <c r="K1537" s="1">
        <v>5</v>
      </c>
      <c r="L1537" s="1">
        <v>342.84</v>
      </c>
      <c r="M1537" s="1">
        <v>342.89</v>
      </c>
      <c r="N1537" s="1">
        <v>341.94900000000001</v>
      </c>
      <c r="O1537" s="1">
        <v>341.98899999999998</v>
      </c>
      <c r="P1537" s="1">
        <v>5</v>
      </c>
      <c r="Q1537" s="2">
        <v>10</v>
      </c>
      <c r="R1537" s="2" t="s">
        <v>53</v>
      </c>
      <c r="S1537" s="2"/>
      <c r="T1537" s="2" t="s">
        <v>88</v>
      </c>
      <c r="U1537" s="2" t="s">
        <v>89</v>
      </c>
      <c r="V1537" s="2" t="s">
        <v>90</v>
      </c>
      <c r="W1537" s="2" t="s">
        <v>3228</v>
      </c>
      <c r="X1537" s="3">
        <v>44897.302083333336</v>
      </c>
      <c r="Y1537" s="2" t="s">
        <v>56</v>
      </c>
      <c r="Z1537" s="2" t="s">
        <v>36</v>
      </c>
      <c r="AA1537" s="2" t="s">
        <v>92</v>
      </c>
      <c r="AB1537" s="2" t="s">
        <v>3229</v>
      </c>
    </row>
    <row r="1538" spans="1:28" ht="13" x14ac:dyDescent="0.15">
      <c r="A1538" s="1">
        <v>397</v>
      </c>
      <c r="B1538" s="2" t="s">
        <v>28</v>
      </c>
      <c r="C1538" s="2" t="s">
        <v>29</v>
      </c>
      <c r="D1538" s="1">
        <v>47</v>
      </c>
      <c r="E1538" s="2" t="s">
        <v>1619</v>
      </c>
      <c r="F1538" s="1">
        <v>3</v>
      </c>
      <c r="G1538" s="2"/>
      <c r="H1538" s="1">
        <v>139</v>
      </c>
      <c r="I1538" s="1">
        <v>149</v>
      </c>
      <c r="J1538" s="1">
        <v>0</v>
      </c>
      <c r="K1538" s="1">
        <v>5</v>
      </c>
      <c r="L1538" s="1">
        <v>342.84</v>
      </c>
      <c r="M1538" s="1">
        <v>342.89</v>
      </c>
      <c r="N1538" s="1">
        <v>341.94900000000001</v>
      </c>
      <c r="O1538" s="1">
        <v>341.98899999999998</v>
      </c>
      <c r="P1538" s="1">
        <v>5</v>
      </c>
      <c r="Q1538" s="1">
        <v>4</v>
      </c>
      <c r="R1538" s="2" t="s">
        <v>53</v>
      </c>
      <c r="S1538" s="2"/>
      <c r="T1538" s="2" t="s">
        <v>94</v>
      </c>
      <c r="U1538" s="2" t="s">
        <v>95</v>
      </c>
      <c r="V1538" s="2" t="s">
        <v>96</v>
      </c>
      <c r="W1538" s="2" t="s">
        <v>3230</v>
      </c>
      <c r="X1538" s="3">
        <v>44897.302083333336</v>
      </c>
      <c r="Y1538" s="2" t="s">
        <v>56</v>
      </c>
      <c r="Z1538" s="2" t="s">
        <v>36</v>
      </c>
      <c r="AA1538" s="2" t="s">
        <v>98</v>
      </c>
      <c r="AB1538" s="2" t="s">
        <v>3231</v>
      </c>
    </row>
    <row r="1539" spans="1:28" ht="13" x14ac:dyDescent="0.15">
      <c r="A1539" s="1">
        <v>397</v>
      </c>
      <c r="B1539" s="2" t="s">
        <v>28</v>
      </c>
      <c r="C1539" s="2" t="s">
        <v>29</v>
      </c>
      <c r="D1539" s="1">
        <v>47</v>
      </c>
      <c r="E1539" s="2" t="s">
        <v>1619</v>
      </c>
      <c r="F1539" s="1">
        <v>3</v>
      </c>
      <c r="G1539" s="2"/>
      <c r="H1539" s="1">
        <v>139</v>
      </c>
      <c r="I1539" s="1">
        <v>149</v>
      </c>
      <c r="J1539" s="1">
        <v>0</v>
      </c>
      <c r="K1539" s="1">
        <v>5</v>
      </c>
      <c r="L1539" s="1">
        <v>342.84</v>
      </c>
      <c r="M1539" s="1">
        <v>342.89</v>
      </c>
      <c r="N1539" s="1">
        <v>341.94900000000001</v>
      </c>
      <c r="O1539" s="1">
        <v>341.98899999999998</v>
      </c>
      <c r="P1539" s="1">
        <v>5</v>
      </c>
      <c r="Q1539" s="1">
        <v>2</v>
      </c>
      <c r="R1539" s="2" t="s">
        <v>53</v>
      </c>
      <c r="S1539" s="2" t="s">
        <v>100</v>
      </c>
      <c r="T1539" s="2"/>
      <c r="U1539" s="2"/>
      <c r="V1539" s="2" t="s">
        <v>101</v>
      </c>
      <c r="W1539" s="2" t="s">
        <v>3232</v>
      </c>
      <c r="X1539" s="3">
        <v>44897.302083333336</v>
      </c>
      <c r="Y1539" s="2" t="s">
        <v>56</v>
      </c>
      <c r="Z1539" s="2" t="s">
        <v>36</v>
      </c>
      <c r="AA1539" s="2" t="s">
        <v>103</v>
      </c>
      <c r="AB1539" s="2" t="s">
        <v>3233</v>
      </c>
    </row>
    <row r="1540" spans="1:28" ht="13" x14ac:dyDescent="0.15">
      <c r="A1540" s="1">
        <v>397</v>
      </c>
      <c r="B1540" s="2" t="s">
        <v>28</v>
      </c>
      <c r="C1540" s="2" t="s">
        <v>29</v>
      </c>
      <c r="D1540" s="1">
        <v>47</v>
      </c>
      <c r="E1540" s="2" t="s">
        <v>1619</v>
      </c>
      <c r="F1540" s="1">
        <v>3</v>
      </c>
      <c r="G1540" s="2"/>
      <c r="H1540" s="1">
        <v>139</v>
      </c>
      <c r="I1540" s="1">
        <v>149</v>
      </c>
      <c r="J1540" s="1">
        <v>0</v>
      </c>
      <c r="K1540" s="1">
        <v>5</v>
      </c>
      <c r="L1540" s="1">
        <v>342.84</v>
      </c>
      <c r="M1540" s="1">
        <v>342.89</v>
      </c>
      <c r="N1540" s="1">
        <v>341.94900000000001</v>
      </c>
      <c r="O1540" s="1">
        <v>341.98899999999998</v>
      </c>
      <c r="P1540" s="1">
        <v>5</v>
      </c>
      <c r="Q1540" s="1">
        <v>75</v>
      </c>
      <c r="R1540" s="2" t="s">
        <v>80</v>
      </c>
      <c r="S1540" s="2"/>
      <c r="T1540" s="2"/>
      <c r="U1540" s="2"/>
      <c r="V1540" s="2" t="s">
        <v>84</v>
      </c>
      <c r="W1540" s="2" t="s">
        <v>3234</v>
      </c>
      <c r="X1540" s="3">
        <v>44897.302083333336</v>
      </c>
      <c r="Y1540" s="2" t="s">
        <v>56</v>
      </c>
      <c r="Z1540" s="2" t="s">
        <v>36</v>
      </c>
      <c r="AA1540" s="2" t="s">
        <v>86</v>
      </c>
      <c r="AB1540" s="2" t="s">
        <v>3235</v>
      </c>
    </row>
    <row r="1541" spans="1:28" ht="13" x14ac:dyDescent="0.15">
      <c r="A1541" s="1">
        <v>397</v>
      </c>
      <c r="B1541" s="2" t="s">
        <v>28</v>
      </c>
      <c r="C1541" s="2" t="s">
        <v>29</v>
      </c>
      <c r="D1541" s="1">
        <v>47</v>
      </c>
      <c r="E1541" s="2" t="s">
        <v>1619</v>
      </c>
      <c r="F1541" s="1">
        <v>3</v>
      </c>
      <c r="G1541" s="2"/>
      <c r="H1541" s="1">
        <v>139</v>
      </c>
      <c r="I1541" s="1">
        <v>149</v>
      </c>
      <c r="J1541" s="1">
        <v>139</v>
      </c>
      <c r="K1541" s="1">
        <v>5</v>
      </c>
      <c r="L1541" s="1">
        <v>342.84</v>
      </c>
      <c r="M1541" s="1">
        <v>342.94</v>
      </c>
      <c r="N1541" s="1">
        <v>341.94900000000001</v>
      </c>
      <c r="O1541" s="1">
        <v>342.02800000000002</v>
      </c>
      <c r="P1541" s="1">
        <v>10</v>
      </c>
      <c r="Q1541" s="1">
        <v>353</v>
      </c>
      <c r="R1541" s="2" t="s">
        <v>59</v>
      </c>
      <c r="S1541" s="2" t="s">
        <v>60</v>
      </c>
      <c r="T1541" s="2"/>
      <c r="U1541" s="2"/>
      <c r="V1541" s="2" t="s">
        <v>3151</v>
      </c>
      <c r="W1541" s="2" t="s">
        <v>3236</v>
      </c>
      <c r="X1541" s="3">
        <v>44897.182638888888</v>
      </c>
      <c r="Y1541" s="2" t="s">
        <v>2982</v>
      </c>
      <c r="Z1541" s="2" t="s">
        <v>36</v>
      </c>
      <c r="AA1541" s="2"/>
      <c r="AB1541" s="2" t="s">
        <v>3237</v>
      </c>
    </row>
    <row r="1542" spans="1:28" ht="13" x14ac:dyDescent="0.15">
      <c r="A1542" s="1">
        <v>397</v>
      </c>
      <c r="B1542" s="2" t="s">
        <v>28</v>
      </c>
      <c r="C1542" s="2" t="s">
        <v>29</v>
      </c>
      <c r="D1542" s="1">
        <v>47</v>
      </c>
      <c r="E1542" s="2" t="s">
        <v>1619</v>
      </c>
      <c r="F1542" s="1">
        <v>3</v>
      </c>
      <c r="G1542" s="2"/>
      <c r="H1542" s="1">
        <v>139</v>
      </c>
      <c r="I1542" s="1">
        <v>149</v>
      </c>
      <c r="J1542" s="1">
        <v>0</v>
      </c>
      <c r="K1542" s="1">
        <v>5</v>
      </c>
      <c r="L1542" s="1">
        <v>342.84</v>
      </c>
      <c r="M1542" s="1">
        <v>342.89</v>
      </c>
      <c r="N1542" s="1">
        <v>341.94900000000001</v>
      </c>
      <c r="O1542" s="1">
        <v>341.98899999999998</v>
      </c>
      <c r="P1542" s="1">
        <v>5</v>
      </c>
      <c r="Q1542" s="1">
        <v>25</v>
      </c>
      <c r="R1542" s="2" t="s">
        <v>80</v>
      </c>
      <c r="S1542" s="2"/>
      <c r="T1542" s="2" t="s">
        <v>64</v>
      </c>
      <c r="U1542" s="2" t="s">
        <v>65</v>
      </c>
      <c r="V1542" s="2" t="s">
        <v>81</v>
      </c>
      <c r="W1542" s="2" t="s">
        <v>3238</v>
      </c>
      <c r="X1542" s="3">
        <v>44897.302083333336</v>
      </c>
      <c r="Y1542" s="2" t="s">
        <v>56</v>
      </c>
      <c r="Z1542" s="2" t="s">
        <v>36</v>
      </c>
      <c r="AA1542" s="2"/>
      <c r="AB1542" s="2" t="s">
        <v>3239</v>
      </c>
    </row>
    <row r="1543" spans="1:28" ht="13" x14ac:dyDescent="0.15">
      <c r="A1543" s="1">
        <v>397</v>
      </c>
      <c r="B1543" s="2" t="s">
        <v>28</v>
      </c>
      <c r="C1543" s="2" t="s">
        <v>29</v>
      </c>
      <c r="D1543" s="1">
        <v>47</v>
      </c>
      <c r="E1543" s="2" t="s">
        <v>1619</v>
      </c>
      <c r="F1543" s="1">
        <v>3</v>
      </c>
      <c r="G1543" s="2"/>
      <c r="H1543" s="1">
        <v>139</v>
      </c>
      <c r="I1543" s="1">
        <v>149</v>
      </c>
      <c r="J1543" s="1">
        <v>0</v>
      </c>
      <c r="K1543" s="1">
        <v>5</v>
      </c>
      <c r="L1543" s="1">
        <v>342.84</v>
      </c>
      <c r="M1543" s="1">
        <v>342.89</v>
      </c>
      <c r="N1543" s="1">
        <v>341.94900000000001</v>
      </c>
      <c r="O1543" s="1">
        <v>341.98899999999998</v>
      </c>
      <c r="P1543" s="1">
        <v>5</v>
      </c>
      <c r="Q1543" s="1">
        <v>10</v>
      </c>
      <c r="R1543" s="2" t="s">
        <v>53</v>
      </c>
      <c r="S1543" s="2"/>
      <c r="T1543" s="2" t="s">
        <v>64</v>
      </c>
      <c r="U1543" s="2" t="s">
        <v>65</v>
      </c>
      <c r="V1543" s="2" t="s">
        <v>66</v>
      </c>
      <c r="W1543" s="2" t="s">
        <v>3240</v>
      </c>
      <c r="X1543" s="3">
        <v>44897.302083333336</v>
      </c>
      <c r="Y1543" s="2" t="s">
        <v>56</v>
      </c>
      <c r="Z1543" s="2" t="s">
        <v>36</v>
      </c>
      <c r="AA1543" s="2" t="s">
        <v>68</v>
      </c>
      <c r="AB1543" s="2" t="s">
        <v>3241</v>
      </c>
    </row>
    <row r="1544" spans="1:28" ht="13" x14ac:dyDescent="0.15">
      <c r="A1544" s="1">
        <v>397</v>
      </c>
      <c r="B1544" s="2" t="s">
        <v>28</v>
      </c>
      <c r="C1544" s="2" t="s">
        <v>29</v>
      </c>
      <c r="D1544" s="1">
        <v>47</v>
      </c>
      <c r="E1544" s="2" t="s">
        <v>1619</v>
      </c>
      <c r="F1544" s="1">
        <v>3</v>
      </c>
      <c r="G1544" s="2"/>
      <c r="H1544" s="1">
        <v>139</v>
      </c>
      <c r="I1544" s="1">
        <v>149</v>
      </c>
      <c r="J1544" s="1">
        <v>0</v>
      </c>
      <c r="K1544" s="1">
        <v>5</v>
      </c>
      <c r="L1544" s="1">
        <v>342.84</v>
      </c>
      <c r="M1544" s="1">
        <v>342.89</v>
      </c>
      <c r="N1544" s="1">
        <v>341.94900000000001</v>
      </c>
      <c r="O1544" s="1">
        <v>341.98899999999998</v>
      </c>
      <c r="P1544" s="1">
        <v>5</v>
      </c>
      <c r="Q1544" s="1">
        <v>6</v>
      </c>
      <c r="R1544" s="2" t="s">
        <v>53</v>
      </c>
      <c r="S1544" s="2"/>
      <c r="T1544" s="2"/>
      <c r="U1544" s="2"/>
      <c r="V1544" s="2" t="s">
        <v>54</v>
      </c>
      <c r="W1544" s="2" t="s">
        <v>3242</v>
      </c>
      <c r="X1544" s="3">
        <v>44897.302083333336</v>
      </c>
      <c r="Y1544" s="2" t="s">
        <v>56</v>
      </c>
      <c r="Z1544" s="2" t="s">
        <v>36</v>
      </c>
      <c r="AA1544" s="2" t="s">
        <v>57</v>
      </c>
      <c r="AB1544" s="2" t="s">
        <v>3243</v>
      </c>
    </row>
    <row r="1545" spans="1:28" ht="13" x14ac:dyDescent="0.15">
      <c r="A1545" s="1">
        <v>397</v>
      </c>
      <c r="B1545" s="2" t="s">
        <v>28</v>
      </c>
      <c r="C1545" s="2" t="s">
        <v>29</v>
      </c>
      <c r="D1545" s="1">
        <v>47</v>
      </c>
      <c r="E1545" s="2" t="s">
        <v>1619</v>
      </c>
      <c r="F1545" s="1">
        <v>3</v>
      </c>
      <c r="G1545" s="2"/>
      <c r="H1545" s="1">
        <v>139</v>
      </c>
      <c r="I1545" s="1">
        <v>149</v>
      </c>
      <c r="J1545" s="1">
        <v>0</v>
      </c>
      <c r="K1545" s="1">
        <v>5</v>
      </c>
      <c r="L1545" s="1">
        <v>342.84</v>
      </c>
      <c r="M1545" s="1">
        <v>342.89</v>
      </c>
      <c r="N1545" s="1">
        <v>341.94900000000001</v>
      </c>
      <c r="O1545" s="1">
        <v>341.98899999999998</v>
      </c>
      <c r="P1545" s="1">
        <v>5</v>
      </c>
      <c r="Q1545" s="1">
        <v>2</v>
      </c>
      <c r="R1545" s="2" t="s">
        <v>53</v>
      </c>
      <c r="S1545" s="2"/>
      <c r="T1545" s="2" t="s">
        <v>74</v>
      </c>
      <c r="U1545" s="2" t="s">
        <v>75</v>
      </c>
      <c r="V1545" s="2" t="s">
        <v>76</v>
      </c>
      <c r="W1545" s="2" t="s">
        <v>3244</v>
      </c>
      <c r="X1545" s="3">
        <v>44897.302083333336</v>
      </c>
      <c r="Y1545" s="2" t="s">
        <v>56</v>
      </c>
      <c r="Z1545" s="2" t="s">
        <v>36</v>
      </c>
      <c r="AA1545" s="2" t="s">
        <v>78</v>
      </c>
      <c r="AB1545" s="2" t="s">
        <v>3245</v>
      </c>
    </row>
    <row r="1546" spans="1:28" ht="13" x14ac:dyDescent="0.15">
      <c r="A1546" s="1">
        <v>397</v>
      </c>
      <c r="B1546" s="2" t="s">
        <v>28</v>
      </c>
      <c r="C1546" s="2" t="s">
        <v>29</v>
      </c>
      <c r="D1546" s="1">
        <v>47</v>
      </c>
      <c r="E1546" s="2" t="s">
        <v>1619</v>
      </c>
      <c r="F1546" s="1">
        <v>3</v>
      </c>
      <c r="G1546" s="2"/>
      <c r="H1546" s="1">
        <v>139</v>
      </c>
      <c r="I1546" s="1">
        <v>149</v>
      </c>
      <c r="J1546" s="1">
        <v>0</v>
      </c>
      <c r="K1546" s="1">
        <v>5</v>
      </c>
      <c r="L1546" s="1">
        <v>342.84</v>
      </c>
      <c r="M1546" s="1">
        <v>342.89</v>
      </c>
      <c r="N1546" s="1">
        <v>341.94900000000001</v>
      </c>
      <c r="O1546" s="1">
        <v>341.98899999999998</v>
      </c>
      <c r="P1546" s="1">
        <v>5</v>
      </c>
      <c r="Q1546" s="1">
        <v>3</v>
      </c>
      <c r="R1546" s="2" t="s">
        <v>53</v>
      </c>
      <c r="S1546" s="2"/>
      <c r="T1546" s="2"/>
      <c r="U1546" s="2"/>
      <c r="V1546" s="2" t="s">
        <v>70</v>
      </c>
      <c r="W1546" s="2" t="s">
        <v>3246</v>
      </c>
      <c r="X1546" s="3">
        <v>44897.302083333336</v>
      </c>
      <c r="Y1546" s="2" t="s">
        <v>56</v>
      </c>
      <c r="Z1546" s="2" t="s">
        <v>36</v>
      </c>
      <c r="AA1546" s="2" t="s">
        <v>72</v>
      </c>
      <c r="AB1546" s="2" t="s">
        <v>3247</v>
      </c>
    </row>
    <row r="1547" spans="1:28" ht="13" x14ac:dyDescent="0.15">
      <c r="A1547" s="1">
        <v>397</v>
      </c>
      <c r="B1547" s="2" t="s">
        <v>28</v>
      </c>
      <c r="C1547" s="2" t="s">
        <v>29</v>
      </c>
      <c r="D1547" s="1">
        <v>47</v>
      </c>
      <c r="E1547" s="2" t="s">
        <v>1619</v>
      </c>
      <c r="F1547" s="1">
        <v>4</v>
      </c>
      <c r="G1547" s="2"/>
      <c r="H1547" s="1">
        <v>0</v>
      </c>
      <c r="I1547" s="1">
        <v>5</v>
      </c>
      <c r="J1547" s="1">
        <v>0</v>
      </c>
      <c r="K1547" s="1">
        <v>5</v>
      </c>
      <c r="L1547" s="1">
        <v>342.94</v>
      </c>
      <c r="M1547" s="1">
        <v>342.99</v>
      </c>
      <c r="N1547" s="1">
        <v>342.02800000000002</v>
      </c>
      <c r="O1547" s="1">
        <v>342.06799999999998</v>
      </c>
      <c r="P1547" s="1">
        <v>5</v>
      </c>
      <c r="Q1547" s="1">
        <v>5</v>
      </c>
      <c r="R1547" s="2" t="s">
        <v>44</v>
      </c>
      <c r="S1547" s="2" t="s">
        <v>105</v>
      </c>
      <c r="T1547" s="2"/>
      <c r="U1547" s="2"/>
      <c r="V1547" s="2" t="s">
        <v>105</v>
      </c>
      <c r="W1547" s="2" t="s">
        <v>3248</v>
      </c>
      <c r="X1547" s="3">
        <v>44897.182638888888</v>
      </c>
      <c r="Y1547" s="2" t="s">
        <v>2982</v>
      </c>
      <c r="Z1547" s="2" t="s">
        <v>36</v>
      </c>
      <c r="AA1547" s="2"/>
      <c r="AB1547" s="2" t="s">
        <v>3249</v>
      </c>
    </row>
    <row r="1548" spans="1:28" ht="13" x14ac:dyDescent="0.15">
      <c r="A1548" s="1">
        <v>397</v>
      </c>
      <c r="B1548" s="2" t="s">
        <v>28</v>
      </c>
      <c r="C1548" s="2" t="s">
        <v>29</v>
      </c>
      <c r="D1548" s="1">
        <v>47</v>
      </c>
      <c r="E1548" s="2" t="s">
        <v>1619</v>
      </c>
      <c r="F1548" s="1">
        <v>4</v>
      </c>
      <c r="G1548" s="2" t="s">
        <v>43</v>
      </c>
      <c r="H1548" s="1">
        <v>75</v>
      </c>
      <c r="I1548" s="1">
        <v>75</v>
      </c>
      <c r="J1548" s="1">
        <v>75</v>
      </c>
      <c r="K1548" s="1">
        <v>5</v>
      </c>
      <c r="L1548" s="1">
        <v>343.69</v>
      </c>
      <c r="M1548" s="1">
        <v>343.69</v>
      </c>
      <c r="N1548" s="1">
        <v>342.62400000000002</v>
      </c>
      <c r="O1548" s="1">
        <v>342.62400000000002</v>
      </c>
      <c r="P1548" s="1">
        <v>0</v>
      </c>
      <c r="Q1548" s="1">
        <v>1</v>
      </c>
      <c r="R1548" s="2" t="s">
        <v>49</v>
      </c>
      <c r="S1548" s="2" t="s">
        <v>50</v>
      </c>
      <c r="T1548" s="2"/>
      <c r="U1548" s="2"/>
      <c r="V1548" s="2" t="s">
        <v>50</v>
      </c>
      <c r="W1548" s="2" t="s">
        <v>3250</v>
      </c>
      <c r="X1548" s="3">
        <v>44898.037499999999</v>
      </c>
      <c r="Y1548" s="2" t="s">
        <v>2172</v>
      </c>
      <c r="Z1548" s="2" t="s">
        <v>36</v>
      </c>
      <c r="AA1548" s="2"/>
      <c r="AB1548" s="2" t="s">
        <v>3251</v>
      </c>
    </row>
    <row r="1549" spans="1:28" ht="13" x14ac:dyDescent="0.15">
      <c r="A1549" s="1">
        <v>397</v>
      </c>
      <c r="B1549" s="2" t="s">
        <v>28</v>
      </c>
      <c r="C1549" s="2" t="s">
        <v>29</v>
      </c>
      <c r="D1549" s="1">
        <v>47</v>
      </c>
      <c r="E1549" s="2" t="s">
        <v>1619</v>
      </c>
      <c r="F1549" s="1">
        <v>4</v>
      </c>
      <c r="G1549" s="2" t="s">
        <v>29</v>
      </c>
      <c r="H1549" s="1">
        <v>82</v>
      </c>
      <c r="I1549" s="1">
        <v>82</v>
      </c>
      <c r="J1549" s="1">
        <v>82</v>
      </c>
      <c r="K1549" s="1">
        <v>5</v>
      </c>
      <c r="L1549" s="1">
        <v>343.76</v>
      </c>
      <c r="M1549" s="1">
        <v>343.76</v>
      </c>
      <c r="N1549" s="1">
        <v>342.68</v>
      </c>
      <c r="O1549" s="1">
        <v>342.68</v>
      </c>
      <c r="P1549" s="1">
        <v>0</v>
      </c>
      <c r="Q1549" s="1"/>
      <c r="R1549" s="2" t="s">
        <v>38</v>
      </c>
      <c r="S1549" s="2" t="s">
        <v>39</v>
      </c>
      <c r="T1549" s="2"/>
      <c r="U1549" s="2"/>
      <c r="V1549" s="2" t="s">
        <v>39</v>
      </c>
      <c r="W1549" s="2" t="s">
        <v>3252</v>
      </c>
      <c r="X1549" s="3">
        <v>44898.048611111109</v>
      </c>
      <c r="Y1549" s="2" t="s">
        <v>41</v>
      </c>
      <c r="Z1549" s="2" t="s">
        <v>36</v>
      </c>
      <c r="AA1549" s="2"/>
      <c r="AB1549" s="2" t="s">
        <v>3253</v>
      </c>
    </row>
    <row r="1550" spans="1:28" ht="13" x14ac:dyDescent="0.15">
      <c r="A1550" s="1">
        <v>397</v>
      </c>
      <c r="B1550" s="2" t="s">
        <v>28</v>
      </c>
      <c r="C1550" s="2" t="s">
        <v>29</v>
      </c>
      <c r="D1550" s="1">
        <v>48</v>
      </c>
      <c r="E1550" s="2" t="s">
        <v>1619</v>
      </c>
      <c r="F1550" s="1">
        <v>1</v>
      </c>
      <c r="G1550" s="2" t="s">
        <v>43</v>
      </c>
      <c r="H1550" s="1">
        <v>75</v>
      </c>
      <c r="I1550" s="1">
        <v>75</v>
      </c>
      <c r="J1550" s="1">
        <v>75</v>
      </c>
      <c r="K1550" s="1">
        <v>5</v>
      </c>
      <c r="L1550" s="1">
        <v>344.05</v>
      </c>
      <c r="M1550" s="1">
        <v>344.05</v>
      </c>
      <c r="N1550" s="1">
        <v>343.89600000000002</v>
      </c>
      <c r="O1550" s="1">
        <v>343.89600000000002</v>
      </c>
      <c r="P1550" s="1">
        <v>0</v>
      </c>
      <c r="Q1550" s="1">
        <v>1</v>
      </c>
      <c r="R1550" s="2" t="s">
        <v>49</v>
      </c>
      <c r="S1550" s="2" t="s">
        <v>50</v>
      </c>
      <c r="T1550" s="2"/>
      <c r="U1550" s="2"/>
      <c r="V1550" s="2" t="s">
        <v>50</v>
      </c>
      <c r="W1550" s="2" t="s">
        <v>3254</v>
      </c>
      <c r="X1550" s="3">
        <v>44898.056944444441</v>
      </c>
      <c r="Y1550" s="2" t="s">
        <v>2172</v>
      </c>
      <c r="Z1550" s="2" t="s">
        <v>36</v>
      </c>
      <c r="AA1550" s="2"/>
      <c r="AB1550" s="2" t="s">
        <v>3255</v>
      </c>
    </row>
    <row r="1551" spans="1:28" ht="13" x14ac:dyDescent="0.15">
      <c r="A1551" s="1">
        <v>397</v>
      </c>
      <c r="B1551" s="2" t="s">
        <v>28</v>
      </c>
      <c r="C1551" s="2" t="s">
        <v>29</v>
      </c>
      <c r="D1551" s="1">
        <v>47</v>
      </c>
      <c r="E1551" s="2" t="s">
        <v>1619</v>
      </c>
      <c r="F1551" s="1" t="s">
        <v>119</v>
      </c>
      <c r="G1551" s="2"/>
      <c r="H1551" s="1">
        <v>29</v>
      </c>
      <c r="I1551" s="1">
        <v>36</v>
      </c>
      <c r="J1551" s="1">
        <v>0</v>
      </c>
      <c r="K1551" s="1">
        <v>5</v>
      </c>
      <c r="L1551" s="1">
        <v>344.47</v>
      </c>
      <c r="M1551" s="1">
        <v>344.54</v>
      </c>
      <c r="N1551" s="1">
        <v>343.24400000000003</v>
      </c>
      <c r="O1551" s="1">
        <v>343.3</v>
      </c>
      <c r="P1551" s="1">
        <v>7</v>
      </c>
      <c r="Q1551" s="1">
        <v>5</v>
      </c>
      <c r="R1551" s="2" t="s">
        <v>31</v>
      </c>
      <c r="S1551" s="2"/>
      <c r="T1551" s="2" t="s">
        <v>153</v>
      </c>
      <c r="U1551" s="2" t="s">
        <v>154</v>
      </c>
      <c r="V1551" s="2" t="s">
        <v>155</v>
      </c>
      <c r="W1551" s="2" t="s">
        <v>3256</v>
      </c>
      <c r="X1551" s="3">
        <v>44897.183333333334</v>
      </c>
      <c r="Y1551" s="2" t="s">
        <v>35</v>
      </c>
      <c r="Z1551" s="2" t="s">
        <v>36</v>
      </c>
      <c r="AA1551" s="2"/>
      <c r="AB1551" s="2" t="s">
        <v>3257</v>
      </c>
    </row>
    <row r="1552" spans="1:28" ht="13" x14ac:dyDescent="0.15">
      <c r="A1552" s="1">
        <v>397</v>
      </c>
      <c r="B1552" s="2" t="s">
        <v>28</v>
      </c>
      <c r="C1552" s="2" t="s">
        <v>29</v>
      </c>
      <c r="D1552" s="1">
        <v>47</v>
      </c>
      <c r="E1552" s="2" t="s">
        <v>1619</v>
      </c>
      <c r="F1552" s="1" t="s">
        <v>119</v>
      </c>
      <c r="G1552" s="2"/>
      <c r="H1552" s="1">
        <v>29</v>
      </c>
      <c r="I1552" s="1">
        <v>36</v>
      </c>
      <c r="J1552" s="1">
        <v>0</v>
      </c>
      <c r="K1552" s="1">
        <v>5</v>
      </c>
      <c r="L1552" s="1">
        <v>344.47</v>
      </c>
      <c r="M1552" s="1">
        <v>344.54</v>
      </c>
      <c r="N1552" s="1">
        <v>343.24400000000003</v>
      </c>
      <c r="O1552" s="1">
        <v>343.3</v>
      </c>
      <c r="P1552" s="1">
        <v>7</v>
      </c>
      <c r="Q1552" s="1">
        <v>30</v>
      </c>
      <c r="R1552" s="2" t="s">
        <v>31</v>
      </c>
      <c r="S1552" s="2"/>
      <c r="T1552" s="2" t="s">
        <v>120</v>
      </c>
      <c r="U1552" s="2" t="s">
        <v>121</v>
      </c>
      <c r="V1552" s="2" t="s">
        <v>122</v>
      </c>
      <c r="W1552" s="2" t="s">
        <v>3258</v>
      </c>
      <c r="X1552" s="3">
        <v>44897.183333333334</v>
      </c>
      <c r="Y1552" s="2" t="s">
        <v>35</v>
      </c>
      <c r="Z1552" s="2" t="s">
        <v>36</v>
      </c>
      <c r="AA1552" s="2"/>
      <c r="AB1552" s="2" t="s">
        <v>3259</v>
      </c>
    </row>
    <row r="1553" spans="1:28" ht="13" x14ac:dyDescent="0.15">
      <c r="A1553" s="1">
        <v>397</v>
      </c>
      <c r="B1553" s="2" t="s">
        <v>28</v>
      </c>
      <c r="C1553" s="2" t="s">
        <v>29</v>
      </c>
      <c r="D1553" s="1">
        <v>47</v>
      </c>
      <c r="E1553" s="2" t="s">
        <v>1619</v>
      </c>
      <c r="F1553" s="1" t="s">
        <v>119</v>
      </c>
      <c r="G1553" s="2"/>
      <c r="H1553" s="1">
        <v>29</v>
      </c>
      <c r="I1553" s="1">
        <v>36</v>
      </c>
      <c r="J1553" s="1">
        <v>0</v>
      </c>
      <c r="K1553" s="1">
        <v>5</v>
      </c>
      <c r="L1553" s="1">
        <v>344.47</v>
      </c>
      <c r="M1553" s="1">
        <v>344.54</v>
      </c>
      <c r="N1553" s="1">
        <v>343.24400000000003</v>
      </c>
      <c r="O1553" s="1">
        <v>343.3</v>
      </c>
      <c r="P1553" s="1">
        <v>7</v>
      </c>
      <c r="Q1553" s="2">
        <v>5</v>
      </c>
      <c r="R1553" s="2" t="s">
        <v>31</v>
      </c>
      <c r="S1553" s="2" t="s">
        <v>50</v>
      </c>
      <c r="T1553" s="2"/>
      <c r="U1553" s="2"/>
      <c r="V1553" s="2" t="s">
        <v>50</v>
      </c>
      <c r="W1553" s="2" t="s">
        <v>3260</v>
      </c>
      <c r="X1553" s="3">
        <v>44897.183333333334</v>
      </c>
      <c r="Y1553" s="2" t="s">
        <v>35</v>
      </c>
      <c r="Z1553" s="2" t="s">
        <v>36</v>
      </c>
      <c r="AA1553" s="2" t="s">
        <v>131</v>
      </c>
      <c r="AB1553" s="2" t="s">
        <v>3261</v>
      </c>
    </row>
    <row r="1554" spans="1:28" ht="13" x14ac:dyDescent="0.15">
      <c r="A1554" s="1">
        <v>397</v>
      </c>
      <c r="B1554" s="2" t="s">
        <v>28</v>
      </c>
      <c r="C1554" s="2" t="s">
        <v>29</v>
      </c>
      <c r="D1554" s="1">
        <v>47</v>
      </c>
      <c r="E1554" s="2" t="s">
        <v>1619</v>
      </c>
      <c r="F1554" s="1" t="s">
        <v>119</v>
      </c>
      <c r="G1554" s="2"/>
      <c r="H1554" s="1">
        <v>29</v>
      </c>
      <c r="I1554" s="1">
        <v>36</v>
      </c>
      <c r="J1554" s="1">
        <v>0</v>
      </c>
      <c r="K1554" s="1">
        <v>5</v>
      </c>
      <c r="L1554" s="1">
        <v>344.47</v>
      </c>
      <c r="M1554" s="1">
        <v>344.54</v>
      </c>
      <c r="N1554" s="1">
        <v>343.24400000000003</v>
      </c>
      <c r="O1554" s="1">
        <v>343.3</v>
      </c>
      <c r="P1554" s="1">
        <v>7</v>
      </c>
      <c r="Q1554" s="1">
        <v>5</v>
      </c>
      <c r="R1554" s="2" t="s">
        <v>31</v>
      </c>
      <c r="S1554" s="2"/>
      <c r="T1554" s="2" t="s">
        <v>136</v>
      </c>
      <c r="U1554" s="2" t="s">
        <v>137</v>
      </c>
      <c r="V1554" s="2" t="s">
        <v>138</v>
      </c>
      <c r="W1554" s="2" t="s">
        <v>3262</v>
      </c>
      <c r="X1554" s="3">
        <v>44897.183333333334</v>
      </c>
      <c r="Y1554" s="2" t="s">
        <v>35</v>
      </c>
      <c r="Z1554" s="2" t="s">
        <v>36</v>
      </c>
      <c r="AA1554" s="2"/>
      <c r="AB1554" s="2" t="s">
        <v>3263</v>
      </c>
    </row>
    <row r="1555" spans="1:28" ht="13" x14ac:dyDescent="0.15">
      <c r="A1555" s="1">
        <v>397</v>
      </c>
      <c r="B1555" s="2" t="s">
        <v>28</v>
      </c>
      <c r="C1555" s="2" t="s">
        <v>29</v>
      </c>
      <c r="D1555" s="1">
        <v>47</v>
      </c>
      <c r="E1555" s="2" t="s">
        <v>1619</v>
      </c>
      <c r="F1555" s="1" t="s">
        <v>119</v>
      </c>
      <c r="G1555" s="2"/>
      <c r="H1555" s="1">
        <v>29</v>
      </c>
      <c r="I1555" s="1">
        <v>36</v>
      </c>
      <c r="J1555" s="1">
        <v>0</v>
      </c>
      <c r="K1555" s="1">
        <v>5</v>
      </c>
      <c r="L1555" s="1">
        <v>344.47</v>
      </c>
      <c r="M1555" s="1">
        <v>344.54</v>
      </c>
      <c r="N1555" s="1">
        <v>343.24400000000003</v>
      </c>
      <c r="O1555" s="1">
        <v>343.3</v>
      </c>
      <c r="P1555" s="1">
        <v>7</v>
      </c>
      <c r="Q1555" s="1">
        <v>30</v>
      </c>
      <c r="R1555" s="2" t="s">
        <v>31</v>
      </c>
      <c r="S1555" s="2"/>
      <c r="T1555" s="2" t="s">
        <v>125</v>
      </c>
      <c r="U1555" s="2" t="s">
        <v>126</v>
      </c>
      <c r="V1555" s="2" t="s">
        <v>127</v>
      </c>
      <c r="W1555" s="2" t="s">
        <v>3264</v>
      </c>
      <c r="X1555" s="3">
        <v>44897.183333333334</v>
      </c>
      <c r="Y1555" s="2" t="s">
        <v>35</v>
      </c>
      <c r="Z1555" s="2" t="s">
        <v>36</v>
      </c>
      <c r="AA1555" s="2"/>
      <c r="AB1555" s="2" t="s">
        <v>3265</v>
      </c>
    </row>
    <row r="1556" spans="1:28" ht="13" x14ac:dyDescent="0.15">
      <c r="A1556" s="1">
        <v>397</v>
      </c>
      <c r="B1556" s="2" t="s">
        <v>28</v>
      </c>
      <c r="C1556" s="2" t="s">
        <v>29</v>
      </c>
      <c r="D1556" s="1">
        <v>47</v>
      </c>
      <c r="E1556" s="2" t="s">
        <v>1619</v>
      </c>
      <c r="F1556" s="1" t="s">
        <v>119</v>
      </c>
      <c r="G1556" s="2"/>
      <c r="H1556" s="1">
        <v>29</v>
      </c>
      <c r="I1556" s="1">
        <v>36</v>
      </c>
      <c r="J1556" s="1">
        <v>0</v>
      </c>
      <c r="K1556" s="1">
        <v>5</v>
      </c>
      <c r="L1556" s="1">
        <v>344.47</v>
      </c>
      <c r="M1556" s="1">
        <v>344.54</v>
      </c>
      <c r="N1556" s="1">
        <v>343.24400000000003</v>
      </c>
      <c r="O1556" s="1">
        <v>343.3</v>
      </c>
      <c r="P1556" s="1">
        <v>7</v>
      </c>
      <c r="Q1556" s="1">
        <v>20</v>
      </c>
      <c r="R1556" s="2" t="s">
        <v>31</v>
      </c>
      <c r="S1556" s="2" t="s">
        <v>133</v>
      </c>
      <c r="T1556" s="2"/>
      <c r="U1556" s="2"/>
      <c r="V1556" s="2" t="s">
        <v>133</v>
      </c>
      <c r="W1556" s="2" t="s">
        <v>3266</v>
      </c>
      <c r="X1556" s="3">
        <v>44897.183333333334</v>
      </c>
      <c r="Y1556" s="2" t="s">
        <v>35</v>
      </c>
      <c r="Z1556" s="2" t="s">
        <v>36</v>
      </c>
      <c r="AA1556" s="2" t="s">
        <v>131</v>
      </c>
      <c r="AB1556" s="2" t="s">
        <v>3267</v>
      </c>
    </row>
    <row r="1557" spans="1:28" ht="13" x14ac:dyDescent="0.15">
      <c r="A1557" s="1">
        <v>397</v>
      </c>
      <c r="B1557" s="2" t="s">
        <v>28</v>
      </c>
      <c r="C1557" s="2" t="s">
        <v>29</v>
      </c>
      <c r="D1557" s="1">
        <v>47</v>
      </c>
      <c r="E1557" s="2" t="s">
        <v>1619</v>
      </c>
      <c r="F1557" s="1" t="s">
        <v>119</v>
      </c>
      <c r="G1557" s="2"/>
      <c r="H1557" s="1">
        <v>29</v>
      </c>
      <c r="I1557" s="1">
        <v>36</v>
      </c>
      <c r="J1557" s="1">
        <v>29</v>
      </c>
      <c r="K1557" s="1">
        <v>5</v>
      </c>
      <c r="L1557" s="1">
        <v>344.47</v>
      </c>
      <c r="M1557" s="1">
        <v>344.54</v>
      </c>
      <c r="N1557" s="1">
        <v>343.24400000000003</v>
      </c>
      <c r="O1557" s="1">
        <v>343.3</v>
      </c>
      <c r="P1557" s="1">
        <v>7</v>
      </c>
      <c r="Q1557" s="1">
        <v>247</v>
      </c>
      <c r="R1557" s="2" t="s">
        <v>59</v>
      </c>
      <c r="S1557" s="2" t="s">
        <v>32</v>
      </c>
      <c r="T1557" s="2"/>
      <c r="U1557" s="2"/>
      <c r="V1557" s="2" t="s">
        <v>32</v>
      </c>
      <c r="W1557" s="2" t="s">
        <v>3268</v>
      </c>
      <c r="X1557" s="3">
        <v>44897.182638888888</v>
      </c>
      <c r="Y1557" s="2" t="s">
        <v>2982</v>
      </c>
      <c r="Z1557" s="2" t="s">
        <v>36</v>
      </c>
      <c r="AA1557" s="2"/>
      <c r="AB1557" s="2" t="s">
        <v>3269</v>
      </c>
    </row>
    <row r="1558" spans="1:28" ht="13" x14ac:dyDescent="0.15">
      <c r="A1558" s="1">
        <v>397</v>
      </c>
      <c r="B1558" s="2" t="s">
        <v>28</v>
      </c>
      <c r="C1558" s="2" t="s">
        <v>29</v>
      </c>
      <c r="D1558" s="1">
        <v>47</v>
      </c>
      <c r="E1558" s="2" t="s">
        <v>1619</v>
      </c>
      <c r="F1558" s="1" t="s">
        <v>119</v>
      </c>
      <c r="G1558" s="2"/>
      <c r="H1558" s="1">
        <v>29</v>
      </c>
      <c r="I1558" s="1">
        <v>36</v>
      </c>
      <c r="J1558" s="1">
        <v>0</v>
      </c>
      <c r="K1558" s="1">
        <v>5</v>
      </c>
      <c r="L1558" s="1">
        <v>344.47</v>
      </c>
      <c r="M1558" s="1">
        <v>344.54</v>
      </c>
      <c r="N1558" s="1">
        <v>343.24400000000003</v>
      </c>
      <c r="O1558" s="1">
        <v>343.3</v>
      </c>
      <c r="P1558" s="1">
        <v>7</v>
      </c>
      <c r="Q1558" s="1">
        <v>5</v>
      </c>
      <c r="R1558" s="2" t="s">
        <v>31</v>
      </c>
      <c r="S1558" s="2"/>
      <c r="T1558" s="2" t="s">
        <v>141</v>
      </c>
      <c r="U1558" s="2" t="s">
        <v>142</v>
      </c>
      <c r="V1558" s="2" t="s">
        <v>143</v>
      </c>
      <c r="W1558" s="2" t="s">
        <v>3270</v>
      </c>
      <c r="X1558" s="3">
        <v>44897.183333333334</v>
      </c>
      <c r="Y1558" s="2" t="s">
        <v>35</v>
      </c>
      <c r="Z1558" s="2" t="s">
        <v>36</v>
      </c>
      <c r="AA1558" s="2"/>
      <c r="AB1558" s="2" t="s">
        <v>3271</v>
      </c>
    </row>
    <row r="1559" spans="1:28" ht="13" x14ac:dyDescent="0.15">
      <c r="A1559" s="1">
        <v>397</v>
      </c>
      <c r="B1559" s="2" t="s">
        <v>28</v>
      </c>
      <c r="C1559" s="2" t="s">
        <v>29</v>
      </c>
      <c r="D1559" s="1">
        <v>47</v>
      </c>
      <c r="E1559" s="2" t="s">
        <v>1619</v>
      </c>
      <c r="F1559" s="1" t="s">
        <v>119</v>
      </c>
      <c r="G1559" s="2"/>
      <c r="H1559" s="1">
        <v>29</v>
      </c>
      <c r="I1559" s="1">
        <v>36</v>
      </c>
      <c r="J1559" s="1">
        <v>0</v>
      </c>
      <c r="K1559" s="1">
        <v>5</v>
      </c>
      <c r="L1559" s="1">
        <v>344.47</v>
      </c>
      <c r="M1559" s="1">
        <v>344.54</v>
      </c>
      <c r="N1559" s="1">
        <v>343.24400000000003</v>
      </c>
      <c r="O1559" s="1">
        <v>343.3</v>
      </c>
      <c r="P1559" s="1">
        <v>7</v>
      </c>
      <c r="Q1559" s="1">
        <v>20</v>
      </c>
      <c r="R1559" s="2" t="s">
        <v>31</v>
      </c>
      <c r="S1559" s="2"/>
      <c r="T1559" s="2" t="s">
        <v>146</v>
      </c>
      <c r="U1559" s="2" t="s">
        <v>147</v>
      </c>
      <c r="V1559" s="2" t="s">
        <v>148</v>
      </c>
      <c r="W1559" s="2" t="s">
        <v>3272</v>
      </c>
      <c r="X1559" s="3">
        <v>44897.183333333334</v>
      </c>
      <c r="Y1559" s="2" t="s">
        <v>35</v>
      </c>
      <c r="Z1559" s="2" t="s">
        <v>36</v>
      </c>
      <c r="AA1559" s="2"/>
      <c r="AB1559" s="2" t="s">
        <v>3273</v>
      </c>
    </row>
    <row r="1560" spans="1:28" ht="13" x14ac:dyDescent="0.15">
      <c r="A1560" s="1">
        <v>397</v>
      </c>
      <c r="B1560" s="2" t="s">
        <v>28</v>
      </c>
      <c r="C1560" s="2" t="s">
        <v>29</v>
      </c>
      <c r="D1560" s="1">
        <v>47</v>
      </c>
      <c r="E1560" s="2" t="s">
        <v>1619</v>
      </c>
      <c r="F1560" s="1" t="s">
        <v>119</v>
      </c>
      <c r="G1560" s="2"/>
      <c r="H1560" s="1">
        <v>29</v>
      </c>
      <c r="I1560" s="1">
        <v>36</v>
      </c>
      <c r="J1560" s="1">
        <v>0</v>
      </c>
      <c r="K1560" s="1">
        <v>5</v>
      </c>
      <c r="L1560" s="1">
        <v>344.47</v>
      </c>
      <c r="M1560" s="1">
        <v>344.54</v>
      </c>
      <c r="N1560" s="1">
        <v>343.24400000000003</v>
      </c>
      <c r="O1560" s="1">
        <v>343.3</v>
      </c>
      <c r="P1560" s="1">
        <v>7</v>
      </c>
      <c r="Q1560" s="1">
        <v>20</v>
      </c>
      <c r="R1560" s="2" t="s">
        <v>31</v>
      </c>
      <c r="S1560" s="2"/>
      <c r="T1560" s="2" t="s">
        <v>158</v>
      </c>
      <c r="U1560" s="2" t="s">
        <v>159</v>
      </c>
      <c r="V1560" s="2" t="s">
        <v>160</v>
      </c>
      <c r="W1560" s="2" t="s">
        <v>3274</v>
      </c>
      <c r="X1560" s="3">
        <v>44897.183333333334</v>
      </c>
      <c r="Y1560" s="2" t="s">
        <v>35</v>
      </c>
      <c r="Z1560" s="2" t="s">
        <v>36</v>
      </c>
      <c r="AA1560" s="2"/>
      <c r="AB1560" s="2" t="s">
        <v>3275</v>
      </c>
    </row>
    <row r="1561" spans="1:28" ht="13" x14ac:dyDescent="0.15">
      <c r="A1561" s="1">
        <v>397</v>
      </c>
      <c r="B1561" s="2" t="s">
        <v>28</v>
      </c>
      <c r="C1561" s="2" t="s">
        <v>29</v>
      </c>
      <c r="D1561" s="1">
        <v>48</v>
      </c>
      <c r="E1561" s="2" t="s">
        <v>1619</v>
      </c>
      <c r="F1561" s="1">
        <v>2</v>
      </c>
      <c r="G1561" s="2" t="s">
        <v>43</v>
      </c>
      <c r="H1561" s="1">
        <v>28</v>
      </c>
      <c r="I1561" s="1">
        <v>29</v>
      </c>
      <c r="J1561" s="1">
        <v>28</v>
      </c>
      <c r="K1561" s="1">
        <v>5</v>
      </c>
      <c r="L1561" s="1">
        <v>345.04</v>
      </c>
      <c r="M1561" s="1">
        <v>345.05</v>
      </c>
      <c r="N1561" s="1">
        <v>344.68400000000003</v>
      </c>
      <c r="O1561" s="1">
        <v>344.69200000000001</v>
      </c>
      <c r="P1561" s="1">
        <v>1</v>
      </c>
      <c r="Q1561" s="1">
        <v>5</v>
      </c>
      <c r="R1561" s="2" t="s">
        <v>44</v>
      </c>
      <c r="S1561" s="2" t="s">
        <v>108</v>
      </c>
      <c r="T1561" s="2"/>
      <c r="U1561" s="2"/>
      <c r="V1561" s="2" t="s">
        <v>108</v>
      </c>
      <c r="W1561" s="2" t="s">
        <v>3276</v>
      </c>
      <c r="X1561" s="3">
        <v>44898.066666666666</v>
      </c>
      <c r="Y1561" s="2" t="s">
        <v>2172</v>
      </c>
      <c r="Z1561" s="2" t="s">
        <v>36</v>
      </c>
      <c r="AA1561" s="2"/>
      <c r="AB1561" s="2" t="s">
        <v>3277</v>
      </c>
    </row>
    <row r="1562" spans="1:28" ht="13" x14ac:dyDescent="0.15">
      <c r="A1562" s="1">
        <v>397</v>
      </c>
      <c r="B1562" s="2" t="s">
        <v>28</v>
      </c>
      <c r="C1562" s="2" t="s">
        <v>29</v>
      </c>
      <c r="D1562" s="1">
        <v>48</v>
      </c>
      <c r="E1562" s="2" t="s">
        <v>1619</v>
      </c>
      <c r="F1562" s="1">
        <v>2</v>
      </c>
      <c r="G1562" s="2" t="s">
        <v>29</v>
      </c>
      <c r="H1562" s="1">
        <v>28</v>
      </c>
      <c r="I1562" s="1">
        <v>28</v>
      </c>
      <c r="J1562" s="1">
        <v>28</v>
      </c>
      <c r="K1562" s="1">
        <v>5</v>
      </c>
      <c r="L1562" s="1">
        <v>345.04</v>
      </c>
      <c r="M1562" s="1">
        <v>345.04</v>
      </c>
      <c r="N1562" s="1">
        <v>344.68400000000003</v>
      </c>
      <c r="O1562" s="1">
        <v>344.68400000000003</v>
      </c>
      <c r="P1562" s="1">
        <v>0</v>
      </c>
      <c r="Q1562" s="1"/>
      <c r="R1562" s="2" t="s">
        <v>38</v>
      </c>
      <c r="S1562" s="2" t="s">
        <v>39</v>
      </c>
      <c r="T1562" s="2"/>
      <c r="U1562" s="2"/>
      <c r="V1562" s="2" t="s">
        <v>39</v>
      </c>
      <c r="W1562" s="2" t="s">
        <v>3278</v>
      </c>
      <c r="X1562" s="3">
        <v>44898.07708333333</v>
      </c>
      <c r="Y1562" s="2" t="s">
        <v>41</v>
      </c>
      <c r="Z1562" s="2" t="s">
        <v>36</v>
      </c>
      <c r="AA1562" s="2"/>
      <c r="AB1562" s="2" t="s">
        <v>3279</v>
      </c>
    </row>
    <row r="1563" spans="1:28" ht="13" x14ac:dyDescent="0.15">
      <c r="A1563" s="1">
        <v>397</v>
      </c>
      <c r="B1563" s="2" t="s">
        <v>28</v>
      </c>
      <c r="C1563" s="2" t="s">
        <v>29</v>
      </c>
      <c r="D1563" s="1">
        <v>48</v>
      </c>
      <c r="E1563" s="2" t="s">
        <v>1619</v>
      </c>
      <c r="F1563" s="1">
        <v>2</v>
      </c>
      <c r="G1563" s="2" t="s">
        <v>43</v>
      </c>
      <c r="H1563" s="1">
        <v>48</v>
      </c>
      <c r="I1563" s="1">
        <v>50</v>
      </c>
      <c r="J1563" s="1">
        <v>48</v>
      </c>
      <c r="K1563" s="1">
        <v>5</v>
      </c>
      <c r="L1563" s="1">
        <v>345.24</v>
      </c>
      <c r="M1563" s="1">
        <v>345.26</v>
      </c>
      <c r="N1563" s="1">
        <v>344.84300000000002</v>
      </c>
      <c r="O1563" s="1">
        <v>344.85899999999998</v>
      </c>
      <c r="P1563" s="1">
        <v>2</v>
      </c>
      <c r="Q1563" s="1">
        <v>10</v>
      </c>
      <c r="R1563" s="2" t="s">
        <v>44</v>
      </c>
      <c r="S1563" s="2" t="s">
        <v>45</v>
      </c>
      <c r="T1563" s="2"/>
      <c r="U1563" s="2"/>
      <c r="V1563" s="2">
        <v>31217</v>
      </c>
      <c r="W1563" s="2" t="s">
        <v>3280</v>
      </c>
      <c r="X1563" s="3">
        <v>44898.05972222222</v>
      </c>
      <c r="Y1563" s="2" t="s">
        <v>2172</v>
      </c>
      <c r="Z1563" s="2" t="s">
        <v>36</v>
      </c>
      <c r="AA1563" s="2"/>
      <c r="AB1563" s="2" t="s">
        <v>3281</v>
      </c>
    </row>
    <row r="1564" spans="1:28" ht="13" x14ac:dyDescent="0.15">
      <c r="A1564" s="1">
        <v>397</v>
      </c>
      <c r="B1564" s="2" t="s">
        <v>28</v>
      </c>
      <c r="C1564" s="2" t="s">
        <v>29</v>
      </c>
      <c r="D1564" s="1">
        <v>48</v>
      </c>
      <c r="E1564" s="2" t="s">
        <v>1619</v>
      </c>
      <c r="F1564" s="1">
        <v>2</v>
      </c>
      <c r="G1564" s="2" t="s">
        <v>43</v>
      </c>
      <c r="H1564" s="1">
        <v>75</v>
      </c>
      <c r="I1564" s="1">
        <v>75</v>
      </c>
      <c r="J1564" s="1">
        <v>75</v>
      </c>
      <c r="K1564" s="1">
        <v>5</v>
      </c>
      <c r="L1564" s="1">
        <v>345.51</v>
      </c>
      <c r="M1564" s="1">
        <v>345.51</v>
      </c>
      <c r="N1564" s="1">
        <v>345.05799999999999</v>
      </c>
      <c r="O1564" s="1">
        <v>345.05799999999999</v>
      </c>
      <c r="P1564" s="1">
        <v>0</v>
      </c>
      <c r="Q1564" s="1">
        <v>1</v>
      </c>
      <c r="R1564" s="2" t="s">
        <v>49</v>
      </c>
      <c r="S1564" s="2" t="s">
        <v>50</v>
      </c>
      <c r="T1564" s="2"/>
      <c r="U1564" s="2"/>
      <c r="V1564" s="2" t="s">
        <v>50</v>
      </c>
      <c r="W1564" s="2" t="s">
        <v>3282</v>
      </c>
      <c r="X1564" s="3">
        <v>44898.056944444441</v>
      </c>
      <c r="Y1564" s="2" t="s">
        <v>2172</v>
      </c>
      <c r="Z1564" s="2" t="s">
        <v>36</v>
      </c>
      <c r="AA1564" s="2"/>
      <c r="AB1564" s="2" t="s">
        <v>3283</v>
      </c>
    </row>
    <row r="1565" spans="1:28" ht="13" x14ac:dyDescent="0.15">
      <c r="A1565" s="1">
        <v>397</v>
      </c>
      <c r="B1565" s="2" t="s">
        <v>28</v>
      </c>
      <c r="C1565" s="2" t="s">
        <v>29</v>
      </c>
      <c r="D1565" s="1">
        <v>48</v>
      </c>
      <c r="E1565" s="2" t="s">
        <v>1619</v>
      </c>
      <c r="F1565" s="1">
        <v>3</v>
      </c>
      <c r="G1565" s="2" t="s">
        <v>43</v>
      </c>
      <c r="H1565" s="1">
        <v>75</v>
      </c>
      <c r="I1565" s="1">
        <v>75</v>
      </c>
      <c r="J1565" s="1">
        <v>75</v>
      </c>
      <c r="K1565" s="1">
        <v>5</v>
      </c>
      <c r="L1565" s="1">
        <v>347.01</v>
      </c>
      <c r="M1565" s="1">
        <v>347.01</v>
      </c>
      <c r="N1565" s="1">
        <v>346.25099999999998</v>
      </c>
      <c r="O1565" s="1">
        <v>346.25099999999998</v>
      </c>
      <c r="P1565" s="1">
        <v>0</v>
      </c>
      <c r="Q1565" s="1">
        <v>1</v>
      </c>
      <c r="R1565" s="2" t="s">
        <v>49</v>
      </c>
      <c r="S1565" s="2" t="s">
        <v>50</v>
      </c>
      <c r="T1565" s="2"/>
      <c r="U1565" s="2"/>
      <c r="V1565" s="2" t="s">
        <v>50</v>
      </c>
      <c r="W1565" s="2" t="s">
        <v>3284</v>
      </c>
      <c r="X1565" s="3">
        <v>44898.056944444441</v>
      </c>
      <c r="Y1565" s="2" t="s">
        <v>2172</v>
      </c>
      <c r="Z1565" s="2" t="s">
        <v>36</v>
      </c>
      <c r="AA1565" s="2"/>
      <c r="AB1565" s="2" t="s">
        <v>3285</v>
      </c>
    </row>
    <row r="1566" spans="1:28" ht="13" x14ac:dyDescent="0.15">
      <c r="A1566" s="1">
        <v>397</v>
      </c>
      <c r="B1566" s="2" t="s">
        <v>28</v>
      </c>
      <c r="C1566" s="2" t="s">
        <v>29</v>
      </c>
      <c r="D1566" s="1">
        <v>48</v>
      </c>
      <c r="E1566" s="2" t="s">
        <v>1619</v>
      </c>
      <c r="F1566" s="1">
        <v>4</v>
      </c>
      <c r="G1566" s="2" t="s">
        <v>43</v>
      </c>
      <c r="H1566" s="1">
        <v>67</v>
      </c>
      <c r="I1566" s="1">
        <v>69</v>
      </c>
      <c r="J1566" s="1">
        <v>67</v>
      </c>
      <c r="K1566" s="1">
        <v>5</v>
      </c>
      <c r="L1566" s="1">
        <v>348.43</v>
      </c>
      <c r="M1566" s="1">
        <v>348.45</v>
      </c>
      <c r="N1566" s="1">
        <v>347.38099999999997</v>
      </c>
      <c r="O1566" s="1">
        <v>347.39699999999999</v>
      </c>
      <c r="P1566" s="1">
        <v>2</v>
      </c>
      <c r="Q1566" s="1">
        <v>7</v>
      </c>
      <c r="R1566" s="2" t="s">
        <v>210</v>
      </c>
      <c r="S1566" s="2" t="s">
        <v>211</v>
      </c>
      <c r="T1566" s="2" t="s">
        <v>212</v>
      </c>
      <c r="U1566" s="2" t="s">
        <v>213</v>
      </c>
      <c r="V1566" s="2" t="s">
        <v>211</v>
      </c>
      <c r="W1566" s="2" t="s">
        <v>3286</v>
      </c>
      <c r="X1566" s="3">
        <v>44898.069444444445</v>
      </c>
      <c r="Y1566" s="2" t="s">
        <v>35</v>
      </c>
      <c r="Z1566" s="2" t="s">
        <v>36</v>
      </c>
      <c r="AA1566" s="2"/>
      <c r="AB1566" s="2" t="s">
        <v>3287</v>
      </c>
    </row>
    <row r="1567" spans="1:28" ht="13" x14ac:dyDescent="0.15">
      <c r="A1567" s="1">
        <v>397</v>
      </c>
      <c r="B1567" s="2" t="s">
        <v>28</v>
      </c>
      <c r="C1567" s="2" t="s">
        <v>29</v>
      </c>
      <c r="D1567" s="1">
        <v>48</v>
      </c>
      <c r="E1567" s="2" t="s">
        <v>1619</v>
      </c>
      <c r="F1567" s="1">
        <v>4</v>
      </c>
      <c r="G1567" s="2" t="s">
        <v>43</v>
      </c>
      <c r="H1567" s="1">
        <v>75</v>
      </c>
      <c r="I1567" s="1">
        <v>75</v>
      </c>
      <c r="J1567" s="1">
        <v>75</v>
      </c>
      <c r="K1567" s="1">
        <v>5</v>
      </c>
      <c r="L1567" s="1">
        <v>348.51</v>
      </c>
      <c r="M1567" s="1">
        <v>348.51</v>
      </c>
      <c r="N1567" s="1">
        <v>347.44499999999999</v>
      </c>
      <c r="O1567" s="1">
        <v>347.44499999999999</v>
      </c>
      <c r="P1567" s="1">
        <v>0</v>
      </c>
      <c r="Q1567" s="1">
        <v>1</v>
      </c>
      <c r="R1567" s="2" t="s">
        <v>49</v>
      </c>
      <c r="S1567" s="2" t="s">
        <v>50</v>
      </c>
      <c r="T1567" s="2"/>
      <c r="U1567" s="2"/>
      <c r="V1567" s="2" t="s">
        <v>50</v>
      </c>
      <c r="W1567" s="2" t="s">
        <v>3288</v>
      </c>
      <c r="X1567" s="3">
        <v>44898.056944444441</v>
      </c>
      <c r="Y1567" s="2" t="s">
        <v>2172</v>
      </c>
      <c r="Z1567" s="2" t="s">
        <v>36</v>
      </c>
      <c r="AA1567" s="2"/>
      <c r="AB1567" s="2" t="s">
        <v>3289</v>
      </c>
    </row>
    <row r="1568" spans="1:28" ht="13" x14ac:dyDescent="0.15">
      <c r="A1568" s="1">
        <v>397</v>
      </c>
      <c r="B1568" s="2" t="s">
        <v>28</v>
      </c>
      <c r="C1568" s="2" t="s">
        <v>29</v>
      </c>
      <c r="D1568" s="1">
        <v>49</v>
      </c>
      <c r="E1568" s="2" t="s">
        <v>1619</v>
      </c>
      <c r="F1568" s="1">
        <v>1</v>
      </c>
      <c r="G1568" s="2" t="s">
        <v>43</v>
      </c>
      <c r="H1568" s="1">
        <v>75</v>
      </c>
      <c r="I1568" s="1">
        <v>75</v>
      </c>
      <c r="J1568" s="1">
        <v>75</v>
      </c>
      <c r="K1568" s="1">
        <v>5</v>
      </c>
      <c r="L1568" s="1">
        <v>348.95</v>
      </c>
      <c r="M1568" s="1">
        <v>348.95</v>
      </c>
      <c r="N1568" s="1">
        <v>348.78899999999999</v>
      </c>
      <c r="O1568" s="1">
        <v>348.78899999999999</v>
      </c>
      <c r="P1568" s="1">
        <v>0</v>
      </c>
      <c r="Q1568" s="1">
        <v>1</v>
      </c>
      <c r="R1568" s="2" t="s">
        <v>49</v>
      </c>
      <c r="S1568" s="2" t="s">
        <v>50</v>
      </c>
      <c r="T1568" s="2"/>
      <c r="U1568" s="2"/>
      <c r="V1568" s="2" t="s">
        <v>50</v>
      </c>
      <c r="W1568" s="2" t="s">
        <v>3290</v>
      </c>
      <c r="X1568" s="3">
        <v>44898.09375</v>
      </c>
      <c r="Y1568" s="2" t="s">
        <v>2172</v>
      </c>
      <c r="Z1568" s="2" t="s">
        <v>36</v>
      </c>
      <c r="AA1568" s="2"/>
      <c r="AB1568" s="2" t="s">
        <v>3291</v>
      </c>
    </row>
    <row r="1569" spans="1:28" ht="13" x14ac:dyDescent="0.15">
      <c r="A1569" s="1">
        <v>397</v>
      </c>
      <c r="B1569" s="2" t="s">
        <v>28</v>
      </c>
      <c r="C1569" s="2" t="s">
        <v>29</v>
      </c>
      <c r="D1569" s="1">
        <v>48</v>
      </c>
      <c r="E1569" s="2" t="s">
        <v>1619</v>
      </c>
      <c r="F1569" s="1" t="s">
        <v>119</v>
      </c>
      <c r="G1569" s="2"/>
      <c r="H1569" s="1">
        <v>30</v>
      </c>
      <c r="I1569" s="1">
        <v>37</v>
      </c>
      <c r="J1569" s="1">
        <v>0</v>
      </c>
      <c r="K1569" s="1">
        <v>5</v>
      </c>
      <c r="L1569" s="1">
        <v>349.39</v>
      </c>
      <c r="M1569" s="1">
        <v>349.46</v>
      </c>
      <c r="N1569" s="1">
        <v>348.14499999999998</v>
      </c>
      <c r="O1569" s="1">
        <v>348.20100000000002</v>
      </c>
      <c r="P1569" s="1">
        <v>7</v>
      </c>
      <c r="Q1569" s="1">
        <v>5</v>
      </c>
      <c r="R1569" s="2" t="s">
        <v>31</v>
      </c>
      <c r="S1569" s="2"/>
      <c r="T1569" s="2" t="s">
        <v>153</v>
      </c>
      <c r="U1569" s="2" t="s">
        <v>154</v>
      </c>
      <c r="V1569" s="2" t="s">
        <v>155</v>
      </c>
      <c r="W1569" s="2" t="s">
        <v>3292</v>
      </c>
      <c r="X1569" s="3">
        <v>44897.211111111108</v>
      </c>
      <c r="Y1569" s="2" t="s">
        <v>1304</v>
      </c>
      <c r="Z1569" s="2" t="s">
        <v>36</v>
      </c>
      <c r="AA1569" s="2"/>
      <c r="AB1569" s="2" t="s">
        <v>3293</v>
      </c>
    </row>
    <row r="1570" spans="1:28" ht="13" x14ac:dyDescent="0.15">
      <c r="A1570" s="1">
        <v>397</v>
      </c>
      <c r="B1570" s="2" t="s">
        <v>28</v>
      </c>
      <c r="C1570" s="2" t="s">
        <v>29</v>
      </c>
      <c r="D1570" s="1">
        <v>48</v>
      </c>
      <c r="E1570" s="2" t="s">
        <v>1619</v>
      </c>
      <c r="F1570" s="1" t="s">
        <v>119</v>
      </c>
      <c r="G1570" s="2"/>
      <c r="H1570" s="1">
        <v>30</v>
      </c>
      <c r="I1570" s="1">
        <v>37</v>
      </c>
      <c r="J1570" s="1">
        <v>0</v>
      </c>
      <c r="K1570" s="1">
        <v>5</v>
      </c>
      <c r="L1570" s="1">
        <v>349.39</v>
      </c>
      <c r="M1570" s="1">
        <v>349.46</v>
      </c>
      <c r="N1570" s="1">
        <v>348.14499999999998</v>
      </c>
      <c r="O1570" s="1">
        <v>348.20100000000002</v>
      </c>
      <c r="P1570" s="1">
        <v>7</v>
      </c>
      <c r="Q1570" s="1">
        <v>30</v>
      </c>
      <c r="R1570" s="2" t="s">
        <v>31</v>
      </c>
      <c r="S1570" s="2"/>
      <c r="T1570" s="2" t="s">
        <v>125</v>
      </c>
      <c r="U1570" s="2" t="s">
        <v>126</v>
      </c>
      <c r="V1570" s="2" t="s">
        <v>127</v>
      </c>
      <c r="W1570" s="2" t="s">
        <v>3294</v>
      </c>
      <c r="X1570" s="3">
        <v>44897.211111111108</v>
      </c>
      <c r="Y1570" s="2" t="s">
        <v>1304</v>
      </c>
      <c r="Z1570" s="2" t="s">
        <v>36</v>
      </c>
      <c r="AA1570" s="2"/>
      <c r="AB1570" s="2" t="s">
        <v>3295</v>
      </c>
    </row>
    <row r="1571" spans="1:28" ht="13" x14ac:dyDescent="0.15">
      <c r="A1571" s="1">
        <v>397</v>
      </c>
      <c r="B1571" s="2" t="s">
        <v>28</v>
      </c>
      <c r="C1571" s="2" t="s">
        <v>29</v>
      </c>
      <c r="D1571" s="1">
        <v>48</v>
      </c>
      <c r="E1571" s="2" t="s">
        <v>1619</v>
      </c>
      <c r="F1571" s="1" t="s">
        <v>119</v>
      </c>
      <c r="G1571" s="2"/>
      <c r="H1571" s="1">
        <v>30</v>
      </c>
      <c r="I1571" s="1">
        <v>37</v>
      </c>
      <c r="J1571" s="1">
        <v>0</v>
      </c>
      <c r="K1571" s="1">
        <v>5</v>
      </c>
      <c r="L1571" s="1">
        <v>349.39</v>
      </c>
      <c r="M1571" s="1">
        <v>349.46</v>
      </c>
      <c r="N1571" s="1">
        <v>348.14499999999998</v>
      </c>
      <c r="O1571" s="1">
        <v>348.20100000000002</v>
      </c>
      <c r="P1571" s="1">
        <v>7</v>
      </c>
      <c r="Q1571" s="2">
        <v>5</v>
      </c>
      <c r="R1571" s="2" t="s">
        <v>31</v>
      </c>
      <c r="S1571" s="2" t="s">
        <v>50</v>
      </c>
      <c r="T1571" s="2"/>
      <c r="U1571" s="2"/>
      <c r="V1571" s="2" t="s">
        <v>50</v>
      </c>
      <c r="W1571" s="2" t="s">
        <v>3296</v>
      </c>
      <c r="X1571" s="3">
        <v>44897.211111111108</v>
      </c>
      <c r="Y1571" s="2" t="s">
        <v>1304</v>
      </c>
      <c r="Z1571" s="2" t="s">
        <v>36</v>
      </c>
      <c r="AA1571" s="2" t="s">
        <v>131</v>
      </c>
      <c r="AB1571" s="2" t="s">
        <v>3297</v>
      </c>
    </row>
    <row r="1572" spans="1:28" ht="13" x14ac:dyDescent="0.15">
      <c r="A1572" s="1">
        <v>397</v>
      </c>
      <c r="B1572" s="2" t="s">
        <v>28</v>
      </c>
      <c r="C1572" s="2" t="s">
        <v>29</v>
      </c>
      <c r="D1572" s="1">
        <v>48</v>
      </c>
      <c r="E1572" s="2" t="s">
        <v>1619</v>
      </c>
      <c r="F1572" s="1" t="s">
        <v>119</v>
      </c>
      <c r="G1572" s="2"/>
      <c r="H1572" s="1">
        <v>30</v>
      </c>
      <c r="I1572" s="1">
        <v>37</v>
      </c>
      <c r="J1572" s="1">
        <v>0</v>
      </c>
      <c r="K1572" s="1">
        <v>5</v>
      </c>
      <c r="L1572" s="1">
        <v>349.39</v>
      </c>
      <c r="M1572" s="1">
        <v>349.46</v>
      </c>
      <c r="N1572" s="1">
        <v>348.14499999999998</v>
      </c>
      <c r="O1572" s="1">
        <v>348.20100000000002</v>
      </c>
      <c r="P1572" s="1">
        <v>7</v>
      </c>
      <c r="Q1572" s="1">
        <v>20</v>
      </c>
      <c r="R1572" s="2" t="s">
        <v>31</v>
      </c>
      <c r="S1572" s="2"/>
      <c r="T1572" s="2" t="s">
        <v>146</v>
      </c>
      <c r="U1572" s="2" t="s">
        <v>147</v>
      </c>
      <c r="V1572" s="2" t="s">
        <v>148</v>
      </c>
      <c r="W1572" s="2" t="s">
        <v>3298</v>
      </c>
      <c r="X1572" s="3">
        <v>44897.211111111108</v>
      </c>
      <c r="Y1572" s="2" t="s">
        <v>1304</v>
      </c>
      <c r="Z1572" s="2" t="s">
        <v>36</v>
      </c>
      <c r="AA1572" s="2"/>
      <c r="AB1572" s="2" t="s">
        <v>3299</v>
      </c>
    </row>
    <row r="1573" spans="1:28" ht="13" x14ac:dyDescent="0.15">
      <c r="A1573" s="1">
        <v>397</v>
      </c>
      <c r="B1573" s="2" t="s">
        <v>28</v>
      </c>
      <c r="C1573" s="2" t="s">
        <v>29</v>
      </c>
      <c r="D1573" s="1">
        <v>48</v>
      </c>
      <c r="E1573" s="2" t="s">
        <v>1619</v>
      </c>
      <c r="F1573" s="1" t="s">
        <v>119</v>
      </c>
      <c r="G1573" s="2"/>
      <c r="H1573" s="1">
        <v>30</v>
      </c>
      <c r="I1573" s="1">
        <v>37</v>
      </c>
      <c r="J1573" s="1">
        <v>0</v>
      </c>
      <c r="K1573" s="1">
        <v>5</v>
      </c>
      <c r="L1573" s="1">
        <v>349.39</v>
      </c>
      <c r="M1573" s="1">
        <v>349.46</v>
      </c>
      <c r="N1573" s="1">
        <v>348.14499999999998</v>
      </c>
      <c r="O1573" s="1">
        <v>348.20100000000002</v>
      </c>
      <c r="P1573" s="1">
        <v>7</v>
      </c>
      <c r="Q1573" s="1">
        <v>20</v>
      </c>
      <c r="R1573" s="2" t="s">
        <v>31</v>
      </c>
      <c r="S1573" s="2" t="s">
        <v>133</v>
      </c>
      <c r="T1573" s="2"/>
      <c r="U1573" s="2"/>
      <c r="V1573" s="2" t="s">
        <v>133</v>
      </c>
      <c r="W1573" s="2" t="s">
        <v>3300</v>
      </c>
      <c r="X1573" s="3">
        <v>44897.211111111108</v>
      </c>
      <c r="Y1573" s="2" t="s">
        <v>1304</v>
      </c>
      <c r="Z1573" s="2" t="s">
        <v>36</v>
      </c>
      <c r="AA1573" s="2" t="s">
        <v>131</v>
      </c>
      <c r="AB1573" s="2" t="s">
        <v>3301</v>
      </c>
    </row>
    <row r="1574" spans="1:28" ht="13" x14ac:dyDescent="0.15">
      <c r="A1574" s="1">
        <v>397</v>
      </c>
      <c r="B1574" s="2" t="s">
        <v>28</v>
      </c>
      <c r="C1574" s="2" t="s">
        <v>29</v>
      </c>
      <c r="D1574" s="1">
        <v>48</v>
      </c>
      <c r="E1574" s="2" t="s">
        <v>1619</v>
      </c>
      <c r="F1574" s="1" t="s">
        <v>119</v>
      </c>
      <c r="G1574" s="2"/>
      <c r="H1574" s="1">
        <v>30</v>
      </c>
      <c r="I1574" s="1">
        <v>37</v>
      </c>
      <c r="J1574" s="1">
        <v>30</v>
      </c>
      <c r="K1574" s="1">
        <v>5</v>
      </c>
      <c r="L1574" s="1">
        <v>349.39</v>
      </c>
      <c r="M1574" s="1">
        <v>349.46</v>
      </c>
      <c r="N1574" s="1">
        <v>348.14499999999998</v>
      </c>
      <c r="O1574" s="1">
        <v>348.2</v>
      </c>
      <c r="P1574" s="1">
        <v>7</v>
      </c>
      <c r="Q1574" s="1">
        <v>247</v>
      </c>
      <c r="R1574" s="2" t="s">
        <v>59</v>
      </c>
      <c r="S1574" s="2" t="s">
        <v>32</v>
      </c>
      <c r="T1574" s="2"/>
      <c r="U1574" s="2"/>
      <c r="V1574" s="2" t="s">
        <v>32</v>
      </c>
      <c r="W1574" s="2" t="s">
        <v>3302</v>
      </c>
      <c r="X1574" s="3">
        <v>44897.210416666669</v>
      </c>
      <c r="Y1574" s="2" t="s">
        <v>1304</v>
      </c>
      <c r="Z1574" s="2" t="s">
        <v>36</v>
      </c>
      <c r="AA1574" s="2"/>
      <c r="AB1574" s="2" t="s">
        <v>3303</v>
      </c>
    </row>
    <row r="1575" spans="1:28" ht="13" x14ac:dyDescent="0.15">
      <c r="A1575" s="1">
        <v>397</v>
      </c>
      <c r="B1575" s="2" t="s">
        <v>28</v>
      </c>
      <c r="C1575" s="2" t="s">
        <v>29</v>
      </c>
      <c r="D1575" s="1">
        <v>48</v>
      </c>
      <c r="E1575" s="2" t="s">
        <v>1619</v>
      </c>
      <c r="F1575" s="1" t="s">
        <v>119</v>
      </c>
      <c r="G1575" s="2"/>
      <c r="H1575" s="1">
        <v>30</v>
      </c>
      <c r="I1575" s="1">
        <v>37</v>
      </c>
      <c r="J1575" s="1">
        <v>0</v>
      </c>
      <c r="K1575" s="1">
        <v>5</v>
      </c>
      <c r="L1575" s="1">
        <v>349.39</v>
      </c>
      <c r="M1575" s="1">
        <v>349.46</v>
      </c>
      <c r="N1575" s="1">
        <v>348.14499999999998</v>
      </c>
      <c r="O1575" s="1">
        <v>348.20100000000002</v>
      </c>
      <c r="P1575" s="1">
        <v>7</v>
      </c>
      <c r="Q1575" s="1">
        <v>5</v>
      </c>
      <c r="R1575" s="2" t="s">
        <v>31</v>
      </c>
      <c r="S1575" s="2"/>
      <c r="T1575" s="2" t="s">
        <v>136</v>
      </c>
      <c r="U1575" s="2" t="s">
        <v>137</v>
      </c>
      <c r="V1575" s="2" t="s">
        <v>138</v>
      </c>
      <c r="W1575" s="2" t="s">
        <v>3304</v>
      </c>
      <c r="X1575" s="3">
        <v>44897.211111111108</v>
      </c>
      <c r="Y1575" s="2" t="s">
        <v>1304</v>
      </c>
      <c r="Z1575" s="2" t="s">
        <v>36</v>
      </c>
      <c r="AA1575" s="2"/>
      <c r="AB1575" s="2" t="s">
        <v>3305</v>
      </c>
    </row>
    <row r="1576" spans="1:28" ht="13" x14ac:dyDescent="0.15">
      <c r="A1576" s="1">
        <v>397</v>
      </c>
      <c r="B1576" s="2" t="s">
        <v>28</v>
      </c>
      <c r="C1576" s="2" t="s">
        <v>29</v>
      </c>
      <c r="D1576" s="1">
        <v>48</v>
      </c>
      <c r="E1576" s="2" t="s">
        <v>1619</v>
      </c>
      <c r="F1576" s="1" t="s">
        <v>119</v>
      </c>
      <c r="G1576" s="2"/>
      <c r="H1576" s="1">
        <v>30</v>
      </c>
      <c r="I1576" s="1">
        <v>37</v>
      </c>
      <c r="J1576" s="1">
        <v>0</v>
      </c>
      <c r="K1576" s="1">
        <v>5</v>
      </c>
      <c r="L1576" s="1">
        <v>349.39</v>
      </c>
      <c r="M1576" s="1">
        <v>349.46</v>
      </c>
      <c r="N1576" s="1">
        <v>348.14499999999998</v>
      </c>
      <c r="O1576" s="1">
        <v>348.20100000000002</v>
      </c>
      <c r="P1576" s="1">
        <v>7</v>
      </c>
      <c r="Q1576" s="1">
        <v>30</v>
      </c>
      <c r="R1576" s="2" t="s">
        <v>31</v>
      </c>
      <c r="S1576" s="2"/>
      <c r="T1576" s="2" t="s">
        <v>120</v>
      </c>
      <c r="U1576" s="2" t="s">
        <v>121</v>
      </c>
      <c r="V1576" s="2" t="s">
        <v>122</v>
      </c>
      <c r="W1576" s="2" t="s">
        <v>3306</v>
      </c>
      <c r="X1576" s="3">
        <v>44897.211111111108</v>
      </c>
      <c r="Y1576" s="2" t="s">
        <v>1304</v>
      </c>
      <c r="Z1576" s="2" t="s">
        <v>36</v>
      </c>
      <c r="AA1576" s="2"/>
      <c r="AB1576" s="2" t="s">
        <v>3307</v>
      </c>
    </row>
    <row r="1577" spans="1:28" ht="13" x14ac:dyDescent="0.15">
      <c r="A1577" s="1">
        <v>397</v>
      </c>
      <c r="B1577" s="2" t="s">
        <v>28</v>
      </c>
      <c r="C1577" s="2" t="s">
        <v>29</v>
      </c>
      <c r="D1577" s="1">
        <v>48</v>
      </c>
      <c r="E1577" s="2" t="s">
        <v>1619</v>
      </c>
      <c r="F1577" s="1" t="s">
        <v>119</v>
      </c>
      <c r="G1577" s="2"/>
      <c r="H1577" s="1">
        <v>30</v>
      </c>
      <c r="I1577" s="1">
        <v>37</v>
      </c>
      <c r="J1577" s="1">
        <v>0</v>
      </c>
      <c r="K1577" s="1">
        <v>5</v>
      </c>
      <c r="L1577" s="1">
        <v>349.39</v>
      </c>
      <c r="M1577" s="1">
        <v>349.46</v>
      </c>
      <c r="N1577" s="1">
        <v>348.14499999999998</v>
      </c>
      <c r="O1577" s="1">
        <v>348.20100000000002</v>
      </c>
      <c r="P1577" s="1">
        <v>7</v>
      </c>
      <c r="Q1577" s="1">
        <v>5</v>
      </c>
      <c r="R1577" s="2" t="s">
        <v>31</v>
      </c>
      <c r="S1577" s="2"/>
      <c r="T1577" s="2" t="s">
        <v>141</v>
      </c>
      <c r="U1577" s="2" t="s">
        <v>142</v>
      </c>
      <c r="V1577" s="2" t="s">
        <v>143</v>
      </c>
      <c r="W1577" s="2" t="s">
        <v>3308</v>
      </c>
      <c r="X1577" s="3">
        <v>44897.211111111108</v>
      </c>
      <c r="Y1577" s="2" t="s">
        <v>1304</v>
      </c>
      <c r="Z1577" s="2" t="s">
        <v>36</v>
      </c>
      <c r="AA1577" s="2"/>
      <c r="AB1577" s="2" t="s">
        <v>3309</v>
      </c>
    </row>
    <row r="1578" spans="1:28" ht="13" x14ac:dyDescent="0.15">
      <c r="A1578" s="1">
        <v>397</v>
      </c>
      <c r="B1578" s="2" t="s">
        <v>28</v>
      </c>
      <c r="C1578" s="2" t="s">
        <v>29</v>
      </c>
      <c r="D1578" s="1">
        <v>48</v>
      </c>
      <c r="E1578" s="2" t="s">
        <v>1619</v>
      </c>
      <c r="F1578" s="1" t="s">
        <v>119</v>
      </c>
      <c r="G1578" s="2"/>
      <c r="H1578" s="1">
        <v>30</v>
      </c>
      <c r="I1578" s="1">
        <v>37</v>
      </c>
      <c r="J1578" s="1">
        <v>0</v>
      </c>
      <c r="K1578" s="1">
        <v>5</v>
      </c>
      <c r="L1578" s="1">
        <v>349.39</v>
      </c>
      <c r="M1578" s="1">
        <v>349.46</v>
      </c>
      <c r="N1578" s="1">
        <v>348.14499999999998</v>
      </c>
      <c r="O1578" s="1">
        <v>348.20100000000002</v>
      </c>
      <c r="P1578" s="1">
        <v>7</v>
      </c>
      <c r="Q1578" s="1">
        <v>20</v>
      </c>
      <c r="R1578" s="2" t="s">
        <v>31</v>
      </c>
      <c r="S1578" s="2"/>
      <c r="T1578" s="2" t="s">
        <v>158</v>
      </c>
      <c r="U1578" s="2" t="s">
        <v>159</v>
      </c>
      <c r="V1578" s="2" t="s">
        <v>160</v>
      </c>
      <c r="W1578" s="2" t="s">
        <v>3310</v>
      </c>
      <c r="X1578" s="3">
        <v>44897.211111111108</v>
      </c>
      <c r="Y1578" s="2" t="s">
        <v>1304</v>
      </c>
      <c r="Z1578" s="2" t="s">
        <v>36</v>
      </c>
      <c r="AA1578" s="2"/>
      <c r="AB1578" s="2" t="s">
        <v>3311</v>
      </c>
    </row>
    <row r="1579" spans="1:28" ht="13" x14ac:dyDescent="0.15">
      <c r="A1579" s="1">
        <v>397</v>
      </c>
      <c r="B1579" s="2" t="s">
        <v>28</v>
      </c>
      <c r="C1579" s="2" t="s">
        <v>29</v>
      </c>
      <c r="D1579" s="1">
        <v>49</v>
      </c>
      <c r="E1579" s="2" t="s">
        <v>1619</v>
      </c>
      <c r="F1579" s="1">
        <v>2</v>
      </c>
      <c r="G1579" s="2" t="s">
        <v>43</v>
      </c>
      <c r="H1579" s="1">
        <v>75</v>
      </c>
      <c r="I1579" s="1">
        <v>75</v>
      </c>
      <c r="J1579" s="1">
        <v>75</v>
      </c>
      <c r="K1579" s="1">
        <v>5</v>
      </c>
      <c r="L1579" s="1">
        <v>350.45</v>
      </c>
      <c r="M1579" s="1">
        <v>350.45</v>
      </c>
      <c r="N1579" s="1">
        <v>349.96699999999998</v>
      </c>
      <c r="O1579" s="1">
        <v>349.96699999999998</v>
      </c>
      <c r="P1579" s="1">
        <v>0</v>
      </c>
      <c r="Q1579" s="1">
        <v>1</v>
      </c>
      <c r="R1579" s="2" t="s">
        <v>49</v>
      </c>
      <c r="S1579" s="2" t="s">
        <v>50</v>
      </c>
      <c r="T1579" s="2"/>
      <c r="U1579" s="2"/>
      <c r="V1579" s="2" t="s">
        <v>50</v>
      </c>
      <c r="W1579" s="2" t="s">
        <v>3312</v>
      </c>
      <c r="X1579" s="3">
        <v>44898.09375</v>
      </c>
      <c r="Y1579" s="2" t="s">
        <v>2172</v>
      </c>
      <c r="Z1579" s="2" t="s">
        <v>36</v>
      </c>
      <c r="AA1579" s="2"/>
      <c r="AB1579" s="2" t="s">
        <v>3313</v>
      </c>
    </row>
    <row r="1580" spans="1:28" ht="13" x14ac:dyDescent="0.15">
      <c r="A1580" s="1">
        <v>397</v>
      </c>
      <c r="B1580" s="2" t="s">
        <v>28</v>
      </c>
      <c r="C1580" s="2" t="s">
        <v>29</v>
      </c>
      <c r="D1580" s="1">
        <v>49</v>
      </c>
      <c r="E1580" s="2" t="s">
        <v>1619</v>
      </c>
      <c r="F1580" s="1">
        <v>3</v>
      </c>
      <c r="G1580" s="2" t="s">
        <v>43</v>
      </c>
      <c r="H1580" s="1">
        <v>32</v>
      </c>
      <c r="I1580" s="1">
        <v>33</v>
      </c>
      <c r="J1580" s="1">
        <v>32</v>
      </c>
      <c r="K1580" s="1">
        <v>5</v>
      </c>
      <c r="L1580" s="1">
        <v>351.52</v>
      </c>
      <c r="M1580" s="1">
        <v>351.53</v>
      </c>
      <c r="N1580" s="1">
        <v>350.80799999999999</v>
      </c>
      <c r="O1580" s="1">
        <v>350.81599999999997</v>
      </c>
      <c r="P1580" s="1">
        <v>1</v>
      </c>
      <c r="Q1580" s="1">
        <v>5</v>
      </c>
      <c r="R1580" s="2" t="s">
        <v>44</v>
      </c>
      <c r="S1580" s="2" t="s">
        <v>112</v>
      </c>
      <c r="T1580" s="2"/>
      <c r="U1580" s="2"/>
      <c r="V1580" s="2" t="s">
        <v>112</v>
      </c>
      <c r="W1580" s="2" t="s">
        <v>3314</v>
      </c>
      <c r="X1580" s="3">
        <v>44898.106944444444</v>
      </c>
      <c r="Y1580" s="2" t="s">
        <v>2172</v>
      </c>
      <c r="Z1580" s="2" t="s">
        <v>36</v>
      </c>
      <c r="AA1580" s="2"/>
      <c r="AB1580" s="2" t="s">
        <v>3315</v>
      </c>
    </row>
    <row r="1581" spans="1:28" ht="13" x14ac:dyDescent="0.15">
      <c r="A1581" s="1">
        <v>397</v>
      </c>
      <c r="B1581" s="2" t="s">
        <v>28</v>
      </c>
      <c r="C1581" s="2" t="s">
        <v>29</v>
      </c>
      <c r="D1581" s="1">
        <v>49</v>
      </c>
      <c r="E1581" s="2" t="s">
        <v>1619</v>
      </c>
      <c r="F1581" s="1">
        <v>3</v>
      </c>
      <c r="G1581" s="2" t="s">
        <v>43</v>
      </c>
      <c r="H1581" s="1">
        <v>32</v>
      </c>
      <c r="I1581" s="1">
        <v>33</v>
      </c>
      <c r="J1581" s="1">
        <v>32</v>
      </c>
      <c r="K1581" s="1">
        <v>5</v>
      </c>
      <c r="L1581" s="1">
        <v>351.52</v>
      </c>
      <c r="M1581" s="1">
        <v>351.53</v>
      </c>
      <c r="N1581" s="1">
        <v>350.80799999999999</v>
      </c>
      <c r="O1581" s="1">
        <v>350.81599999999997</v>
      </c>
      <c r="P1581" s="1">
        <v>1</v>
      </c>
      <c r="Q1581" s="1">
        <v>5</v>
      </c>
      <c r="R1581" s="2" t="s">
        <v>44</v>
      </c>
      <c r="S1581" s="2" t="s">
        <v>108</v>
      </c>
      <c r="T1581" s="2"/>
      <c r="U1581" s="2"/>
      <c r="V1581" s="2" t="s">
        <v>108</v>
      </c>
      <c r="W1581" s="2" t="s">
        <v>3316</v>
      </c>
      <c r="X1581" s="3">
        <v>44898.106944444444</v>
      </c>
      <c r="Y1581" s="2" t="s">
        <v>2172</v>
      </c>
      <c r="Z1581" s="2" t="s">
        <v>36</v>
      </c>
      <c r="AA1581" s="2"/>
      <c r="AB1581" s="2" t="s">
        <v>3317</v>
      </c>
    </row>
    <row r="1582" spans="1:28" ht="13" x14ac:dyDescent="0.15">
      <c r="A1582" s="1">
        <v>397</v>
      </c>
      <c r="B1582" s="2" t="s">
        <v>28</v>
      </c>
      <c r="C1582" s="2" t="s">
        <v>29</v>
      </c>
      <c r="D1582" s="1">
        <v>49</v>
      </c>
      <c r="E1582" s="2" t="s">
        <v>1619</v>
      </c>
      <c r="F1582" s="1">
        <v>3</v>
      </c>
      <c r="G1582" s="2" t="s">
        <v>29</v>
      </c>
      <c r="H1582" s="1">
        <v>32</v>
      </c>
      <c r="I1582" s="1">
        <v>32</v>
      </c>
      <c r="J1582" s="1">
        <v>32</v>
      </c>
      <c r="K1582" s="1">
        <v>5</v>
      </c>
      <c r="L1582" s="1">
        <v>351.52</v>
      </c>
      <c r="M1582" s="1">
        <v>351.52</v>
      </c>
      <c r="N1582" s="1">
        <v>350.80799999999999</v>
      </c>
      <c r="O1582" s="1">
        <v>350.80799999999999</v>
      </c>
      <c r="P1582" s="1">
        <v>0</v>
      </c>
      <c r="Q1582" s="1"/>
      <c r="R1582" s="2" t="s">
        <v>38</v>
      </c>
      <c r="S1582" s="2" t="s">
        <v>39</v>
      </c>
      <c r="T1582" s="2"/>
      <c r="U1582" s="2"/>
      <c r="V1582" s="2" t="s">
        <v>39</v>
      </c>
      <c r="W1582" s="2" t="s">
        <v>3318</v>
      </c>
      <c r="X1582" s="3">
        <v>44898.106944444444</v>
      </c>
      <c r="Y1582" s="2" t="s">
        <v>41</v>
      </c>
      <c r="Z1582" s="2" t="s">
        <v>36</v>
      </c>
      <c r="AA1582" s="2"/>
      <c r="AB1582" s="2" t="s">
        <v>3319</v>
      </c>
    </row>
    <row r="1583" spans="1:28" ht="13" x14ac:dyDescent="0.15">
      <c r="A1583" s="1">
        <v>397</v>
      </c>
      <c r="B1583" s="2" t="s">
        <v>28</v>
      </c>
      <c r="C1583" s="2" t="s">
        <v>29</v>
      </c>
      <c r="D1583" s="1">
        <v>49</v>
      </c>
      <c r="E1583" s="2" t="s">
        <v>1619</v>
      </c>
      <c r="F1583" s="1">
        <v>3</v>
      </c>
      <c r="G1583" s="2" t="s">
        <v>43</v>
      </c>
      <c r="H1583" s="1">
        <v>75</v>
      </c>
      <c r="I1583" s="1">
        <v>75</v>
      </c>
      <c r="J1583" s="1">
        <v>75</v>
      </c>
      <c r="K1583" s="1">
        <v>5</v>
      </c>
      <c r="L1583" s="1">
        <v>351.95</v>
      </c>
      <c r="M1583" s="1">
        <v>351.95</v>
      </c>
      <c r="N1583" s="1">
        <v>351.14600000000002</v>
      </c>
      <c r="O1583" s="1">
        <v>351.14600000000002</v>
      </c>
      <c r="P1583" s="1">
        <v>0</v>
      </c>
      <c r="Q1583" s="1">
        <v>1</v>
      </c>
      <c r="R1583" s="2" t="s">
        <v>49</v>
      </c>
      <c r="S1583" s="2" t="s">
        <v>50</v>
      </c>
      <c r="T1583" s="2"/>
      <c r="U1583" s="2"/>
      <c r="V1583" s="2" t="s">
        <v>50</v>
      </c>
      <c r="W1583" s="2" t="s">
        <v>3320</v>
      </c>
      <c r="X1583" s="3">
        <v>44898.09375</v>
      </c>
      <c r="Y1583" s="2" t="s">
        <v>2172</v>
      </c>
      <c r="Z1583" s="2" t="s">
        <v>36</v>
      </c>
      <c r="AA1583" s="2"/>
      <c r="AB1583" s="2" t="s">
        <v>3321</v>
      </c>
    </row>
    <row r="1584" spans="1:28" ht="13" x14ac:dyDescent="0.15">
      <c r="A1584" s="1">
        <v>397</v>
      </c>
      <c r="B1584" s="2" t="s">
        <v>28</v>
      </c>
      <c r="C1584" s="2" t="s">
        <v>29</v>
      </c>
      <c r="D1584" s="1">
        <v>49</v>
      </c>
      <c r="E1584" s="2" t="s">
        <v>1619</v>
      </c>
      <c r="F1584" s="1">
        <v>3</v>
      </c>
      <c r="G1584" s="2"/>
      <c r="H1584" s="1">
        <v>140</v>
      </c>
      <c r="I1584" s="1">
        <v>150</v>
      </c>
      <c r="J1584" s="1">
        <v>0</v>
      </c>
      <c r="K1584" s="1">
        <v>5</v>
      </c>
      <c r="L1584" s="1">
        <v>352.6</v>
      </c>
      <c r="M1584" s="1">
        <v>352.65</v>
      </c>
      <c r="N1584" s="1">
        <v>351.65699999999998</v>
      </c>
      <c r="O1584" s="1">
        <v>351.69600000000003</v>
      </c>
      <c r="P1584" s="1">
        <v>5</v>
      </c>
      <c r="Q1584" s="2">
        <v>25</v>
      </c>
      <c r="R1584" s="2" t="s">
        <v>80</v>
      </c>
      <c r="S1584" s="2"/>
      <c r="T1584" s="2" t="s">
        <v>64</v>
      </c>
      <c r="U1584" s="2" t="s">
        <v>65</v>
      </c>
      <c r="V1584" s="2" t="s">
        <v>81</v>
      </c>
      <c r="W1584" s="2" t="s">
        <v>3322</v>
      </c>
      <c r="X1584" s="3">
        <v>44897.302777777775</v>
      </c>
      <c r="Y1584" s="2" t="s">
        <v>56</v>
      </c>
      <c r="Z1584" s="2" t="s">
        <v>36</v>
      </c>
      <c r="AA1584" s="2"/>
      <c r="AB1584" s="2" t="s">
        <v>3323</v>
      </c>
    </row>
    <row r="1585" spans="1:28" ht="13" x14ac:dyDescent="0.15">
      <c r="A1585" s="1">
        <v>397</v>
      </c>
      <c r="B1585" s="2" t="s">
        <v>28</v>
      </c>
      <c r="C1585" s="2" t="s">
        <v>29</v>
      </c>
      <c r="D1585" s="1">
        <v>49</v>
      </c>
      <c r="E1585" s="2" t="s">
        <v>1619</v>
      </c>
      <c r="F1585" s="1">
        <v>3</v>
      </c>
      <c r="G1585" s="2"/>
      <c r="H1585" s="1">
        <v>140</v>
      </c>
      <c r="I1585" s="1">
        <v>150</v>
      </c>
      <c r="J1585" s="1">
        <v>0</v>
      </c>
      <c r="K1585" s="1">
        <v>5</v>
      </c>
      <c r="L1585" s="1">
        <v>352.6</v>
      </c>
      <c r="M1585" s="1">
        <v>352.65</v>
      </c>
      <c r="N1585" s="1">
        <v>351.65699999999998</v>
      </c>
      <c r="O1585" s="1">
        <v>351.69600000000003</v>
      </c>
      <c r="P1585" s="1">
        <v>5</v>
      </c>
      <c r="Q1585" s="1">
        <v>10</v>
      </c>
      <c r="R1585" s="2" t="s">
        <v>53</v>
      </c>
      <c r="S1585" s="2"/>
      <c r="T1585" s="2" t="s">
        <v>88</v>
      </c>
      <c r="U1585" s="2" t="s">
        <v>89</v>
      </c>
      <c r="V1585" s="2" t="s">
        <v>90</v>
      </c>
      <c r="W1585" s="2" t="s">
        <v>3324</v>
      </c>
      <c r="X1585" s="3">
        <v>44897.302777777775</v>
      </c>
      <c r="Y1585" s="2" t="s">
        <v>56</v>
      </c>
      <c r="Z1585" s="2" t="s">
        <v>36</v>
      </c>
      <c r="AA1585" s="2" t="s">
        <v>92</v>
      </c>
      <c r="AB1585" s="2" t="s">
        <v>3325</v>
      </c>
    </row>
    <row r="1586" spans="1:28" ht="13" x14ac:dyDescent="0.15">
      <c r="A1586" s="1">
        <v>397</v>
      </c>
      <c r="B1586" s="2" t="s">
        <v>28</v>
      </c>
      <c r="C1586" s="2" t="s">
        <v>29</v>
      </c>
      <c r="D1586" s="1">
        <v>49</v>
      </c>
      <c r="E1586" s="2" t="s">
        <v>1619</v>
      </c>
      <c r="F1586" s="1">
        <v>3</v>
      </c>
      <c r="G1586" s="2"/>
      <c r="H1586" s="1">
        <v>140</v>
      </c>
      <c r="I1586" s="1">
        <v>150</v>
      </c>
      <c r="J1586" s="1">
        <v>0</v>
      </c>
      <c r="K1586" s="1">
        <v>5</v>
      </c>
      <c r="L1586" s="1">
        <v>352.6</v>
      </c>
      <c r="M1586" s="1">
        <v>352.65</v>
      </c>
      <c r="N1586" s="1">
        <v>351.65699999999998</v>
      </c>
      <c r="O1586" s="1">
        <v>351.69600000000003</v>
      </c>
      <c r="P1586" s="1">
        <v>5</v>
      </c>
      <c r="Q1586" s="1">
        <v>3</v>
      </c>
      <c r="R1586" s="2" t="s">
        <v>53</v>
      </c>
      <c r="S1586" s="2"/>
      <c r="T1586" s="2"/>
      <c r="U1586" s="2"/>
      <c r="V1586" s="2" t="s">
        <v>70</v>
      </c>
      <c r="W1586" s="2" t="s">
        <v>3326</v>
      </c>
      <c r="X1586" s="3">
        <v>44897.302777777775</v>
      </c>
      <c r="Y1586" s="2" t="s">
        <v>56</v>
      </c>
      <c r="Z1586" s="2" t="s">
        <v>36</v>
      </c>
      <c r="AA1586" s="2" t="s">
        <v>72</v>
      </c>
      <c r="AB1586" s="2" t="s">
        <v>3327</v>
      </c>
    </row>
    <row r="1587" spans="1:28" ht="13" x14ac:dyDescent="0.15">
      <c r="A1587" s="1">
        <v>397</v>
      </c>
      <c r="B1587" s="2" t="s">
        <v>28</v>
      </c>
      <c r="C1587" s="2" t="s">
        <v>29</v>
      </c>
      <c r="D1587" s="1">
        <v>49</v>
      </c>
      <c r="E1587" s="2" t="s">
        <v>1619</v>
      </c>
      <c r="F1587" s="1">
        <v>3</v>
      </c>
      <c r="G1587" s="2"/>
      <c r="H1587" s="1">
        <v>140</v>
      </c>
      <c r="I1587" s="1">
        <v>150</v>
      </c>
      <c r="J1587" s="1">
        <v>140</v>
      </c>
      <c r="K1587" s="1">
        <v>5</v>
      </c>
      <c r="L1587" s="1">
        <v>352.6</v>
      </c>
      <c r="M1587" s="1">
        <v>352.7</v>
      </c>
      <c r="N1587" s="1">
        <v>351.65699999999998</v>
      </c>
      <c r="O1587" s="1">
        <v>351.73500000000001</v>
      </c>
      <c r="P1587" s="1">
        <v>10</v>
      </c>
      <c r="Q1587" s="1">
        <v>353</v>
      </c>
      <c r="R1587" s="2" t="s">
        <v>59</v>
      </c>
      <c r="S1587" s="2" t="s">
        <v>60</v>
      </c>
      <c r="T1587" s="2"/>
      <c r="U1587" s="2"/>
      <c r="V1587" s="2" t="s">
        <v>1723</v>
      </c>
      <c r="W1587" s="2" t="s">
        <v>3328</v>
      </c>
      <c r="X1587" s="3">
        <v>44897.238194444442</v>
      </c>
      <c r="Y1587" s="2" t="s">
        <v>1304</v>
      </c>
      <c r="Z1587" s="2" t="s">
        <v>36</v>
      </c>
      <c r="AA1587" s="2"/>
      <c r="AB1587" s="2" t="s">
        <v>3329</v>
      </c>
    </row>
    <row r="1588" spans="1:28" ht="13" x14ac:dyDescent="0.15">
      <c r="A1588" s="1">
        <v>397</v>
      </c>
      <c r="B1588" s="2" t="s">
        <v>28</v>
      </c>
      <c r="C1588" s="2" t="s">
        <v>29</v>
      </c>
      <c r="D1588" s="1">
        <v>49</v>
      </c>
      <c r="E1588" s="2" t="s">
        <v>1619</v>
      </c>
      <c r="F1588" s="1">
        <v>3</v>
      </c>
      <c r="G1588" s="2"/>
      <c r="H1588" s="1">
        <v>140</v>
      </c>
      <c r="I1588" s="1">
        <v>150</v>
      </c>
      <c r="J1588" s="1">
        <v>0</v>
      </c>
      <c r="K1588" s="1">
        <v>5</v>
      </c>
      <c r="L1588" s="1">
        <v>352.6</v>
      </c>
      <c r="M1588" s="1">
        <v>352.65</v>
      </c>
      <c r="N1588" s="1">
        <v>351.65699999999998</v>
      </c>
      <c r="O1588" s="1">
        <v>351.69600000000003</v>
      </c>
      <c r="P1588" s="1">
        <v>5</v>
      </c>
      <c r="Q1588" s="1">
        <v>6</v>
      </c>
      <c r="R1588" s="2" t="s">
        <v>53</v>
      </c>
      <c r="S1588" s="2"/>
      <c r="T1588" s="2"/>
      <c r="U1588" s="2"/>
      <c r="V1588" s="2" t="s">
        <v>54</v>
      </c>
      <c r="W1588" s="2" t="s">
        <v>3330</v>
      </c>
      <c r="X1588" s="3">
        <v>44897.302777777775</v>
      </c>
      <c r="Y1588" s="2" t="s">
        <v>56</v>
      </c>
      <c r="Z1588" s="2" t="s">
        <v>36</v>
      </c>
      <c r="AA1588" s="2" t="s">
        <v>57</v>
      </c>
      <c r="AB1588" s="2" t="s">
        <v>3331</v>
      </c>
    </row>
    <row r="1589" spans="1:28" ht="13" x14ac:dyDescent="0.15">
      <c r="A1589" s="1">
        <v>397</v>
      </c>
      <c r="B1589" s="2" t="s">
        <v>28</v>
      </c>
      <c r="C1589" s="2" t="s">
        <v>29</v>
      </c>
      <c r="D1589" s="1">
        <v>49</v>
      </c>
      <c r="E1589" s="2" t="s">
        <v>1619</v>
      </c>
      <c r="F1589" s="1">
        <v>3</v>
      </c>
      <c r="G1589" s="2"/>
      <c r="H1589" s="1">
        <v>140</v>
      </c>
      <c r="I1589" s="1">
        <v>150</v>
      </c>
      <c r="J1589" s="1">
        <v>0</v>
      </c>
      <c r="K1589" s="1">
        <v>5</v>
      </c>
      <c r="L1589" s="1">
        <v>352.6</v>
      </c>
      <c r="M1589" s="1">
        <v>352.65</v>
      </c>
      <c r="N1589" s="1">
        <v>351.65699999999998</v>
      </c>
      <c r="O1589" s="1">
        <v>351.69600000000003</v>
      </c>
      <c r="P1589" s="1">
        <v>5</v>
      </c>
      <c r="Q1589" s="1">
        <v>4</v>
      </c>
      <c r="R1589" s="2" t="s">
        <v>53</v>
      </c>
      <c r="S1589" s="2"/>
      <c r="T1589" s="2" t="s">
        <v>94</v>
      </c>
      <c r="U1589" s="2" t="s">
        <v>95</v>
      </c>
      <c r="V1589" s="2" t="s">
        <v>96</v>
      </c>
      <c r="W1589" s="2" t="s">
        <v>3332</v>
      </c>
      <c r="X1589" s="3">
        <v>44897.302777777775</v>
      </c>
      <c r="Y1589" s="2" t="s">
        <v>56</v>
      </c>
      <c r="Z1589" s="2" t="s">
        <v>36</v>
      </c>
      <c r="AA1589" s="2" t="s">
        <v>98</v>
      </c>
      <c r="AB1589" s="2" t="s">
        <v>3333</v>
      </c>
    </row>
    <row r="1590" spans="1:28" ht="13" x14ac:dyDescent="0.15">
      <c r="A1590" s="1">
        <v>397</v>
      </c>
      <c r="B1590" s="2" t="s">
        <v>28</v>
      </c>
      <c r="C1590" s="2" t="s">
        <v>29</v>
      </c>
      <c r="D1590" s="1">
        <v>49</v>
      </c>
      <c r="E1590" s="2" t="s">
        <v>1619</v>
      </c>
      <c r="F1590" s="1">
        <v>3</v>
      </c>
      <c r="G1590" s="2"/>
      <c r="H1590" s="1">
        <v>140</v>
      </c>
      <c r="I1590" s="1">
        <v>150</v>
      </c>
      <c r="J1590" s="1">
        <v>0</v>
      </c>
      <c r="K1590" s="1">
        <v>5</v>
      </c>
      <c r="L1590" s="1">
        <v>352.6</v>
      </c>
      <c r="M1590" s="1">
        <v>352.65</v>
      </c>
      <c r="N1590" s="1">
        <v>351.65699999999998</v>
      </c>
      <c r="O1590" s="1">
        <v>351.69600000000003</v>
      </c>
      <c r="P1590" s="1">
        <v>5</v>
      </c>
      <c r="Q1590" s="1">
        <v>2</v>
      </c>
      <c r="R1590" s="2" t="s">
        <v>53</v>
      </c>
      <c r="S1590" s="2" t="s">
        <v>100</v>
      </c>
      <c r="T1590" s="2"/>
      <c r="U1590" s="2"/>
      <c r="V1590" s="2" t="s">
        <v>101</v>
      </c>
      <c r="W1590" s="2" t="s">
        <v>3334</v>
      </c>
      <c r="X1590" s="3">
        <v>44897.302777777775</v>
      </c>
      <c r="Y1590" s="2" t="s">
        <v>56</v>
      </c>
      <c r="Z1590" s="2" t="s">
        <v>36</v>
      </c>
      <c r="AA1590" s="2" t="s">
        <v>103</v>
      </c>
      <c r="AB1590" s="2" t="s">
        <v>3335</v>
      </c>
    </row>
    <row r="1591" spans="1:28" ht="13" x14ac:dyDescent="0.15">
      <c r="A1591" s="1">
        <v>397</v>
      </c>
      <c r="B1591" s="2" t="s">
        <v>28</v>
      </c>
      <c r="C1591" s="2" t="s">
        <v>29</v>
      </c>
      <c r="D1591" s="1">
        <v>49</v>
      </c>
      <c r="E1591" s="2" t="s">
        <v>1619</v>
      </c>
      <c r="F1591" s="1">
        <v>3</v>
      </c>
      <c r="G1591" s="2"/>
      <c r="H1591" s="1">
        <v>140</v>
      </c>
      <c r="I1591" s="1">
        <v>150</v>
      </c>
      <c r="J1591" s="1">
        <v>0</v>
      </c>
      <c r="K1591" s="1">
        <v>5</v>
      </c>
      <c r="L1591" s="1">
        <v>352.6</v>
      </c>
      <c r="M1591" s="1">
        <v>352.65</v>
      </c>
      <c r="N1591" s="1">
        <v>351.65699999999998</v>
      </c>
      <c r="O1591" s="1">
        <v>351.69600000000003</v>
      </c>
      <c r="P1591" s="1">
        <v>5</v>
      </c>
      <c r="Q1591" s="1">
        <v>75</v>
      </c>
      <c r="R1591" s="2" t="s">
        <v>80</v>
      </c>
      <c r="S1591" s="2"/>
      <c r="T1591" s="2"/>
      <c r="U1591" s="2"/>
      <c r="V1591" s="2" t="s">
        <v>84</v>
      </c>
      <c r="W1591" s="2" t="s">
        <v>3336</v>
      </c>
      <c r="X1591" s="3">
        <v>44897.302777777775</v>
      </c>
      <c r="Y1591" s="2" t="s">
        <v>56</v>
      </c>
      <c r="Z1591" s="2" t="s">
        <v>36</v>
      </c>
      <c r="AA1591" s="2" t="s">
        <v>86</v>
      </c>
      <c r="AB1591" s="2" t="s">
        <v>3337</v>
      </c>
    </row>
    <row r="1592" spans="1:28" ht="13" x14ac:dyDescent="0.15">
      <c r="A1592" s="1">
        <v>397</v>
      </c>
      <c r="B1592" s="2" t="s">
        <v>28</v>
      </c>
      <c r="C1592" s="2" t="s">
        <v>29</v>
      </c>
      <c r="D1592" s="1">
        <v>49</v>
      </c>
      <c r="E1592" s="2" t="s">
        <v>1619</v>
      </c>
      <c r="F1592" s="1">
        <v>3</v>
      </c>
      <c r="G1592" s="2"/>
      <c r="H1592" s="1">
        <v>140</v>
      </c>
      <c r="I1592" s="1">
        <v>150</v>
      </c>
      <c r="J1592" s="1">
        <v>0</v>
      </c>
      <c r="K1592" s="1">
        <v>5</v>
      </c>
      <c r="L1592" s="1">
        <v>352.6</v>
      </c>
      <c r="M1592" s="1">
        <v>352.65</v>
      </c>
      <c r="N1592" s="1">
        <v>351.65699999999998</v>
      </c>
      <c r="O1592" s="1">
        <v>351.69600000000003</v>
      </c>
      <c r="P1592" s="1">
        <v>5</v>
      </c>
      <c r="Q1592" s="1">
        <v>10</v>
      </c>
      <c r="R1592" s="2" t="s">
        <v>53</v>
      </c>
      <c r="S1592" s="2"/>
      <c r="T1592" s="2" t="s">
        <v>64</v>
      </c>
      <c r="U1592" s="2" t="s">
        <v>65</v>
      </c>
      <c r="V1592" s="2" t="s">
        <v>66</v>
      </c>
      <c r="W1592" s="2" t="s">
        <v>3338</v>
      </c>
      <c r="X1592" s="3">
        <v>44897.302777777775</v>
      </c>
      <c r="Y1592" s="2" t="s">
        <v>56</v>
      </c>
      <c r="Z1592" s="2" t="s">
        <v>36</v>
      </c>
      <c r="AA1592" s="2" t="s">
        <v>68</v>
      </c>
      <c r="AB1592" s="2" t="s">
        <v>3339</v>
      </c>
    </row>
    <row r="1593" spans="1:28" ht="13" x14ac:dyDescent="0.15">
      <c r="A1593" s="1">
        <v>397</v>
      </c>
      <c r="B1593" s="2" t="s">
        <v>28</v>
      </c>
      <c r="C1593" s="2" t="s">
        <v>29</v>
      </c>
      <c r="D1593" s="1">
        <v>49</v>
      </c>
      <c r="E1593" s="2" t="s">
        <v>1619</v>
      </c>
      <c r="F1593" s="1">
        <v>3</v>
      </c>
      <c r="G1593" s="2"/>
      <c r="H1593" s="1">
        <v>140</v>
      </c>
      <c r="I1593" s="1">
        <v>150</v>
      </c>
      <c r="J1593" s="1">
        <v>0</v>
      </c>
      <c r="K1593" s="1">
        <v>5</v>
      </c>
      <c r="L1593" s="1">
        <v>352.6</v>
      </c>
      <c r="M1593" s="1">
        <v>352.65</v>
      </c>
      <c r="N1593" s="1">
        <v>351.65699999999998</v>
      </c>
      <c r="O1593" s="1">
        <v>351.69600000000003</v>
      </c>
      <c r="P1593" s="1">
        <v>5</v>
      </c>
      <c r="Q1593" s="1">
        <v>2</v>
      </c>
      <c r="R1593" s="2" t="s">
        <v>53</v>
      </c>
      <c r="S1593" s="2"/>
      <c r="T1593" s="2" t="s">
        <v>74</v>
      </c>
      <c r="U1593" s="2" t="s">
        <v>75</v>
      </c>
      <c r="V1593" s="2" t="s">
        <v>76</v>
      </c>
      <c r="W1593" s="2" t="s">
        <v>3340</v>
      </c>
      <c r="X1593" s="3">
        <v>44897.302777777775</v>
      </c>
      <c r="Y1593" s="2" t="s">
        <v>56</v>
      </c>
      <c r="Z1593" s="2" t="s">
        <v>36</v>
      </c>
      <c r="AA1593" s="2" t="s">
        <v>78</v>
      </c>
      <c r="AB1593" s="2" t="s">
        <v>3341</v>
      </c>
    </row>
    <row r="1594" spans="1:28" ht="13" x14ac:dyDescent="0.15">
      <c r="A1594" s="1">
        <v>397</v>
      </c>
      <c r="B1594" s="2" t="s">
        <v>28</v>
      </c>
      <c r="C1594" s="2" t="s">
        <v>29</v>
      </c>
      <c r="D1594" s="1">
        <v>49</v>
      </c>
      <c r="E1594" s="2" t="s">
        <v>1619</v>
      </c>
      <c r="F1594" s="1">
        <v>4</v>
      </c>
      <c r="G1594" s="2"/>
      <c r="H1594" s="1">
        <v>0</v>
      </c>
      <c r="I1594" s="1">
        <v>5</v>
      </c>
      <c r="J1594" s="1">
        <v>0</v>
      </c>
      <c r="K1594" s="1">
        <v>5</v>
      </c>
      <c r="L1594" s="1">
        <v>352.7</v>
      </c>
      <c r="M1594" s="1">
        <v>352.75</v>
      </c>
      <c r="N1594" s="1">
        <v>351.73500000000001</v>
      </c>
      <c r="O1594" s="1">
        <v>351.774</v>
      </c>
      <c r="P1594" s="1">
        <v>5</v>
      </c>
      <c r="Q1594" s="1">
        <v>5</v>
      </c>
      <c r="R1594" s="2" t="s">
        <v>44</v>
      </c>
      <c r="S1594" s="2" t="s">
        <v>105</v>
      </c>
      <c r="T1594" s="2"/>
      <c r="U1594" s="2"/>
      <c r="V1594" s="2" t="s">
        <v>105</v>
      </c>
      <c r="W1594" s="2" t="s">
        <v>3342</v>
      </c>
      <c r="X1594" s="3">
        <v>44897.238194444442</v>
      </c>
      <c r="Y1594" s="2" t="s">
        <v>1304</v>
      </c>
      <c r="Z1594" s="2" t="s">
        <v>36</v>
      </c>
      <c r="AA1594" s="2"/>
      <c r="AB1594" s="2" t="s">
        <v>3343</v>
      </c>
    </row>
    <row r="1595" spans="1:28" ht="13" x14ac:dyDescent="0.15">
      <c r="A1595" s="1">
        <v>397</v>
      </c>
      <c r="B1595" s="2" t="s">
        <v>28</v>
      </c>
      <c r="C1595" s="2" t="s">
        <v>29</v>
      </c>
      <c r="D1595" s="1">
        <v>49</v>
      </c>
      <c r="E1595" s="2" t="s">
        <v>1619</v>
      </c>
      <c r="F1595" s="1">
        <v>4</v>
      </c>
      <c r="G1595" s="2" t="s">
        <v>43</v>
      </c>
      <c r="H1595" s="1">
        <v>75</v>
      </c>
      <c r="I1595" s="1">
        <v>75</v>
      </c>
      <c r="J1595" s="1">
        <v>75</v>
      </c>
      <c r="K1595" s="1">
        <v>5</v>
      </c>
      <c r="L1595" s="1">
        <v>353.45</v>
      </c>
      <c r="M1595" s="1">
        <v>353.45</v>
      </c>
      <c r="N1595" s="1">
        <v>352.32400000000001</v>
      </c>
      <c r="O1595" s="1">
        <v>352.32400000000001</v>
      </c>
      <c r="P1595" s="1">
        <v>0</v>
      </c>
      <c r="Q1595" s="1">
        <v>1</v>
      </c>
      <c r="R1595" s="2" t="s">
        <v>49</v>
      </c>
      <c r="S1595" s="2" t="s">
        <v>50</v>
      </c>
      <c r="T1595" s="2"/>
      <c r="U1595" s="2"/>
      <c r="V1595" s="2" t="s">
        <v>50</v>
      </c>
      <c r="W1595" s="2" t="s">
        <v>3344</v>
      </c>
      <c r="X1595" s="3">
        <v>44898.09375</v>
      </c>
      <c r="Y1595" s="2" t="s">
        <v>2172</v>
      </c>
      <c r="Z1595" s="2" t="s">
        <v>36</v>
      </c>
      <c r="AA1595" s="2"/>
      <c r="AB1595" s="2" t="s">
        <v>3345</v>
      </c>
    </row>
    <row r="1596" spans="1:28" ht="13" x14ac:dyDescent="0.15">
      <c r="A1596" s="1">
        <v>397</v>
      </c>
      <c r="B1596" s="2" t="s">
        <v>28</v>
      </c>
      <c r="C1596" s="2" t="s">
        <v>29</v>
      </c>
      <c r="D1596" s="1">
        <v>49</v>
      </c>
      <c r="E1596" s="2" t="s">
        <v>1619</v>
      </c>
      <c r="F1596" s="1" t="s">
        <v>119</v>
      </c>
      <c r="G1596" s="2"/>
      <c r="H1596" s="1">
        <v>31</v>
      </c>
      <c r="I1596" s="1">
        <v>38</v>
      </c>
      <c r="J1596" s="1">
        <v>0</v>
      </c>
      <c r="K1596" s="1">
        <v>5</v>
      </c>
      <c r="L1596" s="1">
        <v>354.24</v>
      </c>
      <c r="M1596" s="1">
        <v>354.31</v>
      </c>
      <c r="N1596" s="1">
        <v>352.94499999999999</v>
      </c>
      <c r="O1596" s="1">
        <v>353</v>
      </c>
      <c r="P1596" s="1">
        <v>7</v>
      </c>
      <c r="Q1596" s="1">
        <v>30</v>
      </c>
      <c r="R1596" s="2" t="s">
        <v>31</v>
      </c>
      <c r="S1596" s="2"/>
      <c r="T1596" s="2" t="s">
        <v>120</v>
      </c>
      <c r="U1596" s="2" t="s">
        <v>121</v>
      </c>
      <c r="V1596" s="2" t="s">
        <v>122</v>
      </c>
      <c r="W1596" s="2" t="s">
        <v>3346</v>
      </c>
      <c r="X1596" s="3">
        <v>44897.238194444442</v>
      </c>
      <c r="Y1596" s="2" t="s">
        <v>1304</v>
      </c>
      <c r="Z1596" s="2" t="s">
        <v>36</v>
      </c>
      <c r="AA1596" s="2"/>
      <c r="AB1596" s="2" t="s">
        <v>3347</v>
      </c>
    </row>
    <row r="1597" spans="1:28" ht="13" x14ac:dyDescent="0.15">
      <c r="A1597" s="1">
        <v>397</v>
      </c>
      <c r="B1597" s="2" t="s">
        <v>28</v>
      </c>
      <c r="C1597" s="2" t="s">
        <v>29</v>
      </c>
      <c r="D1597" s="1">
        <v>49</v>
      </c>
      <c r="E1597" s="2" t="s">
        <v>1619</v>
      </c>
      <c r="F1597" s="1" t="s">
        <v>119</v>
      </c>
      <c r="G1597" s="2"/>
      <c r="H1597" s="1">
        <v>31</v>
      </c>
      <c r="I1597" s="1">
        <v>38</v>
      </c>
      <c r="J1597" s="1">
        <v>0</v>
      </c>
      <c r="K1597" s="1">
        <v>5</v>
      </c>
      <c r="L1597" s="1">
        <v>354.24</v>
      </c>
      <c r="M1597" s="1">
        <v>354.31</v>
      </c>
      <c r="N1597" s="1">
        <v>352.94499999999999</v>
      </c>
      <c r="O1597" s="1">
        <v>353</v>
      </c>
      <c r="P1597" s="1">
        <v>7</v>
      </c>
      <c r="Q1597" s="1">
        <v>20</v>
      </c>
      <c r="R1597" s="2" t="s">
        <v>31</v>
      </c>
      <c r="S1597" s="2" t="s">
        <v>133</v>
      </c>
      <c r="T1597" s="2"/>
      <c r="U1597" s="2"/>
      <c r="V1597" s="2" t="s">
        <v>133</v>
      </c>
      <c r="W1597" s="2" t="s">
        <v>3348</v>
      </c>
      <c r="X1597" s="3">
        <v>44897.238194444442</v>
      </c>
      <c r="Y1597" s="2" t="s">
        <v>1304</v>
      </c>
      <c r="Z1597" s="2" t="s">
        <v>36</v>
      </c>
      <c r="AA1597" s="2" t="s">
        <v>131</v>
      </c>
      <c r="AB1597" s="2" t="s">
        <v>3349</v>
      </c>
    </row>
    <row r="1598" spans="1:28" ht="13" x14ac:dyDescent="0.15">
      <c r="A1598" s="1">
        <v>397</v>
      </c>
      <c r="B1598" s="2" t="s">
        <v>28</v>
      </c>
      <c r="C1598" s="2" t="s">
        <v>29</v>
      </c>
      <c r="D1598" s="1">
        <v>49</v>
      </c>
      <c r="E1598" s="2" t="s">
        <v>1619</v>
      </c>
      <c r="F1598" s="1" t="s">
        <v>119</v>
      </c>
      <c r="G1598" s="2"/>
      <c r="H1598" s="1">
        <v>31</v>
      </c>
      <c r="I1598" s="1">
        <v>38</v>
      </c>
      <c r="J1598" s="1">
        <v>0</v>
      </c>
      <c r="K1598" s="1">
        <v>5</v>
      </c>
      <c r="L1598" s="1">
        <v>354.24</v>
      </c>
      <c r="M1598" s="1">
        <v>354.31</v>
      </c>
      <c r="N1598" s="1">
        <v>352.94499999999999</v>
      </c>
      <c r="O1598" s="1">
        <v>353</v>
      </c>
      <c r="P1598" s="1">
        <v>7</v>
      </c>
      <c r="Q1598" s="1">
        <v>5</v>
      </c>
      <c r="R1598" s="2" t="s">
        <v>31</v>
      </c>
      <c r="S1598" s="2"/>
      <c r="T1598" s="2" t="s">
        <v>153</v>
      </c>
      <c r="U1598" s="2" t="s">
        <v>154</v>
      </c>
      <c r="V1598" s="2" t="s">
        <v>155</v>
      </c>
      <c r="W1598" s="2" t="s">
        <v>3350</v>
      </c>
      <c r="X1598" s="3">
        <v>44897.238194444442</v>
      </c>
      <c r="Y1598" s="2" t="s">
        <v>1304</v>
      </c>
      <c r="Z1598" s="2" t="s">
        <v>36</v>
      </c>
      <c r="AA1598" s="2"/>
      <c r="AB1598" s="2" t="s">
        <v>3351</v>
      </c>
    </row>
    <row r="1599" spans="1:28" ht="13" x14ac:dyDescent="0.15">
      <c r="A1599" s="1">
        <v>397</v>
      </c>
      <c r="B1599" s="2" t="s">
        <v>28</v>
      </c>
      <c r="C1599" s="2" t="s">
        <v>29</v>
      </c>
      <c r="D1599" s="1">
        <v>49</v>
      </c>
      <c r="E1599" s="2" t="s">
        <v>1619</v>
      </c>
      <c r="F1599" s="1" t="s">
        <v>119</v>
      </c>
      <c r="G1599" s="2"/>
      <c r="H1599" s="1">
        <v>31</v>
      </c>
      <c r="I1599" s="1">
        <v>38</v>
      </c>
      <c r="J1599" s="1">
        <v>0</v>
      </c>
      <c r="K1599" s="1">
        <v>5</v>
      </c>
      <c r="L1599" s="1">
        <v>354.24</v>
      </c>
      <c r="M1599" s="1">
        <v>354.31</v>
      </c>
      <c r="N1599" s="1">
        <v>352.94499999999999</v>
      </c>
      <c r="O1599" s="1">
        <v>353</v>
      </c>
      <c r="P1599" s="1">
        <v>7</v>
      </c>
      <c r="Q1599" s="2">
        <v>30</v>
      </c>
      <c r="R1599" s="2" t="s">
        <v>31</v>
      </c>
      <c r="S1599" s="2"/>
      <c r="T1599" s="2" t="s">
        <v>125</v>
      </c>
      <c r="U1599" s="2" t="s">
        <v>126</v>
      </c>
      <c r="V1599" s="2" t="s">
        <v>127</v>
      </c>
      <c r="W1599" s="2" t="s">
        <v>3352</v>
      </c>
      <c r="X1599" s="3">
        <v>44897.238194444442</v>
      </c>
      <c r="Y1599" s="2" t="s">
        <v>1304</v>
      </c>
      <c r="Z1599" s="2" t="s">
        <v>36</v>
      </c>
      <c r="AA1599" s="2"/>
      <c r="AB1599" s="2" t="s">
        <v>3353</v>
      </c>
    </row>
    <row r="1600" spans="1:28" ht="13" x14ac:dyDescent="0.15">
      <c r="A1600" s="1">
        <v>397</v>
      </c>
      <c r="B1600" s="2" t="s">
        <v>28</v>
      </c>
      <c r="C1600" s="2" t="s">
        <v>29</v>
      </c>
      <c r="D1600" s="1">
        <v>49</v>
      </c>
      <c r="E1600" s="2" t="s">
        <v>1619</v>
      </c>
      <c r="F1600" s="1" t="s">
        <v>119</v>
      </c>
      <c r="G1600" s="2"/>
      <c r="H1600" s="1">
        <v>31</v>
      </c>
      <c r="I1600" s="1">
        <v>38</v>
      </c>
      <c r="J1600" s="1">
        <v>31</v>
      </c>
      <c r="K1600" s="1">
        <v>5</v>
      </c>
      <c r="L1600" s="1">
        <v>354.24</v>
      </c>
      <c r="M1600" s="1">
        <v>354.31</v>
      </c>
      <c r="N1600" s="1">
        <v>352.94499999999999</v>
      </c>
      <c r="O1600" s="1">
        <v>353</v>
      </c>
      <c r="P1600" s="1">
        <v>7</v>
      </c>
      <c r="Q1600" s="1">
        <v>247</v>
      </c>
      <c r="R1600" s="2" t="s">
        <v>59</v>
      </c>
      <c r="S1600" s="2" t="s">
        <v>32</v>
      </c>
      <c r="T1600" s="2"/>
      <c r="U1600" s="2"/>
      <c r="V1600" s="2" t="s">
        <v>32</v>
      </c>
      <c r="W1600" s="2" t="s">
        <v>3354</v>
      </c>
      <c r="X1600" s="3">
        <v>44897.237500000003</v>
      </c>
      <c r="Y1600" s="2" t="s">
        <v>1304</v>
      </c>
      <c r="Z1600" s="2" t="s">
        <v>36</v>
      </c>
      <c r="AA1600" s="2"/>
      <c r="AB1600" s="2" t="s">
        <v>3355</v>
      </c>
    </row>
    <row r="1601" spans="1:28" ht="13" x14ac:dyDescent="0.15">
      <c r="A1601" s="1">
        <v>397</v>
      </c>
      <c r="B1601" s="2" t="s">
        <v>28</v>
      </c>
      <c r="C1601" s="2" t="s">
        <v>29</v>
      </c>
      <c r="D1601" s="1">
        <v>49</v>
      </c>
      <c r="E1601" s="2" t="s">
        <v>1619</v>
      </c>
      <c r="F1601" s="1" t="s">
        <v>119</v>
      </c>
      <c r="G1601" s="2"/>
      <c r="H1601" s="1">
        <v>31</v>
      </c>
      <c r="I1601" s="1">
        <v>38</v>
      </c>
      <c r="J1601" s="1">
        <v>0</v>
      </c>
      <c r="K1601" s="1">
        <v>5</v>
      </c>
      <c r="L1601" s="1">
        <v>354.24</v>
      </c>
      <c r="M1601" s="1">
        <v>354.31</v>
      </c>
      <c r="N1601" s="1">
        <v>352.94499999999999</v>
      </c>
      <c r="O1601" s="1">
        <v>353</v>
      </c>
      <c r="P1601" s="1">
        <v>7</v>
      </c>
      <c r="Q1601" s="1">
        <v>5</v>
      </c>
      <c r="R1601" s="2" t="s">
        <v>31</v>
      </c>
      <c r="S1601" s="2"/>
      <c r="T1601" s="2" t="s">
        <v>141</v>
      </c>
      <c r="U1601" s="2" t="s">
        <v>142</v>
      </c>
      <c r="V1601" s="2" t="s">
        <v>143</v>
      </c>
      <c r="W1601" s="2" t="s">
        <v>3356</v>
      </c>
      <c r="X1601" s="3">
        <v>44897.238194444442</v>
      </c>
      <c r="Y1601" s="2" t="s">
        <v>1304</v>
      </c>
      <c r="Z1601" s="2" t="s">
        <v>36</v>
      </c>
      <c r="AA1601" s="2"/>
      <c r="AB1601" s="2" t="s">
        <v>3357</v>
      </c>
    </row>
    <row r="1602" spans="1:28" ht="13" x14ac:dyDescent="0.15">
      <c r="A1602" s="1">
        <v>397</v>
      </c>
      <c r="B1602" s="2" t="s">
        <v>28</v>
      </c>
      <c r="C1602" s="2" t="s">
        <v>29</v>
      </c>
      <c r="D1602" s="1">
        <v>49</v>
      </c>
      <c r="E1602" s="2" t="s">
        <v>1619</v>
      </c>
      <c r="F1602" s="1" t="s">
        <v>119</v>
      </c>
      <c r="G1602" s="2"/>
      <c r="H1602" s="1">
        <v>31</v>
      </c>
      <c r="I1602" s="1">
        <v>38</v>
      </c>
      <c r="J1602" s="1">
        <v>0</v>
      </c>
      <c r="K1602" s="1">
        <v>5</v>
      </c>
      <c r="L1602" s="1">
        <v>354.24</v>
      </c>
      <c r="M1602" s="1">
        <v>354.31</v>
      </c>
      <c r="N1602" s="1">
        <v>352.94499999999999</v>
      </c>
      <c r="O1602" s="1">
        <v>353</v>
      </c>
      <c r="P1602" s="1">
        <v>7</v>
      </c>
      <c r="Q1602" s="1">
        <v>20</v>
      </c>
      <c r="R1602" s="2" t="s">
        <v>31</v>
      </c>
      <c r="S1602" s="2"/>
      <c r="T1602" s="2" t="s">
        <v>146</v>
      </c>
      <c r="U1602" s="2" t="s">
        <v>147</v>
      </c>
      <c r="V1602" s="2" t="s">
        <v>148</v>
      </c>
      <c r="W1602" s="2" t="s">
        <v>3358</v>
      </c>
      <c r="X1602" s="3">
        <v>44897.238194444442</v>
      </c>
      <c r="Y1602" s="2" t="s">
        <v>1304</v>
      </c>
      <c r="Z1602" s="2" t="s">
        <v>36</v>
      </c>
      <c r="AA1602" s="2"/>
      <c r="AB1602" s="2" t="s">
        <v>3359</v>
      </c>
    </row>
    <row r="1603" spans="1:28" ht="13" x14ac:dyDescent="0.15">
      <c r="A1603" s="1">
        <v>397</v>
      </c>
      <c r="B1603" s="2" t="s">
        <v>28</v>
      </c>
      <c r="C1603" s="2" t="s">
        <v>29</v>
      </c>
      <c r="D1603" s="1">
        <v>49</v>
      </c>
      <c r="E1603" s="2" t="s">
        <v>1619</v>
      </c>
      <c r="F1603" s="1" t="s">
        <v>119</v>
      </c>
      <c r="G1603" s="2"/>
      <c r="H1603" s="1">
        <v>31</v>
      </c>
      <c r="I1603" s="1">
        <v>38</v>
      </c>
      <c r="J1603" s="1">
        <v>0</v>
      </c>
      <c r="K1603" s="1">
        <v>5</v>
      </c>
      <c r="L1603" s="1">
        <v>354.24</v>
      </c>
      <c r="M1603" s="1">
        <v>354.31</v>
      </c>
      <c r="N1603" s="1">
        <v>352.94499999999999</v>
      </c>
      <c r="O1603" s="1">
        <v>353</v>
      </c>
      <c r="P1603" s="1">
        <v>7</v>
      </c>
      <c r="Q1603" s="1">
        <v>5</v>
      </c>
      <c r="R1603" s="2" t="s">
        <v>31</v>
      </c>
      <c r="S1603" s="2"/>
      <c r="T1603" s="2" t="s">
        <v>136</v>
      </c>
      <c r="U1603" s="2" t="s">
        <v>137</v>
      </c>
      <c r="V1603" s="2" t="s">
        <v>138</v>
      </c>
      <c r="W1603" s="2" t="s">
        <v>3360</v>
      </c>
      <c r="X1603" s="3">
        <v>44897.238194444442</v>
      </c>
      <c r="Y1603" s="2" t="s">
        <v>1304</v>
      </c>
      <c r="Z1603" s="2" t="s">
        <v>36</v>
      </c>
      <c r="AA1603" s="2"/>
      <c r="AB1603" s="2" t="s">
        <v>3361</v>
      </c>
    </row>
    <row r="1604" spans="1:28" ht="13" x14ac:dyDescent="0.15">
      <c r="A1604" s="1">
        <v>397</v>
      </c>
      <c r="B1604" s="2" t="s">
        <v>28</v>
      </c>
      <c r="C1604" s="2" t="s">
        <v>29</v>
      </c>
      <c r="D1604" s="1">
        <v>49</v>
      </c>
      <c r="E1604" s="2" t="s">
        <v>1619</v>
      </c>
      <c r="F1604" s="1" t="s">
        <v>119</v>
      </c>
      <c r="G1604" s="2"/>
      <c r="H1604" s="1">
        <v>31</v>
      </c>
      <c r="I1604" s="1">
        <v>38</v>
      </c>
      <c r="J1604" s="1">
        <v>0</v>
      </c>
      <c r="K1604" s="1">
        <v>5</v>
      </c>
      <c r="L1604" s="1">
        <v>354.24</v>
      </c>
      <c r="M1604" s="1">
        <v>354.31</v>
      </c>
      <c r="N1604" s="1">
        <v>352.94499999999999</v>
      </c>
      <c r="O1604" s="1">
        <v>353</v>
      </c>
      <c r="P1604" s="1">
        <v>7</v>
      </c>
      <c r="Q1604" s="1">
        <v>20</v>
      </c>
      <c r="R1604" s="2" t="s">
        <v>31</v>
      </c>
      <c r="S1604" s="2"/>
      <c r="T1604" s="2" t="s">
        <v>158</v>
      </c>
      <c r="U1604" s="2" t="s">
        <v>159</v>
      </c>
      <c r="V1604" s="2" t="s">
        <v>160</v>
      </c>
      <c r="W1604" s="2" t="s">
        <v>3362</v>
      </c>
      <c r="X1604" s="3">
        <v>44897.238194444442</v>
      </c>
      <c r="Y1604" s="2" t="s">
        <v>1304</v>
      </c>
      <c r="Z1604" s="2" t="s">
        <v>36</v>
      </c>
      <c r="AA1604" s="2"/>
      <c r="AB1604" s="2" t="s">
        <v>3363</v>
      </c>
    </row>
    <row r="1605" spans="1:28" ht="13" x14ac:dyDescent="0.15">
      <c r="A1605" s="1">
        <v>397</v>
      </c>
      <c r="B1605" s="2" t="s">
        <v>28</v>
      </c>
      <c r="C1605" s="2" t="s">
        <v>29</v>
      </c>
      <c r="D1605" s="1">
        <v>49</v>
      </c>
      <c r="E1605" s="2" t="s">
        <v>1619</v>
      </c>
      <c r="F1605" s="1" t="s">
        <v>119</v>
      </c>
      <c r="G1605" s="2"/>
      <c r="H1605" s="1">
        <v>31</v>
      </c>
      <c r="I1605" s="1">
        <v>38</v>
      </c>
      <c r="J1605" s="1">
        <v>0</v>
      </c>
      <c r="K1605" s="1">
        <v>5</v>
      </c>
      <c r="L1605" s="1">
        <v>354.24</v>
      </c>
      <c r="M1605" s="1">
        <v>354.31</v>
      </c>
      <c r="N1605" s="1">
        <v>352.94499999999999</v>
      </c>
      <c r="O1605" s="1">
        <v>353</v>
      </c>
      <c r="P1605" s="1">
        <v>7</v>
      </c>
      <c r="Q1605" s="1">
        <v>5</v>
      </c>
      <c r="R1605" s="2" t="s">
        <v>31</v>
      </c>
      <c r="S1605" s="2" t="s">
        <v>50</v>
      </c>
      <c r="T1605" s="2"/>
      <c r="U1605" s="2"/>
      <c r="V1605" s="2" t="s">
        <v>50</v>
      </c>
      <c r="W1605" s="2" t="s">
        <v>3364</v>
      </c>
      <c r="X1605" s="3">
        <v>44897.238194444442</v>
      </c>
      <c r="Y1605" s="2" t="s">
        <v>1304</v>
      </c>
      <c r="Z1605" s="2" t="s">
        <v>36</v>
      </c>
      <c r="AA1605" s="2" t="s">
        <v>131</v>
      </c>
      <c r="AB1605" s="2" t="s">
        <v>3365</v>
      </c>
    </row>
    <row r="1606" spans="1:28" ht="13" x14ac:dyDescent="0.15">
      <c r="A1606" s="1">
        <v>397</v>
      </c>
      <c r="B1606" s="2" t="s">
        <v>28</v>
      </c>
      <c r="C1606" s="2" t="s">
        <v>3366</v>
      </c>
      <c r="D1606" s="1">
        <v>1</v>
      </c>
      <c r="E1606" s="2" t="s">
        <v>30</v>
      </c>
      <c r="F1606" s="1">
        <v>1</v>
      </c>
      <c r="G1606" s="2"/>
      <c r="H1606" s="1">
        <v>0</v>
      </c>
      <c r="I1606" s="1">
        <v>0</v>
      </c>
      <c r="J1606" s="1">
        <v>0</v>
      </c>
      <c r="K1606" s="1">
        <v>5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5000</v>
      </c>
      <c r="R1606" s="2" t="s">
        <v>31</v>
      </c>
      <c r="S1606" s="2" t="s">
        <v>32</v>
      </c>
      <c r="T1606" s="2"/>
      <c r="U1606" s="2"/>
      <c r="V1606" s="2" t="s">
        <v>33</v>
      </c>
      <c r="W1606" s="2" t="s">
        <v>3367</v>
      </c>
      <c r="X1606" s="3">
        <v>44897.429166666669</v>
      </c>
      <c r="Y1606" s="2" t="s">
        <v>1304</v>
      </c>
      <c r="Z1606" s="2" t="s">
        <v>36</v>
      </c>
      <c r="AA1606" s="2"/>
      <c r="AB1606" s="2" t="s">
        <v>3368</v>
      </c>
    </row>
    <row r="1607" spans="1:28" ht="13" x14ac:dyDescent="0.15">
      <c r="A1607" s="1">
        <v>397</v>
      </c>
      <c r="B1607" s="2" t="s">
        <v>28</v>
      </c>
      <c r="C1607" s="2" t="s">
        <v>3366</v>
      </c>
      <c r="D1607" s="1">
        <v>1</v>
      </c>
      <c r="E1607" s="2" t="s">
        <v>30</v>
      </c>
      <c r="F1607" s="1">
        <v>1</v>
      </c>
      <c r="G1607" s="2"/>
      <c r="H1607" s="1">
        <v>0</v>
      </c>
      <c r="I1607" s="1">
        <v>0</v>
      </c>
      <c r="J1607" s="1">
        <v>0</v>
      </c>
      <c r="K1607" s="1">
        <v>5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50</v>
      </c>
      <c r="R1607" s="2" t="s">
        <v>53</v>
      </c>
      <c r="S1607" s="2" t="s">
        <v>3369</v>
      </c>
      <c r="T1607" s="2"/>
      <c r="U1607" s="2"/>
      <c r="V1607" s="2" t="s">
        <v>3370</v>
      </c>
      <c r="W1607" s="2" t="s">
        <v>3371</v>
      </c>
      <c r="X1607" s="3">
        <v>44897.537499999999</v>
      </c>
      <c r="Y1607" s="2" t="s">
        <v>35</v>
      </c>
      <c r="Z1607" s="2" t="s">
        <v>36</v>
      </c>
      <c r="AA1607" s="2"/>
      <c r="AB1607" s="2" t="s">
        <v>3372</v>
      </c>
    </row>
    <row r="1608" spans="1:28" ht="13" x14ac:dyDescent="0.15">
      <c r="A1608" s="1">
        <v>397</v>
      </c>
      <c r="B1608" s="2" t="s">
        <v>28</v>
      </c>
      <c r="C1608" s="2" t="s">
        <v>3366</v>
      </c>
      <c r="D1608" s="1">
        <v>1</v>
      </c>
      <c r="E1608" s="2" t="s">
        <v>30</v>
      </c>
      <c r="F1608" s="1">
        <v>4</v>
      </c>
      <c r="G1608" s="2" t="s">
        <v>29</v>
      </c>
      <c r="H1608" s="1">
        <v>80</v>
      </c>
      <c r="I1608" s="1">
        <v>80</v>
      </c>
      <c r="J1608" s="1">
        <v>80</v>
      </c>
      <c r="K1608" s="1">
        <v>5</v>
      </c>
      <c r="L1608" s="1">
        <v>5.3</v>
      </c>
      <c r="M1608" s="1">
        <v>5.3</v>
      </c>
      <c r="N1608" s="1">
        <v>5.2549999999999999</v>
      </c>
      <c r="O1608" s="1">
        <v>5.2549999999999999</v>
      </c>
      <c r="P1608" s="1">
        <v>0</v>
      </c>
      <c r="Q1608" s="1"/>
      <c r="R1608" s="2" t="s">
        <v>38</v>
      </c>
      <c r="S1608" s="2" t="s">
        <v>39</v>
      </c>
      <c r="T1608" s="2"/>
      <c r="U1608" s="2"/>
      <c r="V1608" s="2" t="s">
        <v>39</v>
      </c>
      <c r="W1608" s="2" t="s">
        <v>3373</v>
      </c>
      <c r="X1608" s="3">
        <v>44898.147222222222</v>
      </c>
      <c r="Y1608" s="2" t="s">
        <v>41</v>
      </c>
      <c r="Z1608" s="2" t="s">
        <v>36</v>
      </c>
      <c r="AA1608" s="2"/>
      <c r="AB1608" s="2" t="s">
        <v>3374</v>
      </c>
    </row>
    <row r="1609" spans="1:28" ht="13" x14ac:dyDescent="0.15">
      <c r="A1609" s="1">
        <v>397</v>
      </c>
      <c r="B1609" s="2" t="s">
        <v>28</v>
      </c>
      <c r="C1609" s="2" t="s">
        <v>3366</v>
      </c>
      <c r="D1609" s="1">
        <v>2</v>
      </c>
      <c r="E1609" s="2" t="s">
        <v>30</v>
      </c>
      <c r="F1609" s="1">
        <v>4</v>
      </c>
      <c r="G1609" s="2" t="s">
        <v>29</v>
      </c>
      <c r="H1609" s="1">
        <v>70</v>
      </c>
      <c r="I1609" s="1">
        <v>70</v>
      </c>
      <c r="J1609" s="1">
        <v>70</v>
      </c>
      <c r="K1609" s="1">
        <v>5</v>
      </c>
      <c r="L1609" s="1">
        <v>11</v>
      </c>
      <c r="M1609" s="1">
        <v>11</v>
      </c>
      <c r="N1609" s="1">
        <v>10.815</v>
      </c>
      <c r="O1609" s="1">
        <v>10.815</v>
      </c>
      <c r="P1609" s="1">
        <v>0</v>
      </c>
      <c r="Q1609" s="1"/>
      <c r="R1609" s="2" t="s">
        <v>38</v>
      </c>
      <c r="S1609" s="2" t="s">
        <v>39</v>
      </c>
      <c r="T1609" s="2"/>
      <c r="U1609" s="2"/>
      <c r="V1609" s="2" t="s">
        <v>39</v>
      </c>
      <c r="W1609" s="2" t="s">
        <v>3375</v>
      </c>
      <c r="X1609" s="3">
        <v>44898.177777777775</v>
      </c>
      <c r="Y1609" s="2" t="s">
        <v>41</v>
      </c>
      <c r="Z1609" s="2" t="s">
        <v>36</v>
      </c>
      <c r="AA1609" s="2"/>
      <c r="AB1609" s="2" t="s">
        <v>3376</v>
      </c>
    </row>
    <row r="1610" spans="1:28" ht="13" x14ac:dyDescent="0.15">
      <c r="A1610" s="1">
        <v>397</v>
      </c>
      <c r="B1610" s="2" t="s">
        <v>28</v>
      </c>
      <c r="C1610" s="2" t="s">
        <v>3366</v>
      </c>
      <c r="D1610" s="1">
        <v>4</v>
      </c>
      <c r="E1610" s="2" t="s">
        <v>30</v>
      </c>
      <c r="F1610" s="1">
        <v>5</v>
      </c>
      <c r="G1610" s="2" t="s">
        <v>29</v>
      </c>
      <c r="H1610" s="1">
        <v>130</v>
      </c>
      <c r="I1610" s="1">
        <v>130</v>
      </c>
      <c r="J1610" s="1">
        <v>130</v>
      </c>
      <c r="K1610" s="1">
        <v>5</v>
      </c>
      <c r="L1610" s="1">
        <v>31.94</v>
      </c>
      <c r="M1610" s="1">
        <v>31.94</v>
      </c>
      <c r="N1610" s="1">
        <v>31.638000000000002</v>
      </c>
      <c r="O1610" s="1">
        <v>31.638000000000002</v>
      </c>
      <c r="P1610" s="1">
        <v>0</v>
      </c>
      <c r="Q1610" s="1">
        <v>1</v>
      </c>
      <c r="R1610" s="2" t="s">
        <v>38</v>
      </c>
      <c r="S1610" s="2" t="s">
        <v>39</v>
      </c>
      <c r="T1610" s="2"/>
      <c r="U1610" s="2"/>
      <c r="V1610" s="2" t="s">
        <v>39</v>
      </c>
      <c r="W1610" s="2" t="s">
        <v>3377</v>
      </c>
      <c r="X1610" s="3">
        <v>44898.268055555556</v>
      </c>
      <c r="Y1610" s="2" t="s">
        <v>41</v>
      </c>
      <c r="Z1610" s="2" t="s">
        <v>36</v>
      </c>
      <c r="AA1610" s="2"/>
      <c r="AB1610" s="2" t="s">
        <v>3378</v>
      </c>
    </row>
    <row r="1611" spans="1:28" ht="13" x14ac:dyDescent="0.15">
      <c r="A1611" s="1">
        <v>397</v>
      </c>
      <c r="B1611" s="2" t="s">
        <v>28</v>
      </c>
      <c r="C1611" s="2" t="s">
        <v>3366</v>
      </c>
      <c r="D1611" s="1">
        <v>6</v>
      </c>
      <c r="E1611" s="2" t="s">
        <v>30</v>
      </c>
      <c r="F1611" s="1">
        <v>7</v>
      </c>
      <c r="G1611" s="2" t="s">
        <v>29</v>
      </c>
      <c r="H1611" s="1">
        <v>70</v>
      </c>
      <c r="I1611" s="1">
        <v>70</v>
      </c>
      <c r="J1611" s="1">
        <v>70</v>
      </c>
      <c r="K1611" s="1">
        <v>5</v>
      </c>
      <c r="L1611" s="1">
        <v>53.41</v>
      </c>
      <c r="M1611" s="1">
        <v>53.41</v>
      </c>
      <c r="N1611" s="1">
        <v>52.838999999999999</v>
      </c>
      <c r="O1611" s="1">
        <v>52.838999999999999</v>
      </c>
      <c r="P1611" s="1">
        <v>0</v>
      </c>
      <c r="Q1611" s="1">
        <v>1</v>
      </c>
      <c r="R1611" s="2" t="s">
        <v>38</v>
      </c>
      <c r="S1611" s="2" t="s">
        <v>39</v>
      </c>
      <c r="T1611" s="2"/>
      <c r="U1611" s="2"/>
      <c r="V1611" s="2" t="s">
        <v>39</v>
      </c>
      <c r="W1611" s="2" t="s">
        <v>3379</v>
      </c>
      <c r="X1611" s="3">
        <v>44898.379166666666</v>
      </c>
      <c r="Y1611" s="2" t="s">
        <v>41</v>
      </c>
      <c r="Z1611" s="2" t="s">
        <v>36</v>
      </c>
      <c r="AA1611" s="2"/>
      <c r="AB1611" s="2" t="s">
        <v>3380</v>
      </c>
    </row>
    <row r="1612" spans="1:28" ht="13" x14ac:dyDescent="0.15">
      <c r="A1612" s="1">
        <v>397</v>
      </c>
      <c r="B1612" s="2" t="s">
        <v>28</v>
      </c>
      <c r="C1612" s="2" t="s">
        <v>3366</v>
      </c>
      <c r="D1612" s="1">
        <v>8</v>
      </c>
      <c r="E1612" s="2" t="s">
        <v>30</v>
      </c>
      <c r="F1612" s="1">
        <v>2</v>
      </c>
      <c r="G1612" s="2" t="s">
        <v>29</v>
      </c>
      <c r="H1612" s="1">
        <v>27</v>
      </c>
      <c r="I1612" s="1">
        <v>27</v>
      </c>
      <c r="J1612" s="1">
        <v>27</v>
      </c>
      <c r="K1612" s="1">
        <v>5</v>
      </c>
      <c r="L1612" s="1">
        <v>64.569999999999993</v>
      </c>
      <c r="M1612" s="1">
        <v>64.569999999999993</v>
      </c>
      <c r="N1612" s="1">
        <v>64.384</v>
      </c>
      <c r="O1612" s="1">
        <v>64.384</v>
      </c>
      <c r="P1612" s="1">
        <v>0</v>
      </c>
      <c r="Q1612" s="1">
        <v>1</v>
      </c>
      <c r="R1612" s="2" t="s">
        <v>38</v>
      </c>
      <c r="S1612" s="2" t="s">
        <v>39</v>
      </c>
      <c r="T1612" s="2"/>
      <c r="U1612" s="2"/>
      <c r="V1612" s="2" t="s">
        <v>39</v>
      </c>
      <c r="W1612" s="2" t="s">
        <v>3381</v>
      </c>
      <c r="X1612" s="3">
        <v>44898.484722222223</v>
      </c>
      <c r="Y1612" s="2" t="s">
        <v>41</v>
      </c>
      <c r="Z1612" s="2" t="s">
        <v>36</v>
      </c>
      <c r="AA1612" s="2"/>
      <c r="AB1612" s="2" t="s">
        <v>3382</v>
      </c>
    </row>
    <row r="1613" spans="1:28" ht="13" x14ac:dyDescent="0.15">
      <c r="A1613" s="1">
        <v>397</v>
      </c>
      <c r="B1613" s="2" t="s">
        <v>28</v>
      </c>
      <c r="C1613" s="2" t="s">
        <v>3366</v>
      </c>
      <c r="D1613" s="1">
        <v>9</v>
      </c>
      <c r="E1613" s="2" t="s">
        <v>30</v>
      </c>
      <c r="F1613" s="1">
        <v>2</v>
      </c>
      <c r="G1613" s="2" t="s">
        <v>29</v>
      </c>
      <c r="H1613" s="1">
        <v>100</v>
      </c>
      <c r="I1613" s="1">
        <v>100</v>
      </c>
      <c r="J1613" s="1">
        <v>100</v>
      </c>
      <c r="K1613" s="1">
        <v>5</v>
      </c>
      <c r="L1613" s="1">
        <v>74.790000000000006</v>
      </c>
      <c r="M1613" s="1">
        <v>74.790000000000006</v>
      </c>
      <c r="N1613" s="1">
        <v>74.558999999999997</v>
      </c>
      <c r="O1613" s="1">
        <v>74.558999999999997</v>
      </c>
      <c r="P1613" s="1">
        <v>0</v>
      </c>
      <c r="Q1613" s="1">
        <v>1</v>
      </c>
      <c r="R1613" s="2" t="s">
        <v>38</v>
      </c>
      <c r="S1613" s="2" t="s">
        <v>39</v>
      </c>
      <c r="T1613" s="2"/>
      <c r="U1613" s="2"/>
      <c r="V1613" s="2" t="s">
        <v>39</v>
      </c>
      <c r="W1613" s="2" t="s">
        <v>3383</v>
      </c>
      <c r="X1613" s="3">
        <v>44898.559027777781</v>
      </c>
      <c r="Y1613" s="2" t="s">
        <v>41</v>
      </c>
      <c r="Z1613" s="2" t="s">
        <v>36</v>
      </c>
      <c r="AA1613" s="2"/>
      <c r="AB1613" s="2" t="s">
        <v>3384</v>
      </c>
    </row>
    <row r="1614" spans="1:28" ht="13" x14ac:dyDescent="0.15">
      <c r="A1614" s="1">
        <v>397</v>
      </c>
      <c r="B1614" s="2" t="s">
        <v>28</v>
      </c>
      <c r="C1614" s="2" t="s">
        <v>3366</v>
      </c>
      <c r="D1614" s="1">
        <v>9</v>
      </c>
      <c r="E1614" s="2" t="s">
        <v>30</v>
      </c>
      <c r="F1614" s="1">
        <v>4</v>
      </c>
      <c r="G1614" s="2" t="s">
        <v>29</v>
      </c>
      <c r="H1614" s="1">
        <v>50</v>
      </c>
      <c r="I1614" s="1">
        <v>50</v>
      </c>
      <c r="J1614" s="1">
        <v>50</v>
      </c>
      <c r="K1614" s="1">
        <v>5</v>
      </c>
      <c r="L1614" s="1">
        <v>77.12</v>
      </c>
      <c r="M1614" s="1">
        <v>77.12</v>
      </c>
      <c r="N1614" s="1">
        <v>76.674000000000007</v>
      </c>
      <c r="O1614" s="1">
        <v>76.674000000000007</v>
      </c>
      <c r="P1614" s="1">
        <v>0</v>
      </c>
      <c r="Q1614" s="1">
        <v>1</v>
      </c>
      <c r="R1614" s="2" t="s">
        <v>38</v>
      </c>
      <c r="S1614" s="2" t="s">
        <v>39</v>
      </c>
      <c r="T1614" s="2"/>
      <c r="U1614" s="2"/>
      <c r="V1614" s="2" t="s">
        <v>39</v>
      </c>
      <c r="W1614" s="2" t="s">
        <v>3385</v>
      </c>
      <c r="X1614" s="3">
        <v>44898.559027777781</v>
      </c>
      <c r="Y1614" s="2" t="s">
        <v>41</v>
      </c>
      <c r="Z1614" s="2" t="s">
        <v>36</v>
      </c>
      <c r="AA1614" s="2"/>
      <c r="AB1614" s="2" t="s">
        <v>3386</v>
      </c>
    </row>
    <row r="1615" spans="1:28" ht="13" x14ac:dyDescent="0.15">
      <c r="A1615" s="1">
        <v>397</v>
      </c>
      <c r="B1615" s="2" t="s">
        <v>28</v>
      </c>
      <c r="C1615" s="2" t="s">
        <v>3366</v>
      </c>
      <c r="D1615" s="1">
        <v>10</v>
      </c>
      <c r="E1615" s="2" t="s">
        <v>1619</v>
      </c>
      <c r="F1615" s="1">
        <v>4</v>
      </c>
      <c r="G1615" s="2" t="s">
        <v>29</v>
      </c>
      <c r="H1615" s="1">
        <v>90</v>
      </c>
      <c r="I1615" s="1">
        <v>90</v>
      </c>
      <c r="J1615" s="1">
        <v>90</v>
      </c>
      <c r="K1615" s="1">
        <v>5</v>
      </c>
      <c r="L1615" s="1">
        <v>86.92</v>
      </c>
      <c r="M1615" s="1">
        <v>86.92</v>
      </c>
      <c r="N1615" s="1">
        <v>85.599000000000004</v>
      </c>
      <c r="O1615" s="1">
        <v>85.599000000000004</v>
      </c>
      <c r="P1615" s="1">
        <v>0</v>
      </c>
      <c r="Q1615" s="1">
        <v>1</v>
      </c>
      <c r="R1615" s="2" t="s">
        <v>38</v>
      </c>
      <c r="S1615" s="2" t="s">
        <v>39</v>
      </c>
      <c r="T1615" s="2"/>
      <c r="U1615" s="2"/>
      <c r="V1615" s="2" t="s">
        <v>39</v>
      </c>
      <c r="W1615" s="2" t="s">
        <v>3387</v>
      </c>
      <c r="X1615" s="3">
        <v>44898.61041666667</v>
      </c>
      <c r="Y1615" s="2" t="s">
        <v>41</v>
      </c>
      <c r="Z1615" s="2" t="s">
        <v>36</v>
      </c>
      <c r="AA1615" s="2"/>
      <c r="AB1615" s="2" t="s">
        <v>3388</v>
      </c>
    </row>
    <row r="1616" spans="1:28" ht="13" x14ac:dyDescent="0.15">
      <c r="A1616" s="1">
        <v>397</v>
      </c>
      <c r="B1616" s="2" t="s">
        <v>28</v>
      </c>
      <c r="C1616" s="2" t="s">
        <v>3366</v>
      </c>
      <c r="D1616" s="1">
        <v>11</v>
      </c>
      <c r="E1616" s="2" t="s">
        <v>1619</v>
      </c>
      <c r="F1616" s="1">
        <v>2</v>
      </c>
      <c r="G1616" s="2" t="s">
        <v>29</v>
      </c>
      <c r="H1616" s="1">
        <v>100</v>
      </c>
      <c r="I1616" s="1">
        <v>100</v>
      </c>
      <c r="J1616" s="1">
        <v>100</v>
      </c>
      <c r="K1616" s="1">
        <v>5</v>
      </c>
      <c r="L1616" s="1">
        <v>88.86</v>
      </c>
      <c r="M1616" s="1">
        <v>88.86</v>
      </c>
      <c r="N1616" s="1">
        <v>88.418999999999997</v>
      </c>
      <c r="O1616" s="1">
        <v>88.418999999999997</v>
      </c>
      <c r="P1616" s="1">
        <v>0</v>
      </c>
      <c r="Q1616" s="1">
        <v>1</v>
      </c>
      <c r="R1616" s="2" t="s">
        <v>38</v>
      </c>
      <c r="S1616" s="2" t="s">
        <v>39</v>
      </c>
      <c r="T1616" s="2"/>
      <c r="U1616" s="2"/>
      <c r="V1616" s="2" t="s">
        <v>39</v>
      </c>
      <c r="W1616" s="2" t="s">
        <v>3389</v>
      </c>
      <c r="X1616" s="3">
        <v>44898.61041666667</v>
      </c>
      <c r="Y1616" s="2" t="s">
        <v>41</v>
      </c>
      <c r="Z1616" s="2" t="s">
        <v>36</v>
      </c>
      <c r="AA1616" s="2"/>
      <c r="AB1616" s="2" t="s">
        <v>3390</v>
      </c>
    </row>
    <row r="1617" spans="1:28" ht="13" x14ac:dyDescent="0.15">
      <c r="A1617" s="1">
        <v>397</v>
      </c>
      <c r="B1617" s="2" t="s">
        <v>28</v>
      </c>
      <c r="C1617" s="2" t="s">
        <v>3366</v>
      </c>
      <c r="D1617" s="1">
        <v>12</v>
      </c>
      <c r="E1617" s="2" t="s">
        <v>1619</v>
      </c>
      <c r="F1617" s="1">
        <v>1</v>
      </c>
      <c r="G1617" s="2" t="s">
        <v>29</v>
      </c>
      <c r="H1617" s="1">
        <v>72</v>
      </c>
      <c r="I1617" s="1">
        <v>72</v>
      </c>
      <c r="J1617" s="1">
        <v>72</v>
      </c>
      <c r="K1617" s="1">
        <v>5</v>
      </c>
      <c r="L1617" s="1">
        <v>92.22</v>
      </c>
      <c r="M1617" s="1">
        <v>92.22</v>
      </c>
      <c r="N1617" s="1">
        <v>91.966999999999999</v>
      </c>
      <c r="O1617" s="1">
        <v>91.966999999999999</v>
      </c>
      <c r="P1617" s="1">
        <v>0</v>
      </c>
      <c r="Q1617" s="1">
        <v>1</v>
      </c>
      <c r="R1617" s="2" t="s">
        <v>38</v>
      </c>
      <c r="S1617" s="2" t="s">
        <v>39</v>
      </c>
      <c r="T1617" s="2"/>
      <c r="U1617" s="2"/>
      <c r="V1617" s="2" t="s">
        <v>39</v>
      </c>
      <c r="W1617" s="2" t="s">
        <v>3391</v>
      </c>
      <c r="X1617" s="3">
        <v>44898.63958333333</v>
      </c>
      <c r="Y1617" s="2" t="s">
        <v>41</v>
      </c>
      <c r="Z1617" s="2" t="s">
        <v>36</v>
      </c>
      <c r="AA1617" s="2"/>
      <c r="AB1617" s="2" t="s">
        <v>3392</v>
      </c>
    </row>
    <row r="1618" spans="1:28" ht="13" x14ac:dyDescent="0.15">
      <c r="A1618" s="1">
        <v>397</v>
      </c>
      <c r="B1618" s="2" t="s">
        <v>28</v>
      </c>
      <c r="C1618" s="2" t="s">
        <v>3366</v>
      </c>
      <c r="D1618" s="1">
        <v>12</v>
      </c>
      <c r="E1618" s="2" t="s">
        <v>1619</v>
      </c>
      <c r="F1618" s="1">
        <v>5</v>
      </c>
      <c r="G1618" s="2" t="s">
        <v>29</v>
      </c>
      <c r="H1618" s="1">
        <v>20</v>
      </c>
      <c r="I1618" s="1">
        <v>20</v>
      </c>
      <c r="J1618" s="1">
        <v>20</v>
      </c>
      <c r="K1618" s="1">
        <v>5</v>
      </c>
      <c r="L1618" s="1">
        <v>97.54</v>
      </c>
      <c r="M1618" s="1">
        <v>97.54</v>
      </c>
      <c r="N1618" s="1">
        <v>95.418000000000006</v>
      </c>
      <c r="O1618" s="1">
        <v>95.418000000000006</v>
      </c>
      <c r="P1618" s="1">
        <v>0</v>
      </c>
      <c r="Q1618" s="1">
        <v>1</v>
      </c>
      <c r="R1618" s="2" t="s">
        <v>38</v>
      </c>
      <c r="S1618" s="2" t="s">
        <v>39</v>
      </c>
      <c r="T1618" s="2"/>
      <c r="U1618" s="2"/>
      <c r="V1618" s="2" t="s">
        <v>39</v>
      </c>
      <c r="W1618" s="2" t="s">
        <v>3393</v>
      </c>
      <c r="X1618" s="3">
        <v>44898.63958333333</v>
      </c>
      <c r="Y1618" s="2" t="s">
        <v>41</v>
      </c>
      <c r="Z1618" s="2" t="s">
        <v>36</v>
      </c>
      <c r="AA1618" s="2"/>
      <c r="AB1618" s="2" t="s">
        <v>3394</v>
      </c>
    </row>
    <row r="1619" spans="1:28" ht="13" x14ac:dyDescent="0.15">
      <c r="A1619" s="1">
        <v>397</v>
      </c>
      <c r="B1619" s="2" t="s">
        <v>28</v>
      </c>
      <c r="C1619" s="2" t="s">
        <v>3366</v>
      </c>
      <c r="D1619" s="1">
        <v>48</v>
      </c>
      <c r="E1619" s="2" t="s">
        <v>1619</v>
      </c>
      <c r="F1619" s="1">
        <v>2</v>
      </c>
      <c r="G1619" s="2" t="s">
        <v>29</v>
      </c>
      <c r="H1619" s="1">
        <v>124</v>
      </c>
      <c r="I1619" s="1">
        <v>124</v>
      </c>
      <c r="J1619" s="1">
        <v>124</v>
      </c>
      <c r="K1619" s="1">
        <v>5</v>
      </c>
      <c r="L1619" s="1">
        <v>267.04000000000002</v>
      </c>
      <c r="M1619" s="1">
        <v>267.04000000000002</v>
      </c>
      <c r="N1619" s="1">
        <v>266.32499999999999</v>
      </c>
      <c r="O1619" s="1">
        <v>266.32499999999999</v>
      </c>
      <c r="P1619" s="1">
        <v>0</v>
      </c>
      <c r="Q1619" s="1">
        <v>1</v>
      </c>
      <c r="R1619" s="2" t="s">
        <v>38</v>
      </c>
      <c r="S1619" s="2" t="s">
        <v>39</v>
      </c>
      <c r="T1619" s="2"/>
      <c r="U1619" s="2"/>
      <c r="V1619" s="2" t="s">
        <v>39</v>
      </c>
      <c r="W1619" s="2" t="s">
        <v>3395</v>
      </c>
      <c r="X1619" s="3">
        <v>44899.385416666664</v>
      </c>
      <c r="Y1619" s="2" t="s">
        <v>41</v>
      </c>
      <c r="Z1619" s="2" t="s">
        <v>36</v>
      </c>
      <c r="AA1619" s="2"/>
      <c r="AB1619" s="2" t="s">
        <v>3396</v>
      </c>
    </row>
    <row r="1620" spans="1:28" ht="13" x14ac:dyDescent="0.15">
      <c r="A1620" s="1">
        <v>397</v>
      </c>
      <c r="B1620" s="2" t="s">
        <v>28</v>
      </c>
      <c r="C1620" s="2" t="s">
        <v>3397</v>
      </c>
      <c r="D1620" s="1">
        <v>2</v>
      </c>
      <c r="E1620" s="2" t="s">
        <v>1619</v>
      </c>
      <c r="F1620" s="1" t="s">
        <v>119</v>
      </c>
      <c r="G1620" s="2"/>
      <c r="H1620" s="1">
        <v>27</v>
      </c>
      <c r="I1620" s="1">
        <v>33</v>
      </c>
      <c r="J1620" s="1">
        <v>0</v>
      </c>
      <c r="K1620" s="1">
        <v>5</v>
      </c>
      <c r="L1620" s="1">
        <v>97.51</v>
      </c>
      <c r="M1620" s="1">
        <v>97.57</v>
      </c>
      <c r="N1620" s="1">
        <v>96.748999999999995</v>
      </c>
      <c r="O1620" s="1">
        <v>96.801000000000002</v>
      </c>
      <c r="P1620" s="1">
        <v>6</v>
      </c>
      <c r="Q1620" s="1">
        <v>30</v>
      </c>
      <c r="R1620" s="2" t="s">
        <v>31</v>
      </c>
      <c r="S1620" s="2"/>
      <c r="T1620" s="2" t="s">
        <v>125</v>
      </c>
      <c r="U1620" s="2" t="s">
        <v>126</v>
      </c>
      <c r="V1620" s="2" t="s">
        <v>127</v>
      </c>
      <c r="W1620" s="2" t="s">
        <v>3398</v>
      </c>
      <c r="X1620" s="3">
        <v>44899.531944444447</v>
      </c>
      <c r="Y1620" s="2" t="s">
        <v>1304</v>
      </c>
      <c r="Z1620" s="2" t="s">
        <v>36</v>
      </c>
      <c r="AA1620" s="2"/>
      <c r="AB1620" s="2" t="s">
        <v>3399</v>
      </c>
    </row>
    <row r="1621" spans="1:28" ht="13" x14ac:dyDescent="0.15">
      <c r="A1621" s="1">
        <v>397</v>
      </c>
      <c r="B1621" s="2" t="s">
        <v>28</v>
      </c>
      <c r="C1621" s="2" t="s">
        <v>3397</v>
      </c>
      <c r="D1621" s="1">
        <v>2</v>
      </c>
      <c r="E1621" s="2" t="s">
        <v>1619</v>
      </c>
      <c r="F1621" s="1" t="s">
        <v>119</v>
      </c>
      <c r="G1621" s="2"/>
      <c r="H1621" s="1">
        <v>27</v>
      </c>
      <c r="I1621" s="1">
        <v>33</v>
      </c>
      <c r="J1621" s="1">
        <v>0</v>
      </c>
      <c r="K1621" s="1">
        <v>5</v>
      </c>
      <c r="L1621" s="1">
        <v>97.51</v>
      </c>
      <c r="M1621" s="1">
        <v>97.57</v>
      </c>
      <c r="N1621" s="1">
        <v>96.748999999999995</v>
      </c>
      <c r="O1621" s="1">
        <v>96.801000000000002</v>
      </c>
      <c r="P1621" s="1">
        <v>6</v>
      </c>
      <c r="Q1621" s="1">
        <v>5</v>
      </c>
      <c r="R1621" s="2" t="s">
        <v>31</v>
      </c>
      <c r="S1621" s="2"/>
      <c r="T1621" s="2" t="s">
        <v>153</v>
      </c>
      <c r="U1621" s="2" t="s">
        <v>154</v>
      </c>
      <c r="V1621" s="2" t="s">
        <v>155</v>
      </c>
      <c r="W1621" s="2" t="s">
        <v>3400</v>
      </c>
      <c r="X1621" s="3">
        <v>44899.531944444447</v>
      </c>
      <c r="Y1621" s="2" t="s">
        <v>1304</v>
      </c>
      <c r="Z1621" s="2" t="s">
        <v>36</v>
      </c>
      <c r="AA1621" s="2"/>
      <c r="AB1621" s="2" t="s">
        <v>3401</v>
      </c>
    </row>
    <row r="1622" spans="1:28" ht="13" x14ac:dyDescent="0.15">
      <c r="A1622" s="1">
        <v>397</v>
      </c>
      <c r="B1622" s="2" t="s">
        <v>28</v>
      </c>
      <c r="C1622" s="2" t="s">
        <v>3397</v>
      </c>
      <c r="D1622" s="1">
        <v>2</v>
      </c>
      <c r="E1622" s="2" t="s">
        <v>1619</v>
      </c>
      <c r="F1622" s="1" t="s">
        <v>119</v>
      </c>
      <c r="G1622" s="2"/>
      <c r="H1622" s="1">
        <v>27</v>
      </c>
      <c r="I1622" s="1">
        <v>33</v>
      </c>
      <c r="J1622" s="1">
        <v>0</v>
      </c>
      <c r="K1622" s="1">
        <v>5</v>
      </c>
      <c r="L1622" s="1">
        <v>97.51</v>
      </c>
      <c r="M1622" s="1">
        <v>97.57</v>
      </c>
      <c r="N1622" s="1">
        <v>96.748999999999995</v>
      </c>
      <c r="O1622" s="1">
        <v>96.801000000000002</v>
      </c>
      <c r="P1622" s="1">
        <v>6</v>
      </c>
      <c r="Q1622" s="1">
        <v>5</v>
      </c>
      <c r="R1622" s="2" t="s">
        <v>31</v>
      </c>
      <c r="S1622" s="2"/>
      <c r="T1622" s="2" t="s">
        <v>141</v>
      </c>
      <c r="U1622" s="2" t="s">
        <v>142</v>
      </c>
      <c r="V1622" s="2" t="s">
        <v>143</v>
      </c>
      <c r="W1622" s="2" t="s">
        <v>3402</v>
      </c>
      <c r="X1622" s="3">
        <v>44899.531944444447</v>
      </c>
      <c r="Y1622" s="2" t="s">
        <v>1304</v>
      </c>
      <c r="Z1622" s="2" t="s">
        <v>36</v>
      </c>
      <c r="AA1622" s="2"/>
      <c r="AB1622" s="2" t="s">
        <v>3403</v>
      </c>
    </row>
    <row r="1623" spans="1:28" ht="13" x14ac:dyDescent="0.15">
      <c r="A1623" s="1">
        <v>397</v>
      </c>
      <c r="B1623" s="2" t="s">
        <v>28</v>
      </c>
      <c r="C1623" s="2" t="s">
        <v>3397</v>
      </c>
      <c r="D1623" s="1">
        <v>2</v>
      </c>
      <c r="E1623" s="2" t="s">
        <v>1619</v>
      </c>
      <c r="F1623" s="1" t="s">
        <v>119</v>
      </c>
      <c r="G1623" s="2"/>
      <c r="H1623" s="1">
        <v>27</v>
      </c>
      <c r="I1623" s="1">
        <v>33</v>
      </c>
      <c r="J1623" s="1">
        <v>0</v>
      </c>
      <c r="K1623" s="1">
        <v>5</v>
      </c>
      <c r="L1623" s="1">
        <v>97.51</v>
      </c>
      <c r="M1623" s="1">
        <v>97.57</v>
      </c>
      <c r="N1623" s="1">
        <v>96.748999999999995</v>
      </c>
      <c r="O1623" s="1">
        <v>96.801000000000002</v>
      </c>
      <c r="P1623" s="1">
        <v>6</v>
      </c>
      <c r="Q1623" s="1">
        <v>5</v>
      </c>
      <c r="R1623" s="2" t="s">
        <v>31</v>
      </c>
      <c r="S1623" s="2"/>
      <c r="T1623" s="2" t="s">
        <v>136</v>
      </c>
      <c r="U1623" s="2" t="s">
        <v>137</v>
      </c>
      <c r="V1623" s="2" t="s">
        <v>138</v>
      </c>
      <c r="W1623" s="2" t="s">
        <v>3404</v>
      </c>
      <c r="X1623" s="3">
        <v>44899.531944444447</v>
      </c>
      <c r="Y1623" s="2" t="s">
        <v>1304</v>
      </c>
      <c r="Z1623" s="2" t="s">
        <v>36</v>
      </c>
      <c r="AA1623" s="2"/>
      <c r="AB1623" s="2" t="s">
        <v>3405</v>
      </c>
    </row>
    <row r="1624" spans="1:28" ht="13" x14ac:dyDescent="0.15">
      <c r="A1624" s="1">
        <v>397</v>
      </c>
      <c r="B1624" s="2" t="s">
        <v>28</v>
      </c>
      <c r="C1624" s="2" t="s">
        <v>3397</v>
      </c>
      <c r="D1624" s="1">
        <v>2</v>
      </c>
      <c r="E1624" s="2" t="s">
        <v>1619</v>
      </c>
      <c r="F1624" s="1" t="s">
        <v>119</v>
      </c>
      <c r="G1624" s="2"/>
      <c r="H1624" s="1">
        <v>27</v>
      </c>
      <c r="I1624" s="1">
        <v>33</v>
      </c>
      <c r="J1624" s="1">
        <v>0</v>
      </c>
      <c r="K1624" s="1">
        <v>5</v>
      </c>
      <c r="L1624" s="1">
        <v>97.51</v>
      </c>
      <c r="M1624" s="1">
        <v>97.57</v>
      </c>
      <c r="N1624" s="1">
        <v>96.748999999999995</v>
      </c>
      <c r="O1624" s="1">
        <v>96.801000000000002</v>
      </c>
      <c r="P1624" s="1">
        <v>6</v>
      </c>
      <c r="Q1624" s="1">
        <v>20</v>
      </c>
      <c r="R1624" s="2" t="s">
        <v>31</v>
      </c>
      <c r="S1624" s="2"/>
      <c r="T1624" s="2" t="s">
        <v>158</v>
      </c>
      <c r="U1624" s="2" t="s">
        <v>159</v>
      </c>
      <c r="V1624" s="2" t="s">
        <v>160</v>
      </c>
      <c r="W1624" s="2" t="s">
        <v>3406</v>
      </c>
      <c r="X1624" s="3">
        <v>44899.531944444447</v>
      </c>
      <c r="Y1624" s="2" t="s">
        <v>1304</v>
      </c>
      <c r="Z1624" s="2" t="s">
        <v>36</v>
      </c>
      <c r="AA1624" s="2"/>
      <c r="AB1624" s="2" t="s">
        <v>3407</v>
      </c>
    </row>
    <row r="1625" spans="1:28" ht="13" x14ac:dyDescent="0.15">
      <c r="A1625" s="1">
        <v>397</v>
      </c>
      <c r="B1625" s="2" t="s">
        <v>28</v>
      </c>
      <c r="C1625" s="2" t="s">
        <v>3397</v>
      </c>
      <c r="D1625" s="1">
        <v>2</v>
      </c>
      <c r="E1625" s="2" t="s">
        <v>1619</v>
      </c>
      <c r="F1625" s="1" t="s">
        <v>119</v>
      </c>
      <c r="G1625" s="2"/>
      <c r="H1625" s="1">
        <v>27</v>
      </c>
      <c r="I1625" s="1">
        <v>33</v>
      </c>
      <c r="J1625" s="1">
        <v>0</v>
      </c>
      <c r="K1625" s="1">
        <v>5</v>
      </c>
      <c r="L1625" s="1">
        <v>97.51</v>
      </c>
      <c r="M1625" s="1">
        <v>97.57</v>
      </c>
      <c r="N1625" s="1">
        <v>96.748999999999995</v>
      </c>
      <c r="O1625" s="1">
        <v>96.801000000000002</v>
      </c>
      <c r="P1625" s="1">
        <v>6</v>
      </c>
      <c r="Q1625" s="1">
        <v>30</v>
      </c>
      <c r="R1625" s="2" t="s">
        <v>31</v>
      </c>
      <c r="S1625" s="2"/>
      <c r="T1625" s="2" t="s">
        <v>120</v>
      </c>
      <c r="U1625" s="2" t="s">
        <v>121</v>
      </c>
      <c r="V1625" s="2" t="s">
        <v>122</v>
      </c>
      <c r="W1625" s="2" t="s">
        <v>3408</v>
      </c>
      <c r="X1625" s="3">
        <v>44899.531944444447</v>
      </c>
      <c r="Y1625" s="2" t="s">
        <v>1304</v>
      </c>
      <c r="Z1625" s="2" t="s">
        <v>36</v>
      </c>
      <c r="AA1625" s="2"/>
      <c r="AB1625" s="2" t="s">
        <v>3409</v>
      </c>
    </row>
    <row r="1626" spans="1:28" ht="13" x14ac:dyDescent="0.15">
      <c r="A1626" s="1">
        <v>397</v>
      </c>
      <c r="B1626" s="2" t="s">
        <v>28</v>
      </c>
      <c r="C1626" s="2" t="s">
        <v>3397</v>
      </c>
      <c r="D1626" s="1">
        <v>2</v>
      </c>
      <c r="E1626" s="2" t="s">
        <v>1619</v>
      </c>
      <c r="F1626" s="1" t="s">
        <v>119</v>
      </c>
      <c r="G1626" s="2"/>
      <c r="H1626" s="1">
        <v>27</v>
      </c>
      <c r="I1626" s="1">
        <v>33</v>
      </c>
      <c r="J1626" s="1">
        <v>27</v>
      </c>
      <c r="K1626" s="1">
        <v>5</v>
      </c>
      <c r="L1626" s="1">
        <v>97.51</v>
      </c>
      <c r="M1626" s="1">
        <v>97.57</v>
      </c>
      <c r="N1626" s="1">
        <v>96.748999999999995</v>
      </c>
      <c r="O1626" s="1">
        <v>96.8</v>
      </c>
      <c r="P1626" s="1">
        <v>6</v>
      </c>
      <c r="Q1626" s="1">
        <v>211</v>
      </c>
      <c r="R1626" s="2" t="s">
        <v>59</v>
      </c>
      <c r="S1626" s="2" t="s">
        <v>32</v>
      </c>
      <c r="T1626" s="2"/>
      <c r="U1626" s="2"/>
      <c r="V1626" s="2" t="s">
        <v>32</v>
      </c>
      <c r="W1626" s="2" t="s">
        <v>3410</v>
      </c>
      <c r="X1626" s="3">
        <v>44899.531944444447</v>
      </c>
      <c r="Y1626" s="2" t="s">
        <v>1304</v>
      </c>
      <c r="Z1626" s="2" t="s">
        <v>36</v>
      </c>
      <c r="AA1626" s="2"/>
      <c r="AB1626" s="2" t="s">
        <v>3411</v>
      </c>
    </row>
    <row r="1627" spans="1:28" ht="13" x14ac:dyDescent="0.15">
      <c r="A1627" s="1">
        <v>397</v>
      </c>
      <c r="B1627" s="2" t="s">
        <v>28</v>
      </c>
      <c r="C1627" s="2" t="s">
        <v>3397</v>
      </c>
      <c r="D1627" s="1">
        <v>2</v>
      </c>
      <c r="E1627" s="2" t="s">
        <v>1619</v>
      </c>
      <c r="F1627" s="1" t="s">
        <v>119</v>
      </c>
      <c r="G1627" s="2"/>
      <c r="H1627" s="1">
        <v>27</v>
      </c>
      <c r="I1627" s="1">
        <v>33</v>
      </c>
      <c r="J1627" s="1">
        <v>0</v>
      </c>
      <c r="K1627" s="1">
        <v>5</v>
      </c>
      <c r="L1627" s="1">
        <v>97.51</v>
      </c>
      <c r="M1627" s="1">
        <v>97.57</v>
      </c>
      <c r="N1627" s="1">
        <v>96.748999999999995</v>
      </c>
      <c r="O1627" s="1">
        <v>96.801000000000002</v>
      </c>
      <c r="P1627" s="1">
        <v>6</v>
      </c>
      <c r="Q1627" s="1">
        <v>20</v>
      </c>
      <c r="R1627" s="2" t="s">
        <v>31</v>
      </c>
      <c r="S1627" s="2"/>
      <c r="T1627" s="2" t="s">
        <v>146</v>
      </c>
      <c r="U1627" s="2" t="s">
        <v>147</v>
      </c>
      <c r="V1627" s="2" t="s">
        <v>148</v>
      </c>
      <c r="W1627" s="2" t="s">
        <v>3412</v>
      </c>
      <c r="X1627" s="3">
        <v>44899.531944444447</v>
      </c>
      <c r="Y1627" s="2" t="s">
        <v>1304</v>
      </c>
      <c r="Z1627" s="2" t="s">
        <v>36</v>
      </c>
      <c r="AA1627" s="2"/>
      <c r="AB1627" s="2" t="s">
        <v>3413</v>
      </c>
    </row>
    <row r="1628" spans="1:28" ht="13" x14ac:dyDescent="0.15">
      <c r="A1628" s="1">
        <v>397</v>
      </c>
      <c r="B1628" s="2" t="s">
        <v>28</v>
      </c>
      <c r="C1628" s="2" t="s">
        <v>3397</v>
      </c>
      <c r="D1628" s="1">
        <v>3</v>
      </c>
      <c r="E1628" s="2" t="s">
        <v>1619</v>
      </c>
      <c r="F1628" s="1" t="s">
        <v>119</v>
      </c>
      <c r="G1628" s="2"/>
      <c r="H1628" s="1">
        <v>20</v>
      </c>
      <c r="I1628" s="1">
        <v>26</v>
      </c>
      <c r="J1628" s="1">
        <v>0</v>
      </c>
      <c r="K1628" s="1">
        <v>5</v>
      </c>
      <c r="L1628" s="1">
        <v>102.72</v>
      </c>
      <c r="M1628" s="1">
        <v>102.78</v>
      </c>
      <c r="N1628" s="1">
        <v>101.651</v>
      </c>
      <c r="O1628" s="1">
        <v>101.7</v>
      </c>
      <c r="P1628" s="1">
        <v>6</v>
      </c>
      <c r="Q1628" s="1">
        <v>20</v>
      </c>
      <c r="R1628" s="2" t="s">
        <v>31</v>
      </c>
      <c r="S1628" s="2"/>
      <c r="T1628" s="2" t="s">
        <v>146</v>
      </c>
      <c r="U1628" s="2" t="s">
        <v>147</v>
      </c>
      <c r="V1628" s="2" t="s">
        <v>148</v>
      </c>
      <c r="W1628" s="2" t="s">
        <v>3414</v>
      </c>
      <c r="X1628" s="3">
        <v>44899.552083333336</v>
      </c>
      <c r="Y1628" s="2" t="s">
        <v>1304</v>
      </c>
      <c r="Z1628" s="2" t="s">
        <v>36</v>
      </c>
      <c r="AA1628" s="2"/>
      <c r="AB1628" s="2" t="s">
        <v>3415</v>
      </c>
    </row>
    <row r="1629" spans="1:28" ht="13" x14ac:dyDescent="0.15">
      <c r="A1629" s="1">
        <v>397</v>
      </c>
      <c r="B1629" s="2" t="s">
        <v>28</v>
      </c>
      <c r="C1629" s="2" t="s">
        <v>3397</v>
      </c>
      <c r="D1629" s="1">
        <v>3</v>
      </c>
      <c r="E1629" s="2" t="s">
        <v>1619</v>
      </c>
      <c r="F1629" s="1" t="s">
        <v>119</v>
      </c>
      <c r="G1629" s="2"/>
      <c r="H1629" s="1">
        <v>20</v>
      </c>
      <c r="I1629" s="1">
        <v>26</v>
      </c>
      <c r="J1629" s="1">
        <v>0</v>
      </c>
      <c r="K1629" s="1">
        <v>5</v>
      </c>
      <c r="L1629" s="1">
        <v>102.72</v>
      </c>
      <c r="M1629" s="1">
        <v>102.78</v>
      </c>
      <c r="N1629" s="1">
        <v>101.651</v>
      </c>
      <c r="O1629" s="1">
        <v>101.7</v>
      </c>
      <c r="P1629" s="1">
        <v>6</v>
      </c>
      <c r="Q1629" s="1">
        <v>5</v>
      </c>
      <c r="R1629" s="2" t="s">
        <v>31</v>
      </c>
      <c r="S1629" s="2"/>
      <c r="T1629" s="2" t="s">
        <v>141</v>
      </c>
      <c r="U1629" s="2" t="s">
        <v>142</v>
      </c>
      <c r="V1629" s="2" t="s">
        <v>143</v>
      </c>
      <c r="W1629" s="2" t="s">
        <v>3416</v>
      </c>
      <c r="X1629" s="3">
        <v>44899.552083333336</v>
      </c>
      <c r="Y1629" s="2" t="s">
        <v>1304</v>
      </c>
      <c r="Z1629" s="2" t="s">
        <v>36</v>
      </c>
      <c r="AA1629" s="2"/>
      <c r="AB1629" s="2" t="s">
        <v>3417</v>
      </c>
    </row>
    <row r="1630" spans="1:28" ht="13" x14ac:dyDescent="0.15">
      <c r="A1630" s="1">
        <v>397</v>
      </c>
      <c r="B1630" s="2" t="s">
        <v>28</v>
      </c>
      <c r="C1630" s="2" t="s">
        <v>3397</v>
      </c>
      <c r="D1630" s="1">
        <v>3</v>
      </c>
      <c r="E1630" s="2" t="s">
        <v>1619</v>
      </c>
      <c r="F1630" s="1" t="s">
        <v>119</v>
      </c>
      <c r="G1630" s="2"/>
      <c r="H1630" s="1">
        <v>20</v>
      </c>
      <c r="I1630" s="1">
        <v>26</v>
      </c>
      <c r="J1630" s="1">
        <v>20</v>
      </c>
      <c r="K1630" s="1">
        <v>5</v>
      </c>
      <c r="L1630" s="1">
        <v>102.72</v>
      </c>
      <c r="M1630" s="1">
        <v>102.78</v>
      </c>
      <c r="N1630" s="1">
        <v>101.651</v>
      </c>
      <c r="O1630" s="1">
        <v>101.7</v>
      </c>
      <c r="P1630" s="1">
        <v>6</v>
      </c>
      <c r="Q1630" s="1">
        <v>211</v>
      </c>
      <c r="R1630" s="2" t="s">
        <v>59</v>
      </c>
      <c r="S1630" s="2" t="s">
        <v>32</v>
      </c>
      <c r="T1630" s="2"/>
      <c r="U1630" s="2"/>
      <c r="V1630" s="2" t="s">
        <v>32</v>
      </c>
      <c r="W1630" s="2" t="s">
        <v>3418</v>
      </c>
      <c r="X1630" s="3">
        <v>44899.552083333336</v>
      </c>
      <c r="Y1630" s="2" t="s">
        <v>1304</v>
      </c>
      <c r="Z1630" s="2" t="s">
        <v>36</v>
      </c>
      <c r="AA1630" s="2"/>
      <c r="AB1630" s="2" t="s">
        <v>3419</v>
      </c>
    </row>
    <row r="1631" spans="1:28" ht="13" x14ac:dyDescent="0.15">
      <c r="A1631" s="1">
        <v>397</v>
      </c>
      <c r="B1631" s="2" t="s">
        <v>28</v>
      </c>
      <c r="C1631" s="2" t="s">
        <v>3397</v>
      </c>
      <c r="D1631" s="1">
        <v>3</v>
      </c>
      <c r="E1631" s="2" t="s">
        <v>1619</v>
      </c>
      <c r="F1631" s="1" t="s">
        <v>119</v>
      </c>
      <c r="G1631" s="2"/>
      <c r="H1631" s="1">
        <v>20</v>
      </c>
      <c r="I1631" s="1">
        <v>26</v>
      </c>
      <c r="J1631" s="1">
        <v>0</v>
      </c>
      <c r="K1631" s="1">
        <v>5</v>
      </c>
      <c r="L1631" s="1">
        <v>102.72</v>
      </c>
      <c r="M1631" s="1">
        <v>102.78</v>
      </c>
      <c r="N1631" s="1">
        <v>101.651</v>
      </c>
      <c r="O1631" s="1">
        <v>101.7</v>
      </c>
      <c r="P1631" s="1">
        <v>6</v>
      </c>
      <c r="Q1631" s="1">
        <v>5</v>
      </c>
      <c r="R1631" s="2" t="s">
        <v>31</v>
      </c>
      <c r="S1631" s="2"/>
      <c r="T1631" s="2" t="s">
        <v>136</v>
      </c>
      <c r="U1631" s="2" t="s">
        <v>137</v>
      </c>
      <c r="V1631" s="2" t="s">
        <v>138</v>
      </c>
      <c r="W1631" s="2" t="s">
        <v>3420</v>
      </c>
      <c r="X1631" s="3">
        <v>44899.552083333336</v>
      </c>
      <c r="Y1631" s="2" t="s">
        <v>1304</v>
      </c>
      <c r="Z1631" s="2" t="s">
        <v>36</v>
      </c>
      <c r="AA1631" s="2"/>
      <c r="AB1631" s="2" t="s">
        <v>3421</v>
      </c>
    </row>
    <row r="1632" spans="1:28" ht="13" x14ac:dyDescent="0.15">
      <c r="A1632" s="1">
        <v>397</v>
      </c>
      <c r="B1632" s="2" t="s">
        <v>28</v>
      </c>
      <c r="C1632" s="2" t="s">
        <v>3397</v>
      </c>
      <c r="D1632" s="1">
        <v>3</v>
      </c>
      <c r="E1632" s="2" t="s">
        <v>1619</v>
      </c>
      <c r="F1632" s="1" t="s">
        <v>119</v>
      </c>
      <c r="G1632" s="2"/>
      <c r="H1632" s="1">
        <v>20</v>
      </c>
      <c r="I1632" s="1">
        <v>26</v>
      </c>
      <c r="J1632" s="1">
        <v>0</v>
      </c>
      <c r="K1632" s="1">
        <v>5</v>
      </c>
      <c r="L1632" s="1">
        <v>102.72</v>
      </c>
      <c r="M1632" s="1">
        <v>102.78</v>
      </c>
      <c r="N1632" s="1">
        <v>101.651</v>
      </c>
      <c r="O1632" s="1">
        <v>101.7</v>
      </c>
      <c r="P1632" s="1">
        <v>6</v>
      </c>
      <c r="Q1632" s="1">
        <v>20</v>
      </c>
      <c r="R1632" s="2" t="s">
        <v>31</v>
      </c>
      <c r="S1632" s="2"/>
      <c r="T1632" s="2" t="s">
        <v>158</v>
      </c>
      <c r="U1632" s="2" t="s">
        <v>159</v>
      </c>
      <c r="V1632" s="2" t="s">
        <v>160</v>
      </c>
      <c r="W1632" s="2" t="s">
        <v>3422</v>
      </c>
      <c r="X1632" s="3">
        <v>44899.552083333336</v>
      </c>
      <c r="Y1632" s="2" t="s">
        <v>1304</v>
      </c>
      <c r="Z1632" s="2" t="s">
        <v>36</v>
      </c>
      <c r="AA1632" s="2"/>
      <c r="AB1632" s="2" t="s">
        <v>3423</v>
      </c>
    </row>
    <row r="1633" spans="1:28" ht="13" x14ac:dyDescent="0.15">
      <c r="A1633" s="1">
        <v>397</v>
      </c>
      <c r="B1633" s="2" t="s">
        <v>28</v>
      </c>
      <c r="C1633" s="2" t="s">
        <v>3397</v>
      </c>
      <c r="D1633" s="1">
        <v>3</v>
      </c>
      <c r="E1633" s="2" t="s">
        <v>1619</v>
      </c>
      <c r="F1633" s="1" t="s">
        <v>119</v>
      </c>
      <c r="G1633" s="2"/>
      <c r="H1633" s="1">
        <v>20</v>
      </c>
      <c r="I1633" s="1">
        <v>26</v>
      </c>
      <c r="J1633" s="1">
        <v>0</v>
      </c>
      <c r="K1633" s="1">
        <v>5</v>
      </c>
      <c r="L1633" s="1">
        <v>102.72</v>
      </c>
      <c r="M1633" s="1">
        <v>102.78</v>
      </c>
      <c r="N1633" s="1">
        <v>101.651</v>
      </c>
      <c r="O1633" s="1">
        <v>101.7</v>
      </c>
      <c r="P1633" s="1">
        <v>6</v>
      </c>
      <c r="Q1633" s="1">
        <v>30</v>
      </c>
      <c r="R1633" s="2" t="s">
        <v>31</v>
      </c>
      <c r="S1633" s="2"/>
      <c r="T1633" s="2" t="s">
        <v>120</v>
      </c>
      <c r="U1633" s="2" t="s">
        <v>121</v>
      </c>
      <c r="V1633" s="2" t="s">
        <v>122</v>
      </c>
      <c r="W1633" s="2" t="s">
        <v>3424</v>
      </c>
      <c r="X1633" s="3">
        <v>44899.552083333336</v>
      </c>
      <c r="Y1633" s="2" t="s">
        <v>1304</v>
      </c>
      <c r="Z1633" s="2" t="s">
        <v>36</v>
      </c>
      <c r="AA1633" s="2"/>
      <c r="AB1633" s="2" t="s">
        <v>3425</v>
      </c>
    </row>
    <row r="1634" spans="1:28" ht="13" x14ac:dyDescent="0.15">
      <c r="A1634" s="1">
        <v>397</v>
      </c>
      <c r="B1634" s="2" t="s">
        <v>28</v>
      </c>
      <c r="C1634" s="2" t="s">
        <v>3397</v>
      </c>
      <c r="D1634" s="1">
        <v>3</v>
      </c>
      <c r="E1634" s="2" t="s">
        <v>1619</v>
      </c>
      <c r="F1634" s="1" t="s">
        <v>119</v>
      </c>
      <c r="G1634" s="2"/>
      <c r="H1634" s="1">
        <v>20</v>
      </c>
      <c r="I1634" s="1">
        <v>26</v>
      </c>
      <c r="J1634" s="1">
        <v>0</v>
      </c>
      <c r="K1634" s="1">
        <v>5</v>
      </c>
      <c r="L1634" s="1">
        <v>102.72</v>
      </c>
      <c r="M1634" s="1">
        <v>102.78</v>
      </c>
      <c r="N1634" s="1">
        <v>101.651</v>
      </c>
      <c r="O1634" s="1">
        <v>101.7</v>
      </c>
      <c r="P1634" s="1">
        <v>6</v>
      </c>
      <c r="Q1634" s="1">
        <v>5</v>
      </c>
      <c r="R1634" s="2" t="s">
        <v>31</v>
      </c>
      <c r="S1634" s="2"/>
      <c r="T1634" s="2" t="s">
        <v>153</v>
      </c>
      <c r="U1634" s="2" t="s">
        <v>154</v>
      </c>
      <c r="V1634" s="2" t="s">
        <v>155</v>
      </c>
      <c r="W1634" s="2" t="s">
        <v>3426</v>
      </c>
      <c r="X1634" s="3">
        <v>44899.552083333336</v>
      </c>
      <c r="Y1634" s="2" t="s">
        <v>1304</v>
      </c>
      <c r="Z1634" s="2" t="s">
        <v>36</v>
      </c>
      <c r="AA1634" s="2"/>
      <c r="AB1634" s="2" t="s">
        <v>3427</v>
      </c>
    </row>
    <row r="1635" spans="1:28" ht="13" x14ac:dyDescent="0.15">
      <c r="A1635" s="1">
        <v>397</v>
      </c>
      <c r="B1635" s="2" t="s">
        <v>28</v>
      </c>
      <c r="C1635" s="2" t="s">
        <v>3397</v>
      </c>
      <c r="D1635" s="1">
        <v>3</v>
      </c>
      <c r="E1635" s="2" t="s">
        <v>1619</v>
      </c>
      <c r="F1635" s="1" t="s">
        <v>119</v>
      </c>
      <c r="G1635" s="2"/>
      <c r="H1635" s="1">
        <v>20</v>
      </c>
      <c r="I1635" s="1">
        <v>26</v>
      </c>
      <c r="J1635" s="1">
        <v>0</v>
      </c>
      <c r="K1635" s="1">
        <v>5</v>
      </c>
      <c r="L1635" s="1">
        <v>102.72</v>
      </c>
      <c r="M1635" s="1">
        <v>102.78</v>
      </c>
      <c r="N1635" s="1">
        <v>101.651</v>
      </c>
      <c r="O1635" s="1">
        <v>101.7</v>
      </c>
      <c r="P1635" s="1">
        <v>6</v>
      </c>
      <c r="Q1635" s="1">
        <v>30</v>
      </c>
      <c r="R1635" s="2" t="s">
        <v>31</v>
      </c>
      <c r="S1635" s="2"/>
      <c r="T1635" s="2" t="s">
        <v>125</v>
      </c>
      <c r="U1635" s="2" t="s">
        <v>126</v>
      </c>
      <c r="V1635" s="2" t="s">
        <v>127</v>
      </c>
      <c r="W1635" s="2" t="s">
        <v>3428</v>
      </c>
      <c r="X1635" s="3">
        <v>44899.552083333336</v>
      </c>
      <c r="Y1635" s="2" t="s">
        <v>1304</v>
      </c>
      <c r="Z1635" s="2" t="s">
        <v>36</v>
      </c>
      <c r="AA1635" s="2"/>
      <c r="AB1635" s="2" t="s">
        <v>3429</v>
      </c>
    </row>
    <row r="1636" spans="1:28" ht="13" x14ac:dyDescent="0.15">
      <c r="A1636" s="1">
        <v>397</v>
      </c>
      <c r="B1636" s="2" t="s">
        <v>28</v>
      </c>
      <c r="C1636" s="2" t="s">
        <v>3397</v>
      </c>
      <c r="D1636" s="1">
        <v>4</v>
      </c>
      <c r="E1636" s="2" t="s">
        <v>1619</v>
      </c>
      <c r="F1636" s="1" t="s">
        <v>119</v>
      </c>
      <c r="G1636" s="2"/>
      <c r="H1636" s="1">
        <v>27</v>
      </c>
      <c r="I1636" s="1">
        <v>33</v>
      </c>
      <c r="J1636" s="1">
        <v>0</v>
      </c>
      <c r="K1636" s="1">
        <v>5</v>
      </c>
      <c r="L1636" s="1">
        <v>110.42</v>
      </c>
      <c r="M1636" s="1">
        <v>110.48</v>
      </c>
      <c r="N1636" s="1">
        <v>107.66</v>
      </c>
      <c r="O1636" s="1">
        <v>107.70099999999999</v>
      </c>
      <c r="P1636" s="1">
        <v>6</v>
      </c>
      <c r="Q1636" s="1">
        <v>5</v>
      </c>
      <c r="R1636" s="2" t="s">
        <v>31</v>
      </c>
      <c r="S1636" s="2"/>
      <c r="T1636" s="2" t="s">
        <v>141</v>
      </c>
      <c r="U1636" s="2" t="s">
        <v>142</v>
      </c>
      <c r="V1636" s="2" t="s">
        <v>143</v>
      </c>
      <c r="W1636" s="2" t="s">
        <v>3430</v>
      </c>
      <c r="X1636" s="3">
        <v>44899.57916666667</v>
      </c>
      <c r="Y1636" s="2" t="s">
        <v>1304</v>
      </c>
      <c r="Z1636" s="2" t="s">
        <v>36</v>
      </c>
      <c r="AA1636" s="2"/>
      <c r="AB1636" s="2" t="s">
        <v>3431</v>
      </c>
    </row>
    <row r="1637" spans="1:28" ht="13" x14ac:dyDescent="0.15">
      <c r="A1637" s="1">
        <v>397</v>
      </c>
      <c r="B1637" s="2" t="s">
        <v>28</v>
      </c>
      <c r="C1637" s="2" t="s">
        <v>3397</v>
      </c>
      <c r="D1637" s="1">
        <v>4</v>
      </c>
      <c r="E1637" s="2" t="s">
        <v>1619</v>
      </c>
      <c r="F1637" s="1" t="s">
        <v>119</v>
      </c>
      <c r="G1637" s="2"/>
      <c r="H1637" s="1">
        <v>27</v>
      </c>
      <c r="I1637" s="1">
        <v>33</v>
      </c>
      <c r="J1637" s="1">
        <v>0</v>
      </c>
      <c r="K1637" s="1">
        <v>5</v>
      </c>
      <c r="L1637" s="1">
        <v>110.42</v>
      </c>
      <c r="M1637" s="1">
        <v>110.48</v>
      </c>
      <c r="N1637" s="1">
        <v>107.66</v>
      </c>
      <c r="O1637" s="1">
        <v>107.70099999999999</v>
      </c>
      <c r="P1637" s="1">
        <v>6</v>
      </c>
      <c r="Q1637" s="1">
        <v>30</v>
      </c>
      <c r="R1637" s="2" t="s">
        <v>31</v>
      </c>
      <c r="S1637" s="2"/>
      <c r="T1637" s="2" t="s">
        <v>125</v>
      </c>
      <c r="U1637" s="2" t="s">
        <v>126</v>
      </c>
      <c r="V1637" s="2" t="s">
        <v>127</v>
      </c>
      <c r="W1637" s="2" t="s">
        <v>3432</v>
      </c>
      <c r="X1637" s="3">
        <v>44899.57916666667</v>
      </c>
      <c r="Y1637" s="2" t="s">
        <v>1304</v>
      </c>
      <c r="Z1637" s="2" t="s">
        <v>36</v>
      </c>
      <c r="AA1637" s="2"/>
      <c r="AB1637" s="2" t="s">
        <v>3433</v>
      </c>
    </row>
    <row r="1638" spans="1:28" ht="13" x14ac:dyDescent="0.15">
      <c r="A1638" s="1">
        <v>397</v>
      </c>
      <c r="B1638" s="2" t="s">
        <v>28</v>
      </c>
      <c r="C1638" s="2" t="s">
        <v>3397</v>
      </c>
      <c r="D1638" s="1">
        <v>4</v>
      </c>
      <c r="E1638" s="2" t="s">
        <v>1619</v>
      </c>
      <c r="F1638" s="1" t="s">
        <v>119</v>
      </c>
      <c r="G1638" s="2"/>
      <c r="H1638" s="1">
        <v>27</v>
      </c>
      <c r="I1638" s="1">
        <v>33</v>
      </c>
      <c r="J1638" s="1">
        <v>0</v>
      </c>
      <c r="K1638" s="1">
        <v>5</v>
      </c>
      <c r="L1638" s="1">
        <v>110.42</v>
      </c>
      <c r="M1638" s="1">
        <v>110.48</v>
      </c>
      <c r="N1638" s="1">
        <v>107.66</v>
      </c>
      <c r="O1638" s="1">
        <v>107.70099999999999</v>
      </c>
      <c r="P1638" s="1">
        <v>6</v>
      </c>
      <c r="Q1638" s="1">
        <v>30</v>
      </c>
      <c r="R1638" s="2" t="s">
        <v>31</v>
      </c>
      <c r="S1638" s="2"/>
      <c r="T1638" s="2" t="s">
        <v>120</v>
      </c>
      <c r="U1638" s="2" t="s">
        <v>121</v>
      </c>
      <c r="V1638" s="2" t="s">
        <v>122</v>
      </c>
      <c r="W1638" s="2" t="s">
        <v>3434</v>
      </c>
      <c r="X1638" s="3">
        <v>44899.57916666667</v>
      </c>
      <c r="Y1638" s="2" t="s">
        <v>1304</v>
      </c>
      <c r="Z1638" s="2" t="s">
        <v>36</v>
      </c>
      <c r="AA1638" s="2"/>
      <c r="AB1638" s="2" t="s">
        <v>3435</v>
      </c>
    </row>
    <row r="1639" spans="1:28" ht="13" x14ac:dyDescent="0.15">
      <c r="A1639" s="1">
        <v>397</v>
      </c>
      <c r="B1639" s="2" t="s">
        <v>28</v>
      </c>
      <c r="C1639" s="2" t="s">
        <v>3397</v>
      </c>
      <c r="D1639" s="1">
        <v>4</v>
      </c>
      <c r="E1639" s="2" t="s">
        <v>1619</v>
      </c>
      <c r="F1639" s="1" t="s">
        <v>119</v>
      </c>
      <c r="G1639" s="2"/>
      <c r="H1639" s="1">
        <v>27</v>
      </c>
      <c r="I1639" s="1">
        <v>33</v>
      </c>
      <c r="J1639" s="1">
        <v>0</v>
      </c>
      <c r="K1639" s="1">
        <v>5</v>
      </c>
      <c r="L1639" s="1">
        <v>110.42</v>
      </c>
      <c r="M1639" s="1">
        <v>110.48</v>
      </c>
      <c r="N1639" s="1">
        <v>107.66</v>
      </c>
      <c r="O1639" s="1">
        <v>107.70099999999999</v>
      </c>
      <c r="P1639" s="1">
        <v>6</v>
      </c>
      <c r="Q1639" s="1">
        <v>20</v>
      </c>
      <c r="R1639" s="2" t="s">
        <v>31</v>
      </c>
      <c r="S1639" s="2"/>
      <c r="T1639" s="2" t="s">
        <v>146</v>
      </c>
      <c r="U1639" s="2" t="s">
        <v>147</v>
      </c>
      <c r="V1639" s="2" t="s">
        <v>148</v>
      </c>
      <c r="W1639" s="2" t="s">
        <v>3436</v>
      </c>
      <c r="X1639" s="3">
        <v>44899.57916666667</v>
      </c>
      <c r="Y1639" s="2" t="s">
        <v>1304</v>
      </c>
      <c r="Z1639" s="2" t="s">
        <v>36</v>
      </c>
      <c r="AA1639" s="2"/>
      <c r="AB1639" s="2" t="s">
        <v>3437</v>
      </c>
    </row>
    <row r="1640" spans="1:28" ht="13" x14ac:dyDescent="0.15">
      <c r="A1640" s="1">
        <v>397</v>
      </c>
      <c r="B1640" s="2" t="s">
        <v>28</v>
      </c>
      <c r="C1640" s="2" t="s">
        <v>3397</v>
      </c>
      <c r="D1640" s="1">
        <v>4</v>
      </c>
      <c r="E1640" s="2" t="s">
        <v>1619</v>
      </c>
      <c r="F1640" s="1" t="s">
        <v>119</v>
      </c>
      <c r="G1640" s="2"/>
      <c r="H1640" s="1">
        <v>27</v>
      </c>
      <c r="I1640" s="1">
        <v>33</v>
      </c>
      <c r="J1640" s="1">
        <v>0</v>
      </c>
      <c r="K1640" s="1">
        <v>5</v>
      </c>
      <c r="L1640" s="1">
        <v>110.42</v>
      </c>
      <c r="M1640" s="1">
        <v>110.48</v>
      </c>
      <c r="N1640" s="1">
        <v>107.66</v>
      </c>
      <c r="O1640" s="1">
        <v>107.70099999999999</v>
      </c>
      <c r="P1640" s="1">
        <v>6</v>
      </c>
      <c r="Q1640" s="1">
        <v>5</v>
      </c>
      <c r="R1640" s="2" t="s">
        <v>31</v>
      </c>
      <c r="S1640" s="2"/>
      <c r="T1640" s="2" t="s">
        <v>153</v>
      </c>
      <c r="U1640" s="2" t="s">
        <v>154</v>
      </c>
      <c r="V1640" s="2" t="s">
        <v>155</v>
      </c>
      <c r="W1640" s="2" t="s">
        <v>3438</v>
      </c>
      <c r="X1640" s="3">
        <v>44899.57916666667</v>
      </c>
      <c r="Y1640" s="2" t="s">
        <v>1304</v>
      </c>
      <c r="Z1640" s="2" t="s">
        <v>36</v>
      </c>
      <c r="AA1640" s="2"/>
      <c r="AB1640" s="2" t="s">
        <v>3439</v>
      </c>
    </row>
    <row r="1641" spans="1:28" ht="13" x14ac:dyDescent="0.15">
      <c r="A1641" s="1">
        <v>397</v>
      </c>
      <c r="B1641" s="2" t="s">
        <v>28</v>
      </c>
      <c r="C1641" s="2" t="s">
        <v>3397</v>
      </c>
      <c r="D1641" s="1">
        <v>4</v>
      </c>
      <c r="E1641" s="2" t="s">
        <v>1619</v>
      </c>
      <c r="F1641" s="1" t="s">
        <v>119</v>
      </c>
      <c r="G1641" s="2"/>
      <c r="H1641" s="1">
        <v>27</v>
      </c>
      <c r="I1641" s="1">
        <v>33</v>
      </c>
      <c r="J1641" s="1">
        <v>0</v>
      </c>
      <c r="K1641" s="1">
        <v>5</v>
      </c>
      <c r="L1641" s="1">
        <v>110.42</v>
      </c>
      <c r="M1641" s="1">
        <v>110.48</v>
      </c>
      <c r="N1641" s="1">
        <v>107.66</v>
      </c>
      <c r="O1641" s="1">
        <v>107.70099999999999</v>
      </c>
      <c r="P1641" s="1">
        <v>6</v>
      </c>
      <c r="Q1641" s="1">
        <v>20</v>
      </c>
      <c r="R1641" s="2" t="s">
        <v>31</v>
      </c>
      <c r="S1641" s="2"/>
      <c r="T1641" s="2" t="s">
        <v>158</v>
      </c>
      <c r="U1641" s="2" t="s">
        <v>159</v>
      </c>
      <c r="V1641" s="2" t="s">
        <v>160</v>
      </c>
      <c r="W1641" s="2" t="s">
        <v>3440</v>
      </c>
      <c r="X1641" s="3">
        <v>44899.57916666667</v>
      </c>
      <c r="Y1641" s="2" t="s">
        <v>1304</v>
      </c>
      <c r="Z1641" s="2" t="s">
        <v>36</v>
      </c>
      <c r="AA1641" s="2"/>
      <c r="AB1641" s="2" t="s">
        <v>3441</v>
      </c>
    </row>
    <row r="1642" spans="1:28" ht="13" x14ac:dyDescent="0.15">
      <c r="A1642" s="1">
        <v>397</v>
      </c>
      <c r="B1642" s="2" t="s">
        <v>28</v>
      </c>
      <c r="C1642" s="2" t="s">
        <v>3397</v>
      </c>
      <c r="D1642" s="1">
        <v>4</v>
      </c>
      <c r="E1642" s="2" t="s">
        <v>1619</v>
      </c>
      <c r="F1642" s="1" t="s">
        <v>119</v>
      </c>
      <c r="G1642" s="2"/>
      <c r="H1642" s="1">
        <v>27</v>
      </c>
      <c r="I1642" s="1">
        <v>33</v>
      </c>
      <c r="J1642" s="1">
        <v>27</v>
      </c>
      <c r="K1642" s="1">
        <v>5</v>
      </c>
      <c r="L1642" s="1">
        <v>110.42</v>
      </c>
      <c r="M1642" s="1">
        <v>110.48</v>
      </c>
      <c r="N1642" s="1">
        <v>107.66</v>
      </c>
      <c r="O1642" s="1">
        <v>107.70099999999999</v>
      </c>
      <c r="P1642" s="1">
        <v>6</v>
      </c>
      <c r="Q1642" s="1">
        <v>212</v>
      </c>
      <c r="R1642" s="2" t="s">
        <v>59</v>
      </c>
      <c r="S1642" s="2" t="s">
        <v>32</v>
      </c>
      <c r="T1642" s="2"/>
      <c r="U1642" s="2"/>
      <c r="V1642" s="2" t="s">
        <v>32</v>
      </c>
      <c r="W1642" s="2" t="s">
        <v>3442</v>
      </c>
      <c r="X1642" s="3">
        <v>44899.577777777777</v>
      </c>
      <c r="Y1642" s="2" t="s">
        <v>35</v>
      </c>
      <c r="Z1642" s="2" t="s">
        <v>36</v>
      </c>
      <c r="AA1642" s="2"/>
      <c r="AB1642" s="2" t="s">
        <v>3443</v>
      </c>
    </row>
    <row r="1643" spans="1:28" ht="13" x14ac:dyDescent="0.15">
      <c r="A1643" s="1">
        <v>397</v>
      </c>
      <c r="B1643" s="2" t="s">
        <v>28</v>
      </c>
      <c r="C1643" s="2" t="s">
        <v>3397</v>
      </c>
      <c r="D1643" s="1">
        <v>4</v>
      </c>
      <c r="E1643" s="2" t="s">
        <v>1619</v>
      </c>
      <c r="F1643" s="1" t="s">
        <v>119</v>
      </c>
      <c r="G1643" s="2"/>
      <c r="H1643" s="1">
        <v>27</v>
      </c>
      <c r="I1643" s="1">
        <v>33</v>
      </c>
      <c r="J1643" s="1">
        <v>0</v>
      </c>
      <c r="K1643" s="1">
        <v>5</v>
      </c>
      <c r="L1643" s="1">
        <v>110.42</v>
      </c>
      <c r="M1643" s="1">
        <v>110.48</v>
      </c>
      <c r="N1643" s="1">
        <v>107.66</v>
      </c>
      <c r="O1643" s="1">
        <v>107.70099999999999</v>
      </c>
      <c r="P1643" s="1">
        <v>6</v>
      </c>
      <c r="Q1643" s="1">
        <v>5</v>
      </c>
      <c r="R1643" s="2" t="s">
        <v>31</v>
      </c>
      <c r="S1643" s="2"/>
      <c r="T1643" s="2" t="s">
        <v>136</v>
      </c>
      <c r="U1643" s="2" t="s">
        <v>137</v>
      </c>
      <c r="V1643" s="2" t="s">
        <v>138</v>
      </c>
      <c r="W1643" s="2" t="s">
        <v>3444</v>
      </c>
      <c r="X1643" s="3">
        <v>44899.57916666667</v>
      </c>
      <c r="Y1643" s="2" t="s">
        <v>1304</v>
      </c>
      <c r="Z1643" s="2" t="s">
        <v>36</v>
      </c>
      <c r="AA1643" s="2"/>
      <c r="AB1643" s="2" t="s">
        <v>3445</v>
      </c>
    </row>
    <row r="1644" spans="1:28" ht="13" x14ac:dyDescent="0.15">
      <c r="A1644" s="1">
        <v>397</v>
      </c>
      <c r="B1644" s="2" t="s">
        <v>28</v>
      </c>
      <c r="C1644" s="2" t="s">
        <v>3397</v>
      </c>
      <c r="D1644" s="1">
        <v>5</v>
      </c>
      <c r="E1644" s="2" t="s">
        <v>1619</v>
      </c>
      <c r="F1644" s="1" t="s">
        <v>119</v>
      </c>
      <c r="G1644" s="2"/>
      <c r="H1644" s="1">
        <v>11</v>
      </c>
      <c r="I1644" s="1">
        <v>17</v>
      </c>
      <c r="J1644" s="1">
        <v>0</v>
      </c>
      <c r="K1644" s="1">
        <v>5</v>
      </c>
      <c r="L1644" s="1">
        <v>113.51</v>
      </c>
      <c r="M1644" s="1">
        <v>113.57</v>
      </c>
      <c r="N1644" s="1">
        <v>112.45099999999999</v>
      </c>
      <c r="O1644" s="1">
        <v>112.5</v>
      </c>
      <c r="P1644" s="1">
        <v>6</v>
      </c>
      <c r="Q1644" s="1">
        <v>30</v>
      </c>
      <c r="R1644" s="2" t="s">
        <v>31</v>
      </c>
      <c r="S1644" s="2"/>
      <c r="T1644" s="2" t="s">
        <v>125</v>
      </c>
      <c r="U1644" s="2" t="s">
        <v>126</v>
      </c>
      <c r="V1644" s="2" t="s">
        <v>127</v>
      </c>
      <c r="W1644" s="2" t="s">
        <v>3446</v>
      </c>
      <c r="X1644" s="3">
        <v>44899.59652777778</v>
      </c>
      <c r="Y1644" s="2" t="s">
        <v>1304</v>
      </c>
      <c r="Z1644" s="2" t="s">
        <v>36</v>
      </c>
      <c r="AA1644" s="2"/>
      <c r="AB1644" s="2" t="s">
        <v>3447</v>
      </c>
    </row>
    <row r="1645" spans="1:28" ht="13" x14ac:dyDescent="0.15">
      <c r="A1645" s="1">
        <v>397</v>
      </c>
      <c r="B1645" s="2" t="s">
        <v>28</v>
      </c>
      <c r="C1645" s="2" t="s">
        <v>3397</v>
      </c>
      <c r="D1645" s="1">
        <v>5</v>
      </c>
      <c r="E1645" s="2" t="s">
        <v>1619</v>
      </c>
      <c r="F1645" s="1" t="s">
        <v>119</v>
      </c>
      <c r="G1645" s="2"/>
      <c r="H1645" s="1">
        <v>11</v>
      </c>
      <c r="I1645" s="1">
        <v>17</v>
      </c>
      <c r="J1645" s="1">
        <v>0</v>
      </c>
      <c r="K1645" s="1">
        <v>5</v>
      </c>
      <c r="L1645" s="1">
        <v>113.51</v>
      </c>
      <c r="M1645" s="1">
        <v>113.57</v>
      </c>
      <c r="N1645" s="1">
        <v>112.45099999999999</v>
      </c>
      <c r="O1645" s="1">
        <v>112.5</v>
      </c>
      <c r="P1645" s="1">
        <v>6</v>
      </c>
      <c r="Q1645" s="1">
        <v>5</v>
      </c>
      <c r="R1645" s="2" t="s">
        <v>31</v>
      </c>
      <c r="S1645" s="2"/>
      <c r="T1645" s="2" t="s">
        <v>141</v>
      </c>
      <c r="U1645" s="2" t="s">
        <v>142</v>
      </c>
      <c r="V1645" s="2" t="s">
        <v>143</v>
      </c>
      <c r="W1645" s="2" t="s">
        <v>3448</v>
      </c>
      <c r="X1645" s="3">
        <v>44899.59652777778</v>
      </c>
      <c r="Y1645" s="2" t="s">
        <v>1304</v>
      </c>
      <c r="Z1645" s="2" t="s">
        <v>36</v>
      </c>
      <c r="AA1645" s="2"/>
      <c r="AB1645" s="2" t="s">
        <v>3449</v>
      </c>
    </row>
    <row r="1646" spans="1:28" ht="13" x14ac:dyDescent="0.15">
      <c r="A1646" s="1">
        <v>397</v>
      </c>
      <c r="B1646" s="2" t="s">
        <v>28</v>
      </c>
      <c r="C1646" s="2" t="s">
        <v>3397</v>
      </c>
      <c r="D1646" s="1">
        <v>5</v>
      </c>
      <c r="E1646" s="2" t="s">
        <v>1619</v>
      </c>
      <c r="F1646" s="1" t="s">
        <v>119</v>
      </c>
      <c r="G1646" s="2"/>
      <c r="H1646" s="1">
        <v>11</v>
      </c>
      <c r="I1646" s="1">
        <v>17</v>
      </c>
      <c r="J1646" s="1">
        <v>11</v>
      </c>
      <c r="K1646" s="1">
        <v>5</v>
      </c>
      <c r="L1646" s="1">
        <v>113.51</v>
      </c>
      <c r="M1646" s="1">
        <v>113.57</v>
      </c>
      <c r="N1646" s="1">
        <v>112.45099999999999</v>
      </c>
      <c r="O1646" s="1">
        <v>112.5</v>
      </c>
      <c r="P1646" s="1">
        <v>6</v>
      </c>
      <c r="Q1646" s="1">
        <v>212</v>
      </c>
      <c r="R1646" s="2" t="s">
        <v>59</v>
      </c>
      <c r="S1646" s="2" t="s">
        <v>32</v>
      </c>
      <c r="T1646" s="2"/>
      <c r="U1646" s="2"/>
      <c r="V1646" s="2" t="s">
        <v>32</v>
      </c>
      <c r="W1646" s="2" t="s">
        <v>3450</v>
      </c>
      <c r="X1646" s="3">
        <v>44899.595833333333</v>
      </c>
      <c r="Y1646" s="2" t="s">
        <v>35</v>
      </c>
      <c r="Z1646" s="2" t="s">
        <v>36</v>
      </c>
      <c r="AA1646" s="2"/>
      <c r="AB1646" s="2" t="s">
        <v>3451</v>
      </c>
    </row>
    <row r="1647" spans="1:28" ht="13" x14ac:dyDescent="0.15">
      <c r="A1647" s="1">
        <v>397</v>
      </c>
      <c r="B1647" s="2" t="s">
        <v>28</v>
      </c>
      <c r="C1647" s="2" t="s">
        <v>3397</v>
      </c>
      <c r="D1647" s="1">
        <v>5</v>
      </c>
      <c r="E1647" s="2" t="s">
        <v>1619</v>
      </c>
      <c r="F1647" s="1" t="s">
        <v>119</v>
      </c>
      <c r="G1647" s="2"/>
      <c r="H1647" s="1">
        <v>11</v>
      </c>
      <c r="I1647" s="1">
        <v>17</v>
      </c>
      <c r="J1647" s="1">
        <v>0</v>
      </c>
      <c r="K1647" s="1">
        <v>5</v>
      </c>
      <c r="L1647" s="1">
        <v>113.51</v>
      </c>
      <c r="M1647" s="1">
        <v>113.57</v>
      </c>
      <c r="N1647" s="1">
        <v>112.45099999999999</v>
      </c>
      <c r="O1647" s="1">
        <v>112.5</v>
      </c>
      <c r="P1647" s="1">
        <v>6</v>
      </c>
      <c r="Q1647" s="1">
        <v>5</v>
      </c>
      <c r="R1647" s="2" t="s">
        <v>31</v>
      </c>
      <c r="S1647" s="2"/>
      <c r="T1647" s="2" t="s">
        <v>136</v>
      </c>
      <c r="U1647" s="2" t="s">
        <v>137</v>
      </c>
      <c r="V1647" s="2" t="s">
        <v>138</v>
      </c>
      <c r="W1647" s="2" t="s">
        <v>3452</v>
      </c>
      <c r="X1647" s="3">
        <v>44899.59652777778</v>
      </c>
      <c r="Y1647" s="2" t="s">
        <v>1304</v>
      </c>
      <c r="Z1647" s="2" t="s">
        <v>36</v>
      </c>
      <c r="AA1647" s="2"/>
      <c r="AB1647" s="2" t="s">
        <v>3453</v>
      </c>
    </row>
    <row r="1648" spans="1:28" ht="13" x14ac:dyDescent="0.15">
      <c r="A1648" s="1">
        <v>397</v>
      </c>
      <c r="B1648" s="2" t="s">
        <v>28</v>
      </c>
      <c r="C1648" s="2" t="s">
        <v>3397</v>
      </c>
      <c r="D1648" s="1">
        <v>5</v>
      </c>
      <c r="E1648" s="2" t="s">
        <v>1619</v>
      </c>
      <c r="F1648" s="1" t="s">
        <v>119</v>
      </c>
      <c r="G1648" s="2"/>
      <c r="H1648" s="1">
        <v>11</v>
      </c>
      <c r="I1648" s="1">
        <v>17</v>
      </c>
      <c r="J1648" s="1">
        <v>0</v>
      </c>
      <c r="K1648" s="1">
        <v>5</v>
      </c>
      <c r="L1648" s="1">
        <v>113.51</v>
      </c>
      <c r="M1648" s="1">
        <v>113.57</v>
      </c>
      <c r="N1648" s="1">
        <v>112.45099999999999</v>
      </c>
      <c r="O1648" s="1">
        <v>112.5</v>
      </c>
      <c r="P1648" s="1">
        <v>6</v>
      </c>
      <c r="Q1648" s="1">
        <v>20</v>
      </c>
      <c r="R1648" s="2" t="s">
        <v>31</v>
      </c>
      <c r="S1648" s="2"/>
      <c r="T1648" s="2" t="s">
        <v>146</v>
      </c>
      <c r="U1648" s="2" t="s">
        <v>147</v>
      </c>
      <c r="V1648" s="2" t="s">
        <v>148</v>
      </c>
      <c r="W1648" s="2" t="s">
        <v>3454</v>
      </c>
      <c r="X1648" s="3">
        <v>44899.59652777778</v>
      </c>
      <c r="Y1648" s="2" t="s">
        <v>1304</v>
      </c>
      <c r="Z1648" s="2" t="s">
        <v>36</v>
      </c>
      <c r="AA1648" s="2"/>
      <c r="AB1648" s="2" t="s">
        <v>3455</v>
      </c>
    </row>
    <row r="1649" spans="1:28" ht="13" x14ac:dyDescent="0.15">
      <c r="A1649" s="1">
        <v>397</v>
      </c>
      <c r="B1649" s="2" t="s">
        <v>28</v>
      </c>
      <c r="C1649" s="2" t="s">
        <v>3397</v>
      </c>
      <c r="D1649" s="1">
        <v>5</v>
      </c>
      <c r="E1649" s="2" t="s">
        <v>1619</v>
      </c>
      <c r="F1649" s="1" t="s">
        <v>119</v>
      </c>
      <c r="G1649" s="2"/>
      <c r="H1649" s="1">
        <v>11</v>
      </c>
      <c r="I1649" s="1">
        <v>17</v>
      </c>
      <c r="J1649" s="1">
        <v>0</v>
      </c>
      <c r="K1649" s="1">
        <v>5</v>
      </c>
      <c r="L1649" s="1">
        <v>113.51</v>
      </c>
      <c r="M1649" s="1">
        <v>113.57</v>
      </c>
      <c r="N1649" s="1">
        <v>112.45099999999999</v>
      </c>
      <c r="O1649" s="1">
        <v>112.5</v>
      </c>
      <c r="P1649" s="1">
        <v>6</v>
      </c>
      <c r="Q1649" s="1">
        <v>5</v>
      </c>
      <c r="R1649" s="2" t="s">
        <v>31</v>
      </c>
      <c r="S1649" s="2"/>
      <c r="T1649" s="2" t="s">
        <v>153</v>
      </c>
      <c r="U1649" s="2" t="s">
        <v>154</v>
      </c>
      <c r="V1649" s="2" t="s">
        <v>155</v>
      </c>
      <c r="W1649" s="2" t="s">
        <v>3456</v>
      </c>
      <c r="X1649" s="3">
        <v>44899.59652777778</v>
      </c>
      <c r="Y1649" s="2" t="s">
        <v>1304</v>
      </c>
      <c r="Z1649" s="2" t="s">
        <v>36</v>
      </c>
      <c r="AA1649" s="2"/>
      <c r="AB1649" s="2" t="s">
        <v>3457</v>
      </c>
    </row>
    <row r="1650" spans="1:28" ht="13" x14ac:dyDescent="0.15">
      <c r="A1650" s="1">
        <v>397</v>
      </c>
      <c r="B1650" s="2" t="s">
        <v>28</v>
      </c>
      <c r="C1650" s="2" t="s">
        <v>3397</v>
      </c>
      <c r="D1650" s="1">
        <v>5</v>
      </c>
      <c r="E1650" s="2" t="s">
        <v>1619</v>
      </c>
      <c r="F1650" s="1" t="s">
        <v>119</v>
      </c>
      <c r="G1650" s="2"/>
      <c r="H1650" s="1">
        <v>11</v>
      </c>
      <c r="I1650" s="1">
        <v>17</v>
      </c>
      <c r="J1650" s="1">
        <v>0</v>
      </c>
      <c r="K1650" s="1">
        <v>5</v>
      </c>
      <c r="L1650" s="1">
        <v>113.51</v>
      </c>
      <c r="M1650" s="1">
        <v>113.57</v>
      </c>
      <c r="N1650" s="1">
        <v>112.45099999999999</v>
      </c>
      <c r="O1650" s="1">
        <v>112.5</v>
      </c>
      <c r="P1650" s="1">
        <v>6</v>
      </c>
      <c r="Q1650" s="1">
        <v>30</v>
      </c>
      <c r="R1650" s="2" t="s">
        <v>31</v>
      </c>
      <c r="S1650" s="2"/>
      <c r="T1650" s="2" t="s">
        <v>120</v>
      </c>
      <c r="U1650" s="2" t="s">
        <v>121</v>
      </c>
      <c r="V1650" s="2" t="s">
        <v>122</v>
      </c>
      <c r="W1650" s="2" t="s">
        <v>3458</v>
      </c>
      <c r="X1650" s="3">
        <v>44899.59652777778</v>
      </c>
      <c r="Y1650" s="2" t="s">
        <v>1304</v>
      </c>
      <c r="Z1650" s="2" t="s">
        <v>36</v>
      </c>
      <c r="AA1650" s="2"/>
      <c r="AB1650" s="2" t="s">
        <v>3459</v>
      </c>
    </row>
    <row r="1651" spans="1:28" ht="13" x14ac:dyDescent="0.15">
      <c r="A1651" s="1">
        <v>397</v>
      </c>
      <c r="B1651" s="2" t="s">
        <v>28</v>
      </c>
      <c r="C1651" s="2" t="s">
        <v>3397</v>
      </c>
      <c r="D1651" s="1">
        <v>5</v>
      </c>
      <c r="E1651" s="2" t="s">
        <v>1619</v>
      </c>
      <c r="F1651" s="1" t="s">
        <v>119</v>
      </c>
      <c r="G1651" s="2"/>
      <c r="H1651" s="1">
        <v>11</v>
      </c>
      <c r="I1651" s="1">
        <v>17</v>
      </c>
      <c r="J1651" s="1">
        <v>0</v>
      </c>
      <c r="K1651" s="1">
        <v>5</v>
      </c>
      <c r="L1651" s="1">
        <v>113.51</v>
      </c>
      <c r="M1651" s="1">
        <v>113.57</v>
      </c>
      <c r="N1651" s="1">
        <v>112.45099999999999</v>
      </c>
      <c r="O1651" s="1">
        <v>112.5</v>
      </c>
      <c r="P1651" s="1">
        <v>6</v>
      </c>
      <c r="Q1651" s="1">
        <v>20</v>
      </c>
      <c r="R1651" s="2" t="s">
        <v>31</v>
      </c>
      <c r="S1651" s="2"/>
      <c r="T1651" s="2" t="s">
        <v>158</v>
      </c>
      <c r="U1651" s="2" t="s">
        <v>159</v>
      </c>
      <c r="V1651" s="2" t="s">
        <v>160</v>
      </c>
      <c r="W1651" s="2" t="s">
        <v>3460</v>
      </c>
      <c r="X1651" s="3">
        <v>44899.59652777778</v>
      </c>
      <c r="Y1651" s="2" t="s">
        <v>1304</v>
      </c>
      <c r="Z1651" s="2" t="s">
        <v>36</v>
      </c>
      <c r="AA1651" s="2"/>
      <c r="AB1651" s="2" t="s">
        <v>3461</v>
      </c>
    </row>
    <row r="1652" spans="1:28" ht="13" x14ac:dyDescent="0.15">
      <c r="A1652" s="1">
        <v>397</v>
      </c>
      <c r="B1652" s="2" t="s">
        <v>28</v>
      </c>
      <c r="C1652" s="2" t="s">
        <v>3397</v>
      </c>
      <c r="D1652" s="1">
        <v>6</v>
      </c>
      <c r="E1652" s="2" t="s">
        <v>1619</v>
      </c>
      <c r="F1652" s="1" t="s">
        <v>119</v>
      </c>
      <c r="G1652" s="2"/>
      <c r="H1652" s="1">
        <v>20</v>
      </c>
      <c r="I1652" s="1">
        <v>26</v>
      </c>
      <c r="J1652" s="1">
        <v>0</v>
      </c>
      <c r="K1652" s="1">
        <v>5</v>
      </c>
      <c r="L1652" s="1">
        <v>119.05</v>
      </c>
      <c r="M1652" s="1">
        <v>119.11</v>
      </c>
      <c r="N1652" s="1">
        <v>117.355</v>
      </c>
      <c r="O1652" s="1">
        <v>117.399</v>
      </c>
      <c r="P1652" s="1">
        <v>6</v>
      </c>
      <c r="Q1652" s="1">
        <v>20</v>
      </c>
      <c r="R1652" s="2" t="s">
        <v>31</v>
      </c>
      <c r="S1652" s="2"/>
      <c r="T1652" s="2" t="s">
        <v>158</v>
      </c>
      <c r="U1652" s="2" t="s">
        <v>159</v>
      </c>
      <c r="V1652" s="2" t="s">
        <v>160</v>
      </c>
      <c r="W1652" s="2" t="s">
        <v>3462</v>
      </c>
      <c r="X1652" s="3">
        <v>44899.618750000001</v>
      </c>
      <c r="Y1652" s="2" t="s">
        <v>1304</v>
      </c>
      <c r="Z1652" s="2" t="s">
        <v>36</v>
      </c>
      <c r="AA1652" s="2"/>
      <c r="AB1652" s="2" t="s">
        <v>3463</v>
      </c>
    </row>
    <row r="1653" spans="1:28" ht="13" x14ac:dyDescent="0.15">
      <c r="A1653" s="1">
        <v>397</v>
      </c>
      <c r="B1653" s="2" t="s">
        <v>28</v>
      </c>
      <c r="C1653" s="2" t="s">
        <v>3397</v>
      </c>
      <c r="D1653" s="1">
        <v>6</v>
      </c>
      <c r="E1653" s="2" t="s">
        <v>1619</v>
      </c>
      <c r="F1653" s="1" t="s">
        <v>119</v>
      </c>
      <c r="G1653" s="2"/>
      <c r="H1653" s="1">
        <v>20</v>
      </c>
      <c r="I1653" s="1">
        <v>26</v>
      </c>
      <c r="J1653" s="1">
        <v>0</v>
      </c>
      <c r="K1653" s="1">
        <v>5</v>
      </c>
      <c r="L1653" s="1">
        <v>119.05</v>
      </c>
      <c r="M1653" s="1">
        <v>119.11</v>
      </c>
      <c r="N1653" s="1">
        <v>117.355</v>
      </c>
      <c r="O1653" s="1">
        <v>117.399</v>
      </c>
      <c r="P1653" s="1">
        <v>6</v>
      </c>
      <c r="Q1653" s="1">
        <v>30</v>
      </c>
      <c r="R1653" s="2" t="s">
        <v>31</v>
      </c>
      <c r="S1653" s="2"/>
      <c r="T1653" s="2" t="s">
        <v>125</v>
      </c>
      <c r="U1653" s="2" t="s">
        <v>126</v>
      </c>
      <c r="V1653" s="2" t="s">
        <v>127</v>
      </c>
      <c r="W1653" s="2" t="s">
        <v>3464</v>
      </c>
      <c r="X1653" s="3">
        <v>44899.618750000001</v>
      </c>
      <c r="Y1653" s="2" t="s">
        <v>1304</v>
      </c>
      <c r="Z1653" s="2" t="s">
        <v>36</v>
      </c>
      <c r="AA1653" s="2"/>
      <c r="AB1653" s="2" t="s">
        <v>3465</v>
      </c>
    </row>
    <row r="1654" spans="1:28" ht="13" x14ac:dyDescent="0.15">
      <c r="A1654" s="1">
        <v>397</v>
      </c>
      <c r="B1654" s="2" t="s">
        <v>28</v>
      </c>
      <c r="C1654" s="2" t="s">
        <v>3397</v>
      </c>
      <c r="D1654" s="1">
        <v>6</v>
      </c>
      <c r="E1654" s="2" t="s">
        <v>1619</v>
      </c>
      <c r="F1654" s="1" t="s">
        <v>119</v>
      </c>
      <c r="G1654" s="2"/>
      <c r="H1654" s="1">
        <v>20</v>
      </c>
      <c r="I1654" s="1">
        <v>26</v>
      </c>
      <c r="J1654" s="1">
        <v>0</v>
      </c>
      <c r="K1654" s="1">
        <v>5</v>
      </c>
      <c r="L1654" s="1">
        <v>119.05</v>
      </c>
      <c r="M1654" s="1">
        <v>119.11</v>
      </c>
      <c r="N1654" s="1">
        <v>117.355</v>
      </c>
      <c r="O1654" s="1">
        <v>117.399</v>
      </c>
      <c r="P1654" s="1">
        <v>6</v>
      </c>
      <c r="Q1654" s="1">
        <v>5</v>
      </c>
      <c r="R1654" s="2" t="s">
        <v>31</v>
      </c>
      <c r="S1654" s="2"/>
      <c r="T1654" s="2" t="s">
        <v>141</v>
      </c>
      <c r="U1654" s="2" t="s">
        <v>142</v>
      </c>
      <c r="V1654" s="2" t="s">
        <v>143</v>
      </c>
      <c r="W1654" s="2" t="s">
        <v>3466</v>
      </c>
      <c r="X1654" s="3">
        <v>44899.618750000001</v>
      </c>
      <c r="Y1654" s="2" t="s">
        <v>1304</v>
      </c>
      <c r="Z1654" s="2" t="s">
        <v>36</v>
      </c>
      <c r="AA1654" s="2"/>
      <c r="AB1654" s="2" t="s">
        <v>3467</v>
      </c>
    </row>
    <row r="1655" spans="1:28" ht="13" x14ac:dyDescent="0.15">
      <c r="A1655" s="1">
        <v>397</v>
      </c>
      <c r="B1655" s="2" t="s">
        <v>28</v>
      </c>
      <c r="C1655" s="2" t="s">
        <v>3397</v>
      </c>
      <c r="D1655" s="1">
        <v>6</v>
      </c>
      <c r="E1655" s="2" t="s">
        <v>1619</v>
      </c>
      <c r="F1655" s="1" t="s">
        <v>119</v>
      </c>
      <c r="G1655" s="2"/>
      <c r="H1655" s="1">
        <v>20</v>
      </c>
      <c r="I1655" s="1">
        <v>26</v>
      </c>
      <c r="J1655" s="1">
        <v>20</v>
      </c>
      <c r="K1655" s="1">
        <v>5</v>
      </c>
      <c r="L1655" s="1">
        <v>119.05</v>
      </c>
      <c r="M1655" s="1">
        <v>119.11</v>
      </c>
      <c r="N1655" s="1">
        <v>117.355</v>
      </c>
      <c r="O1655" s="1">
        <v>117.4</v>
      </c>
      <c r="P1655" s="1">
        <v>6</v>
      </c>
      <c r="Q1655" s="1">
        <v>212</v>
      </c>
      <c r="R1655" s="2" t="s">
        <v>59</v>
      </c>
      <c r="S1655" s="2" t="s">
        <v>32</v>
      </c>
      <c r="T1655" s="2"/>
      <c r="U1655" s="2"/>
      <c r="V1655" s="2" t="s">
        <v>32</v>
      </c>
      <c r="W1655" s="2" t="s">
        <v>3468</v>
      </c>
      <c r="X1655" s="3">
        <v>44899.618055555555</v>
      </c>
      <c r="Y1655" s="2" t="s">
        <v>35</v>
      </c>
      <c r="Z1655" s="2" t="s">
        <v>36</v>
      </c>
      <c r="AA1655" s="2"/>
      <c r="AB1655" s="2" t="s">
        <v>3469</v>
      </c>
    </row>
    <row r="1656" spans="1:28" ht="13" x14ac:dyDescent="0.15">
      <c r="A1656" s="1">
        <v>397</v>
      </c>
      <c r="B1656" s="2" t="s">
        <v>28</v>
      </c>
      <c r="C1656" s="2" t="s">
        <v>3397</v>
      </c>
      <c r="D1656" s="1">
        <v>6</v>
      </c>
      <c r="E1656" s="2" t="s">
        <v>1619</v>
      </c>
      <c r="F1656" s="1" t="s">
        <v>119</v>
      </c>
      <c r="G1656" s="2"/>
      <c r="H1656" s="1">
        <v>20</v>
      </c>
      <c r="I1656" s="1">
        <v>26</v>
      </c>
      <c r="J1656" s="1">
        <v>0</v>
      </c>
      <c r="K1656" s="1">
        <v>5</v>
      </c>
      <c r="L1656" s="1">
        <v>119.05</v>
      </c>
      <c r="M1656" s="1">
        <v>119.11</v>
      </c>
      <c r="N1656" s="1">
        <v>117.355</v>
      </c>
      <c r="O1656" s="1">
        <v>117.399</v>
      </c>
      <c r="P1656" s="1">
        <v>6</v>
      </c>
      <c r="Q1656" s="1">
        <v>5</v>
      </c>
      <c r="R1656" s="2" t="s">
        <v>31</v>
      </c>
      <c r="S1656" s="2"/>
      <c r="T1656" s="2" t="s">
        <v>136</v>
      </c>
      <c r="U1656" s="2" t="s">
        <v>137</v>
      </c>
      <c r="V1656" s="2" t="s">
        <v>138</v>
      </c>
      <c r="W1656" s="2" t="s">
        <v>3470</v>
      </c>
      <c r="X1656" s="3">
        <v>44899.618750000001</v>
      </c>
      <c r="Y1656" s="2" t="s">
        <v>1304</v>
      </c>
      <c r="Z1656" s="2" t="s">
        <v>36</v>
      </c>
      <c r="AA1656" s="2"/>
      <c r="AB1656" s="2" t="s">
        <v>3471</v>
      </c>
    </row>
    <row r="1657" spans="1:28" ht="13" x14ac:dyDescent="0.15">
      <c r="A1657" s="1">
        <v>397</v>
      </c>
      <c r="B1657" s="2" t="s">
        <v>28</v>
      </c>
      <c r="C1657" s="2" t="s">
        <v>3397</v>
      </c>
      <c r="D1657" s="1">
        <v>6</v>
      </c>
      <c r="E1657" s="2" t="s">
        <v>1619</v>
      </c>
      <c r="F1657" s="1" t="s">
        <v>119</v>
      </c>
      <c r="G1657" s="2"/>
      <c r="H1657" s="1">
        <v>20</v>
      </c>
      <c r="I1657" s="1">
        <v>26</v>
      </c>
      <c r="J1657" s="1">
        <v>0</v>
      </c>
      <c r="K1657" s="1">
        <v>5</v>
      </c>
      <c r="L1657" s="1">
        <v>119.05</v>
      </c>
      <c r="M1657" s="1">
        <v>119.11</v>
      </c>
      <c r="N1657" s="1">
        <v>117.355</v>
      </c>
      <c r="O1657" s="1">
        <v>117.399</v>
      </c>
      <c r="P1657" s="1">
        <v>6</v>
      </c>
      <c r="Q1657" s="1">
        <v>5</v>
      </c>
      <c r="R1657" s="2" t="s">
        <v>31</v>
      </c>
      <c r="S1657" s="2"/>
      <c r="T1657" s="2" t="s">
        <v>153</v>
      </c>
      <c r="U1657" s="2" t="s">
        <v>154</v>
      </c>
      <c r="V1657" s="2" t="s">
        <v>155</v>
      </c>
      <c r="W1657" s="2" t="s">
        <v>3472</v>
      </c>
      <c r="X1657" s="3">
        <v>44899.618750000001</v>
      </c>
      <c r="Y1657" s="2" t="s">
        <v>1304</v>
      </c>
      <c r="Z1657" s="2" t="s">
        <v>36</v>
      </c>
      <c r="AA1657" s="2"/>
      <c r="AB1657" s="2" t="s">
        <v>3473</v>
      </c>
    </row>
    <row r="1658" spans="1:28" ht="13" x14ac:dyDescent="0.15">
      <c r="A1658" s="1">
        <v>397</v>
      </c>
      <c r="B1658" s="2" t="s">
        <v>28</v>
      </c>
      <c r="C1658" s="2" t="s">
        <v>3397</v>
      </c>
      <c r="D1658" s="1">
        <v>6</v>
      </c>
      <c r="E1658" s="2" t="s">
        <v>1619</v>
      </c>
      <c r="F1658" s="1" t="s">
        <v>119</v>
      </c>
      <c r="G1658" s="2"/>
      <c r="H1658" s="1">
        <v>20</v>
      </c>
      <c r="I1658" s="1">
        <v>26</v>
      </c>
      <c r="J1658" s="1">
        <v>0</v>
      </c>
      <c r="K1658" s="1">
        <v>5</v>
      </c>
      <c r="L1658" s="1">
        <v>119.05</v>
      </c>
      <c r="M1658" s="1">
        <v>119.11</v>
      </c>
      <c r="N1658" s="1">
        <v>117.355</v>
      </c>
      <c r="O1658" s="1">
        <v>117.399</v>
      </c>
      <c r="P1658" s="1">
        <v>6</v>
      </c>
      <c r="Q1658" s="1">
        <v>20</v>
      </c>
      <c r="R1658" s="2" t="s">
        <v>31</v>
      </c>
      <c r="S1658" s="2"/>
      <c r="T1658" s="2" t="s">
        <v>146</v>
      </c>
      <c r="U1658" s="2" t="s">
        <v>147</v>
      </c>
      <c r="V1658" s="2" t="s">
        <v>148</v>
      </c>
      <c r="W1658" s="2" t="s">
        <v>3474</v>
      </c>
      <c r="X1658" s="3">
        <v>44899.618750000001</v>
      </c>
      <c r="Y1658" s="2" t="s">
        <v>1304</v>
      </c>
      <c r="Z1658" s="2" t="s">
        <v>36</v>
      </c>
      <c r="AA1658" s="2"/>
      <c r="AB1658" s="2" t="s">
        <v>3475</v>
      </c>
    </row>
    <row r="1659" spans="1:28" ht="13" x14ac:dyDescent="0.15">
      <c r="A1659" s="1">
        <v>397</v>
      </c>
      <c r="B1659" s="2" t="s">
        <v>28</v>
      </c>
      <c r="C1659" s="2" t="s">
        <v>3397</v>
      </c>
      <c r="D1659" s="1">
        <v>6</v>
      </c>
      <c r="E1659" s="2" t="s">
        <v>1619</v>
      </c>
      <c r="F1659" s="1" t="s">
        <v>119</v>
      </c>
      <c r="G1659" s="2"/>
      <c r="H1659" s="1">
        <v>20</v>
      </c>
      <c r="I1659" s="1">
        <v>26</v>
      </c>
      <c r="J1659" s="1">
        <v>0</v>
      </c>
      <c r="K1659" s="1">
        <v>5</v>
      </c>
      <c r="L1659" s="1">
        <v>119.05</v>
      </c>
      <c r="M1659" s="1">
        <v>119.11</v>
      </c>
      <c r="N1659" s="1">
        <v>117.355</v>
      </c>
      <c r="O1659" s="1">
        <v>117.399</v>
      </c>
      <c r="P1659" s="1">
        <v>6</v>
      </c>
      <c r="Q1659" s="1">
        <v>30</v>
      </c>
      <c r="R1659" s="2" t="s">
        <v>31</v>
      </c>
      <c r="S1659" s="2"/>
      <c r="T1659" s="2" t="s">
        <v>120</v>
      </c>
      <c r="U1659" s="2" t="s">
        <v>121</v>
      </c>
      <c r="V1659" s="2" t="s">
        <v>122</v>
      </c>
      <c r="W1659" s="2" t="s">
        <v>3476</v>
      </c>
      <c r="X1659" s="3">
        <v>44899.618750000001</v>
      </c>
      <c r="Y1659" s="2" t="s">
        <v>1304</v>
      </c>
      <c r="Z1659" s="2" t="s">
        <v>36</v>
      </c>
      <c r="AA1659" s="2"/>
      <c r="AB1659" s="2" t="s">
        <v>3477</v>
      </c>
    </row>
    <row r="1660" spans="1:28" ht="13" x14ac:dyDescent="0.15">
      <c r="A1660" s="1">
        <v>397</v>
      </c>
      <c r="B1660" s="2" t="s">
        <v>28</v>
      </c>
      <c r="C1660" s="2" t="s">
        <v>3397</v>
      </c>
      <c r="D1660" s="1">
        <v>7</v>
      </c>
      <c r="E1660" s="2" t="s">
        <v>1619</v>
      </c>
      <c r="F1660" s="1" t="s">
        <v>119</v>
      </c>
      <c r="G1660" s="2"/>
      <c r="H1660" s="1">
        <v>16</v>
      </c>
      <c r="I1660" s="1">
        <v>22</v>
      </c>
      <c r="J1660" s="1">
        <v>0</v>
      </c>
      <c r="K1660" s="1">
        <v>5</v>
      </c>
      <c r="L1660" s="1">
        <v>124.32</v>
      </c>
      <c r="M1660" s="1">
        <v>124.38</v>
      </c>
      <c r="N1660" s="1">
        <v>122.15900000000001</v>
      </c>
      <c r="O1660" s="1">
        <v>122.2</v>
      </c>
      <c r="P1660" s="1">
        <v>6</v>
      </c>
      <c r="Q1660" s="1">
        <v>5</v>
      </c>
      <c r="R1660" s="2" t="s">
        <v>31</v>
      </c>
      <c r="S1660" s="2"/>
      <c r="T1660" s="2" t="s">
        <v>153</v>
      </c>
      <c r="U1660" s="2" t="s">
        <v>154</v>
      </c>
      <c r="V1660" s="2" t="s">
        <v>155</v>
      </c>
      <c r="W1660" s="2" t="s">
        <v>3478</v>
      </c>
      <c r="X1660" s="3">
        <v>44899.640972222223</v>
      </c>
      <c r="Y1660" s="2" t="s">
        <v>1304</v>
      </c>
      <c r="Z1660" s="2" t="s">
        <v>36</v>
      </c>
      <c r="AA1660" s="2"/>
      <c r="AB1660" s="2" t="s">
        <v>3479</v>
      </c>
    </row>
    <row r="1661" spans="1:28" ht="13" x14ac:dyDescent="0.15">
      <c r="A1661" s="1">
        <v>397</v>
      </c>
      <c r="B1661" s="2" t="s">
        <v>28</v>
      </c>
      <c r="C1661" s="2" t="s">
        <v>3397</v>
      </c>
      <c r="D1661" s="1">
        <v>7</v>
      </c>
      <c r="E1661" s="2" t="s">
        <v>1619</v>
      </c>
      <c r="F1661" s="1" t="s">
        <v>119</v>
      </c>
      <c r="G1661" s="2"/>
      <c r="H1661" s="1">
        <v>16</v>
      </c>
      <c r="I1661" s="1">
        <v>22</v>
      </c>
      <c r="J1661" s="1">
        <v>0</v>
      </c>
      <c r="K1661" s="1">
        <v>5</v>
      </c>
      <c r="L1661" s="1">
        <v>124.32</v>
      </c>
      <c r="M1661" s="1">
        <v>124.38</v>
      </c>
      <c r="N1661" s="1">
        <v>122.15900000000001</v>
      </c>
      <c r="O1661" s="1">
        <v>122.2</v>
      </c>
      <c r="P1661" s="1">
        <v>6</v>
      </c>
      <c r="Q1661" s="1">
        <v>30</v>
      </c>
      <c r="R1661" s="2" t="s">
        <v>31</v>
      </c>
      <c r="S1661" s="2"/>
      <c r="T1661" s="2" t="s">
        <v>125</v>
      </c>
      <c r="U1661" s="2" t="s">
        <v>126</v>
      </c>
      <c r="V1661" s="2" t="s">
        <v>127</v>
      </c>
      <c r="W1661" s="2" t="s">
        <v>3480</v>
      </c>
      <c r="X1661" s="3">
        <v>44899.640972222223</v>
      </c>
      <c r="Y1661" s="2" t="s">
        <v>1304</v>
      </c>
      <c r="Z1661" s="2" t="s">
        <v>36</v>
      </c>
      <c r="AA1661" s="2"/>
      <c r="AB1661" s="2" t="s">
        <v>3481</v>
      </c>
    </row>
    <row r="1662" spans="1:28" ht="13" x14ac:dyDescent="0.15">
      <c r="A1662" s="1">
        <v>397</v>
      </c>
      <c r="B1662" s="2" t="s">
        <v>28</v>
      </c>
      <c r="C1662" s="2" t="s">
        <v>3397</v>
      </c>
      <c r="D1662" s="1">
        <v>7</v>
      </c>
      <c r="E1662" s="2" t="s">
        <v>1619</v>
      </c>
      <c r="F1662" s="1" t="s">
        <v>119</v>
      </c>
      <c r="G1662" s="2"/>
      <c r="H1662" s="1">
        <v>16</v>
      </c>
      <c r="I1662" s="1">
        <v>22</v>
      </c>
      <c r="J1662" s="1">
        <v>0</v>
      </c>
      <c r="K1662" s="1">
        <v>5</v>
      </c>
      <c r="L1662" s="1">
        <v>124.32</v>
      </c>
      <c r="M1662" s="1">
        <v>124.38</v>
      </c>
      <c r="N1662" s="1">
        <v>122.15900000000001</v>
      </c>
      <c r="O1662" s="1">
        <v>122.2</v>
      </c>
      <c r="P1662" s="1">
        <v>6</v>
      </c>
      <c r="Q1662" s="1">
        <v>20</v>
      </c>
      <c r="R1662" s="2" t="s">
        <v>31</v>
      </c>
      <c r="S1662" s="2"/>
      <c r="T1662" s="2" t="s">
        <v>146</v>
      </c>
      <c r="U1662" s="2" t="s">
        <v>147</v>
      </c>
      <c r="V1662" s="2" t="s">
        <v>148</v>
      </c>
      <c r="W1662" s="2" t="s">
        <v>3482</v>
      </c>
      <c r="X1662" s="3">
        <v>44899.640972222223</v>
      </c>
      <c r="Y1662" s="2" t="s">
        <v>1304</v>
      </c>
      <c r="Z1662" s="2" t="s">
        <v>36</v>
      </c>
      <c r="AA1662" s="2"/>
      <c r="AB1662" s="2" t="s">
        <v>3483</v>
      </c>
    </row>
    <row r="1663" spans="1:28" ht="13" x14ac:dyDescent="0.15">
      <c r="A1663" s="1">
        <v>397</v>
      </c>
      <c r="B1663" s="2" t="s">
        <v>28</v>
      </c>
      <c r="C1663" s="2" t="s">
        <v>3397</v>
      </c>
      <c r="D1663" s="1">
        <v>7</v>
      </c>
      <c r="E1663" s="2" t="s">
        <v>1619</v>
      </c>
      <c r="F1663" s="1" t="s">
        <v>119</v>
      </c>
      <c r="G1663" s="2"/>
      <c r="H1663" s="1">
        <v>16</v>
      </c>
      <c r="I1663" s="1">
        <v>22</v>
      </c>
      <c r="J1663" s="1">
        <v>0</v>
      </c>
      <c r="K1663" s="1">
        <v>5</v>
      </c>
      <c r="L1663" s="1">
        <v>124.32</v>
      </c>
      <c r="M1663" s="1">
        <v>124.38</v>
      </c>
      <c r="N1663" s="1">
        <v>122.15900000000001</v>
      </c>
      <c r="O1663" s="1">
        <v>122.2</v>
      </c>
      <c r="P1663" s="1">
        <v>6</v>
      </c>
      <c r="Q1663" s="1">
        <v>5</v>
      </c>
      <c r="R1663" s="2" t="s">
        <v>31</v>
      </c>
      <c r="S1663" s="2"/>
      <c r="T1663" s="2" t="s">
        <v>136</v>
      </c>
      <c r="U1663" s="2" t="s">
        <v>137</v>
      </c>
      <c r="V1663" s="2" t="s">
        <v>138</v>
      </c>
      <c r="W1663" s="2" t="s">
        <v>3484</v>
      </c>
      <c r="X1663" s="3">
        <v>44899.640972222223</v>
      </c>
      <c r="Y1663" s="2" t="s">
        <v>1304</v>
      </c>
      <c r="Z1663" s="2" t="s">
        <v>36</v>
      </c>
      <c r="AA1663" s="2"/>
      <c r="AB1663" s="2" t="s">
        <v>3485</v>
      </c>
    </row>
    <row r="1664" spans="1:28" ht="13" x14ac:dyDescent="0.15">
      <c r="A1664" s="1">
        <v>397</v>
      </c>
      <c r="B1664" s="2" t="s">
        <v>28</v>
      </c>
      <c r="C1664" s="2" t="s">
        <v>3397</v>
      </c>
      <c r="D1664" s="1">
        <v>7</v>
      </c>
      <c r="E1664" s="2" t="s">
        <v>1619</v>
      </c>
      <c r="F1664" s="1" t="s">
        <v>119</v>
      </c>
      <c r="G1664" s="2"/>
      <c r="H1664" s="1">
        <v>16</v>
      </c>
      <c r="I1664" s="1">
        <v>22</v>
      </c>
      <c r="J1664" s="1">
        <v>0</v>
      </c>
      <c r="K1664" s="1">
        <v>5</v>
      </c>
      <c r="L1664" s="1">
        <v>124.32</v>
      </c>
      <c r="M1664" s="1">
        <v>124.38</v>
      </c>
      <c r="N1664" s="1">
        <v>122.15900000000001</v>
      </c>
      <c r="O1664" s="1">
        <v>122.2</v>
      </c>
      <c r="P1664" s="1">
        <v>6</v>
      </c>
      <c r="Q1664" s="1">
        <v>20</v>
      </c>
      <c r="R1664" s="2" t="s">
        <v>31</v>
      </c>
      <c r="S1664" s="2"/>
      <c r="T1664" s="2" t="s">
        <v>158</v>
      </c>
      <c r="U1664" s="2" t="s">
        <v>159</v>
      </c>
      <c r="V1664" s="2" t="s">
        <v>160</v>
      </c>
      <c r="W1664" s="2" t="s">
        <v>3486</v>
      </c>
      <c r="X1664" s="3">
        <v>44899.640972222223</v>
      </c>
      <c r="Y1664" s="2" t="s">
        <v>1304</v>
      </c>
      <c r="Z1664" s="2" t="s">
        <v>36</v>
      </c>
      <c r="AA1664" s="2"/>
      <c r="AB1664" s="2" t="s">
        <v>3487</v>
      </c>
    </row>
    <row r="1665" spans="1:28" ht="13" x14ac:dyDescent="0.15">
      <c r="A1665" s="1">
        <v>397</v>
      </c>
      <c r="B1665" s="2" t="s">
        <v>28</v>
      </c>
      <c r="C1665" s="2" t="s">
        <v>3397</v>
      </c>
      <c r="D1665" s="1">
        <v>7</v>
      </c>
      <c r="E1665" s="2" t="s">
        <v>1619</v>
      </c>
      <c r="F1665" s="1" t="s">
        <v>119</v>
      </c>
      <c r="G1665" s="2"/>
      <c r="H1665" s="1">
        <v>16</v>
      </c>
      <c r="I1665" s="1">
        <v>22</v>
      </c>
      <c r="J1665" s="1">
        <v>0</v>
      </c>
      <c r="K1665" s="1">
        <v>5</v>
      </c>
      <c r="L1665" s="1">
        <v>124.32</v>
      </c>
      <c r="M1665" s="1">
        <v>124.38</v>
      </c>
      <c r="N1665" s="1">
        <v>122.15900000000001</v>
      </c>
      <c r="O1665" s="1">
        <v>122.2</v>
      </c>
      <c r="P1665" s="1">
        <v>6</v>
      </c>
      <c r="Q1665" s="1">
        <v>30</v>
      </c>
      <c r="R1665" s="2" t="s">
        <v>31</v>
      </c>
      <c r="S1665" s="2"/>
      <c r="T1665" s="2" t="s">
        <v>120</v>
      </c>
      <c r="U1665" s="2" t="s">
        <v>121</v>
      </c>
      <c r="V1665" s="2" t="s">
        <v>122</v>
      </c>
      <c r="W1665" s="2" t="s">
        <v>3488</v>
      </c>
      <c r="X1665" s="3">
        <v>44899.640972222223</v>
      </c>
      <c r="Y1665" s="2" t="s">
        <v>1304</v>
      </c>
      <c r="Z1665" s="2" t="s">
        <v>36</v>
      </c>
      <c r="AA1665" s="2"/>
      <c r="AB1665" s="2" t="s">
        <v>3489</v>
      </c>
    </row>
    <row r="1666" spans="1:28" ht="13" x14ac:dyDescent="0.15">
      <c r="A1666" s="1">
        <v>397</v>
      </c>
      <c r="B1666" s="2" t="s">
        <v>28</v>
      </c>
      <c r="C1666" s="2" t="s">
        <v>3397</v>
      </c>
      <c r="D1666" s="1">
        <v>7</v>
      </c>
      <c r="E1666" s="2" t="s">
        <v>1619</v>
      </c>
      <c r="F1666" s="1" t="s">
        <v>119</v>
      </c>
      <c r="G1666" s="2"/>
      <c r="H1666" s="1">
        <v>16</v>
      </c>
      <c r="I1666" s="1">
        <v>22</v>
      </c>
      <c r="J1666" s="1">
        <v>16</v>
      </c>
      <c r="K1666" s="1">
        <v>5</v>
      </c>
      <c r="L1666" s="1">
        <v>124.32</v>
      </c>
      <c r="M1666" s="1">
        <v>124.38</v>
      </c>
      <c r="N1666" s="1">
        <v>122.15900000000001</v>
      </c>
      <c r="O1666" s="1">
        <v>122.2</v>
      </c>
      <c r="P1666" s="1">
        <v>6</v>
      </c>
      <c r="Q1666" s="1">
        <v>212</v>
      </c>
      <c r="R1666" s="2" t="s">
        <v>59</v>
      </c>
      <c r="S1666" s="2" t="s">
        <v>32</v>
      </c>
      <c r="T1666" s="2"/>
      <c r="U1666" s="2"/>
      <c r="V1666" s="2" t="s">
        <v>32</v>
      </c>
      <c r="W1666" s="2" t="s">
        <v>3490</v>
      </c>
      <c r="X1666" s="3">
        <v>44899.640277777777</v>
      </c>
      <c r="Y1666" s="2" t="s">
        <v>35</v>
      </c>
      <c r="Z1666" s="2" t="s">
        <v>36</v>
      </c>
      <c r="AA1666" s="2"/>
      <c r="AB1666" s="2" t="s">
        <v>3491</v>
      </c>
    </row>
    <row r="1667" spans="1:28" ht="13" x14ac:dyDescent="0.15">
      <c r="A1667" s="1">
        <v>397</v>
      </c>
      <c r="B1667" s="2" t="s">
        <v>28</v>
      </c>
      <c r="C1667" s="2" t="s">
        <v>3397</v>
      </c>
      <c r="D1667" s="1">
        <v>7</v>
      </c>
      <c r="E1667" s="2" t="s">
        <v>1619</v>
      </c>
      <c r="F1667" s="1" t="s">
        <v>119</v>
      </c>
      <c r="G1667" s="2"/>
      <c r="H1667" s="1">
        <v>16</v>
      </c>
      <c r="I1667" s="1">
        <v>22</v>
      </c>
      <c r="J1667" s="1">
        <v>0</v>
      </c>
      <c r="K1667" s="1">
        <v>5</v>
      </c>
      <c r="L1667" s="1">
        <v>124.32</v>
      </c>
      <c r="M1667" s="1">
        <v>124.38</v>
      </c>
      <c r="N1667" s="1">
        <v>122.15900000000001</v>
      </c>
      <c r="O1667" s="1">
        <v>122.2</v>
      </c>
      <c r="P1667" s="1">
        <v>6</v>
      </c>
      <c r="Q1667" s="1">
        <v>5</v>
      </c>
      <c r="R1667" s="2" t="s">
        <v>31</v>
      </c>
      <c r="S1667" s="2"/>
      <c r="T1667" s="2" t="s">
        <v>141</v>
      </c>
      <c r="U1667" s="2" t="s">
        <v>142</v>
      </c>
      <c r="V1667" s="2" t="s">
        <v>143</v>
      </c>
      <c r="W1667" s="2" t="s">
        <v>3492</v>
      </c>
      <c r="X1667" s="3">
        <v>44899.640972222223</v>
      </c>
      <c r="Y1667" s="2" t="s">
        <v>1304</v>
      </c>
      <c r="Z1667" s="2" t="s">
        <v>36</v>
      </c>
      <c r="AA1667" s="2"/>
      <c r="AB1667" s="2" t="s">
        <v>3493</v>
      </c>
    </row>
    <row r="1668" spans="1:28" ht="13" x14ac:dyDescent="0.15">
      <c r="A1668" s="1">
        <v>397</v>
      </c>
      <c r="B1668" s="2" t="s">
        <v>28</v>
      </c>
      <c r="C1668" s="2" t="s">
        <v>3397</v>
      </c>
      <c r="D1668" s="1">
        <v>8</v>
      </c>
      <c r="E1668" s="2" t="s">
        <v>1619</v>
      </c>
      <c r="F1668" s="1" t="s">
        <v>119</v>
      </c>
      <c r="G1668" s="2"/>
      <c r="H1668" s="1">
        <v>13</v>
      </c>
      <c r="I1668" s="1">
        <v>19</v>
      </c>
      <c r="J1668" s="1">
        <v>0</v>
      </c>
      <c r="K1668" s="1">
        <v>5</v>
      </c>
      <c r="L1668" s="1">
        <v>129.16999999999999</v>
      </c>
      <c r="M1668" s="1">
        <v>129.22999999999999</v>
      </c>
      <c r="N1668" s="1">
        <v>127.05800000000001</v>
      </c>
      <c r="O1668" s="1">
        <v>127.1</v>
      </c>
      <c r="P1668" s="1">
        <v>6</v>
      </c>
      <c r="Q1668" s="1">
        <v>30</v>
      </c>
      <c r="R1668" s="2" t="s">
        <v>31</v>
      </c>
      <c r="S1668" s="2"/>
      <c r="T1668" s="2" t="s">
        <v>125</v>
      </c>
      <c r="U1668" s="2" t="s">
        <v>126</v>
      </c>
      <c r="V1668" s="2" t="s">
        <v>127</v>
      </c>
      <c r="W1668" s="2" t="s">
        <v>3494</v>
      </c>
      <c r="X1668" s="3">
        <v>44899.661805555559</v>
      </c>
      <c r="Y1668" s="2" t="s">
        <v>1304</v>
      </c>
      <c r="Z1668" s="2" t="s">
        <v>36</v>
      </c>
      <c r="AA1668" s="2"/>
      <c r="AB1668" s="2" t="s">
        <v>3495</v>
      </c>
    </row>
    <row r="1669" spans="1:28" ht="13" x14ac:dyDescent="0.15">
      <c r="A1669" s="1">
        <v>397</v>
      </c>
      <c r="B1669" s="2" t="s">
        <v>28</v>
      </c>
      <c r="C1669" s="2" t="s">
        <v>3397</v>
      </c>
      <c r="D1669" s="1">
        <v>8</v>
      </c>
      <c r="E1669" s="2" t="s">
        <v>1619</v>
      </c>
      <c r="F1669" s="1" t="s">
        <v>119</v>
      </c>
      <c r="G1669" s="2"/>
      <c r="H1669" s="1">
        <v>13</v>
      </c>
      <c r="I1669" s="1">
        <v>19</v>
      </c>
      <c r="J1669" s="1">
        <v>0</v>
      </c>
      <c r="K1669" s="1">
        <v>5</v>
      </c>
      <c r="L1669" s="1">
        <v>129.16999999999999</v>
      </c>
      <c r="M1669" s="1">
        <v>129.22999999999999</v>
      </c>
      <c r="N1669" s="1">
        <v>127.05800000000001</v>
      </c>
      <c r="O1669" s="1">
        <v>127.1</v>
      </c>
      <c r="P1669" s="1">
        <v>6</v>
      </c>
      <c r="Q1669" s="1">
        <v>20</v>
      </c>
      <c r="R1669" s="2" t="s">
        <v>31</v>
      </c>
      <c r="S1669" s="2"/>
      <c r="T1669" s="2" t="s">
        <v>158</v>
      </c>
      <c r="U1669" s="2" t="s">
        <v>159</v>
      </c>
      <c r="V1669" s="1" t="s">
        <v>160</v>
      </c>
      <c r="W1669" s="2" t="s">
        <v>3496</v>
      </c>
      <c r="X1669" s="3">
        <v>44899.661805555559</v>
      </c>
      <c r="Y1669" s="2" t="s">
        <v>1304</v>
      </c>
      <c r="Z1669" s="2" t="s">
        <v>36</v>
      </c>
      <c r="AA1669" s="2"/>
      <c r="AB1669" s="2" t="s">
        <v>3497</v>
      </c>
    </row>
    <row r="1670" spans="1:28" ht="13" x14ac:dyDescent="0.15">
      <c r="A1670" s="1">
        <v>397</v>
      </c>
      <c r="B1670" s="2" t="s">
        <v>28</v>
      </c>
      <c r="C1670" s="2" t="s">
        <v>3397</v>
      </c>
      <c r="D1670" s="1">
        <v>8</v>
      </c>
      <c r="E1670" s="2" t="s">
        <v>1619</v>
      </c>
      <c r="F1670" s="1" t="s">
        <v>119</v>
      </c>
      <c r="G1670" s="2"/>
      <c r="H1670" s="1">
        <v>13</v>
      </c>
      <c r="I1670" s="1">
        <v>19</v>
      </c>
      <c r="J1670" s="1">
        <v>13</v>
      </c>
      <c r="K1670" s="1">
        <v>5</v>
      </c>
      <c r="L1670" s="1">
        <v>129.16999999999999</v>
      </c>
      <c r="M1670" s="1">
        <v>129.22999999999999</v>
      </c>
      <c r="N1670" s="1">
        <v>127.05800000000001</v>
      </c>
      <c r="O1670" s="1">
        <v>127.099</v>
      </c>
      <c r="P1670" s="1">
        <v>6</v>
      </c>
      <c r="Q1670" s="1">
        <v>212</v>
      </c>
      <c r="R1670" s="2" t="s">
        <v>59</v>
      </c>
      <c r="S1670" s="2" t="s">
        <v>32</v>
      </c>
      <c r="T1670" s="2"/>
      <c r="U1670" s="2"/>
      <c r="V1670" s="2" t="s">
        <v>32</v>
      </c>
      <c r="W1670" s="2" t="s">
        <v>3498</v>
      </c>
      <c r="X1670" s="3">
        <v>44899.661805555559</v>
      </c>
      <c r="Y1670" s="2" t="s">
        <v>35</v>
      </c>
      <c r="Z1670" s="2" t="s">
        <v>36</v>
      </c>
      <c r="AA1670" s="2"/>
      <c r="AB1670" s="2" t="s">
        <v>3499</v>
      </c>
    </row>
    <row r="1671" spans="1:28" ht="13" x14ac:dyDescent="0.15">
      <c r="A1671" s="1">
        <v>397</v>
      </c>
      <c r="B1671" s="2" t="s">
        <v>28</v>
      </c>
      <c r="C1671" s="2" t="s">
        <v>3397</v>
      </c>
      <c r="D1671" s="1">
        <v>8</v>
      </c>
      <c r="E1671" s="2" t="s">
        <v>1619</v>
      </c>
      <c r="F1671" s="2" t="s">
        <v>119</v>
      </c>
      <c r="G1671" s="2"/>
      <c r="H1671" s="1">
        <v>13</v>
      </c>
      <c r="I1671" s="1">
        <v>19</v>
      </c>
      <c r="J1671" s="1">
        <v>0</v>
      </c>
      <c r="K1671" s="1">
        <v>5</v>
      </c>
      <c r="L1671" s="1">
        <v>129.16999999999999</v>
      </c>
      <c r="M1671" s="1">
        <v>129.22999999999999</v>
      </c>
      <c r="N1671" s="1">
        <v>127.05800000000001</v>
      </c>
      <c r="O1671" s="1">
        <v>127.1</v>
      </c>
      <c r="P1671" s="1">
        <v>6</v>
      </c>
      <c r="Q1671" s="1">
        <v>5</v>
      </c>
      <c r="R1671" s="2" t="s">
        <v>31</v>
      </c>
      <c r="S1671" s="2"/>
      <c r="T1671" s="2" t="s">
        <v>136</v>
      </c>
      <c r="U1671" s="2" t="s">
        <v>137</v>
      </c>
      <c r="V1671" s="2" t="s">
        <v>138</v>
      </c>
      <c r="W1671" s="2" t="s">
        <v>3500</v>
      </c>
      <c r="X1671" s="3">
        <v>44899.661805555559</v>
      </c>
      <c r="Y1671" s="2" t="s">
        <v>1304</v>
      </c>
      <c r="Z1671" s="2" t="s">
        <v>36</v>
      </c>
      <c r="AA1671" s="2"/>
      <c r="AB1671" s="2" t="s">
        <v>3501</v>
      </c>
    </row>
    <row r="1672" spans="1:28" ht="13" x14ac:dyDescent="0.15">
      <c r="A1672" s="1">
        <v>397</v>
      </c>
      <c r="B1672" s="2" t="s">
        <v>28</v>
      </c>
      <c r="C1672" s="2" t="s">
        <v>3397</v>
      </c>
      <c r="D1672" s="1">
        <v>8</v>
      </c>
      <c r="E1672" s="2" t="s">
        <v>1619</v>
      </c>
      <c r="F1672" s="2" t="s">
        <v>119</v>
      </c>
      <c r="G1672" s="2"/>
      <c r="H1672" s="1">
        <v>13</v>
      </c>
      <c r="I1672" s="1">
        <v>19</v>
      </c>
      <c r="J1672" s="1">
        <v>0</v>
      </c>
      <c r="K1672" s="1">
        <v>5</v>
      </c>
      <c r="L1672" s="1">
        <v>129.16999999999999</v>
      </c>
      <c r="M1672" s="1">
        <v>129.22999999999999</v>
      </c>
      <c r="N1672" s="1">
        <v>127.05800000000001</v>
      </c>
      <c r="O1672" s="1">
        <v>127.1</v>
      </c>
      <c r="P1672" s="1">
        <v>6</v>
      </c>
      <c r="Q1672" s="1">
        <v>5</v>
      </c>
      <c r="R1672" s="2" t="s">
        <v>31</v>
      </c>
      <c r="S1672" s="2"/>
      <c r="T1672" s="2" t="s">
        <v>141</v>
      </c>
      <c r="U1672" s="2" t="s">
        <v>142</v>
      </c>
      <c r="V1672" s="2" t="s">
        <v>143</v>
      </c>
      <c r="W1672" s="2" t="s">
        <v>3502</v>
      </c>
      <c r="X1672" s="3">
        <v>44899.661805555559</v>
      </c>
      <c r="Y1672" s="2" t="s">
        <v>1304</v>
      </c>
      <c r="Z1672" s="2" t="s">
        <v>36</v>
      </c>
      <c r="AA1672" s="2"/>
      <c r="AB1672" s="2" t="s">
        <v>3503</v>
      </c>
    </row>
    <row r="1673" spans="1:28" ht="13" x14ac:dyDescent="0.15">
      <c r="A1673" s="1">
        <v>397</v>
      </c>
      <c r="B1673" s="2" t="s">
        <v>28</v>
      </c>
      <c r="C1673" s="2" t="s">
        <v>3397</v>
      </c>
      <c r="D1673" s="1">
        <v>8</v>
      </c>
      <c r="E1673" s="2" t="s">
        <v>1619</v>
      </c>
      <c r="F1673" s="2" t="s">
        <v>119</v>
      </c>
      <c r="G1673" s="2"/>
      <c r="H1673" s="1">
        <v>13</v>
      </c>
      <c r="I1673" s="1">
        <v>19</v>
      </c>
      <c r="J1673" s="1">
        <v>0</v>
      </c>
      <c r="K1673" s="1">
        <v>5</v>
      </c>
      <c r="L1673" s="1">
        <v>129.16999999999999</v>
      </c>
      <c r="M1673" s="1">
        <v>129.22999999999999</v>
      </c>
      <c r="N1673" s="1">
        <v>127.05800000000001</v>
      </c>
      <c r="O1673" s="1">
        <v>127.1</v>
      </c>
      <c r="P1673" s="1">
        <v>6</v>
      </c>
      <c r="Q1673" s="1">
        <v>20</v>
      </c>
      <c r="R1673" s="2" t="s">
        <v>31</v>
      </c>
      <c r="S1673" s="2"/>
      <c r="T1673" s="2" t="s">
        <v>146</v>
      </c>
      <c r="U1673" s="2" t="s">
        <v>147</v>
      </c>
      <c r="V1673" s="2" t="s">
        <v>148</v>
      </c>
      <c r="W1673" s="2" t="s">
        <v>3504</v>
      </c>
      <c r="X1673" s="3">
        <v>44899.661805555559</v>
      </c>
      <c r="Y1673" s="2" t="s">
        <v>1304</v>
      </c>
      <c r="Z1673" s="2" t="s">
        <v>36</v>
      </c>
      <c r="AA1673" s="2"/>
      <c r="AB1673" s="2" t="s">
        <v>3505</v>
      </c>
    </row>
    <row r="1674" spans="1:28" ht="13" x14ac:dyDescent="0.15">
      <c r="A1674" s="1">
        <v>397</v>
      </c>
      <c r="B1674" s="2" t="s">
        <v>28</v>
      </c>
      <c r="C1674" s="2" t="s">
        <v>3397</v>
      </c>
      <c r="D1674" s="1">
        <v>8</v>
      </c>
      <c r="E1674" s="2" t="s">
        <v>1619</v>
      </c>
      <c r="F1674" s="2" t="s">
        <v>119</v>
      </c>
      <c r="G1674" s="2"/>
      <c r="H1674" s="1">
        <v>13</v>
      </c>
      <c r="I1674" s="1">
        <v>19</v>
      </c>
      <c r="J1674" s="1">
        <v>0</v>
      </c>
      <c r="K1674" s="1">
        <v>5</v>
      </c>
      <c r="L1674" s="1">
        <v>129.16999999999999</v>
      </c>
      <c r="M1674" s="1">
        <v>129.22999999999999</v>
      </c>
      <c r="N1674" s="1">
        <v>127.05800000000001</v>
      </c>
      <c r="O1674" s="1">
        <v>127.1</v>
      </c>
      <c r="P1674" s="1">
        <v>6</v>
      </c>
      <c r="Q1674" s="1">
        <v>5</v>
      </c>
      <c r="R1674" s="2" t="s">
        <v>31</v>
      </c>
      <c r="S1674" s="2"/>
      <c r="T1674" s="2" t="s">
        <v>153</v>
      </c>
      <c r="U1674" s="2" t="s">
        <v>154</v>
      </c>
      <c r="V1674" s="2" t="s">
        <v>155</v>
      </c>
      <c r="W1674" s="2" t="s">
        <v>3506</v>
      </c>
      <c r="X1674" s="3">
        <v>44899.661805555559</v>
      </c>
      <c r="Y1674" s="2" t="s">
        <v>1304</v>
      </c>
      <c r="Z1674" s="2" t="s">
        <v>36</v>
      </c>
      <c r="AA1674" s="2"/>
      <c r="AB1674" s="2" t="s">
        <v>3507</v>
      </c>
    </row>
    <row r="1675" spans="1:28" ht="13" x14ac:dyDescent="0.15">
      <c r="A1675" s="1">
        <v>397</v>
      </c>
      <c r="B1675" s="2" t="s">
        <v>28</v>
      </c>
      <c r="C1675" s="2" t="s">
        <v>3397</v>
      </c>
      <c r="D1675" s="1">
        <v>8</v>
      </c>
      <c r="E1675" s="2" t="s">
        <v>1619</v>
      </c>
      <c r="F1675" s="2" t="s">
        <v>119</v>
      </c>
      <c r="G1675" s="2"/>
      <c r="H1675" s="1">
        <v>13</v>
      </c>
      <c r="I1675" s="1">
        <v>19</v>
      </c>
      <c r="J1675" s="1">
        <v>0</v>
      </c>
      <c r="K1675" s="1">
        <v>5</v>
      </c>
      <c r="L1675" s="1">
        <v>129.16999999999999</v>
      </c>
      <c r="M1675" s="1">
        <v>129.22999999999999</v>
      </c>
      <c r="N1675" s="1">
        <v>127.05800000000001</v>
      </c>
      <c r="O1675" s="1">
        <v>127.1</v>
      </c>
      <c r="P1675" s="1">
        <v>6</v>
      </c>
      <c r="Q1675" s="1">
        <v>30</v>
      </c>
      <c r="R1675" s="2" t="s">
        <v>31</v>
      </c>
      <c r="S1675" s="2"/>
      <c r="T1675" s="2" t="s">
        <v>120</v>
      </c>
      <c r="U1675" s="2" t="s">
        <v>121</v>
      </c>
      <c r="V1675" s="2" t="s">
        <v>122</v>
      </c>
      <c r="W1675" s="2" t="s">
        <v>3508</v>
      </c>
      <c r="X1675" s="3">
        <v>44899.661805555559</v>
      </c>
      <c r="Y1675" s="2" t="s">
        <v>1304</v>
      </c>
      <c r="Z1675" s="2" t="s">
        <v>36</v>
      </c>
      <c r="AA1675" s="2"/>
      <c r="AB1675" s="2" t="s">
        <v>3509</v>
      </c>
    </row>
    <row r="1676" spans="1:28" ht="13" x14ac:dyDescent="0.15">
      <c r="A1676" s="1">
        <v>397</v>
      </c>
      <c r="B1676" s="2" t="s">
        <v>28</v>
      </c>
      <c r="C1676" s="2" t="s">
        <v>3397</v>
      </c>
      <c r="D1676" s="1">
        <v>9</v>
      </c>
      <c r="E1676" s="2" t="s">
        <v>1619</v>
      </c>
      <c r="F1676" s="2" t="s">
        <v>119</v>
      </c>
      <c r="G1676" s="2"/>
      <c r="H1676" s="1">
        <v>11</v>
      </c>
      <c r="I1676" s="1">
        <v>17</v>
      </c>
      <c r="J1676" s="1">
        <v>0</v>
      </c>
      <c r="K1676" s="1">
        <v>5</v>
      </c>
      <c r="L1676" s="1">
        <v>133.03</v>
      </c>
      <c r="M1676" s="1">
        <v>133.09</v>
      </c>
      <c r="N1676" s="1">
        <v>131.852</v>
      </c>
      <c r="O1676" s="1">
        <v>131.9</v>
      </c>
      <c r="P1676" s="1">
        <v>6</v>
      </c>
      <c r="Q1676" s="1">
        <v>5</v>
      </c>
      <c r="R1676" s="2" t="s">
        <v>31</v>
      </c>
      <c r="S1676" s="2"/>
      <c r="T1676" s="2" t="s">
        <v>136</v>
      </c>
      <c r="U1676" s="2" t="s">
        <v>137</v>
      </c>
      <c r="V1676" s="2" t="s">
        <v>138</v>
      </c>
      <c r="W1676" s="2" t="s">
        <v>3510</v>
      </c>
      <c r="X1676" s="3">
        <v>44899.684027777781</v>
      </c>
      <c r="Y1676" s="2" t="s">
        <v>1304</v>
      </c>
      <c r="Z1676" s="2" t="s">
        <v>36</v>
      </c>
      <c r="AA1676" s="2"/>
      <c r="AB1676" s="2" t="s">
        <v>3511</v>
      </c>
    </row>
    <row r="1677" spans="1:28" ht="13" x14ac:dyDescent="0.15">
      <c r="A1677" s="1">
        <v>397</v>
      </c>
      <c r="B1677" s="2" t="s">
        <v>28</v>
      </c>
      <c r="C1677" s="2" t="s">
        <v>3397</v>
      </c>
      <c r="D1677" s="1">
        <v>9</v>
      </c>
      <c r="E1677" s="2" t="s">
        <v>1619</v>
      </c>
      <c r="F1677" s="2" t="s">
        <v>119</v>
      </c>
      <c r="G1677" s="2"/>
      <c r="H1677" s="1">
        <v>11</v>
      </c>
      <c r="I1677" s="1">
        <v>17</v>
      </c>
      <c r="J1677" s="1">
        <v>0</v>
      </c>
      <c r="K1677" s="1">
        <v>5</v>
      </c>
      <c r="L1677" s="1">
        <v>133.03</v>
      </c>
      <c r="M1677" s="1">
        <v>133.09</v>
      </c>
      <c r="N1677" s="1">
        <v>131.852</v>
      </c>
      <c r="O1677" s="1">
        <v>131.9</v>
      </c>
      <c r="P1677" s="1">
        <v>6</v>
      </c>
      <c r="Q1677" s="1">
        <v>20</v>
      </c>
      <c r="R1677" s="2" t="s">
        <v>31</v>
      </c>
      <c r="S1677" s="2"/>
      <c r="T1677" s="2" t="s">
        <v>146</v>
      </c>
      <c r="U1677" s="2" t="s">
        <v>147</v>
      </c>
      <c r="V1677" s="2" t="s">
        <v>148</v>
      </c>
      <c r="W1677" s="2" t="s">
        <v>3512</v>
      </c>
      <c r="X1677" s="3">
        <v>44899.684027777781</v>
      </c>
      <c r="Y1677" s="2" t="s">
        <v>1304</v>
      </c>
      <c r="Z1677" s="2" t="s">
        <v>36</v>
      </c>
      <c r="AA1677" s="2"/>
      <c r="AB1677" s="2" t="s">
        <v>3513</v>
      </c>
    </row>
    <row r="1678" spans="1:28" ht="13" x14ac:dyDescent="0.15">
      <c r="A1678" s="1">
        <v>397</v>
      </c>
      <c r="B1678" s="2" t="s">
        <v>28</v>
      </c>
      <c r="C1678" s="2" t="s">
        <v>3397</v>
      </c>
      <c r="D1678" s="1">
        <v>9</v>
      </c>
      <c r="E1678" s="2" t="s">
        <v>1619</v>
      </c>
      <c r="F1678" s="2" t="s">
        <v>119</v>
      </c>
      <c r="G1678" s="2"/>
      <c r="H1678" s="1">
        <v>11</v>
      </c>
      <c r="I1678" s="1">
        <v>17</v>
      </c>
      <c r="J1678" s="1">
        <v>0</v>
      </c>
      <c r="K1678" s="1">
        <v>5</v>
      </c>
      <c r="L1678" s="1">
        <v>133.03</v>
      </c>
      <c r="M1678" s="1">
        <v>133.09</v>
      </c>
      <c r="N1678" s="1">
        <v>131.852</v>
      </c>
      <c r="O1678" s="1">
        <v>131.9</v>
      </c>
      <c r="P1678" s="1">
        <v>6</v>
      </c>
      <c r="Q1678" s="1">
        <v>30</v>
      </c>
      <c r="R1678" s="2" t="s">
        <v>31</v>
      </c>
      <c r="S1678" s="2"/>
      <c r="T1678" s="2" t="s">
        <v>120</v>
      </c>
      <c r="U1678" s="2" t="s">
        <v>121</v>
      </c>
      <c r="V1678" s="2" t="s">
        <v>122</v>
      </c>
      <c r="W1678" s="2" t="s">
        <v>3514</v>
      </c>
      <c r="X1678" s="3">
        <v>44899.684027777781</v>
      </c>
      <c r="Y1678" s="2" t="s">
        <v>1304</v>
      </c>
      <c r="Z1678" s="2" t="s">
        <v>36</v>
      </c>
      <c r="AA1678" s="2"/>
      <c r="AB1678" s="2" t="s">
        <v>3515</v>
      </c>
    </row>
    <row r="1679" spans="1:28" ht="13" x14ac:dyDescent="0.15">
      <c r="A1679" s="1">
        <v>397</v>
      </c>
      <c r="B1679" s="2" t="s">
        <v>28</v>
      </c>
      <c r="C1679" s="2" t="s">
        <v>3397</v>
      </c>
      <c r="D1679" s="1">
        <v>9</v>
      </c>
      <c r="E1679" s="2" t="s">
        <v>1619</v>
      </c>
      <c r="F1679" s="2" t="s">
        <v>119</v>
      </c>
      <c r="G1679" s="2"/>
      <c r="H1679" s="1">
        <v>11</v>
      </c>
      <c r="I1679" s="1">
        <v>17</v>
      </c>
      <c r="J1679" s="1">
        <v>0</v>
      </c>
      <c r="K1679" s="1">
        <v>5</v>
      </c>
      <c r="L1679" s="1">
        <v>133.03</v>
      </c>
      <c r="M1679" s="1">
        <v>133.09</v>
      </c>
      <c r="N1679" s="1">
        <v>131.852</v>
      </c>
      <c r="O1679" s="1">
        <v>131.9</v>
      </c>
      <c r="P1679" s="1">
        <v>6</v>
      </c>
      <c r="Q1679" s="1">
        <v>5</v>
      </c>
      <c r="R1679" s="2" t="s">
        <v>31</v>
      </c>
      <c r="S1679" s="2"/>
      <c r="T1679" s="2" t="s">
        <v>153</v>
      </c>
      <c r="U1679" s="2" t="s">
        <v>154</v>
      </c>
      <c r="V1679" s="2" t="s">
        <v>155</v>
      </c>
      <c r="W1679" s="2" t="s">
        <v>3516</v>
      </c>
      <c r="X1679" s="3">
        <v>44899.684027777781</v>
      </c>
      <c r="Y1679" s="2" t="s">
        <v>1304</v>
      </c>
      <c r="Z1679" s="2" t="s">
        <v>36</v>
      </c>
      <c r="AA1679" s="2"/>
      <c r="AB1679" s="2" t="s">
        <v>3517</v>
      </c>
    </row>
    <row r="1680" spans="1:28" ht="13" x14ac:dyDescent="0.15">
      <c r="A1680" s="1">
        <v>397</v>
      </c>
      <c r="B1680" s="2" t="s">
        <v>28</v>
      </c>
      <c r="C1680" s="2" t="s">
        <v>3397</v>
      </c>
      <c r="D1680" s="1">
        <v>9</v>
      </c>
      <c r="E1680" s="2" t="s">
        <v>1619</v>
      </c>
      <c r="F1680" s="2" t="s">
        <v>119</v>
      </c>
      <c r="G1680" s="2"/>
      <c r="H1680" s="1">
        <v>11</v>
      </c>
      <c r="I1680" s="1">
        <v>17</v>
      </c>
      <c r="J1680" s="1">
        <v>0</v>
      </c>
      <c r="K1680" s="1">
        <v>5</v>
      </c>
      <c r="L1680" s="1">
        <v>133.03</v>
      </c>
      <c r="M1680" s="1">
        <v>133.09</v>
      </c>
      <c r="N1680" s="1">
        <v>131.852</v>
      </c>
      <c r="O1680" s="1">
        <v>131.9</v>
      </c>
      <c r="P1680" s="1">
        <v>6</v>
      </c>
      <c r="Q1680" s="1">
        <v>20</v>
      </c>
      <c r="R1680" s="2" t="s">
        <v>31</v>
      </c>
      <c r="S1680" s="2"/>
      <c r="T1680" s="2" t="s">
        <v>158</v>
      </c>
      <c r="U1680" s="2" t="s">
        <v>159</v>
      </c>
      <c r="V1680" s="2" t="s">
        <v>160</v>
      </c>
      <c r="W1680" s="2" t="s">
        <v>3518</v>
      </c>
      <c r="X1680" s="3">
        <v>44899.684027777781</v>
      </c>
      <c r="Y1680" s="2" t="s">
        <v>1304</v>
      </c>
      <c r="Z1680" s="2" t="s">
        <v>36</v>
      </c>
      <c r="AA1680" s="2"/>
      <c r="AB1680" s="2" t="s">
        <v>3519</v>
      </c>
    </row>
    <row r="1681" spans="1:28" ht="13" x14ac:dyDescent="0.15">
      <c r="A1681" s="1">
        <v>397</v>
      </c>
      <c r="B1681" s="2" t="s">
        <v>28</v>
      </c>
      <c r="C1681" s="2" t="s">
        <v>3397</v>
      </c>
      <c r="D1681" s="1">
        <v>9</v>
      </c>
      <c r="E1681" s="2" t="s">
        <v>1619</v>
      </c>
      <c r="F1681" s="1" t="s">
        <v>119</v>
      </c>
      <c r="G1681" s="2"/>
      <c r="H1681" s="1">
        <v>11</v>
      </c>
      <c r="I1681" s="1">
        <v>17</v>
      </c>
      <c r="J1681" s="1">
        <v>11</v>
      </c>
      <c r="K1681" s="1">
        <v>5</v>
      </c>
      <c r="L1681" s="1">
        <v>133.03</v>
      </c>
      <c r="M1681" s="1">
        <v>133.09</v>
      </c>
      <c r="N1681" s="1">
        <v>131.852</v>
      </c>
      <c r="O1681" s="1">
        <v>131.9</v>
      </c>
      <c r="P1681" s="1">
        <v>6</v>
      </c>
      <c r="Q1681" s="1">
        <v>212</v>
      </c>
      <c r="R1681" s="2" t="s">
        <v>59</v>
      </c>
      <c r="S1681" s="2" t="s">
        <v>32</v>
      </c>
      <c r="T1681" s="2"/>
      <c r="U1681" s="2"/>
      <c r="V1681" s="2" t="s">
        <v>32</v>
      </c>
      <c r="W1681" s="2" t="s">
        <v>3520</v>
      </c>
      <c r="X1681" s="3">
        <v>44899.684027777781</v>
      </c>
      <c r="Y1681" s="2" t="s">
        <v>35</v>
      </c>
      <c r="Z1681" s="2" t="s">
        <v>36</v>
      </c>
      <c r="AA1681" s="2"/>
      <c r="AB1681" s="2" t="s">
        <v>3521</v>
      </c>
    </row>
    <row r="1682" spans="1:28" ht="13" x14ac:dyDescent="0.15">
      <c r="A1682" s="1">
        <v>397</v>
      </c>
      <c r="B1682" s="2" t="s">
        <v>28</v>
      </c>
      <c r="C1682" s="2" t="s">
        <v>3397</v>
      </c>
      <c r="D1682" s="1">
        <v>9</v>
      </c>
      <c r="E1682" s="2" t="s">
        <v>1619</v>
      </c>
      <c r="F1682" s="1" t="s">
        <v>119</v>
      </c>
      <c r="G1682" s="2"/>
      <c r="H1682" s="1">
        <v>11</v>
      </c>
      <c r="I1682" s="1">
        <v>17</v>
      </c>
      <c r="J1682" s="1">
        <v>0</v>
      </c>
      <c r="K1682" s="1">
        <v>5</v>
      </c>
      <c r="L1682" s="1">
        <v>133.03</v>
      </c>
      <c r="M1682" s="1">
        <v>133.09</v>
      </c>
      <c r="N1682" s="1">
        <v>131.852</v>
      </c>
      <c r="O1682" s="1">
        <v>131.9</v>
      </c>
      <c r="P1682" s="1">
        <v>6</v>
      </c>
      <c r="Q1682" s="1">
        <v>30</v>
      </c>
      <c r="R1682" s="2" t="s">
        <v>31</v>
      </c>
      <c r="S1682" s="2"/>
      <c r="T1682" s="2" t="s">
        <v>125</v>
      </c>
      <c r="U1682" s="2" t="s">
        <v>126</v>
      </c>
      <c r="V1682" s="2" t="s">
        <v>127</v>
      </c>
      <c r="W1682" s="2" t="s">
        <v>3522</v>
      </c>
      <c r="X1682" s="3">
        <v>44899.684027777781</v>
      </c>
      <c r="Y1682" s="2" t="s">
        <v>1304</v>
      </c>
      <c r="Z1682" s="2" t="s">
        <v>36</v>
      </c>
      <c r="AA1682" s="2"/>
      <c r="AB1682" s="2" t="s">
        <v>3523</v>
      </c>
    </row>
    <row r="1683" spans="1:28" ht="13" x14ac:dyDescent="0.15">
      <c r="A1683" s="1">
        <v>397</v>
      </c>
      <c r="B1683" s="2" t="s">
        <v>28</v>
      </c>
      <c r="C1683" s="2" t="s">
        <v>3397</v>
      </c>
      <c r="D1683" s="1">
        <v>9</v>
      </c>
      <c r="E1683" s="2" t="s">
        <v>1619</v>
      </c>
      <c r="F1683" s="1" t="s">
        <v>119</v>
      </c>
      <c r="G1683" s="2"/>
      <c r="H1683" s="1">
        <v>11</v>
      </c>
      <c r="I1683" s="1">
        <v>17</v>
      </c>
      <c r="J1683" s="1">
        <v>0</v>
      </c>
      <c r="K1683" s="1">
        <v>5</v>
      </c>
      <c r="L1683" s="1">
        <v>133.03</v>
      </c>
      <c r="M1683" s="1">
        <v>133.09</v>
      </c>
      <c r="N1683" s="1">
        <v>131.852</v>
      </c>
      <c r="O1683" s="1">
        <v>131.9</v>
      </c>
      <c r="P1683" s="1">
        <v>6</v>
      </c>
      <c r="Q1683" s="1">
        <v>5</v>
      </c>
      <c r="R1683" s="2" t="s">
        <v>31</v>
      </c>
      <c r="S1683" s="2"/>
      <c r="T1683" s="2" t="s">
        <v>141</v>
      </c>
      <c r="U1683" s="2" t="s">
        <v>142</v>
      </c>
      <c r="V1683" s="1" t="s">
        <v>143</v>
      </c>
      <c r="W1683" s="2" t="s">
        <v>3524</v>
      </c>
      <c r="X1683" s="3">
        <v>44899.684027777781</v>
      </c>
      <c r="Y1683" s="2" t="s">
        <v>1304</v>
      </c>
      <c r="Z1683" s="2" t="s">
        <v>36</v>
      </c>
      <c r="AA1683" s="2"/>
      <c r="AB1683" s="2" t="s">
        <v>3525</v>
      </c>
    </row>
    <row r="1684" spans="1:28" ht="13" x14ac:dyDescent="0.15">
      <c r="A1684" s="1">
        <v>397</v>
      </c>
      <c r="B1684" s="2" t="s">
        <v>28</v>
      </c>
      <c r="C1684" s="2" t="s">
        <v>3397</v>
      </c>
      <c r="D1684" s="1">
        <v>10</v>
      </c>
      <c r="E1684" s="2" t="s">
        <v>1619</v>
      </c>
      <c r="F1684" s="1" t="s">
        <v>119</v>
      </c>
      <c r="G1684" s="2"/>
      <c r="H1684" s="1">
        <v>13</v>
      </c>
      <c r="I1684" s="1">
        <v>19</v>
      </c>
      <c r="J1684" s="1">
        <v>0</v>
      </c>
      <c r="K1684" s="1">
        <v>5</v>
      </c>
      <c r="L1684" s="1">
        <v>137.58000000000001</v>
      </c>
      <c r="M1684" s="1">
        <v>137.63999999999999</v>
      </c>
      <c r="N1684" s="1">
        <v>136.749</v>
      </c>
      <c r="O1684" s="1">
        <v>136.80000000000001</v>
      </c>
      <c r="P1684" s="1">
        <v>6</v>
      </c>
      <c r="Q1684" s="1">
        <v>30</v>
      </c>
      <c r="R1684" s="2" t="s">
        <v>31</v>
      </c>
      <c r="S1684" s="2"/>
      <c r="T1684" s="2" t="s">
        <v>125</v>
      </c>
      <c r="U1684" s="2" t="s">
        <v>126</v>
      </c>
      <c r="V1684" s="2" t="s">
        <v>127</v>
      </c>
      <c r="W1684" s="2" t="s">
        <v>3526</v>
      </c>
      <c r="X1684" s="3">
        <v>44899.706944444442</v>
      </c>
      <c r="Y1684" s="2" t="s">
        <v>1304</v>
      </c>
      <c r="Z1684" s="2" t="s">
        <v>36</v>
      </c>
      <c r="AA1684" s="2"/>
      <c r="AB1684" s="2" t="s">
        <v>3527</v>
      </c>
    </row>
    <row r="1685" spans="1:28" ht="13" x14ac:dyDescent="0.15">
      <c r="A1685" s="1">
        <v>397</v>
      </c>
      <c r="B1685" s="2" t="s">
        <v>28</v>
      </c>
      <c r="C1685" s="2" t="s">
        <v>3397</v>
      </c>
      <c r="D1685" s="1">
        <v>10</v>
      </c>
      <c r="E1685" s="2" t="s">
        <v>1619</v>
      </c>
      <c r="F1685" s="1" t="s">
        <v>119</v>
      </c>
      <c r="G1685" s="2"/>
      <c r="H1685" s="1">
        <v>13</v>
      </c>
      <c r="I1685" s="1">
        <v>19</v>
      </c>
      <c r="J1685" s="1">
        <v>13</v>
      </c>
      <c r="K1685" s="1">
        <v>5</v>
      </c>
      <c r="L1685" s="1">
        <v>137.58000000000001</v>
      </c>
      <c r="M1685" s="1">
        <v>137.63999999999999</v>
      </c>
      <c r="N1685" s="1">
        <v>136.749</v>
      </c>
      <c r="O1685" s="1">
        <v>136.80000000000001</v>
      </c>
      <c r="P1685" s="1">
        <v>6</v>
      </c>
      <c r="Q1685" s="1">
        <v>212</v>
      </c>
      <c r="R1685" s="2" t="s">
        <v>59</v>
      </c>
      <c r="S1685" s="2" t="s">
        <v>32</v>
      </c>
      <c r="T1685" s="2"/>
      <c r="U1685" s="2"/>
      <c r="V1685" s="2" t="s">
        <v>32</v>
      </c>
      <c r="W1685" s="2" t="s">
        <v>3528</v>
      </c>
      <c r="X1685" s="3">
        <v>44899.706944444442</v>
      </c>
      <c r="Y1685" s="2" t="s">
        <v>35</v>
      </c>
      <c r="Z1685" s="2" t="s">
        <v>36</v>
      </c>
      <c r="AA1685" s="2"/>
      <c r="AB1685" s="2" t="s">
        <v>3529</v>
      </c>
    </row>
    <row r="1686" spans="1:28" ht="13" x14ac:dyDescent="0.15">
      <c r="A1686" s="1">
        <v>397</v>
      </c>
      <c r="B1686" s="2" t="s">
        <v>28</v>
      </c>
      <c r="C1686" s="2" t="s">
        <v>3397</v>
      </c>
      <c r="D1686" s="1">
        <v>10</v>
      </c>
      <c r="E1686" s="2" t="s">
        <v>1619</v>
      </c>
      <c r="F1686" s="1" t="s">
        <v>119</v>
      </c>
      <c r="G1686" s="2"/>
      <c r="H1686" s="1">
        <v>13</v>
      </c>
      <c r="I1686" s="1">
        <v>19</v>
      </c>
      <c r="J1686" s="1">
        <v>0</v>
      </c>
      <c r="K1686" s="1">
        <v>5</v>
      </c>
      <c r="L1686" s="1">
        <v>137.58000000000001</v>
      </c>
      <c r="M1686" s="1">
        <v>137.63999999999999</v>
      </c>
      <c r="N1686" s="1">
        <v>136.749</v>
      </c>
      <c r="O1686" s="1">
        <v>136.80000000000001</v>
      </c>
      <c r="P1686" s="1">
        <v>6</v>
      </c>
      <c r="Q1686" s="1">
        <v>20</v>
      </c>
      <c r="R1686" s="2" t="s">
        <v>31</v>
      </c>
      <c r="S1686" s="2"/>
      <c r="T1686" s="2" t="s">
        <v>146</v>
      </c>
      <c r="U1686" s="2" t="s">
        <v>147</v>
      </c>
      <c r="V1686" s="2" t="s">
        <v>148</v>
      </c>
      <c r="W1686" s="2" t="s">
        <v>3530</v>
      </c>
      <c r="X1686" s="3">
        <v>44899.706944444442</v>
      </c>
      <c r="Y1686" s="2" t="s">
        <v>1304</v>
      </c>
      <c r="Z1686" s="2" t="s">
        <v>36</v>
      </c>
      <c r="AA1686" s="2"/>
      <c r="AB1686" s="2" t="s">
        <v>3531</v>
      </c>
    </row>
    <row r="1687" spans="1:28" ht="13" x14ac:dyDescent="0.15">
      <c r="A1687" s="1">
        <v>397</v>
      </c>
      <c r="B1687" s="2" t="s">
        <v>28</v>
      </c>
      <c r="C1687" s="2" t="s">
        <v>3397</v>
      </c>
      <c r="D1687" s="1">
        <v>10</v>
      </c>
      <c r="E1687" s="2" t="s">
        <v>1619</v>
      </c>
      <c r="F1687" s="1" t="s">
        <v>119</v>
      </c>
      <c r="G1687" s="2"/>
      <c r="H1687" s="1">
        <v>13</v>
      </c>
      <c r="I1687" s="1">
        <v>19</v>
      </c>
      <c r="J1687" s="1">
        <v>0</v>
      </c>
      <c r="K1687" s="1">
        <v>5</v>
      </c>
      <c r="L1687" s="1">
        <v>137.58000000000001</v>
      </c>
      <c r="M1687" s="1">
        <v>137.63999999999999</v>
      </c>
      <c r="N1687" s="1">
        <v>136.749</v>
      </c>
      <c r="O1687" s="1">
        <v>136.80000000000001</v>
      </c>
      <c r="P1687" s="1">
        <v>6</v>
      </c>
      <c r="Q1687" s="1">
        <v>5</v>
      </c>
      <c r="R1687" s="2" t="s">
        <v>31</v>
      </c>
      <c r="S1687" s="2"/>
      <c r="T1687" s="2" t="s">
        <v>141</v>
      </c>
      <c r="U1687" s="2" t="s">
        <v>142</v>
      </c>
      <c r="V1687" s="2" t="s">
        <v>143</v>
      </c>
      <c r="W1687" s="2" t="s">
        <v>3532</v>
      </c>
      <c r="X1687" s="3">
        <v>44899.706944444442</v>
      </c>
      <c r="Y1687" s="2" t="s">
        <v>1304</v>
      </c>
      <c r="Z1687" s="2" t="s">
        <v>36</v>
      </c>
      <c r="AA1687" s="2"/>
      <c r="AB1687" s="2" t="s">
        <v>3533</v>
      </c>
    </row>
    <row r="1688" spans="1:28" ht="13" x14ac:dyDescent="0.15">
      <c r="A1688" s="1">
        <v>397</v>
      </c>
      <c r="B1688" s="2" t="s">
        <v>28</v>
      </c>
      <c r="C1688" s="2" t="s">
        <v>3397</v>
      </c>
      <c r="D1688" s="1">
        <v>10</v>
      </c>
      <c r="E1688" s="2" t="s">
        <v>1619</v>
      </c>
      <c r="F1688" s="1" t="s">
        <v>119</v>
      </c>
      <c r="G1688" s="2"/>
      <c r="H1688" s="1">
        <v>13</v>
      </c>
      <c r="I1688" s="1">
        <v>19</v>
      </c>
      <c r="J1688" s="1">
        <v>0</v>
      </c>
      <c r="K1688" s="1">
        <v>5</v>
      </c>
      <c r="L1688" s="1">
        <v>137.58000000000001</v>
      </c>
      <c r="M1688" s="1">
        <v>137.63999999999999</v>
      </c>
      <c r="N1688" s="1">
        <v>136.749</v>
      </c>
      <c r="O1688" s="1">
        <v>136.80000000000001</v>
      </c>
      <c r="P1688" s="1">
        <v>6</v>
      </c>
      <c r="Q1688" s="1">
        <v>5</v>
      </c>
      <c r="R1688" s="2" t="s">
        <v>31</v>
      </c>
      <c r="S1688" s="2"/>
      <c r="T1688" s="2" t="s">
        <v>136</v>
      </c>
      <c r="U1688" s="2" t="s">
        <v>137</v>
      </c>
      <c r="V1688" s="2" t="s">
        <v>138</v>
      </c>
      <c r="W1688" s="2" t="s">
        <v>3534</v>
      </c>
      <c r="X1688" s="3">
        <v>44899.706944444442</v>
      </c>
      <c r="Y1688" s="2" t="s">
        <v>1304</v>
      </c>
      <c r="Z1688" s="2" t="s">
        <v>36</v>
      </c>
      <c r="AA1688" s="2"/>
      <c r="AB1688" s="2" t="s">
        <v>3535</v>
      </c>
    </row>
    <row r="1689" spans="1:28" ht="13" x14ac:dyDescent="0.15">
      <c r="A1689" s="1">
        <v>397</v>
      </c>
      <c r="B1689" s="2" t="s">
        <v>28</v>
      </c>
      <c r="C1689" s="2" t="s">
        <v>3397</v>
      </c>
      <c r="D1689" s="1">
        <v>10</v>
      </c>
      <c r="E1689" s="2" t="s">
        <v>1619</v>
      </c>
      <c r="F1689" s="1" t="s">
        <v>119</v>
      </c>
      <c r="G1689" s="2"/>
      <c r="H1689" s="1">
        <v>13</v>
      </c>
      <c r="I1689" s="1">
        <v>19</v>
      </c>
      <c r="J1689" s="1">
        <v>0</v>
      </c>
      <c r="K1689" s="1">
        <v>5</v>
      </c>
      <c r="L1689" s="1">
        <v>137.58000000000001</v>
      </c>
      <c r="M1689" s="1">
        <v>137.63999999999999</v>
      </c>
      <c r="N1689" s="1">
        <v>136.749</v>
      </c>
      <c r="O1689" s="1">
        <v>136.80000000000001</v>
      </c>
      <c r="P1689" s="1">
        <v>6</v>
      </c>
      <c r="Q1689" s="1">
        <v>5</v>
      </c>
      <c r="R1689" s="2" t="s">
        <v>31</v>
      </c>
      <c r="S1689" s="2"/>
      <c r="T1689" s="2" t="s">
        <v>153</v>
      </c>
      <c r="U1689" s="2" t="s">
        <v>154</v>
      </c>
      <c r="V1689" s="2" t="s">
        <v>155</v>
      </c>
      <c r="W1689" s="2" t="s">
        <v>3536</v>
      </c>
      <c r="X1689" s="3">
        <v>44899.706944444442</v>
      </c>
      <c r="Y1689" s="2" t="s">
        <v>1304</v>
      </c>
      <c r="Z1689" s="2" t="s">
        <v>36</v>
      </c>
      <c r="AA1689" s="2"/>
      <c r="AB1689" s="2" t="s">
        <v>3537</v>
      </c>
    </row>
    <row r="1690" spans="1:28" ht="13" x14ac:dyDescent="0.15">
      <c r="A1690" s="1">
        <v>397</v>
      </c>
      <c r="B1690" s="2" t="s">
        <v>28</v>
      </c>
      <c r="C1690" s="2" t="s">
        <v>3397</v>
      </c>
      <c r="D1690" s="1">
        <v>10</v>
      </c>
      <c r="E1690" s="2" t="s">
        <v>1619</v>
      </c>
      <c r="F1690" s="1" t="s">
        <v>119</v>
      </c>
      <c r="G1690" s="2"/>
      <c r="H1690" s="1">
        <v>13</v>
      </c>
      <c r="I1690" s="1">
        <v>19</v>
      </c>
      <c r="J1690" s="1">
        <v>0</v>
      </c>
      <c r="K1690" s="1">
        <v>5</v>
      </c>
      <c r="L1690" s="1">
        <v>137.58000000000001</v>
      </c>
      <c r="M1690" s="1">
        <v>137.63999999999999</v>
      </c>
      <c r="N1690" s="1">
        <v>136.749</v>
      </c>
      <c r="O1690" s="1">
        <v>136.80000000000001</v>
      </c>
      <c r="P1690" s="1">
        <v>6</v>
      </c>
      <c r="Q1690" s="1">
        <v>30</v>
      </c>
      <c r="R1690" s="2" t="s">
        <v>31</v>
      </c>
      <c r="S1690" s="2"/>
      <c r="T1690" s="2" t="s">
        <v>120</v>
      </c>
      <c r="U1690" s="2" t="s">
        <v>121</v>
      </c>
      <c r="V1690" s="2" t="s">
        <v>122</v>
      </c>
      <c r="W1690" s="2" t="s">
        <v>3538</v>
      </c>
      <c r="X1690" s="3">
        <v>44899.706944444442</v>
      </c>
      <c r="Y1690" s="2" t="s">
        <v>1304</v>
      </c>
      <c r="Z1690" s="2" t="s">
        <v>36</v>
      </c>
      <c r="AA1690" s="2"/>
      <c r="AB1690" s="2" t="s">
        <v>3539</v>
      </c>
    </row>
    <row r="1691" spans="1:28" ht="13" x14ac:dyDescent="0.15">
      <c r="A1691" s="1">
        <v>397</v>
      </c>
      <c r="B1691" s="2" t="s">
        <v>28</v>
      </c>
      <c r="C1691" s="2" t="s">
        <v>3397</v>
      </c>
      <c r="D1691" s="1">
        <v>10</v>
      </c>
      <c r="E1691" s="2" t="s">
        <v>1619</v>
      </c>
      <c r="F1691" s="1" t="s">
        <v>119</v>
      </c>
      <c r="G1691" s="2"/>
      <c r="H1691" s="1">
        <v>13</v>
      </c>
      <c r="I1691" s="1">
        <v>19</v>
      </c>
      <c r="J1691" s="1">
        <v>0</v>
      </c>
      <c r="K1691" s="1">
        <v>5</v>
      </c>
      <c r="L1691" s="1">
        <v>137.58000000000001</v>
      </c>
      <c r="M1691" s="1">
        <v>137.63999999999999</v>
      </c>
      <c r="N1691" s="1">
        <v>136.749</v>
      </c>
      <c r="O1691" s="1">
        <v>136.80000000000001</v>
      </c>
      <c r="P1691" s="1">
        <v>6</v>
      </c>
      <c r="Q1691" s="1">
        <v>20</v>
      </c>
      <c r="R1691" s="2" t="s">
        <v>31</v>
      </c>
      <c r="S1691" s="2"/>
      <c r="T1691" s="2" t="s">
        <v>158</v>
      </c>
      <c r="U1691" s="2" t="s">
        <v>159</v>
      </c>
      <c r="V1691" s="2" t="s">
        <v>160</v>
      </c>
      <c r="W1691" s="2" t="s">
        <v>3540</v>
      </c>
      <c r="X1691" s="3">
        <v>44899.706944444442</v>
      </c>
      <c r="Y1691" s="2" t="s">
        <v>1304</v>
      </c>
      <c r="Z1691" s="2" t="s">
        <v>36</v>
      </c>
      <c r="AA1691" s="2"/>
      <c r="AB1691" s="2" t="s">
        <v>3541</v>
      </c>
    </row>
    <row r="1692" spans="1:28" ht="13" x14ac:dyDescent="0.15">
      <c r="A1692" s="1">
        <v>397</v>
      </c>
      <c r="B1692" s="2" t="s">
        <v>28</v>
      </c>
      <c r="C1692" s="2" t="s">
        <v>3397</v>
      </c>
      <c r="D1692" s="1">
        <v>11</v>
      </c>
      <c r="E1692" s="2" t="s">
        <v>1619</v>
      </c>
      <c r="F1692" s="1" t="s">
        <v>119</v>
      </c>
      <c r="G1692" s="2"/>
      <c r="H1692" s="1">
        <v>11</v>
      </c>
      <c r="I1692" s="1">
        <v>17</v>
      </c>
      <c r="J1692" s="1">
        <v>0</v>
      </c>
      <c r="K1692" s="1">
        <v>5</v>
      </c>
      <c r="L1692" s="1">
        <v>143.13</v>
      </c>
      <c r="M1692" s="1">
        <v>143.19</v>
      </c>
      <c r="N1692" s="1">
        <v>141.55500000000001</v>
      </c>
      <c r="O1692" s="1">
        <v>141.6</v>
      </c>
      <c r="P1692" s="1">
        <v>6</v>
      </c>
      <c r="Q1692" s="1">
        <v>5</v>
      </c>
      <c r="R1692" s="2" t="s">
        <v>31</v>
      </c>
      <c r="S1692" s="2"/>
      <c r="T1692" s="2" t="s">
        <v>136</v>
      </c>
      <c r="U1692" s="2" t="s">
        <v>137</v>
      </c>
      <c r="V1692" s="2" t="s">
        <v>138</v>
      </c>
      <c r="W1692" s="2" t="s">
        <v>3542</v>
      </c>
      <c r="X1692" s="3">
        <v>44899.732638888891</v>
      </c>
      <c r="Y1692" s="2" t="s">
        <v>1304</v>
      </c>
      <c r="Z1692" s="2" t="s">
        <v>36</v>
      </c>
      <c r="AA1692" s="2"/>
      <c r="AB1692" s="2" t="s">
        <v>3543</v>
      </c>
    </row>
    <row r="1693" spans="1:28" ht="13" x14ac:dyDescent="0.15">
      <c r="A1693" s="1">
        <v>397</v>
      </c>
      <c r="B1693" s="2" t="s">
        <v>28</v>
      </c>
      <c r="C1693" s="2" t="s">
        <v>3397</v>
      </c>
      <c r="D1693" s="1">
        <v>11</v>
      </c>
      <c r="E1693" s="2" t="s">
        <v>1619</v>
      </c>
      <c r="F1693" s="1" t="s">
        <v>119</v>
      </c>
      <c r="G1693" s="2"/>
      <c r="H1693" s="1">
        <v>11</v>
      </c>
      <c r="I1693" s="1">
        <v>17</v>
      </c>
      <c r="J1693" s="1">
        <v>11</v>
      </c>
      <c r="K1693" s="1">
        <v>5</v>
      </c>
      <c r="L1693" s="1">
        <v>143.13</v>
      </c>
      <c r="M1693" s="1">
        <v>143.19</v>
      </c>
      <c r="N1693" s="1">
        <v>141.55500000000001</v>
      </c>
      <c r="O1693" s="1">
        <v>141.6</v>
      </c>
      <c r="P1693" s="1">
        <v>6</v>
      </c>
      <c r="Q1693" s="1">
        <v>212</v>
      </c>
      <c r="R1693" s="2" t="s">
        <v>59</v>
      </c>
      <c r="S1693" s="2" t="s">
        <v>32</v>
      </c>
      <c r="T1693" s="2"/>
      <c r="U1693" s="2"/>
      <c r="V1693" s="2" t="s">
        <v>32</v>
      </c>
      <c r="W1693" s="2" t="s">
        <v>3544</v>
      </c>
      <c r="X1693" s="3">
        <v>44899.732638888891</v>
      </c>
      <c r="Y1693" s="2" t="s">
        <v>35</v>
      </c>
      <c r="Z1693" s="2" t="s">
        <v>36</v>
      </c>
      <c r="AA1693" s="2"/>
      <c r="AB1693" s="2" t="s">
        <v>3545</v>
      </c>
    </row>
    <row r="1694" spans="1:28" ht="13" x14ac:dyDescent="0.15">
      <c r="A1694" s="1">
        <v>397</v>
      </c>
      <c r="B1694" s="2" t="s">
        <v>28</v>
      </c>
      <c r="C1694" s="2" t="s">
        <v>3397</v>
      </c>
      <c r="D1694" s="1">
        <v>11</v>
      </c>
      <c r="E1694" s="2" t="s">
        <v>1619</v>
      </c>
      <c r="F1694" s="1" t="s">
        <v>119</v>
      </c>
      <c r="G1694" s="2"/>
      <c r="H1694" s="1">
        <v>11</v>
      </c>
      <c r="I1694" s="1">
        <v>17</v>
      </c>
      <c r="J1694" s="1">
        <v>0</v>
      </c>
      <c r="K1694" s="1">
        <v>5</v>
      </c>
      <c r="L1694" s="1">
        <v>143.13</v>
      </c>
      <c r="M1694" s="1">
        <v>143.19</v>
      </c>
      <c r="N1694" s="1">
        <v>141.55500000000001</v>
      </c>
      <c r="O1694" s="1">
        <v>141.6</v>
      </c>
      <c r="P1694" s="1">
        <v>6</v>
      </c>
      <c r="Q1694" s="1">
        <v>5</v>
      </c>
      <c r="R1694" s="2" t="s">
        <v>31</v>
      </c>
      <c r="S1694" s="2"/>
      <c r="T1694" s="2" t="s">
        <v>153</v>
      </c>
      <c r="U1694" s="2" t="s">
        <v>154</v>
      </c>
      <c r="V1694" s="2" t="s">
        <v>155</v>
      </c>
      <c r="W1694" s="2" t="s">
        <v>3546</v>
      </c>
      <c r="X1694" s="3">
        <v>44899.732638888891</v>
      </c>
      <c r="Y1694" s="2" t="s">
        <v>1304</v>
      </c>
      <c r="Z1694" s="2" t="s">
        <v>36</v>
      </c>
      <c r="AA1694" s="2"/>
      <c r="AB1694" s="2" t="s">
        <v>3547</v>
      </c>
    </row>
    <row r="1695" spans="1:28" ht="13" x14ac:dyDescent="0.15">
      <c r="A1695" s="1">
        <v>397</v>
      </c>
      <c r="B1695" s="2" t="s">
        <v>28</v>
      </c>
      <c r="C1695" s="2" t="s">
        <v>3397</v>
      </c>
      <c r="D1695" s="1">
        <v>11</v>
      </c>
      <c r="E1695" s="2" t="s">
        <v>1619</v>
      </c>
      <c r="F1695" s="1" t="s">
        <v>119</v>
      </c>
      <c r="G1695" s="2"/>
      <c r="H1695" s="1">
        <v>11</v>
      </c>
      <c r="I1695" s="1">
        <v>17</v>
      </c>
      <c r="J1695" s="1">
        <v>0</v>
      </c>
      <c r="K1695" s="1">
        <v>5</v>
      </c>
      <c r="L1695" s="1">
        <v>143.13</v>
      </c>
      <c r="M1695" s="1">
        <v>143.19</v>
      </c>
      <c r="N1695" s="1">
        <v>141.55500000000001</v>
      </c>
      <c r="O1695" s="1">
        <v>141.6</v>
      </c>
      <c r="P1695" s="1">
        <v>6</v>
      </c>
      <c r="Q1695" s="1">
        <v>20</v>
      </c>
      <c r="R1695" s="2" t="s">
        <v>31</v>
      </c>
      <c r="S1695" s="2"/>
      <c r="T1695" s="2" t="s">
        <v>158</v>
      </c>
      <c r="U1695" s="2" t="s">
        <v>159</v>
      </c>
      <c r="V1695" s="2" t="s">
        <v>160</v>
      </c>
      <c r="W1695" s="2" t="s">
        <v>3548</v>
      </c>
      <c r="X1695" s="3">
        <v>44899.732638888891</v>
      </c>
      <c r="Y1695" s="2" t="s">
        <v>1304</v>
      </c>
      <c r="Z1695" s="2" t="s">
        <v>36</v>
      </c>
      <c r="AA1695" s="2"/>
      <c r="AB1695" s="2" t="s">
        <v>3549</v>
      </c>
    </row>
    <row r="1696" spans="1:28" ht="13" x14ac:dyDescent="0.15">
      <c r="A1696" s="1">
        <v>397</v>
      </c>
      <c r="B1696" s="2" t="s">
        <v>28</v>
      </c>
      <c r="C1696" s="2" t="s">
        <v>3397</v>
      </c>
      <c r="D1696" s="1">
        <v>11</v>
      </c>
      <c r="E1696" s="2" t="s">
        <v>1619</v>
      </c>
      <c r="F1696" s="1" t="s">
        <v>119</v>
      </c>
      <c r="G1696" s="2"/>
      <c r="H1696" s="1">
        <v>11</v>
      </c>
      <c r="I1696" s="1">
        <v>17</v>
      </c>
      <c r="J1696" s="1">
        <v>0</v>
      </c>
      <c r="K1696" s="1">
        <v>5</v>
      </c>
      <c r="L1696" s="1">
        <v>143.13</v>
      </c>
      <c r="M1696" s="1">
        <v>143.19</v>
      </c>
      <c r="N1696" s="1">
        <v>141.55500000000001</v>
      </c>
      <c r="O1696" s="1">
        <v>141.6</v>
      </c>
      <c r="P1696" s="1">
        <v>6</v>
      </c>
      <c r="Q1696" s="1">
        <v>30</v>
      </c>
      <c r="R1696" s="2" t="s">
        <v>31</v>
      </c>
      <c r="S1696" s="2"/>
      <c r="T1696" s="2" t="s">
        <v>125</v>
      </c>
      <c r="U1696" s="2" t="s">
        <v>126</v>
      </c>
      <c r="V1696" s="2" t="s">
        <v>127</v>
      </c>
      <c r="W1696" s="2" t="s">
        <v>3550</v>
      </c>
      <c r="X1696" s="3">
        <v>44899.732638888891</v>
      </c>
      <c r="Y1696" s="2" t="s">
        <v>1304</v>
      </c>
      <c r="Z1696" s="2" t="s">
        <v>36</v>
      </c>
      <c r="AA1696" s="2"/>
      <c r="AB1696" s="2" t="s">
        <v>3551</v>
      </c>
    </row>
    <row r="1697" spans="1:28" ht="13" x14ac:dyDescent="0.15">
      <c r="A1697" s="1">
        <v>397</v>
      </c>
      <c r="B1697" s="2" t="s">
        <v>28</v>
      </c>
      <c r="C1697" s="2" t="s">
        <v>3397</v>
      </c>
      <c r="D1697" s="1">
        <v>11</v>
      </c>
      <c r="E1697" s="2" t="s">
        <v>1619</v>
      </c>
      <c r="F1697" s="1" t="s">
        <v>119</v>
      </c>
      <c r="G1697" s="2"/>
      <c r="H1697" s="1">
        <v>11</v>
      </c>
      <c r="I1697" s="1">
        <v>17</v>
      </c>
      <c r="J1697" s="1">
        <v>0</v>
      </c>
      <c r="K1697" s="1">
        <v>5</v>
      </c>
      <c r="L1697" s="1">
        <v>143.13</v>
      </c>
      <c r="M1697" s="1">
        <v>143.19</v>
      </c>
      <c r="N1697" s="1">
        <v>141.55500000000001</v>
      </c>
      <c r="O1697" s="1">
        <v>141.6</v>
      </c>
      <c r="P1697" s="1">
        <v>6</v>
      </c>
      <c r="Q1697" s="1">
        <v>20</v>
      </c>
      <c r="R1697" s="2" t="s">
        <v>31</v>
      </c>
      <c r="S1697" s="2"/>
      <c r="T1697" s="2" t="s">
        <v>146</v>
      </c>
      <c r="U1697" s="2" t="s">
        <v>147</v>
      </c>
      <c r="V1697" s="2" t="s">
        <v>148</v>
      </c>
      <c r="W1697" s="2" t="s">
        <v>3552</v>
      </c>
      <c r="X1697" s="3">
        <v>44899.732638888891</v>
      </c>
      <c r="Y1697" s="2" t="s">
        <v>1304</v>
      </c>
      <c r="Z1697" s="2" t="s">
        <v>36</v>
      </c>
      <c r="AA1697" s="2"/>
      <c r="AB1697" s="2" t="s">
        <v>3553</v>
      </c>
    </row>
    <row r="1698" spans="1:28" ht="13" x14ac:dyDescent="0.15">
      <c r="A1698" s="1">
        <v>397</v>
      </c>
      <c r="B1698" s="2" t="s">
        <v>28</v>
      </c>
      <c r="C1698" s="2" t="s">
        <v>3397</v>
      </c>
      <c r="D1698" s="1">
        <v>11</v>
      </c>
      <c r="E1698" s="2" t="s">
        <v>1619</v>
      </c>
      <c r="F1698" s="1" t="s">
        <v>119</v>
      </c>
      <c r="G1698" s="2"/>
      <c r="H1698" s="1">
        <v>11</v>
      </c>
      <c r="I1698" s="1">
        <v>17</v>
      </c>
      <c r="J1698" s="1">
        <v>0</v>
      </c>
      <c r="K1698" s="1">
        <v>5</v>
      </c>
      <c r="L1698" s="1">
        <v>143.13</v>
      </c>
      <c r="M1698" s="1">
        <v>143.19</v>
      </c>
      <c r="N1698" s="1">
        <v>141.55500000000001</v>
      </c>
      <c r="O1698" s="1">
        <v>141.6</v>
      </c>
      <c r="P1698" s="1">
        <v>6</v>
      </c>
      <c r="Q1698" s="1">
        <v>30</v>
      </c>
      <c r="R1698" s="2" t="s">
        <v>31</v>
      </c>
      <c r="S1698" s="2"/>
      <c r="T1698" s="2" t="s">
        <v>120</v>
      </c>
      <c r="U1698" s="2" t="s">
        <v>121</v>
      </c>
      <c r="V1698" s="2" t="s">
        <v>122</v>
      </c>
      <c r="W1698" s="2" t="s">
        <v>3554</v>
      </c>
      <c r="X1698" s="3">
        <v>44899.732638888891</v>
      </c>
      <c r="Y1698" s="2" t="s">
        <v>1304</v>
      </c>
      <c r="Z1698" s="2" t="s">
        <v>36</v>
      </c>
      <c r="AA1698" s="2"/>
      <c r="AB1698" s="2" t="s">
        <v>3555</v>
      </c>
    </row>
    <row r="1699" spans="1:28" ht="13" x14ac:dyDescent="0.15">
      <c r="A1699" s="1">
        <v>397</v>
      </c>
      <c r="B1699" s="2" t="s">
        <v>28</v>
      </c>
      <c r="C1699" s="2" t="s">
        <v>3397</v>
      </c>
      <c r="D1699" s="1">
        <v>11</v>
      </c>
      <c r="E1699" s="2" t="s">
        <v>1619</v>
      </c>
      <c r="F1699" s="1" t="s">
        <v>119</v>
      </c>
      <c r="G1699" s="2"/>
      <c r="H1699" s="1">
        <v>11</v>
      </c>
      <c r="I1699" s="1">
        <v>17</v>
      </c>
      <c r="J1699" s="1">
        <v>0</v>
      </c>
      <c r="K1699" s="1">
        <v>5</v>
      </c>
      <c r="L1699" s="1">
        <v>143.13</v>
      </c>
      <c r="M1699" s="1">
        <v>143.19</v>
      </c>
      <c r="N1699" s="1">
        <v>141.55500000000001</v>
      </c>
      <c r="O1699" s="1">
        <v>141.6</v>
      </c>
      <c r="P1699" s="1">
        <v>6</v>
      </c>
      <c r="Q1699" s="1">
        <v>5</v>
      </c>
      <c r="R1699" s="2" t="s">
        <v>31</v>
      </c>
      <c r="S1699" s="2"/>
      <c r="T1699" s="2" t="s">
        <v>141</v>
      </c>
      <c r="U1699" s="2" t="s">
        <v>142</v>
      </c>
      <c r="V1699" s="2" t="s">
        <v>143</v>
      </c>
      <c r="W1699" s="2" t="s">
        <v>3556</v>
      </c>
      <c r="X1699" s="3">
        <v>44899.732638888891</v>
      </c>
      <c r="Y1699" s="2" t="s">
        <v>1304</v>
      </c>
      <c r="Z1699" s="2" t="s">
        <v>36</v>
      </c>
      <c r="AA1699" s="2"/>
      <c r="AB1699" s="2" t="s">
        <v>3557</v>
      </c>
    </row>
    <row r="1700" spans="1:28" ht="13" x14ac:dyDescent="0.15">
      <c r="A1700" s="1">
        <v>397</v>
      </c>
      <c r="B1700" s="2" t="s">
        <v>28</v>
      </c>
      <c r="C1700" s="2" t="s">
        <v>3397</v>
      </c>
      <c r="D1700" s="1">
        <v>12</v>
      </c>
      <c r="E1700" s="2" t="s">
        <v>1619</v>
      </c>
      <c r="F1700" s="1" t="s">
        <v>119</v>
      </c>
      <c r="G1700" s="2"/>
      <c r="H1700" s="1">
        <v>14</v>
      </c>
      <c r="I1700" s="1">
        <v>20</v>
      </c>
      <c r="J1700" s="1">
        <v>0</v>
      </c>
      <c r="K1700" s="1">
        <v>5</v>
      </c>
      <c r="L1700" s="1">
        <v>149.04</v>
      </c>
      <c r="M1700" s="1">
        <v>149.1</v>
      </c>
      <c r="N1700" s="1">
        <v>146.46</v>
      </c>
      <c r="O1700" s="1">
        <v>146.499</v>
      </c>
      <c r="P1700" s="1">
        <v>6</v>
      </c>
      <c r="Q1700" s="1">
        <v>5</v>
      </c>
      <c r="R1700" s="2" t="s">
        <v>31</v>
      </c>
      <c r="S1700" s="2"/>
      <c r="T1700" s="2" t="s">
        <v>141</v>
      </c>
      <c r="U1700" s="2" t="s">
        <v>142</v>
      </c>
      <c r="V1700" s="2" t="s">
        <v>143</v>
      </c>
      <c r="W1700" s="2" t="s">
        <v>3558</v>
      </c>
      <c r="X1700" s="3">
        <v>44899.755555555559</v>
      </c>
      <c r="Y1700" s="2" t="s">
        <v>1304</v>
      </c>
      <c r="Z1700" s="2" t="s">
        <v>36</v>
      </c>
      <c r="AA1700" s="2"/>
      <c r="AB1700" s="2" t="s">
        <v>3559</v>
      </c>
    </row>
    <row r="1701" spans="1:28" ht="13" x14ac:dyDescent="0.15">
      <c r="A1701" s="1">
        <v>397</v>
      </c>
      <c r="B1701" s="2" t="s">
        <v>28</v>
      </c>
      <c r="C1701" s="2" t="s">
        <v>3397</v>
      </c>
      <c r="D1701" s="1">
        <v>12</v>
      </c>
      <c r="E1701" s="2" t="s">
        <v>1619</v>
      </c>
      <c r="F1701" s="1" t="s">
        <v>119</v>
      </c>
      <c r="G1701" s="2"/>
      <c r="H1701" s="1">
        <v>14</v>
      </c>
      <c r="I1701" s="1">
        <v>20</v>
      </c>
      <c r="J1701" s="1">
        <v>0</v>
      </c>
      <c r="K1701" s="1">
        <v>5</v>
      </c>
      <c r="L1701" s="1">
        <v>149.04</v>
      </c>
      <c r="M1701" s="1">
        <v>149.1</v>
      </c>
      <c r="N1701" s="1">
        <v>146.46</v>
      </c>
      <c r="O1701" s="1">
        <v>146.499</v>
      </c>
      <c r="P1701" s="1">
        <v>6</v>
      </c>
      <c r="Q1701" s="1">
        <v>5</v>
      </c>
      <c r="R1701" s="2" t="s">
        <v>31</v>
      </c>
      <c r="S1701" s="2"/>
      <c r="T1701" s="2" t="s">
        <v>136</v>
      </c>
      <c r="U1701" s="2" t="s">
        <v>137</v>
      </c>
      <c r="V1701" s="2" t="s">
        <v>138</v>
      </c>
      <c r="W1701" s="2" t="s">
        <v>3560</v>
      </c>
      <c r="X1701" s="3">
        <v>44899.755555555559</v>
      </c>
      <c r="Y1701" s="2" t="s">
        <v>1304</v>
      </c>
      <c r="Z1701" s="2" t="s">
        <v>36</v>
      </c>
      <c r="AA1701" s="2"/>
      <c r="AB1701" s="2" t="s">
        <v>3561</v>
      </c>
    </row>
    <row r="1702" spans="1:28" ht="13" x14ac:dyDescent="0.15">
      <c r="A1702" s="1">
        <v>397</v>
      </c>
      <c r="B1702" s="2" t="s">
        <v>28</v>
      </c>
      <c r="C1702" s="2" t="s">
        <v>3397</v>
      </c>
      <c r="D1702" s="1">
        <v>12</v>
      </c>
      <c r="E1702" s="2" t="s">
        <v>1619</v>
      </c>
      <c r="F1702" s="1" t="s">
        <v>119</v>
      </c>
      <c r="G1702" s="2"/>
      <c r="H1702" s="1">
        <v>14</v>
      </c>
      <c r="I1702" s="1">
        <v>20</v>
      </c>
      <c r="J1702" s="1">
        <v>0</v>
      </c>
      <c r="K1702" s="1">
        <v>5</v>
      </c>
      <c r="L1702" s="1">
        <v>149.04</v>
      </c>
      <c r="M1702" s="1">
        <v>149.1</v>
      </c>
      <c r="N1702" s="1">
        <v>146.46</v>
      </c>
      <c r="O1702" s="1">
        <v>146.499</v>
      </c>
      <c r="P1702" s="1">
        <v>6</v>
      </c>
      <c r="Q1702" s="1">
        <v>30</v>
      </c>
      <c r="R1702" s="2" t="s">
        <v>31</v>
      </c>
      <c r="S1702" s="2"/>
      <c r="T1702" s="2" t="s">
        <v>120</v>
      </c>
      <c r="U1702" s="2" t="s">
        <v>121</v>
      </c>
      <c r="V1702" s="2" t="s">
        <v>122</v>
      </c>
      <c r="W1702" s="2" t="s">
        <v>3562</v>
      </c>
      <c r="X1702" s="3">
        <v>44899.755555555559</v>
      </c>
      <c r="Y1702" s="2" t="s">
        <v>1304</v>
      </c>
      <c r="Z1702" s="2" t="s">
        <v>36</v>
      </c>
      <c r="AA1702" s="2"/>
      <c r="AB1702" s="2" t="s">
        <v>3563</v>
      </c>
    </row>
    <row r="1703" spans="1:28" ht="13" x14ac:dyDescent="0.15">
      <c r="A1703" s="1">
        <v>397</v>
      </c>
      <c r="B1703" s="2" t="s">
        <v>28</v>
      </c>
      <c r="C1703" s="2" t="s">
        <v>3397</v>
      </c>
      <c r="D1703" s="1">
        <v>12</v>
      </c>
      <c r="E1703" s="2" t="s">
        <v>1619</v>
      </c>
      <c r="F1703" s="1" t="s">
        <v>119</v>
      </c>
      <c r="G1703" s="2"/>
      <c r="H1703" s="1">
        <v>14</v>
      </c>
      <c r="I1703" s="1">
        <v>20</v>
      </c>
      <c r="J1703" s="1">
        <v>14</v>
      </c>
      <c r="K1703" s="1">
        <v>5</v>
      </c>
      <c r="L1703" s="1">
        <v>149.04</v>
      </c>
      <c r="M1703" s="1">
        <v>149.1</v>
      </c>
      <c r="N1703" s="1">
        <v>146.46</v>
      </c>
      <c r="O1703" s="1">
        <v>146.5</v>
      </c>
      <c r="P1703" s="1">
        <v>6</v>
      </c>
      <c r="Q1703" s="1">
        <v>212</v>
      </c>
      <c r="R1703" s="2" t="s">
        <v>59</v>
      </c>
      <c r="S1703" s="2" t="s">
        <v>32</v>
      </c>
      <c r="T1703" s="2"/>
      <c r="U1703" s="2"/>
      <c r="V1703" s="2" t="s">
        <v>32</v>
      </c>
      <c r="W1703" s="2" t="s">
        <v>3564</v>
      </c>
      <c r="X1703" s="3">
        <v>44899.755555555559</v>
      </c>
      <c r="Y1703" s="2" t="s">
        <v>35</v>
      </c>
      <c r="Z1703" s="2" t="s">
        <v>36</v>
      </c>
      <c r="AA1703" s="2"/>
      <c r="AB1703" s="2" t="s">
        <v>3565</v>
      </c>
    </row>
    <row r="1704" spans="1:28" ht="13" x14ac:dyDescent="0.15">
      <c r="A1704" s="1">
        <v>397</v>
      </c>
      <c r="B1704" s="2" t="s">
        <v>28</v>
      </c>
      <c r="C1704" s="2" t="s">
        <v>3397</v>
      </c>
      <c r="D1704" s="1">
        <v>12</v>
      </c>
      <c r="E1704" s="2" t="s">
        <v>1619</v>
      </c>
      <c r="F1704" s="1" t="s">
        <v>119</v>
      </c>
      <c r="G1704" s="2"/>
      <c r="H1704" s="1">
        <v>14</v>
      </c>
      <c r="I1704" s="1">
        <v>20</v>
      </c>
      <c r="J1704" s="1">
        <v>0</v>
      </c>
      <c r="K1704" s="1">
        <v>5</v>
      </c>
      <c r="L1704" s="1">
        <v>149.04</v>
      </c>
      <c r="M1704" s="1">
        <v>149.1</v>
      </c>
      <c r="N1704" s="1">
        <v>146.46</v>
      </c>
      <c r="O1704" s="1">
        <v>146.499</v>
      </c>
      <c r="P1704" s="1">
        <v>6</v>
      </c>
      <c r="Q1704" s="1">
        <v>20</v>
      </c>
      <c r="R1704" s="2" t="s">
        <v>31</v>
      </c>
      <c r="S1704" s="2"/>
      <c r="T1704" s="2" t="s">
        <v>146</v>
      </c>
      <c r="U1704" s="2" t="s">
        <v>147</v>
      </c>
      <c r="V1704" s="2" t="s">
        <v>148</v>
      </c>
      <c r="W1704" s="2" t="s">
        <v>3566</v>
      </c>
      <c r="X1704" s="3">
        <v>44899.755555555559</v>
      </c>
      <c r="Y1704" s="2" t="s">
        <v>1304</v>
      </c>
      <c r="Z1704" s="2" t="s">
        <v>36</v>
      </c>
      <c r="AA1704" s="2"/>
      <c r="AB1704" s="2" t="s">
        <v>3567</v>
      </c>
    </row>
    <row r="1705" spans="1:28" ht="13" x14ac:dyDescent="0.15">
      <c r="A1705" s="1">
        <v>397</v>
      </c>
      <c r="B1705" s="2" t="s">
        <v>28</v>
      </c>
      <c r="C1705" s="2" t="s">
        <v>3397</v>
      </c>
      <c r="D1705" s="1">
        <v>12</v>
      </c>
      <c r="E1705" s="2" t="s">
        <v>1619</v>
      </c>
      <c r="F1705" s="2" t="s">
        <v>119</v>
      </c>
      <c r="G1705" s="2"/>
      <c r="H1705" s="1">
        <v>14</v>
      </c>
      <c r="I1705" s="1">
        <v>20</v>
      </c>
      <c r="J1705" s="1">
        <v>0</v>
      </c>
      <c r="K1705" s="1">
        <v>5</v>
      </c>
      <c r="L1705" s="1">
        <v>149.04</v>
      </c>
      <c r="M1705" s="1">
        <v>149.1</v>
      </c>
      <c r="N1705" s="1">
        <v>146.46</v>
      </c>
      <c r="O1705" s="1">
        <v>146.499</v>
      </c>
      <c r="P1705" s="1">
        <v>6</v>
      </c>
      <c r="Q1705" s="1">
        <v>20</v>
      </c>
      <c r="R1705" s="2" t="s">
        <v>31</v>
      </c>
      <c r="S1705" s="2"/>
      <c r="T1705" s="2" t="s">
        <v>158</v>
      </c>
      <c r="U1705" s="2" t="s">
        <v>159</v>
      </c>
      <c r="V1705" s="2" t="s">
        <v>160</v>
      </c>
      <c r="W1705" s="2" t="s">
        <v>3568</v>
      </c>
      <c r="X1705" s="3">
        <v>44899.755555555559</v>
      </c>
      <c r="Y1705" s="2" t="s">
        <v>1304</v>
      </c>
      <c r="Z1705" s="2" t="s">
        <v>36</v>
      </c>
      <c r="AA1705" s="2"/>
      <c r="AB1705" s="2" t="s">
        <v>3569</v>
      </c>
    </row>
    <row r="1706" spans="1:28" ht="13" x14ac:dyDescent="0.15">
      <c r="A1706" s="1">
        <v>397</v>
      </c>
      <c r="B1706" s="2" t="s">
        <v>28</v>
      </c>
      <c r="C1706" s="2" t="s">
        <v>3397</v>
      </c>
      <c r="D1706" s="1">
        <v>12</v>
      </c>
      <c r="E1706" s="2" t="s">
        <v>1619</v>
      </c>
      <c r="F1706" s="2" t="s">
        <v>119</v>
      </c>
      <c r="G1706" s="2"/>
      <c r="H1706" s="1">
        <v>14</v>
      </c>
      <c r="I1706" s="1">
        <v>20</v>
      </c>
      <c r="J1706" s="1">
        <v>0</v>
      </c>
      <c r="K1706" s="1">
        <v>5</v>
      </c>
      <c r="L1706" s="1">
        <v>149.04</v>
      </c>
      <c r="M1706" s="1">
        <v>149.1</v>
      </c>
      <c r="N1706" s="1">
        <v>146.46</v>
      </c>
      <c r="O1706" s="1">
        <v>146.499</v>
      </c>
      <c r="P1706" s="1">
        <v>6</v>
      </c>
      <c r="Q1706" s="1">
        <v>30</v>
      </c>
      <c r="R1706" s="2" t="s">
        <v>31</v>
      </c>
      <c r="S1706" s="2"/>
      <c r="T1706" s="2" t="s">
        <v>125</v>
      </c>
      <c r="U1706" s="2" t="s">
        <v>126</v>
      </c>
      <c r="V1706" s="2" t="s">
        <v>127</v>
      </c>
      <c r="W1706" s="2" t="s">
        <v>3570</v>
      </c>
      <c r="X1706" s="3">
        <v>44899.755555555559</v>
      </c>
      <c r="Y1706" s="2" t="s">
        <v>1304</v>
      </c>
      <c r="Z1706" s="2" t="s">
        <v>36</v>
      </c>
      <c r="AA1706" s="2"/>
      <c r="AB1706" s="2" t="s">
        <v>3571</v>
      </c>
    </row>
    <row r="1707" spans="1:28" ht="13" x14ac:dyDescent="0.15">
      <c r="A1707" s="1">
        <v>397</v>
      </c>
      <c r="B1707" s="2" t="s">
        <v>28</v>
      </c>
      <c r="C1707" s="2" t="s">
        <v>3397</v>
      </c>
      <c r="D1707" s="1">
        <v>12</v>
      </c>
      <c r="E1707" s="2" t="s">
        <v>1619</v>
      </c>
      <c r="F1707" s="2" t="s">
        <v>119</v>
      </c>
      <c r="G1707" s="2"/>
      <c r="H1707" s="1">
        <v>14</v>
      </c>
      <c r="I1707" s="1">
        <v>20</v>
      </c>
      <c r="J1707" s="1">
        <v>0</v>
      </c>
      <c r="K1707" s="1">
        <v>5</v>
      </c>
      <c r="L1707" s="1">
        <v>149.04</v>
      </c>
      <c r="M1707" s="1">
        <v>149.1</v>
      </c>
      <c r="N1707" s="1">
        <v>146.46</v>
      </c>
      <c r="O1707" s="1">
        <v>146.499</v>
      </c>
      <c r="P1707" s="1">
        <v>6</v>
      </c>
      <c r="Q1707" s="1">
        <v>5</v>
      </c>
      <c r="R1707" s="2" t="s">
        <v>31</v>
      </c>
      <c r="S1707" s="2"/>
      <c r="T1707" s="2" t="s">
        <v>153</v>
      </c>
      <c r="U1707" s="2" t="s">
        <v>154</v>
      </c>
      <c r="V1707" s="2" t="s">
        <v>155</v>
      </c>
      <c r="W1707" s="2" t="s">
        <v>3572</v>
      </c>
      <c r="X1707" s="3">
        <v>44899.755555555559</v>
      </c>
      <c r="Y1707" s="2" t="s">
        <v>1304</v>
      </c>
      <c r="Z1707" s="2" t="s">
        <v>36</v>
      </c>
      <c r="AA1707" s="2"/>
      <c r="AB1707" s="2" t="s">
        <v>3573</v>
      </c>
    </row>
    <row r="1708" spans="1:28" ht="13" x14ac:dyDescent="0.15">
      <c r="A1708" s="1">
        <v>397</v>
      </c>
      <c r="B1708" s="2" t="s">
        <v>28</v>
      </c>
      <c r="C1708" s="2" t="s">
        <v>3397</v>
      </c>
      <c r="D1708" s="1">
        <v>13</v>
      </c>
      <c r="E1708" s="2" t="s">
        <v>1619</v>
      </c>
      <c r="F1708" s="2" t="s">
        <v>119</v>
      </c>
      <c r="G1708" s="2"/>
      <c r="H1708" s="1">
        <v>9</v>
      </c>
      <c r="I1708" s="1">
        <v>15</v>
      </c>
      <c r="J1708" s="1">
        <v>9</v>
      </c>
      <c r="K1708" s="1">
        <v>5</v>
      </c>
      <c r="L1708" s="1">
        <v>153.30000000000001</v>
      </c>
      <c r="M1708" s="1">
        <v>153.36000000000001</v>
      </c>
      <c r="N1708" s="1">
        <v>151.25800000000001</v>
      </c>
      <c r="O1708" s="1">
        <v>151.30000000000001</v>
      </c>
      <c r="P1708" s="1">
        <v>6</v>
      </c>
      <c r="Q1708" s="1">
        <v>212</v>
      </c>
      <c r="R1708" s="2" t="s">
        <v>59</v>
      </c>
      <c r="S1708" s="2" t="s">
        <v>32</v>
      </c>
      <c r="T1708" s="2"/>
      <c r="U1708" s="2"/>
      <c r="V1708" s="2" t="s">
        <v>32</v>
      </c>
      <c r="W1708" s="2" t="s">
        <v>3574</v>
      </c>
      <c r="X1708" s="3">
        <v>44899.77847222222</v>
      </c>
      <c r="Y1708" s="2" t="s">
        <v>35</v>
      </c>
      <c r="Z1708" s="2" t="s">
        <v>36</v>
      </c>
      <c r="AA1708" s="2"/>
      <c r="AB1708" s="2" t="s">
        <v>3575</v>
      </c>
    </row>
    <row r="1709" spans="1:28" ht="13" x14ac:dyDescent="0.15">
      <c r="A1709" s="1">
        <v>397</v>
      </c>
      <c r="B1709" s="2" t="s">
        <v>28</v>
      </c>
      <c r="C1709" s="2" t="s">
        <v>3397</v>
      </c>
      <c r="D1709" s="1">
        <v>13</v>
      </c>
      <c r="E1709" s="2" t="s">
        <v>1619</v>
      </c>
      <c r="F1709" s="2" t="s">
        <v>119</v>
      </c>
      <c r="G1709" s="2"/>
      <c r="H1709" s="1">
        <v>9</v>
      </c>
      <c r="I1709" s="1">
        <v>15</v>
      </c>
      <c r="J1709" s="1">
        <v>0</v>
      </c>
      <c r="K1709" s="1">
        <v>5</v>
      </c>
      <c r="L1709" s="1">
        <v>153.30000000000001</v>
      </c>
      <c r="M1709" s="1">
        <v>153.36000000000001</v>
      </c>
      <c r="N1709" s="1">
        <v>151.25800000000001</v>
      </c>
      <c r="O1709" s="1">
        <v>151.30000000000001</v>
      </c>
      <c r="P1709" s="1">
        <v>6</v>
      </c>
      <c r="Q1709" s="1">
        <v>5</v>
      </c>
      <c r="R1709" s="2" t="s">
        <v>31</v>
      </c>
      <c r="S1709" s="2"/>
      <c r="T1709" s="2" t="s">
        <v>136</v>
      </c>
      <c r="U1709" s="2" t="s">
        <v>137</v>
      </c>
      <c r="V1709" s="2" t="s">
        <v>138</v>
      </c>
      <c r="W1709" s="2" t="s">
        <v>3576</v>
      </c>
      <c r="X1709" s="3">
        <v>44899.77847222222</v>
      </c>
      <c r="Y1709" s="2" t="s">
        <v>1304</v>
      </c>
      <c r="Z1709" s="2" t="s">
        <v>36</v>
      </c>
      <c r="AA1709" s="2"/>
      <c r="AB1709" s="2" t="s">
        <v>3577</v>
      </c>
    </row>
    <row r="1710" spans="1:28" ht="13" x14ac:dyDescent="0.15">
      <c r="A1710" s="1">
        <v>397</v>
      </c>
      <c r="B1710" s="2" t="s">
        <v>28</v>
      </c>
      <c r="C1710" s="2" t="s">
        <v>3397</v>
      </c>
      <c r="D1710" s="1">
        <v>13</v>
      </c>
      <c r="E1710" s="2" t="s">
        <v>1619</v>
      </c>
      <c r="F1710" s="2" t="s">
        <v>119</v>
      </c>
      <c r="G1710" s="2"/>
      <c r="H1710" s="1">
        <v>9</v>
      </c>
      <c r="I1710" s="1">
        <v>15</v>
      </c>
      <c r="J1710" s="1">
        <v>0</v>
      </c>
      <c r="K1710" s="1">
        <v>5</v>
      </c>
      <c r="L1710" s="1">
        <v>153.30000000000001</v>
      </c>
      <c r="M1710" s="1">
        <v>153.36000000000001</v>
      </c>
      <c r="N1710" s="1">
        <v>151.25800000000001</v>
      </c>
      <c r="O1710" s="1">
        <v>151.30000000000001</v>
      </c>
      <c r="P1710" s="1">
        <v>6</v>
      </c>
      <c r="Q1710" s="1">
        <v>20</v>
      </c>
      <c r="R1710" s="2" t="s">
        <v>31</v>
      </c>
      <c r="S1710" s="2"/>
      <c r="T1710" s="2" t="s">
        <v>158</v>
      </c>
      <c r="U1710" s="2" t="s">
        <v>159</v>
      </c>
      <c r="V1710" s="2" t="s">
        <v>160</v>
      </c>
      <c r="W1710" s="2" t="s">
        <v>3578</v>
      </c>
      <c r="X1710" s="3">
        <v>44899.77847222222</v>
      </c>
      <c r="Y1710" s="2" t="s">
        <v>1304</v>
      </c>
      <c r="Z1710" s="2" t="s">
        <v>36</v>
      </c>
      <c r="AA1710" s="2"/>
      <c r="AB1710" s="2" t="s">
        <v>3579</v>
      </c>
    </row>
    <row r="1711" spans="1:28" ht="13" x14ac:dyDescent="0.15">
      <c r="A1711" s="1">
        <v>397</v>
      </c>
      <c r="B1711" s="2" t="s">
        <v>28</v>
      </c>
      <c r="C1711" s="2" t="s">
        <v>3397</v>
      </c>
      <c r="D1711" s="1">
        <v>13</v>
      </c>
      <c r="E1711" s="2" t="s">
        <v>1619</v>
      </c>
      <c r="F1711" s="2" t="s">
        <v>119</v>
      </c>
      <c r="G1711" s="2"/>
      <c r="H1711" s="1">
        <v>9</v>
      </c>
      <c r="I1711" s="1">
        <v>15</v>
      </c>
      <c r="J1711" s="1">
        <v>0</v>
      </c>
      <c r="K1711" s="1">
        <v>5</v>
      </c>
      <c r="L1711" s="1">
        <v>153.30000000000001</v>
      </c>
      <c r="M1711" s="1">
        <v>153.36000000000001</v>
      </c>
      <c r="N1711" s="1">
        <v>151.25800000000001</v>
      </c>
      <c r="O1711" s="1">
        <v>151.30000000000001</v>
      </c>
      <c r="P1711" s="1">
        <v>6</v>
      </c>
      <c r="Q1711" s="1">
        <v>5</v>
      </c>
      <c r="R1711" s="2" t="s">
        <v>31</v>
      </c>
      <c r="S1711" s="2"/>
      <c r="T1711" s="2" t="s">
        <v>141</v>
      </c>
      <c r="U1711" s="2" t="s">
        <v>142</v>
      </c>
      <c r="V1711" s="2" t="s">
        <v>143</v>
      </c>
      <c r="W1711" s="2" t="s">
        <v>3580</v>
      </c>
      <c r="X1711" s="3">
        <v>44899.77847222222</v>
      </c>
      <c r="Y1711" s="2" t="s">
        <v>1304</v>
      </c>
      <c r="Z1711" s="2" t="s">
        <v>36</v>
      </c>
      <c r="AA1711" s="2"/>
      <c r="AB1711" s="2" t="s">
        <v>3581</v>
      </c>
    </row>
    <row r="1712" spans="1:28" ht="13" x14ac:dyDescent="0.15">
      <c r="A1712" s="1">
        <v>397</v>
      </c>
      <c r="B1712" s="2" t="s">
        <v>28</v>
      </c>
      <c r="C1712" s="2" t="s">
        <v>3397</v>
      </c>
      <c r="D1712" s="1">
        <v>13</v>
      </c>
      <c r="E1712" s="2" t="s">
        <v>1619</v>
      </c>
      <c r="F1712" s="2" t="s">
        <v>119</v>
      </c>
      <c r="G1712" s="2"/>
      <c r="H1712" s="1">
        <v>9</v>
      </c>
      <c r="I1712" s="1">
        <v>15</v>
      </c>
      <c r="J1712" s="1">
        <v>0</v>
      </c>
      <c r="K1712" s="1">
        <v>5</v>
      </c>
      <c r="L1712" s="1">
        <v>153.30000000000001</v>
      </c>
      <c r="M1712" s="1">
        <v>153.36000000000001</v>
      </c>
      <c r="N1712" s="1">
        <v>151.25800000000001</v>
      </c>
      <c r="O1712" s="1">
        <v>151.30000000000001</v>
      </c>
      <c r="P1712" s="1">
        <v>6</v>
      </c>
      <c r="Q1712" s="1">
        <v>30</v>
      </c>
      <c r="R1712" s="2" t="s">
        <v>31</v>
      </c>
      <c r="S1712" s="2"/>
      <c r="T1712" s="2" t="s">
        <v>125</v>
      </c>
      <c r="U1712" s="2" t="s">
        <v>126</v>
      </c>
      <c r="V1712" s="2" t="s">
        <v>127</v>
      </c>
      <c r="W1712" s="2" t="s">
        <v>3582</v>
      </c>
      <c r="X1712" s="3">
        <v>44899.77847222222</v>
      </c>
      <c r="Y1712" s="2" t="s">
        <v>1304</v>
      </c>
      <c r="Z1712" s="2" t="s">
        <v>36</v>
      </c>
      <c r="AA1712" s="2"/>
      <c r="AB1712" s="2" t="s">
        <v>3583</v>
      </c>
    </row>
    <row r="1713" spans="1:28" ht="13" x14ac:dyDescent="0.15">
      <c r="A1713" s="1">
        <v>397</v>
      </c>
      <c r="B1713" s="2" t="s">
        <v>28</v>
      </c>
      <c r="C1713" s="2" t="s">
        <v>3397</v>
      </c>
      <c r="D1713" s="1">
        <v>13</v>
      </c>
      <c r="E1713" s="2" t="s">
        <v>1619</v>
      </c>
      <c r="F1713" s="2" t="s">
        <v>119</v>
      </c>
      <c r="G1713" s="2"/>
      <c r="H1713" s="1">
        <v>9</v>
      </c>
      <c r="I1713" s="1">
        <v>15</v>
      </c>
      <c r="J1713" s="1">
        <v>0</v>
      </c>
      <c r="K1713" s="1">
        <v>5</v>
      </c>
      <c r="L1713" s="1">
        <v>153.30000000000001</v>
      </c>
      <c r="M1713" s="1">
        <v>153.36000000000001</v>
      </c>
      <c r="N1713" s="1">
        <v>151.25800000000001</v>
      </c>
      <c r="O1713" s="1">
        <v>151.30000000000001</v>
      </c>
      <c r="P1713" s="1">
        <v>6</v>
      </c>
      <c r="Q1713" s="1">
        <v>30</v>
      </c>
      <c r="R1713" s="2" t="s">
        <v>31</v>
      </c>
      <c r="S1713" s="2"/>
      <c r="T1713" s="2" t="s">
        <v>120</v>
      </c>
      <c r="U1713" s="2" t="s">
        <v>121</v>
      </c>
      <c r="V1713" s="2" t="s">
        <v>122</v>
      </c>
      <c r="W1713" s="2" t="s">
        <v>3584</v>
      </c>
      <c r="X1713" s="3">
        <v>44899.77847222222</v>
      </c>
      <c r="Y1713" s="2" t="s">
        <v>1304</v>
      </c>
      <c r="Z1713" s="2" t="s">
        <v>36</v>
      </c>
      <c r="AA1713" s="2"/>
      <c r="AB1713" s="2" t="s">
        <v>3585</v>
      </c>
    </row>
    <row r="1714" spans="1:28" ht="13" x14ac:dyDescent="0.15">
      <c r="A1714" s="1">
        <v>397</v>
      </c>
      <c r="B1714" s="2" t="s">
        <v>28</v>
      </c>
      <c r="C1714" s="2" t="s">
        <v>3397</v>
      </c>
      <c r="D1714" s="1">
        <v>13</v>
      </c>
      <c r="E1714" s="2" t="s">
        <v>1619</v>
      </c>
      <c r="F1714" s="2" t="s">
        <v>119</v>
      </c>
      <c r="G1714" s="2"/>
      <c r="H1714" s="1">
        <v>9</v>
      </c>
      <c r="I1714" s="1">
        <v>15</v>
      </c>
      <c r="J1714" s="1">
        <v>0</v>
      </c>
      <c r="K1714" s="1">
        <v>5</v>
      </c>
      <c r="L1714" s="1">
        <v>153.30000000000001</v>
      </c>
      <c r="M1714" s="1">
        <v>153.36000000000001</v>
      </c>
      <c r="N1714" s="1">
        <v>151.25800000000001</v>
      </c>
      <c r="O1714" s="1">
        <v>151.30000000000001</v>
      </c>
      <c r="P1714" s="1">
        <v>6</v>
      </c>
      <c r="Q1714" s="1">
        <v>20</v>
      </c>
      <c r="R1714" s="2" t="s">
        <v>31</v>
      </c>
      <c r="S1714" s="2"/>
      <c r="T1714" s="2" t="s">
        <v>146</v>
      </c>
      <c r="U1714" s="2" t="s">
        <v>147</v>
      </c>
      <c r="V1714" s="2" t="s">
        <v>148</v>
      </c>
      <c r="W1714" s="2" t="s">
        <v>3586</v>
      </c>
      <c r="X1714" s="3">
        <v>44899.77847222222</v>
      </c>
      <c r="Y1714" s="2" t="s">
        <v>1304</v>
      </c>
      <c r="Z1714" s="2" t="s">
        <v>36</v>
      </c>
      <c r="AA1714" s="2"/>
      <c r="AB1714" s="2" t="s">
        <v>3587</v>
      </c>
    </row>
    <row r="1715" spans="1:28" ht="13" x14ac:dyDescent="0.15">
      <c r="A1715" s="1">
        <v>397</v>
      </c>
      <c r="B1715" s="2" t="s">
        <v>28</v>
      </c>
      <c r="C1715" s="2" t="s">
        <v>3397</v>
      </c>
      <c r="D1715" s="1">
        <v>13</v>
      </c>
      <c r="E1715" s="2" t="s">
        <v>1619</v>
      </c>
      <c r="F1715" s="1" t="s">
        <v>119</v>
      </c>
      <c r="G1715" s="2"/>
      <c r="H1715" s="1">
        <v>9</v>
      </c>
      <c r="I1715" s="1">
        <v>15</v>
      </c>
      <c r="J1715" s="1">
        <v>0</v>
      </c>
      <c r="K1715" s="1">
        <v>5</v>
      </c>
      <c r="L1715" s="1">
        <v>153.30000000000001</v>
      </c>
      <c r="M1715" s="1">
        <v>153.36000000000001</v>
      </c>
      <c r="N1715" s="1">
        <v>151.25800000000001</v>
      </c>
      <c r="O1715" s="1">
        <v>151.30000000000001</v>
      </c>
      <c r="P1715" s="1">
        <v>6</v>
      </c>
      <c r="Q1715" s="1">
        <v>5</v>
      </c>
      <c r="R1715" s="2" t="s">
        <v>31</v>
      </c>
      <c r="S1715" s="2"/>
      <c r="T1715" s="2" t="s">
        <v>153</v>
      </c>
      <c r="U1715" s="2" t="s">
        <v>154</v>
      </c>
      <c r="V1715" s="2" t="s">
        <v>155</v>
      </c>
      <c r="W1715" s="2" t="s">
        <v>3588</v>
      </c>
      <c r="X1715" s="3">
        <v>44899.77847222222</v>
      </c>
      <c r="Y1715" s="2" t="s">
        <v>1304</v>
      </c>
      <c r="Z1715" s="2" t="s">
        <v>36</v>
      </c>
      <c r="AA1715" s="2"/>
      <c r="AB1715" s="2" t="s">
        <v>3589</v>
      </c>
    </row>
    <row r="1716" spans="1:28" ht="13" x14ac:dyDescent="0.15">
      <c r="A1716" s="1">
        <v>397</v>
      </c>
      <c r="B1716" s="2" t="s">
        <v>28</v>
      </c>
      <c r="C1716" s="2" t="s">
        <v>3397</v>
      </c>
      <c r="D1716" s="1">
        <v>14</v>
      </c>
      <c r="E1716" s="2" t="s">
        <v>1619</v>
      </c>
      <c r="F1716" s="1" t="s">
        <v>119</v>
      </c>
      <c r="G1716" s="2"/>
      <c r="H1716" s="1">
        <v>19</v>
      </c>
      <c r="I1716" s="1">
        <v>25</v>
      </c>
      <c r="J1716" s="1">
        <v>0</v>
      </c>
      <c r="K1716" s="1">
        <v>5</v>
      </c>
      <c r="L1716" s="1">
        <v>158.71</v>
      </c>
      <c r="M1716" s="1">
        <v>158.77000000000001</v>
      </c>
      <c r="N1716" s="1">
        <v>156.161</v>
      </c>
      <c r="O1716" s="1">
        <v>156.19999999999999</v>
      </c>
      <c r="P1716" s="1">
        <v>6</v>
      </c>
      <c r="Q1716" s="1">
        <v>20</v>
      </c>
      <c r="R1716" s="2" t="s">
        <v>31</v>
      </c>
      <c r="S1716" s="2"/>
      <c r="T1716" s="2" t="s">
        <v>158</v>
      </c>
      <c r="U1716" s="2" t="s">
        <v>159</v>
      </c>
      <c r="V1716" s="2" t="s">
        <v>160</v>
      </c>
      <c r="W1716" s="2" t="s">
        <v>3590</v>
      </c>
      <c r="X1716" s="3">
        <v>44899.803472222222</v>
      </c>
      <c r="Y1716" s="2" t="s">
        <v>1304</v>
      </c>
      <c r="Z1716" s="2" t="s">
        <v>36</v>
      </c>
      <c r="AA1716" s="2"/>
      <c r="AB1716" s="2" t="s">
        <v>3591</v>
      </c>
    </row>
    <row r="1717" spans="1:28" ht="13" x14ac:dyDescent="0.15">
      <c r="A1717" s="1">
        <v>397</v>
      </c>
      <c r="B1717" s="2" t="s">
        <v>28</v>
      </c>
      <c r="C1717" s="2" t="s">
        <v>3397</v>
      </c>
      <c r="D1717" s="1">
        <v>14</v>
      </c>
      <c r="E1717" s="2" t="s">
        <v>1619</v>
      </c>
      <c r="F1717" s="1" t="s">
        <v>119</v>
      </c>
      <c r="G1717" s="2"/>
      <c r="H1717" s="1">
        <v>19</v>
      </c>
      <c r="I1717" s="1">
        <v>25</v>
      </c>
      <c r="J1717" s="1">
        <v>0</v>
      </c>
      <c r="K1717" s="1">
        <v>5</v>
      </c>
      <c r="L1717" s="1">
        <v>158.71</v>
      </c>
      <c r="M1717" s="1">
        <v>158.77000000000001</v>
      </c>
      <c r="N1717" s="1">
        <v>156.161</v>
      </c>
      <c r="O1717" s="1">
        <v>156.19999999999999</v>
      </c>
      <c r="P1717" s="1">
        <v>6</v>
      </c>
      <c r="Q1717" s="1">
        <v>30</v>
      </c>
      <c r="R1717" s="2" t="s">
        <v>31</v>
      </c>
      <c r="S1717" s="2"/>
      <c r="T1717" s="2" t="s">
        <v>120</v>
      </c>
      <c r="U1717" s="2" t="s">
        <v>121</v>
      </c>
      <c r="V1717" s="2" t="s">
        <v>122</v>
      </c>
      <c r="W1717" s="2" t="s">
        <v>3592</v>
      </c>
      <c r="X1717" s="3">
        <v>44899.803472222222</v>
      </c>
      <c r="Y1717" s="2" t="s">
        <v>1304</v>
      </c>
      <c r="Z1717" s="2" t="s">
        <v>36</v>
      </c>
      <c r="AA1717" s="2"/>
      <c r="AB1717" s="2" t="s">
        <v>3593</v>
      </c>
    </row>
    <row r="1718" spans="1:28" ht="13" x14ac:dyDescent="0.15">
      <c r="A1718" s="1">
        <v>397</v>
      </c>
      <c r="B1718" s="2" t="s">
        <v>28</v>
      </c>
      <c r="C1718" s="2" t="s">
        <v>3397</v>
      </c>
      <c r="D1718" s="1">
        <v>14</v>
      </c>
      <c r="E1718" s="2" t="s">
        <v>1619</v>
      </c>
      <c r="F1718" s="1" t="s">
        <v>119</v>
      </c>
      <c r="G1718" s="2"/>
      <c r="H1718" s="1">
        <v>19</v>
      </c>
      <c r="I1718" s="1">
        <v>25</v>
      </c>
      <c r="J1718" s="1">
        <v>0</v>
      </c>
      <c r="K1718" s="1">
        <v>5</v>
      </c>
      <c r="L1718" s="1">
        <v>158.71</v>
      </c>
      <c r="M1718" s="1">
        <v>158.77000000000001</v>
      </c>
      <c r="N1718" s="1">
        <v>156.161</v>
      </c>
      <c r="O1718" s="1">
        <v>156.19999999999999</v>
      </c>
      <c r="P1718" s="1">
        <v>6</v>
      </c>
      <c r="Q1718" s="1">
        <v>5</v>
      </c>
      <c r="R1718" s="2" t="s">
        <v>31</v>
      </c>
      <c r="S1718" s="2"/>
      <c r="T1718" s="2" t="s">
        <v>136</v>
      </c>
      <c r="U1718" s="2" t="s">
        <v>137</v>
      </c>
      <c r="V1718" s="2" t="s">
        <v>138</v>
      </c>
      <c r="W1718" s="2" t="s">
        <v>3594</v>
      </c>
      <c r="X1718" s="3">
        <v>44899.803472222222</v>
      </c>
      <c r="Y1718" s="2" t="s">
        <v>1304</v>
      </c>
      <c r="Z1718" s="2" t="s">
        <v>36</v>
      </c>
      <c r="AA1718" s="2"/>
      <c r="AB1718" s="2" t="s">
        <v>3595</v>
      </c>
    </row>
    <row r="1719" spans="1:28" ht="13" x14ac:dyDescent="0.15">
      <c r="A1719" s="1">
        <v>397</v>
      </c>
      <c r="B1719" s="2" t="s">
        <v>28</v>
      </c>
      <c r="C1719" s="2" t="s">
        <v>3397</v>
      </c>
      <c r="D1719" s="1">
        <v>14</v>
      </c>
      <c r="E1719" s="2" t="s">
        <v>1619</v>
      </c>
      <c r="F1719" s="1" t="s">
        <v>119</v>
      </c>
      <c r="G1719" s="2"/>
      <c r="H1719" s="1">
        <v>19</v>
      </c>
      <c r="I1719" s="1">
        <v>25</v>
      </c>
      <c r="J1719" s="1">
        <v>0</v>
      </c>
      <c r="K1719" s="1">
        <v>5</v>
      </c>
      <c r="L1719" s="1">
        <v>158.71</v>
      </c>
      <c r="M1719" s="1">
        <v>158.77000000000001</v>
      </c>
      <c r="N1719" s="1">
        <v>156.161</v>
      </c>
      <c r="O1719" s="1">
        <v>156.19999999999999</v>
      </c>
      <c r="P1719" s="1">
        <v>6</v>
      </c>
      <c r="Q1719" s="1">
        <v>20</v>
      </c>
      <c r="R1719" s="2" t="s">
        <v>31</v>
      </c>
      <c r="S1719" s="2"/>
      <c r="T1719" s="2" t="s">
        <v>146</v>
      </c>
      <c r="U1719" s="2" t="s">
        <v>147</v>
      </c>
      <c r="V1719" s="2" t="s">
        <v>148</v>
      </c>
      <c r="W1719" s="2" t="s">
        <v>3596</v>
      </c>
      <c r="X1719" s="3">
        <v>44899.803472222222</v>
      </c>
      <c r="Y1719" s="2" t="s">
        <v>1304</v>
      </c>
      <c r="Z1719" s="2" t="s">
        <v>36</v>
      </c>
      <c r="AA1719" s="2"/>
      <c r="AB1719" s="2" t="s">
        <v>3597</v>
      </c>
    </row>
    <row r="1720" spans="1:28" ht="13" x14ac:dyDescent="0.15">
      <c r="A1720" s="1">
        <v>397</v>
      </c>
      <c r="B1720" s="2" t="s">
        <v>28</v>
      </c>
      <c r="C1720" s="2" t="s">
        <v>3397</v>
      </c>
      <c r="D1720" s="1">
        <v>14</v>
      </c>
      <c r="E1720" s="2" t="s">
        <v>1619</v>
      </c>
      <c r="F1720" s="1" t="s">
        <v>119</v>
      </c>
      <c r="G1720" s="2"/>
      <c r="H1720" s="1">
        <v>19</v>
      </c>
      <c r="I1720" s="1">
        <v>25</v>
      </c>
      <c r="J1720" s="1">
        <v>0</v>
      </c>
      <c r="K1720" s="1">
        <v>5</v>
      </c>
      <c r="L1720" s="1">
        <v>158.71</v>
      </c>
      <c r="M1720" s="1">
        <v>158.77000000000001</v>
      </c>
      <c r="N1720" s="1">
        <v>156.161</v>
      </c>
      <c r="O1720" s="1">
        <v>156.19999999999999</v>
      </c>
      <c r="P1720" s="1">
        <v>6</v>
      </c>
      <c r="Q1720" s="1">
        <v>5</v>
      </c>
      <c r="R1720" s="2" t="s">
        <v>31</v>
      </c>
      <c r="S1720" s="2"/>
      <c r="T1720" s="2" t="s">
        <v>153</v>
      </c>
      <c r="U1720" s="2" t="s">
        <v>154</v>
      </c>
      <c r="V1720" s="2" t="s">
        <v>155</v>
      </c>
      <c r="W1720" s="2" t="s">
        <v>3598</v>
      </c>
      <c r="X1720" s="3">
        <v>44899.803472222222</v>
      </c>
      <c r="Y1720" s="2" t="s">
        <v>1304</v>
      </c>
      <c r="Z1720" s="2" t="s">
        <v>36</v>
      </c>
      <c r="AA1720" s="2"/>
      <c r="AB1720" s="2" t="s">
        <v>3599</v>
      </c>
    </row>
    <row r="1721" spans="1:28" ht="13" x14ac:dyDescent="0.15">
      <c r="A1721" s="1">
        <v>397</v>
      </c>
      <c r="B1721" s="2" t="s">
        <v>28</v>
      </c>
      <c r="C1721" s="2" t="s">
        <v>3397</v>
      </c>
      <c r="D1721" s="1">
        <v>14</v>
      </c>
      <c r="E1721" s="2" t="s">
        <v>1619</v>
      </c>
      <c r="F1721" s="1" t="s">
        <v>119</v>
      </c>
      <c r="G1721" s="2"/>
      <c r="H1721" s="1">
        <v>19</v>
      </c>
      <c r="I1721" s="1">
        <v>25</v>
      </c>
      <c r="J1721" s="1">
        <v>19</v>
      </c>
      <c r="K1721" s="1">
        <v>5</v>
      </c>
      <c r="L1721" s="1">
        <v>158.71</v>
      </c>
      <c r="M1721" s="1">
        <v>158.77000000000001</v>
      </c>
      <c r="N1721" s="1">
        <v>156.161</v>
      </c>
      <c r="O1721" s="1">
        <v>156.19999999999999</v>
      </c>
      <c r="P1721" s="1">
        <v>6</v>
      </c>
      <c r="Q1721" s="1">
        <v>212</v>
      </c>
      <c r="R1721" s="2" t="s">
        <v>59</v>
      </c>
      <c r="S1721" s="2" t="s">
        <v>32</v>
      </c>
      <c r="T1721" s="2"/>
      <c r="U1721" s="2"/>
      <c r="V1721" s="2" t="s">
        <v>32</v>
      </c>
      <c r="W1721" s="2" t="s">
        <v>3600</v>
      </c>
      <c r="X1721" s="3">
        <v>44899.802777777775</v>
      </c>
      <c r="Y1721" s="2" t="s">
        <v>35</v>
      </c>
      <c r="Z1721" s="2" t="s">
        <v>36</v>
      </c>
      <c r="AA1721" s="2"/>
      <c r="AB1721" s="2" t="s">
        <v>3601</v>
      </c>
    </row>
    <row r="1722" spans="1:28" ht="13" x14ac:dyDescent="0.15">
      <c r="A1722" s="1">
        <v>397</v>
      </c>
      <c r="B1722" s="2" t="s">
        <v>28</v>
      </c>
      <c r="C1722" s="2" t="s">
        <v>3397</v>
      </c>
      <c r="D1722" s="1">
        <v>14</v>
      </c>
      <c r="E1722" s="2" t="s">
        <v>1619</v>
      </c>
      <c r="F1722" s="1" t="s">
        <v>119</v>
      </c>
      <c r="G1722" s="2"/>
      <c r="H1722" s="1">
        <v>19</v>
      </c>
      <c r="I1722" s="1">
        <v>25</v>
      </c>
      <c r="J1722" s="1">
        <v>0</v>
      </c>
      <c r="K1722" s="1">
        <v>5</v>
      </c>
      <c r="L1722" s="1">
        <v>158.71</v>
      </c>
      <c r="M1722" s="1">
        <v>158.77000000000001</v>
      </c>
      <c r="N1722" s="1">
        <v>156.161</v>
      </c>
      <c r="O1722" s="1">
        <v>156.19999999999999</v>
      </c>
      <c r="P1722" s="1">
        <v>6</v>
      </c>
      <c r="Q1722" s="1">
        <v>5</v>
      </c>
      <c r="R1722" s="2" t="s">
        <v>31</v>
      </c>
      <c r="S1722" s="2"/>
      <c r="T1722" s="2" t="s">
        <v>141</v>
      </c>
      <c r="U1722" s="2" t="s">
        <v>142</v>
      </c>
      <c r="V1722" s="2" t="s">
        <v>143</v>
      </c>
      <c r="W1722" s="2" t="s">
        <v>3602</v>
      </c>
      <c r="X1722" s="3">
        <v>44899.803472222222</v>
      </c>
      <c r="Y1722" s="2" t="s">
        <v>1304</v>
      </c>
      <c r="Z1722" s="2" t="s">
        <v>36</v>
      </c>
      <c r="AA1722" s="2"/>
      <c r="AB1722" s="2" t="s">
        <v>3603</v>
      </c>
    </row>
    <row r="1723" spans="1:28" ht="13" x14ac:dyDescent="0.15">
      <c r="A1723" s="1">
        <v>397</v>
      </c>
      <c r="B1723" s="2" t="s">
        <v>28</v>
      </c>
      <c r="C1723" s="2" t="s">
        <v>3397</v>
      </c>
      <c r="D1723" s="1">
        <v>14</v>
      </c>
      <c r="E1723" s="2" t="s">
        <v>1619</v>
      </c>
      <c r="F1723" s="1" t="s">
        <v>119</v>
      </c>
      <c r="G1723" s="2"/>
      <c r="H1723" s="1">
        <v>19</v>
      </c>
      <c r="I1723" s="1">
        <v>25</v>
      </c>
      <c r="J1723" s="1">
        <v>0</v>
      </c>
      <c r="K1723" s="1">
        <v>5</v>
      </c>
      <c r="L1723" s="1">
        <v>158.71</v>
      </c>
      <c r="M1723" s="1">
        <v>158.77000000000001</v>
      </c>
      <c r="N1723" s="1">
        <v>156.161</v>
      </c>
      <c r="O1723" s="1">
        <v>156.19999999999999</v>
      </c>
      <c r="P1723" s="1">
        <v>6</v>
      </c>
      <c r="Q1723" s="1">
        <v>30</v>
      </c>
      <c r="R1723" s="2" t="s">
        <v>31</v>
      </c>
      <c r="S1723" s="2"/>
      <c r="T1723" s="2" t="s">
        <v>125</v>
      </c>
      <c r="U1723" s="2" t="s">
        <v>126</v>
      </c>
      <c r="V1723" s="2" t="s">
        <v>127</v>
      </c>
      <c r="W1723" s="2" t="s">
        <v>3604</v>
      </c>
      <c r="X1723" s="3">
        <v>44899.803472222222</v>
      </c>
      <c r="Y1723" s="2" t="s">
        <v>1304</v>
      </c>
      <c r="Z1723" s="2" t="s">
        <v>36</v>
      </c>
      <c r="AA1723" s="2"/>
      <c r="AB1723" s="2" t="s">
        <v>3605</v>
      </c>
    </row>
    <row r="1724" spans="1:28" ht="13" x14ac:dyDescent="0.15">
      <c r="A1724" s="1">
        <v>397</v>
      </c>
      <c r="B1724" s="2" t="s">
        <v>28</v>
      </c>
      <c r="C1724" s="2" t="s">
        <v>3397</v>
      </c>
      <c r="D1724" s="1">
        <v>15</v>
      </c>
      <c r="E1724" s="2" t="s">
        <v>1619</v>
      </c>
      <c r="F1724" s="1" t="s">
        <v>119</v>
      </c>
      <c r="G1724" s="2"/>
      <c r="H1724" s="1">
        <v>12</v>
      </c>
      <c r="I1724" s="1">
        <v>18</v>
      </c>
      <c r="J1724" s="1">
        <v>0</v>
      </c>
      <c r="K1724" s="1">
        <v>5</v>
      </c>
      <c r="L1724" s="1">
        <v>163.93</v>
      </c>
      <c r="M1724" s="1">
        <v>163.99</v>
      </c>
      <c r="N1724" s="1">
        <v>160.96299999999999</v>
      </c>
      <c r="O1724" s="1">
        <v>161</v>
      </c>
      <c r="P1724" s="1">
        <v>6</v>
      </c>
      <c r="Q1724" s="1">
        <v>30</v>
      </c>
      <c r="R1724" s="2" t="s">
        <v>31</v>
      </c>
      <c r="S1724" s="2"/>
      <c r="T1724" s="2" t="s">
        <v>120</v>
      </c>
      <c r="U1724" s="2" t="s">
        <v>121</v>
      </c>
      <c r="V1724" s="2" t="s">
        <v>122</v>
      </c>
      <c r="W1724" s="2" t="s">
        <v>3606</v>
      </c>
      <c r="X1724" s="3">
        <v>44899.825694444444</v>
      </c>
      <c r="Y1724" s="2" t="s">
        <v>1304</v>
      </c>
      <c r="Z1724" s="2" t="s">
        <v>36</v>
      </c>
      <c r="AA1724" s="2"/>
      <c r="AB1724" s="2" t="s">
        <v>3607</v>
      </c>
    </row>
    <row r="1725" spans="1:28" ht="13" x14ac:dyDescent="0.15">
      <c r="A1725" s="1">
        <v>397</v>
      </c>
      <c r="B1725" s="2" t="s">
        <v>28</v>
      </c>
      <c r="C1725" s="2" t="s">
        <v>3397</v>
      </c>
      <c r="D1725" s="1">
        <v>15</v>
      </c>
      <c r="E1725" s="2" t="s">
        <v>1619</v>
      </c>
      <c r="F1725" s="1" t="s">
        <v>119</v>
      </c>
      <c r="G1725" s="2"/>
      <c r="H1725" s="1">
        <v>12</v>
      </c>
      <c r="I1725" s="1">
        <v>18</v>
      </c>
      <c r="J1725" s="1">
        <v>12</v>
      </c>
      <c r="K1725" s="1">
        <v>5</v>
      </c>
      <c r="L1725" s="1">
        <v>163.93</v>
      </c>
      <c r="M1725" s="1">
        <v>163.99</v>
      </c>
      <c r="N1725" s="1">
        <v>160.96299999999999</v>
      </c>
      <c r="O1725" s="1">
        <v>161</v>
      </c>
      <c r="P1725" s="1">
        <v>6</v>
      </c>
      <c r="Q1725" s="1">
        <v>212</v>
      </c>
      <c r="R1725" s="2" t="s">
        <v>59</v>
      </c>
      <c r="S1725" s="2" t="s">
        <v>32</v>
      </c>
      <c r="T1725" s="2"/>
      <c r="U1725" s="2"/>
      <c r="V1725" s="2" t="s">
        <v>32</v>
      </c>
      <c r="W1725" s="2" t="s">
        <v>3608</v>
      </c>
      <c r="X1725" s="3">
        <v>44899.824999999997</v>
      </c>
      <c r="Y1725" s="2" t="s">
        <v>35</v>
      </c>
      <c r="Z1725" s="2" t="s">
        <v>36</v>
      </c>
      <c r="AA1725" s="2"/>
      <c r="AB1725" s="2" t="s">
        <v>3609</v>
      </c>
    </row>
    <row r="1726" spans="1:28" ht="13" x14ac:dyDescent="0.15">
      <c r="A1726" s="1">
        <v>397</v>
      </c>
      <c r="B1726" s="2" t="s">
        <v>28</v>
      </c>
      <c r="C1726" s="2" t="s">
        <v>3397</v>
      </c>
      <c r="D1726" s="1">
        <v>15</v>
      </c>
      <c r="E1726" s="2" t="s">
        <v>1619</v>
      </c>
      <c r="F1726" s="1" t="s">
        <v>119</v>
      </c>
      <c r="G1726" s="2"/>
      <c r="H1726" s="1">
        <v>12</v>
      </c>
      <c r="I1726" s="1">
        <v>18</v>
      </c>
      <c r="J1726" s="1">
        <v>0</v>
      </c>
      <c r="K1726" s="1">
        <v>5</v>
      </c>
      <c r="L1726" s="1">
        <v>163.93</v>
      </c>
      <c r="M1726" s="1">
        <v>163.99</v>
      </c>
      <c r="N1726" s="1">
        <v>160.96299999999999</v>
      </c>
      <c r="O1726" s="1">
        <v>161</v>
      </c>
      <c r="P1726" s="1">
        <v>6</v>
      </c>
      <c r="Q1726" s="1">
        <v>5</v>
      </c>
      <c r="R1726" s="2" t="s">
        <v>31</v>
      </c>
      <c r="S1726" s="2"/>
      <c r="T1726" s="2" t="s">
        <v>153</v>
      </c>
      <c r="U1726" s="2" t="s">
        <v>154</v>
      </c>
      <c r="V1726" s="2" t="s">
        <v>155</v>
      </c>
      <c r="W1726" s="2" t="s">
        <v>3610</v>
      </c>
      <c r="X1726" s="3">
        <v>44899.825694444444</v>
      </c>
      <c r="Y1726" s="2" t="s">
        <v>1304</v>
      </c>
      <c r="Z1726" s="2" t="s">
        <v>36</v>
      </c>
      <c r="AA1726" s="2"/>
      <c r="AB1726" s="2" t="s">
        <v>3611</v>
      </c>
    </row>
    <row r="1727" spans="1:28" ht="13" x14ac:dyDescent="0.15">
      <c r="A1727" s="1">
        <v>397</v>
      </c>
      <c r="B1727" s="2" t="s">
        <v>28</v>
      </c>
      <c r="C1727" s="2" t="s">
        <v>3397</v>
      </c>
      <c r="D1727" s="1">
        <v>15</v>
      </c>
      <c r="E1727" s="2" t="s">
        <v>1619</v>
      </c>
      <c r="F1727" s="1" t="s">
        <v>119</v>
      </c>
      <c r="G1727" s="2"/>
      <c r="H1727" s="1">
        <v>12</v>
      </c>
      <c r="I1727" s="1">
        <v>18</v>
      </c>
      <c r="J1727" s="1">
        <v>0</v>
      </c>
      <c r="K1727" s="1">
        <v>5</v>
      </c>
      <c r="L1727" s="1">
        <v>163.93</v>
      </c>
      <c r="M1727" s="1">
        <v>163.99</v>
      </c>
      <c r="N1727" s="1">
        <v>160.96299999999999</v>
      </c>
      <c r="O1727" s="1">
        <v>161</v>
      </c>
      <c r="P1727" s="1">
        <v>6</v>
      </c>
      <c r="Q1727" s="1">
        <v>5</v>
      </c>
      <c r="R1727" s="2" t="s">
        <v>31</v>
      </c>
      <c r="S1727" s="2"/>
      <c r="T1727" s="2" t="s">
        <v>141</v>
      </c>
      <c r="U1727" s="2" t="s">
        <v>142</v>
      </c>
      <c r="V1727" s="2" t="s">
        <v>143</v>
      </c>
      <c r="W1727" s="2" t="s">
        <v>3612</v>
      </c>
      <c r="X1727" s="3">
        <v>44899.825694444444</v>
      </c>
      <c r="Y1727" s="2" t="s">
        <v>1304</v>
      </c>
      <c r="Z1727" s="2" t="s">
        <v>36</v>
      </c>
      <c r="AA1727" s="2"/>
      <c r="AB1727" s="2" t="s">
        <v>3613</v>
      </c>
    </row>
    <row r="1728" spans="1:28" ht="13" x14ac:dyDescent="0.15">
      <c r="A1728" s="1">
        <v>397</v>
      </c>
      <c r="B1728" s="2" t="s">
        <v>28</v>
      </c>
      <c r="C1728" s="2" t="s">
        <v>3397</v>
      </c>
      <c r="D1728" s="1">
        <v>15</v>
      </c>
      <c r="E1728" s="2" t="s">
        <v>1619</v>
      </c>
      <c r="F1728" s="1" t="s">
        <v>119</v>
      </c>
      <c r="G1728" s="2"/>
      <c r="H1728" s="1">
        <v>12</v>
      </c>
      <c r="I1728" s="1">
        <v>18</v>
      </c>
      <c r="J1728" s="1">
        <v>0</v>
      </c>
      <c r="K1728" s="1">
        <v>5</v>
      </c>
      <c r="L1728" s="1">
        <v>163.93</v>
      </c>
      <c r="M1728" s="1">
        <v>163.99</v>
      </c>
      <c r="N1728" s="1">
        <v>160.96299999999999</v>
      </c>
      <c r="O1728" s="1">
        <v>161</v>
      </c>
      <c r="P1728" s="1">
        <v>6</v>
      </c>
      <c r="Q1728" s="1">
        <v>5</v>
      </c>
      <c r="R1728" s="2" t="s">
        <v>31</v>
      </c>
      <c r="S1728" s="2"/>
      <c r="T1728" s="2" t="s">
        <v>136</v>
      </c>
      <c r="U1728" s="2" t="s">
        <v>137</v>
      </c>
      <c r="V1728" s="2" t="s">
        <v>138</v>
      </c>
      <c r="W1728" s="2" t="s">
        <v>3614</v>
      </c>
      <c r="X1728" s="3">
        <v>44899.825694444444</v>
      </c>
      <c r="Y1728" s="2" t="s">
        <v>1304</v>
      </c>
      <c r="Z1728" s="2" t="s">
        <v>36</v>
      </c>
      <c r="AA1728" s="2"/>
      <c r="AB1728" s="2" t="s">
        <v>3615</v>
      </c>
    </row>
    <row r="1729" spans="1:28" ht="13" x14ac:dyDescent="0.15">
      <c r="A1729" s="1">
        <v>397</v>
      </c>
      <c r="B1729" s="2" t="s">
        <v>28</v>
      </c>
      <c r="C1729" s="2" t="s">
        <v>3397</v>
      </c>
      <c r="D1729" s="1">
        <v>15</v>
      </c>
      <c r="E1729" s="2" t="s">
        <v>1619</v>
      </c>
      <c r="F1729" s="1" t="s">
        <v>119</v>
      </c>
      <c r="G1729" s="2"/>
      <c r="H1729" s="1">
        <v>12</v>
      </c>
      <c r="I1729" s="1">
        <v>18</v>
      </c>
      <c r="J1729" s="1">
        <v>0</v>
      </c>
      <c r="K1729" s="1">
        <v>5</v>
      </c>
      <c r="L1729" s="1">
        <v>163.93</v>
      </c>
      <c r="M1729" s="1">
        <v>163.99</v>
      </c>
      <c r="N1729" s="1">
        <v>160.96299999999999</v>
      </c>
      <c r="O1729" s="1">
        <v>161</v>
      </c>
      <c r="P1729" s="1">
        <v>6</v>
      </c>
      <c r="Q1729" s="1">
        <v>30</v>
      </c>
      <c r="R1729" s="2" t="s">
        <v>31</v>
      </c>
      <c r="S1729" s="2"/>
      <c r="T1729" s="2" t="s">
        <v>125</v>
      </c>
      <c r="U1729" s="2" t="s">
        <v>126</v>
      </c>
      <c r="V1729" s="2" t="s">
        <v>127</v>
      </c>
      <c r="W1729" s="2" t="s">
        <v>3616</v>
      </c>
      <c r="X1729" s="3">
        <v>44899.825694444444</v>
      </c>
      <c r="Y1729" s="2" t="s">
        <v>1304</v>
      </c>
      <c r="Z1729" s="2" t="s">
        <v>36</v>
      </c>
      <c r="AA1729" s="2"/>
      <c r="AB1729" s="2" t="s">
        <v>3617</v>
      </c>
    </row>
    <row r="1730" spans="1:28" ht="13" x14ac:dyDescent="0.15">
      <c r="A1730" s="1">
        <v>397</v>
      </c>
      <c r="B1730" s="2" t="s">
        <v>28</v>
      </c>
      <c r="C1730" s="2" t="s">
        <v>3397</v>
      </c>
      <c r="D1730" s="1">
        <v>15</v>
      </c>
      <c r="E1730" s="2" t="s">
        <v>1619</v>
      </c>
      <c r="F1730" s="1" t="s">
        <v>119</v>
      </c>
      <c r="G1730" s="2"/>
      <c r="H1730" s="1">
        <v>12</v>
      </c>
      <c r="I1730" s="1">
        <v>18</v>
      </c>
      <c r="J1730" s="1">
        <v>0</v>
      </c>
      <c r="K1730" s="1">
        <v>5</v>
      </c>
      <c r="L1730" s="1">
        <v>163.93</v>
      </c>
      <c r="M1730" s="1">
        <v>163.99</v>
      </c>
      <c r="N1730" s="1">
        <v>160.96299999999999</v>
      </c>
      <c r="O1730" s="1">
        <v>161</v>
      </c>
      <c r="P1730" s="1">
        <v>6</v>
      </c>
      <c r="Q1730" s="1">
        <v>20</v>
      </c>
      <c r="R1730" s="2" t="s">
        <v>31</v>
      </c>
      <c r="S1730" s="2"/>
      <c r="T1730" s="2" t="s">
        <v>146</v>
      </c>
      <c r="U1730" s="2" t="s">
        <v>147</v>
      </c>
      <c r="V1730" s="2" t="s">
        <v>148</v>
      </c>
      <c r="W1730" s="2" t="s">
        <v>3618</v>
      </c>
      <c r="X1730" s="3">
        <v>44899.825694444444</v>
      </c>
      <c r="Y1730" s="2" t="s">
        <v>1304</v>
      </c>
      <c r="Z1730" s="2" t="s">
        <v>36</v>
      </c>
      <c r="AA1730" s="2"/>
      <c r="AB1730" s="2" t="s">
        <v>3619</v>
      </c>
    </row>
    <row r="1731" spans="1:28" ht="13" x14ac:dyDescent="0.15">
      <c r="A1731" s="1">
        <v>397</v>
      </c>
      <c r="B1731" s="2" t="s">
        <v>28</v>
      </c>
      <c r="C1731" s="2" t="s">
        <v>3397</v>
      </c>
      <c r="D1731" s="1">
        <v>15</v>
      </c>
      <c r="E1731" s="2" t="s">
        <v>1619</v>
      </c>
      <c r="F1731" s="1" t="s">
        <v>119</v>
      </c>
      <c r="G1731" s="2"/>
      <c r="H1731" s="1">
        <v>12</v>
      </c>
      <c r="I1731" s="1">
        <v>18</v>
      </c>
      <c r="J1731" s="1">
        <v>0</v>
      </c>
      <c r="K1731" s="1">
        <v>5</v>
      </c>
      <c r="L1731" s="1">
        <v>163.93</v>
      </c>
      <c r="M1731" s="1">
        <v>163.99</v>
      </c>
      <c r="N1731" s="1">
        <v>160.96299999999999</v>
      </c>
      <c r="O1731" s="1">
        <v>161</v>
      </c>
      <c r="P1731" s="1">
        <v>6</v>
      </c>
      <c r="Q1731" s="1">
        <v>20</v>
      </c>
      <c r="R1731" s="2" t="s">
        <v>31</v>
      </c>
      <c r="S1731" s="2"/>
      <c r="T1731" s="2" t="s">
        <v>158</v>
      </c>
      <c r="U1731" s="2" t="s">
        <v>159</v>
      </c>
      <c r="V1731" s="2" t="s">
        <v>160</v>
      </c>
      <c r="W1731" s="2" t="s">
        <v>3620</v>
      </c>
      <c r="X1731" s="3">
        <v>44899.825694444444</v>
      </c>
      <c r="Y1731" s="2" t="s">
        <v>1304</v>
      </c>
      <c r="Z1731" s="2" t="s">
        <v>36</v>
      </c>
      <c r="AA1731" s="2"/>
      <c r="AB1731" s="2" t="s">
        <v>3621</v>
      </c>
    </row>
    <row r="1732" spans="1:28" ht="13" x14ac:dyDescent="0.15">
      <c r="A1732" s="1">
        <v>397</v>
      </c>
      <c r="B1732" s="2" t="s">
        <v>28</v>
      </c>
      <c r="C1732" s="2" t="s">
        <v>3397</v>
      </c>
      <c r="D1732" s="1">
        <v>16</v>
      </c>
      <c r="E1732" s="2" t="s">
        <v>1619</v>
      </c>
      <c r="F1732" s="1" t="s">
        <v>119</v>
      </c>
      <c r="G1732" s="2"/>
      <c r="H1732" s="1">
        <v>11</v>
      </c>
      <c r="I1732" s="1">
        <v>17</v>
      </c>
      <c r="J1732" s="1">
        <v>0</v>
      </c>
      <c r="K1732" s="1">
        <v>5</v>
      </c>
      <c r="L1732" s="1">
        <v>167.97</v>
      </c>
      <c r="M1732" s="1">
        <v>168.03</v>
      </c>
      <c r="N1732" s="1">
        <v>165.858</v>
      </c>
      <c r="O1732" s="1">
        <v>165.9</v>
      </c>
      <c r="P1732" s="1">
        <v>6</v>
      </c>
      <c r="Q1732" s="1">
        <v>30</v>
      </c>
      <c r="R1732" s="2" t="s">
        <v>31</v>
      </c>
      <c r="S1732" s="2"/>
      <c r="T1732" s="2" t="s">
        <v>125</v>
      </c>
      <c r="U1732" s="2" t="s">
        <v>126</v>
      </c>
      <c r="V1732" s="2" t="s">
        <v>127</v>
      </c>
      <c r="W1732" s="2" t="s">
        <v>3622</v>
      </c>
      <c r="X1732" s="3">
        <v>44899.849305555559</v>
      </c>
      <c r="Y1732" s="2" t="s">
        <v>1304</v>
      </c>
      <c r="Z1732" s="2" t="s">
        <v>36</v>
      </c>
      <c r="AA1732" s="2"/>
      <c r="AB1732" s="2" t="s">
        <v>3623</v>
      </c>
    </row>
    <row r="1733" spans="1:28" ht="13" x14ac:dyDescent="0.15">
      <c r="A1733" s="1">
        <v>397</v>
      </c>
      <c r="B1733" s="2" t="s">
        <v>28</v>
      </c>
      <c r="C1733" s="2" t="s">
        <v>3397</v>
      </c>
      <c r="D1733" s="1">
        <v>16</v>
      </c>
      <c r="E1733" s="2" t="s">
        <v>1619</v>
      </c>
      <c r="F1733" s="1" t="s">
        <v>119</v>
      </c>
      <c r="G1733" s="2"/>
      <c r="H1733" s="1">
        <v>11</v>
      </c>
      <c r="I1733" s="1">
        <v>17</v>
      </c>
      <c r="J1733" s="1">
        <v>0</v>
      </c>
      <c r="K1733" s="1">
        <v>5</v>
      </c>
      <c r="L1733" s="1">
        <v>167.97</v>
      </c>
      <c r="M1733" s="1">
        <v>168.03</v>
      </c>
      <c r="N1733" s="1">
        <v>165.858</v>
      </c>
      <c r="O1733" s="1">
        <v>165.9</v>
      </c>
      <c r="P1733" s="1">
        <v>6</v>
      </c>
      <c r="Q1733" s="1">
        <v>20</v>
      </c>
      <c r="R1733" s="2" t="s">
        <v>31</v>
      </c>
      <c r="S1733" s="2"/>
      <c r="T1733" s="2" t="s">
        <v>158</v>
      </c>
      <c r="U1733" s="2" t="s">
        <v>159</v>
      </c>
      <c r="V1733" s="2" t="s">
        <v>160</v>
      </c>
      <c r="W1733" s="2" t="s">
        <v>3624</v>
      </c>
      <c r="X1733" s="3">
        <v>44899.849305555559</v>
      </c>
      <c r="Y1733" s="2" t="s">
        <v>1304</v>
      </c>
      <c r="Z1733" s="2" t="s">
        <v>36</v>
      </c>
      <c r="AA1733" s="2"/>
      <c r="AB1733" s="2" t="s">
        <v>3625</v>
      </c>
    </row>
    <row r="1734" spans="1:28" ht="13" x14ac:dyDescent="0.15">
      <c r="A1734" s="1">
        <v>397</v>
      </c>
      <c r="B1734" s="2" t="s">
        <v>28</v>
      </c>
      <c r="C1734" s="2" t="s">
        <v>3397</v>
      </c>
      <c r="D1734" s="1">
        <v>16</v>
      </c>
      <c r="E1734" s="2" t="s">
        <v>1619</v>
      </c>
      <c r="F1734" s="1" t="s">
        <v>119</v>
      </c>
      <c r="G1734" s="2"/>
      <c r="H1734" s="1">
        <v>11</v>
      </c>
      <c r="I1734" s="1">
        <v>17</v>
      </c>
      <c r="J1734" s="1">
        <v>0</v>
      </c>
      <c r="K1734" s="1">
        <v>5</v>
      </c>
      <c r="L1734" s="1">
        <v>167.97</v>
      </c>
      <c r="M1734" s="1">
        <v>168.03</v>
      </c>
      <c r="N1734" s="1">
        <v>165.858</v>
      </c>
      <c r="O1734" s="1">
        <v>165.9</v>
      </c>
      <c r="P1734" s="1">
        <v>6</v>
      </c>
      <c r="Q1734" s="1">
        <v>5</v>
      </c>
      <c r="R1734" s="2" t="s">
        <v>31</v>
      </c>
      <c r="S1734" s="2"/>
      <c r="T1734" s="2" t="s">
        <v>141</v>
      </c>
      <c r="U1734" s="2" t="s">
        <v>142</v>
      </c>
      <c r="V1734" s="2" t="s">
        <v>143</v>
      </c>
      <c r="W1734" s="2" t="s">
        <v>3626</v>
      </c>
      <c r="X1734" s="3">
        <v>44899.849305555559</v>
      </c>
      <c r="Y1734" s="2" t="s">
        <v>1304</v>
      </c>
      <c r="Z1734" s="2" t="s">
        <v>36</v>
      </c>
      <c r="AA1734" s="2"/>
      <c r="AB1734" s="2" t="s">
        <v>3627</v>
      </c>
    </row>
    <row r="1735" spans="1:28" ht="13" x14ac:dyDescent="0.15">
      <c r="A1735" s="1">
        <v>397</v>
      </c>
      <c r="B1735" s="2" t="s">
        <v>28</v>
      </c>
      <c r="C1735" s="2" t="s">
        <v>3397</v>
      </c>
      <c r="D1735" s="1">
        <v>16</v>
      </c>
      <c r="E1735" s="2" t="s">
        <v>1619</v>
      </c>
      <c r="F1735" s="1" t="s">
        <v>119</v>
      </c>
      <c r="G1735" s="2"/>
      <c r="H1735" s="1">
        <v>11</v>
      </c>
      <c r="I1735" s="1">
        <v>17</v>
      </c>
      <c r="J1735" s="1">
        <v>0</v>
      </c>
      <c r="K1735" s="1">
        <v>5</v>
      </c>
      <c r="L1735" s="1">
        <v>167.97</v>
      </c>
      <c r="M1735" s="1">
        <v>168.03</v>
      </c>
      <c r="N1735" s="1">
        <v>165.858</v>
      </c>
      <c r="O1735" s="1">
        <v>165.9</v>
      </c>
      <c r="P1735" s="1">
        <v>6</v>
      </c>
      <c r="Q1735" s="1">
        <v>5</v>
      </c>
      <c r="R1735" s="2" t="s">
        <v>31</v>
      </c>
      <c r="S1735" s="2"/>
      <c r="T1735" s="2" t="s">
        <v>153</v>
      </c>
      <c r="U1735" s="2" t="s">
        <v>154</v>
      </c>
      <c r="V1735" s="2" t="s">
        <v>155</v>
      </c>
      <c r="W1735" s="2" t="s">
        <v>3628</v>
      </c>
      <c r="X1735" s="3">
        <v>44899.849305555559</v>
      </c>
      <c r="Y1735" s="2" t="s">
        <v>1304</v>
      </c>
      <c r="Z1735" s="2" t="s">
        <v>36</v>
      </c>
      <c r="AA1735" s="2"/>
      <c r="AB1735" s="2" t="s">
        <v>3629</v>
      </c>
    </row>
    <row r="1736" spans="1:28" ht="13" x14ac:dyDescent="0.15">
      <c r="A1736" s="1">
        <v>397</v>
      </c>
      <c r="B1736" s="2" t="s">
        <v>28</v>
      </c>
      <c r="C1736" s="2" t="s">
        <v>3397</v>
      </c>
      <c r="D1736" s="1">
        <v>16</v>
      </c>
      <c r="E1736" s="2" t="s">
        <v>1619</v>
      </c>
      <c r="F1736" s="1" t="s">
        <v>119</v>
      </c>
      <c r="G1736" s="2"/>
      <c r="H1736" s="1">
        <v>11</v>
      </c>
      <c r="I1736" s="1">
        <v>17</v>
      </c>
      <c r="J1736" s="1">
        <v>0</v>
      </c>
      <c r="K1736" s="1">
        <v>5</v>
      </c>
      <c r="L1736" s="1">
        <v>167.97</v>
      </c>
      <c r="M1736" s="1">
        <v>168.03</v>
      </c>
      <c r="N1736" s="1">
        <v>165.858</v>
      </c>
      <c r="O1736" s="1">
        <v>165.9</v>
      </c>
      <c r="P1736" s="1">
        <v>6</v>
      </c>
      <c r="Q1736" s="1">
        <v>5</v>
      </c>
      <c r="R1736" s="2" t="s">
        <v>31</v>
      </c>
      <c r="S1736" s="2"/>
      <c r="T1736" s="2" t="s">
        <v>136</v>
      </c>
      <c r="U1736" s="2" t="s">
        <v>137</v>
      </c>
      <c r="V1736" s="2" t="s">
        <v>138</v>
      </c>
      <c r="W1736" s="2" t="s">
        <v>3630</v>
      </c>
      <c r="X1736" s="3">
        <v>44899.849305555559</v>
      </c>
      <c r="Y1736" s="2" t="s">
        <v>1304</v>
      </c>
      <c r="Z1736" s="2" t="s">
        <v>36</v>
      </c>
      <c r="AA1736" s="2"/>
      <c r="AB1736" s="2" t="s">
        <v>3631</v>
      </c>
    </row>
    <row r="1737" spans="1:28" ht="13" x14ac:dyDescent="0.15">
      <c r="A1737" s="1">
        <v>397</v>
      </c>
      <c r="B1737" s="2" t="s">
        <v>28</v>
      </c>
      <c r="C1737" s="2" t="s">
        <v>3397</v>
      </c>
      <c r="D1737" s="1">
        <v>16</v>
      </c>
      <c r="E1737" s="2" t="s">
        <v>1619</v>
      </c>
      <c r="F1737" s="1" t="s">
        <v>119</v>
      </c>
      <c r="G1737" s="2"/>
      <c r="H1737" s="1">
        <v>11</v>
      </c>
      <c r="I1737" s="1">
        <v>17</v>
      </c>
      <c r="J1737" s="1">
        <v>11</v>
      </c>
      <c r="K1737" s="1">
        <v>5</v>
      </c>
      <c r="L1737" s="1">
        <v>167.97</v>
      </c>
      <c r="M1737" s="1">
        <v>168.03</v>
      </c>
      <c r="N1737" s="1">
        <v>165.858</v>
      </c>
      <c r="O1737" s="1">
        <v>165.899</v>
      </c>
      <c r="P1737" s="1">
        <v>6</v>
      </c>
      <c r="Q1737" s="1">
        <v>212</v>
      </c>
      <c r="R1737" s="2" t="s">
        <v>59</v>
      </c>
      <c r="S1737" s="2" t="s">
        <v>32</v>
      </c>
      <c r="T1737" s="2"/>
      <c r="U1737" s="2"/>
      <c r="V1737" s="2" t="s">
        <v>32</v>
      </c>
      <c r="W1737" s="2" t="s">
        <v>3632</v>
      </c>
      <c r="X1737" s="3">
        <v>44899.849305555559</v>
      </c>
      <c r="Y1737" s="2" t="s">
        <v>35</v>
      </c>
      <c r="Z1737" s="2" t="s">
        <v>36</v>
      </c>
      <c r="AA1737" s="2"/>
      <c r="AB1737" s="2" t="s">
        <v>3633</v>
      </c>
    </row>
    <row r="1738" spans="1:28" ht="13" x14ac:dyDescent="0.15">
      <c r="A1738" s="1">
        <v>397</v>
      </c>
      <c r="B1738" s="2" t="s">
        <v>28</v>
      </c>
      <c r="C1738" s="2" t="s">
        <v>3397</v>
      </c>
      <c r="D1738" s="1">
        <v>16</v>
      </c>
      <c r="E1738" s="2" t="s">
        <v>1619</v>
      </c>
      <c r="F1738" s="2" t="s">
        <v>119</v>
      </c>
      <c r="G1738" s="2"/>
      <c r="H1738" s="1">
        <v>11</v>
      </c>
      <c r="I1738" s="1">
        <v>17</v>
      </c>
      <c r="J1738" s="1">
        <v>0</v>
      </c>
      <c r="K1738" s="1">
        <v>5</v>
      </c>
      <c r="L1738" s="1">
        <v>167.97</v>
      </c>
      <c r="M1738" s="1">
        <v>168.03</v>
      </c>
      <c r="N1738" s="1">
        <v>165.858</v>
      </c>
      <c r="O1738" s="1">
        <v>165.9</v>
      </c>
      <c r="P1738" s="1">
        <v>6</v>
      </c>
      <c r="Q1738" s="1">
        <v>30</v>
      </c>
      <c r="R1738" s="2" t="s">
        <v>31</v>
      </c>
      <c r="S1738" s="2"/>
      <c r="T1738" s="2" t="s">
        <v>120</v>
      </c>
      <c r="U1738" s="2" t="s">
        <v>121</v>
      </c>
      <c r="V1738" s="2" t="s">
        <v>122</v>
      </c>
      <c r="W1738" s="2" t="s">
        <v>3634</v>
      </c>
      <c r="X1738" s="3">
        <v>44899.849305555559</v>
      </c>
      <c r="Y1738" s="2" t="s">
        <v>1304</v>
      </c>
      <c r="Z1738" s="2" t="s">
        <v>36</v>
      </c>
      <c r="AA1738" s="2"/>
      <c r="AB1738" s="2" t="s">
        <v>3635</v>
      </c>
    </row>
    <row r="1739" spans="1:28" ht="13" x14ac:dyDescent="0.15">
      <c r="A1739" s="1">
        <v>397</v>
      </c>
      <c r="B1739" s="2" t="s">
        <v>28</v>
      </c>
      <c r="C1739" s="2" t="s">
        <v>3397</v>
      </c>
      <c r="D1739" s="1">
        <v>16</v>
      </c>
      <c r="E1739" s="2" t="s">
        <v>1619</v>
      </c>
      <c r="F1739" s="2" t="s">
        <v>119</v>
      </c>
      <c r="G1739" s="2"/>
      <c r="H1739" s="1">
        <v>11</v>
      </c>
      <c r="I1739" s="1">
        <v>17</v>
      </c>
      <c r="J1739" s="1">
        <v>0</v>
      </c>
      <c r="K1739" s="1">
        <v>5</v>
      </c>
      <c r="L1739" s="1">
        <v>167.97</v>
      </c>
      <c r="M1739" s="1">
        <v>168.03</v>
      </c>
      <c r="N1739" s="1">
        <v>165.858</v>
      </c>
      <c r="O1739" s="1">
        <v>165.9</v>
      </c>
      <c r="P1739" s="1">
        <v>6</v>
      </c>
      <c r="Q1739" s="1">
        <v>20</v>
      </c>
      <c r="R1739" s="2" t="s">
        <v>31</v>
      </c>
      <c r="S1739" s="2"/>
      <c r="T1739" s="2" t="s">
        <v>146</v>
      </c>
      <c r="U1739" s="2" t="s">
        <v>147</v>
      </c>
      <c r="V1739" s="2" t="s">
        <v>148</v>
      </c>
      <c r="W1739" s="2" t="s">
        <v>3636</v>
      </c>
      <c r="X1739" s="3">
        <v>44899.849305555559</v>
      </c>
      <c r="Y1739" s="2" t="s">
        <v>1304</v>
      </c>
      <c r="Z1739" s="2" t="s">
        <v>36</v>
      </c>
      <c r="AA1739" s="2"/>
      <c r="AB1739" s="2" t="s">
        <v>3637</v>
      </c>
    </row>
    <row r="1740" spans="1:28" ht="13" x14ac:dyDescent="0.15">
      <c r="A1740" s="1">
        <v>397</v>
      </c>
      <c r="B1740" s="2" t="s">
        <v>28</v>
      </c>
      <c r="C1740" s="2" t="s">
        <v>3397</v>
      </c>
      <c r="D1740" s="1">
        <v>17</v>
      </c>
      <c r="E1740" s="2" t="s">
        <v>1619</v>
      </c>
      <c r="F1740" s="2" t="s">
        <v>119</v>
      </c>
      <c r="G1740" s="2"/>
      <c r="H1740" s="1">
        <v>11</v>
      </c>
      <c r="I1740" s="1">
        <v>17</v>
      </c>
      <c r="J1740" s="1">
        <v>0</v>
      </c>
      <c r="K1740" s="1">
        <v>5</v>
      </c>
      <c r="L1740" s="1">
        <v>172.23</v>
      </c>
      <c r="M1740" s="1">
        <v>172.29</v>
      </c>
      <c r="N1740" s="1">
        <v>170.655</v>
      </c>
      <c r="O1740" s="1">
        <v>170.7</v>
      </c>
      <c r="P1740" s="1">
        <v>6</v>
      </c>
      <c r="Q1740" s="1">
        <v>30</v>
      </c>
      <c r="R1740" s="2" t="s">
        <v>31</v>
      </c>
      <c r="S1740" s="2"/>
      <c r="T1740" s="2" t="s">
        <v>125</v>
      </c>
      <c r="U1740" s="2" t="s">
        <v>126</v>
      </c>
      <c r="V1740" s="2" t="s">
        <v>127</v>
      </c>
      <c r="W1740" s="2" t="s">
        <v>3638</v>
      </c>
      <c r="X1740" s="3">
        <v>44899.873611111114</v>
      </c>
      <c r="Y1740" s="2" t="s">
        <v>1304</v>
      </c>
      <c r="Z1740" s="2" t="s">
        <v>36</v>
      </c>
      <c r="AA1740" s="2"/>
      <c r="AB1740" s="2" t="s">
        <v>3639</v>
      </c>
    </row>
    <row r="1741" spans="1:28" ht="13" x14ac:dyDescent="0.15">
      <c r="A1741" s="1">
        <v>397</v>
      </c>
      <c r="B1741" s="2" t="s">
        <v>28</v>
      </c>
      <c r="C1741" s="2" t="s">
        <v>3397</v>
      </c>
      <c r="D1741" s="1">
        <v>17</v>
      </c>
      <c r="E1741" s="2" t="s">
        <v>1619</v>
      </c>
      <c r="F1741" s="2" t="s">
        <v>119</v>
      </c>
      <c r="G1741" s="2"/>
      <c r="H1741" s="1">
        <v>11</v>
      </c>
      <c r="I1741" s="1">
        <v>17</v>
      </c>
      <c r="J1741" s="1">
        <v>11</v>
      </c>
      <c r="K1741" s="1">
        <v>5</v>
      </c>
      <c r="L1741" s="1">
        <v>172.23</v>
      </c>
      <c r="M1741" s="1">
        <v>172.29</v>
      </c>
      <c r="N1741" s="1">
        <v>170.655</v>
      </c>
      <c r="O1741" s="1">
        <v>170.7</v>
      </c>
      <c r="P1741" s="1">
        <v>6</v>
      </c>
      <c r="Q1741" s="1">
        <v>212</v>
      </c>
      <c r="R1741" s="2" t="s">
        <v>59</v>
      </c>
      <c r="S1741" s="2" t="s">
        <v>32</v>
      </c>
      <c r="T1741" s="2"/>
      <c r="U1741" s="2"/>
      <c r="V1741" s="2" t="s">
        <v>32</v>
      </c>
      <c r="W1741" s="2" t="s">
        <v>3640</v>
      </c>
      <c r="X1741" s="3">
        <v>44899.873611111114</v>
      </c>
      <c r="Y1741" s="2" t="s">
        <v>35</v>
      </c>
      <c r="Z1741" s="2" t="s">
        <v>36</v>
      </c>
      <c r="AA1741" s="2"/>
      <c r="AB1741" s="2" t="s">
        <v>3641</v>
      </c>
    </row>
    <row r="1742" spans="1:28" ht="13" x14ac:dyDescent="0.15">
      <c r="A1742" s="1">
        <v>397</v>
      </c>
      <c r="B1742" s="2" t="s">
        <v>28</v>
      </c>
      <c r="C1742" s="2" t="s">
        <v>3397</v>
      </c>
      <c r="D1742" s="1">
        <v>17</v>
      </c>
      <c r="E1742" s="2" t="s">
        <v>1619</v>
      </c>
      <c r="F1742" s="2" t="s">
        <v>119</v>
      </c>
      <c r="G1742" s="2"/>
      <c r="H1742" s="1">
        <v>11</v>
      </c>
      <c r="I1742" s="1">
        <v>17</v>
      </c>
      <c r="J1742" s="1">
        <v>0</v>
      </c>
      <c r="K1742" s="1">
        <v>5</v>
      </c>
      <c r="L1742" s="1">
        <v>172.23</v>
      </c>
      <c r="M1742" s="1">
        <v>172.29</v>
      </c>
      <c r="N1742" s="1">
        <v>170.655</v>
      </c>
      <c r="O1742" s="1">
        <v>170.7</v>
      </c>
      <c r="P1742" s="1">
        <v>6</v>
      </c>
      <c r="Q1742" s="1">
        <v>30</v>
      </c>
      <c r="R1742" s="2" t="s">
        <v>31</v>
      </c>
      <c r="S1742" s="2"/>
      <c r="T1742" s="2" t="s">
        <v>120</v>
      </c>
      <c r="U1742" s="2" t="s">
        <v>121</v>
      </c>
      <c r="V1742" s="2" t="s">
        <v>122</v>
      </c>
      <c r="W1742" s="2" t="s">
        <v>3642</v>
      </c>
      <c r="X1742" s="3">
        <v>44899.873611111114</v>
      </c>
      <c r="Y1742" s="2" t="s">
        <v>1304</v>
      </c>
      <c r="Z1742" s="2" t="s">
        <v>36</v>
      </c>
      <c r="AA1742" s="2"/>
      <c r="AB1742" s="2" t="s">
        <v>3643</v>
      </c>
    </row>
    <row r="1743" spans="1:28" ht="13" x14ac:dyDescent="0.15">
      <c r="A1743" s="1">
        <v>397</v>
      </c>
      <c r="B1743" s="2" t="s">
        <v>28</v>
      </c>
      <c r="C1743" s="2" t="s">
        <v>3397</v>
      </c>
      <c r="D1743" s="1">
        <v>17</v>
      </c>
      <c r="E1743" s="2" t="s">
        <v>1619</v>
      </c>
      <c r="F1743" s="2" t="s">
        <v>119</v>
      </c>
      <c r="G1743" s="2"/>
      <c r="H1743" s="1">
        <v>11</v>
      </c>
      <c r="I1743" s="1">
        <v>17</v>
      </c>
      <c r="J1743" s="1">
        <v>0</v>
      </c>
      <c r="K1743" s="1">
        <v>5</v>
      </c>
      <c r="L1743" s="1">
        <v>172.23</v>
      </c>
      <c r="M1743" s="1">
        <v>172.29</v>
      </c>
      <c r="N1743" s="1">
        <v>170.655</v>
      </c>
      <c r="O1743" s="1">
        <v>170.7</v>
      </c>
      <c r="P1743" s="1">
        <v>6</v>
      </c>
      <c r="Q1743" s="1">
        <v>5</v>
      </c>
      <c r="R1743" s="2" t="s">
        <v>31</v>
      </c>
      <c r="S1743" s="2"/>
      <c r="T1743" s="2" t="s">
        <v>153</v>
      </c>
      <c r="U1743" s="2" t="s">
        <v>154</v>
      </c>
      <c r="V1743" s="2" t="s">
        <v>155</v>
      </c>
      <c r="W1743" s="2" t="s">
        <v>3644</v>
      </c>
      <c r="X1743" s="3">
        <v>44899.873611111114</v>
      </c>
      <c r="Y1743" s="2" t="s">
        <v>1304</v>
      </c>
      <c r="Z1743" s="2" t="s">
        <v>36</v>
      </c>
      <c r="AA1743" s="2"/>
      <c r="AB1743" s="2" t="s">
        <v>3645</v>
      </c>
    </row>
    <row r="1744" spans="1:28" ht="13" x14ac:dyDescent="0.15">
      <c r="A1744" s="1">
        <v>397</v>
      </c>
      <c r="B1744" s="2" t="s">
        <v>28</v>
      </c>
      <c r="C1744" s="2" t="s">
        <v>3397</v>
      </c>
      <c r="D1744" s="1">
        <v>17</v>
      </c>
      <c r="E1744" s="2" t="s">
        <v>1619</v>
      </c>
      <c r="F1744" s="2" t="s">
        <v>119</v>
      </c>
      <c r="G1744" s="2"/>
      <c r="H1744" s="1">
        <v>11</v>
      </c>
      <c r="I1744" s="1">
        <v>17</v>
      </c>
      <c r="J1744" s="1">
        <v>0</v>
      </c>
      <c r="K1744" s="1">
        <v>5</v>
      </c>
      <c r="L1744" s="1">
        <v>172.23</v>
      </c>
      <c r="M1744" s="1">
        <v>172.29</v>
      </c>
      <c r="N1744" s="1">
        <v>170.655</v>
      </c>
      <c r="O1744" s="1">
        <v>170.7</v>
      </c>
      <c r="P1744" s="1">
        <v>6</v>
      </c>
      <c r="Q1744" s="1">
        <v>5</v>
      </c>
      <c r="R1744" s="2" t="s">
        <v>31</v>
      </c>
      <c r="S1744" s="2"/>
      <c r="T1744" s="2" t="s">
        <v>141</v>
      </c>
      <c r="U1744" s="2" t="s">
        <v>142</v>
      </c>
      <c r="V1744" s="2" t="s">
        <v>143</v>
      </c>
      <c r="W1744" s="2" t="s">
        <v>3646</v>
      </c>
      <c r="X1744" s="3">
        <v>44899.873611111114</v>
      </c>
      <c r="Y1744" s="2" t="s">
        <v>1304</v>
      </c>
      <c r="Z1744" s="2" t="s">
        <v>36</v>
      </c>
      <c r="AA1744" s="2"/>
      <c r="AB1744" s="2" t="s">
        <v>3647</v>
      </c>
    </row>
    <row r="1745" spans="1:28" ht="13" x14ac:dyDescent="0.15">
      <c r="A1745" s="1">
        <v>397</v>
      </c>
      <c r="B1745" s="2" t="s">
        <v>28</v>
      </c>
      <c r="C1745" s="2" t="s">
        <v>3397</v>
      </c>
      <c r="D1745" s="1">
        <v>17</v>
      </c>
      <c r="E1745" s="2" t="s">
        <v>1619</v>
      </c>
      <c r="F1745" s="2" t="s">
        <v>119</v>
      </c>
      <c r="G1745" s="2"/>
      <c r="H1745" s="1">
        <v>11</v>
      </c>
      <c r="I1745" s="1">
        <v>17</v>
      </c>
      <c r="J1745" s="1">
        <v>0</v>
      </c>
      <c r="K1745" s="1">
        <v>5</v>
      </c>
      <c r="L1745" s="1">
        <v>172.23</v>
      </c>
      <c r="M1745" s="1">
        <v>172.29</v>
      </c>
      <c r="N1745" s="1">
        <v>170.655</v>
      </c>
      <c r="O1745" s="1">
        <v>170.7</v>
      </c>
      <c r="P1745" s="1">
        <v>6</v>
      </c>
      <c r="Q1745" s="1">
        <v>20</v>
      </c>
      <c r="R1745" s="2" t="s">
        <v>31</v>
      </c>
      <c r="S1745" s="2"/>
      <c r="T1745" s="2" t="s">
        <v>158</v>
      </c>
      <c r="U1745" s="2" t="s">
        <v>159</v>
      </c>
      <c r="V1745" s="2" t="s">
        <v>160</v>
      </c>
      <c r="W1745" s="2" t="s">
        <v>3648</v>
      </c>
      <c r="X1745" s="3">
        <v>44899.873611111114</v>
      </c>
      <c r="Y1745" s="2" t="s">
        <v>1304</v>
      </c>
      <c r="Z1745" s="2" t="s">
        <v>36</v>
      </c>
      <c r="AA1745" s="2"/>
      <c r="AB1745" s="2" t="s">
        <v>3649</v>
      </c>
    </row>
    <row r="1746" spans="1:28" ht="13" x14ac:dyDescent="0.15">
      <c r="A1746" s="1">
        <v>397</v>
      </c>
      <c r="B1746" s="2" t="s">
        <v>28</v>
      </c>
      <c r="C1746" s="2" t="s">
        <v>3397</v>
      </c>
      <c r="D1746" s="1">
        <v>17</v>
      </c>
      <c r="E1746" s="2" t="s">
        <v>1619</v>
      </c>
      <c r="F1746" s="2" t="s">
        <v>119</v>
      </c>
      <c r="G1746" s="2"/>
      <c r="H1746" s="1">
        <v>11</v>
      </c>
      <c r="I1746" s="1">
        <v>17</v>
      </c>
      <c r="J1746" s="1">
        <v>0</v>
      </c>
      <c r="K1746" s="1">
        <v>5</v>
      </c>
      <c r="L1746" s="1">
        <v>172.23</v>
      </c>
      <c r="M1746" s="1">
        <v>172.29</v>
      </c>
      <c r="N1746" s="1">
        <v>170.655</v>
      </c>
      <c r="O1746" s="1">
        <v>170.7</v>
      </c>
      <c r="P1746" s="1">
        <v>6</v>
      </c>
      <c r="Q1746" s="1">
        <v>5</v>
      </c>
      <c r="R1746" s="2" t="s">
        <v>31</v>
      </c>
      <c r="S1746" s="2"/>
      <c r="T1746" s="2" t="s">
        <v>136</v>
      </c>
      <c r="U1746" s="2" t="s">
        <v>137</v>
      </c>
      <c r="V1746" s="2" t="s">
        <v>138</v>
      </c>
      <c r="W1746" s="2" t="s">
        <v>3650</v>
      </c>
      <c r="X1746" s="3">
        <v>44899.873611111114</v>
      </c>
      <c r="Y1746" s="2" t="s">
        <v>1304</v>
      </c>
      <c r="Z1746" s="2" t="s">
        <v>36</v>
      </c>
      <c r="AA1746" s="2"/>
      <c r="AB1746" s="2" t="s">
        <v>3651</v>
      </c>
    </row>
    <row r="1747" spans="1:28" ht="13" x14ac:dyDescent="0.15">
      <c r="A1747" s="1">
        <v>397</v>
      </c>
      <c r="B1747" s="2" t="s">
        <v>28</v>
      </c>
      <c r="C1747" s="2" t="s">
        <v>3397</v>
      </c>
      <c r="D1747" s="1">
        <v>17</v>
      </c>
      <c r="E1747" s="2" t="s">
        <v>1619</v>
      </c>
      <c r="F1747" s="2" t="s">
        <v>119</v>
      </c>
      <c r="G1747" s="2"/>
      <c r="H1747" s="1">
        <v>11</v>
      </c>
      <c r="I1747" s="1">
        <v>17</v>
      </c>
      <c r="J1747" s="1">
        <v>0</v>
      </c>
      <c r="K1747" s="1">
        <v>5</v>
      </c>
      <c r="L1747" s="1">
        <v>172.23</v>
      </c>
      <c r="M1747" s="1">
        <v>172.29</v>
      </c>
      <c r="N1747" s="1">
        <v>170.655</v>
      </c>
      <c r="O1747" s="1">
        <v>170.7</v>
      </c>
      <c r="P1747" s="1">
        <v>6</v>
      </c>
      <c r="Q1747" s="1">
        <v>20</v>
      </c>
      <c r="R1747" s="2" t="s">
        <v>31</v>
      </c>
      <c r="S1747" s="2"/>
      <c r="T1747" s="2" t="s">
        <v>146</v>
      </c>
      <c r="U1747" s="2" t="s">
        <v>147</v>
      </c>
      <c r="V1747" s="2" t="s">
        <v>148</v>
      </c>
      <c r="W1747" s="2" t="s">
        <v>3652</v>
      </c>
      <c r="X1747" s="3">
        <v>44899.873611111114</v>
      </c>
      <c r="Y1747" s="2" t="s">
        <v>1304</v>
      </c>
      <c r="Z1747" s="2" t="s">
        <v>36</v>
      </c>
      <c r="AA1747" s="2"/>
      <c r="AB1747" s="2" t="s">
        <v>3653</v>
      </c>
    </row>
    <row r="1748" spans="1:28" ht="13" x14ac:dyDescent="0.15">
      <c r="A1748" s="1">
        <v>397</v>
      </c>
      <c r="B1748" s="2" t="s">
        <v>28</v>
      </c>
      <c r="C1748" s="2" t="s">
        <v>3397</v>
      </c>
      <c r="D1748" s="1">
        <v>18</v>
      </c>
      <c r="E1748" s="2" t="s">
        <v>1619</v>
      </c>
      <c r="F1748" s="1" t="s">
        <v>119</v>
      </c>
      <c r="G1748" s="2"/>
      <c r="H1748" s="1">
        <v>12</v>
      </c>
      <c r="I1748" s="1">
        <v>18</v>
      </c>
      <c r="J1748" s="1">
        <v>0</v>
      </c>
      <c r="K1748" s="1">
        <v>5</v>
      </c>
      <c r="L1748" s="1">
        <v>177.76</v>
      </c>
      <c r="M1748" s="1">
        <v>177.82</v>
      </c>
      <c r="N1748" s="1">
        <v>175.559</v>
      </c>
      <c r="O1748" s="1">
        <v>175.6</v>
      </c>
      <c r="P1748" s="1">
        <v>6</v>
      </c>
      <c r="Q1748" s="1">
        <v>30</v>
      </c>
      <c r="R1748" s="2" t="s">
        <v>31</v>
      </c>
      <c r="S1748" s="2"/>
      <c r="T1748" s="2" t="s">
        <v>125</v>
      </c>
      <c r="U1748" s="2" t="s">
        <v>126</v>
      </c>
      <c r="V1748" s="2" t="s">
        <v>127</v>
      </c>
      <c r="W1748" s="2" t="s">
        <v>3654</v>
      </c>
      <c r="X1748" s="3">
        <v>44899.895833333336</v>
      </c>
      <c r="Y1748" s="2" t="s">
        <v>1304</v>
      </c>
      <c r="Z1748" s="2" t="s">
        <v>36</v>
      </c>
      <c r="AA1748" s="2"/>
      <c r="AB1748" s="2" t="s">
        <v>3655</v>
      </c>
    </row>
    <row r="1749" spans="1:28" ht="13" x14ac:dyDescent="0.15">
      <c r="A1749" s="1">
        <v>397</v>
      </c>
      <c r="B1749" s="2" t="s">
        <v>28</v>
      </c>
      <c r="C1749" s="2" t="s">
        <v>3397</v>
      </c>
      <c r="D1749" s="1">
        <v>18</v>
      </c>
      <c r="E1749" s="2" t="s">
        <v>1619</v>
      </c>
      <c r="F1749" s="1" t="s">
        <v>119</v>
      </c>
      <c r="G1749" s="2"/>
      <c r="H1749" s="1">
        <v>12</v>
      </c>
      <c r="I1749" s="1">
        <v>18</v>
      </c>
      <c r="J1749" s="1">
        <v>0</v>
      </c>
      <c r="K1749" s="1">
        <v>5</v>
      </c>
      <c r="L1749" s="1">
        <v>177.76</v>
      </c>
      <c r="M1749" s="1">
        <v>177.82</v>
      </c>
      <c r="N1749" s="1">
        <v>175.559</v>
      </c>
      <c r="O1749" s="1">
        <v>175.6</v>
      </c>
      <c r="P1749" s="1">
        <v>6</v>
      </c>
      <c r="Q1749" s="1">
        <v>20</v>
      </c>
      <c r="R1749" s="2" t="s">
        <v>31</v>
      </c>
      <c r="S1749" s="2"/>
      <c r="T1749" s="2" t="s">
        <v>158</v>
      </c>
      <c r="U1749" s="2" t="s">
        <v>159</v>
      </c>
      <c r="V1749" s="2" t="s">
        <v>160</v>
      </c>
      <c r="W1749" s="2" t="s">
        <v>3656</v>
      </c>
      <c r="X1749" s="3">
        <v>44899.895833333336</v>
      </c>
      <c r="Y1749" s="2" t="s">
        <v>1304</v>
      </c>
      <c r="Z1749" s="2" t="s">
        <v>36</v>
      </c>
      <c r="AA1749" s="2"/>
      <c r="AB1749" s="2" t="s">
        <v>3657</v>
      </c>
    </row>
    <row r="1750" spans="1:28" ht="13" x14ac:dyDescent="0.15">
      <c r="A1750" s="1">
        <v>397</v>
      </c>
      <c r="B1750" s="2" t="s">
        <v>28</v>
      </c>
      <c r="C1750" s="2" t="s">
        <v>3397</v>
      </c>
      <c r="D1750" s="1">
        <v>18</v>
      </c>
      <c r="E1750" s="2" t="s">
        <v>1619</v>
      </c>
      <c r="F1750" s="1" t="s">
        <v>119</v>
      </c>
      <c r="G1750" s="2"/>
      <c r="H1750" s="1">
        <v>12</v>
      </c>
      <c r="I1750" s="1">
        <v>18</v>
      </c>
      <c r="J1750" s="1">
        <v>0</v>
      </c>
      <c r="K1750" s="1">
        <v>5</v>
      </c>
      <c r="L1750" s="1">
        <v>177.76</v>
      </c>
      <c r="M1750" s="1">
        <v>177.82</v>
      </c>
      <c r="N1750" s="1">
        <v>175.559</v>
      </c>
      <c r="O1750" s="1">
        <v>175.6</v>
      </c>
      <c r="P1750" s="1">
        <v>6</v>
      </c>
      <c r="Q1750" s="1">
        <v>5</v>
      </c>
      <c r="R1750" s="2" t="s">
        <v>31</v>
      </c>
      <c r="S1750" s="2"/>
      <c r="T1750" s="2" t="s">
        <v>136</v>
      </c>
      <c r="U1750" s="2" t="s">
        <v>137</v>
      </c>
      <c r="V1750" s="2" t="s">
        <v>138</v>
      </c>
      <c r="W1750" s="2" t="s">
        <v>3658</v>
      </c>
      <c r="X1750" s="3">
        <v>44899.895833333336</v>
      </c>
      <c r="Y1750" s="2" t="s">
        <v>1304</v>
      </c>
      <c r="Z1750" s="2" t="s">
        <v>36</v>
      </c>
      <c r="AA1750" s="2"/>
      <c r="AB1750" s="2" t="s">
        <v>3659</v>
      </c>
    </row>
    <row r="1751" spans="1:28" ht="13" x14ac:dyDescent="0.15">
      <c r="A1751" s="1">
        <v>397</v>
      </c>
      <c r="B1751" s="2" t="s">
        <v>28</v>
      </c>
      <c r="C1751" s="2" t="s">
        <v>3397</v>
      </c>
      <c r="D1751" s="1">
        <v>18</v>
      </c>
      <c r="E1751" s="2" t="s">
        <v>1619</v>
      </c>
      <c r="F1751" s="1" t="s">
        <v>119</v>
      </c>
      <c r="G1751" s="2"/>
      <c r="H1751" s="1">
        <v>12</v>
      </c>
      <c r="I1751" s="1">
        <v>18</v>
      </c>
      <c r="J1751" s="1">
        <v>0</v>
      </c>
      <c r="K1751" s="1">
        <v>5</v>
      </c>
      <c r="L1751" s="1">
        <v>177.76</v>
      </c>
      <c r="M1751" s="1">
        <v>177.82</v>
      </c>
      <c r="N1751" s="1">
        <v>175.559</v>
      </c>
      <c r="O1751" s="1">
        <v>175.6</v>
      </c>
      <c r="P1751" s="1">
        <v>6</v>
      </c>
      <c r="Q1751" s="1">
        <v>5</v>
      </c>
      <c r="R1751" s="2" t="s">
        <v>31</v>
      </c>
      <c r="S1751" s="2"/>
      <c r="T1751" s="2" t="s">
        <v>141</v>
      </c>
      <c r="U1751" s="2" t="s">
        <v>142</v>
      </c>
      <c r="V1751" s="2" t="s">
        <v>143</v>
      </c>
      <c r="W1751" s="2" t="s">
        <v>3660</v>
      </c>
      <c r="X1751" s="3">
        <v>44899.895833333336</v>
      </c>
      <c r="Y1751" s="2" t="s">
        <v>1304</v>
      </c>
      <c r="Z1751" s="2" t="s">
        <v>36</v>
      </c>
      <c r="AA1751" s="2"/>
      <c r="AB1751" s="2" t="s">
        <v>3661</v>
      </c>
    </row>
    <row r="1752" spans="1:28" ht="13" x14ac:dyDescent="0.15">
      <c r="A1752" s="1">
        <v>397</v>
      </c>
      <c r="B1752" s="2" t="s">
        <v>28</v>
      </c>
      <c r="C1752" s="2" t="s">
        <v>3397</v>
      </c>
      <c r="D1752" s="1">
        <v>18</v>
      </c>
      <c r="E1752" s="2" t="s">
        <v>1619</v>
      </c>
      <c r="F1752" s="1" t="s">
        <v>119</v>
      </c>
      <c r="G1752" s="2"/>
      <c r="H1752" s="1">
        <v>12</v>
      </c>
      <c r="I1752" s="1">
        <v>18</v>
      </c>
      <c r="J1752" s="1">
        <v>0</v>
      </c>
      <c r="K1752" s="1">
        <v>5</v>
      </c>
      <c r="L1752" s="1">
        <v>177.76</v>
      </c>
      <c r="M1752" s="1">
        <v>177.82</v>
      </c>
      <c r="N1752" s="1">
        <v>175.559</v>
      </c>
      <c r="O1752" s="1">
        <v>175.6</v>
      </c>
      <c r="P1752" s="1">
        <v>6</v>
      </c>
      <c r="Q1752" s="1">
        <v>5</v>
      </c>
      <c r="R1752" s="2" t="s">
        <v>31</v>
      </c>
      <c r="S1752" s="2"/>
      <c r="T1752" s="2" t="s">
        <v>153</v>
      </c>
      <c r="U1752" s="2" t="s">
        <v>154</v>
      </c>
      <c r="V1752" s="2" t="s">
        <v>155</v>
      </c>
      <c r="W1752" s="2" t="s">
        <v>3662</v>
      </c>
      <c r="X1752" s="3">
        <v>44899.895833333336</v>
      </c>
      <c r="Y1752" s="2" t="s">
        <v>1304</v>
      </c>
      <c r="Z1752" s="2" t="s">
        <v>36</v>
      </c>
      <c r="AA1752" s="2"/>
      <c r="AB1752" s="2" t="s">
        <v>3663</v>
      </c>
    </row>
    <row r="1753" spans="1:28" ht="13" x14ac:dyDescent="0.15">
      <c r="A1753" s="1">
        <v>397</v>
      </c>
      <c r="B1753" s="2" t="s">
        <v>28</v>
      </c>
      <c r="C1753" s="2" t="s">
        <v>3397</v>
      </c>
      <c r="D1753" s="1">
        <v>18</v>
      </c>
      <c r="E1753" s="2" t="s">
        <v>1619</v>
      </c>
      <c r="F1753" s="1" t="s">
        <v>119</v>
      </c>
      <c r="G1753" s="2"/>
      <c r="H1753" s="1">
        <v>12</v>
      </c>
      <c r="I1753" s="1">
        <v>18</v>
      </c>
      <c r="J1753" s="1">
        <v>12</v>
      </c>
      <c r="K1753" s="1">
        <v>5</v>
      </c>
      <c r="L1753" s="1">
        <v>177.76</v>
      </c>
      <c r="M1753" s="1">
        <v>177.82</v>
      </c>
      <c r="N1753" s="1">
        <v>175.559</v>
      </c>
      <c r="O1753" s="1">
        <v>175.6</v>
      </c>
      <c r="P1753" s="1">
        <v>6</v>
      </c>
      <c r="Q1753" s="1">
        <v>212</v>
      </c>
      <c r="R1753" s="2" t="s">
        <v>59</v>
      </c>
      <c r="S1753" s="2" t="s">
        <v>32</v>
      </c>
      <c r="T1753" s="2"/>
      <c r="U1753" s="2"/>
      <c r="V1753" s="2" t="s">
        <v>32</v>
      </c>
      <c r="W1753" s="2" t="s">
        <v>3664</v>
      </c>
      <c r="X1753" s="3">
        <v>44899.895138888889</v>
      </c>
      <c r="Y1753" s="2" t="s">
        <v>35</v>
      </c>
      <c r="Z1753" s="2" t="s">
        <v>36</v>
      </c>
      <c r="AA1753" s="2"/>
      <c r="AB1753" s="2" t="s">
        <v>3665</v>
      </c>
    </row>
    <row r="1754" spans="1:28" ht="13" x14ac:dyDescent="0.15">
      <c r="A1754" s="1">
        <v>397</v>
      </c>
      <c r="B1754" s="2" t="s">
        <v>28</v>
      </c>
      <c r="C1754" s="2" t="s">
        <v>3397</v>
      </c>
      <c r="D1754" s="1">
        <v>18</v>
      </c>
      <c r="E1754" s="2" t="s">
        <v>1619</v>
      </c>
      <c r="F1754" s="1" t="s">
        <v>119</v>
      </c>
      <c r="G1754" s="2"/>
      <c r="H1754" s="1">
        <v>12</v>
      </c>
      <c r="I1754" s="1">
        <v>18</v>
      </c>
      <c r="J1754" s="1">
        <v>0</v>
      </c>
      <c r="K1754" s="1">
        <v>5</v>
      </c>
      <c r="L1754" s="1">
        <v>177.76</v>
      </c>
      <c r="M1754" s="1">
        <v>177.82</v>
      </c>
      <c r="N1754" s="1">
        <v>175.559</v>
      </c>
      <c r="O1754" s="1">
        <v>175.6</v>
      </c>
      <c r="P1754" s="1">
        <v>6</v>
      </c>
      <c r="Q1754" s="1">
        <v>20</v>
      </c>
      <c r="R1754" s="2" t="s">
        <v>31</v>
      </c>
      <c r="S1754" s="2"/>
      <c r="T1754" s="2" t="s">
        <v>146</v>
      </c>
      <c r="U1754" s="2" t="s">
        <v>147</v>
      </c>
      <c r="V1754" s="2" t="s">
        <v>148</v>
      </c>
      <c r="W1754" s="2" t="s">
        <v>3666</v>
      </c>
      <c r="X1754" s="3">
        <v>44899.895833333336</v>
      </c>
      <c r="Y1754" s="2" t="s">
        <v>1304</v>
      </c>
      <c r="Z1754" s="2" t="s">
        <v>36</v>
      </c>
      <c r="AA1754" s="2"/>
      <c r="AB1754" s="2" t="s">
        <v>3667</v>
      </c>
    </row>
    <row r="1755" spans="1:28" ht="13" x14ac:dyDescent="0.15">
      <c r="A1755" s="1">
        <v>397</v>
      </c>
      <c r="B1755" s="2" t="s">
        <v>28</v>
      </c>
      <c r="C1755" s="2" t="s">
        <v>3397</v>
      </c>
      <c r="D1755" s="1">
        <v>18</v>
      </c>
      <c r="E1755" s="2" t="s">
        <v>1619</v>
      </c>
      <c r="F1755" s="1" t="s">
        <v>119</v>
      </c>
      <c r="G1755" s="2"/>
      <c r="H1755" s="1">
        <v>12</v>
      </c>
      <c r="I1755" s="1">
        <v>18</v>
      </c>
      <c r="J1755" s="1">
        <v>0</v>
      </c>
      <c r="K1755" s="1">
        <v>5</v>
      </c>
      <c r="L1755" s="1">
        <v>177.76</v>
      </c>
      <c r="M1755" s="1">
        <v>177.82</v>
      </c>
      <c r="N1755" s="1">
        <v>175.559</v>
      </c>
      <c r="O1755" s="1">
        <v>175.6</v>
      </c>
      <c r="P1755" s="1">
        <v>6</v>
      </c>
      <c r="Q1755" s="1">
        <v>30</v>
      </c>
      <c r="R1755" s="2" t="s">
        <v>31</v>
      </c>
      <c r="S1755" s="2"/>
      <c r="T1755" s="2" t="s">
        <v>120</v>
      </c>
      <c r="U1755" s="2" t="s">
        <v>121</v>
      </c>
      <c r="V1755" s="2" t="s">
        <v>122</v>
      </c>
      <c r="W1755" s="2" t="s">
        <v>3668</v>
      </c>
      <c r="X1755" s="3">
        <v>44899.895833333336</v>
      </c>
      <c r="Y1755" s="2" t="s">
        <v>1304</v>
      </c>
      <c r="Z1755" s="2" t="s">
        <v>36</v>
      </c>
      <c r="AA1755" s="2"/>
      <c r="AB1755" s="2" t="s">
        <v>3669</v>
      </c>
    </row>
    <row r="1756" spans="1:28" ht="13" x14ac:dyDescent="0.15">
      <c r="A1756" s="1">
        <v>397</v>
      </c>
      <c r="B1756" s="2" t="s">
        <v>28</v>
      </c>
      <c r="C1756" s="2" t="s">
        <v>3397</v>
      </c>
      <c r="D1756" s="1">
        <v>20</v>
      </c>
      <c r="E1756" s="2" t="s">
        <v>1619</v>
      </c>
      <c r="F1756" s="1">
        <v>2</v>
      </c>
      <c r="G1756" s="2" t="s">
        <v>29</v>
      </c>
      <c r="H1756" s="1">
        <v>6</v>
      </c>
      <c r="I1756" s="1">
        <v>6</v>
      </c>
      <c r="J1756" s="1">
        <v>6</v>
      </c>
      <c r="K1756" s="1">
        <v>5</v>
      </c>
      <c r="L1756" s="1">
        <v>181.87</v>
      </c>
      <c r="M1756" s="1">
        <v>181.87</v>
      </c>
      <c r="N1756" s="1">
        <v>181.39</v>
      </c>
      <c r="O1756" s="1">
        <v>181.39</v>
      </c>
      <c r="P1756" s="1">
        <v>0</v>
      </c>
      <c r="Q1756" s="1"/>
      <c r="R1756" s="2" t="s">
        <v>38</v>
      </c>
      <c r="S1756" s="2" t="s">
        <v>39</v>
      </c>
      <c r="T1756" s="2"/>
      <c r="U1756" s="2"/>
      <c r="V1756" s="2" t="s">
        <v>39</v>
      </c>
      <c r="W1756" s="2" t="s">
        <v>3670</v>
      </c>
      <c r="X1756" s="3">
        <v>44901.946527777778</v>
      </c>
      <c r="Y1756" s="2" t="s">
        <v>41</v>
      </c>
      <c r="Z1756" s="2" t="s">
        <v>36</v>
      </c>
      <c r="AA1756" s="2"/>
      <c r="AB1756" s="2" t="s">
        <v>3671</v>
      </c>
    </row>
    <row r="1757" spans="1:28" ht="13" x14ac:dyDescent="0.15">
      <c r="A1757" s="1">
        <v>397</v>
      </c>
      <c r="B1757" s="2" t="s">
        <v>28</v>
      </c>
      <c r="C1757" s="2" t="s">
        <v>3397</v>
      </c>
      <c r="D1757" s="1">
        <v>20</v>
      </c>
      <c r="E1757" s="2" t="s">
        <v>1619</v>
      </c>
      <c r="F1757" s="1">
        <v>2</v>
      </c>
      <c r="G1757" s="2" t="s">
        <v>29</v>
      </c>
      <c r="H1757" s="1">
        <v>100</v>
      </c>
      <c r="I1757" s="1">
        <v>100</v>
      </c>
      <c r="J1757" s="1">
        <v>100</v>
      </c>
      <c r="K1757" s="1">
        <v>5</v>
      </c>
      <c r="L1757" s="1">
        <v>182.81</v>
      </c>
      <c r="M1757" s="1">
        <v>182.81</v>
      </c>
      <c r="N1757" s="1">
        <v>182.024</v>
      </c>
      <c r="O1757" s="1">
        <v>182.024</v>
      </c>
      <c r="P1757" s="1">
        <v>0</v>
      </c>
      <c r="Q1757" s="1"/>
      <c r="R1757" s="2" t="s">
        <v>38</v>
      </c>
      <c r="S1757" s="2" t="s">
        <v>39</v>
      </c>
      <c r="T1757" s="2"/>
      <c r="U1757" s="2"/>
      <c r="V1757" s="2" t="s">
        <v>39</v>
      </c>
      <c r="W1757" s="2" t="s">
        <v>3672</v>
      </c>
      <c r="X1757" s="3">
        <v>44901.946527777778</v>
      </c>
      <c r="Y1757" s="2" t="s">
        <v>41</v>
      </c>
      <c r="Z1757" s="2" t="s">
        <v>36</v>
      </c>
      <c r="AA1757" s="2"/>
      <c r="AB1757" s="2" t="s">
        <v>3673</v>
      </c>
    </row>
    <row r="1758" spans="1:28" ht="13" x14ac:dyDescent="0.15">
      <c r="A1758" s="1">
        <v>397</v>
      </c>
      <c r="B1758" s="2" t="s">
        <v>28</v>
      </c>
      <c r="C1758" s="2" t="s">
        <v>3397</v>
      </c>
      <c r="D1758" s="1">
        <v>19</v>
      </c>
      <c r="E1758" s="2" t="s">
        <v>1619</v>
      </c>
      <c r="F1758" s="1" t="s">
        <v>119</v>
      </c>
      <c r="G1758" s="2"/>
      <c r="H1758" s="1">
        <v>13</v>
      </c>
      <c r="I1758" s="1">
        <v>19</v>
      </c>
      <c r="J1758" s="1">
        <v>0</v>
      </c>
      <c r="K1758" s="1">
        <v>5</v>
      </c>
      <c r="L1758" s="1">
        <v>182.84</v>
      </c>
      <c r="M1758" s="1">
        <v>182.9</v>
      </c>
      <c r="N1758" s="1">
        <v>180.36</v>
      </c>
      <c r="O1758" s="1">
        <v>180.399</v>
      </c>
      <c r="P1758" s="1">
        <v>6</v>
      </c>
      <c r="Q1758" s="1">
        <v>30</v>
      </c>
      <c r="R1758" s="2" t="s">
        <v>31</v>
      </c>
      <c r="S1758" s="2"/>
      <c r="T1758" s="2" t="s">
        <v>125</v>
      </c>
      <c r="U1758" s="2" t="s">
        <v>126</v>
      </c>
      <c r="V1758" s="2" t="s">
        <v>127</v>
      </c>
      <c r="W1758" s="2" t="s">
        <v>3674</v>
      </c>
      <c r="X1758" s="3">
        <v>44899.918055555558</v>
      </c>
      <c r="Y1758" s="2" t="s">
        <v>1304</v>
      </c>
      <c r="Z1758" s="2" t="s">
        <v>36</v>
      </c>
      <c r="AA1758" s="2"/>
      <c r="AB1758" s="2" t="s">
        <v>3675</v>
      </c>
    </row>
    <row r="1759" spans="1:28" ht="13" x14ac:dyDescent="0.15">
      <c r="A1759" s="1">
        <v>397</v>
      </c>
      <c r="B1759" s="2" t="s">
        <v>28</v>
      </c>
      <c r="C1759" s="2" t="s">
        <v>3397</v>
      </c>
      <c r="D1759" s="1">
        <v>19</v>
      </c>
      <c r="E1759" s="2" t="s">
        <v>1619</v>
      </c>
      <c r="F1759" s="1" t="s">
        <v>119</v>
      </c>
      <c r="G1759" s="2"/>
      <c r="H1759" s="1">
        <v>13</v>
      </c>
      <c r="I1759" s="1">
        <v>19</v>
      </c>
      <c r="J1759" s="1">
        <v>0</v>
      </c>
      <c r="K1759" s="1">
        <v>5</v>
      </c>
      <c r="L1759" s="1">
        <v>182.84</v>
      </c>
      <c r="M1759" s="1">
        <v>182.9</v>
      </c>
      <c r="N1759" s="1">
        <v>180.36</v>
      </c>
      <c r="O1759" s="1">
        <v>180.399</v>
      </c>
      <c r="P1759" s="1">
        <v>6</v>
      </c>
      <c r="Q1759" s="1">
        <v>5</v>
      </c>
      <c r="R1759" s="2" t="s">
        <v>31</v>
      </c>
      <c r="S1759" s="2"/>
      <c r="T1759" s="2" t="s">
        <v>136</v>
      </c>
      <c r="U1759" s="2" t="s">
        <v>137</v>
      </c>
      <c r="V1759" s="2" t="s">
        <v>138</v>
      </c>
      <c r="W1759" s="2" t="s">
        <v>3676</v>
      </c>
      <c r="X1759" s="3">
        <v>44899.918055555558</v>
      </c>
      <c r="Y1759" s="2" t="s">
        <v>1304</v>
      </c>
      <c r="Z1759" s="2" t="s">
        <v>36</v>
      </c>
      <c r="AA1759" s="2"/>
      <c r="AB1759" s="2" t="s">
        <v>3677</v>
      </c>
    </row>
    <row r="1760" spans="1:28" ht="13" x14ac:dyDescent="0.15">
      <c r="A1760" s="1">
        <v>397</v>
      </c>
      <c r="B1760" s="2" t="s">
        <v>28</v>
      </c>
      <c r="C1760" s="2" t="s">
        <v>3397</v>
      </c>
      <c r="D1760" s="1">
        <v>19</v>
      </c>
      <c r="E1760" s="2" t="s">
        <v>1619</v>
      </c>
      <c r="F1760" s="1" t="s">
        <v>119</v>
      </c>
      <c r="G1760" s="2"/>
      <c r="H1760" s="1">
        <v>13</v>
      </c>
      <c r="I1760" s="1">
        <v>19</v>
      </c>
      <c r="J1760" s="1">
        <v>0</v>
      </c>
      <c r="K1760" s="1">
        <v>5</v>
      </c>
      <c r="L1760" s="1">
        <v>182.84</v>
      </c>
      <c r="M1760" s="1">
        <v>182.9</v>
      </c>
      <c r="N1760" s="1">
        <v>180.36</v>
      </c>
      <c r="O1760" s="1">
        <v>180.399</v>
      </c>
      <c r="P1760" s="1">
        <v>6</v>
      </c>
      <c r="Q1760" s="1">
        <v>30</v>
      </c>
      <c r="R1760" s="2" t="s">
        <v>31</v>
      </c>
      <c r="S1760" s="2"/>
      <c r="T1760" s="2" t="s">
        <v>120</v>
      </c>
      <c r="U1760" s="2" t="s">
        <v>121</v>
      </c>
      <c r="V1760" s="2" t="s">
        <v>122</v>
      </c>
      <c r="W1760" s="2" t="s">
        <v>3678</v>
      </c>
      <c r="X1760" s="3">
        <v>44899.918055555558</v>
      </c>
      <c r="Y1760" s="2" t="s">
        <v>1304</v>
      </c>
      <c r="Z1760" s="2" t="s">
        <v>36</v>
      </c>
      <c r="AA1760" s="2"/>
      <c r="AB1760" s="2" t="s">
        <v>3679</v>
      </c>
    </row>
    <row r="1761" spans="1:28" ht="13" x14ac:dyDescent="0.15">
      <c r="A1761" s="1">
        <v>397</v>
      </c>
      <c r="B1761" s="2" t="s">
        <v>28</v>
      </c>
      <c r="C1761" s="2" t="s">
        <v>3397</v>
      </c>
      <c r="D1761" s="1">
        <v>19</v>
      </c>
      <c r="E1761" s="2" t="s">
        <v>1619</v>
      </c>
      <c r="F1761" s="1" t="s">
        <v>119</v>
      </c>
      <c r="G1761" s="2"/>
      <c r="H1761" s="1">
        <v>13</v>
      </c>
      <c r="I1761" s="1">
        <v>19</v>
      </c>
      <c r="J1761" s="1">
        <v>0</v>
      </c>
      <c r="K1761" s="1">
        <v>5</v>
      </c>
      <c r="L1761" s="1">
        <v>182.84</v>
      </c>
      <c r="M1761" s="1">
        <v>182.9</v>
      </c>
      <c r="N1761" s="1">
        <v>180.36</v>
      </c>
      <c r="O1761" s="1">
        <v>180.399</v>
      </c>
      <c r="P1761" s="1">
        <v>6</v>
      </c>
      <c r="Q1761" s="1">
        <v>5</v>
      </c>
      <c r="R1761" s="2" t="s">
        <v>31</v>
      </c>
      <c r="S1761" s="2"/>
      <c r="T1761" s="2" t="s">
        <v>153</v>
      </c>
      <c r="U1761" s="2" t="s">
        <v>154</v>
      </c>
      <c r="V1761" s="2" t="s">
        <v>155</v>
      </c>
      <c r="W1761" s="2" t="s">
        <v>3680</v>
      </c>
      <c r="X1761" s="3">
        <v>44899.918055555558</v>
      </c>
      <c r="Y1761" s="2" t="s">
        <v>1304</v>
      </c>
      <c r="Z1761" s="2" t="s">
        <v>36</v>
      </c>
      <c r="AA1761" s="2"/>
      <c r="AB1761" s="2" t="s">
        <v>3681</v>
      </c>
    </row>
    <row r="1762" spans="1:28" ht="13" x14ac:dyDescent="0.15">
      <c r="A1762" s="1">
        <v>397</v>
      </c>
      <c r="B1762" s="2" t="s">
        <v>28</v>
      </c>
      <c r="C1762" s="2" t="s">
        <v>3397</v>
      </c>
      <c r="D1762" s="1">
        <v>19</v>
      </c>
      <c r="E1762" s="2" t="s">
        <v>1619</v>
      </c>
      <c r="F1762" s="1" t="s">
        <v>119</v>
      </c>
      <c r="G1762" s="2"/>
      <c r="H1762" s="1">
        <v>13</v>
      </c>
      <c r="I1762" s="1">
        <v>19</v>
      </c>
      <c r="J1762" s="1">
        <v>0</v>
      </c>
      <c r="K1762" s="1">
        <v>5</v>
      </c>
      <c r="L1762" s="1">
        <v>182.84</v>
      </c>
      <c r="M1762" s="1">
        <v>182.9</v>
      </c>
      <c r="N1762" s="1">
        <v>180.36</v>
      </c>
      <c r="O1762" s="1">
        <v>180.399</v>
      </c>
      <c r="P1762" s="1">
        <v>6</v>
      </c>
      <c r="Q1762" s="1">
        <v>5</v>
      </c>
      <c r="R1762" s="2" t="s">
        <v>31</v>
      </c>
      <c r="S1762" s="2"/>
      <c r="T1762" s="2" t="s">
        <v>141</v>
      </c>
      <c r="U1762" s="2" t="s">
        <v>142</v>
      </c>
      <c r="V1762" s="2" t="s">
        <v>143</v>
      </c>
      <c r="W1762" s="2" t="s">
        <v>3682</v>
      </c>
      <c r="X1762" s="3">
        <v>44899.918055555558</v>
      </c>
      <c r="Y1762" s="2" t="s">
        <v>1304</v>
      </c>
      <c r="Z1762" s="2" t="s">
        <v>36</v>
      </c>
      <c r="AA1762" s="2"/>
      <c r="AB1762" s="2" t="s">
        <v>3683</v>
      </c>
    </row>
    <row r="1763" spans="1:28" ht="13" x14ac:dyDescent="0.15">
      <c r="A1763" s="1">
        <v>397</v>
      </c>
      <c r="B1763" s="2" t="s">
        <v>28</v>
      </c>
      <c r="C1763" s="2" t="s">
        <v>3397</v>
      </c>
      <c r="D1763" s="1">
        <v>19</v>
      </c>
      <c r="E1763" s="2" t="s">
        <v>1619</v>
      </c>
      <c r="F1763" s="1" t="s">
        <v>119</v>
      </c>
      <c r="G1763" s="2"/>
      <c r="H1763" s="1">
        <v>13</v>
      </c>
      <c r="I1763" s="1">
        <v>19</v>
      </c>
      <c r="J1763" s="1">
        <v>13</v>
      </c>
      <c r="K1763" s="1">
        <v>5</v>
      </c>
      <c r="L1763" s="1">
        <v>182.84</v>
      </c>
      <c r="M1763" s="1">
        <v>182.9</v>
      </c>
      <c r="N1763" s="1">
        <v>180.36</v>
      </c>
      <c r="O1763" s="1">
        <v>180.4</v>
      </c>
      <c r="P1763" s="1">
        <v>6</v>
      </c>
      <c r="Q1763" s="1">
        <v>212</v>
      </c>
      <c r="R1763" s="2" t="s">
        <v>59</v>
      </c>
      <c r="S1763" s="2" t="s">
        <v>32</v>
      </c>
      <c r="T1763" s="2"/>
      <c r="U1763" s="2"/>
      <c r="V1763" s="2" t="s">
        <v>32</v>
      </c>
      <c r="W1763" s="2" t="s">
        <v>3684</v>
      </c>
      <c r="X1763" s="3">
        <v>44899.917361111111</v>
      </c>
      <c r="Y1763" s="2" t="s">
        <v>35</v>
      </c>
      <c r="Z1763" s="2" t="s">
        <v>36</v>
      </c>
      <c r="AA1763" s="2"/>
      <c r="AB1763" s="2" t="s">
        <v>3685</v>
      </c>
    </row>
    <row r="1764" spans="1:28" ht="13" x14ac:dyDescent="0.15">
      <c r="A1764" s="1">
        <v>397</v>
      </c>
      <c r="B1764" s="2" t="s">
        <v>28</v>
      </c>
      <c r="C1764" s="2" t="s">
        <v>3397</v>
      </c>
      <c r="D1764" s="1">
        <v>19</v>
      </c>
      <c r="E1764" s="2" t="s">
        <v>1619</v>
      </c>
      <c r="F1764" s="1" t="s">
        <v>119</v>
      </c>
      <c r="G1764" s="2"/>
      <c r="H1764" s="1">
        <v>13</v>
      </c>
      <c r="I1764" s="1">
        <v>19</v>
      </c>
      <c r="J1764" s="1">
        <v>0</v>
      </c>
      <c r="K1764" s="1">
        <v>5</v>
      </c>
      <c r="L1764" s="1">
        <v>182.84</v>
      </c>
      <c r="M1764" s="1">
        <v>182.9</v>
      </c>
      <c r="N1764" s="1">
        <v>180.36</v>
      </c>
      <c r="O1764" s="1">
        <v>180.399</v>
      </c>
      <c r="P1764" s="1">
        <v>6</v>
      </c>
      <c r="Q1764" s="1">
        <v>20</v>
      </c>
      <c r="R1764" s="2" t="s">
        <v>31</v>
      </c>
      <c r="S1764" s="2"/>
      <c r="T1764" s="2" t="s">
        <v>158</v>
      </c>
      <c r="U1764" s="2" t="s">
        <v>159</v>
      </c>
      <c r="V1764" s="2" t="s">
        <v>160</v>
      </c>
      <c r="W1764" s="2" t="s">
        <v>3686</v>
      </c>
      <c r="X1764" s="3">
        <v>44899.918055555558</v>
      </c>
      <c r="Y1764" s="2" t="s">
        <v>1304</v>
      </c>
      <c r="Z1764" s="2" t="s">
        <v>36</v>
      </c>
      <c r="AA1764" s="2"/>
      <c r="AB1764" s="2" t="s">
        <v>3687</v>
      </c>
    </row>
    <row r="1765" spans="1:28" ht="13" x14ac:dyDescent="0.15">
      <c r="A1765" s="1">
        <v>397</v>
      </c>
      <c r="B1765" s="2" t="s">
        <v>28</v>
      </c>
      <c r="C1765" s="2" t="s">
        <v>3397</v>
      </c>
      <c r="D1765" s="1">
        <v>19</v>
      </c>
      <c r="E1765" s="2" t="s">
        <v>1619</v>
      </c>
      <c r="F1765" s="1" t="s">
        <v>119</v>
      </c>
      <c r="G1765" s="2"/>
      <c r="H1765" s="1">
        <v>13</v>
      </c>
      <c r="I1765" s="1">
        <v>19</v>
      </c>
      <c r="J1765" s="1">
        <v>0</v>
      </c>
      <c r="K1765" s="1">
        <v>5</v>
      </c>
      <c r="L1765" s="1">
        <v>182.84</v>
      </c>
      <c r="M1765" s="1">
        <v>182.9</v>
      </c>
      <c r="N1765" s="1">
        <v>180.36</v>
      </c>
      <c r="O1765" s="1">
        <v>180.399</v>
      </c>
      <c r="P1765" s="1">
        <v>6</v>
      </c>
      <c r="Q1765" s="1">
        <v>20</v>
      </c>
      <c r="R1765" s="2" t="s">
        <v>31</v>
      </c>
      <c r="S1765" s="2"/>
      <c r="T1765" s="2" t="s">
        <v>146</v>
      </c>
      <c r="U1765" s="2" t="s">
        <v>147</v>
      </c>
      <c r="V1765" s="2" t="s">
        <v>148</v>
      </c>
      <c r="W1765" s="2" t="s">
        <v>3688</v>
      </c>
      <c r="X1765" s="3">
        <v>44899.918055555558</v>
      </c>
      <c r="Y1765" s="2" t="s">
        <v>1304</v>
      </c>
      <c r="Z1765" s="2" t="s">
        <v>36</v>
      </c>
      <c r="AA1765" s="2"/>
      <c r="AB1765" s="2" t="s">
        <v>3689</v>
      </c>
    </row>
    <row r="1766" spans="1:28" ht="13" x14ac:dyDescent="0.15">
      <c r="A1766" s="1">
        <v>397</v>
      </c>
      <c r="B1766" s="2" t="s">
        <v>28</v>
      </c>
      <c r="C1766" s="2" t="s">
        <v>3397</v>
      </c>
      <c r="D1766" s="1">
        <v>20</v>
      </c>
      <c r="E1766" s="2" t="s">
        <v>1619</v>
      </c>
      <c r="F1766" s="1" t="s">
        <v>119</v>
      </c>
      <c r="G1766" s="2"/>
      <c r="H1766" s="1">
        <v>12</v>
      </c>
      <c r="I1766" s="1">
        <v>18</v>
      </c>
      <c r="J1766" s="1">
        <v>0</v>
      </c>
      <c r="K1766" s="1">
        <v>5</v>
      </c>
      <c r="L1766" s="1">
        <v>187.61</v>
      </c>
      <c r="M1766" s="1">
        <v>187.67</v>
      </c>
      <c r="N1766" s="1">
        <v>185.26</v>
      </c>
      <c r="O1766" s="1">
        <v>185.3</v>
      </c>
      <c r="P1766" s="1">
        <v>6</v>
      </c>
      <c r="Q1766" s="1">
        <v>5</v>
      </c>
      <c r="R1766" s="2" t="s">
        <v>31</v>
      </c>
      <c r="S1766" s="2"/>
      <c r="T1766" s="2" t="s">
        <v>153</v>
      </c>
      <c r="U1766" s="2" t="s">
        <v>154</v>
      </c>
      <c r="V1766" s="2" t="s">
        <v>155</v>
      </c>
      <c r="W1766" s="2" t="s">
        <v>3690</v>
      </c>
      <c r="X1766" s="3">
        <v>44899.940972222219</v>
      </c>
      <c r="Y1766" s="2" t="s">
        <v>1304</v>
      </c>
      <c r="Z1766" s="2" t="s">
        <v>36</v>
      </c>
      <c r="AA1766" s="2"/>
      <c r="AB1766" s="2" t="s">
        <v>3691</v>
      </c>
    </row>
    <row r="1767" spans="1:28" ht="13" x14ac:dyDescent="0.15">
      <c r="A1767" s="1">
        <v>397</v>
      </c>
      <c r="B1767" s="2" t="s">
        <v>28</v>
      </c>
      <c r="C1767" s="2" t="s">
        <v>3397</v>
      </c>
      <c r="D1767" s="1">
        <v>20</v>
      </c>
      <c r="E1767" s="2" t="s">
        <v>1619</v>
      </c>
      <c r="F1767" s="1" t="s">
        <v>119</v>
      </c>
      <c r="G1767" s="2"/>
      <c r="H1767" s="1">
        <v>12</v>
      </c>
      <c r="I1767" s="1">
        <v>18</v>
      </c>
      <c r="J1767" s="1">
        <v>0</v>
      </c>
      <c r="K1767" s="1">
        <v>5</v>
      </c>
      <c r="L1767" s="1">
        <v>187.61</v>
      </c>
      <c r="M1767" s="1">
        <v>187.67</v>
      </c>
      <c r="N1767" s="1">
        <v>185.26</v>
      </c>
      <c r="O1767" s="1">
        <v>185.3</v>
      </c>
      <c r="P1767" s="1">
        <v>6</v>
      </c>
      <c r="Q1767" s="1">
        <v>5</v>
      </c>
      <c r="R1767" s="2" t="s">
        <v>31</v>
      </c>
      <c r="S1767" s="2"/>
      <c r="T1767" s="2" t="s">
        <v>136</v>
      </c>
      <c r="U1767" s="2" t="s">
        <v>137</v>
      </c>
      <c r="V1767" s="2" t="s">
        <v>138</v>
      </c>
      <c r="W1767" s="2" t="s">
        <v>3692</v>
      </c>
      <c r="X1767" s="3">
        <v>44899.940972222219</v>
      </c>
      <c r="Y1767" s="2" t="s">
        <v>1304</v>
      </c>
      <c r="Z1767" s="2" t="s">
        <v>36</v>
      </c>
      <c r="AA1767" s="2"/>
      <c r="AB1767" s="2" t="s">
        <v>3693</v>
      </c>
    </row>
    <row r="1768" spans="1:28" ht="13" x14ac:dyDescent="0.15">
      <c r="A1768" s="1">
        <v>397</v>
      </c>
      <c r="B1768" s="2" t="s">
        <v>28</v>
      </c>
      <c r="C1768" s="2" t="s">
        <v>3397</v>
      </c>
      <c r="D1768" s="1">
        <v>20</v>
      </c>
      <c r="E1768" s="2" t="s">
        <v>1619</v>
      </c>
      <c r="F1768" s="1" t="s">
        <v>119</v>
      </c>
      <c r="G1768" s="2"/>
      <c r="H1768" s="1">
        <v>12</v>
      </c>
      <c r="I1768" s="1">
        <v>18</v>
      </c>
      <c r="J1768" s="1">
        <v>0</v>
      </c>
      <c r="K1768" s="1">
        <v>5</v>
      </c>
      <c r="L1768" s="1">
        <v>187.61</v>
      </c>
      <c r="M1768" s="1">
        <v>187.67</v>
      </c>
      <c r="N1768" s="1">
        <v>185.26</v>
      </c>
      <c r="O1768" s="1">
        <v>185.3</v>
      </c>
      <c r="P1768" s="1">
        <v>6</v>
      </c>
      <c r="Q1768" s="1">
        <v>20</v>
      </c>
      <c r="R1768" s="2" t="s">
        <v>31</v>
      </c>
      <c r="S1768" s="2"/>
      <c r="T1768" s="2" t="s">
        <v>146</v>
      </c>
      <c r="U1768" s="2" t="s">
        <v>147</v>
      </c>
      <c r="V1768" s="2" t="s">
        <v>148</v>
      </c>
      <c r="W1768" s="2" t="s">
        <v>3694</v>
      </c>
      <c r="X1768" s="3">
        <v>44899.940972222219</v>
      </c>
      <c r="Y1768" s="2" t="s">
        <v>1304</v>
      </c>
      <c r="Z1768" s="2" t="s">
        <v>36</v>
      </c>
      <c r="AA1768" s="2"/>
      <c r="AB1768" s="2" t="s">
        <v>3695</v>
      </c>
    </row>
    <row r="1769" spans="1:28" ht="13" x14ac:dyDescent="0.15">
      <c r="A1769" s="1">
        <v>397</v>
      </c>
      <c r="B1769" s="2" t="s">
        <v>28</v>
      </c>
      <c r="C1769" s="2" t="s">
        <v>3397</v>
      </c>
      <c r="D1769" s="1">
        <v>20</v>
      </c>
      <c r="E1769" s="2" t="s">
        <v>1619</v>
      </c>
      <c r="F1769" s="1" t="s">
        <v>119</v>
      </c>
      <c r="G1769" s="2"/>
      <c r="H1769" s="1">
        <v>12</v>
      </c>
      <c r="I1769" s="1">
        <v>18</v>
      </c>
      <c r="J1769" s="1">
        <v>0</v>
      </c>
      <c r="K1769" s="1">
        <v>5</v>
      </c>
      <c r="L1769" s="1">
        <v>187.61</v>
      </c>
      <c r="M1769" s="1">
        <v>187.67</v>
      </c>
      <c r="N1769" s="1">
        <v>185.26</v>
      </c>
      <c r="O1769" s="1">
        <v>185.3</v>
      </c>
      <c r="P1769" s="1">
        <v>6</v>
      </c>
      <c r="Q1769" s="1">
        <v>30</v>
      </c>
      <c r="R1769" s="2" t="s">
        <v>31</v>
      </c>
      <c r="S1769" s="2"/>
      <c r="T1769" s="2" t="s">
        <v>125</v>
      </c>
      <c r="U1769" s="2" t="s">
        <v>126</v>
      </c>
      <c r="V1769" s="2" t="s">
        <v>127</v>
      </c>
      <c r="W1769" s="2" t="s">
        <v>3696</v>
      </c>
      <c r="X1769" s="3">
        <v>44899.940972222219</v>
      </c>
      <c r="Y1769" s="2" t="s">
        <v>1304</v>
      </c>
      <c r="Z1769" s="2" t="s">
        <v>36</v>
      </c>
      <c r="AA1769" s="2"/>
      <c r="AB1769" s="2" t="s">
        <v>3697</v>
      </c>
    </row>
    <row r="1770" spans="1:28" ht="13" x14ac:dyDescent="0.15">
      <c r="A1770" s="1">
        <v>397</v>
      </c>
      <c r="B1770" s="2" t="s">
        <v>28</v>
      </c>
      <c r="C1770" s="2" t="s">
        <v>3397</v>
      </c>
      <c r="D1770" s="1">
        <v>20</v>
      </c>
      <c r="E1770" s="2" t="s">
        <v>1619</v>
      </c>
      <c r="F1770" s="1" t="s">
        <v>119</v>
      </c>
      <c r="G1770" s="2"/>
      <c r="H1770" s="1">
        <v>12</v>
      </c>
      <c r="I1770" s="1">
        <v>18</v>
      </c>
      <c r="J1770" s="1">
        <v>0</v>
      </c>
      <c r="K1770" s="1">
        <v>5</v>
      </c>
      <c r="L1770" s="1">
        <v>187.61</v>
      </c>
      <c r="M1770" s="1">
        <v>187.67</v>
      </c>
      <c r="N1770" s="1">
        <v>185.26</v>
      </c>
      <c r="O1770" s="1">
        <v>185.3</v>
      </c>
      <c r="P1770" s="1">
        <v>6</v>
      </c>
      <c r="Q1770" s="1">
        <v>20</v>
      </c>
      <c r="R1770" s="2" t="s">
        <v>31</v>
      </c>
      <c r="S1770" s="2"/>
      <c r="T1770" s="2" t="s">
        <v>158</v>
      </c>
      <c r="U1770" s="2" t="s">
        <v>159</v>
      </c>
      <c r="V1770" s="2" t="s">
        <v>160</v>
      </c>
      <c r="W1770" s="2" t="s">
        <v>3698</v>
      </c>
      <c r="X1770" s="3">
        <v>44899.940972222219</v>
      </c>
      <c r="Y1770" s="2" t="s">
        <v>1304</v>
      </c>
      <c r="Z1770" s="2" t="s">
        <v>36</v>
      </c>
      <c r="AA1770" s="2"/>
      <c r="AB1770" s="2" t="s">
        <v>3699</v>
      </c>
    </row>
    <row r="1771" spans="1:28" ht="13" x14ac:dyDescent="0.15">
      <c r="A1771" s="1">
        <v>397</v>
      </c>
      <c r="B1771" s="2" t="s">
        <v>28</v>
      </c>
      <c r="C1771" s="2" t="s">
        <v>3397</v>
      </c>
      <c r="D1771" s="1">
        <v>20</v>
      </c>
      <c r="E1771" s="2" t="s">
        <v>1619</v>
      </c>
      <c r="F1771" s="1" t="s">
        <v>119</v>
      </c>
      <c r="G1771" s="2"/>
      <c r="H1771" s="1">
        <v>12</v>
      </c>
      <c r="I1771" s="1">
        <v>18</v>
      </c>
      <c r="J1771" s="1">
        <v>0</v>
      </c>
      <c r="K1771" s="1">
        <v>5</v>
      </c>
      <c r="L1771" s="1">
        <v>187.61</v>
      </c>
      <c r="M1771" s="1">
        <v>187.67</v>
      </c>
      <c r="N1771" s="1">
        <v>185.26</v>
      </c>
      <c r="O1771" s="1">
        <v>185.3</v>
      </c>
      <c r="P1771" s="1">
        <v>6</v>
      </c>
      <c r="Q1771" s="1">
        <v>30</v>
      </c>
      <c r="R1771" s="2" t="s">
        <v>31</v>
      </c>
      <c r="S1771" s="2"/>
      <c r="T1771" s="2" t="s">
        <v>120</v>
      </c>
      <c r="U1771" s="2" t="s">
        <v>121</v>
      </c>
      <c r="V1771" s="2" t="s">
        <v>122</v>
      </c>
      <c r="W1771" s="2" t="s">
        <v>3700</v>
      </c>
      <c r="X1771" s="3">
        <v>44899.940972222219</v>
      </c>
      <c r="Y1771" s="2" t="s">
        <v>1304</v>
      </c>
      <c r="Z1771" s="2" t="s">
        <v>36</v>
      </c>
      <c r="AA1771" s="2"/>
      <c r="AB1771" s="2" t="s">
        <v>3701</v>
      </c>
    </row>
    <row r="1772" spans="1:28" ht="13" x14ac:dyDescent="0.15">
      <c r="A1772" s="1">
        <v>397</v>
      </c>
      <c r="B1772" s="2" t="s">
        <v>28</v>
      </c>
      <c r="C1772" s="2" t="s">
        <v>3397</v>
      </c>
      <c r="D1772" s="1">
        <v>20</v>
      </c>
      <c r="E1772" s="2" t="s">
        <v>1619</v>
      </c>
      <c r="F1772" s="1" t="s">
        <v>119</v>
      </c>
      <c r="G1772" s="2"/>
      <c r="H1772" s="1">
        <v>12</v>
      </c>
      <c r="I1772" s="1">
        <v>18</v>
      </c>
      <c r="J1772" s="1">
        <v>0</v>
      </c>
      <c r="K1772" s="1">
        <v>5</v>
      </c>
      <c r="L1772" s="1">
        <v>187.61</v>
      </c>
      <c r="M1772" s="1">
        <v>187.67</v>
      </c>
      <c r="N1772" s="1">
        <v>185.26</v>
      </c>
      <c r="O1772" s="1">
        <v>185.3</v>
      </c>
      <c r="P1772" s="1">
        <v>6</v>
      </c>
      <c r="Q1772" s="1">
        <v>5</v>
      </c>
      <c r="R1772" s="2" t="s">
        <v>31</v>
      </c>
      <c r="S1772" s="2"/>
      <c r="T1772" s="2" t="s">
        <v>141</v>
      </c>
      <c r="U1772" s="2" t="s">
        <v>142</v>
      </c>
      <c r="V1772" s="2" t="s">
        <v>143</v>
      </c>
      <c r="W1772" s="2" t="s">
        <v>3702</v>
      </c>
      <c r="X1772" s="3">
        <v>44899.940972222219</v>
      </c>
      <c r="Y1772" s="2" t="s">
        <v>1304</v>
      </c>
      <c r="Z1772" s="2" t="s">
        <v>36</v>
      </c>
      <c r="AA1772" s="2"/>
      <c r="AB1772" s="2" t="s">
        <v>3703</v>
      </c>
    </row>
    <row r="1773" spans="1:28" ht="13" x14ac:dyDescent="0.15">
      <c r="A1773" s="1">
        <v>397</v>
      </c>
      <c r="B1773" s="2" t="s">
        <v>28</v>
      </c>
      <c r="C1773" s="2" t="s">
        <v>3397</v>
      </c>
      <c r="D1773" s="1">
        <v>20</v>
      </c>
      <c r="E1773" s="2" t="s">
        <v>1619</v>
      </c>
      <c r="F1773" s="1" t="s">
        <v>119</v>
      </c>
      <c r="G1773" s="2"/>
      <c r="H1773" s="1">
        <v>12</v>
      </c>
      <c r="I1773" s="1">
        <v>18</v>
      </c>
      <c r="J1773" s="1">
        <v>12</v>
      </c>
      <c r="K1773" s="1">
        <v>5</v>
      </c>
      <c r="L1773" s="1">
        <v>187.61</v>
      </c>
      <c r="M1773" s="1">
        <v>187.67</v>
      </c>
      <c r="N1773" s="1">
        <v>185.26</v>
      </c>
      <c r="O1773" s="1">
        <v>185.3</v>
      </c>
      <c r="P1773" s="1">
        <v>6</v>
      </c>
      <c r="Q1773" s="1">
        <v>212</v>
      </c>
      <c r="R1773" s="2" t="s">
        <v>59</v>
      </c>
      <c r="S1773" s="2" t="s">
        <v>32</v>
      </c>
      <c r="T1773" s="2"/>
      <c r="U1773" s="2"/>
      <c r="V1773" s="2" t="s">
        <v>32</v>
      </c>
      <c r="W1773" s="2" t="s">
        <v>3704</v>
      </c>
      <c r="X1773" s="3">
        <v>44899.94027777778</v>
      </c>
      <c r="Y1773" s="2" t="s">
        <v>35</v>
      </c>
      <c r="Z1773" s="2" t="s">
        <v>36</v>
      </c>
      <c r="AA1773" s="2"/>
      <c r="AB1773" s="2" t="s">
        <v>3705</v>
      </c>
    </row>
    <row r="1774" spans="1:28" ht="13" x14ac:dyDescent="0.15">
      <c r="A1774" s="1">
        <v>397</v>
      </c>
      <c r="B1774" s="2" t="s">
        <v>28</v>
      </c>
      <c r="C1774" s="2" t="s">
        <v>3397</v>
      </c>
      <c r="D1774" s="1">
        <v>21</v>
      </c>
      <c r="E1774" s="2" t="s">
        <v>1619</v>
      </c>
      <c r="F1774" s="1" t="s">
        <v>119</v>
      </c>
      <c r="G1774" s="2"/>
      <c r="H1774" s="1">
        <v>12</v>
      </c>
      <c r="I1774" s="1">
        <v>18</v>
      </c>
      <c r="J1774" s="1">
        <v>0</v>
      </c>
      <c r="K1774" s="1">
        <v>5</v>
      </c>
      <c r="L1774" s="1">
        <v>191.47</v>
      </c>
      <c r="M1774" s="1">
        <v>191.53</v>
      </c>
      <c r="N1774" s="1">
        <v>190.054</v>
      </c>
      <c r="O1774" s="1">
        <v>190.1</v>
      </c>
      <c r="P1774" s="1">
        <v>6</v>
      </c>
      <c r="Q1774" s="1">
        <v>30</v>
      </c>
      <c r="R1774" s="2" t="s">
        <v>31</v>
      </c>
      <c r="S1774" s="2"/>
      <c r="T1774" s="2" t="s">
        <v>120</v>
      </c>
      <c r="U1774" s="2" t="s">
        <v>121</v>
      </c>
      <c r="V1774" s="2" t="s">
        <v>122</v>
      </c>
      <c r="W1774" s="2" t="s">
        <v>3706</v>
      </c>
      <c r="X1774" s="3">
        <v>44899.963194444441</v>
      </c>
      <c r="Y1774" s="2" t="s">
        <v>1304</v>
      </c>
      <c r="Z1774" s="2" t="s">
        <v>36</v>
      </c>
      <c r="AA1774" s="2"/>
      <c r="AB1774" s="2" t="s">
        <v>3707</v>
      </c>
    </row>
    <row r="1775" spans="1:28" ht="13" x14ac:dyDescent="0.15">
      <c r="A1775" s="1">
        <v>397</v>
      </c>
      <c r="B1775" s="2" t="s">
        <v>28</v>
      </c>
      <c r="C1775" s="2" t="s">
        <v>3397</v>
      </c>
      <c r="D1775" s="1">
        <v>21</v>
      </c>
      <c r="E1775" s="2" t="s">
        <v>1619</v>
      </c>
      <c r="F1775" s="1" t="s">
        <v>119</v>
      </c>
      <c r="G1775" s="2"/>
      <c r="H1775" s="1">
        <v>12</v>
      </c>
      <c r="I1775" s="1">
        <v>18</v>
      </c>
      <c r="J1775" s="1">
        <v>12</v>
      </c>
      <c r="K1775" s="1">
        <v>5</v>
      </c>
      <c r="L1775" s="1">
        <v>191.47</v>
      </c>
      <c r="M1775" s="1">
        <v>191.53</v>
      </c>
      <c r="N1775" s="1">
        <v>190.054</v>
      </c>
      <c r="O1775" s="1">
        <v>190.101</v>
      </c>
      <c r="P1775" s="1">
        <v>6</v>
      </c>
      <c r="Q1775" s="1">
        <v>212</v>
      </c>
      <c r="R1775" s="2" t="s">
        <v>59</v>
      </c>
      <c r="S1775" s="2" t="s">
        <v>32</v>
      </c>
      <c r="T1775" s="2"/>
      <c r="U1775" s="2"/>
      <c r="V1775" s="2" t="s">
        <v>32</v>
      </c>
      <c r="W1775" s="2" t="s">
        <v>3708</v>
      </c>
      <c r="X1775" s="3">
        <v>44899.963194444441</v>
      </c>
      <c r="Y1775" s="2" t="s">
        <v>35</v>
      </c>
      <c r="Z1775" s="2" t="s">
        <v>36</v>
      </c>
      <c r="AA1775" s="2"/>
      <c r="AB1775" s="2" t="s">
        <v>3709</v>
      </c>
    </row>
    <row r="1776" spans="1:28" ht="13" x14ac:dyDescent="0.15">
      <c r="A1776" s="1">
        <v>397</v>
      </c>
      <c r="B1776" s="2" t="s">
        <v>28</v>
      </c>
      <c r="C1776" s="2" t="s">
        <v>3397</v>
      </c>
      <c r="D1776" s="1">
        <v>21</v>
      </c>
      <c r="E1776" s="2" t="s">
        <v>1619</v>
      </c>
      <c r="F1776" s="1" t="s">
        <v>119</v>
      </c>
      <c r="G1776" s="2"/>
      <c r="H1776" s="1">
        <v>12</v>
      </c>
      <c r="I1776" s="1">
        <v>18</v>
      </c>
      <c r="J1776" s="1">
        <v>0</v>
      </c>
      <c r="K1776" s="1">
        <v>5</v>
      </c>
      <c r="L1776" s="1">
        <v>191.47</v>
      </c>
      <c r="M1776" s="1">
        <v>191.53</v>
      </c>
      <c r="N1776" s="1">
        <v>190.054</v>
      </c>
      <c r="O1776" s="1">
        <v>190.1</v>
      </c>
      <c r="P1776" s="1">
        <v>6</v>
      </c>
      <c r="Q1776" s="1">
        <v>20</v>
      </c>
      <c r="R1776" s="2" t="s">
        <v>31</v>
      </c>
      <c r="S1776" s="2"/>
      <c r="T1776" s="2" t="s">
        <v>146</v>
      </c>
      <c r="U1776" s="2" t="s">
        <v>147</v>
      </c>
      <c r="V1776" s="2" t="s">
        <v>148</v>
      </c>
      <c r="W1776" s="2" t="s">
        <v>3710</v>
      </c>
      <c r="X1776" s="3">
        <v>44899.963194444441</v>
      </c>
      <c r="Y1776" s="2" t="s">
        <v>1304</v>
      </c>
      <c r="Z1776" s="2" t="s">
        <v>36</v>
      </c>
      <c r="AA1776" s="2"/>
      <c r="AB1776" s="2" t="s">
        <v>3711</v>
      </c>
    </row>
    <row r="1777" spans="1:28" ht="13" x14ac:dyDescent="0.15">
      <c r="A1777" s="1">
        <v>397</v>
      </c>
      <c r="B1777" s="2" t="s">
        <v>28</v>
      </c>
      <c r="C1777" s="2" t="s">
        <v>3397</v>
      </c>
      <c r="D1777" s="1">
        <v>21</v>
      </c>
      <c r="E1777" s="2" t="s">
        <v>1619</v>
      </c>
      <c r="F1777" s="1" t="s">
        <v>119</v>
      </c>
      <c r="G1777" s="2"/>
      <c r="H1777" s="1">
        <v>12</v>
      </c>
      <c r="I1777" s="1">
        <v>18</v>
      </c>
      <c r="J1777" s="1">
        <v>0</v>
      </c>
      <c r="K1777" s="1">
        <v>5</v>
      </c>
      <c r="L1777" s="1">
        <v>191.47</v>
      </c>
      <c r="M1777" s="1">
        <v>191.53</v>
      </c>
      <c r="N1777" s="1">
        <v>190.054</v>
      </c>
      <c r="O1777" s="1">
        <v>190.1</v>
      </c>
      <c r="P1777" s="1">
        <v>6</v>
      </c>
      <c r="Q1777" s="1">
        <v>20</v>
      </c>
      <c r="R1777" s="2" t="s">
        <v>31</v>
      </c>
      <c r="S1777" s="2"/>
      <c r="T1777" s="2" t="s">
        <v>158</v>
      </c>
      <c r="U1777" s="2" t="s">
        <v>159</v>
      </c>
      <c r="V1777" s="2" t="s">
        <v>160</v>
      </c>
      <c r="W1777" s="2" t="s">
        <v>3712</v>
      </c>
      <c r="X1777" s="3">
        <v>44899.963194444441</v>
      </c>
      <c r="Y1777" s="2" t="s">
        <v>1304</v>
      </c>
      <c r="Z1777" s="2" t="s">
        <v>36</v>
      </c>
      <c r="AA1777" s="2"/>
      <c r="AB1777" s="2" t="s">
        <v>3713</v>
      </c>
    </row>
    <row r="1778" spans="1:28" ht="13" x14ac:dyDescent="0.15">
      <c r="A1778" s="1">
        <v>397</v>
      </c>
      <c r="B1778" s="2" t="s">
        <v>28</v>
      </c>
      <c r="C1778" s="2" t="s">
        <v>3397</v>
      </c>
      <c r="D1778" s="1">
        <v>21</v>
      </c>
      <c r="E1778" s="2" t="s">
        <v>1619</v>
      </c>
      <c r="F1778" s="1" t="s">
        <v>119</v>
      </c>
      <c r="G1778" s="2"/>
      <c r="H1778" s="1">
        <v>12</v>
      </c>
      <c r="I1778" s="1">
        <v>18</v>
      </c>
      <c r="J1778" s="1">
        <v>0</v>
      </c>
      <c r="K1778" s="1">
        <v>5</v>
      </c>
      <c r="L1778" s="1">
        <v>191.47</v>
      </c>
      <c r="M1778" s="1">
        <v>191.53</v>
      </c>
      <c r="N1778" s="1">
        <v>190.054</v>
      </c>
      <c r="O1778" s="1">
        <v>190.1</v>
      </c>
      <c r="P1778" s="1">
        <v>6</v>
      </c>
      <c r="Q1778" s="1">
        <v>30</v>
      </c>
      <c r="R1778" s="2" t="s">
        <v>31</v>
      </c>
      <c r="S1778" s="2"/>
      <c r="T1778" s="2" t="s">
        <v>125</v>
      </c>
      <c r="U1778" s="2" t="s">
        <v>126</v>
      </c>
      <c r="V1778" s="2" t="s">
        <v>127</v>
      </c>
      <c r="W1778" s="2" t="s">
        <v>3714</v>
      </c>
      <c r="X1778" s="3">
        <v>44899.963194444441</v>
      </c>
      <c r="Y1778" s="2" t="s">
        <v>1304</v>
      </c>
      <c r="Z1778" s="2" t="s">
        <v>36</v>
      </c>
      <c r="AA1778" s="2"/>
      <c r="AB1778" s="2" t="s">
        <v>3715</v>
      </c>
    </row>
    <row r="1779" spans="1:28" ht="13" x14ac:dyDescent="0.15">
      <c r="A1779" s="1">
        <v>397</v>
      </c>
      <c r="B1779" s="2" t="s">
        <v>28</v>
      </c>
      <c r="C1779" s="2" t="s">
        <v>3397</v>
      </c>
      <c r="D1779" s="1">
        <v>21</v>
      </c>
      <c r="E1779" s="2" t="s">
        <v>1619</v>
      </c>
      <c r="F1779" s="1" t="s">
        <v>119</v>
      </c>
      <c r="G1779" s="2"/>
      <c r="H1779" s="1">
        <v>12</v>
      </c>
      <c r="I1779" s="1">
        <v>18</v>
      </c>
      <c r="J1779" s="1">
        <v>0</v>
      </c>
      <c r="K1779" s="1">
        <v>5</v>
      </c>
      <c r="L1779" s="1">
        <v>191.47</v>
      </c>
      <c r="M1779" s="1">
        <v>191.53</v>
      </c>
      <c r="N1779" s="1">
        <v>190.054</v>
      </c>
      <c r="O1779" s="1">
        <v>190.1</v>
      </c>
      <c r="P1779" s="1">
        <v>6</v>
      </c>
      <c r="Q1779" s="1">
        <v>5</v>
      </c>
      <c r="R1779" s="2" t="s">
        <v>31</v>
      </c>
      <c r="S1779" s="2"/>
      <c r="T1779" s="2" t="s">
        <v>136</v>
      </c>
      <c r="U1779" s="2" t="s">
        <v>137</v>
      </c>
      <c r="V1779" s="2" t="s">
        <v>138</v>
      </c>
      <c r="W1779" s="2" t="s">
        <v>3716</v>
      </c>
      <c r="X1779" s="3">
        <v>44899.963194444441</v>
      </c>
      <c r="Y1779" s="2" t="s">
        <v>1304</v>
      </c>
      <c r="Z1779" s="2" t="s">
        <v>36</v>
      </c>
      <c r="AA1779" s="2"/>
      <c r="AB1779" s="2" t="s">
        <v>3717</v>
      </c>
    </row>
    <row r="1780" spans="1:28" ht="13" x14ac:dyDescent="0.15">
      <c r="A1780" s="1">
        <v>397</v>
      </c>
      <c r="B1780" s="2" t="s">
        <v>28</v>
      </c>
      <c r="C1780" s="2" t="s">
        <v>3397</v>
      </c>
      <c r="D1780" s="1">
        <v>21</v>
      </c>
      <c r="E1780" s="2" t="s">
        <v>1619</v>
      </c>
      <c r="F1780" s="1" t="s">
        <v>119</v>
      </c>
      <c r="G1780" s="2"/>
      <c r="H1780" s="1">
        <v>12</v>
      </c>
      <c r="I1780" s="1">
        <v>18</v>
      </c>
      <c r="J1780" s="1">
        <v>0</v>
      </c>
      <c r="K1780" s="1">
        <v>5</v>
      </c>
      <c r="L1780" s="1">
        <v>191.47</v>
      </c>
      <c r="M1780" s="1">
        <v>191.53</v>
      </c>
      <c r="N1780" s="1">
        <v>190.054</v>
      </c>
      <c r="O1780" s="1">
        <v>190.1</v>
      </c>
      <c r="P1780" s="1">
        <v>6</v>
      </c>
      <c r="Q1780" s="1">
        <v>5</v>
      </c>
      <c r="R1780" s="2" t="s">
        <v>31</v>
      </c>
      <c r="S1780" s="2"/>
      <c r="T1780" s="2" t="s">
        <v>141</v>
      </c>
      <c r="U1780" s="2" t="s">
        <v>142</v>
      </c>
      <c r="V1780" s="2" t="s">
        <v>143</v>
      </c>
      <c r="W1780" s="2" t="s">
        <v>3718</v>
      </c>
      <c r="X1780" s="3">
        <v>44899.963194444441</v>
      </c>
      <c r="Y1780" s="2" t="s">
        <v>1304</v>
      </c>
      <c r="Z1780" s="2" t="s">
        <v>36</v>
      </c>
      <c r="AA1780" s="2"/>
      <c r="AB1780" s="2" t="s">
        <v>3719</v>
      </c>
    </row>
    <row r="1781" spans="1:28" ht="13" x14ac:dyDescent="0.15">
      <c r="A1781" s="1">
        <v>397</v>
      </c>
      <c r="B1781" s="2" t="s">
        <v>28</v>
      </c>
      <c r="C1781" s="2" t="s">
        <v>3397</v>
      </c>
      <c r="D1781" s="1">
        <v>21</v>
      </c>
      <c r="E1781" s="2" t="s">
        <v>1619</v>
      </c>
      <c r="F1781" s="1" t="s">
        <v>119</v>
      </c>
      <c r="G1781" s="2"/>
      <c r="H1781" s="1">
        <v>12</v>
      </c>
      <c r="I1781" s="1">
        <v>18</v>
      </c>
      <c r="J1781" s="1">
        <v>0</v>
      </c>
      <c r="K1781" s="1">
        <v>5</v>
      </c>
      <c r="L1781" s="1">
        <v>191.47</v>
      </c>
      <c r="M1781" s="1">
        <v>191.53</v>
      </c>
      <c r="N1781" s="1">
        <v>190.054</v>
      </c>
      <c r="O1781" s="1">
        <v>190.1</v>
      </c>
      <c r="P1781" s="1">
        <v>6</v>
      </c>
      <c r="Q1781" s="1">
        <v>5</v>
      </c>
      <c r="R1781" s="2" t="s">
        <v>31</v>
      </c>
      <c r="S1781" s="2"/>
      <c r="T1781" s="2" t="s">
        <v>153</v>
      </c>
      <c r="U1781" s="2" t="s">
        <v>154</v>
      </c>
      <c r="V1781" s="2" t="s">
        <v>155</v>
      </c>
      <c r="W1781" s="2" t="s">
        <v>3720</v>
      </c>
      <c r="X1781" s="3">
        <v>44899.963194444441</v>
      </c>
      <c r="Y1781" s="2" t="s">
        <v>1304</v>
      </c>
      <c r="Z1781" s="2" t="s">
        <v>36</v>
      </c>
      <c r="AA1781" s="2"/>
      <c r="AB1781" s="2" t="s">
        <v>3721</v>
      </c>
    </row>
    <row r="1782" spans="1:28" ht="13" x14ac:dyDescent="0.15">
      <c r="A1782" s="1">
        <v>397</v>
      </c>
      <c r="B1782" s="2" t="s">
        <v>28</v>
      </c>
      <c r="C1782" s="2" t="s">
        <v>3397</v>
      </c>
      <c r="D1782" s="1">
        <v>22</v>
      </c>
      <c r="E1782" s="2" t="s">
        <v>1619</v>
      </c>
      <c r="F1782" s="1" t="s">
        <v>119</v>
      </c>
      <c r="G1782" s="2"/>
      <c r="H1782" s="1">
        <v>11</v>
      </c>
      <c r="I1782" s="1">
        <v>17</v>
      </c>
      <c r="J1782" s="1">
        <v>0</v>
      </c>
      <c r="K1782" s="1">
        <v>5</v>
      </c>
      <c r="L1782" s="1">
        <v>197.03</v>
      </c>
      <c r="M1782" s="1">
        <v>197.09</v>
      </c>
      <c r="N1782" s="1">
        <v>194.958</v>
      </c>
      <c r="O1782" s="1">
        <v>195</v>
      </c>
      <c r="P1782" s="1">
        <v>6</v>
      </c>
      <c r="Q1782" s="1">
        <v>5</v>
      </c>
      <c r="R1782" s="2" t="s">
        <v>31</v>
      </c>
      <c r="S1782" s="2"/>
      <c r="T1782" s="2" t="s">
        <v>136</v>
      </c>
      <c r="U1782" s="2" t="s">
        <v>137</v>
      </c>
      <c r="V1782" s="2" t="s">
        <v>138</v>
      </c>
      <c r="W1782" s="2" t="s">
        <v>3722</v>
      </c>
      <c r="X1782" s="3">
        <v>44899.986111111109</v>
      </c>
      <c r="Y1782" s="2" t="s">
        <v>1304</v>
      </c>
      <c r="Z1782" s="2" t="s">
        <v>36</v>
      </c>
      <c r="AA1782" s="2"/>
      <c r="AB1782" s="2" t="s">
        <v>3723</v>
      </c>
    </row>
    <row r="1783" spans="1:28" ht="13" x14ac:dyDescent="0.15">
      <c r="A1783" s="1">
        <v>397</v>
      </c>
      <c r="B1783" s="2" t="s">
        <v>28</v>
      </c>
      <c r="C1783" s="2" t="s">
        <v>3397</v>
      </c>
      <c r="D1783" s="1">
        <v>22</v>
      </c>
      <c r="E1783" s="2" t="s">
        <v>1619</v>
      </c>
      <c r="F1783" s="1" t="s">
        <v>119</v>
      </c>
      <c r="G1783" s="2"/>
      <c r="H1783" s="1">
        <v>11</v>
      </c>
      <c r="I1783" s="1">
        <v>17</v>
      </c>
      <c r="J1783" s="1">
        <v>0</v>
      </c>
      <c r="K1783" s="1">
        <v>5</v>
      </c>
      <c r="L1783" s="1">
        <v>197.03</v>
      </c>
      <c r="M1783" s="1">
        <v>197.09</v>
      </c>
      <c r="N1783" s="1">
        <v>194.958</v>
      </c>
      <c r="O1783" s="1">
        <v>195</v>
      </c>
      <c r="P1783" s="1">
        <v>6</v>
      </c>
      <c r="Q1783" s="1">
        <v>30</v>
      </c>
      <c r="R1783" s="2" t="s">
        <v>31</v>
      </c>
      <c r="S1783" s="2"/>
      <c r="T1783" s="2" t="s">
        <v>125</v>
      </c>
      <c r="U1783" s="2" t="s">
        <v>126</v>
      </c>
      <c r="V1783" s="2" t="s">
        <v>127</v>
      </c>
      <c r="W1783" s="2" t="s">
        <v>3724</v>
      </c>
      <c r="X1783" s="3">
        <v>44899.986111111109</v>
      </c>
      <c r="Y1783" s="2" t="s">
        <v>1304</v>
      </c>
      <c r="Z1783" s="2" t="s">
        <v>36</v>
      </c>
      <c r="AA1783" s="2"/>
      <c r="AB1783" s="2" t="s">
        <v>3725</v>
      </c>
    </row>
    <row r="1784" spans="1:28" ht="13" x14ac:dyDescent="0.15">
      <c r="A1784" s="1">
        <v>397</v>
      </c>
      <c r="B1784" s="2" t="s">
        <v>28</v>
      </c>
      <c r="C1784" s="2" t="s">
        <v>3397</v>
      </c>
      <c r="D1784" s="1">
        <v>22</v>
      </c>
      <c r="E1784" s="2" t="s">
        <v>1619</v>
      </c>
      <c r="F1784" s="1" t="s">
        <v>119</v>
      </c>
      <c r="G1784" s="2"/>
      <c r="H1784" s="1">
        <v>11</v>
      </c>
      <c r="I1784" s="1">
        <v>17</v>
      </c>
      <c r="J1784" s="1">
        <v>0</v>
      </c>
      <c r="K1784" s="1">
        <v>5</v>
      </c>
      <c r="L1784" s="1">
        <v>197.03</v>
      </c>
      <c r="M1784" s="1">
        <v>197.09</v>
      </c>
      <c r="N1784" s="1">
        <v>194.958</v>
      </c>
      <c r="O1784" s="1">
        <v>195</v>
      </c>
      <c r="P1784" s="1">
        <v>6</v>
      </c>
      <c r="Q1784" s="1">
        <v>30</v>
      </c>
      <c r="R1784" s="2" t="s">
        <v>31</v>
      </c>
      <c r="S1784" s="2"/>
      <c r="T1784" s="2" t="s">
        <v>120</v>
      </c>
      <c r="U1784" s="2" t="s">
        <v>121</v>
      </c>
      <c r="V1784" s="2" t="s">
        <v>122</v>
      </c>
      <c r="W1784" s="2" t="s">
        <v>3726</v>
      </c>
      <c r="X1784" s="3">
        <v>44899.986111111109</v>
      </c>
      <c r="Y1784" s="2" t="s">
        <v>1304</v>
      </c>
      <c r="Z1784" s="2" t="s">
        <v>36</v>
      </c>
      <c r="AA1784" s="2"/>
      <c r="AB1784" s="2" t="s">
        <v>3727</v>
      </c>
    </row>
    <row r="1785" spans="1:28" ht="13" x14ac:dyDescent="0.15">
      <c r="A1785" s="1">
        <v>397</v>
      </c>
      <c r="B1785" s="2" t="s">
        <v>28</v>
      </c>
      <c r="C1785" s="2" t="s">
        <v>3397</v>
      </c>
      <c r="D1785" s="1">
        <v>22</v>
      </c>
      <c r="E1785" s="2" t="s">
        <v>1619</v>
      </c>
      <c r="F1785" s="1" t="s">
        <v>119</v>
      </c>
      <c r="G1785" s="2"/>
      <c r="H1785" s="1">
        <v>11</v>
      </c>
      <c r="I1785" s="1">
        <v>17</v>
      </c>
      <c r="J1785" s="1">
        <v>0</v>
      </c>
      <c r="K1785" s="1">
        <v>5</v>
      </c>
      <c r="L1785" s="1">
        <v>197.03</v>
      </c>
      <c r="M1785" s="1">
        <v>197.09</v>
      </c>
      <c r="N1785" s="1">
        <v>194.958</v>
      </c>
      <c r="O1785" s="1">
        <v>195</v>
      </c>
      <c r="P1785" s="1">
        <v>6</v>
      </c>
      <c r="Q1785" s="1">
        <v>20</v>
      </c>
      <c r="R1785" s="2" t="s">
        <v>31</v>
      </c>
      <c r="S1785" s="2"/>
      <c r="T1785" s="2" t="s">
        <v>146</v>
      </c>
      <c r="U1785" s="2" t="s">
        <v>147</v>
      </c>
      <c r="V1785" s="2" t="s">
        <v>148</v>
      </c>
      <c r="W1785" s="2" t="s">
        <v>3728</v>
      </c>
      <c r="X1785" s="3">
        <v>44899.986111111109</v>
      </c>
      <c r="Y1785" s="2" t="s">
        <v>1304</v>
      </c>
      <c r="Z1785" s="2" t="s">
        <v>36</v>
      </c>
      <c r="AA1785" s="2"/>
      <c r="AB1785" s="2" t="s">
        <v>3729</v>
      </c>
    </row>
    <row r="1786" spans="1:28" ht="13" x14ac:dyDescent="0.15">
      <c r="A1786" s="1">
        <v>397</v>
      </c>
      <c r="B1786" s="2" t="s">
        <v>28</v>
      </c>
      <c r="C1786" s="2" t="s">
        <v>3397</v>
      </c>
      <c r="D1786" s="1">
        <v>22</v>
      </c>
      <c r="E1786" s="2" t="s">
        <v>1619</v>
      </c>
      <c r="F1786" s="1" t="s">
        <v>119</v>
      </c>
      <c r="G1786" s="2"/>
      <c r="H1786" s="1">
        <v>11</v>
      </c>
      <c r="I1786" s="1">
        <v>17</v>
      </c>
      <c r="J1786" s="1">
        <v>11</v>
      </c>
      <c r="K1786" s="1">
        <v>5</v>
      </c>
      <c r="L1786" s="1">
        <v>197.03</v>
      </c>
      <c r="M1786" s="1">
        <v>197.09</v>
      </c>
      <c r="N1786" s="1">
        <v>194.958</v>
      </c>
      <c r="O1786" s="1">
        <v>195</v>
      </c>
      <c r="P1786" s="1">
        <v>6</v>
      </c>
      <c r="Q1786" s="1">
        <v>212</v>
      </c>
      <c r="R1786" s="2" t="s">
        <v>59</v>
      </c>
      <c r="S1786" s="2" t="s">
        <v>32</v>
      </c>
      <c r="T1786" s="2"/>
      <c r="U1786" s="2"/>
      <c r="V1786" s="2" t="s">
        <v>32</v>
      </c>
      <c r="W1786" s="2" t="s">
        <v>3730</v>
      </c>
      <c r="X1786" s="3">
        <v>44899.98541666667</v>
      </c>
      <c r="Y1786" s="2" t="s">
        <v>35</v>
      </c>
      <c r="Z1786" s="2" t="s">
        <v>36</v>
      </c>
      <c r="AA1786" s="2"/>
      <c r="AB1786" s="2" t="s">
        <v>3731</v>
      </c>
    </row>
    <row r="1787" spans="1:28" ht="13" x14ac:dyDescent="0.15">
      <c r="A1787" s="1">
        <v>397</v>
      </c>
      <c r="B1787" s="2" t="s">
        <v>28</v>
      </c>
      <c r="C1787" s="2" t="s">
        <v>3397</v>
      </c>
      <c r="D1787" s="1">
        <v>22</v>
      </c>
      <c r="E1787" s="2" t="s">
        <v>1619</v>
      </c>
      <c r="F1787" s="1" t="s">
        <v>119</v>
      </c>
      <c r="G1787" s="2"/>
      <c r="H1787" s="1">
        <v>11</v>
      </c>
      <c r="I1787" s="1">
        <v>17</v>
      </c>
      <c r="J1787" s="1">
        <v>0</v>
      </c>
      <c r="K1787" s="1">
        <v>5</v>
      </c>
      <c r="L1787" s="1">
        <v>197.03</v>
      </c>
      <c r="M1787" s="1">
        <v>197.09</v>
      </c>
      <c r="N1787" s="1">
        <v>194.958</v>
      </c>
      <c r="O1787" s="1">
        <v>195</v>
      </c>
      <c r="P1787" s="1">
        <v>6</v>
      </c>
      <c r="Q1787" s="1">
        <v>5</v>
      </c>
      <c r="R1787" s="2" t="s">
        <v>31</v>
      </c>
      <c r="S1787" s="2"/>
      <c r="T1787" s="2" t="s">
        <v>141</v>
      </c>
      <c r="U1787" s="2" t="s">
        <v>142</v>
      </c>
      <c r="V1787" s="2" t="s">
        <v>143</v>
      </c>
      <c r="W1787" s="2" t="s">
        <v>3732</v>
      </c>
      <c r="X1787" s="3">
        <v>44899.986111111109</v>
      </c>
      <c r="Y1787" s="2" t="s">
        <v>1304</v>
      </c>
      <c r="Z1787" s="2" t="s">
        <v>36</v>
      </c>
      <c r="AA1787" s="2"/>
      <c r="AB1787" s="2" t="s">
        <v>3733</v>
      </c>
    </row>
    <row r="1788" spans="1:28" ht="13" x14ac:dyDescent="0.15">
      <c r="A1788" s="1">
        <v>397</v>
      </c>
      <c r="B1788" s="2" t="s">
        <v>28</v>
      </c>
      <c r="C1788" s="2" t="s">
        <v>3397</v>
      </c>
      <c r="D1788" s="1">
        <v>22</v>
      </c>
      <c r="E1788" s="2" t="s">
        <v>1619</v>
      </c>
      <c r="F1788" s="1" t="s">
        <v>119</v>
      </c>
      <c r="G1788" s="2"/>
      <c r="H1788" s="1">
        <v>11</v>
      </c>
      <c r="I1788" s="1">
        <v>17</v>
      </c>
      <c r="J1788" s="1">
        <v>0</v>
      </c>
      <c r="K1788" s="1">
        <v>5</v>
      </c>
      <c r="L1788" s="1">
        <v>197.03</v>
      </c>
      <c r="M1788" s="1">
        <v>197.09</v>
      </c>
      <c r="N1788" s="1">
        <v>194.958</v>
      </c>
      <c r="O1788" s="1">
        <v>195</v>
      </c>
      <c r="P1788" s="1">
        <v>6</v>
      </c>
      <c r="Q1788" s="1">
        <v>5</v>
      </c>
      <c r="R1788" s="2" t="s">
        <v>31</v>
      </c>
      <c r="S1788" s="2"/>
      <c r="T1788" s="2" t="s">
        <v>153</v>
      </c>
      <c r="U1788" s="2" t="s">
        <v>154</v>
      </c>
      <c r="V1788" s="2" t="s">
        <v>155</v>
      </c>
      <c r="W1788" s="2" t="s">
        <v>3734</v>
      </c>
      <c r="X1788" s="3">
        <v>44899.986111111109</v>
      </c>
      <c r="Y1788" s="2" t="s">
        <v>1304</v>
      </c>
      <c r="Z1788" s="2" t="s">
        <v>36</v>
      </c>
      <c r="AA1788" s="2"/>
      <c r="AB1788" s="2" t="s">
        <v>3735</v>
      </c>
    </row>
    <row r="1789" spans="1:28" ht="13" x14ac:dyDescent="0.15">
      <c r="A1789" s="1">
        <v>397</v>
      </c>
      <c r="B1789" s="2" t="s">
        <v>28</v>
      </c>
      <c r="C1789" s="2" t="s">
        <v>3397</v>
      </c>
      <c r="D1789" s="1">
        <v>22</v>
      </c>
      <c r="E1789" s="2" t="s">
        <v>1619</v>
      </c>
      <c r="F1789" s="1" t="s">
        <v>119</v>
      </c>
      <c r="G1789" s="2"/>
      <c r="H1789" s="1">
        <v>11</v>
      </c>
      <c r="I1789" s="1">
        <v>17</v>
      </c>
      <c r="J1789" s="1">
        <v>0</v>
      </c>
      <c r="K1789" s="1">
        <v>5</v>
      </c>
      <c r="L1789" s="1">
        <v>197.03</v>
      </c>
      <c r="M1789" s="1">
        <v>197.09</v>
      </c>
      <c r="N1789" s="1">
        <v>194.958</v>
      </c>
      <c r="O1789" s="1">
        <v>195</v>
      </c>
      <c r="P1789" s="1">
        <v>6</v>
      </c>
      <c r="Q1789" s="1">
        <v>20</v>
      </c>
      <c r="R1789" s="2" t="s">
        <v>31</v>
      </c>
      <c r="S1789" s="2"/>
      <c r="T1789" s="2" t="s">
        <v>158</v>
      </c>
      <c r="U1789" s="2" t="s">
        <v>159</v>
      </c>
      <c r="V1789" s="2" t="s">
        <v>160</v>
      </c>
      <c r="W1789" s="2" t="s">
        <v>3736</v>
      </c>
      <c r="X1789" s="3">
        <v>44899.986111111109</v>
      </c>
      <c r="Y1789" s="2" t="s">
        <v>1304</v>
      </c>
      <c r="Z1789" s="2" t="s">
        <v>36</v>
      </c>
      <c r="AA1789" s="2"/>
      <c r="AB1789" s="2" t="s">
        <v>3737</v>
      </c>
    </row>
    <row r="1790" spans="1:28" ht="13" x14ac:dyDescent="0.15">
      <c r="A1790" s="1">
        <v>397</v>
      </c>
      <c r="B1790" s="2" t="s">
        <v>28</v>
      </c>
      <c r="C1790" s="2" t="s">
        <v>3397</v>
      </c>
      <c r="D1790" s="1">
        <v>23</v>
      </c>
      <c r="E1790" s="2" t="s">
        <v>1619</v>
      </c>
      <c r="F1790" s="1" t="s">
        <v>119</v>
      </c>
      <c r="G1790" s="2"/>
      <c r="H1790" s="1">
        <v>12</v>
      </c>
      <c r="I1790" s="1">
        <v>18</v>
      </c>
      <c r="J1790" s="1">
        <v>0</v>
      </c>
      <c r="K1790" s="1">
        <v>5</v>
      </c>
      <c r="L1790" s="1">
        <v>201.54</v>
      </c>
      <c r="M1790" s="1">
        <v>201.6</v>
      </c>
      <c r="N1790" s="1">
        <v>199.756</v>
      </c>
      <c r="O1790" s="1">
        <v>199.8</v>
      </c>
      <c r="P1790" s="1">
        <v>6</v>
      </c>
      <c r="Q1790" s="1">
        <v>20</v>
      </c>
      <c r="R1790" s="2" t="s">
        <v>31</v>
      </c>
      <c r="S1790" s="2"/>
      <c r="T1790" s="2" t="s">
        <v>146</v>
      </c>
      <c r="U1790" s="2" t="s">
        <v>147</v>
      </c>
      <c r="V1790" s="2" t="s">
        <v>148</v>
      </c>
      <c r="W1790" s="2" t="s">
        <v>3738</v>
      </c>
      <c r="X1790" s="3">
        <v>44900.009722222225</v>
      </c>
      <c r="Y1790" s="2" t="s">
        <v>1304</v>
      </c>
      <c r="Z1790" s="2" t="s">
        <v>36</v>
      </c>
      <c r="AA1790" s="2"/>
      <c r="AB1790" s="2" t="s">
        <v>3739</v>
      </c>
    </row>
    <row r="1791" spans="1:28" ht="13" x14ac:dyDescent="0.15">
      <c r="A1791" s="1">
        <v>397</v>
      </c>
      <c r="B1791" s="2" t="s">
        <v>28</v>
      </c>
      <c r="C1791" s="2" t="s">
        <v>3397</v>
      </c>
      <c r="D1791" s="1">
        <v>23</v>
      </c>
      <c r="E1791" s="2" t="s">
        <v>1619</v>
      </c>
      <c r="F1791" s="1" t="s">
        <v>119</v>
      </c>
      <c r="G1791" s="2"/>
      <c r="H1791" s="1">
        <v>12</v>
      </c>
      <c r="I1791" s="1">
        <v>18</v>
      </c>
      <c r="J1791" s="1">
        <v>0</v>
      </c>
      <c r="K1791" s="1">
        <v>5</v>
      </c>
      <c r="L1791" s="1">
        <v>201.54</v>
      </c>
      <c r="M1791" s="1">
        <v>201.6</v>
      </c>
      <c r="N1791" s="1">
        <v>199.756</v>
      </c>
      <c r="O1791" s="1">
        <v>199.8</v>
      </c>
      <c r="P1791" s="1">
        <v>6</v>
      </c>
      <c r="Q1791" s="1">
        <v>5</v>
      </c>
      <c r="R1791" s="2" t="s">
        <v>31</v>
      </c>
      <c r="S1791" s="2"/>
      <c r="T1791" s="2" t="s">
        <v>153</v>
      </c>
      <c r="U1791" s="2" t="s">
        <v>154</v>
      </c>
      <c r="V1791" s="2" t="s">
        <v>155</v>
      </c>
      <c r="W1791" s="2" t="s">
        <v>3740</v>
      </c>
      <c r="X1791" s="3">
        <v>44900.009722222225</v>
      </c>
      <c r="Y1791" s="2" t="s">
        <v>1304</v>
      </c>
      <c r="Z1791" s="2" t="s">
        <v>36</v>
      </c>
      <c r="AA1791" s="2"/>
      <c r="AB1791" s="2" t="s">
        <v>3741</v>
      </c>
    </row>
    <row r="1792" spans="1:28" ht="13" x14ac:dyDescent="0.15">
      <c r="A1792" s="1">
        <v>397</v>
      </c>
      <c r="B1792" s="2" t="s">
        <v>28</v>
      </c>
      <c r="C1792" s="2" t="s">
        <v>3397</v>
      </c>
      <c r="D1792" s="1">
        <v>23</v>
      </c>
      <c r="E1792" s="2" t="s">
        <v>1619</v>
      </c>
      <c r="F1792" s="1" t="s">
        <v>119</v>
      </c>
      <c r="G1792" s="2"/>
      <c r="H1792" s="1">
        <v>12</v>
      </c>
      <c r="I1792" s="1">
        <v>18</v>
      </c>
      <c r="J1792" s="1">
        <v>0</v>
      </c>
      <c r="K1792" s="1">
        <v>5</v>
      </c>
      <c r="L1792" s="1">
        <v>201.54</v>
      </c>
      <c r="M1792" s="1">
        <v>201.6</v>
      </c>
      <c r="N1792" s="1">
        <v>199.756</v>
      </c>
      <c r="O1792" s="1">
        <v>199.8</v>
      </c>
      <c r="P1792" s="1">
        <v>6</v>
      </c>
      <c r="Q1792" s="1">
        <v>5</v>
      </c>
      <c r="R1792" s="2" t="s">
        <v>31</v>
      </c>
      <c r="S1792" s="2"/>
      <c r="T1792" s="2" t="s">
        <v>136</v>
      </c>
      <c r="U1792" s="2" t="s">
        <v>137</v>
      </c>
      <c r="V1792" s="2" t="s">
        <v>138</v>
      </c>
      <c r="W1792" s="2" t="s">
        <v>3742</v>
      </c>
      <c r="X1792" s="3">
        <v>44900.009722222225</v>
      </c>
      <c r="Y1792" s="2" t="s">
        <v>1304</v>
      </c>
      <c r="Z1792" s="2" t="s">
        <v>36</v>
      </c>
      <c r="AA1792" s="2"/>
      <c r="AB1792" s="2" t="s">
        <v>3743</v>
      </c>
    </row>
    <row r="1793" spans="1:28" ht="13" x14ac:dyDescent="0.15">
      <c r="A1793" s="1">
        <v>397</v>
      </c>
      <c r="B1793" s="2" t="s">
        <v>28</v>
      </c>
      <c r="C1793" s="2" t="s">
        <v>3397</v>
      </c>
      <c r="D1793" s="1">
        <v>23</v>
      </c>
      <c r="E1793" s="2" t="s">
        <v>1619</v>
      </c>
      <c r="F1793" s="1" t="s">
        <v>119</v>
      </c>
      <c r="G1793" s="2"/>
      <c r="H1793" s="1">
        <v>12</v>
      </c>
      <c r="I1793" s="1">
        <v>18</v>
      </c>
      <c r="J1793" s="1">
        <v>0</v>
      </c>
      <c r="K1793" s="1">
        <v>5</v>
      </c>
      <c r="L1793" s="1">
        <v>201.54</v>
      </c>
      <c r="M1793" s="1">
        <v>201.6</v>
      </c>
      <c r="N1793" s="1">
        <v>199.756</v>
      </c>
      <c r="O1793" s="1">
        <v>199.8</v>
      </c>
      <c r="P1793" s="1">
        <v>6</v>
      </c>
      <c r="Q1793" s="1">
        <v>5</v>
      </c>
      <c r="R1793" s="2" t="s">
        <v>31</v>
      </c>
      <c r="S1793" s="2"/>
      <c r="T1793" s="2" t="s">
        <v>141</v>
      </c>
      <c r="U1793" s="2" t="s">
        <v>142</v>
      </c>
      <c r="V1793" s="2" t="s">
        <v>143</v>
      </c>
      <c r="W1793" s="2" t="s">
        <v>3744</v>
      </c>
      <c r="X1793" s="3">
        <v>44900.009722222225</v>
      </c>
      <c r="Y1793" s="2" t="s">
        <v>1304</v>
      </c>
      <c r="Z1793" s="2" t="s">
        <v>36</v>
      </c>
      <c r="AA1793" s="2"/>
      <c r="AB1793" s="2" t="s">
        <v>3745</v>
      </c>
    </row>
    <row r="1794" spans="1:28" ht="13" x14ac:dyDescent="0.15">
      <c r="A1794" s="1">
        <v>397</v>
      </c>
      <c r="B1794" s="2" t="s">
        <v>28</v>
      </c>
      <c r="C1794" s="2" t="s">
        <v>3397</v>
      </c>
      <c r="D1794" s="1">
        <v>23</v>
      </c>
      <c r="E1794" s="2" t="s">
        <v>1619</v>
      </c>
      <c r="F1794" s="1" t="s">
        <v>119</v>
      </c>
      <c r="G1794" s="2"/>
      <c r="H1794" s="1">
        <v>12</v>
      </c>
      <c r="I1794" s="1">
        <v>18</v>
      </c>
      <c r="J1794" s="1">
        <v>0</v>
      </c>
      <c r="K1794" s="1">
        <v>5</v>
      </c>
      <c r="L1794" s="1">
        <v>201.54</v>
      </c>
      <c r="M1794" s="1">
        <v>201.6</v>
      </c>
      <c r="N1794" s="1">
        <v>199.756</v>
      </c>
      <c r="O1794" s="1">
        <v>199.8</v>
      </c>
      <c r="P1794" s="1">
        <v>6</v>
      </c>
      <c r="Q1794" s="1">
        <v>20</v>
      </c>
      <c r="R1794" s="2" t="s">
        <v>31</v>
      </c>
      <c r="S1794" s="2"/>
      <c r="T1794" s="2" t="s">
        <v>158</v>
      </c>
      <c r="U1794" s="2" t="s">
        <v>159</v>
      </c>
      <c r="V1794" s="2" t="s">
        <v>160</v>
      </c>
      <c r="W1794" s="2" t="s">
        <v>3746</v>
      </c>
      <c r="X1794" s="3">
        <v>44900.009722222225</v>
      </c>
      <c r="Y1794" s="2" t="s">
        <v>1304</v>
      </c>
      <c r="Z1794" s="2" t="s">
        <v>36</v>
      </c>
      <c r="AA1794" s="2"/>
      <c r="AB1794" s="2" t="s">
        <v>3747</v>
      </c>
    </row>
    <row r="1795" spans="1:28" ht="13" x14ac:dyDescent="0.15">
      <c r="A1795" s="1">
        <v>397</v>
      </c>
      <c r="B1795" s="2" t="s">
        <v>28</v>
      </c>
      <c r="C1795" s="2" t="s">
        <v>3397</v>
      </c>
      <c r="D1795" s="1">
        <v>23</v>
      </c>
      <c r="E1795" s="2" t="s">
        <v>1619</v>
      </c>
      <c r="F1795" s="1" t="s">
        <v>119</v>
      </c>
      <c r="G1795" s="2"/>
      <c r="H1795" s="1">
        <v>12</v>
      </c>
      <c r="I1795" s="1">
        <v>18</v>
      </c>
      <c r="J1795" s="1">
        <v>0</v>
      </c>
      <c r="K1795" s="1">
        <v>5</v>
      </c>
      <c r="L1795" s="1">
        <v>201.54</v>
      </c>
      <c r="M1795" s="1">
        <v>201.6</v>
      </c>
      <c r="N1795" s="1">
        <v>199.756</v>
      </c>
      <c r="O1795" s="1">
        <v>199.8</v>
      </c>
      <c r="P1795" s="1">
        <v>6</v>
      </c>
      <c r="Q1795" s="1">
        <v>30</v>
      </c>
      <c r="R1795" s="2" t="s">
        <v>31</v>
      </c>
      <c r="S1795" s="2"/>
      <c r="T1795" s="2" t="s">
        <v>125</v>
      </c>
      <c r="U1795" s="2" t="s">
        <v>126</v>
      </c>
      <c r="V1795" s="2" t="s">
        <v>127</v>
      </c>
      <c r="W1795" s="2" t="s">
        <v>3748</v>
      </c>
      <c r="X1795" s="3">
        <v>44900.009722222225</v>
      </c>
      <c r="Y1795" s="2" t="s">
        <v>1304</v>
      </c>
      <c r="Z1795" s="2" t="s">
        <v>36</v>
      </c>
      <c r="AA1795" s="2"/>
      <c r="AB1795" s="2" t="s">
        <v>3749</v>
      </c>
    </row>
    <row r="1796" spans="1:28" ht="13" x14ac:dyDescent="0.15">
      <c r="A1796" s="1">
        <v>397</v>
      </c>
      <c r="B1796" s="2" t="s">
        <v>28</v>
      </c>
      <c r="C1796" s="2" t="s">
        <v>3397</v>
      </c>
      <c r="D1796" s="1">
        <v>23</v>
      </c>
      <c r="E1796" s="2" t="s">
        <v>1619</v>
      </c>
      <c r="F1796" s="1" t="s">
        <v>119</v>
      </c>
      <c r="G1796" s="2"/>
      <c r="H1796" s="1">
        <v>12</v>
      </c>
      <c r="I1796" s="1">
        <v>18</v>
      </c>
      <c r="J1796" s="1">
        <v>12</v>
      </c>
      <c r="K1796" s="1">
        <v>5</v>
      </c>
      <c r="L1796" s="1">
        <v>201.54</v>
      </c>
      <c r="M1796" s="1">
        <v>201.6</v>
      </c>
      <c r="N1796" s="1">
        <v>199.756</v>
      </c>
      <c r="O1796" s="1">
        <v>199.8</v>
      </c>
      <c r="P1796" s="1">
        <v>6</v>
      </c>
      <c r="Q1796" s="1">
        <v>212</v>
      </c>
      <c r="R1796" s="2" t="s">
        <v>59</v>
      </c>
      <c r="S1796" s="2" t="s">
        <v>32</v>
      </c>
      <c r="T1796" s="2"/>
      <c r="U1796" s="2"/>
      <c r="V1796" s="2" t="s">
        <v>32</v>
      </c>
      <c r="W1796" s="2" t="s">
        <v>3750</v>
      </c>
      <c r="X1796" s="3">
        <v>44900.009722222225</v>
      </c>
      <c r="Y1796" s="2" t="s">
        <v>35</v>
      </c>
      <c r="Z1796" s="2" t="s">
        <v>36</v>
      </c>
      <c r="AA1796" s="2"/>
      <c r="AB1796" s="2" t="s">
        <v>3751</v>
      </c>
    </row>
    <row r="1797" spans="1:28" ht="13" x14ac:dyDescent="0.15">
      <c r="A1797" s="1">
        <v>397</v>
      </c>
      <c r="B1797" s="2" t="s">
        <v>28</v>
      </c>
      <c r="C1797" s="2" t="s">
        <v>3397</v>
      </c>
      <c r="D1797" s="1">
        <v>23</v>
      </c>
      <c r="E1797" s="2" t="s">
        <v>1619</v>
      </c>
      <c r="F1797" s="1" t="s">
        <v>119</v>
      </c>
      <c r="G1797" s="2"/>
      <c r="H1797" s="1">
        <v>12</v>
      </c>
      <c r="I1797" s="1">
        <v>18</v>
      </c>
      <c r="J1797" s="1">
        <v>0</v>
      </c>
      <c r="K1797" s="1">
        <v>5</v>
      </c>
      <c r="L1797" s="1">
        <v>201.54</v>
      </c>
      <c r="M1797" s="1">
        <v>201.6</v>
      </c>
      <c r="N1797" s="1">
        <v>199.756</v>
      </c>
      <c r="O1797" s="1">
        <v>199.8</v>
      </c>
      <c r="P1797" s="1">
        <v>6</v>
      </c>
      <c r="Q1797" s="1">
        <v>30</v>
      </c>
      <c r="R1797" s="2" t="s">
        <v>31</v>
      </c>
      <c r="S1797" s="2"/>
      <c r="T1797" s="2" t="s">
        <v>120</v>
      </c>
      <c r="U1797" s="2" t="s">
        <v>121</v>
      </c>
      <c r="V1797" s="2" t="s">
        <v>122</v>
      </c>
      <c r="W1797" s="2" t="s">
        <v>3752</v>
      </c>
      <c r="X1797" s="3">
        <v>44900.009722222225</v>
      </c>
      <c r="Y1797" s="2" t="s">
        <v>1304</v>
      </c>
      <c r="Z1797" s="2" t="s">
        <v>36</v>
      </c>
      <c r="AA1797" s="2"/>
      <c r="AB1797" s="2" t="s">
        <v>3753</v>
      </c>
    </row>
    <row r="1798" spans="1:28" ht="13" x14ac:dyDescent="0.15">
      <c r="A1798" s="1">
        <v>397</v>
      </c>
      <c r="B1798" s="2" t="s">
        <v>28</v>
      </c>
      <c r="C1798" s="2" t="s">
        <v>3397</v>
      </c>
      <c r="D1798" s="1">
        <v>24</v>
      </c>
      <c r="E1798" s="2" t="s">
        <v>1619</v>
      </c>
      <c r="F1798" s="1" t="s">
        <v>119</v>
      </c>
      <c r="G1798" s="2"/>
      <c r="H1798" s="1">
        <v>11</v>
      </c>
      <c r="I1798" s="1">
        <v>17</v>
      </c>
      <c r="J1798" s="1">
        <v>0</v>
      </c>
      <c r="K1798" s="1">
        <v>5</v>
      </c>
      <c r="L1798" s="1">
        <v>206.91</v>
      </c>
      <c r="M1798" s="1">
        <v>206.97</v>
      </c>
      <c r="N1798" s="1">
        <v>204.65899999999999</v>
      </c>
      <c r="O1798" s="1">
        <v>204.7</v>
      </c>
      <c r="P1798" s="1">
        <v>6</v>
      </c>
      <c r="Q1798" s="1">
        <v>20</v>
      </c>
      <c r="R1798" s="2" t="s">
        <v>31</v>
      </c>
      <c r="S1798" s="2"/>
      <c r="T1798" s="2" t="s">
        <v>158</v>
      </c>
      <c r="U1798" s="2" t="s">
        <v>159</v>
      </c>
      <c r="V1798" s="2" t="s">
        <v>160</v>
      </c>
      <c r="W1798" s="2" t="s">
        <v>3754</v>
      </c>
      <c r="X1798" s="3">
        <v>44900.034722222219</v>
      </c>
      <c r="Y1798" s="2" t="s">
        <v>1304</v>
      </c>
      <c r="Z1798" s="2" t="s">
        <v>36</v>
      </c>
      <c r="AA1798" s="2"/>
      <c r="AB1798" s="2" t="s">
        <v>3755</v>
      </c>
    </row>
    <row r="1799" spans="1:28" ht="13" x14ac:dyDescent="0.15">
      <c r="A1799" s="1">
        <v>397</v>
      </c>
      <c r="B1799" s="2" t="s">
        <v>28</v>
      </c>
      <c r="C1799" s="2" t="s">
        <v>3397</v>
      </c>
      <c r="D1799" s="1">
        <v>24</v>
      </c>
      <c r="E1799" s="2" t="s">
        <v>1619</v>
      </c>
      <c r="F1799" s="1" t="s">
        <v>119</v>
      </c>
      <c r="G1799" s="2"/>
      <c r="H1799" s="1">
        <v>11</v>
      </c>
      <c r="I1799" s="1">
        <v>17</v>
      </c>
      <c r="J1799" s="1">
        <v>0</v>
      </c>
      <c r="K1799" s="1">
        <v>5</v>
      </c>
      <c r="L1799" s="1">
        <v>206.91</v>
      </c>
      <c r="M1799" s="1">
        <v>206.97</v>
      </c>
      <c r="N1799" s="1">
        <v>204.65899999999999</v>
      </c>
      <c r="O1799" s="1">
        <v>204.7</v>
      </c>
      <c r="P1799" s="1">
        <v>6</v>
      </c>
      <c r="Q1799" s="1">
        <v>20</v>
      </c>
      <c r="R1799" s="2" t="s">
        <v>31</v>
      </c>
      <c r="S1799" s="2"/>
      <c r="T1799" s="2" t="s">
        <v>146</v>
      </c>
      <c r="U1799" s="2" t="s">
        <v>147</v>
      </c>
      <c r="V1799" s="2" t="s">
        <v>148</v>
      </c>
      <c r="W1799" s="2" t="s">
        <v>3756</v>
      </c>
      <c r="X1799" s="3">
        <v>44900.034722222219</v>
      </c>
      <c r="Y1799" s="2" t="s">
        <v>1304</v>
      </c>
      <c r="Z1799" s="2" t="s">
        <v>36</v>
      </c>
      <c r="AA1799" s="2"/>
      <c r="AB1799" s="2" t="s">
        <v>3757</v>
      </c>
    </row>
    <row r="1800" spans="1:28" ht="13" x14ac:dyDescent="0.15">
      <c r="A1800" s="1">
        <v>397</v>
      </c>
      <c r="B1800" s="2" t="s">
        <v>28</v>
      </c>
      <c r="C1800" s="2" t="s">
        <v>3397</v>
      </c>
      <c r="D1800" s="1">
        <v>24</v>
      </c>
      <c r="E1800" s="2" t="s">
        <v>1619</v>
      </c>
      <c r="F1800" s="1" t="s">
        <v>119</v>
      </c>
      <c r="G1800" s="2"/>
      <c r="H1800" s="1">
        <v>11</v>
      </c>
      <c r="I1800" s="1">
        <v>17</v>
      </c>
      <c r="J1800" s="1">
        <v>0</v>
      </c>
      <c r="K1800" s="1">
        <v>5</v>
      </c>
      <c r="L1800" s="1">
        <v>206.91</v>
      </c>
      <c r="M1800" s="1">
        <v>206.97</v>
      </c>
      <c r="N1800" s="1">
        <v>204.65899999999999</v>
      </c>
      <c r="O1800" s="1">
        <v>204.7</v>
      </c>
      <c r="P1800" s="1">
        <v>6</v>
      </c>
      <c r="Q1800" s="1">
        <v>30</v>
      </c>
      <c r="R1800" s="2" t="s">
        <v>31</v>
      </c>
      <c r="S1800" s="2"/>
      <c r="T1800" s="2" t="s">
        <v>120</v>
      </c>
      <c r="U1800" s="2" t="s">
        <v>121</v>
      </c>
      <c r="V1800" s="2" t="s">
        <v>122</v>
      </c>
      <c r="W1800" s="2" t="s">
        <v>3758</v>
      </c>
      <c r="X1800" s="3">
        <v>44900.034722222219</v>
      </c>
      <c r="Y1800" s="2" t="s">
        <v>1304</v>
      </c>
      <c r="Z1800" s="2" t="s">
        <v>36</v>
      </c>
      <c r="AA1800" s="2"/>
      <c r="AB1800" s="2" t="s">
        <v>3759</v>
      </c>
    </row>
    <row r="1801" spans="1:28" ht="13" x14ac:dyDescent="0.15">
      <c r="A1801" s="1">
        <v>397</v>
      </c>
      <c r="B1801" s="2" t="s">
        <v>28</v>
      </c>
      <c r="C1801" s="2" t="s">
        <v>3397</v>
      </c>
      <c r="D1801" s="1">
        <v>24</v>
      </c>
      <c r="E1801" s="2" t="s">
        <v>1619</v>
      </c>
      <c r="F1801" s="1" t="s">
        <v>119</v>
      </c>
      <c r="G1801" s="2"/>
      <c r="H1801" s="1">
        <v>11</v>
      </c>
      <c r="I1801" s="1">
        <v>17</v>
      </c>
      <c r="J1801" s="1">
        <v>11</v>
      </c>
      <c r="K1801" s="1">
        <v>5</v>
      </c>
      <c r="L1801" s="1">
        <v>206.91</v>
      </c>
      <c r="M1801" s="1">
        <v>206.97</v>
      </c>
      <c r="N1801" s="1">
        <v>204.65899999999999</v>
      </c>
      <c r="O1801" s="1">
        <v>204.7</v>
      </c>
      <c r="P1801" s="1">
        <v>6</v>
      </c>
      <c r="Q1801" s="1">
        <v>212</v>
      </c>
      <c r="R1801" s="2" t="s">
        <v>59</v>
      </c>
      <c r="S1801" s="2" t="s">
        <v>32</v>
      </c>
      <c r="T1801" s="2"/>
      <c r="U1801" s="2"/>
      <c r="V1801" s="2" t="s">
        <v>32</v>
      </c>
      <c r="W1801" s="2" t="s">
        <v>3760</v>
      </c>
      <c r="X1801" s="3">
        <v>44900.03402777778</v>
      </c>
      <c r="Y1801" s="2" t="s">
        <v>35</v>
      </c>
      <c r="Z1801" s="2" t="s">
        <v>36</v>
      </c>
      <c r="AA1801" s="2"/>
      <c r="AB1801" s="2" t="s">
        <v>3761</v>
      </c>
    </row>
    <row r="1802" spans="1:28" ht="13" x14ac:dyDescent="0.15">
      <c r="A1802" s="1">
        <v>397</v>
      </c>
      <c r="B1802" s="2" t="s">
        <v>28</v>
      </c>
      <c r="C1802" s="2" t="s">
        <v>3397</v>
      </c>
      <c r="D1802" s="1">
        <v>24</v>
      </c>
      <c r="E1802" s="2" t="s">
        <v>1619</v>
      </c>
      <c r="F1802" s="1" t="s">
        <v>119</v>
      </c>
      <c r="G1802" s="2"/>
      <c r="H1802" s="1">
        <v>11</v>
      </c>
      <c r="I1802" s="1">
        <v>17</v>
      </c>
      <c r="J1802" s="1">
        <v>0</v>
      </c>
      <c r="K1802" s="1">
        <v>5</v>
      </c>
      <c r="L1802" s="1">
        <v>206.91</v>
      </c>
      <c r="M1802" s="1">
        <v>206.97</v>
      </c>
      <c r="N1802" s="1">
        <v>204.65899999999999</v>
      </c>
      <c r="O1802" s="1">
        <v>204.7</v>
      </c>
      <c r="P1802" s="1">
        <v>6</v>
      </c>
      <c r="Q1802" s="1">
        <v>5</v>
      </c>
      <c r="R1802" s="2" t="s">
        <v>31</v>
      </c>
      <c r="S1802" s="2"/>
      <c r="T1802" s="2" t="s">
        <v>136</v>
      </c>
      <c r="U1802" s="2" t="s">
        <v>137</v>
      </c>
      <c r="V1802" s="2" t="s">
        <v>138</v>
      </c>
      <c r="W1802" s="2" t="s">
        <v>3762</v>
      </c>
      <c r="X1802" s="3">
        <v>44900.034722222219</v>
      </c>
      <c r="Y1802" s="2" t="s">
        <v>1304</v>
      </c>
      <c r="Z1802" s="2" t="s">
        <v>36</v>
      </c>
      <c r="AA1802" s="2"/>
      <c r="AB1802" s="2" t="s">
        <v>3763</v>
      </c>
    </row>
    <row r="1803" spans="1:28" ht="13" x14ac:dyDescent="0.15">
      <c r="A1803" s="1">
        <v>397</v>
      </c>
      <c r="B1803" s="2" t="s">
        <v>28</v>
      </c>
      <c r="C1803" s="2" t="s">
        <v>3397</v>
      </c>
      <c r="D1803" s="1">
        <v>24</v>
      </c>
      <c r="E1803" s="2" t="s">
        <v>1619</v>
      </c>
      <c r="F1803" s="1" t="s">
        <v>119</v>
      </c>
      <c r="G1803" s="2"/>
      <c r="H1803" s="1">
        <v>11</v>
      </c>
      <c r="I1803" s="1">
        <v>17</v>
      </c>
      <c r="J1803" s="1">
        <v>0</v>
      </c>
      <c r="K1803" s="1">
        <v>5</v>
      </c>
      <c r="L1803" s="1">
        <v>206.91</v>
      </c>
      <c r="M1803" s="1">
        <v>206.97</v>
      </c>
      <c r="N1803" s="1">
        <v>204.65899999999999</v>
      </c>
      <c r="O1803" s="1">
        <v>204.7</v>
      </c>
      <c r="P1803" s="1">
        <v>6</v>
      </c>
      <c r="Q1803" s="1">
        <v>30</v>
      </c>
      <c r="R1803" s="2" t="s">
        <v>31</v>
      </c>
      <c r="S1803" s="2"/>
      <c r="T1803" s="2" t="s">
        <v>125</v>
      </c>
      <c r="U1803" s="2" t="s">
        <v>126</v>
      </c>
      <c r="V1803" s="2" t="s">
        <v>127</v>
      </c>
      <c r="W1803" s="2" t="s">
        <v>3764</v>
      </c>
      <c r="X1803" s="3">
        <v>44900.034722222219</v>
      </c>
      <c r="Y1803" s="2" t="s">
        <v>1304</v>
      </c>
      <c r="Z1803" s="2" t="s">
        <v>36</v>
      </c>
      <c r="AA1803" s="2"/>
      <c r="AB1803" s="2" t="s">
        <v>3765</v>
      </c>
    </row>
    <row r="1804" spans="1:28" ht="13" x14ac:dyDescent="0.15">
      <c r="A1804" s="1">
        <v>397</v>
      </c>
      <c r="B1804" s="2" t="s">
        <v>28</v>
      </c>
      <c r="C1804" s="2" t="s">
        <v>3397</v>
      </c>
      <c r="D1804" s="1">
        <v>24</v>
      </c>
      <c r="E1804" s="2" t="s">
        <v>1619</v>
      </c>
      <c r="F1804" s="1" t="s">
        <v>119</v>
      </c>
      <c r="G1804" s="2"/>
      <c r="H1804" s="1">
        <v>11</v>
      </c>
      <c r="I1804" s="1">
        <v>17</v>
      </c>
      <c r="J1804" s="1">
        <v>0</v>
      </c>
      <c r="K1804" s="1">
        <v>5</v>
      </c>
      <c r="L1804" s="1">
        <v>206.91</v>
      </c>
      <c r="M1804" s="1">
        <v>206.97</v>
      </c>
      <c r="N1804" s="1">
        <v>204.65899999999999</v>
      </c>
      <c r="O1804" s="1">
        <v>204.7</v>
      </c>
      <c r="P1804" s="1">
        <v>6</v>
      </c>
      <c r="Q1804" s="1">
        <v>5</v>
      </c>
      <c r="R1804" s="2" t="s">
        <v>31</v>
      </c>
      <c r="S1804" s="2"/>
      <c r="T1804" s="2" t="s">
        <v>153</v>
      </c>
      <c r="U1804" s="2" t="s">
        <v>154</v>
      </c>
      <c r="V1804" s="2" t="s">
        <v>155</v>
      </c>
      <c r="W1804" s="2" t="s">
        <v>3766</v>
      </c>
      <c r="X1804" s="3">
        <v>44900.034722222219</v>
      </c>
      <c r="Y1804" s="2" t="s">
        <v>1304</v>
      </c>
      <c r="Z1804" s="2" t="s">
        <v>36</v>
      </c>
      <c r="AA1804" s="2"/>
      <c r="AB1804" s="2" t="s">
        <v>3767</v>
      </c>
    </row>
    <row r="1805" spans="1:28" ht="13" x14ac:dyDescent="0.15">
      <c r="A1805" s="1">
        <v>397</v>
      </c>
      <c r="B1805" s="2" t="s">
        <v>28</v>
      </c>
      <c r="C1805" s="2" t="s">
        <v>3397</v>
      </c>
      <c r="D1805" s="1">
        <v>24</v>
      </c>
      <c r="E1805" s="2" t="s">
        <v>1619</v>
      </c>
      <c r="F1805" s="1" t="s">
        <v>119</v>
      </c>
      <c r="G1805" s="2"/>
      <c r="H1805" s="1">
        <v>11</v>
      </c>
      <c r="I1805" s="1">
        <v>17</v>
      </c>
      <c r="J1805" s="1">
        <v>0</v>
      </c>
      <c r="K1805" s="1">
        <v>5</v>
      </c>
      <c r="L1805" s="1">
        <v>206.91</v>
      </c>
      <c r="M1805" s="1">
        <v>206.97</v>
      </c>
      <c r="N1805" s="1">
        <v>204.65899999999999</v>
      </c>
      <c r="O1805" s="1">
        <v>204.7</v>
      </c>
      <c r="P1805" s="1">
        <v>6</v>
      </c>
      <c r="Q1805" s="1">
        <v>5</v>
      </c>
      <c r="R1805" s="2" t="s">
        <v>31</v>
      </c>
      <c r="S1805" s="2"/>
      <c r="T1805" s="2" t="s">
        <v>141</v>
      </c>
      <c r="U1805" s="2" t="s">
        <v>142</v>
      </c>
      <c r="V1805" s="2" t="s">
        <v>143</v>
      </c>
      <c r="W1805" s="2" t="s">
        <v>3768</v>
      </c>
      <c r="X1805" s="3">
        <v>44900.034722222219</v>
      </c>
      <c r="Y1805" s="2" t="s">
        <v>1304</v>
      </c>
      <c r="Z1805" s="2" t="s">
        <v>36</v>
      </c>
      <c r="AA1805" s="2"/>
      <c r="AB1805" s="2" t="s">
        <v>3769</v>
      </c>
    </row>
    <row r="1806" spans="1:28" ht="13" x14ac:dyDescent="0.15">
      <c r="A1806" s="1">
        <v>397</v>
      </c>
      <c r="B1806" s="2" t="s">
        <v>28</v>
      </c>
      <c r="C1806" s="2" t="s">
        <v>3397</v>
      </c>
      <c r="D1806" s="1">
        <v>25</v>
      </c>
      <c r="E1806" s="2" t="s">
        <v>1619</v>
      </c>
      <c r="F1806" s="1" t="s">
        <v>119</v>
      </c>
      <c r="G1806" s="2"/>
      <c r="H1806" s="1">
        <v>12</v>
      </c>
      <c r="I1806" s="1">
        <v>18</v>
      </c>
      <c r="J1806" s="1">
        <v>0</v>
      </c>
      <c r="K1806" s="1">
        <v>5</v>
      </c>
      <c r="L1806" s="1">
        <v>210.07</v>
      </c>
      <c r="M1806" s="1">
        <v>210.13</v>
      </c>
      <c r="N1806" s="1">
        <v>209.447</v>
      </c>
      <c r="O1806" s="1">
        <v>209.5</v>
      </c>
      <c r="P1806" s="1">
        <v>6</v>
      </c>
      <c r="Q1806" s="1">
        <v>5</v>
      </c>
      <c r="R1806" s="2" t="s">
        <v>31</v>
      </c>
      <c r="S1806" s="2"/>
      <c r="T1806" s="2" t="s">
        <v>136</v>
      </c>
      <c r="U1806" s="2" t="s">
        <v>137</v>
      </c>
      <c r="V1806" s="2" t="s">
        <v>138</v>
      </c>
      <c r="W1806" s="2" t="s">
        <v>3770</v>
      </c>
      <c r="X1806" s="3">
        <v>44900.056944444441</v>
      </c>
      <c r="Y1806" s="2" t="s">
        <v>1304</v>
      </c>
      <c r="Z1806" s="2" t="s">
        <v>36</v>
      </c>
      <c r="AA1806" s="2"/>
      <c r="AB1806" s="2" t="s">
        <v>3771</v>
      </c>
    </row>
    <row r="1807" spans="1:28" ht="13" x14ac:dyDescent="0.15">
      <c r="A1807" s="1">
        <v>397</v>
      </c>
      <c r="B1807" s="2" t="s">
        <v>28</v>
      </c>
      <c r="C1807" s="2" t="s">
        <v>3397</v>
      </c>
      <c r="D1807" s="1">
        <v>25</v>
      </c>
      <c r="E1807" s="2" t="s">
        <v>1619</v>
      </c>
      <c r="F1807" s="1" t="s">
        <v>119</v>
      </c>
      <c r="G1807" s="2"/>
      <c r="H1807" s="1">
        <v>12</v>
      </c>
      <c r="I1807" s="1">
        <v>18</v>
      </c>
      <c r="J1807" s="1">
        <v>0</v>
      </c>
      <c r="K1807" s="1">
        <v>5</v>
      </c>
      <c r="L1807" s="1">
        <v>210.07</v>
      </c>
      <c r="M1807" s="1">
        <v>210.13</v>
      </c>
      <c r="N1807" s="1">
        <v>209.447</v>
      </c>
      <c r="O1807" s="1">
        <v>209.5</v>
      </c>
      <c r="P1807" s="1">
        <v>6</v>
      </c>
      <c r="Q1807" s="1">
        <v>30</v>
      </c>
      <c r="R1807" s="2" t="s">
        <v>31</v>
      </c>
      <c r="S1807" s="2"/>
      <c r="T1807" s="2" t="s">
        <v>125</v>
      </c>
      <c r="U1807" s="2" t="s">
        <v>126</v>
      </c>
      <c r="V1807" s="2" t="s">
        <v>127</v>
      </c>
      <c r="W1807" s="2" t="s">
        <v>3772</v>
      </c>
      <c r="X1807" s="3">
        <v>44900.056944444441</v>
      </c>
      <c r="Y1807" s="2" t="s">
        <v>1304</v>
      </c>
      <c r="Z1807" s="2" t="s">
        <v>36</v>
      </c>
      <c r="AA1807" s="2"/>
      <c r="AB1807" s="2" t="s">
        <v>3773</v>
      </c>
    </row>
    <row r="1808" spans="1:28" ht="13" x14ac:dyDescent="0.15">
      <c r="A1808" s="1">
        <v>397</v>
      </c>
      <c r="B1808" s="2" t="s">
        <v>28</v>
      </c>
      <c r="C1808" s="2" t="s">
        <v>3397</v>
      </c>
      <c r="D1808" s="1">
        <v>25</v>
      </c>
      <c r="E1808" s="2" t="s">
        <v>1619</v>
      </c>
      <c r="F1808" s="1" t="s">
        <v>119</v>
      </c>
      <c r="G1808" s="2"/>
      <c r="H1808" s="1">
        <v>12</v>
      </c>
      <c r="I1808" s="1">
        <v>18</v>
      </c>
      <c r="J1808" s="1">
        <v>0</v>
      </c>
      <c r="K1808" s="1">
        <v>5</v>
      </c>
      <c r="L1808" s="1">
        <v>210.07</v>
      </c>
      <c r="M1808" s="1">
        <v>210.13</v>
      </c>
      <c r="N1808" s="1">
        <v>209.447</v>
      </c>
      <c r="O1808" s="1">
        <v>209.5</v>
      </c>
      <c r="P1808" s="1">
        <v>6</v>
      </c>
      <c r="Q1808" s="1">
        <v>20</v>
      </c>
      <c r="R1808" s="2" t="s">
        <v>31</v>
      </c>
      <c r="S1808" s="2"/>
      <c r="T1808" s="2" t="s">
        <v>146</v>
      </c>
      <c r="U1808" s="2" t="s">
        <v>147</v>
      </c>
      <c r="V1808" s="2" t="s">
        <v>148</v>
      </c>
      <c r="W1808" s="2" t="s">
        <v>3774</v>
      </c>
      <c r="X1808" s="3">
        <v>44900.056944444441</v>
      </c>
      <c r="Y1808" s="2" t="s">
        <v>1304</v>
      </c>
      <c r="Z1808" s="2" t="s">
        <v>36</v>
      </c>
      <c r="AA1808" s="2"/>
      <c r="AB1808" s="2" t="s">
        <v>3775</v>
      </c>
    </row>
    <row r="1809" spans="1:28" ht="13" x14ac:dyDescent="0.15">
      <c r="A1809" s="1">
        <v>397</v>
      </c>
      <c r="B1809" s="2" t="s">
        <v>28</v>
      </c>
      <c r="C1809" s="2" t="s">
        <v>3397</v>
      </c>
      <c r="D1809" s="1">
        <v>25</v>
      </c>
      <c r="E1809" s="2" t="s">
        <v>1619</v>
      </c>
      <c r="F1809" s="1" t="s">
        <v>119</v>
      </c>
      <c r="G1809" s="2"/>
      <c r="H1809" s="1">
        <v>12</v>
      </c>
      <c r="I1809" s="1">
        <v>18</v>
      </c>
      <c r="J1809" s="1">
        <v>12</v>
      </c>
      <c r="K1809" s="1">
        <v>5</v>
      </c>
      <c r="L1809" s="1">
        <v>210.07</v>
      </c>
      <c r="M1809" s="1">
        <v>210.13</v>
      </c>
      <c r="N1809" s="1">
        <v>209.447</v>
      </c>
      <c r="O1809" s="1">
        <v>209.5</v>
      </c>
      <c r="P1809" s="1">
        <v>6</v>
      </c>
      <c r="Q1809" s="1">
        <v>212</v>
      </c>
      <c r="R1809" s="2" t="s">
        <v>59</v>
      </c>
      <c r="S1809" s="2" t="s">
        <v>32</v>
      </c>
      <c r="T1809" s="2"/>
      <c r="U1809" s="2"/>
      <c r="V1809" s="2" t="s">
        <v>32</v>
      </c>
      <c r="W1809" s="2" t="s">
        <v>3776</v>
      </c>
      <c r="X1809" s="3">
        <v>44900.056944444441</v>
      </c>
      <c r="Y1809" s="2" t="s">
        <v>35</v>
      </c>
      <c r="Z1809" s="2" t="s">
        <v>36</v>
      </c>
      <c r="AA1809" s="2"/>
      <c r="AB1809" s="2" t="s">
        <v>3777</v>
      </c>
    </row>
    <row r="1810" spans="1:28" ht="13" x14ac:dyDescent="0.15">
      <c r="A1810" s="1">
        <v>397</v>
      </c>
      <c r="B1810" s="2" t="s">
        <v>28</v>
      </c>
      <c r="C1810" s="2" t="s">
        <v>3397</v>
      </c>
      <c r="D1810" s="1">
        <v>25</v>
      </c>
      <c r="E1810" s="2" t="s">
        <v>1619</v>
      </c>
      <c r="F1810" s="1" t="s">
        <v>119</v>
      </c>
      <c r="G1810" s="2"/>
      <c r="H1810" s="1">
        <v>12</v>
      </c>
      <c r="I1810" s="1">
        <v>18</v>
      </c>
      <c r="J1810" s="1">
        <v>0</v>
      </c>
      <c r="K1810" s="1">
        <v>5</v>
      </c>
      <c r="L1810" s="1">
        <v>210.07</v>
      </c>
      <c r="M1810" s="1">
        <v>210.13</v>
      </c>
      <c r="N1810" s="1">
        <v>209.447</v>
      </c>
      <c r="O1810" s="1">
        <v>209.5</v>
      </c>
      <c r="P1810" s="1">
        <v>6</v>
      </c>
      <c r="Q1810" s="1">
        <v>30</v>
      </c>
      <c r="R1810" s="2" t="s">
        <v>31</v>
      </c>
      <c r="S1810" s="2"/>
      <c r="T1810" s="2" t="s">
        <v>120</v>
      </c>
      <c r="U1810" s="2" t="s">
        <v>121</v>
      </c>
      <c r="V1810" s="2" t="s">
        <v>122</v>
      </c>
      <c r="W1810" s="2" t="s">
        <v>3778</v>
      </c>
      <c r="X1810" s="3">
        <v>44900.056944444441</v>
      </c>
      <c r="Y1810" s="2" t="s">
        <v>1304</v>
      </c>
      <c r="Z1810" s="2" t="s">
        <v>36</v>
      </c>
      <c r="AA1810" s="2"/>
      <c r="AB1810" s="2" t="s">
        <v>3779</v>
      </c>
    </row>
    <row r="1811" spans="1:28" ht="13" x14ac:dyDescent="0.15">
      <c r="A1811" s="1">
        <v>397</v>
      </c>
      <c r="B1811" s="2" t="s">
        <v>28</v>
      </c>
      <c r="C1811" s="2" t="s">
        <v>3397</v>
      </c>
      <c r="D1811" s="1">
        <v>25</v>
      </c>
      <c r="E1811" s="2" t="s">
        <v>1619</v>
      </c>
      <c r="F1811" s="1" t="s">
        <v>119</v>
      </c>
      <c r="G1811" s="2"/>
      <c r="H1811" s="1">
        <v>12</v>
      </c>
      <c r="I1811" s="1">
        <v>18</v>
      </c>
      <c r="J1811" s="1">
        <v>0</v>
      </c>
      <c r="K1811" s="1">
        <v>5</v>
      </c>
      <c r="L1811" s="1">
        <v>210.07</v>
      </c>
      <c r="M1811" s="1">
        <v>210.13</v>
      </c>
      <c r="N1811" s="1">
        <v>209.447</v>
      </c>
      <c r="O1811" s="1">
        <v>209.5</v>
      </c>
      <c r="P1811" s="1">
        <v>6</v>
      </c>
      <c r="Q1811" s="1">
        <v>5</v>
      </c>
      <c r="R1811" s="2" t="s">
        <v>31</v>
      </c>
      <c r="S1811" s="2"/>
      <c r="T1811" s="2" t="s">
        <v>153</v>
      </c>
      <c r="U1811" s="2" t="s">
        <v>154</v>
      </c>
      <c r="V1811" s="2" t="s">
        <v>155</v>
      </c>
      <c r="W1811" s="2" t="s">
        <v>3780</v>
      </c>
      <c r="X1811" s="3">
        <v>44900.056944444441</v>
      </c>
      <c r="Y1811" s="2" t="s">
        <v>1304</v>
      </c>
      <c r="Z1811" s="2" t="s">
        <v>36</v>
      </c>
      <c r="AA1811" s="2"/>
      <c r="AB1811" s="2" t="s">
        <v>3781</v>
      </c>
    </row>
    <row r="1812" spans="1:28" ht="13" x14ac:dyDescent="0.15">
      <c r="A1812" s="1">
        <v>397</v>
      </c>
      <c r="B1812" s="2" t="s">
        <v>28</v>
      </c>
      <c r="C1812" s="2" t="s">
        <v>3397</v>
      </c>
      <c r="D1812" s="1">
        <v>25</v>
      </c>
      <c r="E1812" s="2" t="s">
        <v>1619</v>
      </c>
      <c r="F1812" s="1" t="s">
        <v>119</v>
      </c>
      <c r="G1812" s="2"/>
      <c r="H1812" s="1">
        <v>12</v>
      </c>
      <c r="I1812" s="1">
        <v>18</v>
      </c>
      <c r="J1812" s="1">
        <v>0</v>
      </c>
      <c r="K1812" s="1">
        <v>5</v>
      </c>
      <c r="L1812" s="1">
        <v>210.07</v>
      </c>
      <c r="M1812" s="1">
        <v>210.13</v>
      </c>
      <c r="N1812" s="1">
        <v>209.447</v>
      </c>
      <c r="O1812" s="1">
        <v>209.5</v>
      </c>
      <c r="P1812" s="1">
        <v>6</v>
      </c>
      <c r="Q1812" s="1">
        <v>20</v>
      </c>
      <c r="R1812" s="2" t="s">
        <v>31</v>
      </c>
      <c r="S1812" s="2"/>
      <c r="T1812" s="2" t="s">
        <v>158</v>
      </c>
      <c r="U1812" s="2" t="s">
        <v>159</v>
      </c>
      <c r="V1812" s="2" t="s">
        <v>160</v>
      </c>
      <c r="W1812" s="2" t="s">
        <v>3782</v>
      </c>
      <c r="X1812" s="3">
        <v>44900.056944444441</v>
      </c>
      <c r="Y1812" s="2" t="s">
        <v>1304</v>
      </c>
      <c r="Z1812" s="2" t="s">
        <v>36</v>
      </c>
      <c r="AA1812" s="2"/>
      <c r="AB1812" s="2" t="s">
        <v>3783</v>
      </c>
    </row>
    <row r="1813" spans="1:28" ht="13" x14ac:dyDescent="0.15">
      <c r="A1813" s="1">
        <v>397</v>
      </c>
      <c r="B1813" s="2" t="s">
        <v>28</v>
      </c>
      <c r="C1813" s="2" t="s">
        <v>3397</v>
      </c>
      <c r="D1813" s="1">
        <v>25</v>
      </c>
      <c r="E1813" s="2" t="s">
        <v>1619</v>
      </c>
      <c r="F1813" s="1" t="s">
        <v>119</v>
      </c>
      <c r="G1813" s="2"/>
      <c r="H1813" s="1">
        <v>12</v>
      </c>
      <c r="I1813" s="1">
        <v>18</v>
      </c>
      <c r="J1813" s="1">
        <v>0</v>
      </c>
      <c r="K1813" s="1">
        <v>5</v>
      </c>
      <c r="L1813" s="1">
        <v>210.07</v>
      </c>
      <c r="M1813" s="1">
        <v>210.13</v>
      </c>
      <c r="N1813" s="1">
        <v>209.447</v>
      </c>
      <c r="O1813" s="1">
        <v>209.5</v>
      </c>
      <c r="P1813" s="1">
        <v>6</v>
      </c>
      <c r="Q1813" s="1">
        <v>5</v>
      </c>
      <c r="R1813" s="2" t="s">
        <v>31</v>
      </c>
      <c r="S1813" s="2"/>
      <c r="T1813" s="2" t="s">
        <v>141</v>
      </c>
      <c r="U1813" s="2" t="s">
        <v>142</v>
      </c>
      <c r="V1813" s="2" t="s">
        <v>143</v>
      </c>
      <c r="W1813" s="2" t="s">
        <v>3784</v>
      </c>
      <c r="X1813" s="3">
        <v>44900.056944444441</v>
      </c>
      <c r="Y1813" s="2" t="s">
        <v>1304</v>
      </c>
      <c r="Z1813" s="2" t="s">
        <v>36</v>
      </c>
      <c r="AA1813" s="2"/>
      <c r="AB1813" s="2" t="s">
        <v>3785</v>
      </c>
    </row>
    <row r="1814" spans="1:28" ht="13" x14ac:dyDescent="0.15">
      <c r="A1814" s="1">
        <v>397</v>
      </c>
      <c r="B1814" s="2" t="s">
        <v>28</v>
      </c>
      <c r="C1814" s="2" t="s">
        <v>3397</v>
      </c>
      <c r="D1814" s="1">
        <v>26</v>
      </c>
      <c r="E1814" s="2" t="s">
        <v>1619</v>
      </c>
      <c r="F1814" s="1" t="s">
        <v>119</v>
      </c>
      <c r="G1814" s="2"/>
      <c r="H1814" s="1">
        <v>10</v>
      </c>
      <c r="I1814" s="1">
        <v>16</v>
      </c>
      <c r="J1814" s="1">
        <v>0</v>
      </c>
      <c r="K1814" s="1">
        <v>5</v>
      </c>
      <c r="L1814" s="1">
        <v>215.51</v>
      </c>
      <c r="M1814" s="1">
        <v>215.57</v>
      </c>
      <c r="N1814" s="1">
        <v>214.352</v>
      </c>
      <c r="O1814" s="1">
        <v>214.4</v>
      </c>
      <c r="P1814" s="1">
        <v>6</v>
      </c>
      <c r="Q1814" s="1">
        <v>5</v>
      </c>
      <c r="R1814" s="2" t="s">
        <v>31</v>
      </c>
      <c r="S1814" s="2"/>
      <c r="T1814" s="2" t="s">
        <v>141</v>
      </c>
      <c r="U1814" s="2" t="s">
        <v>142</v>
      </c>
      <c r="V1814" s="2" t="s">
        <v>143</v>
      </c>
      <c r="W1814" s="2" t="s">
        <v>3786</v>
      </c>
      <c r="X1814" s="3">
        <v>44900.080555555556</v>
      </c>
      <c r="Y1814" s="2" t="s">
        <v>1304</v>
      </c>
      <c r="Z1814" s="2" t="s">
        <v>36</v>
      </c>
      <c r="AA1814" s="2"/>
      <c r="AB1814" s="2" t="s">
        <v>3787</v>
      </c>
    </row>
    <row r="1815" spans="1:28" ht="13" x14ac:dyDescent="0.15">
      <c r="A1815" s="1">
        <v>397</v>
      </c>
      <c r="B1815" s="2" t="s">
        <v>28</v>
      </c>
      <c r="C1815" s="2" t="s">
        <v>3397</v>
      </c>
      <c r="D1815" s="1">
        <v>26</v>
      </c>
      <c r="E1815" s="2" t="s">
        <v>1619</v>
      </c>
      <c r="F1815" s="1" t="s">
        <v>119</v>
      </c>
      <c r="G1815" s="2"/>
      <c r="H1815" s="1">
        <v>10</v>
      </c>
      <c r="I1815" s="1">
        <v>16</v>
      </c>
      <c r="J1815" s="1">
        <v>0</v>
      </c>
      <c r="K1815" s="1">
        <v>5</v>
      </c>
      <c r="L1815" s="1">
        <v>215.51</v>
      </c>
      <c r="M1815" s="1">
        <v>215.57</v>
      </c>
      <c r="N1815" s="1">
        <v>214.352</v>
      </c>
      <c r="O1815" s="1">
        <v>214.4</v>
      </c>
      <c r="P1815" s="1">
        <v>6</v>
      </c>
      <c r="Q1815" s="1">
        <v>30</v>
      </c>
      <c r="R1815" s="2" t="s">
        <v>31</v>
      </c>
      <c r="S1815" s="2"/>
      <c r="T1815" s="2" t="s">
        <v>125</v>
      </c>
      <c r="U1815" s="2" t="s">
        <v>126</v>
      </c>
      <c r="V1815" s="2" t="s">
        <v>127</v>
      </c>
      <c r="W1815" s="2" t="s">
        <v>3788</v>
      </c>
      <c r="X1815" s="3">
        <v>44900.080555555556</v>
      </c>
      <c r="Y1815" s="2" t="s">
        <v>1304</v>
      </c>
      <c r="Z1815" s="2" t="s">
        <v>36</v>
      </c>
      <c r="AA1815" s="2"/>
      <c r="AB1815" s="2" t="s">
        <v>3789</v>
      </c>
    </row>
    <row r="1816" spans="1:28" ht="13" x14ac:dyDescent="0.15">
      <c r="A1816" s="1">
        <v>397</v>
      </c>
      <c r="B1816" s="2" t="s">
        <v>28</v>
      </c>
      <c r="C1816" s="2" t="s">
        <v>3397</v>
      </c>
      <c r="D1816" s="1">
        <v>26</v>
      </c>
      <c r="E1816" s="2" t="s">
        <v>1619</v>
      </c>
      <c r="F1816" s="1" t="s">
        <v>119</v>
      </c>
      <c r="G1816" s="2"/>
      <c r="H1816" s="1">
        <v>10</v>
      </c>
      <c r="I1816" s="1">
        <v>16</v>
      </c>
      <c r="J1816" s="1">
        <v>0</v>
      </c>
      <c r="K1816" s="1">
        <v>5</v>
      </c>
      <c r="L1816" s="1">
        <v>215.51</v>
      </c>
      <c r="M1816" s="1">
        <v>215.57</v>
      </c>
      <c r="N1816" s="1">
        <v>214.352</v>
      </c>
      <c r="O1816" s="1">
        <v>214.4</v>
      </c>
      <c r="P1816" s="1">
        <v>6</v>
      </c>
      <c r="Q1816" s="1">
        <v>30</v>
      </c>
      <c r="R1816" s="2" t="s">
        <v>31</v>
      </c>
      <c r="S1816" s="2"/>
      <c r="T1816" s="2" t="s">
        <v>120</v>
      </c>
      <c r="U1816" s="2" t="s">
        <v>121</v>
      </c>
      <c r="V1816" s="2" t="s">
        <v>122</v>
      </c>
      <c r="W1816" s="2" t="s">
        <v>3790</v>
      </c>
      <c r="X1816" s="3">
        <v>44900.080555555556</v>
      </c>
      <c r="Y1816" s="2" t="s">
        <v>1304</v>
      </c>
      <c r="Z1816" s="2" t="s">
        <v>36</v>
      </c>
      <c r="AA1816" s="2"/>
      <c r="AB1816" s="2" t="s">
        <v>3791</v>
      </c>
    </row>
    <row r="1817" spans="1:28" ht="13" x14ac:dyDescent="0.15">
      <c r="A1817" s="1">
        <v>397</v>
      </c>
      <c r="B1817" s="2" t="s">
        <v>28</v>
      </c>
      <c r="C1817" s="2" t="s">
        <v>3397</v>
      </c>
      <c r="D1817" s="1">
        <v>26</v>
      </c>
      <c r="E1817" s="2" t="s">
        <v>1619</v>
      </c>
      <c r="F1817" s="1" t="s">
        <v>119</v>
      </c>
      <c r="G1817" s="2"/>
      <c r="H1817" s="1">
        <v>10</v>
      </c>
      <c r="I1817" s="1">
        <v>16</v>
      </c>
      <c r="J1817" s="1">
        <v>0</v>
      </c>
      <c r="K1817" s="1">
        <v>5</v>
      </c>
      <c r="L1817" s="1">
        <v>215.51</v>
      </c>
      <c r="M1817" s="1">
        <v>215.57</v>
      </c>
      <c r="N1817" s="1">
        <v>214.352</v>
      </c>
      <c r="O1817" s="1">
        <v>214.4</v>
      </c>
      <c r="P1817" s="1">
        <v>6</v>
      </c>
      <c r="Q1817" s="1">
        <v>20</v>
      </c>
      <c r="R1817" s="2" t="s">
        <v>31</v>
      </c>
      <c r="S1817" s="2"/>
      <c r="T1817" s="2" t="s">
        <v>158</v>
      </c>
      <c r="U1817" s="2" t="s">
        <v>159</v>
      </c>
      <c r="V1817" s="2" t="s">
        <v>160</v>
      </c>
      <c r="W1817" s="2" t="s">
        <v>3792</v>
      </c>
      <c r="X1817" s="3">
        <v>44900.080555555556</v>
      </c>
      <c r="Y1817" s="2" t="s">
        <v>1304</v>
      </c>
      <c r="Z1817" s="2" t="s">
        <v>36</v>
      </c>
      <c r="AA1817" s="2"/>
      <c r="AB1817" s="2" t="s">
        <v>3793</v>
      </c>
    </row>
    <row r="1818" spans="1:28" ht="13" x14ac:dyDescent="0.15">
      <c r="A1818" s="1">
        <v>397</v>
      </c>
      <c r="B1818" s="2" t="s">
        <v>28</v>
      </c>
      <c r="C1818" s="2" t="s">
        <v>3397</v>
      </c>
      <c r="D1818" s="1">
        <v>26</v>
      </c>
      <c r="E1818" s="2" t="s">
        <v>1619</v>
      </c>
      <c r="F1818" s="1" t="s">
        <v>119</v>
      </c>
      <c r="G1818" s="2"/>
      <c r="H1818" s="1">
        <v>10</v>
      </c>
      <c r="I1818" s="1">
        <v>16</v>
      </c>
      <c r="J1818" s="1">
        <v>0</v>
      </c>
      <c r="K1818" s="1">
        <v>5</v>
      </c>
      <c r="L1818" s="1">
        <v>215.51</v>
      </c>
      <c r="M1818" s="1">
        <v>215.57</v>
      </c>
      <c r="N1818" s="1">
        <v>214.352</v>
      </c>
      <c r="O1818" s="1">
        <v>214.4</v>
      </c>
      <c r="P1818" s="1">
        <v>6</v>
      </c>
      <c r="Q1818" s="1">
        <v>5</v>
      </c>
      <c r="R1818" s="2" t="s">
        <v>31</v>
      </c>
      <c r="S1818" s="2"/>
      <c r="T1818" s="2" t="s">
        <v>153</v>
      </c>
      <c r="U1818" s="2" t="s">
        <v>154</v>
      </c>
      <c r="V1818" s="2" t="s">
        <v>155</v>
      </c>
      <c r="W1818" s="2" t="s">
        <v>3794</v>
      </c>
      <c r="X1818" s="3">
        <v>44900.080555555556</v>
      </c>
      <c r="Y1818" s="2" t="s">
        <v>1304</v>
      </c>
      <c r="Z1818" s="2" t="s">
        <v>36</v>
      </c>
      <c r="AA1818" s="2"/>
      <c r="AB1818" s="2" t="s">
        <v>3795</v>
      </c>
    </row>
    <row r="1819" spans="1:28" ht="13" x14ac:dyDescent="0.15">
      <c r="A1819" s="1">
        <v>397</v>
      </c>
      <c r="B1819" s="2" t="s">
        <v>28</v>
      </c>
      <c r="C1819" s="2" t="s">
        <v>3397</v>
      </c>
      <c r="D1819" s="1">
        <v>26</v>
      </c>
      <c r="E1819" s="2" t="s">
        <v>1619</v>
      </c>
      <c r="F1819" s="1" t="s">
        <v>119</v>
      </c>
      <c r="G1819" s="2"/>
      <c r="H1819" s="1">
        <v>10</v>
      </c>
      <c r="I1819" s="1">
        <v>16</v>
      </c>
      <c r="J1819" s="1">
        <v>10</v>
      </c>
      <c r="K1819" s="1">
        <v>5</v>
      </c>
      <c r="L1819" s="1">
        <v>215.51</v>
      </c>
      <c r="M1819" s="1">
        <v>215.57</v>
      </c>
      <c r="N1819" s="1">
        <v>214.352</v>
      </c>
      <c r="O1819" s="1">
        <v>214.4</v>
      </c>
      <c r="P1819" s="1">
        <v>6</v>
      </c>
      <c r="Q1819" s="1">
        <v>212</v>
      </c>
      <c r="R1819" s="2" t="s">
        <v>59</v>
      </c>
      <c r="S1819" s="2" t="s">
        <v>32</v>
      </c>
      <c r="T1819" s="2"/>
      <c r="U1819" s="2"/>
      <c r="V1819" s="2" t="s">
        <v>32</v>
      </c>
      <c r="W1819" s="2" t="s">
        <v>3796</v>
      </c>
      <c r="X1819" s="3">
        <v>44900.079861111109</v>
      </c>
      <c r="Y1819" s="2" t="s">
        <v>35</v>
      </c>
      <c r="Z1819" s="2" t="s">
        <v>36</v>
      </c>
      <c r="AA1819" s="2"/>
      <c r="AB1819" s="2" t="s">
        <v>3797</v>
      </c>
    </row>
    <row r="1820" spans="1:28" ht="13" x14ac:dyDescent="0.15">
      <c r="A1820" s="1">
        <v>397</v>
      </c>
      <c r="B1820" s="2" t="s">
        <v>28</v>
      </c>
      <c r="C1820" s="2" t="s">
        <v>3397</v>
      </c>
      <c r="D1820" s="1">
        <v>26</v>
      </c>
      <c r="E1820" s="2" t="s">
        <v>1619</v>
      </c>
      <c r="F1820" s="1" t="s">
        <v>119</v>
      </c>
      <c r="G1820" s="2"/>
      <c r="H1820" s="1">
        <v>10</v>
      </c>
      <c r="I1820" s="1">
        <v>16</v>
      </c>
      <c r="J1820" s="1">
        <v>0</v>
      </c>
      <c r="K1820" s="1">
        <v>5</v>
      </c>
      <c r="L1820" s="1">
        <v>215.51</v>
      </c>
      <c r="M1820" s="1">
        <v>215.57</v>
      </c>
      <c r="N1820" s="1">
        <v>214.352</v>
      </c>
      <c r="O1820" s="1">
        <v>214.4</v>
      </c>
      <c r="P1820" s="1">
        <v>6</v>
      </c>
      <c r="Q1820" s="1">
        <v>20</v>
      </c>
      <c r="R1820" s="2" t="s">
        <v>31</v>
      </c>
      <c r="S1820" s="2"/>
      <c r="T1820" s="2" t="s">
        <v>146</v>
      </c>
      <c r="U1820" s="2" t="s">
        <v>147</v>
      </c>
      <c r="V1820" s="2" t="s">
        <v>148</v>
      </c>
      <c r="W1820" s="2" t="s">
        <v>3798</v>
      </c>
      <c r="X1820" s="3">
        <v>44900.080555555556</v>
      </c>
      <c r="Y1820" s="2" t="s">
        <v>1304</v>
      </c>
      <c r="Z1820" s="2" t="s">
        <v>36</v>
      </c>
      <c r="AA1820" s="2"/>
      <c r="AB1820" s="2" t="s">
        <v>3799</v>
      </c>
    </row>
    <row r="1821" spans="1:28" ht="13" x14ac:dyDescent="0.15">
      <c r="A1821" s="1">
        <v>397</v>
      </c>
      <c r="B1821" s="2" t="s">
        <v>28</v>
      </c>
      <c r="C1821" s="2" t="s">
        <v>3397</v>
      </c>
      <c r="D1821" s="1">
        <v>26</v>
      </c>
      <c r="E1821" s="2" t="s">
        <v>1619</v>
      </c>
      <c r="F1821" s="1" t="s">
        <v>119</v>
      </c>
      <c r="G1821" s="2"/>
      <c r="H1821" s="1">
        <v>10</v>
      </c>
      <c r="I1821" s="1">
        <v>16</v>
      </c>
      <c r="J1821" s="1">
        <v>0</v>
      </c>
      <c r="K1821" s="1">
        <v>5</v>
      </c>
      <c r="L1821" s="1">
        <v>215.51</v>
      </c>
      <c r="M1821" s="1">
        <v>215.57</v>
      </c>
      <c r="N1821" s="1">
        <v>214.352</v>
      </c>
      <c r="O1821" s="1">
        <v>214.4</v>
      </c>
      <c r="P1821" s="1">
        <v>6</v>
      </c>
      <c r="Q1821" s="1">
        <v>5</v>
      </c>
      <c r="R1821" s="2" t="s">
        <v>31</v>
      </c>
      <c r="S1821" s="2"/>
      <c r="T1821" s="2" t="s">
        <v>136</v>
      </c>
      <c r="U1821" s="2" t="s">
        <v>137</v>
      </c>
      <c r="V1821" s="2" t="s">
        <v>138</v>
      </c>
      <c r="W1821" s="2" t="s">
        <v>3800</v>
      </c>
      <c r="X1821" s="3">
        <v>44900.080555555556</v>
      </c>
      <c r="Y1821" s="2" t="s">
        <v>1304</v>
      </c>
      <c r="Z1821" s="2" t="s">
        <v>36</v>
      </c>
      <c r="AA1821" s="2"/>
      <c r="AB1821" s="2" t="s">
        <v>3801</v>
      </c>
    </row>
    <row r="1822" spans="1:28" ht="13" x14ac:dyDescent="0.15">
      <c r="A1822" s="1">
        <v>397</v>
      </c>
      <c r="B1822" s="2" t="s">
        <v>28</v>
      </c>
      <c r="C1822" s="2" t="s">
        <v>3397</v>
      </c>
      <c r="D1822" s="1">
        <v>27</v>
      </c>
      <c r="E1822" s="2" t="s">
        <v>1619</v>
      </c>
      <c r="F1822" s="1" t="s">
        <v>119</v>
      </c>
      <c r="G1822" s="2"/>
      <c r="H1822" s="1">
        <v>29</v>
      </c>
      <c r="I1822" s="1">
        <v>35</v>
      </c>
      <c r="J1822" s="1">
        <v>0</v>
      </c>
      <c r="K1822" s="1">
        <v>5</v>
      </c>
      <c r="L1822" s="1">
        <v>220.22</v>
      </c>
      <c r="M1822" s="1">
        <v>220.28</v>
      </c>
      <c r="N1822" s="1">
        <v>219.15100000000001</v>
      </c>
      <c r="O1822" s="1">
        <v>219.2</v>
      </c>
      <c r="P1822" s="1">
        <v>6</v>
      </c>
      <c r="Q1822" s="1">
        <v>30</v>
      </c>
      <c r="R1822" s="2" t="s">
        <v>31</v>
      </c>
      <c r="S1822" s="2"/>
      <c r="T1822" s="2" t="s">
        <v>120</v>
      </c>
      <c r="U1822" s="2" t="s">
        <v>121</v>
      </c>
      <c r="V1822" s="2" t="s">
        <v>122</v>
      </c>
      <c r="W1822" s="2" t="s">
        <v>3802</v>
      </c>
      <c r="X1822" s="3">
        <v>44900.112500000003</v>
      </c>
      <c r="Y1822" s="2" t="s">
        <v>1304</v>
      </c>
      <c r="Z1822" s="2" t="s">
        <v>36</v>
      </c>
      <c r="AA1822" s="2"/>
      <c r="AB1822" s="2" t="s">
        <v>3803</v>
      </c>
    </row>
    <row r="1823" spans="1:28" ht="13" x14ac:dyDescent="0.15">
      <c r="A1823" s="1">
        <v>397</v>
      </c>
      <c r="B1823" s="2" t="s">
        <v>28</v>
      </c>
      <c r="C1823" s="2" t="s">
        <v>3397</v>
      </c>
      <c r="D1823" s="1">
        <v>27</v>
      </c>
      <c r="E1823" s="2" t="s">
        <v>1619</v>
      </c>
      <c r="F1823" s="1" t="s">
        <v>119</v>
      </c>
      <c r="G1823" s="2"/>
      <c r="H1823" s="1">
        <v>29</v>
      </c>
      <c r="I1823" s="1">
        <v>35</v>
      </c>
      <c r="J1823" s="1">
        <v>0</v>
      </c>
      <c r="K1823" s="1">
        <v>5</v>
      </c>
      <c r="L1823" s="1">
        <v>220.22</v>
      </c>
      <c r="M1823" s="1">
        <v>220.28</v>
      </c>
      <c r="N1823" s="1">
        <v>219.15100000000001</v>
      </c>
      <c r="O1823" s="1">
        <v>219.2</v>
      </c>
      <c r="P1823" s="1">
        <v>6</v>
      </c>
      <c r="Q1823" s="1">
        <v>5</v>
      </c>
      <c r="R1823" s="2" t="s">
        <v>31</v>
      </c>
      <c r="S1823" s="2"/>
      <c r="T1823" s="2" t="s">
        <v>141</v>
      </c>
      <c r="U1823" s="2" t="s">
        <v>142</v>
      </c>
      <c r="V1823" s="2" t="s">
        <v>143</v>
      </c>
      <c r="W1823" s="2" t="s">
        <v>3804</v>
      </c>
      <c r="X1823" s="3">
        <v>44900.112500000003</v>
      </c>
      <c r="Y1823" s="2" t="s">
        <v>1304</v>
      </c>
      <c r="Z1823" s="2" t="s">
        <v>36</v>
      </c>
      <c r="AA1823" s="2"/>
      <c r="AB1823" s="2" t="s">
        <v>3805</v>
      </c>
    </row>
    <row r="1824" spans="1:28" ht="13" x14ac:dyDescent="0.15">
      <c r="A1824" s="1">
        <v>397</v>
      </c>
      <c r="B1824" s="2" t="s">
        <v>28</v>
      </c>
      <c r="C1824" s="2" t="s">
        <v>3397</v>
      </c>
      <c r="D1824" s="1">
        <v>27</v>
      </c>
      <c r="E1824" s="2" t="s">
        <v>1619</v>
      </c>
      <c r="F1824" s="1" t="s">
        <v>119</v>
      </c>
      <c r="G1824" s="2"/>
      <c r="H1824" s="1">
        <v>29</v>
      </c>
      <c r="I1824" s="1">
        <v>35</v>
      </c>
      <c r="J1824" s="1">
        <v>0</v>
      </c>
      <c r="K1824" s="1">
        <v>5</v>
      </c>
      <c r="L1824" s="1">
        <v>220.22</v>
      </c>
      <c r="M1824" s="1">
        <v>220.28</v>
      </c>
      <c r="N1824" s="1">
        <v>219.15100000000001</v>
      </c>
      <c r="O1824" s="1">
        <v>219.2</v>
      </c>
      <c r="P1824" s="1">
        <v>6</v>
      </c>
      <c r="Q1824" s="1">
        <v>30</v>
      </c>
      <c r="R1824" s="2" t="s">
        <v>31</v>
      </c>
      <c r="S1824" s="2"/>
      <c r="T1824" s="2" t="s">
        <v>125</v>
      </c>
      <c r="U1824" s="2" t="s">
        <v>126</v>
      </c>
      <c r="V1824" s="2" t="s">
        <v>127</v>
      </c>
      <c r="W1824" s="2" t="s">
        <v>3806</v>
      </c>
      <c r="X1824" s="3">
        <v>44900.112500000003</v>
      </c>
      <c r="Y1824" s="2" t="s">
        <v>1304</v>
      </c>
      <c r="Z1824" s="2" t="s">
        <v>36</v>
      </c>
      <c r="AA1824" s="2"/>
      <c r="AB1824" s="2" t="s">
        <v>3807</v>
      </c>
    </row>
    <row r="1825" spans="1:28" ht="13" x14ac:dyDescent="0.15">
      <c r="A1825" s="1">
        <v>397</v>
      </c>
      <c r="B1825" s="2" t="s">
        <v>28</v>
      </c>
      <c r="C1825" s="2" t="s">
        <v>3397</v>
      </c>
      <c r="D1825" s="1">
        <v>27</v>
      </c>
      <c r="E1825" s="2" t="s">
        <v>1619</v>
      </c>
      <c r="F1825" s="1" t="s">
        <v>119</v>
      </c>
      <c r="G1825" s="2"/>
      <c r="H1825" s="1">
        <v>29</v>
      </c>
      <c r="I1825" s="1">
        <v>35</v>
      </c>
      <c r="J1825" s="1">
        <v>29</v>
      </c>
      <c r="K1825" s="1">
        <v>5</v>
      </c>
      <c r="L1825" s="1">
        <v>220.22</v>
      </c>
      <c r="M1825" s="1">
        <v>220.28</v>
      </c>
      <c r="N1825" s="1">
        <v>219.15100000000001</v>
      </c>
      <c r="O1825" s="1">
        <v>219.2</v>
      </c>
      <c r="P1825" s="1">
        <v>6</v>
      </c>
      <c r="Q1825" s="1">
        <v>212</v>
      </c>
      <c r="R1825" s="2" t="s">
        <v>59</v>
      </c>
      <c r="S1825" s="2" t="s">
        <v>32</v>
      </c>
      <c r="T1825" s="2"/>
      <c r="U1825" s="2"/>
      <c r="V1825" s="2" t="s">
        <v>32</v>
      </c>
      <c r="W1825" s="2" t="s">
        <v>3808</v>
      </c>
      <c r="X1825" s="3">
        <v>44900.111805555556</v>
      </c>
      <c r="Y1825" s="2" t="s">
        <v>35</v>
      </c>
      <c r="Z1825" s="2" t="s">
        <v>36</v>
      </c>
      <c r="AA1825" s="2"/>
      <c r="AB1825" s="2" t="s">
        <v>3809</v>
      </c>
    </row>
    <row r="1826" spans="1:28" ht="13" x14ac:dyDescent="0.15">
      <c r="A1826" s="1">
        <v>397</v>
      </c>
      <c r="B1826" s="2" t="s">
        <v>28</v>
      </c>
      <c r="C1826" s="2" t="s">
        <v>3397</v>
      </c>
      <c r="D1826" s="1">
        <v>27</v>
      </c>
      <c r="E1826" s="2" t="s">
        <v>1619</v>
      </c>
      <c r="F1826" s="1" t="s">
        <v>119</v>
      </c>
      <c r="G1826" s="2"/>
      <c r="H1826" s="1">
        <v>29</v>
      </c>
      <c r="I1826" s="1">
        <v>35</v>
      </c>
      <c r="J1826" s="1">
        <v>0</v>
      </c>
      <c r="K1826" s="1">
        <v>5</v>
      </c>
      <c r="L1826" s="1">
        <v>220.22</v>
      </c>
      <c r="M1826" s="1">
        <v>220.28</v>
      </c>
      <c r="N1826" s="1">
        <v>219.15100000000001</v>
      </c>
      <c r="O1826" s="1">
        <v>219.2</v>
      </c>
      <c r="P1826" s="1">
        <v>6</v>
      </c>
      <c r="Q1826" s="1">
        <v>5</v>
      </c>
      <c r="R1826" s="2" t="s">
        <v>31</v>
      </c>
      <c r="S1826" s="2"/>
      <c r="T1826" s="2" t="s">
        <v>136</v>
      </c>
      <c r="U1826" s="2" t="s">
        <v>137</v>
      </c>
      <c r="V1826" s="2" t="s">
        <v>138</v>
      </c>
      <c r="W1826" s="2" t="s">
        <v>3810</v>
      </c>
      <c r="X1826" s="3">
        <v>44900.112500000003</v>
      </c>
      <c r="Y1826" s="2" t="s">
        <v>1304</v>
      </c>
      <c r="Z1826" s="2" t="s">
        <v>36</v>
      </c>
      <c r="AA1826" s="2"/>
      <c r="AB1826" s="2" t="s">
        <v>3811</v>
      </c>
    </row>
    <row r="1827" spans="1:28" ht="13" x14ac:dyDescent="0.15">
      <c r="A1827" s="1">
        <v>397</v>
      </c>
      <c r="B1827" s="2" t="s">
        <v>28</v>
      </c>
      <c r="C1827" s="2" t="s">
        <v>3397</v>
      </c>
      <c r="D1827" s="1">
        <v>27</v>
      </c>
      <c r="E1827" s="2" t="s">
        <v>1619</v>
      </c>
      <c r="F1827" s="1" t="s">
        <v>119</v>
      </c>
      <c r="G1827" s="2"/>
      <c r="H1827" s="1">
        <v>29</v>
      </c>
      <c r="I1827" s="1">
        <v>35</v>
      </c>
      <c r="J1827" s="1">
        <v>0</v>
      </c>
      <c r="K1827" s="1">
        <v>5</v>
      </c>
      <c r="L1827" s="1">
        <v>220.22</v>
      </c>
      <c r="M1827" s="1">
        <v>220.28</v>
      </c>
      <c r="N1827" s="1">
        <v>219.15100000000001</v>
      </c>
      <c r="O1827" s="1">
        <v>219.2</v>
      </c>
      <c r="P1827" s="1">
        <v>6</v>
      </c>
      <c r="Q1827" s="1">
        <v>20</v>
      </c>
      <c r="R1827" s="2" t="s">
        <v>31</v>
      </c>
      <c r="S1827" s="2"/>
      <c r="T1827" s="2" t="s">
        <v>158</v>
      </c>
      <c r="U1827" s="2" t="s">
        <v>159</v>
      </c>
      <c r="V1827" s="2" t="s">
        <v>160</v>
      </c>
      <c r="W1827" s="2" t="s">
        <v>3812</v>
      </c>
      <c r="X1827" s="3">
        <v>44900.112500000003</v>
      </c>
      <c r="Y1827" s="2" t="s">
        <v>1304</v>
      </c>
      <c r="Z1827" s="2" t="s">
        <v>36</v>
      </c>
      <c r="AA1827" s="2"/>
      <c r="AB1827" s="2" t="s">
        <v>3813</v>
      </c>
    </row>
    <row r="1828" spans="1:28" ht="13" x14ac:dyDescent="0.15">
      <c r="A1828" s="1">
        <v>397</v>
      </c>
      <c r="B1828" s="2" t="s">
        <v>28</v>
      </c>
      <c r="C1828" s="2" t="s">
        <v>3397</v>
      </c>
      <c r="D1828" s="1">
        <v>27</v>
      </c>
      <c r="E1828" s="2" t="s">
        <v>1619</v>
      </c>
      <c r="F1828" s="1" t="s">
        <v>119</v>
      </c>
      <c r="G1828" s="2"/>
      <c r="H1828" s="1">
        <v>29</v>
      </c>
      <c r="I1828" s="1">
        <v>35</v>
      </c>
      <c r="J1828" s="1">
        <v>0</v>
      </c>
      <c r="K1828" s="1">
        <v>5</v>
      </c>
      <c r="L1828" s="1">
        <v>220.22</v>
      </c>
      <c r="M1828" s="1">
        <v>220.28</v>
      </c>
      <c r="N1828" s="1">
        <v>219.15100000000001</v>
      </c>
      <c r="O1828" s="1">
        <v>219.2</v>
      </c>
      <c r="P1828" s="1">
        <v>6</v>
      </c>
      <c r="Q1828" s="1">
        <v>5</v>
      </c>
      <c r="R1828" s="2" t="s">
        <v>31</v>
      </c>
      <c r="S1828" s="2"/>
      <c r="T1828" s="2" t="s">
        <v>153</v>
      </c>
      <c r="U1828" s="2" t="s">
        <v>154</v>
      </c>
      <c r="V1828" s="2" t="s">
        <v>155</v>
      </c>
      <c r="W1828" s="2" t="s">
        <v>3814</v>
      </c>
      <c r="X1828" s="3">
        <v>44900.112500000003</v>
      </c>
      <c r="Y1828" s="2" t="s">
        <v>1304</v>
      </c>
      <c r="Z1828" s="2" t="s">
        <v>36</v>
      </c>
      <c r="AA1828" s="2"/>
      <c r="AB1828" s="2" t="s">
        <v>3815</v>
      </c>
    </row>
    <row r="1829" spans="1:28" ht="13" x14ac:dyDescent="0.15">
      <c r="A1829" s="1">
        <v>397</v>
      </c>
      <c r="B1829" s="2" t="s">
        <v>28</v>
      </c>
      <c r="C1829" s="2" t="s">
        <v>3397</v>
      </c>
      <c r="D1829" s="1">
        <v>27</v>
      </c>
      <c r="E1829" s="2" t="s">
        <v>1619</v>
      </c>
      <c r="F1829" s="1" t="s">
        <v>119</v>
      </c>
      <c r="G1829" s="2"/>
      <c r="H1829" s="1">
        <v>29</v>
      </c>
      <c r="I1829" s="1">
        <v>35</v>
      </c>
      <c r="J1829" s="1">
        <v>0</v>
      </c>
      <c r="K1829" s="1">
        <v>5</v>
      </c>
      <c r="L1829" s="1">
        <v>220.22</v>
      </c>
      <c r="M1829" s="1">
        <v>220.28</v>
      </c>
      <c r="N1829" s="1">
        <v>219.15100000000001</v>
      </c>
      <c r="O1829" s="1">
        <v>219.2</v>
      </c>
      <c r="P1829" s="1">
        <v>6</v>
      </c>
      <c r="Q1829" s="1">
        <v>20</v>
      </c>
      <c r="R1829" s="2" t="s">
        <v>31</v>
      </c>
      <c r="S1829" s="2"/>
      <c r="T1829" s="2" t="s">
        <v>146</v>
      </c>
      <c r="U1829" s="2" t="s">
        <v>147</v>
      </c>
      <c r="V1829" s="2" t="s">
        <v>148</v>
      </c>
      <c r="W1829" s="2" t="s">
        <v>3816</v>
      </c>
      <c r="X1829" s="3">
        <v>44900.112500000003</v>
      </c>
      <c r="Y1829" s="2" t="s">
        <v>1304</v>
      </c>
      <c r="Z1829" s="2" t="s">
        <v>36</v>
      </c>
      <c r="AA1829" s="2"/>
      <c r="AB1829" s="2" t="s">
        <v>3817</v>
      </c>
    </row>
    <row r="1830" spans="1:28" ht="13" x14ac:dyDescent="0.15">
      <c r="A1830" s="1">
        <v>397</v>
      </c>
      <c r="B1830" s="2" t="s">
        <v>28</v>
      </c>
      <c r="C1830" s="2" t="s">
        <v>3397</v>
      </c>
      <c r="D1830" s="1">
        <v>28</v>
      </c>
      <c r="E1830" s="2" t="s">
        <v>1619</v>
      </c>
      <c r="F1830" s="1" t="s">
        <v>119</v>
      </c>
      <c r="G1830" s="2"/>
      <c r="H1830" s="1">
        <v>10</v>
      </c>
      <c r="I1830" s="1">
        <v>16</v>
      </c>
      <c r="J1830" s="1">
        <v>0</v>
      </c>
      <c r="K1830" s="1">
        <v>5</v>
      </c>
      <c r="L1830" s="1">
        <v>225.96</v>
      </c>
      <c r="M1830" s="1">
        <v>226.02</v>
      </c>
      <c r="N1830" s="1">
        <v>224.05699999999999</v>
      </c>
      <c r="O1830" s="1">
        <v>224.1</v>
      </c>
      <c r="P1830" s="1">
        <v>6</v>
      </c>
      <c r="Q1830" s="1">
        <v>5</v>
      </c>
      <c r="R1830" s="2" t="s">
        <v>31</v>
      </c>
      <c r="S1830" s="2"/>
      <c r="T1830" s="2" t="s">
        <v>141</v>
      </c>
      <c r="U1830" s="2" t="s">
        <v>142</v>
      </c>
      <c r="V1830" s="2" t="s">
        <v>143</v>
      </c>
      <c r="W1830" s="2" t="s">
        <v>3818</v>
      </c>
      <c r="X1830" s="3">
        <v>44900.140972222223</v>
      </c>
      <c r="Y1830" s="2" t="s">
        <v>1304</v>
      </c>
      <c r="Z1830" s="2" t="s">
        <v>36</v>
      </c>
      <c r="AA1830" s="2"/>
      <c r="AB1830" s="2" t="s">
        <v>3819</v>
      </c>
    </row>
    <row r="1831" spans="1:28" ht="13" x14ac:dyDescent="0.15">
      <c r="A1831" s="1">
        <v>397</v>
      </c>
      <c r="B1831" s="2" t="s">
        <v>28</v>
      </c>
      <c r="C1831" s="2" t="s">
        <v>3397</v>
      </c>
      <c r="D1831" s="1">
        <v>28</v>
      </c>
      <c r="E1831" s="2" t="s">
        <v>1619</v>
      </c>
      <c r="F1831" s="1" t="s">
        <v>119</v>
      </c>
      <c r="G1831" s="2"/>
      <c r="H1831" s="1">
        <v>10</v>
      </c>
      <c r="I1831" s="1">
        <v>16</v>
      </c>
      <c r="J1831" s="1">
        <v>0</v>
      </c>
      <c r="K1831" s="1">
        <v>5</v>
      </c>
      <c r="L1831" s="1">
        <v>225.96</v>
      </c>
      <c r="M1831" s="1">
        <v>226.02</v>
      </c>
      <c r="N1831" s="1">
        <v>224.05699999999999</v>
      </c>
      <c r="O1831" s="1">
        <v>224.1</v>
      </c>
      <c r="P1831" s="1">
        <v>6</v>
      </c>
      <c r="Q1831" s="1">
        <v>20</v>
      </c>
      <c r="R1831" s="2" t="s">
        <v>31</v>
      </c>
      <c r="S1831" s="2"/>
      <c r="T1831" s="2" t="s">
        <v>146</v>
      </c>
      <c r="U1831" s="2" t="s">
        <v>147</v>
      </c>
      <c r="V1831" s="2" t="s">
        <v>148</v>
      </c>
      <c r="W1831" s="2" t="s">
        <v>3820</v>
      </c>
      <c r="X1831" s="3">
        <v>44900.140972222223</v>
      </c>
      <c r="Y1831" s="2" t="s">
        <v>1304</v>
      </c>
      <c r="Z1831" s="2" t="s">
        <v>36</v>
      </c>
      <c r="AA1831" s="2"/>
      <c r="AB1831" s="2" t="s">
        <v>3821</v>
      </c>
    </row>
    <row r="1832" spans="1:28" ht="13" x14ac:dyDescent="0.15">
      <c r="A1832" s="1">
        <v>397</v>
      </c>
      <c r="B1832" s="2" t="s">
        <v>28</v>
      </c>
      <c r="C1832" s="2" t="s">
        <v>3397</v>
      </c>
      <c r="D1832" s="1">
        <v>28</v>
      </c>
      <c r="E1832" s="2" t="s">
        <v>1619</v>
      </c>
      <c r="F1832" s="1" t="s">
        <v>119</v>
      </c>
      <c r="G1832" s="2"/>
      <c r="H1832" s="1">
        <v>10</v>
      </c>
      <c r="I1832" s="1">
        <v>16</v>
      </c>
      <c r="J1832" s="1">
        <v>0</v>
      </c>
      <c r="K1832" s="1">
        <v>5</v>
      </c>
      <c r="L1832" s="1">
        <v>225.96</v>
      </c>
      <c r="M1832" s="1">
        <v>226.02</v>
      </c>
      <c r="N1832" s="1">
        <v>224.05699999999999</v>
      </c>
      <c r="O1832" s="1">
        <v>224.1</v>
      </c>
      <c r="P1832" s="1">
        <v>6</v>
      </c>
      <c r="Q1832" s="1">
        <v>5</v>
      </c>
      <c r="R1832" s="2" t="s">
        <v>31</v>
      </c>
      <c r="S1832" s="2"/>
      <c r="T1832" s="2" t="s">
        <v>153</v>
      </c>
      <c r="U1832" s="2" t="s">
        <v>154</v>
      </c>
      <c r="V1832" s="2" t="s">
        <v>155</v>
      </c>
      <c r="W1832" s="2" t="s">
        <v>3822</v>
      </c>
      <c r="X1832" s="3">
        <v>44900.140972222223</v>
      </c>
      <c r="Y1832" s="2" t="s">
        <v>1304</v>
      </c>
      <c r="Z1832" s="2" t="s">
        <v>36</v>
      </c>
      <c r="AA1832" s="2"/>
      <c r="AB1832" s="2" t="s">
        <v>3823</v>
      </c>
    </row>
    <row r="1833" spans="1:28" ht="13" x14ac:dyDescent="0.15">
      <c r="A1833" s="1">
        <v>397</v>
      </c>
      <c r="B1833" s="2" t="s">
        <v>28</v>
      </c>
      <c r="C1833" s="2" t="s">
        <v>3397</v>
      </c>
      <c r="D1833" s="1">
        <v>28</v>
      </c>
      <c r="E1833" s="2" t="s">
        <v>1619</v>
      </c>
      <c r="F1833" s="1" t="s">
        <v>119</v>
      </c>
      <c r="G1833" s="2"/>
      <c r="H1833" s="1">
        <v>10</v>
      </c>
      <c r="I1833" s="1">
        <v>16</v>
      </c>
      <c r="J1833" s="1">
        <v>10</v>
      </c>
      <c r="K1833" s="1">
        <v>5</v>
      </c>
      <c r="L1833" s="1">
        <v>225.96</v>
      </c>
      <c r="M1833" s="1">
        <v>226.02</v>
      </c>
      <c r="N1833" s="1">
        <v>224.05699999999999</v>
      </c>
      <c r="O1833" s="1">
        <v>224.1</v>
      </c>
      <c r="P1833" s="1">
        <v>6</v>
      </c>
      <c r="Q1833" s="1">
        <v>212</v>
      </c>
      <c r="R1833" s="2" t="s">
        <v>59</v>
      </c>
      <c r="S1833" s="2" t="s">
        <v>32</v>
      </c>
      <c r="T1833" s="2"/>
      <c r="U1833" s="2"/>
      <c r="V1833" s="2" t="s">
        <v>32</v>
      </c>
      <c r="W1833" s="2" t="s">
        <v>3824</v>
      </c>
      <c r="X1833" s="3">
        <v>44900.140972222223</v>
      </c>
      <c r="Y1833" s="2" t="s">
        <v>35</v>
      </c>
      <c r="Z1833" s="2" t="s">
        <v>36</v>
      </c>
      <c r="AA1833" s="2"/>
      <c r="AB1833" s="2" t="s">
        <v>3825</v>
      </c>
    </row>
    <row r="1834" spans="1:28" ht="13" x14ac:dyDescent="0.15">
      <c r="A1834" s="1">
        <v>397</v>
      </c>
      <c r="B1834" s="2" t="s">
        <v>28</v>
      </c>
      <c r="C1834" s="2" t="s">
        <v>3397</v>
      </c>
      <c r="D1834" s="1">
        <v>28</v>
      </c>
      <c r="E1834" s="2" t="s">
        <v>1619</v>
      </c>
      <c r="F1834" s="1" t="s">
        <v>119</v>
      </c>
      <c r="G1834" s="2"/>
      <c r="H1834" s="1">
        <v>10</v>
      </c>
      <c r="I1834" s="1">
        <v>16</v>
      </c>
      <c r="J1834" s="1">
        <v>0</v>
      </c>
      <c r="K1834" s="1">
        <v>5</v>
      </c>
      <c r="L1834" s="1">
        <v>225.96</v>
      </c>
      <c r="M1834" s="1">
        <v>226.02</v>
      </c>
      <c r="N1834" s="1">
        <v>224.05699999999999</v>
      </c>
      <c r="O1834" s="1">
        <v>224.1</v>
      </c>
      <c r="P1834" s="1">
        <v>6</v>
      </c>
      <c r="Q1834" s="1">
        <v>5</v>
      </c>
      <c r="R1834" s="2" t="s">
        <v>31</v>
      </c>
      <c r="S1834" s="2"/>
      <c r="T1834" s="2" t="s">
        <v>136</v>
      </c>
      <c r="U1834" s="2" t="s">
        <v>137</v>
      </c>
      <c r="V1834" s="2" t="s">
        <v>138</v>
      </c>
      <c r="W1834" s="2" t="s">
        <v>3826</v>
      </c>
      <c r="X1834" s="3">
        <v>44900.140972222223</v>
      </c>
      <c r="Y1834" s="2" t="s">
        <v>1304</v>
      </c>
      <c r="Z1834" s="2" t="s">
        <v>36</v>
      </c>
      <c r="AA1834" s="2"/>
      <c r="AB1834" s="2" t="s">
        <v>3827</v>
      </c>
    </row>
    <row r="1835" spans="1:28" ht="13" x14ac:dyDescent="0.15">
      <c r="A1835" s="1">
        <v>397</v>
      </c>
      <c r="B1835" s="2" t="s">
        <v>28</v>
      </c>
      <c r="C1835" s="2" t="s">
        <v>3397</v>
      </c>
      <c r="D1835" s="1">
        <v>28</v>
      </c>
      <c r="E1835" s="2" t="s">
        <v>1619</v>
      </c>
      <c r="F1835" s="1" t="s">
        <v>119</v>
      </c>
      <c r="G1835" s="2"/>
      <c r="H1835" s="1">
        <v>10</v>
      </c>
      <c r="I1835" s="1">
        <v>16</v>
      </c>
      <c r="J1835" s="1">
        <v>0</v>
      </c>
      <c r="K1835" s="1">
        <v>5</v>
      </c>
      <c r="L1835" s="1">
        <v>225.96</v>
      </c>
      <c r="M1835" s="1">
        <v>226.02</v>
      </c>
      <c r="N1835" s="1">
        <v>224.05699999999999</v>
      </c>
      <c r="O1835" s="1">
        <v>224.1</v>
      </c>
      <c r="P1835" s="1">
        <v>6</v>
      </c>
      <c r="Q1835" s="1">
        <v>30</v>
      </c>
      <c r="R1835" s="2" t="s">
        <v>31</v>
      </c>
      <c r="S1835" s="2"/>
      <c r="T1835" s="2" t="s">
        <v>120</v>
      </c>
      <c r="U1835" s="2" t="s">
        <v>121</v>
      </c>
      <c r="V1835" s="2" t="s">
        <v>122</v>
      </c>
      <c r="W1835" s="2" t="s">
        <v>3828</v>
      </c>
      <c r="X1835" s="3">
        <v>44900.140972222223</v>
      </c>
      <c r="Y1835" s="2" t="s">
        <v>1304</v>
      </c>
      <c r="Z1835" s="2" t="s">
        <v>36</v>
      </c>
      <c r="AA1835" s="2"/>
      <c r="AB1835" s="2" t="s">
        <v>3829</v>
      </c>
    </row>
    <row r="1836" spans="1:28" ht="13" x14ac:dyDescent="0.15">
      <c r="A1836" s="1">
        <v>397</v>
      </c>
      <c r="B1836" s="2" t="s">
        <v>28</v>
      </c>
      <c r="C1836" s="2" t="s">
        <v>3397</v>
      </c>
      <c r="D1836" s="1">
        <v>28</v>
      </c>
      <c r="E1836" s="2" t="s">
        <v>1619</v>
      </c>
      <c r="F1836" s="1" t="s">
        <v>119</v>
      </c>
      <c r="G1836" s="2"/>
      <c r="H1836" s="1">
        <v>10</v>
      </c>
      <c r="I1836" s="1">
        <v>16</v>
      </c>
      <c r="J1836" s="1">
        <v>0</v>
      </c>
      <c r="K1836" s="1">
        <v>5</v>
      </c>
      <c r="L1836" s="1">
        <v>225.96</v>
      </c>
      <c r="M1836" s="1">
        <v>226.02</v>
      </c>
      <c r="N1836" s="1">
        <v>224.05699999999999</v>
      </c>
      <c r="O1836" s="1">
        <v>224.1</v>
      </c>
      <c r="P1836" s="1">
        <v>6</v>
      </c>
      <c r="Q1836" s="1">
        <v>30</v>
      </c>
      <c r="R1836" s="2" t="s">
        <v>31</v>
      </c>
      <c r="S1836" s="2"/>
      <c r="T1836" s="2" t="s">
        <v>125</v>
      </c>
      <c r="U1836" s="2" t="s">
        <v>126</v>
      </c>
      <c r="V1836" s="2" t="s">
        <v>127</v>
      </c>
      <c r="W1836" s="2" t="s">
        <v>3830</v>
      </c>
      <c r="X1836" s="3">
        <v>44900.140972222223</v>
      </c>
      <c r="Y1836" s="2" t="s">
        <v>1304</v>
      </c>
      <c r="Z1836" s="2" t="s">
        <v>36</v>
      </c>
      <c r="AA1836" s="2"/>
      <c r="AB1836" s="2" t="s">
        <v>3831</v>
      </c>
    </row>
    <row r="1837" spans="1:28" ht="13" x14ac:dyDescent="0.15">
      <c r="A1837" s="1">
        <v>397</v>
      </c>
      <c r="B1837" s="2" t="s">
        <v>28</v>
      </c>
      <c r="C1837" s="2" t="s">
        <v>3397</v>
      </c>
      <c r="D1837" s="1">
        <v>28</v>
      </c>
      <c r="E1837" s="2" t="s">
        <v>1619</v>
      </c>
      <c r="F1837" s="1" t="s">
        <v>119</v>
      </c>
      <c r="G1837" s="2"/>
      <c r="H1837" s="1">
        <v>10</v>
      </c>
      <c r="I1837" s="1">
        <v>16</v>
      </c>
      <c r="J1837" s="1">
        <v>0</v>
      </c>
      <c r="K1837" s="1">
        <v>5</v>
      </c>
      <c r="L1837" s="1">
        <v>225.96</v>
      </c>
      <c r="M1837" s="1">
        <v>226.02</v>
      </c>
      <c r="N1837" s="1">
        <v>224.05699999999999</v>
      </c>
      <c r="O1837" s="1">
        <v>224.1</v>
      </c>
      <c r="P1837" s="1">
        <v>6</v>
      </c>
      <c r="Q1837" s="1">
        <v>20</v>
      </c>
      <c r="R1837" s="2" t="s">
        <v>31</v>
      </c>
      <c r="S1837" s="2"/>
      <c r="T1837" s="2" t="s">
        <v>158</v>
      </c>
      <c r="U1837" s="2" t="s">
        <v>159</v>
      </c>
      <c r="V1837" s="2" t="s">
        <v>160</v>
      </c>
      <c r="W1837" s="2" t="s">
        <v>3832</v>
      </c>
      <c r="X1837" s="3">
        <v>44900.140972222223</v>
      </c>
      <c r="Y1837" s="2" t="s">
        <v>1304</v>
      </c>
      <c r="Z1837" s="2" t="s">
        <v>36</v>
      </c>
      <c r="AA1837" s="2"/>
      <c r="AB1837" s="2" t="s">
        <v>3833</v>
      </c>
    </row>
    <row r="1838" spans="1:28" ht="13" x14ac:dyDescent="0.15">
      <c r="A1838" s="1">
        <v>397</v>
      </c>
      <c r="B1838" s="2" t="s">
        <v>28</v>
      </c>
      <c r="C1838" s="2" t="s">
        <v>3397</v>
      </c>
      <c r="D1838" s="1">
        <v>29</v>
      </c>
      <c r="E1838" s="2" t="s">
        <v>1619</v>
      </c>
      <c r="F1838" s="1" t="s">
        <v>119</v>
      </c>
      <c r="G1838" s="2"/>
      <c r="H1838" s="1">
        <v>11</v>
      </c>
      <c r="I1838" s="1">
        <v>17</v>
      </c>
      <c r="J1838" s="1">
        <v>0</v>
      </c>
      <c r="K1838" s="1">
        <v>5</v>
      </c>
      <c r="L1838" s="1">
        <v>229.29</v>
      </c>
      <c r="M1838" s="1">
        <v>229.35</v>
      </c>
      <c r="N1838" s="1">
        <v>228.846</v>
      </c>
      <c r="O1838" s="1">
        <v>228.90100000000001</v>
      </c>
      <c r="P1838" s="1">
        <v>6</v>
      </c>
      <c r="Q1838" s="1">
        <v>30</v>
      </c>
      <c r="R1838" s="2" t="s">
        <v>31</v>
      </c>
      <c r="S1838" s="2"/>
      <c r="T1838" s="2" t="s">
        <v>125</v>
      </c>
      <c r="U1838" s="2" t="s">
        <v>126</v>
      </c>
      <c r="V1838" s="2" t="s">
        <v>127</v>
      </c>
      <c r="W1838" s="2" t="s">
        <v>3834</v>
      </c>
      <c r="X1838" s="3">
        <v>44900.163888888892</v>
      </c>
      <c r="Y1838" s="2" t="s">
        <v>1304</v>
      </c>
      <c r="Z1838" s="2" t="s">
        <v>36</v>
      </c>
      <c r="AA1838" s="2"/>
      <c r="AB1838" s="2" t="s">
        <v>3835</v>
      </c>
    </row>
    <row r="1839" spans="1:28" ht="13" x14ac:dyDescent="0.15">
      <c r="A1839" s="1">
        <v>397</v>
      </c>
      <c r="B1839" s="2" t="s">
        <v>28</v>
      </c>
      <c r="C1839" s="2" t="s">
        <v>3397</v>
      </c>
      <c r="D1839" s="1">
        <v>29</v>
      </c>
      <c r="E1839" s="2" t="s">
        <v>1619</v>
      </c>
      <c r="F1839" s="1" t="s">
        <v>119</v>
      </c>
      <c r="G1839" s="2"/>
      <c r="H1839" s="1">
        <v>11</v>
      </c>
      <c r="I1839" s="1">
        <v>17</v>
      </c>
      <c r="J1839" s="1">
        <v>0</v>
      </c>
      <c r="K1839" s="1">
        <v>5</v>
      </c>
      <c r="L1839" s="1">
        <v>229.29</v>
      </c>
      <c r="M1839" s="1">
        <v>229.35</v>
      </c>
      <c r="N1839" s="1">
        <v>228.846</v>
      </c>
      <c r="O1839" s="1">
        <v>228.90100000000001</v>
      </c>
      <c r="P1839" s="1">
        <v>6</v>
      </c>
      <c r="Q1839" s="1">
        <v>5</v>
      </c>
      <c r="R1839" s="2" t="s">
        <v>31</v>
      </c>
      <c r="S1839" s="2"/>
      <c r="T1839" s="2" t="s">
        <v>136</v>
      </c>
      <c r="U1839" s="2" t="s">
        <v>137</v>
      </c>
      <c r="V1839" s="2" t="s">
        <v>138</v>
      </c>
      <c r="W1839" s="2" t="s">
        <v>3836</v>
      </c>
      <c r="X1839" s="3">
        <v>44900.163888888892</v>
      </c>
      <c r="Y1839" s="2" t="s">
        <v>1304</v>
      </c>
      <c r="Z1839" s="2" t="s">
        <v>36</v>
      </c>
      <c r="AA1839" s="2"/>
      <c r="AB1839" s="2" t="s">
        <v>3837</v>
      </c>
    </row>
    <row r="1840" spans="1:28" ht="13" x14ac:dyDescent="0.15">
      <c r="A1840" s="1">
        <v>397</v>
      </c>
      <c r="B1840" s="2" t="s">
        <v>28</v>
      </c>
      <c r="C1840" s="2" t="s">
        <v>3397</v>
      </c>
      <c r="D1840" s="1">
        <v>29</v>
      </c>
      <c r="E1840" s="2" t="s">
        <v>1619</v>
      </c>
      <c r="F1840" s="1" t="s">
        <v>119</v>
      </c>
      <c r="G1840" s="2"/>
      <c r="H1840" s="1">
        <v>11</v>
      </c>
      <c r="I1840" s="1">
        <v>17</v>
      </c>
      <c r="J1840" s="1">
        <v>0</v>
      </c>
      <c r="K1840" s="1">
        <v>5</v>
      </c>
      <c r="L1840" s="1">
        <v>229.29</v>
      </c>
      <c r="M1840" s="1">
        <v>229.35</v>
      </c>
      <c r="N1840" s="1">
        <v>228.846</v>
      </c>
      <c r="O1840" s="1">
        <v>228.90100000000001</v>
      </c>
      <c r="P1840" s="1">
        <v>6</v>
      </c>
      <c r="Q1840" s="1">
        <v>20</v>
      </c>
      <c r="R1840" s="2" t="s">
        <v>31</v>
      </c>
      <c r="S1840" s="2"/>
      <c r="T1840" s="2" t="s">
        <v>158</v>
      </c>
      <c r="U1840" s="2" t="s">
        <v>159</v>
      </c>
      <c r="V1840" s="2" t="s">
        <v>160</v>
      </c>
      <c r="W1840" s="2" t="s">
        <v>3838</v>
      </c>
      <c r="X1840" s="3">
        <v>44900.163888888892</v>
      </c>
      <c r="Y1840" s="2" t="s">
        <v>1304</v>
      </c>
      <c r="Z1840" s="2" t="s">
        <v>36</v>
      </c>
      <c r="AA1840" s="2"/>
      <c r="AB1840" s="2" t="s">
        <v>3839</v>
      </c>
    </row>
    <row r="1841" spans="1:28" ht="13" x14ac:dyDescent="0.15">
      <c r="A1841" s="1">
        <v>397</v>
      </c>
      <c r="B1841" s="2" t="s">
        <v>28</v>
      </c>
      <c r="C1841" s="2" t="s">
        <v>3397</v>
      </c>
      <c r="D1841" s="1">
        <v>29</v>
      </c>
      <c r="E1841" s="2" t="s">
        <v>1619</v>
      </c>
      <c r="F1841" s="1" t="s">
        <v>119</v>
      </c>
      <c r="G1841" s="2"/>
      <c r="H1841" s="1">
        <v>11</v>
      </c>
      <c r="I1841" s="1">
        <v>17</v>
      </c>
      <c r="J1841" s="1">
        <v>0</v>
      </c>
      <c r="K1841" s="1">
        <v>5</v>
      </c>
      <c r="L1841" s="1">
        <v>229.29</v>
      </c>
      <c r="M1841" s="1">
        <v>229.35</v>
      </c>
      <c r="N1841" s="1">
        <v>228.846</v>
      </c>
      <c r="O1841" s="1">
        <v>228.90100000000001</v>
      </c>
      <c r="P1841" s="1">
        <v>6</v>
      </c>
      <c r="Q1841" s="1">
        <v>5</v>
      </c>
      <c r="R1841" s="2" t="s">
        <v>31</v>
      </c>
      <c r="S1841" s="2"/>
      <c r="T1841" s="2" t="s">
        <v>153</v>
      </c>
      <c r="U1841" s="2" t="s">
        <v>154</v>
      </c>
      <c r="V1841" s="2" t="s">
        <v>155</v>
      </c>
      <c r="W1841" s="2" t="s">
        <v>3840</v>
      </c>
      <c r="X1841" s="3">
        <v>44900.163888888892</v>
      </c>
      <c r="Y1841" s="2" t="s">
        <v>1304</v>
      </c>
      <c r="Z1841" s="2" t="s">
        <v>36</v>
      </c>
      <c r="AA1841" s="2"/>
      <c r="AB1841" s="2" t="s">
        <v>3841</v>
      </c>
    </row>
    <row r="1842" spans="1:28" ht="13" x14ac:dyDescent="0.15">
      <c r="A1842" s="1">
        <v>397</v>
      </c>
      <c r="B1842" s="2" t="s">
        <v>28</v>
      </c>
      <c r="C1842" s="2" t="s">
        <v>3397</v>
      </c>
      <c r="D1842" s="1">
        <v>29</v>
      </c>
      <c r="E1842" s="2" t="s">
        <v>1619</v>
      </c>
      <c r="F1842" s="1" t="s">
        <v>119</v>
      </c>
      <c r="G1842" s="2"/>
      <c r="H1842" s="1">
        <v>11</v>
      </c>
      <c r="I1842" s="1">
        <v>17</v>
      </c>
      <c r="J1842" s="1">
        <v>0</v>
      </c>
      <c r="K1842" s="1">
        <v>5</v>
      </c>
      <c r="L1842" s="1">
        <v>229.29</v>
      </c>
      <c r="M1842" s="1">
        <v>229.35</v>
      </c>
      <c r="N1842" s="1">
        <v>228.846</v>
      </c>
      <c r="O1842" s="1">
        <v>228.90100000000001</v>
      </c>
      <c r="P1842" s="1">
        <v>6</v>
      </c>
      <c r="Q1842" s="1">
        <v>5</v>
      </c>
      <c r="R1842" s="2" t="s">
        <v>31</v>
      </c>
      <c r="S1842" s="2"/>
      <c r="T1842" s="2" t="s">
        <v>141</v>
      </c>
      <c r="U1842" s="2" t="s">
        <v>142</v>
      </c>
      <c r="V1842" s="2" t="s">
        <v>143</v>
      </c>
      <c r="W1842" s="2" t="s">
        <v>3842</v>
      </c>
      <c r="X1842" s="3">
        <v>44900.163888888892</v>
      </c>
      <c r="Y1842" s="2" t="s">
        <v>1304</v>
      </c>
      <c r="Z1842" s="2" t="s">
        <v>36</v>
      </c>
      <c r="AA1842" s="2"/>
      <c r="AB1842" s="2" t="s">
        <v>3843</v>
      </c>
    </row>
    <row r="1843" spans="1:28" ht="13" x14ac:dyDescent="0.15">
      <c r="A1843" s="1">
        <v>397</v>
      </c>
      <c r="B1843" s="2" t="s">
        <v>28</v>
      </c>
      <c r="C1843" s="2" t="s">
        <v>3397</v>
      </c>
      <c r="D1843" s="1">
        <v>29</v>
      </c>
      <c r="E1843" s="2" t="s">
        <v>1619</v>
      </c>
      <c r="F1843" s="1" t="s">
        <v>119</v>
      </c>
      <c r="G1843" s="2"/>
      <c r="H1843" s="1">
        <v>11</v>
      </c>
      <c r="I1843" s="1">
        <v>17</v>
      </c>
      <c r="J1843" s="1">
        <v>0</v>
      </c>
      <c r="K1843" s="1">
        <v>5</v>
      </c>
      <c r="L1843" s="1">
        <v>229.29</v>
      </c>
      <c r="M1843" s="1">
        <v>229.35</v>
      </c>
      <c r="N1843" s="1">
        <v>228.846</v>
      </c>
      <c r="O1843" s="1">
        <v>228.90100000000001</v>
      </c>
      <c r="P1843" s="1">
        <v>6</v>
      </c>
      <c r="Q1843" s="1">
        <v>20</v>
      </c>
      <c r="R1843" s="2" t="s">
        <v>31</v>
      </c>
      <c r="S1843" s="2"/>
      <c r="T1843" s="2" t="s">
        <v>146</v>
      </c>
      <c r="U1843" s="2" t="s">
        <v>147</v>
      </c>
      <c r="V1843" s="2" t="s">
        <v>148</v>
      </c>
      <c r="W1843" s="2" t="s">
        <v>3844</v>
      </c>
      <c r="X1843" s="3">
        <v>44900.163888888892</v>
      </c>
      <c r="Y1843" s="2" t="s">
        <v>1304</v>
      </c>
      <c r="Z1843" s="2" t="s">
        <v>36</v>
      </c>
      <c r="AA1843" s="2"/>
      <c r="AB1843" s="2" t="s">
        <v>3845</v>
      </c>
    </row>
    <row r="1844" spans="1:28" ht="13" x14ac:dyDescent="0.15">
      <c r="A1844" s="1">
        <v>397</v>
      </c>
      <c r="B1844" s="2" t="s">
        <v>28</v>
      </c>
      <c r="C1844" s="2" t="s">
        <v>3397</v>
      </c>
      <c r="D1844" s="1">
        <v>29</v>
      </c>
      <c r="E1844" s="2" t="s">
        <v>1619</v>
      </c>
      <c r="F1844" s="1" t="s">
        <v>119</v>
      </c>
      <c r="G1844" s="2"/>
      <c r="H1844" s="1">
        <v>11</v>
      </c>
      <c r="I1844" s="1">
        <v>17</v>
      </c>
      <c r="J1844" s="1">
        <v>11</v>
      </c>
      <c r="K1844" s="1">
        <v>5</v>
      </c>
      <c r="L1844" s="1">
        <v>229.29</v>
      </c>
      <c r="M1844" s="1">
        <v>229.35</v>
      </c>
      <c r="N1844" s="1">
        <v>228.846</v>
      </c>
      <c r="O1844" s="1">
        <v>228.9</v>
      </c>
      <c r="P1844" s="1">
        <v>6</v>
      </c>
      <c r="Q1844" s="1">
        <v>212</v>
      </c>
      <c r="R1844" s="2" t="s">
        <v>59</v>
      </c>
      <c r="S1844" s="2" t="s">
        <v>32</v>
      </c>
      <c r="T1844" s="2"/>
      <c r="U1844" s="2"/>
      <c r="V1844" s="2" t="s">
        <v>32</v>
      </c>
      <c r="W1844" s="2" t="s">
        <v>3846</v>
      </c>
      <c r="X1844" s="3">
        <v>44900.163888888892</v>
      </c>
      <c r="Y1844" s="2" t="s">
        <v>35</v>
      </c>
      <c r="Z1844" s="2" t="s">
        <v>36</v>
      </c>
      <c r="AA1844" s="2"/>
      <c r="AB1844" s="2" t="s">
        <v>3847</v>
      </c>
    </row>
    <row r="1845" spans="1:28" ht="13" x14ac:dyDescent="0.15">
      <c r="A1845" s="1">
        <v>397</v>
      </c>
      <c r="B1845" s="2" t="s">
        <v>28</v>
      </c>
      <c r="C1845" s="2" t="s">
        <v>3397</v>
      </c>
      <c r="D1845" s="1">
        <v>29</v>
      </c>
      <c r="E1845" s="2" t="s">
        <v>1619</v>
      </c>
      <c r="F1845" s="1" t="s">
        <v>119</v>
      </c>
      <c r="G1845" s="2"/>
      <c r="H1845" s="1">
        <v>11</v>
      </c>
      <c r="I1845" s="1">
        <v>17</v>
      </c>
      <c r="J1845" s="1">
        <v>0</v>
      </c>
      <c r="K1845" s="1">
        <v>5</v>
      </c>
      <c r="L1845" s="1">
        <v>229.29</v>
      </c>
      <c r="M1845" s="1">
        <v>229.35</v>
      </c>
      <c r="N1845" s="1">
        <v>228.846</v>
      </c>
      <c r="O1845" s="1">
        <v>228.90100000000001</v>
      </c>
      <c r="P1845" s="1">
        <v>6</v>
      </c>
      <c r="Q1845" s="1">
        <v>30</v>
      </c>
      <c r="R1845" s="2" t="s">
        <v>31</v>
      </c>
      <c r="S1845" s="2"/>
      <c r="T1845" s="2" t="s">
        <v>120</v>
      </c>
      <c r="U1845" s="2" t="s">
        <v>121</v>
      </c>
      <c r="V1845" s="2" t="s">
        <v>122</v>
      </c>
      <c r="W1845" s="2" t="s">
        <v>3848</v>
      </c>
      <c r="X1845" s="3">
        <v>44900.163888888892</v>
      </c>
      <c r="Y1845" s="2" t="s">
        <v>1304</v>
      </c>
      <c r="Z1845" s="2" t="s">
        <v>36</v>
      </c>
      <c r="AA1845" s="2"/>
      <c r="AB1845" s="2" t="s">
        <v>3849</v>
      </c>
    </row>
    <row r="1846" spans="1:28" ht="13" x14ac:dyDescent="0.15">
      <c r="A1846" s="1">
        <v>397</v>
      </c>
      <c r="B1846" s="2" t="s">
        <v>28</v>
      </c>
      <c r="C1846" s="2" t="s">
        <v>3397</v>
      </c>
      <c r="D1846" s="1">
        <v>30</v>
      </c>
      <c r="E1846" s="2" t="s">
        <v>1619</v>
      </c>
      <c r="F1846" s="1" t="s">
        <v>119</v>
      </c>
      <c r="G1846" s="2"/>
      <c r="H1846" s="1">
        <v>11</v>
      </c>
      <c r="I1846" s="1">
        <v>17</v>
      </c>
      <c r="J1846" s="1">
        <v>0</v>
      </c>
      <c r="K1846" s="1">
        <v>5</v>
      </c>
      <c r="L1846" s="1">
        <v>235.28</v>
      </c>
      <c r="M1846" s="1">
        <v>235.34</v>
      </c>
      <c r="N1846" s="1">
        <v>233.755</v>
      </c>
      <c r="O1846" s="1">
        <v>233.80099999999999</v>
      </c>
      <c r="P1846" s="1">
        <v>6</v>
      </c>
      <c r="Q1846" s="1">
        <v>30</v>
      </c>
      <c r="R1846" s="2" t="s">
        <v>31</v>
      </c>
      <c r="S1846" s="2"/>
      <c r="T1846" s="2" t="s">
        <v>120</v>
      </c>
      <c r="U1846" s="2" t="s">
        <v>121</v>
      </c>
      <c r="V1846" s="2" t="s">
        <v>122</v>
      </c>
      <c r="W1846" s="2" t="s">
        <v>3850</v>
      </c>
      <c r="X1846" s="3">
        <v>44900.193055555559</v>
      </c>
      <c r="Y1846" s="2" t="s">
        <v>1304</v>
      </c>
      <c r="Z1846" s="2" t="s">
        <v>36</v>
      </c>
      <c r="AA1846" s="2"/>
      <c r="AB1846" s="2" t="s">
        <v>3851</v>
      </c>
    </row>
    <row r="1847" spans="1:28" ht="13" x14ac:dyDescent="0.15">
      <c r="A1847" s="1">
        <v>397</v>
      </c>
      <c r="B1847" s="2" t="s">
        <v>28</v>
      </c>
      <c r="C1847" s="2" t="s">
        <v>3397</v>
      </c>
      <c r="D1847" s="1">
        <v>30</v>
      </c>
      <c r="E1847" s="2" t="s">
        <v>1619</v>
      </c>
      <c r="F1847" s="1" t="s">
        <v>119</v>
      </c>
      <c r="G1847" s="2"/>
      <c r="H1847" s="1">
        <v>11</v>
      </c>
      <c r="I1847" s="1">
        <v>17</v>
      </c>
      <c r="J1847" s="1">
        <v>0</v>
      </c>
      <c r="K1847" s="1">
        <v>5</v>
      </c>
      <c r="L1847" s="1">
        <v>235.28</v>
      </c>
      <c r="M1847" s="1">
        <v>235.34</v>
      </c>
      <c r="N1847" s="1">
        <v>233.755</v>
      </c>
      <c r="O1847" s="1">
        <v>233.80099999999999</v>
      </c>
      <c r="P1847" s="1">
        <v>6</v>
      </c>
      <c r="Q1847" s="1">
        <v>20</v>
      </c>
      <c r="R1847" s="2" t="s">
        <v>31</v>
      </c>
      <c r="S1847" s="2"/>
      <c r="T1847" s="2" t="s">
        <v>146</v>
      </c>
      <c r="U1847" s="2" t="s">
        <v>147</v>
      </c>
      <c r="V1847" s="2" t="s">
        <v>148</v>
      </c>
      <c r="W1847" s="2" t="s">
        <v>3852</v>
      </c>
      <c r="X1847" s="3">
        <v>44900.193055555559</v>
      </c>
      <c r="Y1847" s="2" t="s">
        <v>1304</v>
      </c>
      <c r="Z1847" s="2" t="s">
        <v>36</v>
      </c>
      <c r="AA1847" s="2"/>
      <c r="AB1847" s="2" t="s">
        <v>3853</v>
      </c>
    </row>
    <row r="1848" spans="1:28" ht="13" x14ac:dyDescent="0.15">
      <c r="A1848" s="1">
        <v>397</v>
      </c>
      <c r="B1848" s="2" t="s">
        <v>28</v>
      </c>
      <c r="C1848" s="2" t="s">
        <v>3397</v>
      </c>
      <c r="D1848" s="1">
        <v>30</v>
      </c>
      <c r="E1848" s="2" t="s">
        <v>1619</v>
      </c>
      <c r="F1848" s="1" t="s">
        <v>119</v>
      </c>
      <c r="G1848" s="2"/>
      <c r="H1848" s="1">
        <v>11</v>
      </c>
      <c r="I1848" s="1">
        <v>17</v>
      </c>
      <c r="J1848" s="1">
        <v>0</v>
      </c>
      <c r="K1848" s="1">
        <v>5</v>
      </c>
      <c r="L1848" s="1">
        <v>235.28</v>
      </c>
      <c r="M1848" s="1">
        <v>235.34</v>
      </c>
      <c r="N1848" s="1">
        <v>233.755</v>
      </c>
      <c r="O1848" s="1">
        <v>233.80099999999999</v>
      </c>
      <c r="P1848" s="1">
        <v>6</v>
      </c>
      <c r="Q1848" s="1">
        <v>5</v>
      </c>
      <c r="R1848" s="2" t="s">
        <v>31</v>
      </c>
      <c r="S1848" s="2"/>
      <c r="T1848" s="2" t="s">
        <v>141</v>
      </c>
      <c r="U1848" s="2" t="s">
        <v>142</v>
      </c>
      <c r="V1848" s="2" t="s">
        <v>143</v>
      </c>
      <c r="W1848" s="2" t="s">
        <v>3854</v>
      </c>
      <c r="X1848" s="3">
        <v>44900.193055555559</v>
      </c>
      <c r="Y1848" s="2" t="s">
        <v>1304</v>
      </c>
      <c r="Z1848" s="2" t="s">
        <v>36</v>
      </c>
      <c r="AA1848" s="2"/>
      <c r="AB1848" s="2" t="s">
        <v>3855</v>
      </c>
    </row>
    <row r="1849" spans="1:28" ht="13" x14ac:dyDescent="0.15">
      <c r="A1849" s="1">
        <v>397</v>
      </c>
      <c r="B1849" s="2" t="s">
        <v>28</v>
      </c>
      <c r="C1849" s="2" t="s">
        <v>3397</v>
      </c>
      <c r="D1849" s="1">
        <v>30</v>
      </c>
      <c r="E1849" s="2" t="s">
        <v>1619</v>
      </c>
      <c r="F1849" s="1" t="s">
        <v>119</v>
      </c>
      <c r="G1849" s="2"/>
      <c r="H1849" s="1">
        <v>11</v>
      </c>
      <c r="I1849" s="1">
        <v>17</v>
      </c>
      <c r="J1849" s="1">
        <v>0</v>
      </c>
      <c r="K1849" s="1">
        <v>5</v>
      </c>
      <c r="L1849" s="1">
        <v>235.28</v>
      </c>
      <c r="M1849" s="1">
        <v>235.34</v>
      </c>
      <c r="N1849" s="1">
        <v>233.755</v>
      </c>
      <c r="O1849" s="1">
        <v>233.80099999999999</v>
      </c>
      <c r="P1849" s="1">
        <v>6</v>
      </c>
      <c r="Q1849" s="1">
        <v>20</v>
      </c>
      <c r="R1849" s="2" t="s">
        <v>31</v>
      </c>
      <c r="S1849" s="2"/>
      <c r="T1849" s="2" t="s">
        <v>158</v>
      </c>
      <c r="U1849" s="2" t="s">
        <v>159</v>
      </c>
      <c r="V1849" s="2" t="s">
        <v>160</v>
      </c>
      <c r="W1849" s="2" t="s">
        <v>3856</v>
      </c>
      <c r="X1849" s="3">
        <v>44900.193055555559</v>
      </c>
      <c r="Y1849" s="2" t="s">
        <v>1304</v>
      </c>
      <c r="Z1849" s="2" t="s">
        <v>36</v>
      </c>
      <c r="AA1849" s="2"/>
      <c r="AB1849" s="2" t="s">
        <v>3857</v>
      </c>
    </row>
    <row r="1850" spans="1:28" ht="13" x14ac:dyDescent="0.15">
      <c r="A1850" s="1">
        <v>397</v>
      </c>
      <c r="B1850" s="2" t="s">
        <v>28</v>
      </c>
      <c r="C1850" s="2" t="s">
        <v>3397</v>
      </c>
      <c r="D1850" s="1">
        <v>30</v>
      </c>
      <c r="E1850" s="2" t="s">
        <v>1619</v>
      </c>
      <c r="F1850" s="1" t="s">
        <v>119</v>
      </c>
      <c r="G1850" s="2"/>
      <c r="H1850" s="1">
        <v>11</v>
      </c>
      <c r="I1850" s="1">
        <v>17</v>
      </c>
      <c r="J1850" s="1">
        <v>0</v>
      </c>
      <c r="K1850" s="1">
        <v>5</v>
      </c>
      <c r="L1850" s="1">
        <v>235.28</v>
      </c>
      <c r="M1850" s="1">
        <v>235.34</v>
      </c>
      <c r="N1850" s="1">
        <v>233.755</v>
      </c>
      <c r="O1850" s="1">
        <v>233.80099999999999</v>
      </c>
      <c r="P1850" s="1">
        <v>6</v>
      </c>
      <c r="Q1850" s="1">
        <v>5</v>
      </c>
      <c r="R1850" s="2" t="s">
        <v>31</v>
      </c>
      <c r="S1850" s="2"/>
      <c r="T1850" s="2" t="s">
        <v>153</v>
      </c>
      <c r="U1850" s="2" t="s">
        <v>154</v>
      </c>
      <c r="V1850" s="2" t="s">
        <v>155</v>
      </c>
      <c r="W1850" s="2" t="s">
        <v>3858</v>
      </c>
      <c r="X1850" s="3">
        <v>44900.193055555559</v>
      </c>
      <c r="Y1850" s="2" t="s">
        <v>1304</v>
      </c>
      <c r="Z1850" s="2" t="s">
        <v>36</v>
      </c>
      <c r="AA1850" s="2"/>
      <c r="AB1850" s="2" t="s">
        <v>3859</v>
      </c>
    </row>
    <row r="1851" spans="1:28" ht="13" x14ac:dyDescent="0.15">
      <c r="A1851" s="1">
        <v>397</v>
      </c>
      <c r="B1851" s="2" t="s">
        <v>28</v>
      </c>
      <c r="C1851" s="2" t="s">
        <v>3397</v>
      </c>
      <c r="D1851" s="1">
        <v>30</v>
      </c>
      <c r="E1851" s="2" t="s">
        <v>1619</v>
      </c>
      <c r="F1851" s="1" t="s">
        <v>119</v>
      </c>
      <c r="G1851" s="2"/>
      <c r="H1851" s="1">
        <v>11</v>
      </c>
      <c r="I1851" s="1">
        <v>17</v>
      </c>
      <c r="J1851" s="1">
        <v>0</v>
      </c>
      <c r="K1851" s="1">
        <v>5</v>
      </c>
      <c r="L1851" s="1">
        <v>235.28</v>
      </c>
      <c r="M1851" s="1">
        <v>235.34</v>
      </c>
      <c r="N1851" s="1">
        <v>233.755</v>
      </c>
      <c r="O1851" s="1">
        <v>233.80099999999999</v>
      </c>
      <c r="P1851" s="1">
        <v>6</v>
      </c>
      <c r="Q1851" s="1">
        <v>30</v>
      </c>
      <c r="R1851" s="2" t="s">
        <v>31</v>
      </c>
      <c r="S1851" s="2"/>
      <c r="T1851" s="2" t="s">
        <v>125</v>
      </c>
      <c r="U1851" s="2" t="s">
        <v>126</v>
      </c>
      <c r="V1851" s="2" t="s">
        <v>127</v>
      </c>
      <c r="W1851" s="2" t="s">
        <v>3860</v>
      </c>
      <c r="X1851" s="3">
        <v>44900.193055555559</v>
      </c>
      <c r="Y1851" s="2" t="s">
        <v>1304</v>
      </c>
      <c r="Z1851" s="2" t="s">
        <v>36</v>
      </c>
      <c r="AA1851" s="2"/>
      <c r="AB1851" s="2" t="s">
        <v>3861</v>
      </c>
    </row>
    <row r="1852" spans="1:28" ht="13" x14ac:dyDescent="0.15">
      <c r="A1852" s="1">
        <v>397</v>
      </c>
      <c r="B1852" s="2" t="s">
        <v>28</v>
      </c>
      <c r="C1852" s="2" t="s">
        <v>3397</v>
      </c>
      <c r="D1852" s="1">
        <v>30</v>
      </c>
      <c r="E1852" s="2" t="s">
        <v>1619</v>
      </c>
      <c r="F1852" s="1" t="s">
        <v>119</v>
      </c>
      <c r="G1852" s="2"/>
      <c r="H1852" s="1">
        <v>11</v>
      </c>
      <c r="I1852" s="1">
        <v>17</v>
      </c>
      <c r="J1852" s="1">
        <v>11</v>
      </c>
      <c r="K1852" s="1">
        <v>5</v>
      </c>
      <c r="L1852" s="1">
        <v>235.28</v>
      </c>
      <c r="M1852" s="1">
        <v>235.34</v>
      </c>
      <c r="N1852" s="1">
        <v>233.755</v>
      </c>
      <c r="O1852" s="1">
        <v>233.8</v>
      </c>
      <c r="P1852" s="1">
        <v>6</v>
      </c>
      <c r="Q1852" s="1">
        <v>212</v>
      </c>
      <c r="R1852" s="2" t="s">
        <v>59</v>
      </c>
      <c r="S1852" s="2" t="s">
        <v>32</v>
      </c>
      <c r="T1852" s="2"/>
      <c r="U1852" s="2"/>
      <c r="V1852" s="2" t="s">
        <v>32</v>
      </c>
      <c r="W1852" s="2" t="s">
        <v>3862</v>
      </c>
      <c r="X1852" s="3">
        <v>44900.192361111112</v>
      </c>
      <c r="Y1852" s="2" t="s">
        <v>35</v>
      </c>
      <c r="Z1852" s="2" t="s">
        <v>36</v>
      </c>
      <c r="AA1852" s="2"/>
      <c r="AB1852" s="2" t="s">
        <v>3863</v>
      </c>
    </row>
    <row r="1853" spans="1:28" ht="13" x14ac:dyDescent="0.15">
      <c r="A1853" s="1">
        <v>397</v>
      </c>
      <c r="B1853" s="2" t="s">
        <v>28</v>
      </c>
      <c r="C1853" s="2" t="s">
        <v>3397</v>
      </c>
      <c r="D1853" s="1">
        <v>30</v>
      </c>
      <c r="E1853" s="2" t="s">
        <v>1619</v>
      </c>
      <c r="F1853" s="1" t="s">
        <v>119</v>
      </c>
      <c r="G1853" s="2"/>
      <c r="H1853" s="1">
        <v>11</v>
      </c>
      <c r="I1853" s="1">
        <v>17</v>
      </c>
      <c r="J1853" s="1">
        <v>0</v>
      </c>
      <c r="K1853" s="1">
        <v>5</v>
      </c>
      <c r="L1853" s="1">
        <v>235.28</v>
      </c>
      <c r="M1853" s="1">
        <v>235.34</v>
      </c>
      <c r="N1853" s="1">
        <v>233.755</v>
      </c>
      <c r="O1853" s="1">
        <v>233.80099999999999</v>
      </c>
      <c r="P1853" s="1">
        <v>6</v>
      </c>
      <c r="Q1853" s="1">
        <v>5</v>
      </c>
      <c r="R1853" s="2" t="s">
        <v>31</v>
      </c>
      <c r="S1853" s="2"/>
      <c r="T1853" s="2" t="s">
        <v>136</v>
      </c>
      <c r="U1853" s="2" t="s">
        <v>137</v>
      </c>
      <c r="V1853" s="2" t="s">
        <v>138</v>
      </c>
      <c r="W1853" s="2" t="s">
        <v>3864</v>
      </c>
      <c r="X1853" s="3">
        <v>44900.193055555559</v>
      </c>
      <c r="Y1853" s="2" t="s">
        <v>1304</v>
      </c>
      <c r="Z1853" s="2" t="s">
        <v>36</v>
      </c>
      <c r="AA1853" s="2"/>
      <c r="AB1853" s="2" t="s">
        <v>3865</v>
      </c>
    </row>
    <row r="1854" spans="1:28" ht="13" x14ac:dyDescent="0.15">
      <c r="A1854" s="1">
        <v>397</v>
      </c>
      <c r="B1854" s="2" t="s">
        <v>28</v>
      </c>
      <c r="C1854" s="2" t="s">
        <v>3397</v>
      </c>
      <c r="D1854" s="1">
        <v>31</v>
      </c>
      <c r="E1854" s="2" t="s">
        <v>1619</v>
      </c>
      <c r="F1854" s="1" t="s">
        <v>119</v>
      </c>
      <c r="G1854" s="2"/>
      <c r="H1854" s="1">
        <v>32</v>
      </c>
      <c r="I1854" s="1">
        <v>38</v>
      </c>
      <c r="J1854" s="1">
        <v>0</v>
      </c>
      <c r="K1854" s="1">
        <v>5</v>
      </c>
      <c r="L1854" s="1">
        <v>240.79</v>
      </c>
      <c r="M1854" s="1">
        <v>240.85</v>
      </c>
      <c r="N1854" s="1">
        <v>238.56</v>
      </c>
      <c r="O1854" s="1">
        <v>238.601</v>
      </c>
      <c r="P1854" s="1">
        <v>6</v>
      </c>
      <c r="Q1854" s="1">
        <v>5</v>
      </c>
      <c r="R1854" s="2" t="s">
        <v>31</v>
      </c>
      <c r="S1854" s="2"/>
      <c r="T1854" s="2" t="s">
        <v>141</v>
      </c>
      <c r="U1854" s="2" t="s">
        <v>142</v>
      </c>
      <c r="V1854" s="2" t="s">
        <v>143</v>
      </c>
      <c r="W1854" s="2" t="s">
        <v>3866</v>
      </c>
      <c r="X1854" s="3">
        <v>44900.219444444447</v>
      </c>
      <c r="Y1854" s="2" t="s">
        <v>1304</v>
      </c>
      <c r="Z1854" s="2" t="s">
        <v>36</v>
      </c>
      <c r="AA1854" s="2"/>
      <c r="AB1854" s="2" t="s">
        <v>3867</v>
      </c>
    </row>
    <row r="1855" spans="1:28" ht="13" x14ac:dyDescent="0.15">
      <c r="A1855" s="1">
        <v>397</v>
      </c>
      <c r="B1855" s="2" t="s">
        <v>28</v>
      </c>
      <c r="C1855" s="2" t="s">
        <v>3397</v>
      </c>
      <c r="D1855" s="1">
        <v>31</v>
      </c>
      <c r="E1855" s="2" t="s">
        <v>1619</v>
      </c>
      <c r="F1855" s="1" t="s">
        <v>119</v>
      </c>
      <c r="G1855" s="2"/>
      <c r="H1855" s="1">
        <v>32</v>
      </c>
      <c r="I1855" s="1">
        <v>38</v>
      </c>
      <c r="J1855" s="1">
        <v>0</v>
      </c>
      <c r="K1855" s="1">
        <v>5</v>
      </c>
      <c r="L1855" s="1">
        <v>240.79</v>
      </c>
      <c r="M1855" s="1">
        <v>240.85</v>
      </c>
      <c r="N1855" s="1">
        <v>238.56</v>
      </c>
      <c r="O1855" s="1">
        <v>238.601</v>
      </c>
      <c r="P1855" s="1">
        <v>6</v>
      </c>
      <c r="Q1855" s="1">
        <v>20</v>
      </c>
      <c r="R1855" s="2" t="s">
        <v>31</v>
      </c>
      <c r="S1855" s="2"/>
      <c r="T1855" s="2" t="s">
        <v>158</v>
      </c>
      <c r="U1855" s="2" t="s">
        <v>159</v>
      </c>
      <c r="V1855" s="2" t="s">
        <v>160</v>
      </c>
      <c r="W1855" s="2" t="s">
        <v>3868</v>
      </c>
      <c r="X1855" s="3">
        <v>44900.219444444447</v>
      </c>
      <c r="Y1855" s="2" t="s">
        <v>1304</v>
      </c>
      <c r="Z1855" s="2" t="s">
        <v>36</v>
      </c>
      <c r="AA1855" s="2"/>
      <c r="AB1855" s="2" t="s">
        <v>3869</v>
      </c>
    </row>
    <row r="1856" spans="1:28" ht="13" x14ac:dyDescent="0.15">
      <c r="A1856" s="1">
        <v>397</v>
      </c>
      <c r="B1856" s="2" t="s">
        <v>28</v>
      </c>
      <c r="C1856" s="2" t="s">
        <v>3397</v>
      </c>
      <c r="D1856" s="1">
        <v>31</v>
      </c>
      <c r="E1856" s="2" t="s">
        <v>1619</v>
      </c>
      <c r="F1856" s="1" t="s">
        <v>119</v>
      </c>
      <c r="G1856" s="2"/>
      <c r="H1856" s="1">
        <v>32</v>
      </c>
      <c r="I1856" s="1">
        <v>38</v>
      </c>
      <c r="J1856" s="1">
        <v>0</v>
      </c>
      <c r="K1856" s="1">
        <v>5</v>
      </c>
      <c r="L1856" s="1">
        <v>240.79</v>
      </c>
      <c r="M1856" s="1">
        <v>240.85</v>
      </c>
      <c r="N1856" s="1">
        <v>238.56</v>
      </c>
      <c r="O1856" s="1">
        <v>238.601</v>
      </c>
      <c r="P1856" s="1">
        <v>6</v>
      </c>
      <c r="Q1856" s="1">
        <v>20</v>
      </c>
      <c r="R1856" s="2" t="s">
        <v>31</v>
      </c>
      <c r="S1856" s="2"/>
      <c r="T1856" s="2" t="s">
        <v>146</v>
      </c>
      <c r="U1856" s="2" t="s">
        <v>147</v>
      </c>
      <c r="V1856" s="2" t="s">
        <v>148</v>
      </c>
      <c r="W1856" s="2" t="s">
        <v>3870</v>
      </c>
      <c r="X1856" s="3">
        <v>44900.219444444447</v>
      </c>
      <c r="Y1856" s="2" t="s">
        <v>1304</v>
      </c>
      <c r="Z1856" s="2" t="s">
        <v>36</v>
      </c>
      <c r="AA1856" s="2"/>
      <c r="AB1856" s="2" t="s">
        <v>3871</v>
      </c>
    </row>
    <row r="1857" spans="1:28" ht="13" x14ac:dyDescent="0.15">
      <c r="A1857" s="1">
        <v>397</v>
      </c>
      <c r="B1857" s="2" t="s">
        <v>28</v>
      </c>
      <c r="C1857" s="2" t="s">
        <v>3397</v>
      </c>
      <c r="D1857" s="1">
        <v>31</v>
      </c>
      <c r="E1857" s="2" t="s">
        <v>1619</v>
      </c>
      <c r="F1857" s="1" t="s">
        <v>119</v>
      </c>
      <c r="G1857" s="2"/>
      <c r="H1857" s="1">
        <v>32</v>
      </c>
      <c r="I1857" s="1">
        <v>38</v>
      </c>
      <c r="J1857" s="1">
        <v>0</v>
      </c>
      <c r="K1857" s="1">
        <v>5</v>
      </c>
      <c r="L1857" s="1">
        <v>240.79</v>
      </c>
      <c r="M1857" s="1">
        <v>240.85</v>
      </c>
      <c r="N1857" s="1">
        <v>238.56</v>
      </c>
      <c r="O1857" s="1">
        <v>238.601</v>
      </c>
      <c r="P1857" s="1">
        <v>6</v>
      </c>
      <c r="Q1857" s="1">
        <v>5</v>
      </c>
      <c r="R1857" s="2" t="s">
        <v>31</v>
      </c>
      <c r="S1857" s="2"/>
      <c r="T1857" s="2" t="s">
        <v>153</v>
      </c>
      <c r="U1857" s="2" t="s">
        <v>154</v>
      </c>
      <c r="V1857" s="2" t="s">
        <v>155</v>
      </c>
      <c r="W1857" s="2" t="s">
        <v>3872</v>
      </c>
      <c r="X1857" s="3">
        <v>44900.219444444447</v>
      </c>
      <c r="Y1857" s="2" t="s">
        <v>1304</v>
      </c>
      <c r="Z1857" s="2" t="s">
        <v>36</v>
      </c>
      <c r="AA1857" s="2"/>
      <c r="AB1857" s="2" t="s">
        <v>3873</v>
      </c>
    </row>
    <row r="1858" spans="1:28" ht="13" x14ac:dyDescent="0.15">
      <c r="A1858" s="1">
        <v>397</v>
      </c>
      <c r="B1858" s="2" t="s">
        <v>28</v>
      </c>
      <c r="C1858" s="2" t="s">
        <v>3397</v>
      </c>
      <c r="D1858" s="1">
        <v>31</v>
      </c>
      <c r="E1858" s="2" t="s">
        <v>1619</v>
      </c>
      <c r="F1858" s="1" t="s">
        <v>119</v>
      </c>
      <c r="G1858" s="2"/>
      <c r="H1858" s="1">
        <v>32</v>
      </c>
      <c r="I1858" s="1">
        <v>38</v>
      </c>
      <c r="J1858" s="1">
        <v>0</v>
      </c>
      <c r="K1858" s="1">
        <v>5</v>
      </c>
      <c r="L1858" s="1">
        <v>240.79</v>
      </c>
      <c r="M1858" s="1">
        <v>240.85</v>
      </c>
      <c r="N1858" s="1">
        <v>238.56</v>
      </c>
      <c r="O1858" s="1">
        <v>238.601</v>
      </c>
      <c r="P1858" s="1">
        <v>6</v>
      </c>
      <c r="Q1858" s="1">
        <v>30</v>
      </c>
      <c r="R1858" s="2" t="s">
        <v>31</v>
      </c>
      <c r="S1858" s="2"/>
      <c r="T1858" s="2" t="s">
        <v>125</v>
      </c>
      <c r="U1858" s="2" t="s">
        <v>126</v>
      </c>
      <c r="V1858" s="2" t="s">
        <v>127</v>
      </c>
      <c r="W1858" s="2" t="s">
        <v>3874</v>
      </c>
      <c r="X1858" s="3">
        <v>44900.219444444447</v>
      </c>
      <c r="Y1858" s="2" t="s">
        <v>1304</v>
      </c>
      <c r="Z1858" s="2" t="s">
        <v>36</v>
      </c>
      <c r="AA1858" s="2"/>
      <c r="AB1858" s="2" t="s">
        <v>3875</v>
      </c>
    </row>
    <row r="1859" spans="1:28" ht="13" x14ac:dyDescent="0.15">
      <c r="A1859" s="1">
        <v>397</v>
      </c>
      <c r="B1859" s="2" t="s">
        <v>28</v>
      </c>
      <c r="C1859" s="2" t="s">
        <v>3397</v>
      </c>
      <c r="D1859" s="1">
        <v>31</v>
      </c>
      <c r="E1859" s="2" t="s">
        <v>1619</v>
      </c>
      <c r="F1859" s="1" t="s">
        <v>119</v>
      </c>
      <c r="G1859" s="2"/>
      <c r="H1859" s="1">
        <v>32</v>
      </c>
      <c r="I1859" s="1">
        <v>38</v>
      </c>
      <c r="J1859" s="1">
        <v>32</v>
      </c>
      <c r="K1859" s="1">
        <v>5</v>
      </c>
      <c r="L1859" s="1">
        <v>240.79</v>
      </c>
      <c r="M1859" s="1">
        <v>240.85</v>
      </c>
      <c r="N1859" s="1">
        <v>238.56</v>
      </c>
      <c r="O1859" s="1">
        <v>238.601</v>
      </c>
      <c r="P1859" s="1">
        <v>6</v>
      </c>
      <c r="Q1859" s="1">
        <v>212</v>
      </c>
      <c r="R1859" s="2" t="s">
        <v>59</v>
      </c>
      <c r="S1859" s="2" t="s">
        <v>32</v>
      </c>
      <c r="T1859" s="2"/>
      <c r="U1859" s="2"/>
      <c r="V1859" s="2" t="s">
        <v>32</v>
      </c>
      <c r="W1859" s="2" t="s">
        <v>3876</v>
      </c>
      <c r="X1859" s="3">
        <v>44900.21875</v>
      </c>
      <c r="Y1859" s="2" t="s">
        <v>1304</v>
      </c>
      <c r="Z1859" s="2" t="s">
        <v>36</v>
      </c>
      <c r="AA1859" s="2"/>
      <c r="AB1859" s="2" t="s">
        <v>3877</v>
      </c>
    </row>
    <row r="1860" spans="1:28" ht="13" x14ac:dyDescent="0.15">
      <c r="A1860" s="1">
        <v>397</v>
      </c>
      <c r="B1860" s="2" t="s">
        <v>28</v>
      </c>
      <c r="C1860" s="2" t="s">
        <v>3397</v>
      </c>
      <c r="D1860" s="1">
        <v>31</v>
      </c>
      <c r="E1860" s="2" t="s">
        <v>1619</v>
      </c>
      <c r="F1860" s="2" t="s">
        <v>119</v>
      </c>
      <c r="G1860" s="2"/>
      <c r="H1860" s="1">
        <v>32</v>
      </c>
      <c r="I1860" s="1">
        <v>38</v>
      </c>
      <c r="J1860" s="1">
        <v>0</v>
      </c>
      <c r="K1860" s="1">
        <v>5</v>
      </c>
      <c r="L1860" s="1">
        <v>240.79</v>
      </c>
      <c r="M1860" s="1">
        <v>240.85</v>
      </c>
      <c r="N1860" s="1">
        <v>238.56</v>
      </c>
      <c r="O1860" s="1">
        <v>238.601</v>
      </c>
      <c r="P1860" s="1">
        <v>6</v>
      </c>
      <c r="Q1860" s="1">
        <v>5</v>
      </c>
      <c r="R1860" s="2" t="s">
        <v>31</v>
      </c>
      <c r="S1860" s="2"/>
      <c r="T1860" s="2" t="s">
        <v>136</v>
      </c>
      <c r="U1860" s="2" t="s">
        <v>137</v>
      </c>
      <c r="V1860" s="2" t="s">
        <v>138</v>
      </c>
      <c r="W1860" s="2" t="s">
        <v>3878</v>
      </c>
      <c r="X1860" s="3">
        <v>44900.219444444447</v>
      </c>
      <c r="Y1860" s="2" t="s">
        <v>1304</v>
      </c>
      <c r="Z1860" s="2" t="s">
        <v>36</v>
      </c>
      <c r="AA1860" s="2"/>
      <c r="AB1860" s="2" t="s">
        <v>3879</v>
      </c>
    </row>
    <row r="1861" spans="1:28" ht="13" x14ac:dyDescent="0.15">
      <c r="A1861" s="1">
        <v>397</v>
      </c>
      <c r="B1861" s="2" t="s">
        <v>28</v>
      </c>
      <c r="C1861" s="2" t="s">
        <v>3397</v>
      </c>
      <c r="D1861" s="1">
        <v>31</v>
      </c>
      <c r="E1861" s="2" t="s">
        <v>1619</v>
      </c>
      <c r="F1861" s="2" t="s">
        <v>119</v>
      </c>
      <c r="G1861" s="2"/>
      <c r="H1861" s="1">
        <v>32</v>
      </c>
      <c r="I1861" s="1">
        <v>38</v>
      </c>
      <c r="J1861" s="1">
        <v>0</v>
      </c>
      <c r="K1861" s="1">
        <v>5</v>
      </c>
      <c r="L1861" s="1">
        <v>240.79</v>
      </c>
      <c r="M1861" s="1">
        <v>240.85</v>
      </c>
      <c r="N1861" s="1">
        <v>238.56</v>
      </c>
      <c r="O1861" s="1">
        <v>238.601</v>
      </c>
      <c r="P1861" s="1">
        <v>6</v>
      </c>
      <c r="Q1861" s="1">
        <v>30</v>
      </c>
      <c r="R1861" s="2" t="s">
        <v>31</v>
      </c>
      <c r="S1861" s="2"/>
      <c r="T1861" s="2" t="s">
        <v>120</v>
      </c>
      <c r="U1861" s="2" t="s">
        <v>121</v>
      </c>
      <c r="V1861" s="2" t="s">
        <v>122</v>
      </c>
      <c r="W1861" s="2" t="s">
        <v>3880</v>
      </c>
      <c r="X1861" s="3">
        <v>44900.219444444447</v>
      </c>
      <c r="Y1861" s="2" t="s">
        <v>1304</v>
      </c>
      <c r="Z1861" s="2" t="s">
        <v>36</v>
      </c>
      <c r="AA1861" s="2"/>
      <c r="AB1861" s="2" t="s">
        <v>3881</v>
      </c>
    </row>
    <row r="1862" spans="1:28" ht="13" x14ac:dyDescent="0.15">
      <c r="A1862" s="1">
        <v>397</v>
      </c>
      <c r="B1862" s="2" t="s">
        <v>28</v>
      </c>
      <c r="C1862" s="2" t="s">
        <v>3397</v>
      </c>
      <c r="D1862" s="1">
        <v>32</v>
      </c>
      <c r="E1862" s="2" t="s">
        <v>1619</v>
      </c>
      <c r="F1862" s="2" t="s">
        <v>119</v>
      </c>
      <c r="G1862" s="2"/>
      <c r="H1862" s="1">
        <v>13</v>
      </c>
      <c r="I1862" s="1">
        <v>19</v>
      </c>
      <c r="J1862" s="1">
        <v>0</v>
      </c>
      <c r="K1862" s="1">
        <v>5</v>
      </c>
      <c r="L1862" s="1">
        <v>243.75</v>
      </c>
      <c r="M1862" s="1">
        <v>243.81</v>
      </c>
      <c r="N1862" s="1">
        <v>243.44300000000001</v>
      </c>
      <c r="O1862" s="1">
        <v>243.499</v>
      </c>
      <c r="P1862" s="1">
        <v>6</v>
      </c>
      <c r="Q1862" s="1">
        <v>5</v>
      </c>
      <c r="R1862" s="2" t="s">
        <v>31</v>
      </c>
      <c r="S1862" s="2"/>
      <c r="T1862" s="2" t="s">
        <v>141</v>
      </c>
      <c r="U1862" s="2" t="s">
        <v>142</v>
      </c>
      <c r="V1862" s="2" t="s">
        <v>143</v>
      </c>
      <c r="W1862" s="2" t="s">
        <v>3882</v>
      </c>
      <c r="X1862" s="3">
        <v>44900.244444444441</v>
      </c>
      <c r="Y1862" s="2" t="s">
        <v>1304</v>
      </c>
      <c r="Z1862" s="2" t="s">
        <v>36</v>
      </c>
      <c r="AA1862" s="2"/>
      <c r="AB1862" s="2" t="s">
        <v>3883</v>
      </c>
    </row>
    <row r="1863" spans="1:28" ht="13" x14ac:dyDescent="0.15">
      <c r="A1863" s="1">
        <v>397</v>
      </c>
      <c r="B1863" s="2" t="s">
        <v>28</v>
      </c>
      <c r="C1863" s="2" t="s">
        <v>3397</v>
      </c>
      <c r="D1863" s="1">
        <v>32</v>
      </c>
      <c r="E1863" s="2" t="s">
        <v>1619</v>
      </c>
      <c r="F1863" s="2" t="s">
        <v>119</v>
      </c>
      <c r="G1863" s="2"/>
      <c r="H1863" s="1">
        <v>13</v>
      </c>
      <c r="I1863" s="1">
        <v>19</v>
      </c>
      <c r="J1863" s="1">
        <v>0</v>
      </c>
      <c r="K1863" s="1">
        <v>5</v>
      </c>
      <c r="L1863" s="1">
        <v>243.75</v>
      </c>
      <c r="M1863" s="1">
        <v>243.81</v>
      </c>
      <c r="N1863" s="1">
        <v>243.44300000000001</v>
      </c>
      <c r="O1863" s="1">
        <v>243.499</v>
      </c>
      <c r="P1863" s="1">
        <v>6</v>
      </c>
      <c r="Q1863" s="1">
        <v>5</v>
      </c>
      <c r="R1863" s="2" t="s">
        <v>31</v>
      </c>
      <c r="S1863" s="2"/>
      <c r="T1863" s="2" t="s">
        <v>153</v>
      </c>
      <c r="U1863" s="2" t="s">
        <v>154</v>
      </c>
      <c r="V1863" s="2" t="s">
        <v>155</v>
      </c>
      <c r="W1863" s="2" t="s">
        <v>3884</v>
      </c>
      <c r="X1863" s="3">
        <v>44900.244444444441</v>
      </c>
      <c r="Y1863" s="2" t="s">
        <v>1304</v>
      </c>
      <c r="Z1863" s="2" t="s">
        <v>36</v>
      </c>
      <c r="AA1863" s="2"/>
      <c r="AB1863" s="2" t="s">
        <v>3885</v>
      </c>
    </row>
    <row r="1864" spans="1:28" ht="13" x14ac:dyDescent="0.15">
      <c r="A1864" s="1">
        <v>397</v>
      </c>
      <c r="B1864" s="2" t="s">
        <v>28</v>
      </c>
      <c r="C1864" s="2" t="s">
        <v>3397</v>
      </c>
      <c r="D1864" s="1">
        <v>32</v>
      </c>
      <c r="E1864" s="2" t="s">
        <v>1619</v>
      </c>
      <c r="F1864" s="2" t="s">
        <v>119</v>
      </c>
      <c r="G1864" s="2"/>
      <c r="H1864" s="1">
        <v>13</v>
      </c>
      <c r="I1864" s="1">
        <v>19</v>
      </c>
      <c r="J1864" s="1">
        <v>0</v>
      </c>
      <c r="K1864" s="1">
        <v>5</v>
      </c>
      <c r="L1864" s="1">
        <v>243.75</v>
      </c>
      <c r="M1864" s="1">
        <v>243.81</v>
      </c>
      <c r="N1864" s="1">
        <v>243.44300000000001</v>
      </c>
      <c r="O1864" s="1">
        <v>243.499</v>
      </c>
      <c r="P1864" s="1">
        <v>6</v>
      </c>
      <c r="Q1864" s="1">
        <v>20</v>
      </c>
      <c r="R1864" s="2" t="s">
        <v>31</v>
      </c>
      <c r="S1864" s="2"/>
      <c r="T1864" s="2" t="s">
        <v>158</v>
      </c>
      <c r="U1864" s="2" t="s">
        <v>159</v>
      </c>
      <c r="V1864" s="2" t="s">
        <v>160</v>
      </c>
      <c r="W1864" s="2" t="s">
        <v>3886</v>
      </c>
      <c r="X1864" s="3">
        <v>44900.244444444441</v>
      </c>
      <c r="Y1864" s="2" t="s">
        <v>1304</v>
      </c>
      <c r="Z1864" s="2" t="s">
        <v>36</v>
      </c>
      <c r="AA1864" s="2"/>
      <c r="AB1864" s="2" t="s">
        <v>3887</v>
      </c>
    </row>
    <row r="1865" spans="1:28" ht="13" x14ac:dyDescent="0.15">
      <c r="A1865" s="1">
        <v>397</v>
      </c>
      <c r="B1865" s="2" t="s">
        <v>28</v>
      </c>
      <c r="C1865" s="2" t="s">
        <v>3397</v>
      </c>
      <c r="D1865" s="1">
        <v>32</v>
      </c>
      <c r="E1865" s="2" t="s">
        <v>1619</v>
      </c>
      <c r="F1865" s="2" t="s">
        <v>119</v>
      </c>
      <c r="G1865" s="2"/>
      <c r="H1865" s="1">
        <v>13</v>
      </c>
      <c r="I1865" s="1">
        <v>19</v>
      </c>
      <c r="J1865" s="1">
        <v>0</v>
      </c>
      <c r="K1865" s="1">
        <v>5</v>
      </c>
      <c r="L1865" s="1">
        <v>243.75</v>
      </c>
      <c r="M1865" s="1">
        <v>243.81</v>
      </c>
      <c r="N1865" s="1">
        <v>243.44300000000001</v>
      </c>
      <c r="O1865" s="1">
        <v>243.499</v>
      </c>
      <c r="P1865" s="1">
        <v>6</v>
      </c>
      <c r="Q1865" s="1">
        <v>5</v>
      </c>
      <c r="R1865" s="2" t="s">
        <v>31</v>
      </c>
      <c r="S1865" s="2"/>
      <c r="T1865" s="2" t="s">
        <v>136</v>
      </c>
      <c r="U1865" s="2" t="s">
        <v>137</v>
      </c>
      <c r="V1865" s="2" t="s">
        <v>138</v>
      </c>
      <c r="W1865" s="2" t="s">
        <v>3888</v>
      </c>
      <c r="X1865" s="3">
        <v>44900.244444444441</v>
      </c>
      <c r="Y1865" s="2" t="s">
        <v>1304</v>
      </c>
      <c r="Z1865" s="2" t="s">
        <v>36</v>
      </c>
      <c r="AA1865" s="2"/>
      <c r="AB1865" s="2" t="s">
        <v>3889</v>
      </c>
    </row>
    <row r="1866" spans="1:28" ht="13" x14ac:dyDescent="0.15">
      <c r="A1866" s="1">
        <v>397</v>
      </c>
      <c r="B1866" s="2" t="s">
        <v>28</v>
      </c>
      <c r="C1866" s="2" t="s">
        <v>3397</v>
      </c>
      <c r="D1866" s="1">
        <v>32</v>
      </c>
      <c r="E1866" s="2" t="s">
        <v>1619</v>
      </c>
      <c r="F1866" s="2" t="s">
        <v>119</v>
      </c>
      <c r="G1866" s="2"/>
      <c r="H1866" s="1">
        <v>13</v>
      </c>
      <c r="I1866" s="1">
        <v>19</v>
      </c>
      <c r="J1866" s="1">
        <v>0</v>
      </c>
      <c r="K1866" s="1">
        <v>5</v>
      </c>
      <c r="L1866" s="1">
        <v>243.75</v>
      </c>
      <c r="M1866" s="1">
        <v>243.81</v>
      </c>
      <c r="N1866" s="1">
        <v>243.44300000000001</v>
      </c>
      <c r="O1866" s="1">
        <v>243.499</v>
      </c>
      <c r="P1866" s="1">
        <v>6</v>
      </c>
      <c r="Q1866" s="1">
        <v>30</v>
      </c>
      <c r="R1866" s="2" t="s">
        <v>31</v>
      </c>
      <c r="S1866" s="2"/>
      <c r="T1866" s="2" t="s">
        <v>125</v>
      </c>
      <c r="U1866" s="2" t="s">
        <v>126</v>
      </c>
      <c r="V1866" s="2" t="s">
        <v>127</v>
      </c>
      <c r="W1866" s="2" t="s">
        <v>3890</v>
      </c>
      <c r="X1866" s="3">
        <v>44900.244444444441</v>
      </c>
      <c r="Y1866" s="2" t="s">
        <v>1304</v>
      </c>
      <c r="Z1866" s="2" t="s">
        <v>36</v>
      </c>
      <c r="AA1866" s="2"/>
      <c r="AB1866" s="2" t="s">
        <v>3891</v>
      </c>
    </row>
    <row r="1867" spans="1:28" ht="13" x14ac:dyDescent="0.15">
      <c r="A1867" s="1">
        <v>397</v>
      </c>
      <c r="B1867" s="2" t="s">
        <v>28</v>
      </c>
      <c r="C1867" s="2" t="s">
        <v>3397</v>
      </c>
      <c r="D1867" s="1">
        <v>32</v>
      </c>
      <c r="E1867" s="2" t="s">
        <v>1619</v>
      </c>
      <c r="F1867" s="2" t="s">
        <v>119</v>
      </c>
      <c r="G1867" s="2"/>
      <c r="H1867" s="1">
        <v>13</v>
      </c>
      <c r="I1867" s="1">
        <v>19</v>
      </c>
      <c r="J1867" s="1">
        <v>13</v>
      </c>
      <c r="K1867" s="1">
        <v>5</v>
      </c>
      <c r="L1867" s="1">
        <v>243.75</v>
      </c>
      <c r="M1867" s="1">
        <v>243.81</v>
      </c>
      <c r="N1867" s="1">
        <v>243.44300000000001</v>
      </c>
      <c r="O1867" s="1">
        <v>243.5</v>
      </c>
      <c r="P1867" s="1">
        <v>6</v>
      </c>
      <c r="Q1867" s="1">
        <v>212</v>
      </c>
      <c r="R1867" s="2" t="s">
        <v>59</v>
      </c>
      <c r="S1867" s="2" t="s">
        <v>32</v>
      </c>
      <c r="T1867" s="2"/>
      <c r="U1867" s="2"/>
      <c r="V1867" s="2" t="s">
        <v>32</v>
      </c>
      <c r="W1867" s="2" t="s">
        <v>3892</v>
      </c>
      <c r="X1867" s="3">
        <v>44900.243055555555</v>
      </c>
      <c r="Y1867" s="2" t="s">
        <v>1304</v>
      </c>
      <c r="Z1867" s="2" t="s">
        <v>36</v>
      </c>
      <c r="AA1867" s="2"/>
      <c r="AB1867" s="2" t="s">
        <v>3893</v>
      </c>
    </row>
    <row r="1868" spans="1:28" ht="13" x14ac:dyDescent="0.15">
      <c r="A1868" s="1">
        <v>397</v>
      </c>
      <c r="B1868" s="2" t="s">
        <v>28</v>
      </c>
      <c r="C1868" s="2" t="s">
        <v>3397</v>
      </c>
      <c r="D1868" s="1">
        <v>32</v>
      </c>
      <c r="E1868" s="2" t="s">
        <v>1619</v>
      </c>
      <c r="F1868" s="2" t="s">
        <v>119</v>
      </c>
      <c r="G1868" s="2"/>
      <c r="H1868" s="1">
        <v>13</v>
      </c>
      <c r="I1868" s="1">
        <v>19</v>
      </c>
      <c r="J1868" s="1">
        <v>0</v>
      </c>
      <c r="K1868" s="1">
        <v>5</v>
      </c>
      <c r="L1868" s="1">
        <v>243.75</v>
      </c>
      <c r="M1868" s="1">
        <v>243.81</v>
      </c>
      <c r="N1868" s="1">
        <v>243.44300000000001</v>
      </c>
      <c r="O1868" s="1">
        <v>243.499</v>
      </c>
      <c r="P1868" s="1">
        <v>6</v>
      </c>
      <c r="Q1868" s="1">
        <v>20</v>
      </c>
      <c r="R1868" s="2" t="s">
        <v>31</v>
      </c>
      <c r="S1868" s="2"/>
      <c r="T1868" s="2" t="s">
        <v>146</v>
      </c>
      <c r="U1868" s="2" t="s">
        <v>147</v>
      </c>
      <c r="V1868" s="2" t="s">
        <v>148</v>
      </c>
      <c r="W1868" s="2" t="s">
        <v>3894</v>
      </c>
      <c r="X1868" s="3">
        <v>44900.244444444441</v>
      </c>
      <c r="Y1868" s="2" t="s">
        <v>1304</v>
      </c>
      <c r="Z1868" s="2" t="s">
        <v>36</v>
      </c>
      <c r="AA1868" s="2"/>
      <c r="AB1868" s="2" t="s">
        <v>3895</v>
      </c>
    </row>
    <row r="1869" spans="1:28" ht="13" x14ac:dyDescent="0.15">
      <c r="A1869" s="1">
        <v>397</v>
      </c>
      <c r="B1869" s="2" t="s">
        <v>28</v>
      </c>
      <c r="C1869" s="2" t="s">
        <v>3397</v>
      </c>
      <c r="D1869" s="1">
        <v>32</v>
      </c>
      <c r="E1869" s="2" t="s">
        <v>1619</v>
      </c>
      <c r="F1869" s="2" t="s">
        <v>119</v>
      </c>
      <c r="G1869" s="2"/>
      <c r="H1869" s="1">
        <v>13</v>
      </c>
      <c r="I1869" s="1">
        <v>19</v>
      </c>
      <c r="J1869" s="1">
        <v>0</v>
      </c>
      <c r="K1869" s="1">
        <v>5</v>
      </c>
      <c r="L1869" s="1">
        <v>243.75</v>
      </c>
      <c r="M1869" s="1">
        <v>243.81</v>
      </c>
      <c r="N1869" s="1">
        <v>243.44300000000001</v>
      </c>
      <c r="O1869" s="1">
        <v>243.499</v>
      </c>
      <c r="P1869" s="1">
        <v>6</v>
      </c>
      <c r="Q1869" s="1">
        <v>30</v>
      </c>
      <c r="R1869" s="2" t="s">
        <v>31</v>
      </c>
      <c r="S1869" s="2"/>
      <c r="T1869" s="2" t="s">
        <v>120</v>
      </c>
      <c r="U1869" s="2" t="s">
        <v>121</v>
      </c>
      <c r="V1869" s="2" t="s">
        <v>122</v>
      </c>
      <c r="W1869" s="2" t="s">
        <v>3896</v>
      </c>
      <c r="X1869" s="3">
        <v>44900.244444444441</v>
      </c>
      <c r="Y1869" s="2" t="s">
        <v>1304</v>
      </c>
      <c r="Z1869" s="2" t="s">
        <v>36</v>
      </c>
      <c r="AA1869" s="2"/>
      <c r="AB1869" s="2" t="s">
        <v>3897</v>
      </c>
    </row>
    <row r="1870" spans="1:28" ht="13" x14ac:dyDescent="0.15">
      <c r="A1870" s="1">
        <v>397</v>
      </c>
      <c r="B1870" s="2" t="s">
        <v>28</v>
      </c>
      <c r="C1870" s="2" t="s">
        <v>3397</v>
      </c>
      <c r="D1870" s="1">
        <v>33</v>
      </c>
      <c r="E1870" s="2" t="s">
        <v>1619</v>
      </c>
      <c r="F1870" s="2" t="s">
        <v>119</v>
      </c>
      <c r="G1870" s="2"/>
      <c r="H1870" s="1">
        <v>15</v>
      </c>
      <c r="I1870" s="1">
        <v>21</v>
      </c>
      <c r="J1870" s="1">
        <v>0</v>
      </c>
      <c r="K1870" s="1">
        <v>5</v>
      </c>
      <c r="L1870" s="1">
        <v>250.08</v>
      </c>
      <c r="M1870" s="1">
        <v>250.14</v>
      </c>
      <c r="N1870" s="1">
        <v>248.256</v>
      </c>
      <c r="O1870" s="1">
        <v>248.29900000000001</v>
      </c>
      <c r="P1870" s="1">
        <v>6</v>
      </c>
      <c r="Q1870" s="1">
        <v>20</v>
      </c>
      <c r="R1870" s="2" t="s">
        <v>31</v>
      </c>
      <c r="S1870" s="2"/>
      <c r="T1870" s="2" t="s">
        <v>158</v>
      </c>
      <c r="U1870" s="2" t="s">
        <v>159</v>
      </c>
      <c r="V1870" s="2" t="s">
        <v>160</v>
      </c>
      <c r="W1870" s="2" t="s">
        <v>3898</v>
      </c>
      <c r="X1870" s="3">
        <v>44900.270833333336</v>
      </c>
      <c r="Y1870" s="2" t="s">
        <v>1304</v>
      </c>
      <c r="Z1870" s="2" t="s">
        <v>36</v>
      </c>
      <c r="AA1870" s="2"/>
      <c r="AB1870" s="2" t="s">
        <v>3899</v>
      </c>
    </row>
    <row r="1871" spans="1:28" ht="13" x14ac:dyDescent="0.15">
      <c r="A1871" s="1">
        <v>397</v>
      </c>
      <c r="B1871" s="2" t="s">
        <v>28</v>
      </c>
      <c r="C1871" s="2" t="s">
        <v>3397</v>
      </c>
      <c r="D1871" s="1">
        <v>33</v>
      </c>
      <c r="E1871" s="2" t="s">
        <v>1619</v>
      </c>
      <c r="F1871" s="2" t="s">
        <v>119</v>
      </c>
      <c r="G1871" s="2"/>
      <c r="H1871" s="1">
        <v>15</v>
      </c>
      <c r="I1871" s="1">
        <v>21</v>
      </c>
      <c r="J1871" s="1">
        <v>0</v>
      </c>
      <c r="K1871" s="1">
        <v>5</v>
      </c>
      <c r="L1871" s="1">
        <v>250.08</v>
      </c>
      <c r="M1871" s="1">
        <v>250.14</v>
      </c>
      <c r="N1871" s="1">
        <v>248.256</v>
      </c>
      <c r="O1871" s="1">
        <v>248.29900000000001</v>
      </c>
      <c r="P1871" s="1">
        <v>6</v>
      </c>
      <c r="Q1871" s="1">
        <v>30</v>
      </c>
      <c r="R1871" s="2" t="s">
        <v>31</v>
      </c>
      <c r="S1871" s="2"/>
      <c r="T1871" s="2" t="s">
        <v>125</v>
      </c>
      <c r="U1871" s="2" t="s">
        <v>126</v>
      </c>
      <c r="V1871" s="2" t="s">
        <v>127</v>
      </c>
      <c r="W1871" s="2" t="s">
        <v>3900</v>
      </c>
      <c r="X1871" s="3">
        <v>44900.270833333336</v>
      </c>
      <c r="Y1871" s="2" t="s">
        <v>1304</v>
      </c>
      <c r="Z1871" s="2" t="s">
        <v>36</v>
      </c>
      <c r="AA1871" s="2"/>
      <c r="AB1871" s="2" t="s">
        <v>3901</v>
      </c>
    </row>
    <row r="1872" spans="1:28" ht="13" x14ac:dyDescent="0.15">
      <c r="A1872" s="1">
        <v>397</v>
      </c>
      <c r="B1872" s="2" t="s">
        <v>28</v>
      </c>
      <c r="C1872" s="2" t="s">
        <v>3397</v>
      </c>
      <c r="D1872" s="1">
        <v>33</v>
      </c>
      <c r="E1872" s="2" t="s">
        <v>1619</v>
      </c>
      <c r="F1872" s="2" t="s">
        <v>119</v>
      </c>
      <c r="G1872" s="2"/>
      <c r="H1872" s="1">
        <v>15</v>
      </c>
      <c r="I1872" s="1">
        <v>21</v>
      </c>
      <c r="J1872" s="1">
        <v>0</v>
      </c>
      <c r="K1872" s="1">
        <v>5</v>
      </c>
      <c r="L1872" s="1">
        <v>250.08</v>
      </c>
      <c r="M1872" s="1">
        <v>250.14</v>
      </c>
      <c r="N1872" s="1">
        <v>248.256</v>
      </c>
      <c r="O1872" s="1">
        <v>248.29900000000001</v>
      </c>
      <c r="P1872" s="1">
        <v>6</v>
      </c>
      <c r="Q1872" s="1">
        <v>5</v>
      </c>
      <c r="R1872" s="2" t="s">
        <v>31</v>
      </c>
      <c r="S1872" s="2"/>
      <c r="T1872" s="2" t="s">
        <v>153</v>
      </c>
      <c r="U1872" s="2" t="s">
        <v>154</v>
      </c>
      <c r="V1872" s="2" t="s">
        <v>155</v>
      </c>
      <c r="W1872" s="2" t="s">
        <v>3902</v>
      </c>
      <c r="X1872" s="3">
        <v>44900.270833333336</v>
      </c>
      <c r="Y1872" s="2" t="s">
        <v>1304</v>
      </c>
      <c r="Z1872" s="2" t="s">
        <v>36</v>
      </c>
      <c r="AA1872" s="2"/>
      <c r="AB1872" s="2" t="s">
        <v>3903</v>
      </c>
    </row>
    <row r="1873" spans="1:28" ht="13" x14ac:dyDescent="0.15">
      <c r="A1873" s="1">
        <v>397</v>
      </c>
      <c r="B1873" s="2" t="s">
        <v>28</v>
      </c>
      <c r="C1873" s="2" t="s">
        <v>3397</v>
      </c>
      <c r="D1873" s="1">
        <v>33</v>
      </c>
      <c r="E1873" s="2" t="s">
        <v>1619</v>
      </c>
      <c r="F1873" s="2" t="s">
        <v>119</v>
      </c>
      <c r="G1873" s="2"/>
      <c r="H1873" s="1">
        <v>15</v>
      </c>
      <c r="I1873" s="1">
        <v>21</v>
      </c>
      <c r="J1873" s="1">
        <v>0</v>
      </c>
      <c r="K1873" s="1">
        <v>5</v>
      </c>
      <c r="L1873" s="1">
        <v>250.08</v>
      </c>
      <c r="M1873" s="1">
        <v>250.14</v>
      </c>
      <c r="N1873" s="1">
        <v>248.256</v>
      </c>
      <c r="O1873" s="1">
        <v>248.29900000000001</v>
      </c>
      <c r="P1873" s="1">
        <v>6</v>
      </c>
      <c r="Q1873" s="1">
        <v>5</v>
      </c>
      <c r="R1873" s="2" t="s">
        <v>31</v>
      </c>
      <c r="S1873" s="2"/>
      <c r="T1873" s="2" t="s">
        <v>136</v>
      </c>
      <c r="U1873" s="2" t="s">
        <v>137</v>
      </c>
      <c r="V1873" s="2" t="s">
        <v>138</v>
      </c>
      <c r="W1873" s="2" t="s">
        <v>3904</v>
      </c>
      <c r="X1873" s="3">
        <v>44900.270833333336</v>
      </c>
      <c r="Y1873" s="2" t="s">
        <v>1304</v>
      </c>
      <c r="Z1873" s="2" t="s">
        <v>36</v>
      </c>
      <c r="AA1873" s="2"/>
      <c r="AB1873" s="2" t="s">
        <v>3905</v>
      </c>
    </row>
    <row r="1874" spans="1:28" ht="13" x14ac:dyDescent="0.15">
      <c r="A1874" s="1">
        <v>397</v>
      </c>
      <c r="B1874" s="2" t="s">
        <v>28</v>
      </c>
      <c r="C1874" s="2" t="s">
        <v>3397</v>
      </c>
      <c r="D1874" s="1">
        <v>33</v>
      </c>
      <c r="E1874" s="2" t="s">
        <v>1619</v>
      </c>
      <c r="F1874" s="2" t="s">
        <v>119</v>
      </c>
      <c r="G1874" s="2"/>
      <c r="H1874" s="1">
        <v>15</v>
      </c>
      <c r="I1874" s="1">
        <v>21</v>
      </c>
      <c r="J1874" s="1">
        <v>0</v>
      </c>
      <c r="K1874" s="1">
        <v>5</v>
      </c>
      <c r="L1874" s="1">
        <v>250.08</v>
      </c>
      <c r="M1874" s="1">
        <v>250.14</v>
      </c>
      <c r="N1874" s="1">
        <v>248.256</v>
      </c>
      <c r="O1874" s="1">
        <v>248.29900000000001</v>
      </c>
      <c r="P1874" s="1">
        <v>6</v>
      </c>
      <c r="Q1874" s="1">
        <v>30</v>
      </c>
      <c r="R1874" s="2" t="s">
        <v>31</v>
      </c>
      <c r="S1874" s="2"/>
      <c r="T1874" s="2" t="s">
        <v>120</v>
      </c>
      <c r="U1874" s="2" t="s">
        <v>121</v>
      </c>
      <c r="V1874" s="2" t="s">
        <v>122</v>
      </c>
      <c r="W1874" s="2" t="s">
        <v>3906</v>
      </c>
      <c r="X1874" s="3">
        <v>44900.270833333336</v>
      </c>
      <c r="Y1874" s="2" t="s">
        <v>1304</v>
      </c>
      <c r="Z1874" s="2" t="s">
        <v>36</v>
      </c>
      <c r="AA1874" s="2"/>
      <c r="AB1874" s="2" t="s">
        <v>3907</v>
      </c>
    </row>
    <row r="1875" spans="1:28" ht="13" x14ac:dyDescent="0.15">
      <c r="A1875" s="1">
        <v>397</v>
      </c>
      <c r="B1875" s="2" t="s">
        <v>28</v>
      </c>
      <c r="C1875" s="2" t="s">
        <v>3397</v>
      </c>
      <c r="D1875" s="1">
        <v>33</v>
      </c>
      <c r="E1875" s="2" t="s">
        <v>1619</v>
      </c>
      <c r="F1875" s="2" t="s">
        <v>119</v>
      </c>
      <c r="G1875" s="2"/>
      <c r="H1875" s="1">
        <v>15</v>
      </c>
      <c r="I1875" s="1">
        <v>21</v>
      </c>
      <c r="J1875" s="1">
        <v>0</v>
      </c>
      <c r="K1875" s="1">
        <v>5</v>
      </c>
      <c r="L1875" s="1">
        <v>250.08</v>
      </c>
      <c r="M1875" s="1">
        <v>250.14</v>
      </c>
      <c r="N1875" s="1">
        <v>248.256</v>
      </c>
      <c r="O1875" s="1">
        <v>248.29900000000001</v>
      </c>
      <c r="P1875" s="1">
        <v>6</v>
      </c>
      <c r="Q1875" s="1">
        <v>20</v>
      </c>
      <c r="R1875" s="2" t="s">
        <v>31</v>
      </c>
      <c r="S1875" s="2"/>
      <c r="T1875" s="2" t="s">
        <v>146</v>
      </c>
      <c r="U1875" s="2" t="s">
        <v>147</v>
      </c>
      <c r="V1875" s="2" t="s">
        <v>148</v>
      </c>
      <c r="W1875" s="2" t="s">
        <v>3908</v>
      </c>
      <c r="X1875" s="3">
        <v>44900.270833333336</v>
      </c>
      <c r="Y1875" s="2" t="s">
        <v>1304</v>
      </c>
      <c r="Z1875" s="2" t="s">
        <v>36</v>
      </c>
      <c r="AA1875" s="2"/>
      <c r="AB1875" s="2" t="s">
        <v>3909</v>
      </c>
    </row>
    <row r="1876" spans="1:28" ht="13" x14ac:dyDescent="0.15">
      <c r="A1876" s="1">
        <v>397</v>
      </c>
      <c r="B1876" s="2" t="s">
        <v>28</v>
      </c>
      <c r="C1876" s="2" t="s">
        <v>3397</v>
      </c>
      <c r="D1876" s="1">
        <v>33</v>
      </c>
      <c r="E1876" s="2" t="s">
        <v>1619</v>
      </c>
      <c r="F1876" s="2" t="s">
        <v>119</v>
      </c>
      <c r="G1876" s="2"/>
      <c r="H1876" s="1">
        <v>15</v>
      </c>
      <c r="I1876" s="1">
        <v>21</v>
      </c>
      <c r="J1876" s="1">
        <v>0</v>
      </c>
      <c r="K1876" s="1">
        <v>5</v>
      </c>
      <c r="L1876" s="1">
        <v>250.08</v>
      </c>
      <c r="M1876" s="1">
        <v>250.14</v>
      </c>
      <c r="N1876" s="1">
        <v>248.256</v>
      </c>
      <c r="O1876" s="1">
        <v>248.29900000000001</v>
      </c>
      <c r="P1876" s="1">
        <v>6</v>
      </c>
      <c r="Q1876" s="1">
        <v>5</v>
      </c>
      <c r="R1876" s="2" t="s">
        <v>31</v>
      </c>
      <c r="S1876" s="2"/>
      <c r="T1876" s="2" t="s">
        <v>141</v>
      </c>
      <c r="U1876" s="2" t="s">
        <v>142</v>
      </c>
      <c r="V1876" s="2" t="s">
        <v>143</v>
      </c>
      <c r="W1876" s="2" t="s">
        <v>3910</v>
      </c>
      <c r="X1876" s="3">
        <v>44900.270833333336</v>
      </c>
      <c r="Y1876" s="2" t="s">
        <v>1304</v>
      </c>
      <c r="Z1876" s="2" t="s">
        <v>36</v>
      </c>
      <c r="AA1876" s="2"/>
      <c r="AB1876" s="2" t="s">
        <v>3911</v>
      </c>
    </row>
    <row r="1877" spans="1:28" ht="13" x14ac:dyDescent="0.15">
      <c r="A1877" s="1">
        <v>397</v>
      </c>
      <c r="B1877" s="2" t="s">
        <v>28</v>
      </c>
      <c r="C1877" s="2" t="s">
        <v>3397</v>
      </c>
      <c r="D1877" s="1">
        <v>33</v>
      </c>
      <c r="E1877" s="2" t="s">
        <v>1619</v>
      </c>
      <c r="F1877" s="2" t="s">
        <v>119</v>
      </c>
      <c r="G1877" s="2"/>
      <c r="H1877" s="1">
        <v>15</v>
      </c>
      <c r="I1877" s="1">
        <v>21</v>
      </c>
      <c r="J1877" s="1">
        <v>15</v>
      </c>
      <c r="K1877" s="1">
        <v>5</v>
      </c>
      <c r="L1877" s="1">
        <v>250.08</v>
      </c>
      <c r="M1877" s="1">
        <v>250.14</v>
      </c>
      <c r="N1877" s="1">
        <v>248.256</v>
      </c>
      <c r="O1877" s="1">
        <v>248.3</v>
      </c>
      <c r="P1877" s="1">
        <v>6</v>
      </c>
      <c r="Q1877" s="1">
        <v>212</v>
      </c>
      <c r="R1877" s="2" t="s">
        <v>59</v>
      </c>
      <c r="S1877" s="2" t="s">
        <v>32</v>
      </c>
      <c r="T1877" s="2"/>
      <c r="U1877" s="2"/>
      <c r="V1877" s="2" t="s">
        <v>32</v>
      </c>
      <c r="W1877" s="2" t="s">
        <v>3912</v>
      </c>
      <c r="X1877" s="3">
        <v>44900.270138888889</v>
      </c>
      <c r="Y1877" s="2" t="s">
        <v>1304</v>
      </c>
      <c r="Z1877" s="2" t="s">
        <v>36</v>
      </c>
      <c r="AA1877" s="2"/>
      <c r="AB1877" s="2" t="s">
        <v>3913</v>
      </c>
    </row>
    <row r="1878" spans="1:28" ht="13" x14ac:dyDescent="0.15">
      <c r="A1878" s="1">
        <v>397</v>
      </c>
      <c r="B1878" s="2" t="s">
        <v>28</v>
      </c>
      <c r="C1878" s="2" t="s">
        <v>3397</v>
      </c>
      <c r="D1878" s="1">
        <v>34</v>
      </c>
      <c r="E1878" s="2" t="s">
        <v>1619</v>
      </c>
      <c r="F1878" s="2" t="s">
        <v>119</v>
      </c>
      <c r="G1878" s="2"/>
      <c r="H1878" s="1">
        <v>12</v>
      </c>
      <c r="I1878" s="1">
        <v>18</v>
      </c>
      <c r="J1878" s="1">
        <v>0</v>
      </c>
      <c r="K1878" s="1">
        <v>5</v>
      </c>
      <c r="L1878" s="1">
        <v>254.79</v>
      </c>
      <c r="M1878" s="1">
        <v>254.85</v>
      </c>
      <c r="N1878" s="1">
        <v>253.155</v>
      </c>
      <c r="O1878" s="1">
        <v>253.2</v>
      </c>
      <c r="P1878" s="1">
        <v>6</v>
      </c>
      <c r="Q1878" s="1">
        <v>5</v>
      </c>
      <c r="R1878" s="2" t="s">
        <v>31</v>
      </c>
      <c r="S1878" s="2"/>
      <c r="T1878" s="2" t="s">
        <v>136</v>
      </c>
      <c r="U1878" s="2" t="s">
        <v>137</v>
      </c>
      <c r="V1878" s="2" t="s">
        <v>138</v>
      </c>
      <c r="W1878" s="2" t="s">
        <v>3914</v>
      </c>
      <c r="X1878" s="3">
        <v>44900.29583333333</v>
      </c>
      <c r="Y1878" s="2" t="s">
        <v>1304</v>
      </c>
      <c r="Z1878" s="2" t="s">
        <v>36</v>
      </c>
      <c r="AA1878" s="2"/>
      <c r="AB1878" s="2" t="s">
        <v>3915</v>
      </c>
    </row>
    <row r="1879" spans="1:28" ht="13" x14ac:dyDescent="0.15">
      <c r="A1879" s="1">
        <v>397</v>
      </c>
      <c r="B1879" s="2" t="s">
        <v>28</v>
      </c>
      <c r="C1879" s="2" t="s">
        <v>3397</v>
      </c>
      <c r="D1879" s="1">
        <v>34</v>
      </c>
      <c r="E1879" s="2" t="s">
        <v>1619</v>
      </c>
      <c r="F1879" s="2" t="s">
        <v>119</v>
      </c>
      <c r="G1879" s="2"/>
      <c r="H1879" s="1">
        <v>12</v>
      </c>
      <c r="I1879" s="1">
        <v>18</v>
      </c>
      <c r="J1879" s="1">
        <v>0</v>
      </c>
      <c r="K1879" s="1">
        <v>5</v>
      </c>
      <c r="L1879" s="1">
        <v>254.79</v>
      </c>
      <c r="M1879" s="1">
        <v>254.85</v>
      </c>
      <c r="N1879" s="1">
        <v>253.155</v>
      </c>
      <c r="O1879" s="1">
        <v>253.2</v>
      </c>
      <c r="P1879" s="1">
        <v>6</v>
      </c>
      <c r="Q1879" s="1">
        <v>30</v>
      </c>
      <c r="R1879" s="2" t="s">
        <v>31</v>
      </c>
      <c r="S1879" s="2"/>
      <c r="T1879" s="2" t="s">
        <v>125</v>
      </c>
      <c r="U1879" s="2" t="s">
        <v>126</v>
      </c>
      <c r="V1879" s="2" t="s">
        <v>127</v>
      </c>
      <c r="W1879" s="2" t="s">
        <v>3916</v>
      </c>
      <c r="X1879" s="3">
        <v>44900.29583333333</v>
      </c>
      <c r="Y1879" s="2" t="s">
        <v>1304</v>
      </c>
      <c r="Z1879" s="2" t="s">
        <v>36</v>
      </c>
      <c r="AA1879" s="2"/>
      <c r="AB1879" s="2" t="s">
        <v>3917</v>
      </c>
    </row>
    <row r="1880" spans="1:28" ht="13" x14ac:dyDescent="0.15">
      <c r="A1880" s="1">
        <v>397</v>
      </c>
      <c r="B1880" s="2" t="s">
        <v>28</v>
      </c>
      <c r="C1880" s="2" t="s">
        <v>3397</v>
      </c>
      <c r="D1880" s="1">
        <v>34</v>
      </c>
      <c r="E1880" s="2" t="s">
        <v>1619</v>
      </c>
      <c r="F1880" s="2" t="s">
        <v>119</v>
      </c>
      <c r="G1880" s="2"/>
      <c r="H1880" s="1">
        <v>12</v>
      </c>
      <c r="I1880" s="1">
        <v>18</v>
      </c>
      <c r="J1880" s="1">
        <v>0</v>
      </c>
      <c r="K1880" s="1">
        <v>5</v>
      </c>
      <c r="L1880" s="1">
        <v>254.79</v>
      </c>
      <c r="M1880" s="1">
        <v>254.85</v>
      </c>
      <c r="N1880" s="1">
        <v>253.155</v>
      </c>
      <c r="O1880" s="1">
        <v>253.2</v>
      </c>
      <c r="P1880" s="1">
        <v>6</v>
      </c>
      <c r="Q1880" s="1">
        <v>20</v>
      </c>
      <c r="R1880" s="2" t="s">
        <v>31</v>
      </c>
      <c r="S1880" s="2"/>
      <c r="T1880" s="2" t="s">
        <v>158</v>
      </c>
      <c r="U1880" s="2" t="s">
        <v>159</v>
      </c>
      <c r="V1880" s="2" t="s">
        <v>160</v>
      </c>
      <c r="W1880" s="2" t="s">
        <v>3918</v>
      </c>
      <c r="X1880" s="3">
        <v>44900.29583333333</v>
      </c>
      <c r="Y1880" s="2" t="s">
        <v>1304</v>
      </c>
      <c r="Z1880" s="2" t="s">
        <v>36</v>
      </c>
      <c r="AA1880" s="2"/>
      <c r="AB1880" s="2" t="s">
        <v>3919</v>
      </c>
    </row>
    <row r="1881" spans="1:28" ht="13" x14ac:dyDescent="0.15">
      <c r="A1881" s="1">
        <v>397</v>
      </c>
      <c r="B1881" s="2" t="s">
        <v>28</v>
      </c>
      <c r="C1881" s="2" t="s">
        <v>3397</v>
      </c>
      <c r="D1881" s="1">
        <v>34</v>
      </c>
      <c r="E1881" s="2" t="s">
        <v>1619</v>
      </c>
      <c r="F1881" s="2" t="s">
        <v>119</v>
      </c>
      <c r="G1881" s="2"/>
      <c r="H1881" s="1">
        <v>12</v>
      </c>
      <c r="I1881" s="1">
        <v>18</v>
      </c>
      <c r="J1881" s="1">
        <v>0</v>
      </c>
      <c r="K1881" s="1">
        <v>5</v>
      </c>
      <c r="L1881" s="1">
        <v>254.79</v>
      </c>
      <c r="M1881" s="1">
        <v>254.85</v>
      </c>
      <c r="N1881" s="1">
        <v>253.155</v>
      </c>
      <c r="O1881" s="1">
        <v>253.2</v>
      </c>
      <c r="P1881" s="1">
        <v>6</v>
      </c>
      <c r="Q1881" s="1">
        <v>20</v>
      </c>
      <c r="R1881" s="2" t="s">
        <v>31</v>
      </c>
      <c r="S1881" s="2"/>
      <c r="T1881" s="2" t="s">
        <v>146</v>
      </c>
      <c r="U1881" s="2" t="s">
        <v>147</v>
      </c>
      <c r="V1881" s="2" t="s">
        <v>148</v>
      </c>
      <c r="W1881" s="2" t="s">
        <v>3920</v>
      </c>
      <c r="X1881" s="3">
        <v>44900.29583333333</v>
      </c>
      <c r="Y1881" s="2" t="s">
        <v>1304</v>
      </c>
      <c r="Z1881" s="2" t="s">
        <v>36</v>
      </c>
      <c r="AA1881" s="2"/>
      <c r="AB1881" s="2" t="s">
        <v>3921</v>
      </c>
    </row>
    <row r="1882" spans="1:28" ht="13" x14ac:dyDescent="0.15">
      <c r="A1882" s="1">
        <v>397</v>
      </c>
      <c r="B1882" s="2" t="s">
        <v>28</v>
      </c>
      <c r="C1882" s="2" t="s">
        <v>3397</v>
      </c>
      <c r="D1882" s="1">
        <v>34</v>
      </c>
      <c r="E1882" s="2" t="s">
        <v>1619</v>
      </c>
      <c r="F1882" s="2" t="s">
        <v>119</v>
      </c>
      <c r="G1882" s="2"/>
      <c r="H1882" s="1">
        <v>12</v>
      </c>
      <c r="I1882" s="1">
        <v>18</v>
      </c>
      <c r="J1882" s="1">
        <v>0</v>
      </c>
      <c r="K1882" s="1">
        <v>5</v>
      </c>
      <c r="L1882" s="1">
        <v>254.79</v>
      </c>
      <c r="M1882" s="1">
        <v>254.85</v>
      </c>
      <c r="N1882" s="1">
        <v>253.155</v>
      </c>
      <c r="O1882" s="1">
        <v>253.2</v>
      </c>
      <c r="P1882" s="1">
        <v>6</v>
      </c>
      <c r="Q1882" s="1">
        <v>30</v>
      </c>
      <c r="R1882" s="2" t="s">
        <v>31</v>
      </c>
      <c r="S1882" s="2"/>
      <c r="T1882" s="2" t="s">
        <v>120</v>
      </c>
      <c r="U1882" s="2" t="s">
        <v>121</v>
      </c>
      <c r="V1882" s="2" t="s">
        <v>122</v>
      </c>
      <c r="W1882" s="2" t="s">
        <v>3922</v>
      </c>
      <c r="X1882" s="3">
        <v>44900.29583333333</v>
      </c>
      <c r="Y1882" s="2" t="s">
        <v>1304</v>
      </c>
      <c r="Z1882" s="2" t="s">
        <v>36</v>
      </c>
      <c r="AA1882" s="2"/>
      <c r="AB1882" s="2" t="s">
        <v>3923</v>
      </c>
    </row>
    <row r="1883" spans="1:28" ht="13" x14ac:dyDescent="0.15">
      <c r="A1883" s="1">
        <v>397</v>
      </c>
      <c r="B1883" s="2" t="s">
        <v>28</v>
      </c>
      <c r="C1883" s="2" t="s">
        <v>3397</v>
      </c>
      <c r="D1883" s="1">
        <v>34</v>
      </c>
      <c r="E1883" s="2" t="s">
        <v>1619</v>
      </c>
      <c r="F1883" s="2" t="s">
        <v>119</v>
      </c>
      <c r="G1883" s="2"/>
      <c r="H1883" s="1">
        <v>12</v>
      </c>
      <c r="I1883" s="1">
        <v>18</v>
      </c>
      <c r="J1883" s="1">
        <v>12</v>
      </c>
      <c r="K1883" s="1">
        <v>5</v>
      </c>
      <c r="L1883" s="1">
        <v>254.79</v>
      </c>
      <c r="M1883" s="1">
        <v>254.85</v>
      </c>
      <c r="N1883" s="1">
        <v>253.155</v>
      </c>
      <c r="O1883" s="1">
        <v>253.2</v>
      </c>
      <c r="P1883" s="1">
        <v>6</v>
      </c>
      <c r="Q1883" s="1">
        <v>212</v>
      </c>
      <c r="R1883" s="2" t="s">
        <v>59</v>
      </c>
      <c r="S1883" s="2" t="s">
        <v>32</v>
      </c>
      <c r="T1883" s="2"/>
      <c r="U1883" s="2"/>
      <c r="V1883" s="2" t="s">
        <v>32</v>
      </c>
      <c r="W1883" s="2" t="s">
        <v>3924</v>
      </c>
      <c r="X1883" s="3">
        <v>44900.29583333333</v>
      </c>
      <c r="Y1883" s="2" t="s">
        <v>1304</v>
      </c>
      <c r="Z1883" s="2" t="s">
        <v>36</v>
      </c>
      <c r="AA1883" s="2"/>
      <c r="AB1883" s="2" t="s">
        <v>3925</v>
      </c>
    </row>
    <row r="1884" spans="1:28" ht="13" x14ac:dyDescent="0.15">
      <c r="A1884" s="1">
        <v>397</v>
      </c>
      <c r="B1884" s="2" t="s">
        <v>28</v>
      </c>
      <c r="C1884" s="2" t="s">
        <v>3397</v>
      </c>
      <c r="D1884" s="1">
        <v>34</v>
      </c>
      <c r="E1884" s="2" t="s">
        <v>1619</v>
      </c>
      <c r="F1884" s="2" t="s">
        <v>119</v>
      </c>
      <c r="G1884" s="2"/>
      <c r="H1884" s="1">
        <v>12</v>
      </c>
      <c r="I1884" s="1">
        <v>18</v>
      </c>
      <c r="J1884" s="1">
        <v>0</v>
      </c>
      <c r="K1884" s="1">
        <v>5</v>
      </c>
      <c r="L1884" s="1">
        <v>254.79</v>
      </c>
      <c r="M1884" s="1">
        <v>254.85</v>
      </c>
      <c r="N1884" s="1">
        <v>253.155</v>
      </c>
      <c r="O1884" s="1">
        <v>253.2</v>
      </c>
      <c r="P1884" s="1">
        <v>6</v>
      </c>
      <c r="Q1884" s="1">
        <v>5</v>
      </c>
      <c r="R1884" s="2" t="s">
        <v>31</v>
      </c>
      <c r="S1884" s="2"/>
      <c r="T1884" s="2" t="s">
        <v>141</v>
      </c>
      <c r="U1884" s="2" t="s">
        <v>142</v>
      </c>
      <c r="V1884" s="2" t="s">
        <v>143</v>
      </c>
      <c r="W1884" s="2" t="s">
        <v>3926</v>
      </c>
      <c r="X1884" s="3">
        <v>44900.29583333333</v>
      </c>
      <c r="Y1884" s="2" t="s">
        <v>1304</v>
      </c>
      <c r="Z1884" s="2" t="s">
        <v>36</v>
      </c>
      <c r="AA1884" s="2"/>
      <c r="AB1884" s="2" t="s">
        <v>3927</v>
      </c>
    </row>
    <row r="1885" spans="1:28" ht="13" x14ac:dyDescent="0.15">
      <c r="A1885" s="1">
        <v>397</v>
      </c>
      <c r="B1885" s="2" t="s">
        <v>28</v>
      </c>
      <c r="C1885" s="2" t="s">
        <v>3397</v>
      </c>
      <c r="D1885" s="1">
        <v>34</v>
      </c>
      <c r="E1885" s="2" t="s">
        <v>1619</v>
      </c>
      <c r="F1885" s="2" t="s">
        <v>119</v>
      </c>
      <c r="G1885" s="2"/>
      <c r="H1885" s="1">
        <v>12</v>
      </c>
      <c r="I1885" s="1">
        <v>18</v>
      </c>
      <c r="J1885" s="1">
        <v>0</v>
      </c>
      <c r="K1885" s="1">
        <v>5</v>
      </c>
      <c r="L1885" s="1">
        <v>254.79</v>
      </c>
      <c r="M1885" s="1">
        <v>254.85</v>
      </c>
      <c r="N1885" s="1">
        <v>253.155</v>
      </c>
      <c r="O1885" s="1">
        <v>253.2</v>
      </c>
      <c r="P1885" s="1">
        <v>6</v>
      </c>
      <c r="Q1885" s="1">
        <v>5</v>
      </c>
      <c r="R1885" s="2" t="s">
        <v>31</v>
      </c>
      <c r="S1885" s="2"/>
      <c r="T1885" s="2" t="s">
        <v>153</v>
      </c>
      <c r="U1885" s="2" t="s">
        <v>154</v>
      </c>
      <c r="V1885" s="2" t="s">
        <v>155</v>
      </c>
      <c r="W1885" s="2" t="s">
        <v>3928</v>
      </c>
      <c r="X1885" s="3">
        <v>44900.29583333333</v>
      </c>
      <c r="Y1885" s="2" t="s">
        <v>1304</v>
      </c>
      <c r="Z1885" s="2" t="s">
        <v>36</v>
      </c>
      <c r="AA1885" s="2"/>
      <c r="AB1885" s="2" t="s">
        <v>3929</v>
      </c>
    </row>
    <row r="1886" spans="1:28" ht="13" x14ac:dyDescent="0.15">
      <c r="A1886" s="1">
        <v>397</v>
      </c>
      <c r="B1886" s="2" t="s">
        <v>28</v>
      </c>
      <c r="C1886" s="2" t="s">
        <v>3397</v>
      </c>
      <c r="D1886" s="1">
        <v>35</v>
      </c>
      <c r="E1886" s="2" t="s">
        <v>1619</v>
      </c>
      <c r="F1886" s="2" t="s">
        <v>119</v>
      </c>
      <c r="G1886" s="2"/>
      <c r="H1886" s="1">
        <v>11</v>
      </c>
      <c r="I1886" s="1">
        <v>17</v>
      </c>
      <c r="J1886" s="1">
        <v>0</v>
      </c>
      <c r="K1886" s="1">
        <v>5</v>
      </c>
      <c r="L1886" s="1">
        <v>259.32</v>
      </c>
      <c r="M1886" s="1">
        <v>259.38</v>
      </c>
      <c r="N1886" s="1">
        <v>257.95299999999997</v>
      </c>
      <c r="O1886" s="1">
        <v>258</v>
      </c>
      <c r="P1886" s="1">
        <v>6</v>
      </c>
      <c r="Q1886" s="1">
        <v>20</v>
      </c>
      <c r="R1886" s="2" t="s">
        <v>31</v>
      </c>
      <c r="S1886" s="2"/>
      <c r="T1886" s="2" t="s">
        <v>158</v>
      </c>
      <c r="U1886" s="2" t="s">
        <v>159</v>
      </c>
      <c r="V1886" s="2" t="s">
        <v>160</v>
      </c>
      <c r="W1886" s="2" t="s">
        <v>3930</v>
      </c>
      <c r="X1886" s="3">
        <v>44900.321527777778</v>
      </c>
      <c r="Y1886" s="2" t="s">
        <v>1304</v>
      </c>
      <c r="Z1886" s="2" t="s">
        <v>36</v>
      </c>
      <c r="AA1886" s="2"/>
      <c r="AB1886" s="2" t="s">
        <v>3931</v>
      </c>
    </row>
    <row r="1887" spans="1:28" ht="13" x14ac:dyDescent="0.15">
      <c r="A1887" s="1">
        <v>397</v>
      </c>
      <c r="B1887" s="2" t="s">
        <v>28</v>
      </c>
      <c r="C1887" s="2" t="s">
        <v>3397</v>
      </c>
      <c r="D1887" s="1">
        <v>35</v>
      </c>
      <c r="E1887" s="2" t="s">
        <v>1619</v>
      </c>
      <c r="F1887" s="2" t="s">
        <v>119</v>
      </c>
      <c r="G1887" s="2"/>
      <c r="H1887" s="1">
        <v>11</v>
      </c>
      <c r="I1887" s="1">
        <v>17</v>
      </c>
      <c r="J1887" s="1">
        <v>11</v>
      </c>
      <c r="K1887" s="1">
        <v>5</v>
      </c>
      <c r="L1887" s="1">
        <v>259.32</v>
      </c>
      <c r="M1887" s="1">
        <v>259.38</v>
      </c>
      <c r="N1887" s="1">
        <v>257.95299999999997</v>
      </c>
      <c r="O1887" s="1">
        <v>258</v>
      </c>
      <c r="P1887" s="1">
        <v>6</v>
      </c>
      <c r="Q1887" s="1">
        <v>212</v>
      </c>
      <c r="R1887" s="2" t="s">
        <v>59</v>
      </c>
      <c r="S1887" s="2" t="s">
        <v>32</v>
      </c>
      <c r="T1887" s="2"/>
      <c r="U1887" s="2"/>
      <c r="V1887" s="2" t="s">
        <v>32</v>
      </c>
      <c r="W1887" s="2" t="s">
        <v>3932</v>
      </c>
      <c r="X1887" s="3">
        <v>44900.321527777778</v>
      </c>
      <c r="Y1887" s="2" t="s">
        <v>1304</v>
      </c>
      <c r="Z1887" s="2" t="s">
        <v>36</v>
      </c>
      <c r="AA1887" s="2"/>
      <c r="AB1887" s="2" t="s">
        <v>3933</v>
      </c>
    </row>
    <row r="1888" spans="1:28" ht="13" x14ac:dyDescent="0.15">
      <c r="A1888" s="1">
        <v>397</v>
      </c>
      <c r="B1888" s="2" t="s">
        <v>28</v>
      </c>
      <c r="C1888" s="2" t="s">
        <v>3397</v>
      </c>
      <c r="D1888" s="1">
        <v>35</v>
      </c>
      <c r="E1888" s="2" t="s">
        <v>1619</v>
      </c>
      <c r="F1888" s="2" t="s">
        <v>119</v>
      </c>
      <c r="G1888" s="2"/>
      <c r="H1888" s="1">
        <v>11</v>
      </c>
      <c r="I1888" s="1">
        <v>17</v>
      </c>
      <c r="J1888" s="1">
        <v>0</v>
      </c>
      <c r="K1888" s="1">
        <v>5</v>
      </c>
      <c r="L1888" s="1">
        <v>259.32</v>
      </c>
      <c r="M1888" s="1">
        <v>259.38</v>
      </c>
      <c r="N1888" s="1">
        <v>257.95299999999997</v>
      </c>
      <c r="O1888" s="1">
        <v>258</v>
      </c>
      <c r="P1888" s="1">
        <v>6</v>
      </c>
      <c r="Q1888" s="1">
        <v>5</v>
      </c>
      <c r="R1888" s="2" t="s">
        <v>31</v>
      </c>
      <c r="S1888" s="2"/>
      <c r="T1888" s="2" t="s">
        <v>141</v>
      </c>
      <c r="U1888" s="2" t="s">
        <v>142</v>
      </c>
      <c r="V1888" s="2" t="s">
        <v>143</v>
      </c>
      <c r="W1888" s="2" t="s">
        <v>3934</v>
      </c>
      <c r="X1888" s="3">
        <v>44900.321527777778</v>
      </c>
      <c r="Y1888" s="2" t="s">
        <v>1304</v>
      </c>
      <c r="Z1888" s="2" t="s">
        <v>36</v>
      </c>
      <c r="AA1888" s="2"/>
      <c r="AB1888" s="2" t="s">
        <v>3935</v>
      </c>
    </row>
    <row r="1889" spans="1:28" ht="13" x14ac:dyDescent="0.15">
      <c r="A1889" s="1">
        <v>397</v>
      </c>
      <c r="B1889" s="2" t="s">
        <v>28</v>
      </c>
      <c r="C1889" s="2" t="s">
        <v>3397</v>
      </c>
      <c r="D1889" s="1">
        <v>35</v>
      </c>
      <c r="E1889" s="2" t="s">
        <v>1619</v>
      </c>
      <c r="F1889" s="2" t="s">
        <v>119</v>
      </c>
      <c r="G1889" s="2"/>
      <c r="H1889" s="1">
        <v>11</v>
      </c>
      <c r="I1889" s="1">
        <v>17</v>
      </c>
      <c r="J1889" s="1">
        <v>0</v>
      </c>
      <c r="K1889" s="1">
        <v>5</v>
      </c>
      <c r="L1889" s="1">
        <v>259.32</v>
      </c>
      <c r="M1889" s="1">
        <v>259.38</v>
      </c>
      <c r="N1889" s="1">
        <v>257.95299999999997</v>
      </c>
      <c r="O1889" s="1">
        <v>258</v>
      </c>
      <c r="P1889" s="1">
        <v>6</v>
      </c>
      <c r="Q1889" s="1">
        <v>5</v>
      </c>
      <c r="R1889" s="2" t="s">
        <v>31</v>
      </c>
      <c r="S1889" s="2"/>
      <c r="T1889" s="2" t="s">
        <v>136</v>
      </c>
      <c r="U1889" s="2" t="s">
        <v>137</v>
      </c>
      <c r="V1889" s="2" t="s">
        <v>138</v>
      </c>
      <c r="W1889" s="2" t="s">
        <v>3936</v>
      </c>
      <c r="X1889" s="3">
        <v>44900.321527777778</v>
      </c>
      <c r="Y1889" s="2" t="s">
        <v>1304</v>
      </c>
      <c r="Z1889" s="2" t="s">
        <v>36</v>
      </c>
      <c r="AA1889" s="2"/>
      <c r="AB1889" s="2" t="s">
        <v>3937</v>
      </c>
    </row>
    <row r="1890" spans="1:28" ht="13" x14ac:dyDescent="0.15">
      <c r="A1890" s="1">
        <v>397</v>
      </c>
      <c r="B1890" s="2" t="s">
        <v>28</v>
      </c>
      <c r="C1890" s="2" t="s">
        <v>3397</v>
      </c>
      <c r="D1890" s="1">
        <v>35</v>
      </c>
      <c r="E1890" s="2" t="s">
        <v>1619</v>
      </c>
      <c r="F1890" s="2" t="s">
        <v>119</v>
      </c>
      <c r="G1890" s="2"/>
      <c r="H1890" s="1">
        <v>11</v>
      </c>
      <c r="I1890" s="1">
        <v>17</v>
      </c>
      <c r="J1890" s="1">
        <v>0</v>
      </c>
      <c r="K1890" s="1">
        <v>5</v>
      </c>
      <c r="L1890" s="1">
        <v>259.32</v>
      </c>
      <c r="M1890" s="1">
        <v>259.38</v>
      </c>
      <c r="N1890" s="1">
        <v>257.95299999999997</v>
      </c>
      <c r="O1890" s="1">
        <v>258</v>
      </c>
      <c r="P1890" s="1">
        <v>6</v>
      </c>
      <c r="Q1890" s="1">
        <v>30</v>
      </c>
      <c r="R1890" s="2" t="s">
        <v>31</v>
      </c>
      <c r="S1890" s="2"/>
      <c r="T1890" s="2" t="s">
        <v>120</v>
      </c>
      <c r="U1890" s="2" t="s">
        <v>121</v>
      </c>
      <c r="V1890" s="2" t="s">
        <v>122</v>
      </c>
      <c r="W1890" s="2" t="s">
        <v>3938</v>
      </c>
      <c r="X1890" s="3">
        <v>44900.321527777778</v>
      </c>
      <c r="Y1890" s="2" t="s">
        <v>1304</v>
      </c>
      <c r="Z1890" s="2" t="s">
        <v>36</v>
      </c>
      <c r="AA1890" s="2"/>
      <c r="AB1890" s="2" t="s">
        <v>3939</v>
      </c>
    </row>
    <row r="1891" spans="1:28" ht="13" x14ac:dyDescent="0.15">
      <c r="A1891" s="1">
        <v>397</v>
      </c>
      <c r="B1891" s="2" t="s">
        <v>28</v>
      </c>
      <c r="C1891" s="2" t="s">
        <v>3397</v>
      </c>
      <c r="D1891" s="1">
        <v>35</v>
      </c>
      <c r="E1891" s="2" t="s">
        <v>1619</v>
      </c>
      <c r="F1891" s="2" t="s">
        <v>119</v>
      </c>
      <c r="G1891" s="2"/>
      <c r="H1891" s="1">
        <v>11</v>
      </c>
      <c r="I1891" s="1">
        <v>17</v>
      </c>
      <c r="J1891" s="1">
        <v>0</v>
      </c>
      <c r="K1891" s="1">
        <v>5</v>
      </c>
      <c r="L1891" s="1">
        <v>259.32</v>
      </c>
      <c r="M1891" s="1">
        <v>259.38</v>
      </c>
      <c r="N1891" s="1">
        <v>257.95299999999997</v>
      </c>
      <c r="O1891" s="1">
        <v>258</v>
      </c>
      <c r="P1891" s="1">
        <v>6</v>
      </c>
      <c r="Q1891" s="1">
        <v>30</v>
      </c>
      <c r="R1891" s="2" t="s">
        <v>31</v>
      </c>
      <c r="S1891" s="2"/>
      <c r="T1891" s="2" t="s">
        <v>125</v>
      </c>
      <c r="U1891" s="2" t="s">
        <v>126</v>
      </c>
      <c r="V1891" s="2" t="s">
        <v>127</v>
      </c>
      <c r="W1891" s="2" t="s">
        <v>3940</v>
      </c>
      <c r="X1891" s="3">
        <v>44900.321527777778</v>
      </c>
      <c r="Y1891" s="2" t="s">
        <v>1304</v>
      </c>
      <c r="Z1891" s="2" t="s">
        <v>36</v>
      </c>
      <c r="AA1891" s="2"/>
      <c r="AB1891" s="2" t="s">
        <v>3941</v>
      </c>
    </row>
    <row r="1892" spans="1:28" ht="13" x14ac:dyDescent="0.15">
      <c r="A1892" s="1">
        <v>397</v>
      </c>
      <c r="B1892" s="2" t="s">
        <v>28</v>
      </c>
      <c r="C1892" s="2" t="s">
        <v>3397</v>
      </c>
      <c r="D1892" s="1">
        <v>35</v>
      </c>
      <c r="E1892" s="2" t="s">
        <v>1619</v>
      </c>
      <c r="F1892" s="2" t="s">
        <v>119</v>
      </c>
      <c r="G1892" s="2"/>
      <c r="H1892" s="1">
        <v>11</v>
      </c>
      <c r="I1892" s="1">
        <v>17</v>
      </c>
      <c r="J1892" s="1">
        <v>0</v>
      </c>
      <c r="K1892" s="1">
        <v>5</v>
      </c>
      <c r="L1892" s="1">
        <v>259.32</v>
      </c>
      <c r="M1892" s="1">
        <v>259.38</v>
      </c>
      <c r="N1892" s="1">
        <v>257.95299999999997</v>
      </c>
      <c r="O1892" s="1">
        <v>258</v>
      </c>
      <c r="P1892" s="1">
        <v>6</v>
      </c>
      <c r="Q1892" s="1">
        <v>5</v>
      </c>
      <c r="R1892" s="2" t="s">
        <v>31</v>
      </c>
      <c r="S1892" s="2"/>
      <c r="T1892" s="2" t="s">
        <v>153</v>
      </c>
      <c r="U1892" s="2" t="s">
        <v>154</v>
      </c>
      <c r="V1892" s="2" t="s">
        <v>155</v>
      </c>
      <c r="W1892" s="2" t="s">
        <v>3942</v>
      </c>
      <c r="X1892" s="3">
        <v>44900.321527777778</v>
      </c>
      <c r="Y1892" s="2" t="s">
        <v>1304</v>
      </c>
      <c r="Z1892" s="2" t="s">
        <v>36</v>
      </c>
      <c r="AA1892" s="2"/>
      <c r="AB1892" s="2" t="s">
        <v>3943</v>
      </c>
    </row>
    <row r="1893" spans="1:28" ht="13" x14ac:dyDescent="0.15">
      <c r="A1893" s="1">
        <v>397</v>
      </c>
      <c r="B1893" s="2" t="s">
        <v>28</v>
      </c>
      <c r="C1893" s="2" t="s">
        <v>3397</v>
      </c>
      <c r="D1893" s="1">
        <v>35</v>
      </c>
      <c r="E1893" s="2" t="s">
        <v>1619</v>
      </c>
      <c r="F1893" s="2" t="s">
        <v>119</v>
      </c>
      <c r="G1893" s="2"/>
      <c r="H1893" s="1">
        <v>11</v>
      </c>
      <c r="I1893" s="1">
        <v>17</v>
      </c>
      <c r="J1893" s="1">
        <v>0</v>
      </c>
      <c r="K1893" s="1">
        <v>5</v>
      </c>
      <c r="L1893" s="1">
        <v>259.32</v>
      </c>
      <c r="M1893" s="1">
        <v>259.38</v>
      </c>
      <c r="N1893" s="1">
        <v>257.95299999999997</v>
      </c>
      <c r="O1893" s="1">
        <v>258</v>
      </c>
      <c r="P1893" s="1">
        <v>6</v>
      </c>
      <c r="Q1893" s="1">
        <v>20</v>
      </c>
      <c r="R1893" s="2" t="s">
        <v>31</v>
      </c>
      <c r="S1893" s="2"/>
      <c r="T1893" s="2" t="s">
        <v>146</v>
      </c>
      <c r="U1893" s="2" t="s">
        <v>147</v>
      </c>
      <c r="V1893" s="2" t="s">
        <v>148</v>
      </c>
      <c r="W1893" s="2" t="s">
        <v>3944</v>
      </c>
      <c r="X1893" s="3">
        <v>44900.321527777778</v>
      </c>
      <c r="Y1893" s="2" t="s">
        <v>1304</v>
      </c>
      <c r="Z1893" s="2" t="s">
        <v>36</v>
      </c>
      <c r="AA1893" s="2"/>
      <c r="AB1893" s="2" t="s">
        <v>3945</v>
      </c>
    </row>
    <row r="1894" spans="1:28" ht="13" x14ac:dyDescent="0.15">
      <c r="A1894" s="1">
        <v>397</v>
      </c>
      <c r="B1894" s="2" t="s">
        <v>28</v>
      </c>
      <c r="C1894" s="2" t="s">
        <v>3397</v>
      </c>
      <c r="D1894" s="1">
        <v>36</v>
      </c>
      <c r="E1894" s="2" t="s">
        <v>1619</v>
      </c>
      <c r="F1894" s="2" t="s">
        <v>119</v>
      </c>
      <c r="G1894" s="2"/>
      <c r="H1894" s="1">
        <v>13</v>
      </c>
      <c r="I1894" s="1">
        <v>19</v>
      </c>
      <c r="J1894" s="1">
        <v>0</v>
      </c>
      <c r="K1894" s="1">
        <v>5</v>
      </c>
      <c r="L1894" s="1">
        <v>264.5</v>
      </c>
      <c r="M1894" s="1">
        <v>264.56</v>
      </c>
      <c r="N1894" s="1">
        <v>262.85500000000002</v>
      </c>
      <c r="O1894" s="1">
        <v>262.89999999999998</v>
      </c>
      <c r="P1894" s="1">
        <v>6</v>
      </c>
      <c r="Q1894" s="1">
        <v>30</v>
      </c>
      <c r="R1894" s="2" t="s">
        <v>31</v>
      </c>
      <c r="S1894" s="2"/>
      <c r="T1894" s="2" t="s">
        <v>120</v>
      </c>
      <c r="U1894" s="2" t="s">
        <v>121</v>
      </c>
      <c r="V1894" s="2" t="s">
        <v>122</v>
      </c>
      <c r="W1894" s="2" t="s">
        <v>3946</v>
      </c>
      <c r="X1894" s="3">
        <v>44900.347916666666</v>
      </c>
      <c r="Y1894" s="2" t="s">
        <v>1304</v>
      </c>
      <c r="Z1894" s="2" t="s">
        <v>36</v>
      </c>
      <c r="AA1894" s="2"/>
      <c r="AB1894" s="2" t="s">
        <v>3947</v>
      </c>
    </row>
    <row r="1895" spans="1:28" ht="13" x14ac:dyDescent="0.15">
      <c r="A1895" s="1">
        <v>397</v>
      </c>
      <c r="B1895" s="2" t="s">
        <v>28</v>
      </c>
      <c r="C1895" s="2" t="s">
        <v>3397</v>
      </c>
      <c r="D1895" s="1">
        <v>36</v>
      </c>
      <c r="E1895" s="2" t="s">
        <v>1619</v>
      </c>
      <c r="F1895" s="2" t="s">
        <v>119</v>
      </c>
      <c r="G1895" s="2"/>
      <c r="H1895" s="1">
        <v>13</v>
      </c>
      <c r="I1895" s="1">
        <v>19</v>
      </c>
      <c r="J1895" s="1">
        <v>0</v>
      </c>
      <c r="K1895" s="1">
        <v>5</v>
      </c>
      <c r="L1895" s="1">
        <v>264.5</v>
      </c>
      <c r="M1895" s="1">
        <v>264.56</v>
      </c>
      <c r="N1895" s="1">
        <v>262.85500000000002</v>
      </c>
      <c r="O1895" s="1">
        <v>262.89999999999998</v>
      </c>
      <c r="P1895" s="1">
        <v>6</v>
      </c>
      <c r="Q1895" s="1">
        <v>5</v>
      </c>
      <c r="R1895" s="2" t="s">
        <v>31</v>
      </c>
      <c r="S1895" s="2"/>
      <c r="T1895" s="2" t="s">
        <v>136</v>
      </c>
      <c r="U1895" s="2" t="s">
        <v>137</v>
      </c>
      <c r="V1895" s="2" t="s">
        <v>138</v>
      </c>
      <c r="W1895" s="2" t="s">
        <v>3948</v>
      </c>
      <c r="X1895" s="3">
        <v>44900.347916666666</v>
      </c>
      <c r="Y1895" s="2" t="s">
        <v>1304</v>
      </c>
      <c r="Z1895" s="2" t="s">
        <v>36</v>
      </c>
      <c r="AA1895" s="2"/>
      <c r="AB1895" s="2" t="s">
        <v>3949</v>
      </c>
    </row>
    <row r="1896" spans="1:28" ht="13" x14ac:dyDescent="0.15">
      <c r="A1896" s="1">
        <v>397</v>
      </c>
      <c r="B1896" s="2" t="s">
        <v>28</v>
      </c>
      <c r="C1896" s="2" t="s">
        <v>3397</v>
      </c>
      <c r="D1896" s="1">
        <v>36</v>
      </c>
      <c r="E1896" s="2" t="s">
        <v>1619</v>
      </c>
      <c r="F1896" s="2" t="s">
        <v>119</v>
      </c>
      <c r="G1896" s="2"/>
      <c r="H1896" s="1">
        <v>13</v>
      </c>
      <c r="I1896" s="1">
        <v>19</v>
      </c>
      <c r="J1896" s="1">
        <v>0</v>
      </c>
      <c r="K1896" s="1">
        <v>5</v>
      </c>
      <c r="L1896" s="1">
        <v>264.5</v>
      </c>
      <c r="M1896" s="1">
        <v>264.56</v>
      </c>
      <c r="N1896" s="1">
        <v>262.85500000000002</v>
      </c>
      <c r="O1896" s="1">
        <v>262.89999999999998</v>
      </c>
      <c r="P1896" s="1">
        <v>6</v>
      </c>
      <c r="Q1896" s="1">
        <v>5</v>
      </c>
      <c r="R1896" s="2" t="s">
        <v>31</v>
      </c>
      <c r="S1896" s="2"/>
      <c r="T1896" s="2" t="s">
        <v>153</v>
      </c>
      <c r="U1896" s="2" t="s">
        <v>154</v>
      </c>
      <c r="V1896" s="2" t="s">
        <v>155</v>
      </c>
      <c r="W1896" s="2" t="s">
        <v>3950</v>
      </c>
      <c r="X1896" s="3">
        <v>44900.347916666666</v>
      </c>
      <c r="Y1896" s="2" t="s">
        <v>1304</v>
      </c>
      <c r="Z1896" s="2" t="s">
        <v>36</v>
      </c>
      <c r="AA1896" s="2"/>
      <c r="AB1896" s="2" t="s">
        <v>3951</v>
      </c>
    </row>
    <row r="1897" spans="1:28" ht="13" x14ac:dyDescent="0.15">
      <c r="A1897" s="1">
        <v>397</v>
      </c>
      <c r="B1897" s="2" t="s">
        <v>28</v>
      </c>
      <c r="C1897" s="2" t="s">
        <v>3397</v>
      </c>
      <c r="D1897" s="1">
        <v>36</v>
      </c>
      <c r="E1897" s="2" t="s">
        <v>1619</v>
      </c>
      <c r="F1897" s="2" t="s">
        <v>119</v>
      </c>
      <c r="G1897" s="2"/>
      <c r="H1897" s="1">
        <v>13</v>
      </c>
      <c r="I1897" s="1">
        <v>19</v>
      </c>
      <c r="J1897" s="1">
        <v>13</v>
      </c>
      <c r="K1897" s="1">
        <v>5</v>
      </c>
      <c r="L1897" s="1">
        <v>264.5</v>
      </c>
      <c r="M1897" s="1">
        <v>264.56</v>
      </c>
      <c r="N1897" s="1">
        <v>262.85500000000002</v>
      </c>
      <c r="O1897" s="1">
        <v>262.89999999999998</v>
      </c>
      <c r="P1897" s="1">
        <v>6</v>
      </c>
      <c r="Q1897" s="1">
        <v>212</v>
      </c>
      <c r="R1897" s="2" t="s">
        <v>59</v>
      </c>
      <c r="S1897" s="2" t="s">
        <v>32</v>
      </c>
      <c r="T1897" s="2"/>
      <c r="U1897" s="2"/>
      <c r="V1897" s="2" t="s">
        <v>32</v>
      </c>
      <c r="W1897" s="2" t="s">
        <v>3952</v>
      </c>
      <c r="X1897" s="3">
        <v>44900.347916666666</v>
      </c>
      <c r="Y1897" s="2" t="s">
        <v>1304</v>
      </c>
      <c r="Z1897" s="2" t="s">
        <v>36</v>
      </c>
      <c r="AA1897" s="2"/>
      <c r="AB1897" s="2" t="s">
        <v>3953</v>
      </c>
    </row>
    <row r="1898" spans="1:28" ht="13" x14ac:dyDescent="0.15">
      <c r="A1898" s="1">
        <v>397</v>
      </c>
      <c r="B1898" s="2" t="s">
        <v>28</v>
      </c>
      <c r="C1898" s="2" t="s">
        <v>3397</v>
      </c>
      <c r="D1898" s="1">
        <v>36</v>
      </c>
      <c r="E1898" s="2" t="s">
        <v>1619</v>
      </c>
      <c r="F1898" s="2" t="s">
        <v>119</v>
      </c>
      <c r="G1898" s="2"/>
      <c r="H1898" s="1">
        <v>13</v>
      </c>
      <c r="I1898" s="1">
        <v>19</v>
      </c>
      <c r="J1898" s="1">
        <v>0</v>
      </c>
      <c r="K1898" s="1">
        <v>5</v>
      </c>
      <c r="L1898" s="1">
        <v>264.5</v>
      </c>
      <c r="M1898" s="1">
        <v>264.56</v>
      </c>
      <c r="N1898" s="1">
        <v>262.85500000000002</v>
      </c>
      <c r="O1898" s="1">
        <v>262.89999999999998</v>
      </c>
      <c r="P1898" s="1">
        <v>6</v>
      </c>
      <c r="Q1898" s="1">
        <v>30</v>
      </c>
      <c r="R1898" s="2" t="s">
        <v>31</v>
      </c>
      <c r="S1898" s="2"/>
      <c r="T1898" s="2" t="s">
        <v>125</v>
      </c>
      <c r="U1898" s="2" t="s">
        <v>126</v>
      </c>
      <c r="V1898" s="2" t="s">
        <v>127</v>
      </c>
      <c r="W1898" s="2" t="s">
        <v>3954</v>
      </c>
      <c r="X1898" s="3">
        <v>44900.347916666666</v>
      </c>
      <c r="Y1898" s="2" t="s">
        <v>1304</v>
      </c>
      <c r="Z1898" s="2" t="s">
        <v>36</v>
      </c>
      <c r="AA1898" s="2"/>
      <c r="AB1898" s="2" t="s">
        <v>3955</v>
      </c>
    </row>
    <row r="1899" spans="1:28" ht="13" x14ac:dyDescent="0.15">
      <c r="A1899" s="1">
        <v>397</v>
      </c>
      <c r="B1899" s="2" t="s">
        <v>28</v>
      </c>
      <c r="C1899" s="2" t="s">
        <v>3397</v>
      </c>
      <c r="D1899" s="1">
        <v>36</v>
      </c>
      <c r="E1899" s="2" t="s">
        <v>1619</v>
      </c>
      <c r="F1899" s="2" t="s">
        <v>119</v>
      </c>
      <c r="G1899" s="2"/>
      <c r="H1899" s="1">
        <v>13</v>
      </c>
      <c r="I1899" s="1">
        <v>19</v>
      </c>
      <c r="J1899" s="1">
        <v>0</v>
      </c>
      <c r="K1899" s="1">
        <v>5</v>
      </c>
      <c r="L1899" s="1">
        <v>264.5</v>
      </c>
      <c r="M1899" s="1">
        <v>264.56</v>
      </c>
      <c r="N1899" s="1">
        <v>262.85500000000002</v>
      </c>
      <c r="O1899" s="1">
        <v>262.89999999999998</v>
      </c>
      <c r="P1899" s="1">
        <v>6</v>
      </c>
      <c r="Q1899" s="1">
        <v>5</v>
      </c>
      <c r="R1899" s="2" t="s">
        <v>31</v>
      </c>
      <c r="S1899" s="2"/>
      <c r="T1899" s="2" t="s">
        <v>141</v>
      </c>
      <c r="U1899" s="2" t="s">
        <v>142</v>
      </c>
      <c r="V1899" s="2" t="s">
        <v>143</v>
      </c>
      <c r="W1899" s="2" t="s">
        <v>3956</v>
      </c>
      <c r="X1899" s="3">
        <v>44900.347916666666</v>
      </c>
      <c r="Y1899" s="2" t="s">
        <v>1304</v>
      </c>
      <c r="Z1899" s="2" t="s">
        <v>36</v>
      </c>
      <c r="AA1899" s="2"/>
      <c r="AB1899" s="2" t="s">
        <v>3957</v>
      </c>
    </row>
    <row r="1900" spans="1:28" ht="13" x14ac:dyDescent="0.15">
      <c r="A1900" s="1">
        <v>397</v>
      </c>
      <c r="B1900" s="2" t="s">
        <v>28</v>
      </c>
      <c r="C1900" s="2" t="s">
        <v>3397</v>
      </c>
      <c r="D1900" s="1">
        <v>36</v>
      </c>
      <c r="E1900" s="2" t="s">
        <v>1619</v>
      </c>
      <c r="F1900" s="2" t="s">
        <v>119</v>
      </c>
      <c r="G1900" s="2"/>
      <c r="H1900" s="1">
        <v>13</v>
      </c>
      <c r="I1900" s="1">
        <v>19</v>
      </c>
      <c r="J1900" s="1">
        <v>0</v>
      </c>
      <c r="K1900" s="1">
        <v>5</v>
      </c>
      <c r="L1900" s="1">
        <v>264.5</v>
      </c>
      <c r="M1900" s="1">
        <v>264.56</v>
      </c>
      <c r="N1900" s="1">
        <v>262.85500000000002</v>
      </c>
      <c r="O1900" s="1">
        <v>262.89999999999998</v>
      </c>
      <c r="P1900" s="1">
        <v>6</v>
      </c>
      <c r="Q1900" s="1">
        <v>20</v>
      </c>
      <c r="R1900" s="2" t="s">
        <v>31</v>
      </c>
      <c r="S1900" s="2"/>
      <c r="T1900" s="2" t="s">
        <v>146</v>
      </c>
      <c r="U1900" s="2" t="s">
        <v>147</v>
      </c>
      <c r="V1900" s="2" t="s">
        <v>148</v>
      </c>
      <c r="W1900" s="2" t="s">
        <v>3958</v>
      </c>
      <c r="X1900" s="3">
        <v>44900.347916666666</v>
      </c>
      <c r="Y1900" s="2" t="s">
        <v>1304</v>
      </c>
      <c r="Z1900" s="2" t="s">
        <v>36</v>
      </c>
      <c r="AA1900" s="2"/>
      <c r="AB1900" s="2" t="s">
        <v>3959</v>
      </c>
    </row>
    <row r="1901" spans="1:28" ht="13" x14ac:dyDescent="0.15">
      <c r="A1901" s="1">
        <v>397</v>
      </c>
      <c r="B1901" s="2" t="s">
        <v>28</v>
      </c>
      <c r="C1901" s="2" t="s">
        <v>3397</v>
      </c>
      <c r="D1901" s="1">
        <v>36</v>
      </c>
      <c r="E1901" s="2" t="s">
        <v>1619</v>
      </c>
      <c r="F1901" s="2" t="s">
        <v>119</v>
      </c>
      <c r="G1901" s="2"/>
      <c r="H1901" s="1">
        <v>13</v>
      </c>
      <c r="I1901" s="1">
        <v>19</v>
      </c>
      <c r="J1901" s="1">
        <v>0</v>
      </c>
      <c r="K1901" s="1">
        <v>5</v>
      </c>
      <c r="L1901" s="1">
        <v>264.5</v>
      </c>
      <c r="M1901" s="1">
        <v>264.56</v>
      </c>
      <c r="N1901" s="1">
        <v>262.85500000000002</v>
      </c>
      <c r="O1901" s="1">
        <v>262.89999999999998</v>
      </c>
      <c r="P1901" s="1">
        <v>6</v>
      </c>
      <c r="Q1901" s="1">
        <v>20</v>
      </c>
      <c r="R1901" s="2" t="s">
        <v>31</v>
      </c>
      <c r="S1901" s="2"/>
      <c r="T1901" s="2" t="s">
        <v>158</v>
      </c>
      <c r="U1901" s="2" t="s">
        <v>159</v>
      </c>
      <c r="V1901" s="2" t="s">
        <v>160</v>
      </c>
      <c r="W1901" s="2" t="s">
        <v>3960</v>
      </c>
      <c r="X1901" s="3">
        <v>44900.347916666666</v>
      </c>
      <c r="Y1901" s="2" t="s">
        <v>1304</v>
      </c>
      <c r="Z1901" s="2" t="s">
        <v>36</v>
      </c>
      <c r="AA1901" s="2"/>
      <c r="AB1901" s="2" t="s">
        <v>3961</v>
      </c>
    </row>
    <row r="1902" spans="1:28" ht="13" x14ac:dyDescent="0.15">
      <c r="A1902" s="1">
        <v>397</v>
      </c>
      <c r="B1902" s="2" t="s">
        <v>28</v>
      </c>
      <c r="C1902" s="2" t="s">
        <v>3397</v>
      </c>
      <c r="D1902" s="1">
        <v>37</v>
      </c>
      <c r="E1902" s="2" t="s">
        <v>1619</v>
      </c>
      <c r="F1902" s="2">
        <v>4</v>
      </c>
      <c r="G1902" s="2" t="s">
        <v>29</v>
      </c>
      <c r="H1902" s="1">
        <v>32</v>
      </c>
      <c r="I1902" s="1">
        <v>32</v>
      </c>
      <c r="J1902" s="1">
        <v>32</v>
      </c>
      <c r="K1902" s="1">
        <v>5</v>
      </c>
      <c r="L1902" s="1">
        <v>267.7</v>
      </c>
      <c r="M1902" s="1">
        <v>267.7</v>
      </c>
      <c r="N1902" s="1">
        <v>266.40699999999998</v>
      </c>
      <c r="O1902" s="1">
        <v>266.40699999999998</v>
      </c>
      <c r="P1902" s="1">
        <v>0</v>
      </c>
      <c r="Q1902" s="1">
        <v>1</v>
      </c>
      <c r="R1902" s="2" t="s">
        <v>38</v>
      </c>
      <c r="S1902" s="2" t="s">
        <v>39</v>
      </c>
      <c r="T1902" s="2"/>
      <c r="U1902" s="2"/>
      <c r="V1902" s="2" t="s">
        <v>39</v>
      </c>
      <c r="W1902" s="2" t="s">
        <v>3962</v>
      </c>
      <c r="X1902" s="3">
        <v>44900.46875</v>
      </c>
      <c r="Y1902" s="2" t="s">
        <v>41</v>
      </c>
      <c r="Z1902" s="2" t="s">
        <v>36</v>
      </c>
      <c r="AA1902" s="2"/>
      <c r="AB1902" s="2" t="s">
        <v>3963</v>
      </c>
    </row>
    <row r="1903" spans="1:28" ht="13" x14ac:dyDescent="0.15">
      <c r="A1903" s="1">
        <v>397</v>
      </c>
      <c r="B1903" s="2" t="s">
        <v>28</v>
      </c>
      <c r="C1903" s="2" t="s">
        <v>3397</v>
      </c>
      <c r="D1903" s="1">
        <v>37</v>
      </c>
      <c r="E1903" s="2" t="s">
        <v>1619</v>
      </c>
      <c r="F1903" s="2" t="s">
        <v>119</v>
      </c>
      <c r="G1903" s="2"/>
      <c r="H1903" s="1">
        <v>11</v>
      </c>
      <c r="I1903" s="1">
        <v>17</v>
      </c>
      <c r="J1903" s="1">
        <v>11</v>
      </c>
      <c r="K1903" s="1">
        <v>5</v>
      </c>
      <c r="L1903" s="1">
        <v>269.41000000000003</v>
      </c>
      <c r="M1903" s="1">
        <v>269.47000000000003</v>
      </c>
      <c r="N1903" s="1">
        <v>267.65600000000001</v>
      </c>
      <c r="O1903" s="1">
        <v>267.7</v>
      </c>
      <c r="P1903" s="1">
        <v>6</v>
      </c>
      <c r="Q1903" s="1">
        <v>212</v>
      </c>
      <c r="R1903" s="2" t="s">
        <v>59</v>
      </c>
      <c r="S1903" s="2" t="s">
        <v>32</v>
      </c>
      <c r="T1903" s="2"/>
      <c r="U1903" s="2"/>
      <c r="V1903" s="2" t="s">
        <v>32</v>
      </c>
      <c r="W1903" s="2" t="s">
        <v>3964</v>
      </c>
      <c r="X1903" s="3">
        <v>44900.372916666667</v>
      </c>
      <c r="Y1903" s="2" t="s">
        <v>1304</v>
      </c>
      <c r="Z1903" s="2" t="s">
        <v>36</v>
      </c>
      <c r="AA1903" s="2"/>
      <c r="AB1903" s="2" t="s">
        <v>3965</v>
      </c>
    </row>
    <row r="1904" spans="1:28" ht="13" x14ac:dyDescent="0.15">
      <c r="A1904" s="1">
        <v>397</v>
      </c>
      <c r="B1904" s="2" t="s">
        <v>28</v>
      </c>
      <c r="C1904" s="2" t="s">
        <v>3397</v>
      </c>
      <c r="D1904" s="1">
        <v>37</v>
      </c>
      <c r="E1904" s="2" t="s">
        <v>1619</v>
      </c>
      <c r="F1904" s="2" t="s">
        <v>119</v>
      </c>
      <c r="G1904" s="2"/>
      <c r="H1904" s="1">
        <v>11</v>
      </c>
      <c r="I1904" s="1">
        <v>17</v>
      </c>
      <c r="J1904" s="1">
        <v>0</v>
      </c>
      <c r="K1904" s="1">
        <v>5</v>
      </c>
      <c r="L1904" s="1">
        <v>269.41000000000003</v>
      </c>
      <c r="M1904" s="1">
        <v>269.47000000000003</v>
      </c>
      <c r="N1904" s="1">
        <v>267.65600000000001</v>
      </c>
      <c r="O1904" s="1">
        <v>267.7</v>
      </c>
      <c r="P1904" s="1">
        <v>6</v>
      </c>
      <c r="Q1904" s="1">
        <v>20</v>
      </c>
      <c r="R1904" s="2" t="s">
        <v>31</v>
      </c>
      <c r="S1904" s="2"/>
      <c r="T1904" s="2" t="s">
        <v>146</v>
      </c>
      <c r="U1904" s="2" t="s">
        <v>147</v>
      </c>
      <c r="V1904" s="2" t="s">
        <v>148</v>
      </c>
      <c r="W1904" s="2" t="s">
        <v>3966</v>
      </c>
      <c r="X1904" s="3">
        <v>44900.372916666667</v>
      </c>
      <c r="Y1904" s="2" t="s">
        <v>1304</v>
      </c>
      <c r="Z1904" s="2" t="s">
        <v>36</v>
      </c>
      <c r="AA1904" s="2"/>
      <c r="AB1904" s="2" t="s">
        <v>3967</v>
      </c>
    </row>
    <row r="1905" spans="1:28" ht="13" x14ac:dyDescent="0.15">
      <c r="A1905" s="1">
        <v>397</v>
      </c>
      <c r="B1905" s="2" t="s">
        <v>28</v>
      </c>
      <c r="C1905" s="2" t="s">
        <v>3397</v>
      </c>
      <c r="D1905" s="1">
        <v>37</v>
      </c>
      <c r="E1905" s="2" t="s">
        <v>1619</v>
      </c>
      <c r="F1905" s="2" t="s">
        <v>119</v>
      </c>
      <c r="G1905" s="2"/>
      <c r="H1905" s="1">
        <v>11</v>
      </c>
      <c r="I1905" s="1">
        <v>17</v>
      </c>
      <c r="J1905" s="1">
        <v>0</v>
      </c>
      <c r="K1905" s="1">
        <v>5</v>
      </c>
      <c r="L1905" s="1">
        <v>269.41000000000003</v>
      </c>
      <c r="M1905" s="1">
        <v>269.47000000000003</v>
      </c>
      <c r="N1905" s="1">
        <v>267.65600000000001</v>
      </c>
      <c r="O1905" s="1">
        <v>267.7</v>
      </c>
      <c r="P1905" s="1">
        <v>6</v>
      </c>
      <c r="Q1905" s="1">
        <v>5</v>
      </c>
      <c r="R1905" s="2" t="s">
        <v>31</v>
      </c>
      <c r="S1905" s="2"/>
      <c r="T1905" s="2" t="s">
        <v>153</v>
      </c>
      <c r="U1905" s="2" t="s">
        <v>154</v>
      </c>
      <c r="V1905" s="2" t="s">
        <v>155</v>
      </c>
      <c r="W1905" s="2" t="s">
        <v>3968</v>
      </c>
      <c r="X1905" s="3">
        <v>44900.372916666667</v>
      </c>
      <c r="Y1905" s="2" t="s">
        <v>1304</v>
      </c>
      <c r="Z1905" s="2" t="s">
        <v>36</v>
      </c>
      <c r="AA1905" s="2"/>
      <c r="AB1905" s="2" t="s">
        <v>3969</v>
      </c>
    </row>
    <row r="1906" spans="1:28" ht="13" x14ac:dyDescent="0.15">
      <c r="A1906" s="1">
        <v>397</v>
      </c>
      <c r="B1906" s="2" t="s">
        <v>28</v>
      </c>
      <c r="C1906" s="2" t="s">
        <v>3397</v>
      </c>
      <c r="D1906" s="1">
        <v>37</v>
      </c>
      <c r="E1906" s="2" t="s">
        <v>1619</v>
      </c>
      <c r="F1906" s="2" t="s">
        <v>119</v>
      </c>
      <c r="G1906" s="2"/>
      <c r="H1906" s="1">
        <v>11</v>
      </c>
      <c r="I1906" s="1">
        <v>17</v>
      </c>
      <c r="J1906" s="1">
        <v>0</v>
      </c>
      <c r="K1906" s="1">
        <v>5</v>
      </c>
      <c r="L1906" s="1">
        <v>269.41000000000003</v>
      </c>
      <c r="M1906" s="1">
        <v>269.47000000000003</v>
      </c>
      <c r="N1906" s="1">
        <v>267.65600000000001</v>
      </c>
      <c r="O1906" s="1">
        <v>267.7</v>
      </c>
      <c r="P1906" s="1">
        <v>6</v>
      </c>
      <c r="Q1906" s="1">
        <v>5</v>
      </c>
      <c r="R1906" s="2" t="s">
        <v>31</v>
      </c>
      <c r="S1906" s="2"/>
      <c r="T1906" s="2" t="s">
        <v>141</v>
      </c>
      <c r="U1906" s="2" t="s">
        <v>142</v>
      </c>
      <c r="V1906" s="2" t="s">
        <v>143</v>
      </c>
      <c r="W1906" s="2" t="s">
        <v>3970</v>
      </c>
      <c r="X1906" s="3">
        <v>44900.372916666667</v>
      </c>
      <c r="Y1906" s="2" t="s">
        <v>1304</v>
      </c>
      <c r="Z1906" s="2" t="s">
        <v>36</v>
      </c>
      <c r="AA1906" s="2"/>
      <c r="AB1906" s="2" t="s">
        <v>3971</v>
      </c>
    </row>
    <row r="1907" spans="1:28" ht="13" x14ac:dyDescent="0.15">
      <c r="A1907" s="1">
        <v>397</v>
      </c>
      <c r="B1907" s="2" t="s">
        <v>28</v>
      </c>
      <c r="C1907" s="2" t="s">
        <v>3397</v>
      </c>
      <c r="D1907" s="1">
        <v>37</v>
      </c>
      <c r="E1907" s="2" t="s">
        <v>1619</v>
      </c>
      <c r="F1907" s="2" t="s">
        <v>119</v>
      </c>
      <c r="G1907" s="2"/>
      <c r="H1907" s="1">
        <v>11</v>
      </c>
      <c r="I1907" s="1">
        <v>17</v>
      </c>
      <c r="J1907" s="1">
        <v>0</v>
      </c>
      <c r="K1907" s="1">
        <v>5</v>
      </c>
      <c r="L1907" s="1">
        <v>269.41000000000003</v>
      </c>
      <c r="M1907" s="1">
        <v>269.47000000000003</v>
      </c>
      <c r="N1907" s="1">
        <v>267.65600000000001</v>
      </c>
      <c r="O1907" s="1">
        <v>267.7</v>
      </c>
      <c r="P1907" s="1">
        <v>6</v>
      </c>
      <c r="Q1907" s="1">
        <v>5</v>
      </c>
      <c r="R1907" s="2" t="s">
        <v>31</v>
      </c>
      <c r="S1907" s="2"/>
      <c r="T1907" s="2" t="s">
        <v>136</v>
      </c>
      <c r="U1907" s="2" t="s">
        <v>137</v>
      </c>
      <c r="V1907" s="2" t="s">
        <v>138</v>
      </c>
      <c r="W1907" s="2" t="s">
        <v>3972</v>
      </c>
      <c r="X1907" s="3">
        <v>44900.372916666667</v>
      </c>
      <c r="Y1907" s="2" t="s">
        <v>1304</v>
      </c>
      <c r="Z1907" s="2" t="s">
        <v>36</v>
      </c>
      <c r="AA1907" s="2"/>
      <c r="AB1907" s="2" t="s">
        <v>3973</v>
      </c>
    </row>
    <row r="1908" spans="1:28" ht="13" x14ac:dyDescent="0.15">
      <c r="A1908" s="1">
        <v>397</v>
      </c>
      <c r="B1908" s="2" t="s">
        <v>28</v>
      </c>
      <c r="C1908" s="2" t="s">
        <v>3397</v>
      </c>
      <c r="D1908" s="1">
        <v>37</v>
      </c>
      <c r="E1908" s="2" t="s">
        <v>1619</v>
      </c>
      <c r="F1908" s="2" t="s">
        <v>119</v>
      </c>
      <c r="G1908" s="2"/>
      <c r="H1908" s="1">
        <v>11</v>
      </c>
      <c r="I1908" s="1">
        <v>17</v>
      </c>
      <c r="J1908" s="1">
        <v>0</v>
      </c>
      <c r="K1908" s="1">
        <v>5</v>
      </c>
      <c r="L1908" s="1">
        <v>269.41000000000003</v>
      </c>
      <c r="M1908" s="1">
        <v>269.47000000000003</v>
      </c>
      <c r="N1908" s="1">
        <v>267.65600000000001</v>
      </c>
      <c r="O1908" s="1">
        <v>267.7</v>
      </c>
      <c r="P1908" s="1">
        <v>6</v>
      </c>
      <c r="Q1908" s="1">
        <v>20</v>
      </c>
      <c r="R1908" s="2" t="s">
        <v>31</v>
      </c>
      <c r="S1908" s="2"/>
      <c r="T1908" s="2" t="s">
        <v>158</v>
      </c>
      <c r="U1908" s="2" t="s">
        <v>159</v>
      </c>
      <c r="V1908" s="2" t="s">
        <v>160</v>
      </c>
      <c r="W1908" s="2" t="s">
        <v>3974</v>
      </c>
      <c r="X1908" s="3">
        <v>44900.372916666667</v>
      </c>
      <c r="Y1908" s="2" t="s">
        <v>1304</v>
      </c>
      <c r="Z1908" s="2" t="s">
        <v>36</v>
      </c>
      <c r="AA1908" s="2"/>
      <c r="AB1908" s="2" t="s">
        <v>3975</v>
      </c>
    </row>
    <row r="1909" spans="1:28" ht="13" x14ac:dyDescent="0.15">
      <c r="A1909" s="1">
        <v>397</v>
      </c>
      <c r="B1909" s="2" t="s">
        <v>28</v>
      </c>
      <c r="C1909" s="2" t="s">
        <v>3397</v>
      </c>
      <c r="D1909" s="1">
        <v>37</v>
      </c>
      <c r="E1909" s="2" t="s">
        <v>1619</v>
      </c>
      <c r="F1909" s="2" t="s">
        <v>119</v>
      </c>
      <c r="G1909" s="2"/>
      <c r="H1909" s="1">
        <v>11</v>
      </c>
      <c r="I1909" s="1">
        <v>17</v>
      </c>
      <c r="J1909" s="1">
        <v>0</v>
      </c>
      <c r="K1909" s="1">
        <v>5</v>
      </c>
      <c r="L1909" s="1">
        <v>269.41000000000003</v>
      </c>
      <c r="M1909" s="1">
        <v>269.47000000000003</v>
      </c>
      <c r="N1909" s="1">
        <v>267.65600000000001</v>
      </c>
      <c r="O1909" s="1">
        <v>267.7</v>
      </c>
      <c r="P1909" s="1">
        <v>6</v>
      </c>
      <c r="Q1909" s="1">
        <v>30</v>
      </c>
      <c r="R1909" s="2" t="s">
        <v>31</v>
      </c>
      <c r="S1909" s="2"/>
      <c r="T1909" s="2" t="s">
        <v>120</v>
      </c>
      <c r="U1909" s="2" t="s">
        <v>121</v>
      </c>
      <c r="V1909" s="2" t="s">
        <v>122</v>
      </c>
      <c r="W1909" s="2" t="s">
        <v>3976</v>
      </c>
      <c r="X1909" s="3">
        <v>44900.372916666667</v>
      </c>
      <c r="Y1909" s="2" t="s">
        <v>1304</v>
      </c>
      <c r="Z1909" s="2" t="s">
        <v>36</v>
      </c>
      <c r="AA1909" s="2"/>
      <c r="AB1909" s="2" t="s">
        <v>3977</v>
      </c>
    </row>
    <row r="1910" spans="1:28" ht="13" x14ac:dyDescent="0.15">
      <c r="A1910" s="1">
        <v>397</v>
      </c>
      <c r="B1910" s="2" t="s">
        <v>28</v>
      </c>
      <c r="C1910" s="2" t="s">
        <v>3397</v>
      </c>
      <c r="D1910" s="1">
        <v>37</v>
      </c>
      <c r="E1910" s="2" t="s">
        <v>1619</v>
      </c>
      <c r="F1910" s="2" t="s">
        <v>119</v>
      </c>
      <c r="G1910" s="2"/>
      <c r="H1910" s="1">
        <v>11</v>
      </c>
      <c r="I1910" s="1">
        <v>17</v>
      </c>
      <c r="J1910" s="1">
        <v>0</v>
      </c>
      <c r="K1910" s="1">
        <v>5</v>
      </c>
      <c r="L1910" s="1">
        <v>269.41000000000003</v>
      </c>
      <c r="M1910" s="1">
        <v>269.47000000000003</v>
      </c>
      <c r="N1910" s="1">
        <v>267.65600000000001</v>
      </c>
      <c r="O1910" s="1">
        <v>267.7</v>
      </c>
      <c r="P1910" s="1">
        <v>6</v>
      </c>
      <c r="Q1910" s="1">
        <v>30</v>
      </c>
      <c r="R1910" s="2" t="s">
        <v>31</v>
      </c>
      <c r="S1910" s="2"/>
      <c r="T1910" s="2" t="s">
        <v>125</v>
      </c>
      <c r="U1910" s="2" t="s">
        <v>126</v>
      </c>
      <c r="V1910" s="2" t="s">
        <v>127</v>
      </c>
      <c r="W1910" s="2" t="s">
        <v>3978</v>
      </c>
      <c r="X1910" s="3">
        <v>44900.372916666667</v>
      </c>
      <c r="Y1910" s="2" t="s">
        <v>1304</v>
      </c>
      <c r="Z1910" s="2" t="s">
        <v>36</v>
      </c>
      <c r="AA1910" s="2"/>
      <c r="AB1910" s="2" t="s">
        <v>3979</v>
      </c>
    </row>
    <row r="1911" spans="1:28" ht="13" x14ac:dyDescent="0.15">
      <c r="A1911" s="1">
        <v>397</v>
      </c>
      <c r="B1911" s="2" t="s">
        <v>28</v>
      </c>
      <c r="C1911" s="2" t="s">
        <v>3397</v>
      </c>
      <c r="D1911" s="1">
        <v>38</v>
      </c>
      <c r="E1911" s="2" t="s">
        <v>1619</v>
      </c>
      <c r="F1911" s="2" t="s">
        <v>119</v>
      </c>
      <c r="G1911" s="2"/>
      <c r="H1911" s="1">
        <v>32</v>
      </c>
      <c r="I1911" s="1">
        <v>38</v>
      </c>
      <c r="J1911" s="1">
        <v>0</v>
      </c>
      <c r="K1911" s="1">
        <v>5</v>
      </c>
      <c r="L1911" s="1">
        <v>274</v>
      </c>
      <c r="M1911" s="1">
        <v>274.06</v>
      </c>
      <c r="N1911" s="1">
        <v>272.55399999999997</v>
      </c>
      <c r="O1911" s="1">
        <v>272.60000000000002</v>
      </c>
      <c r="P1911" s="1">
        <v>6</v>
      </c>
      <c r="Q1911" s="1">
        <v>5</v>
      </c>
      <c r="R1911" s="2" t="s">
        <v>31</v>
      </c>
      <c r="S1911" s="2"/>
      <c r="T1911" s="2" t="s">
        <v>141</v>
      </c>
      <c r="U1911" s="2" t="s">
        <v>142</v>
      </c>
      <c r="V1911" s="2" t="s">
        <v>143</v>
      </c>
      <c r="W1911" s="2" t="s">
        <v>3980</v>
      </c>
      <c r="X1911" s="3">
        <v>44900.397222222222</v>
      </c>
      <c r="Y1911" s="2" t="s">
        <v>1304</v>
      </c>
      <c r="Z1911" s="2" t="s">
        <v>36</v>
      </c>
      <c r="AA1911" s="2"/>
      <c r="AB1911" s="2" t="s">
        <v>3981</v>
      </c>
    </row>
    <row r="1912" spans="1:28" ht="13" x14ac:dyDescent="0.15">
      <c r="A1912" s="1">
        <v>397</v>
      </c>
      <c r="B1912" s="2" t="s">
        <v>28</v>
      </c>
      <c r="C1912" s="2" t="s">
        <v>3397</v>
      </c>
      <c r="D1912" s="1">
        <v>38</v>
      </c>
      <c r="E1912" s="2" t="s">
        <v>1619</v>
      </c>
      <c r="F1912" s="2" t="s">
        <v>119</v>
      </c>
      <c r="G1912" s="2"/>
      <c r="H1912" s="1">
        <v>32</v>
      </c>
      <c r="I1912" s="1">
        <v>38</v>
      </c>
      <c r="J1912" s="1">
        <v>0</v>
      </c>
      <c r="K1912" s="1">
        <v>5</v>
      </c>
      <c r="L1912" s="1">
        <v>274</v>
      </c>
      <c r="M1912" s="1">
        <v>274.06</v>
      </c>
      <c r="N1912" s="1">
        <v>272.55399999999997</v>
      </c>
      <c r="O1912" s="1">
        <v>272.60000000000002</v>
      </c>
      <c r="P1912" s="1">
        <v>6</v>
      </c>
      <c r="Q1912" s="1">
        <v>20</v>
      </c>
      <c r="R1912" s="2" t="s">
        <v>31</v>
      </c>
      <c r="S1912" s="2"/>
      <c r="T1912" s="2" t="s">
        <v>158</v>
      </c>
      <c r="U1912" s="2" t="s">
        <v>159</v>
      </c>
      <c r="V1912" s="2" t="s">
        <v>160</v>
      </c>
      <c r="W1912" s="2" t="s">
        <v>3982</v>
      </c>
      <c r="X1912" s="3">
        <v>44900.397222222222</v>
      </c>
      <c r="Y1912" s="2" t="s">
        <v>1304</v>
      </c>
      <c r="Z1912" s="2" t="s">
        <v>36</v>
      </c>
      <c r="AA1912" s="2"/>
      <c r="AB1912" s="2" t="s">
        <v>3983</v>
      </c>
    </row>
    <row r="1913" spans="1:28" ht="13" x14ac:dyDescent="0.15">
      <c r="A1913" s="1">
        <v>397</v>
      </c>
      <c r="B1913" s="2" t="s">
        <v>28</v>
      </c>
      <c r="C1913" s="2" t="s">
        <v>3397</v>
      </c>
      <c r="D1913" s="1">
        <v>38</v>
      </c>
      <c r="E1913" s="2" t="s">
        <v>1619</v>
      </c>
      <c r="F1913" s="2" t="s">
        <v>119</v>
      </c>
      <c r="G1913" s="2"/>
      <c r="H1913" s="1">
        <v>32</v>
      </c>
      <c r="I1913" s="1">
        <v>38</v>
      </c>
      <c r="J1913" s="1">
        <v>0</v>
      </c>
      <c r="K1913" s="1">
        <v>5</v>
      </c>
      <c r="L1913" s="1">
        <v>274</v>
      </c>
      <c r="M1913" s="1">
        <v>274.06</v>
      </c>
      <c r="N1913" s="1">
        <v>272.55399999999997</v>
      </c>
      <c r="O1913" s="1">
        <v>272.60000000000002</v>
      </c>
      <c r="P1913" s="1">
        <v>6</v>
      </c>
      <c r="Q1913" s="1">
        <v>30</v>
      </c>
      <c r="R1913" s="2" t="s">
        <v>31</v>
      </c>
      <c r="S1913" s="2"/>
      <c r="T1913" s="2" t="s">
        <v>125</v>
      </c>
      <c r="U1913" s="2" t="s">
        <v>126</v>
      </c>
      <c r="V1913" s="2" t="s">
        <v>127</v>
      </c>
      <c r="W1913" s="2" t="s">
        <v>3984</v>
      </c>
      <c r="X1913" s="3">
        <v>44900.397222222222</v>
      </c>
      <c r="Y1913" s="2" t="s">
        <v>1304</v>
      </c>
      <c r="Z1913" s="2" t="s">
        <v>36</v>
      </c>
      <c r="AA1913" s="2"/>
      <c r="AB1913" s="2" t="s">
        <v>3985</v>
      </c>
    </row>
    <row r="1914" spans="1:28" ht="13" x14ac:dyDescent="0.15">
      <c r="A1914" s="1">
        <v>397</v>
      </c>
      <c r="B1914" s="2" t="s">
        <v>28</v>
      </c>
      <c r="C1914" s="2" t="s">
        <v>3397</v>
      </c>
      <c r="D1914" s="1">
        <v>38</v>
      </c>
      <c r="E1914" s="2" t="s">
        <v>1619</v>
      </c>
      <c r="F1914" s="2" t="s">
        <v>119</v>
      </c>
      <c r="G1914" s="2"/>
      <c r="H1914" s="1">
        <v>32</v>
      </c>
      <c r="I1914" s="1">
        <v>38</v>
      </c>
      <c r="J1914" s="1">
        <v>0</v>
      </c>
      <c r="K1914" s="1">
        <v>5</v>
      </c>
      <c r="L1914" s="1">
        <v>274</v>
      </c>
      <c r="M1914" s="1">
        <v>274.06</v>
      </c>
      <c r="N1914" s="1">
        <v>272.55399999999997</v>
      </c>
      <c r="O1914" s="1">
        <v>272.60000000000002</v>
      </c>
      <c r="P1914" s="1">
        <v>6</v>
      </c>
      <c r="Q1914" s="1">
        <v>5</v>
      </c>
      <c r="R1914" s="2" t="s">
        <v>31</v>
      </c>
      <c r="S1914" s="2"/>
      <c r="T1914" s="2" t="s">
        <v>136</v>
      </c>
      <c r="U1914" s="2" t="s">
        <v>137</v>
      </c>
      <c r="V1914" s="2" t="s">
        <v>138</v>
      </c>
      <c r="W1914" s="2" t="s">
        <v>3986</v>
      </c>
      <c r="X1914" s="3">
        <v>44900.397222222222</v>
      </c>
      <c r="Y1914" s="2" t="s">
        <v>1304</v>
      </c>
      <c r="Z1914" s="2" t="s">
        <v>36</v>
      </c>
      <c r="AA1914" s="2"/>
      <c r="AB1914" s="2" t="s">
        <v>3987</v>
      </c>
    </row>
    <row r="1915" spans="1:28" ht="13" x14ac:dyDescent="0.15">
      <c r="A1915" s="1">
        <v>397</v>
      </c>
      <c r="B1915" s="2" t="s">
        <v>28</v>
      </c>
      <c r="C1915" s="2" t="s">
        <v>3397</v>
      </c>
      <c r="D1915" s="1">
        <v>38</v>
      </c>
      <c r="E1915" s="2" t="s">
        <v>1619</v>
      </c>
      <c r="F1915" s="2" t="s">
        <v>119</v>
      </c>
      <c r="G1915" s="2"/>
      <c r="H1915" s="1">
        <v>32</v>
      </c>
      <c r="I1915" s="1">
        <v>38</v>
      </c>
      <c r="J1915" s="1">
        <v>0</v>
      </c>
      <c r="K1915" s="1">
        <v>5</v>
      </c>
      <c r="L1915" s="1">
        <v>274</v>
      </c>
      <c r="M1915" s="1">
        <v>274.06</v>
      </c>
      <c r="N1915" s="1">
        <v>272.55399999999997</v>
      </c>
      <c r="O1915" s="1">
        <v>272.60000000000002</v>
      </c>
      <c r="P1915" s="1">
        <v>6</v>
      </c>
      <c r="Q1915" s="1">
        <v>20</v>
      </c>
      <c r="R1915" s="2" t="s">
        <v>31</v>
      </c>
      <c r="S1915" s="2"/>
      <c r="T1915" s="2" t="s">
        <v>146</v>
      </c>
      <c r="U1915" s="2" t="s">
        <v>147</v>
      </c>
      <c r="V1915" s="2" t="s">
        <v>148</v>
      </c>
      <c r="W1915" s="2" t="s">
        <v>3988</v>
      </c>
      <c r="X1915" s="3">
        <v>44900.397222222222</v>
      </c>
      <c r="Y1915" s="2" t="s">
        <v>1304</v>
      </c>
      <c r="Z1915" s="2" t="s">
        <v>36</v>
      </c>
      <c r="AA1915" s="2"/>
      <c r="AB1915" s="2" t="s">
        <v>3989</v>
      </c>
    </row>
    <row r="1916" spans="1:28" ht="13" x14ac:dyDescent="0.15">
      <c r="A1916" s="1">
        <v>397</v>
      </c>
      <c r="B1916" s="2" t="s">
        <v>28</v>
      </c>
      <c r="C1916" s="2" t="s">
        <v>3397</v>
      </c>
      <c r="D1916" s="1">
        <v>38</v>
      </c>
      <c r="E1916" s="2" t="s">
        <v>1619</v>
      </c>
      <c r="F1916" s="2" t="s">
        <v>119</v>
      </c>
      <c r="G1916" s="2"/>
      <c r="H1916" s="1">
        <v>32</v>
      </c>
      <c r="I1916" s="1">
        <v>38</v>
      </c>
      <c r="J1916" s="1">
        <v>0</v>
      </c>
      <c r="K1916" s="1">
        <v>5</v>
      </c>
      <c r="L1916" s="1">
        <v>274</v>
      </c>
      <c r="M1916" s="1">
        <v>274.06</v>
      </c>
      <c r="N1916" s="1">
        <v>272.55399999999997</v>
      </c>
      <c r="O1916" s="1">
        <v>272.60000000000002</v>
      </c>
      <c r="P1916" s="1">
        <v>6</v>
      </c>
      <c r="Q1916" s="1">
        <v>5</v>
      </c>
      <c r="R1916" s="2" t="s">
        <v>31</v>
      </c>
      <c r="S1916" s="2"/>
      <c r="T1916" s="2" t="s">
        <v>153</v>
      </c>
      <c r="U1916" s="2" t="s">
        <v>154</v>
      </c>
      <c r="V1916" s="2" t="s">
        <v>155</v>
      </c>
      <c r="W1916" s="2" t="s">
        <v>3990</v>
      </c>
      <c r="X1916" s="3">
        <v>44900.397222222222</v>
      </c>
      <c r="Y1916" s="2" t="s">
        <v>1304</v>
      </c>
      <c r="Z1916" s="2" t="s">
        <v>36</v>
      </c>
      <c r="AA1916" s="2"/>
      <c r="AB1916" s="2" t="s">
        <v>3991</v>
      </c>
    </row>
    <row r="1917" spans="1:28" ht="13" x14ac:dyDescent="0.15">
      <c r="A1917" s="1">
        <v>397</v>
      </c>
      <c r="B1917" s="2" t="s">
        <v>28</v>
      </c>
      <c r="C1917" s="2" t="s">
        <v>3397</v>
      </c>
      <c r="D1917" s="1">
        <v>38</v>
      </c>
      <c r="E1917" s="2" t="s">
        <v>1619</v>
      </c>
      <c r="F1917" s="2" t="s">
        <v>119</v>
      </c>
      <c r="G1917" s="2"/>
      <c r="H1917" s="1">
        <v>32</v>
      </c>
      <c r="I1917" s="1">
        <v>38</v>
      </c>
      <c r="J1917" s="1">
        <v>0</v>
      </c>
      <c r="K1917" s="1">
        <v>5</v>
      </c>
      <c r="L1917" s="1">
        <v>274</v>
      </c>
      <c r="M1917" s="1">
        <v>274.06</v>
      </c>
      <c r="N1917" s="1">
        <v>272.55399999999997</v>
      </c>
      <c r="O1917" s="1">
        <v>272.60000000000002</v>
      </c>
      <c r="P1917" s="1">
        <v>6</v>
      </c>
      <c r="Q1917" s="1">
        <v>30</v>
      </c>
      <c r="R1917" s="2" t="s">
        <v>31</v>
      </c>
      <c r="S1917" s="2"/>
      <c r="T1917" s="2" t="s">
        <v>120</v>
      </c>
      <c r="U1917" s="2" t="s">
        <v>121</v>
      </c>
      <c r="V1917" s="2" t="s">
        <v>122</v>
      </c>
      <c r="W1917" s="2" t="s">
        <v>3992</v>
      </c>
      <c r="X1917" s="3">
        <v>44900.397222222222</v>
      </c>
      <c r="Y1917" s="2" t="s">
        <v>1304</v>
      </c>
      <c r="Z1917" s="2" t="s">
        <v>36</v>
      </c>
      <c r="AA1917" s="2"/>
      <c r="AB1917" s="2" t="s">
        <v>3993</v>
      </c>
    </row>
    <row r="1918" spans="1:28" ht="13" x14ac:dyDescent="0.15">
      <c r="A1918" s="1">
        <v>397</v>
      </c>
      <c r="B1918" s="2" t="s">
        <v>28</v>
      </c>
      <c r="C1918" s="2" t="s">
        <v>3397</v>
      </c>
      <c r="D1918" s="1">
        <v>38</v>
      </c>
      <c r="E1918" s="2" t="s">
        <v>1619</v>
      </c>
      <c r="F1918" s="2" t="s">
        <v>119</v>
      </c>
      <c r="G1918" s="2"/>
      <c r="H1918" s="1">
        <v>32</v>
      </c>
      <c r="I1918" s="1">
        <v>38</v>
      </c>
      <c r="J1918" s="1">
        <v>32</v>
      </c>
      <c r="K1918" s="1">
        <v>5</v>
      </c>
      <c r="L1918" s="1">
        <v>274</v>
      </c>
      <c r="M1918" s="1">
        <v>274.06</v>
      </c>
      <c r="N1918" s="1">
        <v>272.55399999999997</v>
      </c>
      <c r="O1918" s="1">
        <v>272.60000000000002</v>
      </c>
      <c r="P1918" s="1">
        <v>6</v>
      </c>
      <c r="Q1918" s="1">
        <v>212</v>
      </c>
      <c r="R1918" s="2" t="s">
        <v>59</v>
      </c>
      <c r="S1918" s="2" t="s">
        <v>32</v>
      </c>
      <c r="T1918" s="2"/>
      <c r="U1918" s="2"/>
      <c r="V1918" s="2" t="s">
        <v>32</v>
      </c>
      <c r="W1918" s="2" t="s">
        <v>3994</v>
      </c>
      <c r="X1918" s="3">
        <v>44900.397222222222</v>
      </c>
      <c r="Y1918" s="2" t="s">
        <v>1304</v>
      </c>
      <c r="Z1918" s="2" t="s">
        <v>36</v>
      </c>
      <c r="AA1918" s="2"/>
      <c r="AB1918" s="2" t="s">
        <v>3995</v>
      </c>
    </row>
    <row r="1919" spans="1:28" ht="13" x14ac:dyDescent="0.15">
      <c r="A1919" s="1">
        <v>397</v>
      </c>
      <c r="B1919" s="2" t="s">
        <v>28</v>
      </c>
      <c r="C1919" s="2" t="s">
        <v>3397</v>
      </c>
      <c r="D1919" s="1">
        <v>39</v>
      </c>
      <c r="E1919" s="2" t="s">
        <v>1619</v>
      </c>
      <c r="F1919" s="2" t="s">
        <v>119</v>
      </c>
      <c r="G1919" s="2"/>
      <c r="H1919" s="1">
        <v>11</v>
      </c>
      <c r="I1919" s="1">
        <v>17</v>
      </c>
      <c r="J1919" s="1">
        <v>0</v>
      </c>
      <c r="K1919" s="1">
        <v>5</v>
      </c>
      <c r="L1919" s="1">
        <v>280.25</v>
      </c>
      <c r="M1919" s="1">
        <v>280.31</v>
      </c>
      <c r="N1919" s="1">
        <v>278.55399999999997</v>
      </c>
      <c r="O1919" s="1">
        <v>278.601</v>
      </c>
      <c r="P1919" s="1">
        <v>6</v>
      </c>
      <c r="Q1919" s="1">
        <v>20</v>
      </c>
      <c r="R1919" s="2" t="s">
        <v>31</v>
      </c>
      <c r="S1919" s="2"/>
      <c r="T1919" s="2" t="s">
        <v>146</v>
      </c>
      <c r="U1919" s="2" t="s">
        <v>147</v>
      </c>
      <c r="V1919" s="2" t="s">
        <v>148</v>
      </c>
      <c r="W1919" s="2" t="s">
        <v>3996</v>
      </c>
      <c r="X1919" s="3">
        <v>44900.431944444441</v>
      </c>
      <c r="Y1919" s="2" t="s">
        <v>1304</v>
      </c>
      <c r="Z1919" s="2" t="s">
        <v>36</v>
      </c>
      <c r="AA1919" s="2"/>
      <c r="AB1919" s="2" t="s">
        <v>3997</v>
      </c>
    </row>
    <row r="1920" spans="1:28" ht="13" x14ac:dyDescent="0.15">
      <c r="A1920" s="1">
        <v>397</v>
      </c>
      <c r="B1920" s="2" t="s">
        <v>28</v>
      </c>
      <c r="C1920" s="2" t="s">
        <v>3397</v>
      </c>
      <c r="D1920" s="1">
        <v>39</v>
      </c>
      <c r="E1920" s="2" t="s">
        <v>1619</v>
      </c>
      <c r="F1920" s="2" t="s">
        <v>119</v>
      </c>
      <c r="G1920" s="2"/>
      <c r="H1920" s="1">
        <v>11</v>
      </c>
      <c r="I1920" s="1">
        <v>17</v>
      </c>
      <c r="J1920" s="1">
        <v>0</v>
      </c>
      <c r="K1920" s="1">
        <v>5</v>
      </c>
      <c r="L1920" s="1">
        <v>280.25</v>
      </c>
      <c r="M1920" s="1">
        <v>280.31</v>
      </c>
      <c r="N1920" s="1">
        <v>278.55399999999997</v>
      </c>
      <c r="O1920" s="1">
        <v>278.601</v>
      </c>
      <c r="P1920" s="1">
        <v>6</v>
      </c>
      <c r="Q1920" s="1">
        <v>20</v>
      </c>
      <c r="R1920" s="2" t="s">
        <v>31</v>
      </c>
      <c r="S1920" s="2"/>
      <c r="T1920" s="2" t="s">
        <v>158</v>
      </c>
      <c r="U1920" s="2" t="s">
        <v>159</v>
      </c>
      <c r="V1920" s="2" t="s">
        <v>160</v>
      </c>
      <c r="W1920" s="2" t="s">
        <v>3998</v>
      </c>
      <c r="X1920" s="3">
        <v>44900.431944444441</v>
      </c>
      <c r="Y1920" s="2" t="s">
        <v>1304</v>
      </c>
      <c r="Z1920" s="2" t="s">
        <v>36</v>
      </c>
      <c r="AA1920" s="2"/>
      <c r="AB1920" s="2" t="s">
        <v>3999</v>
      </c>
    </row>
    <row r="1921" spans="1:28" ht="13" x14ac:dyDescent="0.15">
      <c r="A1921" s="1">
        <v>397</v>
      </c>
      <c r="B1921" s="2" t="s">
        <v>28</v>
      </c>
      <c r="C1921" s="2" t="s">
        <v>3397</v>
      </c>
      <c r="D1921" s="1">
        <v>39</v>
      </c>
      <c r="E1921" s="2" t="s">
        <v>1619</v>
      </c>
      <c r="F1921" s="2" t="s">
        <v>119</v>
      </c>
      <c r="G1921" s="2"/>
      <c r="H1921" s="1">
        <v>11</v>
      </c>
      <c r="I1921" s="1">
        <v>17</v>
      </c>
      <c r="J1921" s="1">
        <v>0</v>
      </c>
      <c r="K1921" s="1">
        <v>5</v>
      </c>
      <c r="L1921" s="1">
        <v>280.25</v>
      </c>
      <c r="M1921" s="1">
        <v>280.31</v>
      </c>
      <c r="N1921" s="1">
        <v>278.55399999999997</v>
      </c>
      <c r="O1921" s="1">
        <v>278.601</v>
      </c>
      <c r="P1921" s="1">
        <v>6</v>
      </c>
      <c r="Q1921" s="1">
        <v>30</v>
      </c>
      <c r="R1921" s="2" t="s">
        <v>31</v>
      </c>
      <c r="S1921" s="2"/>
      <c r="T1921" s="2" t="s">
        <v>125</v>
      </c>
      <c r="U1921" s="2" t="s">
        <v>126</v>
      </c>
      <c r="V1921" s="2" t="s">
        <v>127</v>
      </c>
      <c r="W1921" s="2" t="s">
        <v>4000</v>
      </c>
      <c r="X1921" s="3">
        <v>44900.431944444441</v>
      </c>
      <c r="Y1921" s="2" t="s">
        <v>1304</v>
      </c>
      <c r="Z1921" s="2" t="s">
        <v>36</v>
      </c>
      <c r="AA1921" s="2"/>
      <c r="AB1921" s="2" t="s">
        <v>4001</v>
      </c>
    </row>
    <row r="1922" spans="1:28" ht="13" x14ac:dyDescent="0.15">
      <c r="A1922" s="1">
        <v>397</v>
      </c>
      <c r="B1922" s="2" t="s">
        <v>28</v>
      </c>
      <c r="C1922" s="2" t="s">
        <v>3397</v>
      </c>
      <c r="D1922" s="1">
        <v>39</v>
      </c>
      <c r="E1922" s="2" t="s">
        <v>1619</v>
      </c>
      <c r="F1922" s="2" t="s">
        <v>119</v>
      </c>
      <c r="G1922" s="2"/>
      <c r="H1922" s="1">
        <v>11</v>
      </c>
      <c r="I1922" s="1">
        <v>17</v>
      </c>
      <c r="J1922" s="1">
        <v>0</v>
      </c>
      <c r="K1922" s="1">
        <v>5</v>
      </c>
      <c r="L1922" s="1">
        <v>280.25</v>
      </c>
      <c r="M1922" s="1">
        <v>280.31</v>
      </c>
      <c r="N1922" s="1">
        <v>278.55399999999997</v>
      </c>
      <c r="O1922" s="1">
        <v>278.601</v>
      </c>
      <c r="P1922" s="1">
        <v>6</v>
      </c>
      <c r="Q1922" s="1">
        <v>5</v>
      </c>
      <c r="R1922" s="2" t="s">
        <v>31</v>
      </c>
      <c r="S1922" s="2"/>
      <c r="T1922" s="2" t="s">
        <v>136</v>
      </c>
      <c r="U1922" s="2" t="s">
        <v>137</v>
      </c>
      <c r="V1922" s="2" t="s">
        <v>138</v>
      </c>
      <c r="W1922" s="2" t="s">
        <v>4002</v>
      </c>
      <c r="X1922" s="3">
        <v>44900.431944444441</v>
      </c>
      <c r="Y1922" s="2" t="s">
        <v>1304</v>
      </c>
      <c r="Z1922" s="2" t="s">
        <v>36</v>
      </c>
      <c r="AA1922" s="2"/>
      <c r="AB1922" s="2" t="s">
        <v>4003</v>
      </c>
    </row>
    <row r="1923" spans="1:28" ht="13" x14ac:dyDescent="0.15">
      <c r="A1923" s="1">
        <v>397</v>
      </c>
      <c r="B1923" s="2" t="s">
        <v>28</v>
      </c>
      <c r="C1923" s="2" t="s">
        <v>3397</v>
      </c>
      <c r="D1923" s="1">
        <v>39</v>
      </c>
      <c r="E1923" s="2" t="s">
        <v>1619</v>
      </c>
      <c r="F1923" s="2" t="s">
        <v>119</v>
      </c>
      <c r="G1923" s="2"/>
      <c r="H1923" s="1">
        <v>11</v>
      </c>
      <c r="I1923" s="1">
        <v>17</v>
      </c>
      <c r="J1923" s="1">
        <v>0</v>
      </c>
      <c r="K1923" s="1">
        <v>5</v>
      </c>
      <c r="L1923" s="1">
        <v>280.25</v>
      </c>
      <c r="M1923" s="1">
        <v>280.31</v>
      </c>
      <c r="N1923" s="1">
        <v>278.55399999999997</v>
      </c>
      <c r="O1923" s="1">
        <v>278.601</v>
      </c>
      <c r="P1923" s="1">
        <v>6</v>
      </c>
      <c r="Q1923" s="1">
        <v>5</v>
      </c>
      <c r="R1923" s="2" t="s">
        <v>31</v>
      </c>
      <c r="S1923" s="2"/>
      <c r="T1923" s="2" t="s">
        <v>141</v>
      </c>
      <c r="U1923" s="2" t="s">
        <v>142</v>
      </c>
      <c r="V1923" s="2" t="s">
        <v>143</v>
      </c>
      <c r="W1923" s="2" t="s">
        <v>4004</v>
      </c>
      <c r="X1923" s="3">
        <v>44900.431944444441</v>
      </c>
      <c r="Y1923" s="2" t="s">
        <v>1304</v>
      </c>
      <c r="Z1923" s="2" t="s">
        <v>36</v>
      </c>
      <c r="AA1923" s="2"/>
      <c r="AB1923" s="2" t="s">
        <v>4005</v>
      </c>
    </row>
    <row r="1924" spans="1:28" ht="13" x14ac:dyDescent="0.15">
      <c r="A1924" s="1">
        <v>397</v>
      </c>
      <c r="B1924" s="2" t="s">
        <v>28</v>
      </c>
      <c r="C1924" s="2" t="s">
        <v>3397</v>
      </c>
      <c r="D1924" s="1">
        <v>39</v>
      </c>
      <c r="E1924" s="2" t="s">
        <v>1619</v>
      </c>
      <c r="F1924" s="2" t="s">
        <v>119</v>
      </c>
      <c r="G1924" s="2"/>
      <c r="H1924" s="1">
        <v>11</v>
      </c>
      <c r="I1924" s="1">
        <v>17</v>
      </c>
      <c r="J1924" s="1">
        <v>11</v>
      </c>
      <c r="K1924" s="1">
        <v>5</v>
      </c>
      <c r="L1924" s="1">
        <v>280.25</v>
      </c>
      <c r="M1924" s="1">
        <v>280.31</v>
      </c>
      <c r="N1924" s="1">
        <v>278.55399999999997</v>
      </c>
      <c r="O1924" s="1">
        <v>278.60000000000002</v>
      </c>
      <c r="P1924" s="1">
        <v>6</v>
      </c>
      <c r="Q1924" s="1">
        <v>212</v>
      </c>
      <c r="R1924" s="2" t="s">
        <v>59</v>
      </c>
      <c r="S1924" s="2" t="s">
        <v>32</v>
      </c>
      <c r="T1924" s="2"/>
      <c r="U1924" s="2"/>
      <c r="V1924" s="2" t="s">
        <v>32</v>
      </c>
      <c r="W1924" s="2" t="s">
        <v>4006</v>
      </c>
      <c r="X1924" s="3">
        <v>44900.431250000001</v>
      </c>
      <c r="Y1924" s="2" t="s">
        <v>1304</v>
      </c>
      <c r="Z1924" s="2" t="s">
        <v>36</v>
      </c>
      <c r="AA1924" s="2"/>
      <c r="AB1924" s="2" t="s">
        <v>4007</v>
      </c>
    </row>
    <row r="1925" spans="1:28" ht="13" x14ac:dyDescent="0.15">
      <c r="A1925" s="1">
        <v>397</v>
      </c>
      <c r="B1925" s="2" t="s">
        <v>28</v>
      </c>
      <c r="C1925" s="2" t="s">
        <v>3397</v>
      </c>
      <c r="D1925" s="1">
        <v>39</v>
      </c>
      <c r="E1925" s="2" t="s">
        <v>1619</v>
      </c>
      <c r="F1925" s="2" t="s">
        <v>119</v>
      </c>
      <c r="G1925" s="2"/>
      <c r="H1925" s="1">
        <v>11</v>
      </c>
      <c r="I1925" s="1">
        <v>17</v>
      </c>
      <c r="J1925" s="1">
        <v>0</v>
      </c>
      <c r="K1925" s="1">
        <v>5</v>
      </c>
      <c r="L1925" s="1">
        <v>280.25</v>
      </c>
      <c r="M1925" s="1">
        <v>280.31</v>
      </c>
      <c r="N1925" s="1">
        <v>278.55399999999997</v>
      </c>
      <c r="O1925" s="1">
        <v>278.601</v>
      </c>
      <c r="P1925" s="1">
        <v>6</v>
      </c>
      <c r="Q1925" s="1">
        <v>30</v>
      </c>
      <c r="R1925" s="2" t="s">
        <v>31</v>
      </c>
      <c r="S1925" s="2"/>
      <c r="T1925" s="2" t="s">
        <v>120</v>
      </c>
      <c r="U1925" s="2" t="s">
        <v>121</v>
      </c>
      <c r="V1925" s="2" t="s">
        <v>122</v>
      </c>
      <c r="W1925" s="2" t="s">
        <v>4008</v>
      </c>
      <c r="X1925" s="3">
        <v>44900.431944444441</v>
      </c>
      <c r="Y1925" s="2" t="s">
        <v>1304</v>
      </c>
      <c r="Z1925" s="2" t="s">
        <v>36</v>
      </c>
      <c r="AA1925" s="2"/>
      <c r="AB1925" s="2" t="s">
        <v>4009</v>
      </c>
    </row>
    <row r="1926" spans="1:28" ht="13" x14ac:dyDescent="0.15">
      <c r="A1926" s="1">
        <v>397</v>
      </c>
      <c r="B1926" s="2" t="s">
        <v>28</v>
      </c>
      <c r="C1926" s="2" t="s">
        <v>3397</v>
      </c>
      <c r="D1926" s="1">
        <v>39</v>
      </c>
      <c r="E1926" s="2" t="s">
        <v>1619</v>
      </c>
      <c r="F1926" s="2" t="s">
        <v>119</v>
      </c>
      <c r="G1926" s="2"/>
      <c r="H1926" s="1">
        <v>11</v>
      </c>
      <c r="I1926" s="1">
        <v>17</v>
      </c>
      <c r="J1926" s="1">
        <v>0</v>
      </c>
      <c r="K1926" s="1">
        <v>5</v>
      </c>
      <c r="L1926" s="1">
        <v>280.25</v>
      </c>
      <c r="M1926" s="1">
        <v>280.31</v>
      </c>
      <c r="N1926" s="1">
        <v>278.55399999999997</v>
      </c>
      <c r="O1926" s="1">
        <v>278.601</v>
      </c>
      <c r="P1926" s="1">
        <v>6</v>
      </c>
      <c r="Q1926" s="1">
        <v>5</v>
      </c>
      <c r="R1926" s="2" t="s">
        <v>31</v>
      </c>
      <c r="S1926" s="2"/>
      <c r="T1926" s="2" t="s">
        <v>153</v>
      </c>
      <c r="U1926" s="2" t="s">
        <v>154</v>
      </c>
      <c r="V1926" s="2" t="s">
        <v>155</v>
      </c>
      <c r="W1926" s="2" t="s">
        <v>4010</v>
      </c>
      <c r="X1926" s="3">
        <v>44900.431944444441</v>
      </c>
      <c r="Y1926" s="2" t="s">
        <v>1304</v>
      </c>
      <c r="Z1926" s="2" t="s">
        <v>36</v>
      </c>
      <c r="AA1926" s="2"/>
      <c r="AB1926" s="2" t="s">
        <v>4011</v>
      </c>
    </row>
    <row r="1927" spans="1:28" ht="13" x14ac:dyDescent="0.15">
      <c r="A1927" s="1">
        <v>397</v>
      </c>
      <c r="B1927" s="2" t="s">
        <v>28</v>
      </c>
      <c r="C1927" s="2" t="s">
        <v>3397</v>
      </c>
      <c r="D1927" s="1">
        <v>40</v>
      </c>
      <c r="E1927" s="2" t="s">
        <v>1619</v>
      </c>
      <c r="F1927" s="2" t="s">
        <v>119</v>
      </c>
      <c r="G1927" s="2"/>
      <c r="H1927" s="1">
        <v>24</v>
      </c>
      <c r="I1927" s="1">
        <v>30</v>
      </c>
      <c r="J1927" s="1">
        <v>0</v>
      </c>
      <c r="K1927" s="1">
        <v>5</v>
      </c>
      <c r="L1927" s="1">
        <v>287.92</v>
      </c>
      <c r="M1927" s="1">
        <v>287.98</v>
      </c>
      <c r="N1927" s="1">
        <v>284.56200000000001</v>
      </c>
      <c r="O1927" s="1">
        <v>284.60000000000002</v>
      </c>
      <c r="P1927" s="1">
        <v>6</v>
      </c>
      <c r="Q1927" s="1">
        <v>5</v>
      </c>
      <c r="R1927" s="2" t="s">
        <v>31</v>
      </c>
      <c r="S1927" s="2"/>
      <c r="T1927" s="2" t="s">
        <v>136</v>
      </c>
      <c r="U1927" s="2" t="s">
        <v>137</v>
      </c>
      <c r="V1927" s="2" t="s">
        <v>138</v>
      </c>
      <c r="W1927" s="2" t="s">
        <v>4012</v>
      </c>
      <c r="X1927" s="3">
        <v>44900.470138888886</v>
      </c>
      <c r="Y1927" s="2" t="s">
        <v>35</v>
      </c>
      <c r="Z1927" s="2" t="s">
        <v>36</v>
      </c>
      <c r="AA1927" s="2"/>
      <c r="AB1927" s="2" t="s">
        <v>4013</v>
      </c>
    </row>
    <row r="1928" spans="1:28" ht="13" x14ac:dyDescent="0.15">
      <c r="A1928" s="1">
        <v>397</v>
      </c>
      <c r="B1928" s="2" t="s">
        <v>28</v>
      </c>
      <c r="C1928" s="2" t="s">
        <v>3397</v>
      </c>
      <c r="D1928" s="1">
        <v>40</v>
      </c>
      <c r="E1928" s="2" t="s">
        <v>1619</v>
      </c>
      <c r="F1928" s="2" t="s">
        <v>119</v>
      </c>
      <c r="G1928" s="2"/>
      <c r="H1928" s="1">
        <v>24</v>
      </c>
      <c r="I1928" s="1">
        <v>30</v>
      </c>
      <c r="J1928" s="1">
        <v>0</v>
      </c>
      <c r="K1928" s="1">
        <v>5</v>
      </c>
      <c r="L1928" s="1">
        <v>287.92</v>
      </c>
      <c r="M1928" s="1">
        <v>287.98</v>
      </c>
      <c r="N1928" s="1">
        <v>284.56200000000001</v>
      </c>
      <c r="O1928" s="1">
        <v>284.60000000000002</v>
      </c>
      <c r="P1928" s="1">
        <v>6</v>
      </c>
      <c r="Q1928" s="1">
        <v>20</v>
      </c>
      <c r="R1928" s="2" t="s">
        <v>31</v>
      </c>
      <c r="S1928" s="2"/>
      <c r="T1928" s="2" t="s">
        <v>146</v>
      </c>
      <c r="U1928" s="2" t="s">
        <v>147</v>
      </c>
      <c r="V1928" s="2" t="s">
        <v>148</v>
      </c>
      <c r="W1928" s="2" t="s">
        <v>4014</v>
      </c>
      <c r="X1928" s="3">
        <v>44900.470138888886</v>
      </c>
      <c r="Y1928" s="2" t="s">
        <v>35</v>
      </c>
      <c r="Z1928" s="2" t="s">
        <v>36</v>
      </c>
      <c r="AA1928" s="2"/>
      <c r="AB1928" s="2" t="s">
        <v>4015</v>
      </c>
    </row>
    <row r="1929" spans="1:28" ht="13" x14ac:dyDescent="0.15">
      <c r="A1929" s="1">
        <v>397</v>
      </c>
      <c r="B1929" s="2" t="s">
        <v>28</v>
      </c>
      <c r="C1929" s="2" t="s">
        <v>3397</v>
      </c>
      <c r="D1929" s="1">
        <v>40</v>
      </c>
      <c r="E1929" s="2" t="s">
        <v>1619</v>
      </c>
      <c r="F1929" s="2" t="s">
        <v>119</v>
      </c>
      <c r="G1929" s="2"/>
      <c r="H1929" s="1">
        <v>24</v>
      </c>
      <c r="I1929" s="1">
        <v>30</v>
      </c>
      <c r="J1929" s="1">
        <v>0</v>
      </c>
      <c r="K1929" s="1">
        <v>5</v>
      </c>
      <c r="L1929" s="1">
        <v>287.92</v>
      </c>
      <c r="M1929" s="1">
        <v>287.98</v>
      </c>
      <c r="N1929" s="1">
        <v>284.56200000000001</v>
      </c>
      <c r="O1929" s="1">
        <v>284.60000000000002</v>
      </c>
      <c r="P1929" s="1">
        <v>6</v>
      </c>
      <c r="Q1929" s="1">
        <v>30</v>
      </c>
      <c r="R1929" s="2" t="s">
        <v>31</v>
      </c>
      <c r="S1929" s="2"/>
      <c r="T1929" s="2" t="s">
        <v>125</v>
      </c>
      <c r="U1929" s="2" t="s">
        <v>126</v>
      </c>
      <c r="V1929" s="2" t="s">
        <v>127</v>
      </c>
      <c r="W1929" s="2" t="s">
        <v>4016</v>
      </c>
      <c r="X1929" s="3">
        <v>44900.470138888886</v>
      </c>
      <c r="Y1929" s="2" t="s">
        <v>35</v>
      </c>
      <c r="Z1929" s="2" t="s">
        <v>36</v>
      </c>
      <c r="AA1929" s="2"/>
      <c r="AB1929" s="2" t="s">
        <v>4017</v>
      </c>
    </row>
    <row r="1930" spans="1:28" ht="13" x14ac:dyDescent="0.15">
      <c r="A1930" s="1">
        <v>397</v>
      </c>
      <c r="B1930" s="2" t="s">
        <v>28</v>
      </c>
      <c r="C1930" s="2" t="s">
        <v>3397</v>
      </c>
      <c r="D1930" s="1">
        <v>40</v>
      </c>
      <c r="E1930" s="2" t="s">
        <v>1619</v>
      </c>
      <c r="F1930" s="2" t="s">
        <v>119</v>
      </c>
      <c r="G1930" s="2"/>
      <c r="H1930" s="1">
        <v>24</v>
      </c>
      <c r="I1930" s="1">
        <v>30</v>
      </c>
      <c r="J1930" s="1">
        <v>0</v>
      </c>
      <c r="K1930" s="1">
        <v>5</v>
      </c>
      <c r="L1930" s="1">
        <v>287.92</v>
      </c>
      <c r="M1930" s="1">
        <v>287.98</v>
      </c>
      <c r="N1930" s="1">
        <v>284.56200000000001</v>
      </c>
      <c r="O1930" s="1">
        <v>284.60000000000002</v>
      </c>
      <c r="P1930" s="1">
        <v>6</v>
      </c>
      <c r="Q1930" s="1">
        <v>5</v>
      </c>
      <c r="R1930" s="2" t="s">
        <v>31</v>
      </c>
      <c r="S1930" s="2"/>
      <c r="T1930" s="2" t="s">
        <v>141</v>
      </c>
      <c r="U1930" s="2" t="s">
        <v>142</v>
      </c>
      <c r="V1930" s="2" t="s">
        <v>143</v>
      </c>
      <c r="W1930" s="2" t="s">
        <v>4018</v>
      </c>
      <c r="X1930" s="3">
        <v>44900.470138888886</v>
      </c>
      <c r="Y1930" s="2" t="s">
        <v>35</v>
      </c>
      <c r="Z1930" s="2" t="s">
        <v>36</v>
      </c>
      <c r="AA1930" s="2"/>
      <c r="AB1930" s="2" t="s">
        <v>4019</v>
      </c>
    </row>
    <row r="1931" spans="1:28" ht="13" x14ac:dyDescent="0.15">
      <c r="A1931" s="1">
        <v>397</v>
      </c>
      <c r="B1931" s="2" t="s">
        <v>28</v>
      </c>
      <c r="C1931" s="2" t="s">
        <v>3397</v>
      </c>
      <c r="D1931" s="1">
        <v>40</v>
      </c>
      <c r="E1931" s="2" t="s">
        <v>1619</v>
      </c>
      <c r="F1931" s="2" t="s">
        <v>119</v>
      </c>
      <c r="G1931" s="2"/>
      <c r="H1931" s="1">
        <v>24</v>
      </c>
      <c r="I1931" s="1">
        <v>30</v>
      </c>
      <c r="J1931" s="1">
        <v>0</v>
      </c>
      <c r="K1931" s="1">
        <v>5</v>
      </c>
      <c r="L1931" s="1">
        <v>287.92</v>
      </c>
      <c r="M1931" s="1">
        <v>287.98</v>
      </c>
      <c r="N1931" s="1">
        <v>284.56200000000001</v>
      </c>
      <c r="O1931" s="1">
        <v>284.60000000000002</v>
      </c>
      <c r="P1931" s="1">
        <v>6</v>
      </c>
      <c r="Q1931" s="1">
        <v>30</v>
      </c>
      <c r="R1931" s="2" t="s">
        <v>31</v>
      </c>
      <c r="S1931" s="2"/>
      <c r="T1931" s="2" t="s">
        <v>120</v>
      </c>
      <c r="U1931" s="2" t="s">
        <v>121</v>
      </c>
      <c r="V1931" s="2" t="s">
        <v>122</v>
      </c>
      <c r="W1931" s="2" t="s">
        <v>4020</v>
      </c>
      <c r="X1931" s="3">
        <v>44900.470138888886</v>
      </c>
      <c r="Y1931" s="2" t="s">
        <v>35</v>
      </c>
      <c r="Z1931" s="2" t="s">
        <v>36</v>
      </c>
      <c r="AA1931" s="2"/>
      <c r="AB1931" s="2" t="s">
        <v>4021</v>
      </c>
    </row>
    <row r="1932" spans="1:28" ht="13" x14ac:dyDescent="0.15">
      <c r="A1932" s="1">
        <v>397</v>
      </c>
      <c r="B1932" s="2" t="s">
        <v>28</v>
      </c>
      <c r="C1932" s="2" t="s">
        <v>3397</v>
      </c>
      <c r="D1932" s="1">
        <v>40</v>
      </c>
      <c r="E1932" s="2" t="s">
        <v>1619</v>
      </c>
      <c r="F1932" s="2" t="s">
        <v>119</v>
      </c>
      <c r="G1932" s="2"/>
      <c r="H1932" s="1">
        <v>24</v>
      </c>
      <c r="I1932" s="1">
        <v>30</v>
      </c>
      <c r="J1932" s="1">
        <v>24</v>
      </c>
      <c r="K1932" s="1">
        <v>5</v>
      </c>
      <c r="L1932" s="1">
        <v>287.92</v>
      </c>
      <c r="M1932" s="1">
        <v>287.98</v>
      </c>
      <c r="N1932" s="1">
        <v>284.56200000000001</v>
      </c>
      <c r="O1932" s="1">
        <v>284.60000000000002</v>
      </c>
      <c r="P1932" s="1">
        <v>6</v>
      </c>
      <c r="Q1932" s="1">
        <v>212</v>
      </c>
      <c r="R1932" s="2" t="s">
        <v>59</v>
      </c>
      <c r="S1932" s="2" t="s">
        <v>32</v>
      </c>
      <c r="T1932" s="2"/>
      <c r="U1932" s="2"/>
      <c r="V1932" s="2" t="s">
        <v>32</v>
      </c>
      <c r="W1932" s="2" t="s">
        <v>4022</v>
      </c>
      <c r="X1932" s="3">
        <v>44900.470138888886</v>
      </c>
      <c r="Y1932" s="2" t="s">
        <v>35</v>
      </c>
      <c r="Z1932" s="2" t="s">
        <v>36</v>
      </c>
      <c r="AA1932" s="2"/>
      <c r="AB1932" s="2" t="s">
        <v>4023</v>
      </c>
    </row>
    <row r="1933" spans="1:28" ht="13" x14ac:dyDescent="0.15">
      <c r="A1933" s="1">
        <v>397</v>
      </c>
      <c r="B1933" s="2" t="s">
        <v>28</v>
      </c>
      <c r="C1933" s="2" t="s">
        <v>3397</v>
      </c>
      <c r="D1933" s="1">
        <v>40</v>
      </c>
      <c r="E1933" s="2" t="s">
        <v>1619</v>
      </c>
      <c r="F1933" s="2" t="s">
        <v>119</v>
      </c>
      <c r="G1933" s="2"/>
      <c r="H1933" s="1">
        <v>24</v>
      </c>
      <c r="I1933" s="1">
        <v>30</v>
      </c>
      <c r="J1933" s="1">
        <v>0</v>
      </c>
      <c r="K1933" s="1">
        <v>5</v>
      </c>
      <c r="L1933" s="1">
        <v>287.92</v>
      </c>
      <c r="M1933" s="1">
        <v>287.98</v>
      </c>
      <c r="N1933" s="1">
        <v>284.56200000000001</v>
      </c>
      <c r="O1933" s="1">
        <v>284.60000000000002</v>
      </c>
      <c r="P1933" s="1">
        <v>6</v>
      </c>
      <c r="Q1933" s="1">
        <v>20</v>
      </c>
      <c r="R1933" s="2" t="s">
        <v>31</v>
      </c>
      <c r="S1933" s="2"/>
      <c r="T1933" s="2" t="s">
        <v>158</v>
      </c>
      <c r="U1933" s="2" t="s">
        <v>159</v>
      </c>
      <c r="V1933" s="2" t="s">
        <v>160</v>
      </c>
      <c r="W1933" s="2" t="s">
        <v>4024</v>
      </c>
      <c r="X1933" s="3">
        <v>44900.470138888886</v>
      </c>
      <c r="Y1933" s="2" t="s">
        <v>35</v>
      </c>
      <c r="Z1933" s="2" t="s">
        <v>36</v>
      </c>
      <c r="AA1933" s="2"/>
      <c r="AB1933" s="2" t="s">
        <v>4025</v>
      </c>
    </row>
    <row r="1934" spans="1:28" ht="13" x14ac:dyDescent="0.15">
      <c r="A1934" s="1">
        <v>397</v>
      </c>
      <c r="B1934" s="2" t="s">
        <v>28</v>
      </c>
      <c r="C1934" s="2" t="s">
        <v>3397</v>
      </c>
      <c r="D1934" s="1">
        <v>40</v>
      </c>
      <c r="E1934" s="2" t="s">
        <v>1619</v>
      </c>
      <c r="F1934" s="2" t="s">
        <v>119</v>
      </c>
      <c r="G1934" s="2"/>
      <c r="H1934" s="1">
        <v>24</v>
      </c>
      <c r="I1934" s="1">
        <v>30</v>
      </c>
      <c r="J1934" s="1">
        <v>0</v>
      </c>
      <c r="K1934" s="1">
        <v>5</v>
      </c>
      <c r="L1934" s="1">
        <v>287.92</v>
      </c>
      <c r="M1934" s="1">
        <v>287.98</v>
      </c>
      <c r="N1934" s="1">
        <v>284.56200000000001</v>
      </c>
      <c r="O1934" s="1">
        <v>284.60000000000002</v>
      </c>
      <c r="P1934" s="1">
        <v>6</v>
      </c>
      <c r="Q1934" s="1">
        <v>5</v>
      </c>
      <c r="R1934" s="2" t="s">
        <v>31</v>
      </c>
      <c r="S1934" s="2"/>
      <c r="T1934" s="2" t="s">
        <v>153</v>
      </c>
      <c r="U1934" s="2" t="s">
        <v>154</v>
      </c>
      <c r="V1934" s="2" t="s">
        <v>155</v>
      </c>
      <c r="W1934" s="2" t="s">
        <v>4026</v>
      </c>
      <c r="X1934" s="3">
        <v>44900.470138888886</v>
      </c>
      <c r="Y1934" s="2" t="s">
        <v>35</v>
      </c>
      <c r="Z1934" s="2" t="s">
        <v>36</v>
      </c>
      <c r="AA1934" s="2"/>
      <c r="AB1934" s="2" t="s">
        <v>4027</v>
      </c>
    </row>
    <row r="1935" spans="1:28" ht="13" x14ac:dyDescent="0.15">
      <c r="A1935" s="1">
        <v>397</v>
      </c>
      <c r="B1935" s="2" t="s">
        <v>28</v>
      </c>
      <c r="C1935" s="2" t="s">
        <v>3397</v>
      </c>
      <c r="D1935" s="1">
        <v>41</v>
      </c>
      <c r="E1935" s="2" t="s">
        <v>1619</v>
      </c>
      <c r="F1935" s="2" t="s">
        <v>119</v>
      </c>
      <c r="G1935" s="2"/>
      <c r="H1935" s="1">
        <v>33</v>
      </c>
      <c r="I1935" s="1">
        <v>39</v>
      </c>
      <c r="J1935" s="1">
        <v>0</v>
      </c>
      <c r="K1935" s="1">
        <v>5</v>
      </c>
      <c r="L1935" s="1">
        <v>290.07</v>
      </c>
      <c r="M1935" s="1">
        <v>290.13</v>
      </c>
      <c r="N1935" s="1">
        <v>289.34800000000001</v>
      </c>
      <c r="O1935" s="1">
        <v>289.39999999999998</v>
      </c>
      <c r="P1935" s="1">
        <v>6</v>
      </c>
      <c r="Q1935" s="1">
        <v>5</v>
      </c>
      <c r="R1935" s="2" t="s">
        <v>31</v>
      </c>
      <c r="S1935" s="2"/>
      <c r="T1935" s="2" t="s">
        <v>136</v>
      </c>
      <c r="U1935" s="2" t="s">
        <v>137</v>
      </c>
      <c r="V1935" s="2" t="s">
        <v>138</v>
      </c>
      <c r="W1935" s="2" t="s">
        <v>4028</v>
      </c>
      <c r="X1935" s="3">
        <v>44900.495833333334</v>
      </c>
      <c r="Y1935" s="2" t="s">
        <v>35</v>
      </c>
      <c r="Z1935" s="2" t="s">
        <v>36</v>
      </c>
      <c r="AA1935" s="2"/>
      <c r="AB1935" s="2" t="s">
        <v>4029</v>
      </c>
    </row>
    <row r="1936" spans="1:28" ht="13" x14ac:dyDescent="0.15">
      <c r="A1936" s="1">
        <v>397</v>
      </c>
      <c r="B1936" s="2" t="s">
        <v>28</v>
      </c>
      <c r="C1936" s="2" t="s">
        <v>3397</v>
      </c>
      <c r="D1936" s="1">
        <v>41</v>
      </c>
      <c r="E1936" s="2" t="s">
        <v>1619</v>
      </c>
      <c r="F1936" s="2" t="s">
        <v>119</v>
      </c>
      <c r="G1936" s="2"/>
      <c r="H1936" s="1">
        <v>33</v>
      </c>
      <c r="I1936" s="1">
        <v>39</v>
      </c>
      <c r="J1936" s="1">
        <v>33</v>
      </c>
      <c r="K1936" s="1">
        <v>5</v>
      </c>
      <c r="L1936" s="1">
        <v>290.07</v>
      </c>
      <c r="M1936" s="1">
        <v>290.13</v>
      </c>
      <c r="N1936" s="1">
        <v>289.34800000000001</v>
      </c>
      <c r="O1936" s="1">
        <v>289.40100000000001</v>
      </c>
      <c r="P1936" s="1">
        <v>6</v>
      </c>
      <c r="Q1936" s="1">
        <v>212</v>
      </c>
      <c r="R1936" s="2" t="s">
        <v>59</v>
      </c>
      <c r="S1936" s="2" t="s">
        <v>32</v>
      </c>
      <c r="T1936" s="2"/>
      <c r="U1936" s="2"/>
      <c r="V1936" s="2" t="s">
        <v>32</v>
      </c>
      <c r="W1936" s="2" t="s">
        <v>4030</v>
      </c>
      <c r="X1936" s="3">
        <v>44900.495138888888</v>
      </c>
      <c r="Y1936" s="2" t="s">
        <v>35</v>
      </c>
      <c r="Z1936" s="2" t="s">
        <v>36</v>
      </c>
      <c r="AA1936" s="2"/>
      <c r="AB1936" s="2" t="s">
        <v>4031</v>
      </c>
    </row>
    <row r="1937" spans="1:28" ht="13" x14ac:dyDescent="0.15">
      <c r="A1937" s="1">
        <v>397</v>
      </c>
      <c r="B1937" s="2" t="s">
        <v>28</v>
      </c>
      <c r="C1937" s="2" t="s">
        <v>3397</v>
      </c>
      <c r="D1937" s="1">
        <v>41</v>
      </c>
      <c r="E1937" s="2" t="s">
        <v>1619</v>
      </c>
      <c r="F1937" s="2" t="s">
        <v>119</v>
      </c>
      <c r="G1937" s="2"/>
      <c r="H1937" s="1">
        <v>33</v>
      </c>
      <c r="I1937" s="1">
        <v>39</v>
      </c>
      <c r="J1937" s="1">
        <v>0</v>
      </c>
      <c r="K1937" s="1">
        <v>5</v>
      </c>
      <c r="L1937" s="1">
        <v>290.07</v>
      </c>
      <c r="M1937" s="1">
        <v>290.13</v>
      </c>
      <c r="N1937" s="1">
        <v>289.34800000000001</v>
      </c>
      <c r="O1937" s="1">
        <v>289.39999999999998</v>
      </c>
      <c r="P1937" s="1">
        <v>6</v>
      </c>
      <c r="Q1937" s="1">
        <v>30</v>
      </c>
      <c r="R1937" s="2" t="s">
        <v>31</v>
      </c>
      <c r="S1937" s="2"/>
      <c r="T1937" s="2" t="s">
        <v>120</v>
      </c>
      <c r="U1937" s="2" t="s">
        <v>121</v>
      </c>
      <c r="V1937" s="2" t="s">
        <v>122</v>
      </c>
      <c r="W1937" s="2" t="s">
        <v>4032</v>
      </c>
      <c r="X1937" s="3">
        <v>44900.495833333334</v>
      </c>
      <c r="Y1937" s="2" t="s">
        <v>35</v>
      </c>
      <c r="Z1937" s="2" t="s">
        <v>36</v>
      </c>
      <c r="AA1937" s="2"/>
      <c r="AB1937" s="2" t="s">
        <v>4033</v>
      </c>
    </row>
    <row r="1938" spans="1:28" ht="13" x14ac:dyDescent="0.15">
      <c r="A1938" s="1">
        <v>397</v>
      </c>
      <c r="B1938" s="2" t="s">
        <v>28</v>
      </c>
      <c r="C1938" s="2" t="s">
        <v>3397</v>
      </c>
      <c r="D1938" s="1">
        <v>41</v>
      </c>
      <c r="E1938" s="2" t="s">
        <v>1619</v>
      </c>
      <c r="F1938" s="2" t="s">
        <v>119</v>
      </c>
      <c r="G1938" s="2"/>
      <c r="H1938" s="1">
        <v>33</v>
      </c>
      <c r="I1938" s="1">
        <v>39</v>
      </c>
      <c r="J1938" s="1">
        <v>0</v>
      </c>
      <c r="K1938" s="1">
        <v>5</v>
      </c>
      <c r="L1938" s="1">
        <v>290.07</v>
      </c>
      <c r="M1938" s="1">
        <v>290.13</v>
      </c>
      <c r="N1938" s="1">
        <v>289.34800000000001</v>
      </c>
      <c r="O1938" s="1">
        <v>289.39999999999998</v>
      </c>
      <c r="P1938" s="1">
        <v>6</v>
      </c>
      <c r="Q1938" s="1">
        <v>30</v>
      </c>
      <c r="R1938" s="2" t="s">
        <v>31</v>
      </c>
      <c r="S1938" s="2"/>
      <c r="T1938" s="2" t="s">
        <v>125</v>
      </c>
      <c r="U1938" s="2" t="s">
        <v>126</v>
      </c>
      <c r="V1938" s="2" t="s">
        <v>127</v>
      </c>
      <c r="W1938" s="2" t="s">
        <v>4034</v>
      </c>
      <c r="X1938" s="3">
        <v>44900.495833333334</v>
      </c>
      <c r="Y1938" s="2" t="s">
        <v>35</v>
      </c>
      <c r="Z1938" s="2" t="s">
        <v>36</v>
      </c>
      <c r="AA1938" s="2"/>
      <c r="AB1938" s="2" t="s">
        <v>4035</v>
      </c>
    </row>
    <row r="1939" spans="1:28" ht="13" x14ac:dyDescent="0.15">
      <c r="A1939" s="1">
        <v>397</v>
      </c>
      <c r="B1939" s="2" t="s">
        <v>28</v>
      </c>
      <c r="C1939" s="2" t="s">
        <v>3397</v>
      </c>
      <c r="D1939" s="1">
        <v>41</v>
      </c>
      <c r="E1939" s="2" t="s">
        <v>1619</v>
      </c>
      <c r="F1939" s="2" t="s">
        <v>119</v>
      </c>
      <c r="G1939" s="2"/>
      <c r="H1939" s="1">
        <v>33</v>
      </c>
      <c r="I1939" s="1">
        <v>39</v>
      </c>
      <c r="J1939" s="1">
        <v>0</v>
      </c>
      <c r="K1939" s="1">
        <v>5</v>
      </c>
      <c r="L1939" s="1">
        <v>290.07</v>
      </c>
      <c r="M1939" s="1">
        <v>290.13</v>
      </c>
      <c r="N1939" s="1">
        <v>289.34800000000001</v>
      </c>
      <c r="O1939" s="1">
        <v>289.39999999999998</v>
      </c>
      <c r="P1939" s="1">
        <v>6</v>
      </c>
      <c r="Q1939" s="1">
        <v>5</v>
      </c>
      <c r="R1939" s="2" t="s">
        <v>31</v>
      </c>
      <c r="S1939" s="2"/>
      <c r="T1939" s="2" t="s">
        <v>141</v>
      </c>
      <c r="U1939" s="2" t="s">
        <v>142</v>
      </c>
      <c r="V1939" s="2" t="s">
        <v>143</v>
      </c>
      <c r="W1939" s="2" t="s">
        <v>4036</v>
      </c>
      <c r="X1939" s="3">
        <v>44900.495833333334</v>
      </c>
      <c r="Y1939" s="2" t="s">
        <v>35</v>
      </c>
      <c r="Z1939" s="2" t="s">
        <v>36</v>
      </c>
      <c r="AA1939" s="2"/>
      <c r="AB1939" s="2" t="s">
        <v>4037</v>
      </c>
    </row>
    <row r="1940" spans="1:28" ht="13" x14ac:dyDescent="0.15">
      <c r="A1940" s="1">
        <v>397</v>
      </c>
      <c r="B1940" s="2" t="s">
        <v>28</v>
      </c>
      <c r="C1940" s="2" t="s">
        <v>3397</v>
      </c>
      <c r="D1940" s="1">
        <v>41</v>
      </c>
      <c r="E1940" s="2" t="s">
        <v>1619</v>
      </c>
      <c r="F1940" s="2" t="s">
        <v>119</v>
      </c>
      <c r="G1940" s="2"/>
      <c r="H1940" s="1">
        <v>33</v>
      </c>
      <c r="I1940" s="1">
        <v>39</v>
      </c>
      <c r="J1940" s="1">
        <v>0</v>
      </c>
      <c r="K1940" s="1">
        <v>5</v>
      </c>
      <c r="L1940" s="1">
        <v>290.07</v>
      </c>
      <c r="M1940" s="1">
        <v>290.13</v>
      </c>
      <c r="N1940" s="1">
        <v>289.34800000000001</v>
      </c>
      <c r="O1940" s="1">
        <v>289.39999999999998</v>
      </c>
      <c r="P1940" s="1">
        <v>6</v>
      </c>
      <c r="Q1940" s="1">
        <v>20</v>
      </c>
      <c r="R1940" s="2" t="s">
        <v>31</v>
      </c>
      <c r="S1940" s="2"/>
      <c r="T1940" s="2" t="s">
        <v>146</v>
      </c>
      <c r="U1940" s="2" t="s">
        <v>147</v>
      </c>
      <c r="V1940" s="2" t="s">
        <v>148</v>
      </c>
      <c r="W1940" s="2" t="s">
        <v>4038</v>
      </c>
      <c r="X1940" s="3">
        <v>44900.495833333334</v>
      </c>
      <c r="Y1940" s="2" t="s">
        <v>35</v>
      </c>
      <c r="Z1940" s="2" t="s">
        <v>36</v>
      </c>
      <c r="AA1940" s="2"/>
      <c r="AB1940" s="2" t="s">
        <v>4039</v>
      </c>
    </row>
    <row r="1941" spans="1:28" ht="13" x14ac:dyDescent="0.15">
      <c r="A1941" s="1">
        <v>397</v>
      </c>
      <c r="B1941" s="2" t="s">
        <v>28</v>
      </c>
      <c r="C1941" s="2" t="s">
        <v>3397</v>
      </c>
      <c r="D1941" s="1">
        <v>41</v>
      </c>
      <c r="E1941" s="2" t="s">
        <v>1619</v>
      </c>
      <c r="F1941" s="2" t="s">
        <v>119</v>
      </c>
      <c r="G1941" s="2"/>
      <c r="H1941" s="1">
        <v>33</v>
      </c>
      <c r="I1941" s="1">
        <v>39</v>
      </c>
      <c r="J1941" s="1">
        <v>0</v>
      </c>
      <c r="K1941" s="1">
        <v>5</v>
      </c>
      <c r="L1941" s="1">
        <v>290.07</v>
      </c>
      <c r="M1941" s="1">
        <v>290.13</v>
      </c>
      <c r="N1941" s="1">
        <v>289.34800000000001</v>
      </c>
      <c r="O1941" s="1">
        <v>289.39999999999998</v>
      </c>
      <c r="P1941" s="1">
        <v>6</v>
      </c>
      <c r="Q1941" s="1">
        <v>5</v>
      </c>
      <c r="R1941" s="2" t="s">
        <v>31</v>
      </c>
      <c r="S1941" s="2"/>
      <c r="T1941" s="2" t="s">
        <v>153</v>
      </c>
      <c r="U1941" s="2" t="s">
        <v>154</v>
      </c>
      <c r="V1941" s="2" t="s">
        <v>155</v>
      </c>
      <c r="W1941" s="2" t="s">
        <v>4040</v>
      </c>
      <c r="X1941" s="3">
        <v>44900.495833333334</v>
      </c>
      <c r="Y1941" s="2" t="s">
        <v>35</v>
      </c>
      <c r="Z1941" s="2" t="s">
        <v>36</v>
      </c>
      <c r="AA1941" s="2"/>
      <c r="AB1941" s="2" t="s">
        <v>4041</v>
      </c>
    </row>
    <row r="1942" spans="1:28" ht="13" x14ac:dyDescent="0.15">
      <c r="A1942" s="1">
        <v>397</v>
      </c>
      <c r="B1942" s="2" t="s">
        <v>28</v>
      </c>
      <c r="C1942" s="2" t="s">
        <v>3397</v>
      </c>
      <c r="D1942" s="1">
        <v>41</v>
      </c>
      <c r="E1942" s="2" t="s">
        <v>1619</v>
      </c>
      <c r="F1942" s="2" t="s">
        <v>119</v>
      </c>
      <c r="G1942" s="2"/>
      <c r="H1942" s="1">
        <v>33</v>
      </c>
      <c r="I1942" s="1">
        <v>39</v>
      </c>
      <c r="J1942" s="1">
        <v>0</v>
      </c>
      <c r="K1942" s="1">
        <v>5</v>
      </c>
      <c r="L1942" s="1">
        <v>290.07</v>
      </c>
      <c r="M1942" s="1">
        <v>290.13</v>
      </c>
      <c r="N1942" s="1">
        <v>289.34800000000001</v>
      </c>
      <c r="O1942" s="1">
        <v>289.39999999999998</v>
      </c>
      <c r="P1942" s="1">
        <v>6</v>
      </c>
      <c r="Q1942" s="1">
        <v>20</v>
      </c>
      <c r="R1942" s="2" t="s">
        <v>31</v>
      </c>
      <c r="S1942" s="2"/>
      <c r="T1942" s="2" t="s">
        <v>158</v>
      </c>
      <c r="U1942" s="2" t="s">
        <v>159</v>
      </c>
      <c r="V1942" s="2" t="s">
        <v>160</v>
      </c>
      <c r="W1942" s="2" t="s">
        <v>4042</v>
      </c>
      <c r="X1942" s="3">
        <v>44900.495833333334</v>
      </c>
      <c r="Y1942" s="2" t="s">
        <v>35</v>
      </c>
      <c r="Z1942" s="2" t="s">
        <v>36</v>
      </c>
      <c r="AA1942" s="2"/>
      <c r="AB1942" s="2" t="s">
        <v>4043</v>
      </c>
    </row>
    <row r="1943" spans="1:28" ht="13" x14ac:dyDescent="0.15">
      <c r="A1943" s="1">
        <v>397</v>
      </c>
      <c r="B1943" s="2" t="s">
        <v>28</v>
      </c>
      <c r="C1943" s="2" t="s">
        <v>3397</v>
      </c>
      <c r="D1943" s="1">
        <v>42</v>
      </c>
      <c r="E1943" s="2" t="s">
        <v>1619</v>
      </c>
      <c r="F1943" s="2" t="s">
        <v>119</v>
      </c>
      <c r="G1943" s="2"/>
      <c r="H1943" s="1">
        <v>21</v>
      </c>
      <c r="I1943" s="1">
        <v>27</v>
      </c>
      <c r="J1943" s="1">
        <v>0</v>
      </c>
      <c r="K1943" s="1">
        <v>5</v>
      </c>
      <c r="L1943" s="1">
        <v>295.38</v>
      </c>
      <c r="M1943" s="1">
        <v>295.44</v>
      </c>
      <c r="N1943" s="1">
        <v>294.25099999999998</v>
      </c>
      <c r="O1943" s="1">
        <v>294.3</v>
      </c>
      <c r="P1943" s="1">
        <v>6</v>
      </c>
      <c r="Q1943" s="1">
        <v>20</v>
      </c>
      <c r="R1943" s="2" t="s">
        <v>31</v>
      </c>
      <c r="S1943" s="2"/>
      <c r="T1943" s="2" t="s">
        <v>158</v>
      </c>
      <c r="U1943" s="2" t="s">
        <v>159</v>
      </c>
      <c r="V1943" s="2" t="s">
        <v>160</v>
      </c>
      <c r="W1943" s="2" t="s">
        <v>4044</v>
      </c>
      <c r="X1943" s="3">
        <v>44900.520833333336</v>
      </c>
      <c r="Y1943" s="2" t="s">
        <v>35</v>
      </c>
      <c r="Z1943" s="2" t="s">
        <v>36</v>
      </c>
      <c r="AA1943" s="2"/>
      <c r="AB1943" s="2" t="s">
        <v>4045</v>
      </c>
    </row>
    <row r="1944" spans="1:28" ht="13" x14ac:dyDescent="0.15">
      <c r="A1944" s="1">
        <v>397</v>
      </c>
      <c r="B1944" s="2" t="s">
        <v>28</v>
      </c>
      <c r="C1944" s="2" t="s">
        <v>3397</v>
      </c>
      <c r="D1944" s="1">
        <v>42</v>
      </c>
      <c r="E1944" s="2" t="s">
        <v>1619</v>
      </c>
      <c r="F1944" s="2" t="s">
        <v>119</v>
      </c>
      <c r="G1944" s="2"/>
      <c r="H1944" s="1">
        <v>21</v>
      </c>
      <c r="I1944" s="1">
        <v>27</v>
      </c>
      <c r="J1944" s="1">
        <v>21</v>
      </c>
      <c r="K1944" s="1">
        <v>5</v>
      </c>
      <c r="L1944" s="1">
        <v>295.38</v>
      </c>
      <c r="M1944" s="1">
        <v>295.44</v>
      </c>
      <c r="N1944" s="1">
        <v>294.25099999999998</v>
      </c>
      <c r="O1944" s="1">
        <v>294.3</v>
      </c>
      <c r="P1944" s="1">
        <v>6</v>
      </c>
      <c r="Q1944" s="1">
        <v>212</v>
      </c>
      <c r="R1944" s="2" t="s">
        <v>59</v>
      </c>
      <c r="S1944" s="2" t="s">
        <v>32</v>
      </c>
      <c r="T1944" s="2"/>
      <c r="U1944" s="2"/>
      <c r="V1944" s="2" t="s">
        <v>32</v>
      </c>
      <c r="W1944" s="2" t="s">
        <v>4046</v>
      </c>
      <c r="X1944" s="3">
        <v>44900.520138888889</v>
      </c>
      <c r="Y1944" s="2" t="s">
        <v>35</v>
      </c>
      <c r="Z1944" s="2" t="s">
        <v>36</v>
      </c>
      <c r="AA1944" s="2"/>
      <c r="AB1944" s="2" t="s">
        <v>4047</v>
      </c>
    </row>
    <row r="1945" spans="1:28" ht="13" x14ac:dyDescent="0.15">
      <c r="A1945" s="1">
        <v>397</v>
      </c>
      <c r="B1945" s="2" t="s">
        <v>28</v>
      </c>
      <c r="C1945" s="2" t="s">
        <v>3397</v>
      </c>
      <c r="D1945" s="1">
        <v>42</v>
      </c>
      <c r="E1945" s="2" t="s">
        <v>1619</v>
      </c>
      <c r="F1945" s="2" t="s">
        <v>119</v>
      </c>
      <c r="G1945" s="2"/>
      <c r="H1945" s="1">
        <v>21</v>
      </c>
      <c r="I1945" s="1">
        <v>27</v>
      </c>
      <c r="J1945" s="1">
        <v>0</v>
      </c>
      <c r="K1945" s="1">
        <v>5</v>
      </c>
      <c r="L1945" s="1">
        <v>295.38</v>
      </c>
      <c r="M1945" s="1">
        <v>295.44</v>
      </c>
      <c r="N1945" s="1">
        <v>294.25099999999998</v>
      </c>
      <c r="O1945" s="1">
        <v>294.3</v>
      </c>
      <c r="P1945" s="1">
        <v>6</v>
      </c>
      <c r="Q1945" s="1">
        <v>5</v>
      </c>
      <c r="R1945" s="2" t="s">
        <v>31</v>
      </c>
      <c r="S1945" s="2"/>
      <c r="T1945" s="2" t="s">
        <v>141</v>
      </c>
      <c r="U1945" s="2" t="s">
        <v>142</v>
      </c>
      <c r="V1945" s="2" t="s">
        <v>143</v>
      </c>
      <c r="W1945" s="2" t="s">
        <v>4048</v>
      </c>
      <c r="X1945" s="3">
        <v>44900.520833333336</v>
      </c>
      <c r="Y1945" s="2" t="s">
        <v>35</v>
      </c>
      <c r="Z1945" s="2" t="s">
        <v>36</v>
      </c>
      <c r="AA1945" s="2"/>
      <c r="AB1945" s="2" t="s">
        <v>4049</v>
      </c>
    </row>
    <row r="1946" spans="1:28" ht="13" x14ac:dyDescent="0.15">
      <c r="A1946" s="1">
        <v>397</v>
      </c>
      <c r="B1946" s="2" t="s">
        <v>28</v>
      </c>
      <c r="C1946" s="2" t="s">
        <v>3397</v>
      </c>
      <c r="D1946" s="1">
        <v>42</v>
      </c>
      <c r="E1946" s="2" t="s">
        <v>1619</v>
      </c>
      <c r="F1946" s="2" t="s">
        <v>119</v>
      </c>
      <c r="G1946" s="2"/>
      <c r="H1946" s="1">
        <v>21</v>
      </c>
      <c r="I1946" s="1">
        <v>27</v>
      </c>
      <c r="J1946" s="1">
        <v>0</v>
      </c>
      <c r="K1946" s="1">
        <v>5</v>
      </c>
      <c r="L1946" s="1">
        <v>295.38</v>
      </c>
      <c r="M1946" s="1">
        <v>295.44</v>
      </c>
      <c r="N1946" s="1">
        <v>294.25099999999998</v>
      </c>
      <c r="O1946" s="1">
        <v>294.3</v>
      </c>
      <c r="P1946" s="1">
        <v>6</v>
      </c>
      <c r="Q1946" s="1">
        <v>30</v>
      </c>
      <c r="R1946" s="2" t="s">
        <v>31</v>
      </c>
      <c r="S1946" s="2"/>
      <c r="T1946" s="2" t="s">
        <v>120</v>
      </c>
      <c r="U1946" s="2" t="s">
        <v>121</v>
      </c>
      <c r="V1946" s="2" t="s">
        <v>122</v>
      </c>
      <c r="W1946" s="2" t="s">
        <v>4050</v>
      </c>
      <c r="X1946" s="3">
        <v>44900.520833333336</v>
      </c>
      <c r="Y1946" s="2" t="s">
        <v>35</v>
      </c>
      <c r="Z1946" s="2" t="s">
        <v>36</v>
      </c>
      <c r="AA1946" s="2"/>
      <c r="AB1946" s="2" t="s">
        <v>4051</v>
      </c>
    </row>
    <row r="1947" spans="1:28" ht="13" x14ac:dyDescent="0.15">
      <c r="A1947" s="1">
        <v>397</v>
      </c>
      <c r="B1947" s="2" t="s">
        <v>28</v>
      </c>
      <c r="C1947" s="2" t="s">
        <v>3397</v>
      </c>
      <c r="D1947" s="1">
        <v>42</v>
      </c>
      <c r="E1947" s="2" t="s">
        <v>1619</v>
      </c>
      <c r="F1947" s="2" t="s">
        <v>119</v>
      </c>
      <c r="G1947" s="2"/>
      <c r="H1947" s="1">
        <v>21</v>
      </c>
      <c r="I1947" s="1">
        <v>27</v>
      </c>
      <c r="J1947" s="1">
        <v>0</v>
      </c>
      <c r="K1947" s="1">
        <v>5</v>
      </c>
      <c r="L1947" s="1">
        <v>295.38</v>
      </c>
      <c r="M1947" s="1">
        <v>295.44</v>
      </c>
      <c r="N1947" s="1">
        <v>294.25099999999998</v>
      </c>
      <c r="O1947" s="1">
        <v>294.3</v>
      </c>
      <c r="P1947" s="1">
        <v>6</v>
      </c>
      <c r="Q1947" s="1">
        <v>30</v>
      </c>
      <c r="R1947" s="2" t="s">
        <v>31</v>
      </c>
      <c r="S1947" s="2"/>
      <c r="T1947" s="2" t="s">
        <v>125</v>
      </c>
      <c r="U1947" s="2" t="s">
        <v>126</v>
      </c>
      <c r="V1947" s="2" t="s">
        <v>127</v>
      </c>
      <c r="W1947" s="2" t="s">
        <v>4052</v>
      </c>
      <c r="X1947" s="3">
        <v>44900.520833333336</v>
      </c>
      <c r="Y1947" s="2" t="s">
        <v>35</v>
      </c>
      <c r="Z1947" s="2" t="s">
        <v>36</v>
      </c>
      <c r="AA1947" s="2"/>
      <c r="AB1947" s="2" t="s">
        <v>4053</v>
      </c>
    </row>
    <row r="1948" spans="1:28" ht="13" x14ac:dyDescent="0.15">
      <c r="A1948" s="1">
        <v>397</v>
      </c>
      <c r="B1948" s="2" t="s">
        <v>28</v>
      </c>
      <c r="C1948" s="2" t="s">
        <v>3397</v>
      </c>
      <c r="D1948" s="1">
        <v>42</v>
      </c>
      <c r="E1948" s="2" t="s">
        <v>1619</v>
      </c>
      <c r="F1948" s="2" t="s">
        <v>119</v>
      </c>
      <c r="G1948" s="2"/>
      <c r="H1948" s="1">
        <v>21</v>
      </c>
      <c r="I1948" s="1">
        <v>27</v>
      </c>
      <c r="J1948" s="1">
        <v>0</v>
      </c>
      <c r="K1948" s="1">
        <v>5</v>
      </c>
      <c r="L1948" s="1">
        <v>295.38</v>
      </c>
      <c r="M1948" s="1">
        <v>295.44</v>
      </c>
      <c r="N1948" s="1">
        <v>294.25099999999998</v>
      </c>
      <c r="O1948" s="1">
        <v>294.3</v>
      </c>
      <c r="P1948" s="1">
        <v>6</v>
      </c>
      <c r="Q1948" s="1">
        <v>5</v>
      </c>
      <c r="R1948" s="2" t="s">
        <v>31</v>
      </c>
      <c r="S1948" s="2"/>
      <c r="T1948" s="2" t="s">
        <v>153</v>
      </c>
      <c r="U1948" s="2" t="s">
        <v>154</v>
      </c>
      <c r="V1948" s="2" t="s">
        <v>155</v>
      </c>
      <c r="W1948" s="2" t="s">
        <v>4054</v>
      </c>
      <c r="X1948" s="3">
        <v>44900.520833333336</v>
      </c>
      <c r="Y1948" s="2" t="s">
        <v>35</v>
      </c>
      <c r="Z1948" s="2" t="s">
        <v>36</v>
      </c>
      <c r="AA1948" s="2"/>
      <c r="AB1948" s="2" t="s">
        <v>4055</v>
      </c>
    </row>
    <row r="1949" spans="1:28" ht="13" x14ac:dyDescent="0.15">
      <c r="A1949" s="1">
        <v>397</v>
      </c>
      <c r="B1949" s="2" t="s">
        <v>28</v>
      </c>
      <c r="C1949" s="2" t="s">
        <v>3397</v>
      </c>
      <c r="D1949" s="1">
        <v>42</v>
      </c>
      <c r="E1949" s="2" t="s">
        <v>1619</v>
      </c>
      <c r="F1949" s="2" t="s">
        <v>119</v>
      </c>
      <c r="G1949" s="2"/>
      <c r="H1949" s="1">
        <v>21</v>
      </c>
      <c r="I1949" s="1">
        <v>27</v>
      </c>
      <c r="J1949" s="1">
        <v>0</v>
      </c>
      <c r="K1949" s="1">
        <v>5</v>
      </c>
      <c r="L1949" s="1">
        <v>295.38</v>
      </c>
      <c r="M1949" s="1">
        <v>295.44</v>
      </c>
      <c r="N1949" s="1">
        <v>294.25099999999998</v>
      </c>
      <c r="O1949" s="1">
        <v>294.3</v>
      </c>
      <c r="P1949" s="1">
        <v>6</v>
      </c>
      <c r="Q1949" s="1">
        <v>20</v>
      </c>
      <c r="R1949" s="2" t="s">
        <v>31</v>
      </c>
      <c r="S1949" s="2"/>
      <c r="T1949" s="2" t="s">
        <v>146</v>
      </c>
      <c r="U1949" s="2" t="s">
        <v>147</v>
      </c>
      <c r="V1949" s="2" t="s">
        <v>148</v>
      </c>
      <c r="W1949" s="2" t="s">
        <v>4056</v>
      </c>
      <c r="X1949" s="3">
        <v>44900.520833333336</v>
      </c>
      <c r="Y1949" s="2" t="s">
        <v>35</v>
      </c>
      <c r="Z1949" s="2" t="s">
        <v>36</v>
      </c>
      <c r="AA1949" s="2"/>
      <c r="AB1949" s="2" t="s">
        <v>4057</v>
      </c>
    </row>
    <row r="1950" spans="1:28" ht="13" x14ac:dyDescent="0.15">
      <c r="A1950" s="1">
        <v>397</v>
      </c>
      <c r="B1950" s="2" t="s">
        <v>28</v>
      </c>
      <c r="C1950" s="2" t="s">
        <v>3397</v>
      </c>
      <c r="D1950" s="1">
        <v>42</v>
      </c>
      <c r="E1950" s="2" t="s">
        <v>1619</v>
      </c>
      <c r="F1950" s="2" t="s">
        <v>119</v>
      </c>
      <c r="G1950" s="2"/>
      <c r="H1950" s="1">
        <v>21</v>
      </c>
      <c r="I1950" s="1">
        <v>27</v>
      </c>
      <c r="J1950" s="1">
        <v>0</v>
      </c>
      <c r="K1950" s="1">
        <v>5</v>
      </c>
      <c r="L1950" s="1">
        <v>295.38</v>
      </c>
      <c r="M1950" s="1">
        <v>295.44</v>
      </c>
      <c r="N1950" s="1">
        <v>294.25099999999998</v>
      </c>
      <c r="O1950" s="1">
        <v>294.3</v>
      </c>
      <c r="P1950" s="1">
        <v>6</v>
      </c>
      <c r="Q1950" s="1">
        <v>5</v>
      </c>
      <c r="R1950" s="2" t="s">
        <v>31</v>
      </c>
      <c r="S1950" s="2"/>
      <c r="T1950" s="2" t="s">
        <v>136</v>
      </c>
      <c r="U1950" s="2" t="s">
        <v>137</v>
      </c>
      <c r="V1950" s="2" t="s">
        <v>138</v>
      </c>
      <c r="W1950" s="2" t="s">
        <v>4058</v>
      </c>
      <c r="X1950" s="3">
        <v>44900.520833333336</v>
      </c>
      <c r="Y1950" s="2" t="s">
        <v>35</v>
      </c>
      <c r="Z1950" s="2" t="s">
        <v>36</v>
      </c>
      <c r="AA1950" s="2"/>
      <c r="AB1950" s="2" t="s">
        <v>4059</v>
      </c>
    </row>
    <row r="1951" spans="1:28" ht="13" x14ac:dyDescent="0.15">
      <c r="A1951" s="1">
        <v>397</v>
      </c>
      <c r="B1951" s="2" t="s">
        <v>28</v>
      </c>
      <c r="C1951" s="2" t="s">
        <v>3397</v>
      </c>
      <c r="D1951" s="1">
        <v>43</v>
      </c>
      <c r="E1951" s="2" t="s">
        <v>1619</v>
      </c>
      <c r="F1951" s="2" t="s">
        <v>119</v>
      </c>
      <c r="G1951" s="2"/>
      <c r="H1951" s="1">
        <v>34</v>
      </c>
      <c r="I1951" s="1">
        <v>40</v>
      </c>
      <c r="J1951" s="1">
        <v>0</v>
      </c>
      <c r="K1951" s="1">
        <v>5</v>
      </c>
      <c r="L1951" s="1">
        <v>300.25</v>
      </c>
      <c r="M1951" s="1">
        <v>300.31</v>
      </c>
      <c r="N1951" s="1">
        <v>299.053</v>
      </c>
      <c r="O1951" s="1">
        <v>299.101</v>
      </c>
      <c r="P1951" s="1">
        <v>6</v>
      </c>
      <c r="Q1951" s="1">
        <v>30</v>
      </c>
      <c r="R1951" s="2" t="s">
        <v>31</v>
      </c>
      <c r="S1951" s="2"/>
      <c r="T1951" s="2" t="s">
        <v>125</v>
      </c>
      <c r="U1951" s="2" t="s">
        <v>126</v>
      </c>
      <c r="V1951" s="2" t="s">
        <v>127</v>
      </c>
      <c r="W1951" s="2" t="s">
        <v>4060</v>
      </c>
      <c r="X1951" s="3">
        <v>44900.543749999997</v>
      </c>
      <c r="Y1951" s="2" t="s">
        <v>35</v>
      </c>
      <c r="Z1951" s="2" t="s">
        <v>36</v>
      </c>
      <c r="AA1951" s="2"/>
      <c r="AB1951" s="2" t="s">
        <v>4061</v>
      </c>
    </row>
    <row r="1952" spans="1:28" ht="13" x14ac:dyDescent="0.15">
      <c r="A1952" s="1">
        <v>397</v>
      </c>
      <c r="B1952" s="2" t="s">
        <v>28</v>
      </c>
      <c r="C1952" s="2" t="s">
        <v>3397</v>
      </c>
      <c r="D1952" s="1">
        <v>43</v>
      </c>
      <c r="E1952" s="2" t="s">
        <v>1619</v>
      </c>
      <c r="F1952" s="2" t="s">
        <v>119</v>
      </c>
      <c r="G1952" s="2"/>
      <c r="H1952" s="1">
        <v>34</v>
      </c>
      <c r="I1952" s="1">
        <v>40</v>
      </c>
      <c r="J1952" s="1">
        <v>0</v>
      </c>
      <c r="K1952" s="1">
        <v>5</v>
      </c>
      <c r="L1952" s="1">
        <v>300.25</v>
      </c>
      <c r="M1952" s="1">
        <v>300.31</v>
      </c>
      <c r="N1952" s="1">
        <v>299.053</v>
      </c>
      <c r="O1952" s="1">
        <v>299.101</v>
      </c>
      <c r="P1952" s="1">
        <v>6</v>
      </c>
      <c r="Q1952" s="1">
        <v>5</v>
      </c>
      <c r="R1952" s="2" t="s">
        <v>31</v>
      </c>
      <c r="S1952" s="2"/>
      <c r="T1952" s="2" t="s">
        <v>153</v>
      </c>
      <c r="U1952" s="2" t="s">
        <v>154</v>
      </c>
      <c r="V1952" s="2" t="s">
        <v>155</v>
      </c>
      <c r="W1952" s="2" t="s">
        <v>4062</v>
      </c>
      <c r="X1952" s="3">
        <v>44900.543749999997</v>
      </c>
      <c r="Y1952" s="2" t="s">
        <v>35</v>
      </c>
      <c r="Z1952" s="2" t="s">
        <v>36</v>
      </c>
      <c r="AA1952" s="2"/>
      <c r="AB1952" s="2" t="s">
        <v>4063</v>
      </c>
    </row>
    <row r="1953" spans="1:28" ht="13" x14ac:dyDescent="0.15">
      <c r="A1953" s="1">
        <v>397</v>
      </c>
      <c r="B1953" s="2" t="s">
        <v>28</v>
      </c>
      <c r="C1953" s="2" t="s">
        <v>3397</v>
      </c>
      <c r="D1953" s="1">
        <v>43</v>
      </c>
      <c r="E1953" s="2" t="s">
        <v>1619</v>
      </c>
      <c r="F1953" s="2" t="s">
        <v>119</v>
      </c>
      <c r="G1953" s="2"/>
      <c r="H1953" s="1">
        <v>34</v>
      </c>
      <c r="I1953" s="1">
        <v>40</v>
      </c>
      <c r="J1953" s="1">
        <v>0</v>
      </c>
      <c r="K1953" s="1">
        <v>5</v>
      </c>
      <c r="L1953" s="1">
        <v>300.25</v>
      </c>
      <c r="M1953" s="1">
        <v>300.31</v>
      </c>
      <c r="N1953" s="1">
        <v>299.053</v>
      </c>
      <c r="O1953" s="1">
        <v>299.101</v>
      </c>
      <c r="P1953" s="1">
        <v>6</v>
      </c>
      <c r="Q1953" s="1">
        <v>30</v>
      </c>
      <c r="R1953" s="2" t="s">
        <v>31</v>
      </c>
      <c r="S1953" s="2"/>
      <c r="T1953" s="2" t="s">
        <v>120</v>
      </c>
      <c r="U1953" s="2" t="s">
        <v>121</v>
      </c>
      <c r="V1953" s="2" t="s">
        <v>122</v>
      </c>
      <c r="W1953" s="2" t="s">
        <v>4064</v>
      </c>
      <c r="X1953" s="3">
        <v>44900.543749999997</v>
      </c>
      <c r="Y1953" s="2" t="s">
        <v>35</v>
      </c>
      <c r="Z1953" s="2" t="s">
        <v>36</v>
      </c>
      <c r="AA1953" s="2"/>
      <c r="AB1953" s="2" t="s">
        <v>4065</v>
      </c>
    </row>
    <row r="1954" spans="1:28" ht="13" x14ac:dyDescent="0.15">
      <c r="A1954" s="1">
        <v>397</v>
      </c>
      <c r="B1954" s="2" t="s">
        <v>28</v>
      </c>
      <c r="C1954" s="2" t="s">
        <v>3397</v>
      </c>
      <c r="D1954" s="1">
        <v>43</v>
      </c>
      <c r="E1954" s="2" t="s">
        <v>1619</v>
      </c>
      <c r="F1954" s="2" t="s">
        <v>119</v>
      </c>
      <c r="G1954" s="2"/>
      <c r="H1954" s="1">
        <v>34</v>
      </c>
      <c r="I1954" s="1">
        <v>40</v>
      </c>
      <c r="J1954" s="1">
        <v>0</v>
      </c>
      <c r="K1954" s="1">
        <v>5</v>
      </c>
      <c r="L1954" s="1">
        <v>300.25</v>
      </c>
      <c r="M1954" s="1">
        <v>300.31</v>
      </c>
      <c r="N1954" s="1">
        <v>299.053</v>
      </c>
      <c r="O1954" s="1">
        <v>299.101</v>
      </c>
      <c r="P1954" s="1">
        <v>6</v>
      </c>
      <c r="Q1954" s="1">
        <v>5</v>
      </c>
      <c r="R1954" s="2" t="s">
        <v>31</v>
      </c>
      <c r="S1954" s="2"/>
      <c r="T1954" s="2" t="s">
        <v>141</v>
      </c>
      <c r="U1954" s="2" t="s">
        <v>142</v>
      </c>
      <c r="V1954" s="2" t="s">
        <v>143</v>
      </c>
      <c r="W1954" s="2" t="s">
        <v>4066</v>
      </c>
      <c r="X1954" s="3">
        <v>44900.543749999997</v>
      </c>
      <c r="Y1954" s="2" t="s">
        <v>35</v>
      </c>
      <c r="Z1954" s="2" t="s">
        <v>36</v>
      </c>
      <c r="AA1954" s="2"/>
      <c r="AB1954" s="2" t="s">
        <v>4067</v>
      </c>
    </row>
    <row r="1955" spans="1:28" ht="13" x14ac:dyDescent="0.15">
      <c r="A1955" s="1">
        <v>397</v>
      </c>
      <c r="B1955" s="2" t="s">
        <v>28</v>
      </c>
      <c r="C1955" s="2" t="s">
        <v>3397</v>
      </c>
      <c r="D1955" s="1">
        <v>43</v>
      </c>
      <c r="E1955" s="2" t="s">
        <v>1619</v>
      </c>
      <c r="F1955" s="2" t="s">
        <v>119</v>
      </c>
      <c r="G1955" s="2"/>
      <c r="H1955" s="1">
        <v>34</v>
      </c>
      <c r="I1955" s="1">
        <v>40</v>
      </c>
      <c r="J1955" s="1">
        <v>0</v>
      </c>
      <c r="K1955" s="1">
        <v>5</v>
      </c>
      <c r="L1955" s="1">
        <v>300.25</v>
      </c>
      <c r="M1955" s="1">
        <v>300.31</v>
      </c>
      <c r="N1955" s="1">
        <v>299.053</v>
      </c>
      <c r="O1955" s="1">
        <v>299.101</v>
      </c>
      <c r="P1955" s="1">
        <v>6</v>
      </c>
      <c r="Q1955" s="1">
        <v>5</v>
      </c>
      <c r="R1955" s="2" t="s">
        <v>31</v>
      </c>
      <c r="S1955" s="2"/>
      <c r="T1955" s="2" t="s">
        <v>136</v>
      </c>
      <c r="U1955" s="2" t="s">
        <v>137</v>
      </c>
      <c r="V1955" s="2" t="s">
        <v>138</v>
      </c>
      <c r="W1955" s="2" t="s">
        <v>4068</v>
      </c>
      <c r="X1955" s="3">
        <v>44900.543749999997</v>
      </c>
      <c r="Y1955" s="2" t="s">
        <v>35</v>
      </c>
      <c r="Z1955" s="2" t="s">
        <v>36</v>
      </c>
      <c r="AA1955" s="2"/>
      <c r="AB1955" s="2" t="s">
        <v>4069</v>
      </c>
    </row>
    <row r="1956" spans="1:28" ht="13" x14ac:dyDescent="0.15">
      <c r="A1956" s="1">
        <v>397</v>
      </c>
      <c r="B1956" s="2" t="s">
        <v>28</v>
      </c>
      <c r="C1956" s="2" t="s">
        <v>3397</v>
      </c>
      <c r="D1956" s="1">
        <v>43</v>
      </c>
      <c r="E1956" s="2" t="s">
        <v>1619</v>
      </c>
      <c r="F1956" s="2" t="s">
        <v>119</v>
      </c>
      <c r="G1956" s="2"/>
      <c r="H1956" s="1">
        <v>34</v>
      </c>
      <c r="I1956" s="1">
        <v>40</v>
      </c>
      <c r="J1956" s="1">
        <v>0</v>
      </c>
      <c r="K1956" s="1">
        <v>5</v>
      </c>
      <c r="L1956" s="1">
        <v>300.25</v>
      </c>
      <c r="M1956" s="1">
        <v>300.31</v>
      </c>
      <c r="N1956" s="1">
        <v>299.053</v>
      </c>
      <c r="O1956" s="1">
        <v>299.101</v>
      </c>
      <c r="P1956" s="1">
        <v>6</v>
      </c>
      <c r="Q1956" s="1">
        <v>20</v>
      </c>
      <c r="R1956" s="2" t="s">
        <v>31</v>
      </c>
      <c r="S1956" s="2"/>
      <c r="T1956" s="2" t="s">
        <v>158</v>
      </c>
      <c r="U1956" s="2" t="s">
        <v>159</v>
      </c>
      <c r="V1956" s="2" t="s">
        <v>160</v>
      </c>
      <c r="W1956" s="2" t="s">
        <v>4070</v>
      </c>
      <c r="X1956" s="3">
        <v>44900.543749999997</v>
      </c>
      <c r="Y1956" s="2" t="s">
        <v>35</v>
      </c>
      <c r="Z1956" s="2" t="s">
        <v>36</v>
      </c>
      <c r="AA1956" s="2"/>
      <c r="AB1956" s="2" t="s">
        <v>4071</v>
      </c>
    </row>
    <row r="1957" spans="1:28" ht="13" x14ac:dyDescent="0.15">
      <c r="A1957" s="1">
        <v>397</v>
      </c>
      <c r="B1957" s="2" t="s">
        <v>28</v>
      </c>
      <c r="C1957" s="2" t="s">
        <v>3397</v>
      </c>
      <c r="D1957" s="1">
        <v>43</v>
      </c>
      <c r="E1957" s="2" t="s">
        <v>1619</v>
      </c>
      <c r="F1957" s="2" t="s">
        <v>119</v>
      </c>
      <c r="G1957" s="2"/>
      <c r="H1957" s="1">
        <v>34</v>
      </c>
      <c r="I1957" s="1">
        <v>40</v>
      </c>
      <c r="J1957" s="1">
        <v>0</v>
      </c>
      <c r="K1957" s="1">
        <v>5</v>
      </c>
      <c r="L1957" s="1">
        <v>300.25</v>
      </c>
      <c r="M1957" s="1">
        <v>300.31</v>
      </c>
      <c r="N1957" s="1">
        <v>299.053</v>
      </c>
      <c r="O1957" s="1">
        <v>299.101</v>
      </c>
      <c r="P1957" s="1">
        <v>6</v>
      </c>
      <c r="Q1957" s="1">
        <v>20</v>
      </c>
      <c r="R1957" s="2" t="s">
        <v>31</v>
      </c>
      <c r="S1957" s="2"/>
      <c r="T1957" s="2" t="s">
        <v>146</v>
      </c>
      <c r="U1957" s="2" t="s">
        <v>147</v>
      </c>
      <c r="V1957" s="2" t="s">
        <v>148</v>
      </c>
      <c r="W1957" s="2" t="s">
        <v>4072</v>
      </c>
      <c r="X1957" s="3">
        <v>44900.543749999997</v>
      </c>
      <c r="Y1957" s="2" t="s">
        <v>35</v>
      </c>
      <c r="Z1957" s="2" t="s">
        <v>36</v>
      </c>
      <c r="AA1957" s="2"/>
      <c r="AB1957" s="2" t="s">
        <v>4073</v>
      </c>
    </row>
    <row r="1958" spans="1:28" ht="13" x14ac:dyDescent="0.15">
      <c r="A1958" s="1">
        <v>397</v>
      </c>
      <c r="B1958" s="2" t="s">
        <v>28</v>
      </c>
      <c r="C1958" s="2" t="s">
        <v>3397</v>
      </c>
      <c r="D1958" s="1">
        <v>43</v>
      </c>
      <c r="E1958" s="2" t="s">
        <v>1619</v>
      </c>
      <c r="F1958" s="2" t="s">
        <v>119</v>
      </c>
      <c r="G1958" s="2"/>
      <c r="H1958" s="1">
        <v>34</v>
      </c>
      <c r="I1958" s="1">
        <v>40</v>
      </c>
      <c r="J1958" s="1">
        <v>34</v>
      </c>
      <c r="K1958" s="1">
        <v>5</v>
      </c>
      <c r="L1958" s="1">
        <v>300.25</v>
      </c>
      <c r="M1958" s="1">
        <v>300.31</v>
      </c>
      <c r="N1958" s="1">
        <v>299.053</v>
      </c>
      <c r="O1958" s="1">
        <v>299.10000000000002</v>
      </c>
      <c r="P1958" s="1">
        <v>6</v>
      </c>
      <c r="Q1958" s="1">
        <v>212</v>
      </c>
      <c r="R1958" s="2" t="s">
        <v>59</v>
      </c>
      <c r="S1958" s="2" t="s">
        <v>32</v>
      </c>
      <c r="T1958" s="2"/>
      <c r="U1958" s="2"/>
      <c r="V1958" s="2" t="s">
        <v>32</v>
      </c>
      <c r="W1958" s="2" t="s">
        <v>4074</v>
      </c>
      <c r="X1958" s="3">
        <v>44900.543749999997</v>
      </c>
      <c r="Y1958" s="2" t="s">
        <v>35</v>
      </c>
      <c r="Z1958" s="2" t="s">
        <v>36</v>
      </c>
      <c r="AA1958" s="2"/>
      <c r="AB1958" s="2" t="s">
        <v>4075</v>
      </c>
    </row>
    <row r="1959" spans="1:28" ht="13" x14ac:dyDescent="0.15">
      <c r="A1959" s="1">
        <v>397</v>
      </c>
      <c r="B1959" s="2" t="s">
        <v>28</v>
      </c>
      <c r="C1959" s="2" t="s">
        <v>3397</v>
      </c>
      <c r="D1959" s="1">
        <v>44</v>
      </c>
      <c r="E1959" s="2" t="s">
        <v>1619</v>
      </c>
      <c r="F1959" s="2" t="s">
        <v>119</v>
      </c>
      <c r="G1959" s="2"/>
      <c r="H1959" s="1">
        <v>13</v>
      </c>
      <c r="I1959" s="1">
        <v>19</v>
      </c>
      <c r="J1959" s="1">
        <v>0</v>
      </c>
      <c r="K1959" s="1">
        <v>5</v>
      </c>
      <c r="L1959" s="1">
        <v>305.76</v>
      </c>
      <c r="M1959" s="1">
        <v>305.82</v>
      </c>
      <c r="N1959" s="1">
        <v>303.95699999999999</v>
      </c>
      <c r="O1959" s="1">
        <v>304.00099999999998</v>
      </c>
      <c r="P1959" s="1">
        <v>6</v>
      </c>
      <c r="Q1959" s="1">
        <v>20</v>
      </c>
      <c r="R1959" s="2" t="s">
        <v>31</v>
      </c>
      <c r="S1959" s="2"/>
      <c r="T1959" s="2" t="s">
        <v>158</v>
      </c>
      <c r="U1959" s="2" t="s">
        <v>159</v>
      </c>
      <c r="V1959" s="2" t="s">
        <v>160</v>
      </c>
      <c r="W1959" s="2" t="s">
        <v>4076</v>
      </c>
      <c r="X1959" s="3">
        <v>44900.568749999999</v>
      </c>
      <c r="Y1959" s="2" t="s">
        <v>35</v>
      </c>
      <c r="Z1959" s="2" t="s">
        <v>36</v>
      </c>
      <c r="AA1959" s="2"/>
      <c r="AB1959" s="2" t="s">
        <v>4077</v>
      </c>
    </row>
    <row r="1960" spans="1:28" ht="13" x14ac:dyDescent="0.15">
      <c r="A1960" s="1">
        <v>397</v>
      </c>
      <c r="B1960" s="2" t="s">
        <v>28</v>
      </c>
      <c r="C1960" s="2" t="s">
        <v>3397</v>
      </c>
      <c r="D1960" s="1">
        <v>44</v>
      </c>
      <c r="E1960" s="2" t="s">
        <v>1619</v>
      </c>
      <c r="F1960" s="2" t="s">
        <v>119</v>
      </c>
      <c r="G1960" s="2"/>
      <c r="H1960" s="1">
        <v>13</v>
      </c>
      <c r="I1960" s="1">
        <v>19</v>
      </c>
      <c r="J1960" s="1">
        <v>13</v>
      </c>
      <c r="K1960" s="1">
        <v>5</v>
      </c>
      <c r="L1960" s="1">
        <v>305.76</v>
      </c>
      <c r="M1960" s="1">
        <v>305.82</v>
      </c>
      <c r="N1960" s="1">
        <v>303.95699999999999</v>
      </c>
      <c r="O1960" s="1">
        <v>304.00099999999998</v>
      </c>
      <c r="P1960" s="1">
        <v>6</v>
      </c>
      <c r="Q1960" s="1">
        <v>212</v>
      </c>
      <c r="R1960" s="2" t="s">
        <v>59</v>
      </c>
      <c r="S1960" s="2" t="s">
        <v>32</v>
      </c>
      <c r="T1960" s="2"/>
      <c r="U1960" s="2"/>
      <c r="V1960" s="2" t="s">
        <v>32</v>
      </c>
      <c r="W1960" s="2" t="s">
        <v>4078</v>
      </c>
      <c r="X1960" s="3">
        <v>44900.568749999999</v>
      </c>
      <c r="Y1960" s="2" t="s">
        <v>35</v>
      </c>
      <c r="Z1960" s="2" t="s">
        <v>36</v>
      </c>
      <c r="AA1960" s="2"/>
      <c r="AB1960" s="2" t="s">
        <v>4079</v>
      </c>
    </row>
    <row r="1961" spans="1:28" ht="13" x14ac:dyDescent="0.15">
      <c r="A1961" s="1">
        <v>397</v>
      </c>
      <c r="B1961" s="2" t="s">
        <v>28</v>
      </c>
      <c r="C1961" s="2" t="s">
        <v>3397</v>
      </c>
      <c r="D1961" s="1">
        <v>44</v>
      </c>
      <c r="E1961" s="2" t="s">
        <v>1619</v>
      </c>
      <c r="F1961" s="2" t="s">
        <v>119</v>
      </c>
      <c r="G1961" s="2"/>
      <c r="H1961" s="1">
        <v>13</v>
      </c>
      <c r="I1961" s="1">
        <v>19</v>
      </c>
      <c r="J1961" s="1">
        <v>0</v>
      </c>
      <c r="K1961" s="1">
        <v>5</v>
      </c>
      <c r="L1961" s="1">
        <v>305.76</v>
      </c>
      <c r="M1961" s="1">
        <v>305.82</v>
      </c>
      <c r="N1961" s="1">
        <v>303.95699999999999</v>
      </c>
      <c r="O1961" s="1">
        <v>304.00099999999998</v>
      </c>
      <c r="P1961" s="1">
        <v>6</v>
      </c>
      <c r="Q1961" s="1">
        <v>30</v>
      </c>
      <c r="R1961" s="2" t="s">
        <v>31</v>
      </c>
      <c r="S1961" s="2"/>
      <c r="T1961" s="2" t="s">
        <v>125</v>
      </c>
      <c r="U1961" s="2" t="s">
        <v>126</v>
      </c>
      <c r="V1961" s="2" t="s">
        <v>127</v>
      </c>
      <c r="W1961" s="2" t="s">
        <v>4080</v>
      </c>
      <c r="X1961" s="3">
        <v>44900.568749999999</v>
      </c>
      <c r="Y1961" s="2" t="s">
        <v>35</v>
      </c>
      <c r="Z1961" s="2" t="s">
        <v>36</v>
      </c>
      <c r="AA1961" s="2"/>
      <c r="AB1961" s="2" t="s">
        <v>4081</v>
      </c>
    </row>
    <row r="1962" spans="1:28" ht="13" x14ac:dyDescent="0.15">
      <c r="A1962" s="1">
        <v>397</v>
      </c>
      <c r="B1962" s="2" t="s">
        <v>28</v>
      </c>
      <c r="C1962" s="2" t="s">
        <v>3397</v>
      </c>
      <c r="D1962" s="1">
        <v>44</v>
      </c>
      <c r="E1962" s="2" t="s">
        <v>1619</v>
      </c>
      <c r="F1962" s="2" t="s">
        <v>119</v>
      </c>
      <c r="G1962" s="2"/>
      <c r="H1962" s="1">
        <v>13</v>
      </c>
      <c r="I1962" s="1">
        <v>19</v>
      </c>
      <c r="J1962" s="1">
        <v>0</v>
      </c>
      <c r="K1962" s="1">
        <v>5</v>
      </c>
      <c r="L1962" s="1">
        <v>305.76</v>
      </c>
      <c r="M1962" s="1">
        <v>305.82</v>
      </c>
      <c r="N1962" s="1">
        <v>303.95699999999999</v>
      </c>
      <c r="O1962" s="1">
        <v>304.00099999999998</v>
      </c>
      <c r="P1962" s="1">
        <v>6</v>
      </c>
      <c r="Q1962" s="1">
        <v>5</v>
      </c>
      <c r="R1962" s="2" t="s">
        <v>31</v>
      </c>
      <c r="S1962" s="2"/>
      <c r="T1962" s="2" t="s">
        <v>136</v>
      </c>
      <c r="U1962" s="2" t="s">
        <v>137</v>
      </c>
      <c r="V1962" s="2" t="s">
        <v>138</v>
      </c>
      <c r="W1962" s="2" t="s">
        <v>4082</v>
      </c>
      <c r="X1962" s="3">
        <v>44900.568749999999</v>
      </c>
      <c r="Y1962" s="2" t="s">
        <v>35</v>
      </c>
      <c r="Z1962" s="2" t="s">
        <v>36</v>
      </c>
      <c r="AA1962" s="2"/>
      <c r="AB1962" s="2" t="s">
        <v>4083</v>
      </c>
    </row>
    <row r="1963" spans="1:28" ht="13" x14ac:dyDescent="0.15">
      <c r="A1963" s="1">
        <v>397</v>
      </c>
      <c r="B1963" s="2" t="s">
        <v>28</v>
      </c>
      <c r="C1963" s="2" t="s">
        <v>3397</v>
      </c>
      <c r="D1963" s="1">
        <v>44</v>
      </c>
      <c r="E1963" s="2" t="s">
        <v>1619</v>
      </c>
      <c r="F1963" s="2" t="s">
        <v>119</v>
      </c>
      <c r="G1963" s="2"/>
      <c r="H1963" s="1">
        <v>13</v>
      </c>
      <c r="I1963" s="1">
        <v>19</v>
      </c>
      <c r="J1963" s="1">
        <v>0</v>
      </c>
      <c r="K1963" s="1">
        <v>5</v>
      </c>
      <c r="L1963" s="1">
        <v>305.76</v>
      </c>
      <c r="M1963" s="1">
        <v>305.82</v>
      </c>
      <c r="N1963" s="1">
        <v>303.95699999999999</v>
      </c>
      <c r="O1963" s="1">
        <v>304.00099999999998</v>
      </c>
      <c r="P1963" s="1">
        <v>6</v>
      </c>
      <c r="Q1963" s="1">
        <v>5</v>
      </c>
      <c r="R1963" s="2" t="s">
        <v>31</v>
      </c>
      <c r="S1963" s="2"/>
      <c r="T1963" s="2" t="s">
        <v>141</v>
      </c>
      <c r="U1963" s="2" t="s">
        <v>142</v>
      </c>
      <c r="V1963" s="2" t="s">
        <v>143</v>
      </c>
      <c r="W1963" s="2" t="s">
        <v>4084</v>
      </c>
      <c r="X1963" s="3">
        <v>44900.568749999999</v>
      </c>
      <c r="Y1963" s="2" t="s">
        <v>35</v>
      </c>
      <c r="Z1963" s="2" t="s">
        <v>36</v>
      </c>
      <c r="AA1963" s="2"/>
      <c r="AB1963" s="2" t="s">
        <v>4085</v>
      </c>
    </row>
    <row r="1964" spans="1:28" ht="13" x14ac:dyDescent="0.15">
      <c r="A1964" s="1">
        <v>397</v>
      </c>
      <c r="B1964" s="2" t="s">
        <v>28</v>
      </c>
      <c r="C1964" s="2" t="s">
        <v>3397</v>
      </c>
      <c r="D1964" s="1">
        <v>44</v>
      </c>
      <c r="E1964" s="2" t="s">
        <v>1619</v>
      </c>
      <c r="F1964" s="2" t="s">
        <v>119</v>
      </c>
      <c r="G1964" s="2"/>
      <c r="H1964" s="1">
        <v>13</v>
      </c>
      <c r="I1964" s="1">
        <v>19</v>
      </c>
      <c r="J1964" s="1">
        <v>0</v>
      </c>
      <c r="K1964" s="1">
        <v>5</v>
      </c>
      <c r="L1964" s="1">
        <v>305.76</v>
      </c>
      <c r="M1964" s="1">
        <v>305.82</v>
      </c>
      <c r="N1964" s="1">
        <v>303.95699999999999</v>
      </c>
      <c r="O1964" s="1">
        <v>304.00099999999998</v>
      </c>
      <c r="P1964" s="1">
        <v>6</v>
      </c>
      <c r="Q1964" s="1">
        <v>5</v>
      </c>
      <c r="R1964" s="2" t="s">
        <v>31</v>
      </c>
      <c r="S1964" s="2"/>
      <c r="T1964" s="2" t="s">
        <v>153</v>
      </c>
      <c r="U1964" s="2" t="s">
        <v>154</v>
      </c>
      <c r="V1964" s="2" t="s">
        <v>155</v>
      </c>
      <c r="W1964" s="2" t="s">
        <v>4086</v>
      </c>
      <c r="X1964" s="3">
        <v>44900.568749999999</v>
      </c>
      <c r="Y1964" s="2" t="s">
        <v>35</v>
      </c>
      <c r="Z1964" s="2" t="s">
        <v>36</v>
      </c>
      <c r="AA1964" s="2"/>
      <c r="AB1964" s="2" t="s">
        <v>4087</v>
      </c>
    </row>
    <row r="1965" spans="1:28" ht="13" x14ac:dyDescent="0.15">
      <c r="A1965" s="1">
        <v>397</v>
      </c>
      <c r="B1965" s="2" t="s">
        <v>28</v>
      </c>
      <c r="C1965" s="2" t="s">
        <v>3397</v>
      </c>
      <c r="D1965" s="1">
        <v>44</v>
      </c>
      <c r="E1965" s="2" t="s">
        <v>1619</v>
      </c>
      <c r="F1965" s="2" t="s">
        <v>119</v>
      </c>
      <c r="G1965" s="2"/>
      <c r="H1965" s="1">
        <v>13</v>
      </c>
      <c r="I1965" s="1">
        <v>19</v>
      </c>
      <c r="J1965" s="1">
        <v>0</v>
      </c>
      <c r="K1965" s="1">
        <v>5</v>
      </c>
      <c r="L1965" s="1">
        <v>305.76</v>
      </c>
      <c r="M1965" s="1">
        <v>305.82</v>
      </c>
      <c r="N1965" s="1">
        <v>303.95699999999999</v>
      </c>
      <c r="O1965" s="1">
        <v>304.00099999999998</v>
      </c>
      <c r="P1965" s="1">
        <v>6</v>
      </c>
      <c r="Q1965" s="1">
        <v>20</v>
      </c>
      <c r="R1965" s="2" t="s">
        <v>31</v>
      </c>
      <c r="S1965" s="2"/>
      <c r="T1965" s="2" t="s">
        <v>146</v>
      </c>
      <c r="U1965" s="2" t="s">
        <v>147</v>
      </c>
      <c r="V1965" s="2" t="s">
        <v>148</v>
      </c>
      <c r="W1965" s="2" t="s">
        <v>4088</v>
      </c>
      <c r="X1965" s="3">
        <v>44900.568749999999</v>
      </c>
      <c r="Y1965" s="2" t="s">
        <v>35</v>
      </c>
      <c r="Z1965" s="2" t="s">
        <v>36</v>
      </c>
      <c r="AA1965" s="2"/>
      <c r="AB1965" s="2" t="s">
        <v>4089</v>
      </c>
    </row>
    <row r="1966" spans="1:28" ht="13" x14ac:dyDescent="0.15">
      <c r="A1966" s="1">
        <v>397</v>
      </c>
      <c r="B1966" s="2" t="s">
        <v>28</v>
      </c>
      <c r="C1966" s="2" t="s">
        <v>3397</v>
      </c>
      <c r="D1966" s="1">
        <v>44</v>
      </c>
      <c r="E1966" s="2" t="s">
        <v>1619</v>
      </c>
      <c r="F1966" s="2" t="s">
        <v>119</v>
      </c>
      <c r="G1966" s="2"/>
      <c r="H1966" s="1">
        <v>13</v>
      </c>
      <c r="I1966" s="1">
        <v>19</v>
      </c>
      <c r="J1966" s="1">
        <v>0</v>
      </c>
      <c r="K1966" s="1">
        <v>5</v>
      </c>
      <c r="L1966" s="1">
        <v>305.76</v>
      </c>
      <c r="M1966" s="1">
        <v>305.82</v>
      </c>
      <c r="N1966" s="1">
        <v>303.95699999999999</v>
      </c>
      <c r="O1966" s="1">
        <v>304.00099999999998</v>
      </c>
      <c r="P1966" s="1">
        <v>6</v>
      </c>
      <c r="Q1966" s="1">
        <v>30</v>
      </c>
      <c r="R1966" s="2" t="s">
        <v>31</v>
      </c>
      <c r="S1966" s="2"/>
      <c r="T1966" s="2" t="s">
        <v>120</v>
      </c>
      <c r="U1966" s="2" t="s">
        <v>121</v>
      </c>
      <c r="V1966" s="2" t="s">
        <v>122</v>
      </c>
      <c r="W1966" s="2" t="s">
        <v>4090</v>
      </c>
      <c r="X1966" s="3">
        <v>44900.568749999999</v>
      </c>
      <c r="Y1966" s="2" t="s">
        <v>35</v>
      </c>
      <c r="Z1966" s="2" t="s">
        <v>36</v>
      </c>
      <c r="AA1966" s="2"/>
      <c r="AB1966" s="2" t="s">
        <v>4091</v>
      </c>
    </row>
    <row r="1967" spans="1:28" ht="13" x14ac:dyDescent="0.15">
      <c r="A1967" s="1">
        <v>397</v>
      </c>
      <c r="B1967" s="2" t="s">
        <v>28</v>
      </c>
      <c r="C1967" s="2" t="s">
        <v>3397</v>
      </c>
      <c r="D1967" s="1">
        <v>45</v>
      </c>
      <c r="E1967" s="2" t="s">
        <v>1619</v>
      </c>
      <c r="F1967" s="2" t="s">
        <v>119</v>
      </c>
      <c r="G1967" s="2"/>
      <c r="H1967" s="1">
        <v>38</v>
      </c>
      <c r="I1967" s="1">
        <v>44</v>
      </c>
      <c r="J1967" s="1">
        <v>0</v>
      </c>
      <c r="K1967" s="1">
        <v>5</v>
      </c>
      <c r="L1967" s="1">
        <v>310.33999999999997</v>
      </c>
      <c r="M1967" s="1">
        <v>310.39999999999998</v>
      </c>
      <c r="N1967" s="1">
        <v>308.755</v>
      </c>
      <c r="O1967" s="1">
        <v>308.8</v>
      </c>
      <c r="P1967" s="1">
        <v>6</v>
      </c>
      <c r="Q1967" s="1">
        <v>5</v>
      </c>
      <c r="R1967" s="2" t="s">
        <v>31</v>
      </c>
      <c r="S1967" s="2"/>
      <c r="T1967" s="2" t="s">
        <v>141</v>
      </c>
      <c r="U1967" s="2" t="s">
        <v>142</v>
      </c>
      <c r="V1967" s="2" t="s">
        <v>143</v>
      </c>
      <c r="W1967" s="2" t="s">
        <v>4092</v>
      </c>
      <c r="X1967" s="3">
        <v>44900.592361111114</v>
      </c>
      <c r="Y1967" s="2" t="s">
        <v>35</v>
      </c>
      <c r="Z1967" s="2" t="s">
        <v>36</v>
      </c>
      <c r="AA1967" s="2"/>
      <c r="AB1967" s="2" t="s">
        <v>4093</v>
      </c>
    </row>
    <row r="1968" spans="1:28" ht="13" x14ac:dyDescent="0.15">
      <c r="A1968" s="1">
        <v>397</v>
      </c>
      <c r="B1968" s="2" t="s">
        <v>28</v>
      </c>
      <c r="C1968" s="2" t="s">
        <v>3397</v>
      </c>
      <c r="D1968" s="1">
        <v>45</v>
      </c>
      <c r="E1968" s="2" t="s">
        <v>1619</v>
      </c>
      <c r="F1968" s="2" t="s">
        <v>119</v>
      </c>
      <c r="G1968" s="2"/>
      <c r="H1968" s="1">
        <v>38</v>
      </c>
      <c r="I1968" s="1">
        <v>44</v>
      </c>
      <c r="J1968" s="1">
        <v>0</v>
      </c>
      <c r="K1968" s="1">
        <v>5</v>
      </c>
      <c r="L1968" s="1">
        <v>310.33999999999997</v>
      </c>
      <c r="M1968" s="1">
        <v>310.39999999999998</v>
      </c>
      <c r="N1968" s="1">
        <v>308.755</v>
      </c>
      <c r="O1968" s="1">
        <v>308.8</v>
      </c>
      <c r="P1968" s="1">
        <v>6</v>
      </c>
      <c r="Q1968" s="1">
        <v>5</v>
      </c>
      <c r="R1968" s="2" t="s">
        <v>31</v>
      </c>
      <c r="S1968" s="2"/>
      <c r="T1968" s="2" t="s">
        <v>136</v>
      </c>
      <c r="U1968" s="2" t="s">
        <v>137</v>
      </c>
      <c r="V1968" s="2" t="s">
        <v>138</v>
      </c>
      <c r="W1968" s="2" t="s">
        <v>4094</v>
      </c>
      <c r="X1968" s="3">
        <v>44900.592361111114</v>
      </c>
      <c r="Y1968" s="2" t="s">
        <v>35</v>
      </c>
      <c r="Z1968" s="2" t="s">
        <v>36</v>
      </c>
      <c r="AA1968" s="2"/>
      <c r="AB1968" s="2" t="s">
        <v>4095</v>
      </c>
    </row>
    <row r="1969" spans="1:28" ht="13" x14ac:dyDescent="0.15">
      <c r="A1969" s="1">
        <v>397</v>
      </c>
      <c r="B1969" s="2" t="s">
        <v>28</v>
      </c>
      <c r="C1969" s="2" t="s">
        <v>3397</v>
      </c>
      <c r="D1969" s="1">
        <v>45</v>
      </c>
      <c r="E1969" s="2" t="s">
        <v>1619</v>
      </c>
      <c r="F1969" s="2" t="s">
        <v>119</v>
      </c>
      <c r="G1969" s="2"/>
      <c r="H1969" s="1">
        <v>38</v>
      </c>
      <c r="I1969" s="1">
        <v>44</v>
      </c>
      <c r="J1969" s="1">
        <v>0</v>
      </c>
      <c r="K1969" s="1">
        <v>5</v>
      </c>
      <c r="L1969" s="1">
        <v>310.33999999999997</v>
      </c>
      <c r="M1969" s="1">
        <v>310.39999999999998</v>
      </c>
      <c r="N1969" s="1">
        <v>308.755</v>
      </c>
      <c r="O1969" s="1">
        <v>308.8</v>
      </c>
      <c r="P1969" s="1">
        <v>6</v>
      </c>
      <c r="Q1969" s="1">
        <v>30</v>
      </c>
      <c r="R1969" s="2" t="s">
        <v>31</v>
      </c>
      <c r="S1969" s="2"/>
      <c r="T1969" s="2" t="s">
        <v>120</v>
      </c>
      <c r="U1969" s="2" t="s">
        <v>121</v>
      </c>
      <c r="V1969" s="2" t="s">
        <v>122</v>
      </c>
      <c r="W1969" s="2" t="s">
        <v>4096</v>
      </c>
      <c r="X1969" s="3">
        <v>44900.592361111114</v>
      </c>
      <c r="Y1969" s="2" t="s">
        <v>35</v>
      </c>
      <c r="Z1969" s="2" t="s">
        <v>36</v>
      </c>
      <c r="AA1969" s="2"/>
      <c r="AB1969" s="2" t="s">
        <v>4097</v>
      </c>
    </row>
    <row r="1970" spans="1:28" ht="13" x14ac:dyDescent="0.15">
      <c r="A1970" s="1">
        <v>397</v>
      </c>
      <c r="B1970" s="2" t="s">
        <v>28</v>
      </c>
      <c r="C1970" s="2" t="s">
        <v>3397</v>
      </c>
      <c r="D1970" s="1">
        <v>45</v>
      </c>
      <c r="E1970" s="2" t="s">
        <v>1619</v>
      </c>
      <c r="F1970" s="2" t="s">
        <v>119</v>
      </c>
      <c r="G1970" s="2"/>
      <c r="H1970" s="1">
        <v>38</v>
      </c>
      <c r="I1970" s="1">
        <v>44</v>
      </c>
      <c r="J1970" s="1">
        <v>0</v>
      </c>
      <c r="K1970" s="1">
        <v>5</v>
      </c>
      <c r="L1970" s="1">
        <v>310.33999999999997</v>
      </c>
      <c r="M1970" s="1">
        <v>310.39999999999998</v>
      </c>
      <c r="N1970" s="1">
        <v>308.755</v>
      </c>
      <c r="O1970" s="1">
        <v>308.8</v>
      </c>
      <c r="P1970" s="1">
        <v>6</v>
      </c>
      <c r="Q1970" s="1">
        <v>5</v>
      </c>
      <c r="R1970" s="2" t="s">
        <v>31</v>
      </c>
      <c r="S1970" s="2"/>
      <c r="T1970" s="2" t="s">
        <v>153</v>
      </c>
      <c r="U1970" s="2" t="s">
        <v>154</v>
      </c>
      <c r="V1970" s="2" t="s">
        <v>155</v>
      </c>
      <c r="W1970" s="2" t="s">
        <v>4098</v>
      </c>
      <c r="X1970" s="3">
        <v>44900.592361111114</v>
      </c>
      <c r="Y1970" s="2" t="s">
        <v>35</v>
      </c>
      <c r="Z1970" s="2" t="s">
        <v>36</v>
      </c>
      <c r="AA1970" s="2"/>
      <c r="AB1970" s="2" t="s">
        <v>4099</v>
      </c>
    </row>
    <row r="1971" spans="1:28" ht="13" x14ac:dyDescent="0.15">
      <c r="A1971" s="1">
        <v>397</v>
      </c>
      <c r="B1971" s="2" t="s">
        <v>28</v>
      </c>
      <c r="C1971" s="2" t="s">
        <v>3397</v>
      </c>
      <c r="D1971" s="1">
        <v>45</v>
      </c>
      <c r="E1971" s="2" t="s">
        <v>1619</v>
      </c>
      <c r="F1971" s="2" t="s">
        <v>119</v>
      </c>
      <c r="G1971" s="2"/>
      <c r="H1971" s="1">
        <v>38</v>
      </c>
      <c r="I1971" s="1">
        <v>44</v>
      </c>
      <c r="J1971" s="1">
        <v>38</v>
      </c>
      <c r="K1971" s="1">
        <v>5</v>
      </c>
      <c r="L1971" s="1">
        <v>310.33999999999997</v>
      </c>
      <c r="M1971" s="1">
        <v>310.39999999999998</v>
      </c>
      <c r="N1971" s="1">
        <v>308.755</v>
      </c>
      <c r="O1971" s="1">
        <v>308.8</v>
      </c>
      <c r="P1971" s="1">
        <v>6</v>
      </c>
      <c r="Q1971" s="1">
        <v>212</v>
      </c>
      <c r="R1971" s="2" t="s">
        <v>59</v>
      </c>
      <c r="S1971" s="2" t="s">
        <v>32</v>
      </c>
      <c r="T1971" s="2"/>
      <c r="U1971" s="2"/>
      <c r="V1971" s="2" t="s">
        <v>32</v>
      </c>
      <c r="W1971" s="2" t="s">
        <v>4100</v>
      </c>
      <c r="X1971" s="3">
        <v>44900.591666666667</v>
      </c>
      <c r="Y1971" s="2" t="s">
        <v>35</v>
      </c>
      <c r="Z1971" s="2" t="s">
        <v>36</v>
      </c>
      <c r="AA1971" s="2"/>
      <c r="AB1971" s="2" t="s">
        <v>4101</v>
      </c>
    </row>
    <row r="1972" spans="1:28" ht="13" x14ac:dyDescent="0.15">
      <c r="A1972" s="1">
        <v>397</v>
      </c>
      <c r="B1972" s="2" t="s">
        <v>28</v>
      </c>
      <c r="C1972" s="2" t="s">
        <v>3397</v>
      </c>
      <c r="D1972" s="1">
        <v>45</v>
      </c>
      <c r="E1972" s="2" t="s">
        <v>1619</v>
      </c>
      <c r="F1972" s="2" t="s">
        <v>119</v>
      </c>
      <c r="G1972" s="2"/>
      <c r="H1972" s="1">
        <v>38</v>
      </c>
      <c r="I1972" s="1">
        <v>44</v>
      </c>
      <c r="J1972" s="1">
        <v>0</v>
      </c>
      <c r="K1972" s="1">
        <v>5</v>
      </c>
      <c r="L1972" s="1">
        <v>310.33999999999997</v>
      </c>
      <c r="M1972" s="1">
        <v>310.39999999999998</v>
      </c>
      <c r="N1972" s="1">
        <v>308.755</v>
      </c>
      <c r="O1972" s="1">
        <v>308.8</v>
      </c>
      <c r="P1972" s="1">
        <v>6</v>
      </c>
      <c r="Q1972" s="1">
        <v>30</v>
      </c>
      <c r="R1972" s="2" t="s">
        <v>31</v>
      </c>
      <c r="S1972" s="2"/>
      <c r="T1972" s="2" t="s">
        <v>125</v>
      </c>
      <c r="U1972" s="2" t="s">
        <v>126</v>
      </c>
      <c r="V1972" s="2" t="s">
        <v>127</v>
      </c>
      <c r="W1972" s="2" t="s">
        <v>4102</v>
      </c>
      <c r="X1972" s="3">
        <v>44900.592361111114</v>
      </c>
      <c r="Y1972" s="2" t="s">
        <v>35</v>
      </c>
      <c r="Z1972" s="2" t="s">
        <v>36</v>
      </c>
      <c r="AA1972" s="2"/>
      <c r="AB1972" s="2" t="s">
        <v>4103</v>
      </c>
    </row>
    <row r="1973" spans="1:28" ht="13" x14ac:dyDescent="0.15">
      <c r="A1973" s="1">
        <v>397</v>
      </c>
      <c r="B1973" s="2" t="s">
        <v>28</v>
      </c>
      <c r="C1973" s="2" t="s">
        <v>3397</v>
      </c>
      <c r="D1973" s="1">
        <v>45</v>
      </c>
      <c r="E1973" s="2" t="s">
        <v>1619</v>
      </c>
      <c r="F1973" s="2" t="s">
        <v>119</v>
      </c>
      <c r="G1973" s="2"/>
      <c r="H1973" s="1">
        <v>38</v>
      </c>
      <c r="I1973" s="1">
        <v>44</v>
      </c>
      <c r="J1973" s="1">
        <v>0</v>
      </c>
      <c r="K1973" s="1">
        <v>5</v>
      </c>
      <c r="L1973" s="1">
        <v>310.33999999999997</v>
      </c>
      <c r="M1973" s="1">
        <v>310.39999999999998</v>
      </c>
      <c r="N1973" s="1">
        <v>308.755</v>
      </c>
      <c r="O1973" s="1">
        <v>308.8</v>
      </c>
      <c r="P1973" s="1">
        <v>6</v>
      </c>
      <c r="Q1973" s="1">
        <v>20</v>
      </c>
      <c r="R1973" s="2" t="s">
        <v>31</v>
      </c>
      <c r="S1973" s="2"/>
      <c r="T1973" s="2" t="s">
        <v>158</v>
      </c>
      <c r="U1973" s="2" t="s">
        <v>159</v>
      </c>
      <c r="V1973" s="2" t="s">
        <v>160</v>
      </c>
      <c r="W1973" s="2" t="s">
        <v>4104</v>
      </c>
      <c r="X1973" s="3">
        <v>44900.592361111114</v>
      </c>
      <c r="Y1973" s="2" t="s">
        <v>35</v>
      </c>
      <c r="Z1973" s="2" t="s">
        <v>36</v>
      </c>
      <c r="AA1973" s="2"/>
      <c r="AB1973" s="2" t="s">
        <v>4105</v>
      </c>
    </row>
    <row r="1974" spans="1:28" ht="13" x14ac:dyDescent="0.15">
      <c r="A1974" s="1">
        <v>397</v>
      </c>
      <c r="B1974" s="2" t="s">
        <v>28</v>
      </c>
      <c r="C1974" s="2" t="s">
        <v>3397</v>
      </c>
      <c r="D1974" s="1">
        <v>45</v>
      </c>
      <c r="E1974" s="2" t="s">
        <v>1619</v>
      </c>
      <c r="F1974" s="2" t="s">
        <v>119</v>
      </c>
      <c r="G1974" s="2"/>
      <c r="H1974" s="1">
        <v>38</v>
      </c>
      <c r="I1974" s="1">
        <v>44</v>
      </c>
      <c r="J1974" s="1">
        <v>0</v>
      </c>
      <c r="K1974" s="1">
        <v>5</v>
      </c>
      <c r="L1974" s="1">
        <v>310.33999999999997</v>
      </c>
      <c r="M1974" s="1">
        <v>310.39999999999998</v>
      </c>
      <c r="N1974" s="1">
        <v>308.755</v>
      </c>
      <c r="O1974" s="1">
        <v>308.8</v>
      </c>
      <c r="P1974" s="1">
        <v>6</v>
      </c>
      <c r="Q1974" s="1">
        <v>20</v>
      </c>
      <c r="R1974" s="2" t="s">
        <v>31</v>
      </c>
      <c r="S1974" s="2"/>
      <c r="T1974" s="2" t="s">
        <v>146</v>
      </c>
      <c r="U1974" s="2" t="s">
        <v>147</v>
      </c>
      <c r="V1974" s="2" t="s">
        <v>148</v>
      </c>
      <c r="W1974" s="2" t="s">
        <v>4106</v>
      </c>
      <c r="X1974" s="3">
        <v>44900.592361111114</v>
      </c>
      <c r="Y1974" s="2" t="s">
        <v>35</v>
      </c>
      <c r="Z1974" s="2" t="s">
        <v>36</v>
      </c>
      <c r="AA1974" s="2"/>
      <c r="AB1974" s="2" t="s">
        <v>4107</v>
      </c>
    </row>
    <row r="1975" spans="1:28" ht="13" x14ac:dyDescent="0.15">
      <c r="A1975" s="1">
        <v>397</v>
      </c>
      <c r="B1975" s="2" t="s">
        <v>28</v>
      </c>
      <c r="C1975" s="2" t="s">
        <v>3397</v>
      </c>
      <c r="D1975" s="1">
        <v>46</v>
      </c>
      <c r="E1975" s="2" t="s">
        <v>1619</v>
      </c>
      <c r="F1975" s="2" t="s">
        <v>119</v>
      </c>
      <c r="G1975" s="2"/>
      <c r="H1975" s="1">
        <v>30</v>
      </c>
      <c r="I1975" s="1">
        <v>36</v>
      </c>
      <c r="J1975" s="1">
        <v>30</v>
      </c>
      <c r="K1975" s="1">
        <v>5</v>
      </c>
      <c r="L1975" s="1">
        <v>315.38</v>
      </c>
      <c r="M1975" s="1">
        <v>315.44</v>
      </c>
      <c r="N1975" s="1">
        <v>313.65600000000001</v>
      </c>
      <c r="O1975" s="1">
        <v>313.7</v>
      </c>
      <c r="P1975" s="1">
        <v>6</v>
      </c>
      <c r="Q1975" s="1">
        <v>212</v>
      </c>
      <c r="R1975" s="2" t="s">
        <v>59</v>
      </c>
      <c r="S1975" s="2" t="s">
        <v>32</v>
      </c>
      <c r="T1975" s="2"/>
      <c r="U1975" s="2"/>
      <c r="V1975" s="2" t="s">
        <v>32</v>
      </c>
      <c r="W1975" s="2" t="s">
        <v>4108</v>
      </c>
      <c r="X1975" s="3">
        <v>44900.618055555555</v>
      </c>
      <c r="Y1975" s="2" t="s">
        <v>35</v>
      </c>
      <c r="Z1975" s="2" t="s">
        <v>36</v>
      </c>
      <c r="AA1975" s="2"/>
      <c r="AB1975" s="2" t="s">
        <v>4109</v>
      </c>
    </row>
    <row r="1976" spans="1:28" ht="13" x14ac:dyDescent="0.15">
      <c r="A1976" s="1">
        <v>397</v>
      </c>
      <c r="B1976" s="2" t="s">
        <v>28</v>
      </c>
      <c r="C1976" s="2" t="s">
        <v>3397</v>
      </c>
      <c r="D1976" s="1">
        <v>46</v>
      </c>
      <c r="E1976" s="2" t="s">
        <v>1619</v>
      </c>
      <c r="F1976" s="2" t="s">
        <v>119</v>
      </c>
      <c r="G1976" s="2"/>
      <c r="H1976" s="1">
        <v>30</v>
      </c>
      <c r="I1976" s="1">
        <v>36</v>
      </c>
      <c r="J1976" s="1">
        <v>0</v>
      </c>
      <c r="K1976" s="1">
        <v>5</v>
      </c>
      <c r="L1976" s="1">
        <v>315.38</v>
      </c>
      <c r="M1976" s="1">
        <v>315.44</v>
      </c>
      <c r="N1976" s="1">
        <v>313.65600000000001</v>
      </c>
      <c r="O1976" s="1">
        <v>313.7</v>
      </c>
      <c r="P1976" s="1">
        <v>6</v>
      </c>
      <c r="Q1976" s="1">
        <v>30</v>
      </c>
      <c r="R1976" s="2" t="s">
        <v>31</v>
      </c>
      <c r="S1976" s="2"/>
      <c r="T1976" s="2" t="s">
        <v>120</v>
      </c>
      <c r="U1976" s="2" t="s">
        <v>121</v>
      </c>
      <c r="V1976" s="2" t="s">
        <v>122</v>
      </c>
      <c r="W1976" s="2" t="s">
        <v>4110</v>
      </c>
      <c r="X1976" s="3">
        <v>44900.618055555555</v>
      </c>
      <c r="Y1976" s="2" t="s">
        <v>35</v>
      </c>
      <c r="Z1976" s="2" t="s">
        <v>36</v>
      </c>
      <c r="AA1976" s="2"/>
      <c r="AB1976" s="2" t="s">
        <v>4111</v>
      </c>
    </row>
    <row r="1977" spans="1:28" ht="13" x14ac:dyDescent="0.15">
      <c r="A1977" s="1">
        <v>397</v>
      </c>
      <c r="B1977" s="2" t="s">
        <v>28</v>
      </c>
      <c r="C1977" s="2" t="s">
        <v>3397</v>
      </c>
      <c r="D1977" s="1">
        <v>46</v>
      </c>
      <c r="E1977" s="2" t="s">
        <v>1619</v>
      </c>
      <c r="F1977" s="2" t="s">
        <v>119</v>
      </c>
      <c r="G1977" s="2"/>
      <c r="H1977" s="1">
        <v>30</v>
      </c>
      <c r="I1977" s="1">
        <v>36</v>
      </c>
      <c r="J1977" s="1">
        <v>0</v>
      </c>
      <c r="K1977" s="1">
        <v>5</v>
      </c>
      <c r="L1977" s="1">
        <v>315.38</v>
      </c>
      <c r="M1977" s="1">
        <v>315.44</v>
      </c>
      <c r="N1977" s="1">
        <v>313.65600000000001</v>
      </c>
      <c r="O1977" s="1">
        <v>313.7</v>
      </c>
      <c r="P1977" s="1">
        <v>6</v>
      </c>
      <c r="Q1977" s="1">
        <v>30</v>
      </c>
      <c r="R1977" s="2" t="s">
        <v>31</v>
      </c>
      <c r="S1977" s="2"/>
      <c r="T1977" s="2" t="s">
        <v>125</v>
      </c>
      <c r="U1977" s="2" t="s">
        <v>126</v>
      </c>
      <c r="V1977" s="2" t="s">
        <v>127</v>
      </c>
      <c r="W1977" s="2" t="s">
        <v>4112</v>
      </c>
      <c r="X1977" s="3">
        <v>44900.618055555555</v>
      </c>
      <c r="Y1977" s="2" t="s">
        <v>35</v>
      </c>
      <c r="Z1977" s="2" t="s">
        <v>36</v>
      </c>
      <c r="AA1977" s="2"/>
      <c r="AB1977" s="2" t="s">
        <v>4113</v>
      </c>
    </row>
    <row r="1978" spans="1:28" ht="13" x14ac:dyDescent="0.15">
      <c r="A1978" s="1">
        <v>397</v>
      </c>
      <c r="B1978" s="2" t="s">
        <v>28</v>
      </c>
      <c r="C1978" s="2" t="s">
        <v>3397</v>
      </c>
      <c r="D1978" s="1">
        <v>46</v>
      </c>
      <c r="E1978" s="2" t="s">
        <v>1619</v>
      </c>
      <c r="F1978" s="2" t="s">
        <v>119</v>
      </c>
      <c r="G1978" s="2"/>
      <c r="H1978" s="1">
        <v>30</v>
      </c>
      <c r="I1978" s="1">
        <v>36</v>
      </c>
      <c r="J1978" s="1">
        <v>0</v>
      </c>
      <c r="K1978" s="1">
        <v>5</v>
      </c>
      <c r="L1978" s="1">
        <v>315.38</v>
      </c>
      <c r="M1978" s="1">
        <v>315.44</v>
      </c>
      <c r="N1978" s="1">
        <v>313.65600000000001</v>
      </c>
      <c r="O1978" s="1">
        <v>313.7</v>
      </c>
      <c r="P1978" s="1">
        <v>6</v>
      </c>
      <c r="Q1978" s="1">
        <v>20</v>
      </c>
      <c r="R1978" s="2" t="s">
        <v>31</v>
      </c>
      <c r="S1978" s="2"/>
      <c r="T1978" s="2" t="s">
        <v>146</v>
      </c>
      <c r="U1978" s="2" t="s">
        <v>147</v>
      </c>
      <c r="V1978" s="2" t="s">
        <v>148</v>
      </c>
      <c r="W1978" s="2" t="s">
        <v>4114</v>
      </c>
      <c r="X1978" s="3">
        <v>44900.618055555555</v>
      </c>
      <c r="Y1978" s="2" t="s">
        <v>35</v>
      </c>
      <c r="Z1978" s="2" t="s">
        <v>36</v>
      </c>
      <c r="AA1978" s="2"/>
      <c r="AB1978" s="2" t="s">
        <v>4115</v>
      </c>
    </row>
    <row r="1979" spans="1:28" ht="13" x14ac:dyDescent="0.15">
      <c r="A1979" s="1">
        <v>397</v>
      </c>
      <c r="B1979" s="2" t="s">
        <v>28</v>
      </c>
      <c r="C1979" s="2" t="s">
        <v>3397</v>
      </c>
      <c r="D1979" s="1">
        <v>46</v>
      </c>
      <c r="E1979" s="2" t="s">
        <v>1619</v>
      </c>
      <c r="F1979" s="2" t="s">
        <v>119</v>
      </c>
      <c r="G1979" s="2"/>
      <c r="H1979" s="1">
        <v>30</v>
      </c>
      <c r="I1979" s="1">
        <v>36</v>
      </c>
      <c r="J1979" s="1">
        <v>0</v>
      </c>
      <c r="K1979" s="1">
        <v>5</v>
      </c>
      <c r="L1979" s="1">
        <v>315.38</v>
      </c>
      <c r="M1979" s="1">
        <v>315.44</v>
      </c>
      <c r="N1979" s="1">
        <v>313.65600000000001</v>
      </c>
      <c r="O1979" s="1">
        <v>313.7</v>
      </c>
      <c r="P1979" s="1">
        <v>6</v>
      </c>
      <c r="Q1979" s="1">
        <v>5</v>
      </c>
      <c r="R1979" s="2" t="s">
        <v>31</v>
      </c>
      <c r="S1979" s="2"/>
      <c r="T1979" s="2" t="s">
        <v>141</v>
      </c>
      <c r="U1979" s="2" t="s">
        <v>142</v>
      </c>
      <c r="V1979" s="2" t="s">
        <v>143</v>
      </c>
      <c r="W1979" s="2" t="s">
        <v>4116</v>
      </c>
      <c r="X1979" s="3">
        <v>44900.618055555555</v>
      </c>
      <c r="Y1979" s="2" t="s">
        <v>35</v>
      </c>
      <c r="Z1979" s="2" t="s">
        <v>36</v>
      </c>
      <c r="AA1979" s="2"/>
      <c r="AB1979" s="2" t="s">
        <v>4117</v>
      </c>
    </row>
    <row r="1980" spans="1:28" ht="13" x14ac:dyDescent="0.15">
      <c r="A1980" s="1">
        <v>397</v>
      </c>
      <c r="B1980" s="2" t="s">
        <v>28</v>
      </c>
      <c r="C1980" s="2" t="s">
        <v>3397</v>
      </c>
      <c r="D1980" s="1">
        <v>46</v>
      </c>
      <c r="E1980" s="2" t="s">
        <v>1619</v>
      </c>
      <c r="F1980" s="2" t="s">
        <v>119</v>
      </c>
      <c r="G1980" s="2"/>
      <c r="H1980" s="1">
        <v>30</v>
      </c>
      <c r="I1980" s="1">
        <v>36</v>
      </c>
      <c r="J1980" s="1">
        <v>0</v>
      </c>
      <c r="K1980" s="1">
        <v>5</v>
      </c>
      <c r="L1980" s="1">
        <v>315.38</v>
      </c>
      <c r="M1980" s="1">
        <v>315.44</v>
      </c>
      <c r="N1980" s="1">
        <v>313.65600000000001</v>
      </c>
      <c r="O1980" s="1">
        <v>313.7</v>
      </c>
      <c r="P1980" s="1">
        <v>6</v>
      </c>
      <c r="Q1980" s="1">
        <v>20</v>
      </c>
      <c r="R1980" s="2" t="s">
        <v>31</v>
      </c>
      <c r="S1980" s="2"/>
      <c r="T1980" s="2" t="s">
        <v>158</v>
      </c>
      <c r="U1980" s="2" t="s">
        <v>159</v>
      </c>
      <c r="V1980" s="2" t="s">
        <v>160</v>
      </c>
      <c r="W1980" s="2" t="s">
        <v>4118</v>
      </c>
      <c r="X1980" s="3">
        <v>44900.618055555555</v>
      </c>
      <c r="Y1980" s="2" t="s">
        <v>35</v>
      </c>
      <c r="Z1980" s="2" t="s">
        <v>36</v>
      </c>
      <c r="AA1980" s="2"/>
      <c r="AB1980" s="2" t="s">
        <v>4119</v>
      </c>
    </row>
    <row r="1981" spans="1:28" ht="13" x14ac:dyDescent="0.15">
      <c r="A1981" s="1">
        <v>397</v>
      </c>
      <c r="B1981" s="2" t="s">
        <v>28</v>
      </c>
      <c r="C1981" s="2" t="s">
        <v>3397</v>
      </c>
      <c r="D1981" s="1">
        <v>46</v>
      </c>
      <c r="E1981" s="2" t="s">
        <v>1619</v>
      </c>
      <c r="F1981" s="2" t="s">
        <v>119</v>
      </c>
      <c r="G1981" s="2"/>
      <c r="H1981" s="1">
        <v>30</v>
      </c>
      <c r="I1981" s="1">
        <v>36</v>
      </c>
      <c r="J1981" s="1">
        <v>0</v>
      </c>
      <c r="K1981" s="1">
        <v>5</v>
      </c>
      <c r="L1981" s="1">
        <v>315.38</v>
      </c>
      <c r="M1981" s="1">
        <v>315.44</v>
      </c>
      <c r="N1981" s="1">
        <v>313.65600000000001</v>
      </c>
      <c r="O1981" s="1">
        <v>313.7</v>
      </c>
      <c r="P1981" s="1">
        <v>6</v>
      </c>
      <c r="Q1981" s="1">
        <v>5</v>
      </c>
      <c r="R1981" s="2" t="s">
        <v>31</v>
      </c>
      <c r="S1981" s="2"/>
      <c r="T1981" s="2" t="s">
        <v>136</v>
      </c>
      <c r="U1981" s="2" t="s">
        <v>137</v>
      </c>
      <c r="V1981" s="2" t="s">
        <v>138</v>
      </c>
      <c r="W1981" s="2" t="s">
        <v>4120</v>
      </c>
      <c r="X1981" s="3">
        <v>44900.618055555555</v>
      </c>
      <c r="Y1981" s="2" t="s">
        <v>35</v>
      </c>
      <c r="Z1981" s="2" t="s">
        <v>36</v>
      </c>
      <c r="AA1981" s="2"/>
      <c r="AB1981" s="2" t="s">
        <v>4121</v>
      </c>
    </row>
    <row r="1982" spans="1:28" ht="13" x14ac:dyDescent="0.15">
      <c r="A1982" s="1">
        <v>397</v>
      </c>
      <c r="B1982" s="2" t="s">
        <v>28</v>
      </c>
      <c r="C1982" s="2" t="s">
        <v>3397</v>
      </c>
      <c r="D1982" s="1">
        <v>46</v>
      </c>
      <c r="E1982" s="2" t="s">
        <v>1619</v>
      </c>
      <c r="F1982" s="2" t="s">
        <v>119</v>
      </c>
      <c r="G1982" s="2"/>
      <c r="H1982" s="1">
        <v>30</v>
      </c>
      <c r="I1982" s="1">
        <v>36</v>
      </c>
      <c r="J1982" s="1">
        <v>0</v>
      </c>
      <c r="K1982" s="1">
        <v>5</v>
      </c>
      <c r="L1982" s="1">
        <v>315.38</v>
      </c>
      <c r="M1982" s="1">
        <v>315.44</v>
      </c>
      <c r="N1982" s="1">
        <v>313.65600000000001</v>
      </c>
      <c r="O1982" s="1">
        <v>313.7</v>
      </c>
      <c r="P1982" s="1">
        <v>6</v>
      </c>
      <c r="Q1982" s="1">
        <v>5</v>
      </c>
      <c r="R1982" s="2" t="s">
        <v>31</v>
      </c>
      <c r="S1982" s="2"/>
      <c r="T1982" s="2" t="s">
        <v>153</v>
      </c>
      <c r="U1982" s="2" t="s">
        <v>154</v>
      </c>
      <c r="V1982" s="2" t="s">
        <v>155</v>
      </c>
      <c r="W1982" s="2" t="s">
        <v>4122</v>
      </c>
      <c r="X1982" s="3">
        <v>44900.618055555555</v>
      </c>
      <c r="Y1982" s="2" t="s">
        <v>35</v>
      </c>
      <c r="Z1982" s="2" t="s">
        <v>36</v>
      </c>
      <c r="AA1982" s="2"/>
      <c r="AB1982" s="2" t="s">
        <v>4123</v>
      </c>
    </row>
    <row r="1983" spans="1:28" ht="13" x14ac:dyDescent="0.15">
      <c r="A1983" s="1">
        <v>397</v>
      </c>
      <c r="B1983" s="2" t="s">
        <v>28</v>
      </c>
      <c r="C1983" s="2" t="s">
        <v>3397</v>
      </c>
      <c r="D1983" s="1">
        <v>47</v>
      </c>
      <c r="E1983" s="2" t="s">
        <v>1619</v>
      </c>
      <c r="F1983" s="2" t="s">
        <v>119</v>
      </c>
      <c r="G1983" s="2"/>
      <c r="H1983" s="1">
        <v>29</v>
      </c>
      <c r="I1983" s="1">
        <v>35</v>
      </c>
      <c r="J1983" s="1">
        <v>0</v>
      </c>
      <c r="K1983" s="1">
        <v>5</v>
      </c>
      <c r="L1983" s="1">
        <v>318.72000000000003</v>
      </c>
      <c r="M1983" s="1">
        <v>318.77999999999997</v>
      </c>
      <c r="N1983" s="1">
        <v>318.44299999999998</v>
      </c>
      <c r="O1983" s="1">
        <v>318.5</v>
      </c>
      <c r="P1983" s="1">
        <v>6</v>
      </c>
      <c r="Q1983" s="1">
        <v>30</v>
      </c>
      <c r="R1983" s="2" t="s">
        <v>31</v>
      </c>
      <c r="S1983" s="2"/>
      <c r="T1983" s="2" t="s">
        <v>125</v>
      </c>
      <c r="U1983" s="2" t="s">
        <v>126</v>
      </c>
      <c r="V1983" s="2" t="s">
        <v>127</v>
      </c>
      <c r="W1983" s="2" t="s">
        <v>4124</v>
      </c>
      <c r="X1983" s="3">
        <v>44900.640972222223</v>
      </c>
      <c r="Y1983" s="2" t="s">
        <v>35</v>
      </c>
      <c r="Z1983" s="2" t="s">
        <v>36</v>
      </c>
      <c r="AA1983" s="2"/>
      <c r="AB1983" s="2" t="s">
        <v>4125</v>
      </c>
    </row>
    <row r="1984" spans="1:28" ht="13" x14ac:dyDescent="0.15">
      <c r="A1984" s="1">
        <v>397</v>
      </c>
      <c r="B1984" s="2" t="s">
        <v>28</v>
      </c>
      <c r="C1984" s="2" t="s">
        <v>3397</v>
      </c>
      <c r="D1984" s="1">
        <v>47</v>
      </c>
      <c r="E1984" s="2" t="s">
        <v>1619</v>
      </c>
      <c r="F1984" s="2" t="s">
        <v>119</v>
      </c>
      <c r="G1984" s="2"/>
      <c r="H1984" s="1">
        <v>29</v>
      </c>
      <c r="I1984" s="1">
        <v>35</v>
      </c>
      <c r="J1984" s="1">
        <v>0</v>
      </c>
      <c r="K1984" s="1">
        <v>5</v>
      </c>
      <c r="L1984" s="1">
        <v>318.72000000000003</v>
      </c>
      <c r="M1984" s="1">
        <v>318.77999999999997</v>
      </c>
      <c r="N1984" s="1">
        <v>318.44299999999998</v>
      </c>
      <c r="O1984" s="1">
        <v>318.5</v>
      </c>
      <c r="P1984" s="1">
        <v>6</v>
      </c>
      <c r="Q1984" s="1">
        <v>5</v>
      </c>
      <c r="R1984" s="2" t="s">
        <v>31</v>
      </c>
      <c r="S1984" s="2"/>
      <c r="T1984" s="2" t="s">
        <v>141</v>
      </c>
      <c r="U1984" s="2" t="s">
        <v>142</v>
      </c>
      <c r="V1984" s="2" t="s">
        <v>143</v>
      </c>
      <c r="W1984" s="2" t="s">
        <v>4126</v>
      </c>
      <c r="X1984" s="3">
        <v>44900.640972222223</v>
      </c>
      <c r="Y1984" s="2" t="s">
        <v>35</v>
      </c>
      <c r="Z1984" s="2" t="s">
        <v>36</v>
      </c>
      <c r="AA1984" s="2"/>
      <c r="AB1984" s="2" t="s">
        <v>4127</v>
      </c>
    </row>
    <row r="1985" spans="1:28" ht="13" x14ac:dyDescent="0.15">
      <c r="A1985" s="1">
        <v>397</v>
      </c>
      <c r="B1985" s="2" t="s">
        <v>28</v>
      </c>
      <c r="C1985" s="2" t="s">
        <v>3397</v>
      </c>
      <c r="D1985" s="1">
        <v>47</v>
      </c>
      <c r="E1985" s="2" t="s">
        <v>1619</v>
      </c>
      <c r="F1985" s="2" t="s">
        <v>119</v>
      </c>
      <c r="G1985" s="2"/>
      <c r="H1985" s="1">
        <v>29</v>
      </c>
      <c r="I1985" s="1">
        <v>35</v>
      </c>
      <c r="J1985" s="1">
        <v>0</v>
      </c>
      <c r="K1985" s="1">
        <v>5</v>
      </c>
      <c r="L1985" s="1">
        <v>318.72000000000003</v>
      </c>
      <c r="M1985" s="1">
        <v>318.77999999999997</v>
      </c>
      <c r="N1985" s="1">
        <v>318.44299999999998</v>
      </c>
      <c r="O1985" s="1">
        <v>318.5</v>
      </c>
      <c r="P1985" s="1">
        <v>6</v>
      </c>
      <c r="Q1985" s="1">
        <v>30</v>
      </c>
      <c r="R1985" s="2" t="s">
        <v>31</v>
      </c>
      <c r="S1985" s="2"/>
      <c r="T1985" s="2" t="s">
        <v>120</v>
      </c>
      <c r="U1985" s="2" t="s">
        <v>121</v>
      </c>
      <c r="V1985" s="2" t="s">
        <v>122</v>
      </c>
      <c r="W1985" s="2" t="s">
        <v>4128</v>
      </c>
      <c r="X1985" s="3">
        <v>44900.640972222223</v>
      </c>
      <c r="Y1985" s="2" t="s">
        <v>35</v>
      </c>
      <c r="Z1985" s="2" t="s">
        <v>36</v>
      </c>
      <c r="AA1985" s="2"/>
      <c r="AB1985" s="2" t="s">
        <v>4129</v>
      </c>
    </row>
    <row r="1986" spans="1:28" ht="13" x14ac:dyDescent="0.15">
      <c r="A1986" s="1">
        <v>397</v>
      </c>
      <c r="B1986" s="2" t="s">
        <v>28</v>
      </c>
      <c r="C1986" s="2" t="s">
        <v>3397</v>
      </c>
      <c r="D1986" s="1">
        <v>47</v>
      </c>
      <c r="E1986" s="2" t="s">
        <v>1619</v>
      </c>
      <c r="F1986" s="2" t="s">
        <v>119</v>
      </c>
      <c r="G1986" s="2"/>
      <c r="H1986" s="1">
        <v>29</v>
      </c>
      <c r="I1986" s="1">
        <v>35</v>
      </c>
      <c r="J1986" s="1">
        <v>0</v>
      </c>
      <c r="K1986" s="1">
        <v>5</v>
      </c>
      <c r="L1986" s="1">
        <v>318.72000000000003</v>
      </c>
      <c r="M1986" s="1">
        <v>318.77999999999997</v>
      </c>
      <c r="N1986" s="1">
        <v>318.44299999999998</v>
      </c>
      <c r="O1986" s="1">
        <v>318.5</v>
      </c>
      <c r="P1986" s="1">
        <v>6</v>
      </c>
      <c r="Q1986" s="1">
        <v>5</v>
      </c>
      <c r="R1986" s="2" t="s">
        <v>31</v>
      </c>
      <c r="S1986" s="2"/>
      <c r="T1986" s="2" t="s">
        <v>153</v>
      </c>
      <c r="U1986" s="2" t="s">
        <v>154</v>
      </c>
      <c r="V1986" s="2" t="s">
        <v>155</v>
      </c>
      <c r="W1986" s="2" t="s">
        <v>4130</v>
      </c>
      <c r="X1986" s="3">
        <v>44900.640972222223</v>
      </c>
      <c r="Y1986" s="2" t="s">
        <v>35</v>
      </c>
      <c r="Z1986" s="2" t="s">
        <v>36</v>
      </c>
      <c r="AA1986" s="2"/>
      <c r="AB1986" s="2" t="s">
        <v>4131</v>
      </c>
    </row>
    <row r="1987" spans="1:28" ht="13" x14ac:dyDescent="0.15">
      <c r="A1987" s="1">
        <v>397</v>
      </c>
      <c r="B1987" s="2" t="s">
        <v>28</v>
      </c>
      <c r="C1987" s="2" t="s">
        <v>3397</v>
      </c>
      <c r="D1987" s="1">
        <v>47</v>
      </c>
      <c r="E1987" s="2" t="s">
        <v>1619</v>
      </c>
      <c r="F1987" s="2" t="s">
        <v>119</v>
      </c>
      <c r="G1987" s="2"/>
      <c r="H1987" s="1">
        <v>29</v>
      </c>
      <c r="I1987" s="1">
        <v>35</v>
      </c>
      <c r="J1987" s="1">
        <v>0</v>
      </c>
      <c r="K1987" s="1">
        <v>5</v>
      </c>
      <c r="L1987" s="1">
        <v>318.72000000000003</v>
      </c>
      <c r="M1987" s="1">
        <v>318.77999999999997</v>
      </c>
      <c r="N1987" s="1">
        <v>318.44299999999998</v>
      </c>
      <c r="O1987" s="1">
        <v>318.5</v>
      </c>
      <c r="P1987" s="1">
        <v>6</v>
      </c>
      <c r="Q1987" s="1">
        <v>20</v>
      </c>
      <c r="R1987" s="2" t="s">
        <v>31</v>
      </c>
      <c r="S1987" s="2"/>
      <c r="T1987" s="2" t="s">
        <v>146</v>
      </c>
      <c r="U1987" s="2" t="s">
        <v>147</v>
      </c>
      <c r="V1987" s="2" t="s">
        <v>148</v>
      </c>
      <c r="W1987" s="2" t="s">
        <v>4132</v>
      </c>
      <c r="X1987" s="3">
        <v>44900.640972222223</v>
      </c>
      <c r="Y1987" s="2" t="s">
        <v>35</v>
      </c>
      <c r="Z1987" s="2" t="s">
        <v>36</v>
      </c>
      <c r="AA1987" s="2"/>
      <c r="AB1987" s="2" t="s">
        <v>4133</v>
      </c>
    </row>
    <row r="1988" spans="1:28" ht="13" x14ac:dyDescent="0.15">
      <c r="A1988" s="1">
        <v>397</v>
      </c>
      <c r="B1988" s="2" t="s">
        <v>28</v>
      </c>
      <c r="C1988" s="2" t="s">
        <v>3397</v>
      </c>
      <c r="D1988" s="1">
        <v>47</v>
      </c>
      <c r="E1988" s="2" t="s">
        <v>1619</v>
      </c>
      <c r="F1988" s="2" t="s">
        <v>119</v>
      </c>
      <c r="G1988" s="2"/>
      <c r="H1988" s="1">
        <v>29</v>
      </c>
      <c r="I1988" s="1">
        <v>35</v>
      </c>
      <c r="J1988" s="1">
        <v>29</v>
      </c>
      <c r="K1988" s="1">
        <v>5</v>
      </c>
      <c r="L1988" s="1">
        <v>318.72000000000003</v>
      </c>
      <c r="M1988" s="1">
        <v>318.77999999999997</v>
      </c>
      <c r="N1988" s="1">
        <v>318.44299999999998</v>
      </c>
      <c r="O1988" s="1">
        <v>318.5</v>
      </c>
      <c r="P1988" s="1">
        <v>6</v>
      </c>
      <c r="Q1988" s="1">
        <v>212</v>
      </c>
      <c r="R1988" s="2" t="s">
        <v>59</v>
      </c>
      <c r="S1988" s="2" t="s">
        <v>32</v>
      </c>
      <c r="T1988" s="2"/>
      <c r="U1988" s="2"/>
      <c r="V1988" s="2" t="s">
        <v>32</v>
      </c>
      <c r="W1988" s="2" t="s">
        <v>4134</v>
      </c>
      <c r="X1988" s="3">
        <v>44900.640277777777</v>
      </c>
      <c r="Y1988" s="2" t="s">
        <v>35</v>
      </c>
      <c r="Z1988" s="2" t="s">
        <v>36</v>
      </c>
      <c r="AA1988" s="2"/>
      <c r="AB1988" s="2" t="s">
        <v>4135</v>
      </c>
    </row>
    <row r="1989" spans="1:28" ht="13" x14ac:dyDescent="0.15">
      <c r="A1989" s="1">
        <v>397</v>
      </c>
      <c r="B1989" s="2" t="s">
        <v>28</v>
      </c>
      <c r="C1989" s="2" t="s">
        <v>3397</v>
      </c>
      <c r="D1989" s="1">
        <v>47</v>
      </c>
      <c r="E1989" s="2" t="s">
        <v>1619</v>
      </c>
      <c r="F1989" s="2" t="s">
        <v>119</v>
      </c>
      <c r="G1989" s="2"/>
      <c r="H1989" s="1">
        <v>29</v>
      </c>
      <c r="I1989" s="1">
        <v>35</v>
      </c>
      <c r="J1989" s="1">
        <v>0</v>
      </c>
      <c r="K1989" s="1">
        <v>5</v>
      </c>
      <c r="L1989" s="1">
        <v>318.72000000000003</v>
      </c>
      <c r="M1989" s="1">
        <v>318.77999999999997</v>
      </c>
      <c r="N1989" s="1">
        <v>318.44299999999998</v>
      </c>
      <c r="O1989" s="1">
        <v>318.5</v>
      </c>
      <c r="P1989" s="1">
        <v>6</v>
      </c>
      <c r="Q1989" s="1">
        <v>20</v>
      </c>
      <c r="R1989" s="2" t="s">
        <v>31</v>
      </c>
      <c r="S1989" s="2"/>
      <c r="T1989" s="2" t="s">
        <v>158</v>
      </c>
      <c r="U1989" s="2" t="s">
        <v>159</v>
      </c>
      <c r="V1989" s="2" t="s">
        <v>160</v>
      </c>
      <c r="W1989" s="2" t="s">
        <v>4136</v>
      </c>
      <c r="X1989" s="3">
        <v>44900.640972222223</v>
      </c>
      <c r="Y1989" s="2" t="s">
        <v>35</v>
      </c>
      <c r="Z1989" s="2" t="s">
        <v>36</v>
      </c>
      <c r="AA1989" s="2"/>
      <c r="AB1989" s="2" t="s">
        <v>4137</v>
      </c>
    </row>
    <row r="1990" spans="1:28" ht="13" x14ac:dyDescent="0.15">
      <c r="A1990" s="1">
        <v>397</v>
      </c>
      <c r="B1990" s="2" t="s">
        <v>28</v>
      </c>
      <c r="C1990" s="2" t="s">
        <v>3397</v>
      </c>
      <c r="D1990" s="1">
        <v>47</v>
      </c>
      <c r="E1990" s="2" t="s">
        <v>1619</v>
      </c>
      <c r="F1990" s="2" t="s">
        <v>119</v>
      </c>
      <c r="G1990" s="2"/>
      <c r="H1990" s="1">
        <v>29</v>
      </c>
      <c r="I1990" s="1">
        <v>35</v>
      </c>
      <c r="J1990" s="1">
        <v>0</v>
      </c>
      <c r="K1990" s="1">
        <v>5</v>
      </c>
      <c r="L1990" s="1">
        <v>318.72000000000003</v>
      </c>
      <c r="M1990" s="1">
        <v>318.77999999999997</v>
      </c>
      <c r="N1990" s="1">
        <v>318.44299999999998</v>
      </c>
      <c r="O1990" s="1">
        <v>318.5</v>
      </c>
      <c r="P1990" s="1">
        <v>6</v>
      </c>
      <c r="Q1990" s="1">
        <v>5</v>
      </c>
      <c r="R1990" s="2" t="s">
        <v>31</v>
      </c>
      <c r="S1990" s="2"/>
      <c r="T1990" s="2" t="s">
        <v>136</v>
      </c>
      <c r="U1990" s="2" t="s">
        <v>137</v>
      </c>
      <c r="V1990" s="2" t="s">
        <v>138</v>
      </c>
      <c r="W1990" s="2" t="s">
        <v>4138</v>
      </c>
      <c r="X1990" s="3">
        <v>44900.640972222223</v>
      </c>
      <c r="Y1990" s="2" t="s">
        <v>35</v>
      </c>
      <c r="Z1990" s="2" t="s">
        <v>36</v>
      </c>
      <c r="AA1990" s="2"/>
      <c r="AB1990" s="2" t="s">
        <v>4139</v>
      </c>
    </row>
    <row r="1991" spans="1:28" ht="13" x14ac:dyDescent="0.15">
      <c r="A1991" s="1">
        <v>397</v>
      </c>
      <c r="B1991" s="2" t="s">
        <v>28</v>
      </c>
      <c r="C1991" s="2" t="s">
        <v>3397</v>
      </c>
      <c r="D1991" s="1">
        <v>48</v>
      </c>
      <c r="E1991" s="2" t="s">
        <v>1619</v>
      </c>
      <c r="F1991" s="2" t="s">
        <v>119</v>
      </c>
      <c r="G1991" s="2"/>
      <c r="H1991" s="1">
        <v>38</v>
      </c>
      <c r="I1991" s="1">
        <v>44</v>
      </c>
      <c r="J1991" s="1">
        <v>38</v>
      </c>
      <c r="K1991" s="1">
        <v>5</v>
      </c>
      <c r="L1991" s="1">
        <v>324.27</v>
      </c>
      <c r="M1991" s="1">
        <v>324.33</v>
      </c>
      <c r="N1991" s="1">
        <v>323.35000000000002</v>
      </c>
      <c r="O1991" s="1">
        <v>323.39999999999998</v>
      </c>
      <c r="P1991" s="1">
        <v>6</v>
      </c>
      <c r="Q1991" s="1">
        <v>212</v>
      </c>
      <c r="R1991" s="2" t="s">
        <v>59</v>
      </c>
      <c r="S1991" s="2" t="s">
        <v>32</v>
      </c>
      <c r="T1991" s="2"/>
      <c r="U1991" s="2"/>
      <c r="V1991" s="2" t="s">
        <v>32</v>
      </c>
      <c r="W1991" s="2" t="s">
        <v>4140</v>
      </c>
      <c r="X1991" s="3">
        <v>44900.663194444445</v>
      </c>
      <c r="Y1991" s="2" t="s">
        <v>35</v>
      </c>
      <c r="Z1991" s="2" t="s">
        <v>36</v>
      </c>
      <c r="AA1991" s="2"/>
      <c r="AB1991" s="2" t="s">
        <v>4141</v>
      </c>
    </row>
    <row r="1992" spans="1:28" ht="13" x14ac:dyDescent="0.15">
      <c r="A1992" s="1">
        <v>397</v>
      </c>
      <c r="B1992" s="2" t="s">
        <v>28</v>
      </c>
      <c r="C1992" s="2" t="s">
        <v>3397</v>
      </c>
      <c r="D1992" s="1">
        <v>48</v>
      </c>
      <c r="E1992" s="2" t="s">
        <v>1619</v>
      </c>
      <c r="F1992" s="2" t="s">
        <v>119</v>
      </c>
      <c r="G1992" s="2"/>
      <c r="H1992" s="1">
        <v>38</v>
      </c>
      <c r="I1992" s="1">
        <v>44</v>
      </c>
      <c r="J1992" s="1">
        <v>0</v>
      </c>
      <c r="K1992" s="1">
        <v>5</v>
      </c>
      <c r="L1992" s="1">
        <v>324.27</v>
      </c>
      <c r="M1992" s="1">
        <v>324.33</v>
      </c>
      <c r="N1992" s="1">
        <v>323.35000000000002</v>
      </c>
      <c r="O1992" s="1">
        <v>323.39999999999998</v>
      </c>
      <c r="P1992" s="1">
        <v>6</v>
      </c>
      <c r="Q1992" s="1">
        <v>5</v>
      </c>
      <c r="R1992" s="2" t="s">
        <v>31</v>
      </c>
      <c r="S1992" s="2"/>
      <c r="T1992" s="2" t="s">
        <v>141</v>
      </c>
      <c r="U1992" s="2" t="s">
        <v>142</v>
      </c>
      <c r="V1992" s="2" t="s">
        <v>143</v>
      </c>
      <c r="W1992" s="2" t="s">
        <v>4142</v>
      </c>
      <c r="X1992" s="3">
        <v>44900.663888888892</v>
      </c>
      <c r="Y1992" s="2" t="s">
        <v>35</v>
      </c>
      <c r="Z1992" s="2" t="s">
        <v>36</v>
      </c>
      <c r="AA1992" s="2"/>
      <c r="AB1992" s="2" t="s">
        <v>4143</v>
      </c>
    </row>
    <row r="1993" spans="1:28" ht="13" x14ac:dyDescent="0.15">
      <c r="A1993" s="1">
        <v>397</v>
      </c>
      <c r="B1993" s="2" t="s">
        <v>28</v>
      </c>
      <c r="C1993" s="2" t="s">
        <v>3397</v>
      </c>
      <c r="D1993" s="1">
        <v>48</v>
      </c>
      <c r="E1993" s="2" t="s">
        <v>1619</v>
      </c>
      <c r="F1993" s="2" t="s">
        <v>119</v>
      </c>
      <c r="G1993" s="2"/>
      <c r="H1993" s="1">
        <v>38</v>
      </c>
      <c r="I1993" s="1">
        <v>44</v>
      </c>
      <c r="J1993" s="1">
        <v>0</v>
      </c>
      <c r="K1993" s="1">
        <v>5</v>
      </c>
      <c r="L1993" s="1">
        <v>324.27</v>
      </c>
      <c r="M1993" s="1">
        <v>324.33</v>
      </c>
      <c r="N1993" s="1">
        <v>323.35000000000002</v>
      </c>
      <c r="O1993" s="1">
        <v>323.39999999999998</v>
      </c>
      <c r="P1993" s="1">
        <v>6</v>
      </c>
      <c r="Q1993" s="1">
        <v>5</v>
      </c>
      <c r="R1993" s="2" t="s">
        <v>31</v>
      </c>
      <c r="S1993" s="2"/>
      <c r="T1993" s="2" t="s">
        <v>153</v>
      </c>
      <c r="U1993" s="2" t="s">
        <v>154</v>
      </c>
      <c r="V1993" s="2" t="s">
        <v>155</v>
      </c>
      <c r="W1993" s="2" t="s">
        <v>4144</v>
      </c>
      <c r="X1993" s="3">
        <v>44900.663888888892</v>
      </c>
      <c r="Y1993" s="2" t="s">
        <v>35</v>
      </c>
      <c r="Z1993" s="2" t="s">
        <v>36</v>
      </c>
      <c r="AA1993" s="2"/>
      <c r="AB1993" s="2" t="s">
        <v>4145</v>
      </c>
    </row>
    <row r="1994" spans="1:28" ht="13" x14ac:dyDescent="0.15">
      <c r="A1994" s="1">
        <v>397</v>
      </c>
      <c r="B1994" s="2" t="s">
        <v>28</v>
      </c>
      <c r="C1994" s="2" t="s">
        <v>3397</v>
      </c>
      <c r="D1994" s="1">
        <v>48</v>
      </c>
      <c r="E1994" s="2" t="s">
        <v>1619</v>
      </c>
      <c r="F1994" s="2" t="s">
        <v>119</v>
      </c>
      <c r="G1994" s="2"/>
      <c r="H1994" s="1">
        <v>38</v>
      </c>
      <c r="I1994" s="1">
        <v>44</v>
      </c>
      <c r="J1994" s="1">
        <v>0</v>
      </c>
      <c r="K1994" s="1">
        <v>5</v>
      </c>
      <c r="L1994" s="1">
        <v>324.27</v>
      </c>
      <c r="M1994" s="1">
        <v>324.33</v>
      </c>
      <c r="N1994" s="1">
        <v>323.35000000000002</v>
      </c>
      <c r="O1994" s="1">
        <v>323.39999999999998</v>
      </c>
      <c r="P1994" s="1">
        <v>6</v>
      </c>
      <c r="Q1994" s="1">
        <v>20</v>
      </c>
      <c r="R1994" s="2" t="s">
        <v>31</v>
      </c>
      <c r="S1994" s="2"/>
      <c r="T1994" s="2" t="s">
        <v>158</v>
      </c>
      <c r="U1994" s="2" t="s">
        <v>159</v>
      </c>
      <c r="V1994" s="2" t="s">
        <v>160</v>
      </c>
      <c r="W1994" s="2" t="s">
        <v>4146</v>
      </c>
      <c r="X1994" s="3">
        <v>44900.663888888892</v>
      </c>
      <c r="Y1994" s="2" t="s">
        <v>35</v>
      </c>
      <c r="Z1994" s="2" t="s">
        <v>36</v>
      </c>
      <c r="AA1994" s="2"/>
      <c r="AB1994" s="2" t="s">
        <v>4147</v>
      </c>
    </row>
    <row r="1995" spans="1:28" ht="13" x14ac:dyDescent="0.15">
      <c r="A1995" s="1">
        <v>397</v>
      </c>
      <c r="B1995" s="2" t="s">
        <v>28</v>
      </c>
      <c r="C1995" s="2" t="s">
        <v>3397</v>
      </c>
      <c r="D1995" s="1">
        <v>48</v>
      </c>
      <c r="E1995" s="2" t="s">
        <v>1619</v>
      </c>
      <c r="F1995" s="2" t="s">
        <v>119</v>
      </c>
      <c r="G1995" s="2"/>
      <c r="H1995" s="1">
        <v>38</v>
      </c>
      <c r="I1995" s="1">
        <v>44</v>
      </c>
      <c r="J1995" s="1">
        <v>0</v>
      </c>
      <c r="K1995" s="1">
        <v>5</v>
      </c>
      <c r="L1995" s="1">
        <v>324.27</v>
      </c>
      <c r="M1995" s="1">
        <v>324.33</v>
      </c>
      <c r="N1995" s="1">
        <v>323.35000000000002</v>
      </c>
      <c r="O1995" s="1">
        <v>323.39999999999998</v>
      </c>
      <c r="P1995" s="1">
        <v>6</v>
      </c>
      <c r="Q1995" s="1">
        <v>30</v>
      </c>
      <c r="R1995" s="2" t="s">
        <v>31</v>
      </c>
      <c r="S1995" s="2"/>
      <c r="T1995" s="2" t="s">
        <v>125</v>
      </c>
      <c r="U1995" s="2" t="s">
        <v>126</v>
      </c>
      <c r="V1995" s="2" t="s">
        <v>127</v>
      </c>
      <c r="W1995" s="2" t="s">
        <v>4148</v>
      </c>
      <c r="X1995" s="3">
        <v>44900.663888888892</v>
      </c>
      <c r="Y1995" s="2" t="s">
        <v>35</v>
      </c>
      <c r="Z1995" s="2" t="s">
        <v>36</v>
      </c>
      <c r="AA1995" s="2"/>
      <c r="AB1995" s="2" t="s">
        <v>4149</v>
      </c>
    </row>
    <row r="1996" spans="1:28" ht="13" x14ac:dyDescent="0.15">
      <c r="A1996" s="1">
        <v>397</v>
      </c>
      <c r="B1996" s="2" t="s">
        <v>28</v>
      </c>
      <c r="C1996" s="2" t="s">
        <v>3397</v>
      </c>
      <c r="D1996" s="1">
        <v>48</v>
      </c>
      <c r="E1996" s="2" t="s">
        <v>1619</v>
      </c>
      <c r="F1996" s="2" t="s">
        <v>119</v>
      </c>
      <c r="G1996" s="2"/>
      <c r="H1996" s="1">
        <v>38</v>
      </c>
      <c r="I1996" s="1">
        <v>44</v>
      </c>
      <c r="J1996" s="1">
        <v>0</v>
      </c>
      <c r="K1996" s="1">
        <v>5</v>
      </c>
      <c r="L1996" s="1">
        <v>324.27</v>
      </c>
      <c r="M1996" s="1">
        <v>324.33</v>
      </c>
      <c r="N1996" s="1">
        <v>323.35000000000002</v>
      </c>
      <c r="O1996" s="1">
        <v>323.39999999999998</v>
      </c>
      <c r="P1996" s="1">
        <v>6</v>
      </c>
      <c r="Q1996" s="1">
        <v>30</v>
      </c>
      <c r="R1996" s="2" t="s">
        <v>31</v>
      </c>
      <c r="S1996" s="2"/>
      <c r="T1996" s="2" t="s">
        <v>120</v>
      </c>
      <c r="U1996" s="2" t="s">
        <v>121</v>
      </c>
      <c r="V1996" s="2" t="s">
        <v>122</v>
      </c>
      <c r="W1996" s="2" t="s">
        <v>4150</v>
      </c>
      <c r="X1996" s="3">
        <v>44900.663888888892</v>
      </c>
      <c r="Y1996" s="2" t="s">
        <v>35</v>
      </c>
      <c r="Z1996" s="2" t="s">
        <v>36</v>
      </c>
      <c r="AA1996" s="2"/>
      <c r="AB1996" s="2" t="s">
        <v>4151</v>
      </c>
    </row>
    <row r="1997" spans="1:28" ht="13" x14ac:dyDescent="0.15">
      <c r="A1997" s="1">
        <v>397</v>
      </c>
      <c r="B1997" s="2" t="s">
        <v>28</v>
      </c>
      <c r="C1997" s="2" t="s">
        <v>3397</v>
      </c>
      <c r="D1997" s="1">
        <v>48</v>
      </c>
      <c r="E1997" s="2" t="s">
        <v>1619</v>
      </c>
      <c r="F1997" s="2" t="s">
        <v>119</v>
      </c>
      <c r="G1997" s="2"/>
      <c r="H1997" s="1">
        <v>38</v>
      </c>
      <c r="I1997" s="1">
        <v>44</v>
      </c>
      <c r="J1997" s="1">
        <v>0</v>
      </c>
      <c r="K1997" s="1">
        <v>5</v>
      </c>
      <c r="L1997" s="1">
        <v>324.27</v>
      </c>
      <c r="M1997" s="1">
        <v>324.33</v>
      </c>
      <c r="N1997" s="1">
        <v>323.35000000000002</v>
      </c>
      <c r="O1997" s="1">
        <v>323.39999999999998</v>
      </c>
      <c r="P1997" s="1">
        <v>6</v>
      </c>
      <c r="Q1997" s="1">
        <v>5</v>
      </c>
      <c r="R1997" s="2" t="s">
        <v>31</v>
      </c>
      <c r="S1997" s="2"/>
      <c r="T1997" s="2" t="s">
        <v>136</v>
      </c>
      <c r="U1997" s="2" t="s">
        <v>137</v>
      </c>
      <c r="V1997" s="2" t="s">
        <v>138</v>
      </c>
      <c r="W1997" s="2" t="s">
        <v>4152</v>
      </c>
      <c r="X1997" s="3">
        <v>44900.663888888892</v>
      </c>
      <c r="Y1997" s="2" t="s">
        <v>35</v>
      </c>
      <c r="Z1997" s="2" t="s">
        <v>36</v>
      </c>
      <c r="AA1997" s="2"/>
      <c r="AB1997" s="2" t="s">
        <v>4153</v>
      </c>
    </row>
    <row r="1998" spans="1:28" ht="13" x14ac:dyDescent="0.15">
      <c r="A1998" s="1">
        <v>397</v>
      </c>
      <c r="B1998" s="2" t="s">
        <v>28</v>
      </c>
      <c r="C1998" s="2" t="s">
        <v>3397</v>
      </c>
      <c r="D1998" s="1">
        <v>48</v>
      </c>
      <c r="E1998" s="2" t="s">
        <v>1619</v>
      </c>
      <c r="F1998" s="2" t="s">
        <v>119</v>
      </c>
      <c r="G1998" s="2"/>
      <c r="H1998" s="1">
        <v>38</v>
      </c>
      <c r="I1998" s="1">
        <v>44</v>
      </c>
      <c r="J1998" s="1">
        <v>0</v>
      </c>
      <c r="K1998" s="1">
        <v>5</v>
      </c>
      <c r="L1998" s="1">
        <v>324.27</v>
      </c>
      <c r="M1998" s="1">
        <v>324.33</v>
      </c>
      <c r="N1998" s="1">
        <v>323.35000000000002</v>
      </c>
      <c r="O1998" s="1">
        <v>323.39999999999998</v>
      </c>
      <c r="P1998" s="1">
        <v>6</v>
      </c>
      <c r="Q1998" s="1">
        <v>20</v>
      </c>
      <c r="R1998" s="2" t="s">
        <v>31</v>
      </c>
      <c r="S1998" s="2"/>
      <c r="T1998" s="2" t="s">
        <v>146</v>
      </c>
      <c r="U1998" s="2" t="s">
        <v>147</v>
      </c>
      <c r="V1998" s="2" t="s">
        <v>148</v>
      </c>
      <c r="W1998" s="2" t="s">
        <v>4154</v>
      </c>
      <c r="X1998" s="3">
        <v>44900.663888888892</v>
      </c>
      <c r="Y1998" s="2" t="s">
        <v>35</v>
      </c>
      <c r="Z1998" s="2" t="s">
        <v>36</v>
      </c>
      <c r="AA1998" s="2"/>
      <c r="AB1998" s="2" t="s">
        <v>4155</v>
      </c>
    </row>
    <row r="1999" spans="1:28" ht="13" x14ac:dyDescent="0.15">
      <c r="A1999" s="1">
        <v>397</v>
      </c>
      <c r="B1999" s="2" t="s">
        <v>28</v>
      </c>
      <c r="C1999" s="2" t="s">
        <v>3397</v>
      </c>
      <c r="D1999" s="1">
        <v>49</v>
      </c>
      <c r="E1999" s="2" t="s">
        <v>1619</v>
      </c>
      <c r="F1999" s="2" t="s">
        <v>119</v>
      </c>
      <c r="G1999" s="2"/>
      <c r="H1999" s="1">
        <v>31</v>
      </c>
      <c r="I1999" s="1">
        <v>37</v>
      </c>
      <c r="J1999" s="1">
        <v>0</v>
      </c>
      <c r="K1999" s="1">
        <v>5</v>
      </c>
      <c r="L1999" s="1">
        <v>328.42</v>
      </c>
      <c r="M1999" s="1">
        <v>328.48</v>
      </c>
      <c r="N1999" s="1">
        <v>327.87</v>
      </c>
      <c r="O1999" s="1">
        <v>327.92399999999998</v>
      </c>
      <c r="P1999" s="1">
        <v>6</v>
      </c>
      <c r="Q1999" s="1">
        <v>20</v>
      </c>
      <c r="R1999" s="2" t="s">
        <v>31</v>
      </c>
      <c r="S1999" s="2"/>
      <c r="T1999" s="2" t="s">
        <v>158</v>
      </c>
      <c r="U1999" s="2" t="s">
        <v>159</v>
      </c>
      <c r="V1999" s="2" t="s">
        <v>160</v>
      </c>
      <c r="W1999" s="2" t="s">
        <v>4156</v>
      </c>
      <c r="X1999" s="3">
        <v>44900.686111111114</v>
      </c>
      <c r="Y1999" s="2" t="s">
        <v>35</v>
      </c>
      <c r="Z1999" s="2" t="s">
        <v>36</v>
      </c>
      <c r="AA1999" s="2"/>
      <c r="AB1999" s="2" t="s">
        <v>4157</v>
      </c>
    </row>
    <row r="2000" spans="1:28" ht="13" x14ac:dyDescent="0.15">
      <c r="A2000" s="1">
        <v>397</v>
      </c>
      <c r="B2000" s="2" t="s">
        <v>28</v>
      </c>
      <c r="C2000" s="2" t="s">
        <v>3397</v>
      </c>
      <c r="D2000" s="1">
        <v>49</v>
      </c>
      <c r="E2000" s="2" t="s">
        <v>1619</v>
      </c>
      <c r="F2000" s="2" t="s">
        <v>119</v>
      </c>
      <c r="G2000" s="2"/>
      <c r="H2000" s="1">
        <v>31</v>
      </c>
      <c r="I2000" s="1">
        <v>37</v>
      </c>
      <c r="J2000" s="1">
        <v>0</v>
      </c>
      <c r="K2000" s="1">
        <v>5</v>
      </c>
      <c r="L2000" s="1">
        <v>328.42</v>
      </c>
      <c r="M2000" s="1">
        <v>328.48</v>
      </c>
      <c r="N2000" s="1">
        <v>327.87</v>
      </c>
      <c r="O2000" s="1">
        <v>327.92399999999998</v>
      </c>
      <c r="P2000" s="1">
        <v>6</v>
      </c>
      <c r="Q2000" s="1">
        <v>5</v>
      </c>
      <c r="R2000" s="2" t="s">
        <v>31</v>
      </c>
      <c r="S2000" s="2"/>
      <c r="T2000" s="2" t="s">
        <v>136</v>
      </c>
      <c r="U2000" s="2" t="s">
        <v>137</v>
      </c>
      <c r="V2000" s="2" t="s">
        <v>138</v>
      </c>
      <c r="W2000" s="2" t="s">
        <v>4158</v>
      </c>
      <c r="X2000" s="3">
        <v>44900.686111111114</v>
      </c>
      <c r="Y2000" s="2" t="s">
        <v>35</v>
      </c>
      <c r="Z2000" s="2" t="s">
        <v>36</v>
      </c>
      <c r="AA2000" s="2"/>
      <c r="AB2000" s="2" t="s">
        <v>4159</v>
      </c>
    </row>
    <row r="2001" spans="1:28" ht="13" x14ac:dyDescent="0.15">
      <c r="A2001" s="1">
        <v>397</v>
      </c>
      <c r="B2001" s="2" t="s">
        <v>28</v>
      </c>
      <c r="C2001" s="2" t="s">
        <v>3397</v>
      </c>
      <c r="D2001" s="1">
        <v>49</v>
      </c>
      <c r="E2001" s="2" t="s">
        <v>1619</v>
      </c>
      <c r="F2001" s="2" t="s">
        <v>119</v>
      </c>
      <c r="G2001" s="2"/>
      <c r="H2001" s="1">
        <v>31</v>
      </c>
      <c r="I2001" s="1">
        <v>37</v>
      </c>
      <c r="J2001" s="1">
        <v>0</v>
      </c>
      <c r="K2001" s="1">
        <v>5</v>
      </c>
      <c r="L2001" s="1">
        <v>328.42</v>
      </c>
      <c r="M2001" s="1">
        <v>328.48</v>
      </c>
      <c r="N2001" s="1">
        <v>327.87</v>
      </c>
      <c r="O2001" s="1">
        <v>327.92399999999998</v>
      </c>
      <c r="P2001" s="1">
        <v>6</v>
      </c>
      <c r="Q2001" s="1">
        <v>30</v>
      </c>
      <c r="R2001" s="2" t="s">
        <v>31</v>
      </c>
      <c r="S2001" s="2"/>
      <c r="T2001" s="2" t="s">
        <v>125</v>
      </c>
      <c r="U2001" s="2" t="s">
        <v>126</v>
      </c>
      <c r="V2001" s="2" t="s">
        <v>127</v>
      </c>
      <c r="W2001" s="2" t="s">
        <v>4160</v>
      </c>
      <c r="X2001" s="3">
        <v>44900.686111111114</v>
      </c>
      <c r="Y2001" s="2" t="s">
        <v>35</v>
      </c>
      <c r="Z2001" s="2" t="s">
        <v>36</v>
      </c>
      <c r="AA2001" s="2"/>
      <c r="AB2001" s="2" t="s">
        <v>4161</v>
      </c>
    </row>
    <row r="2002" spans="1:28" ht="13" x14ac:dyDescent="0.15">
      <c r="A2002" s="1">
        <v>397</v>
      </c>
      <c r="B2002" s="2" t="s">
        <v>28</v>
      </c>
      <c r="C2002" s="2" t="s">
        <v>3397</v>
      </c>
      <c r="D2002" s="1">
        <v>49</v>
      </c>
      <c r="E2002" s="2" t="s">
        <v>1619</v>
      </c>
      <c r="F2002" s="2" t="s">
        <v>119</v>
      </c>
      <c r="G2002" s="2"/>
      <c r="H2002" s="1">
        <v>31</v>
      </c>
      <c r="I2002" s="1">
        <v>37</v>
      </c>
      <c r="J2002" s="1">
        <v>0</v>
      </c>
      <c r="K2002" s="1">
        <v>5</v>
      </c>
      <c r="L2002" s="1">
        <v>328.42</v>
      </c>
      <c r="M2002" s="1">
        <v>328.48</v>
      </c>
      <c r="N2002" s="1">
        <v>327.87</v>
      </c>
      <c r="O2002" s="1">
        <v>327.92399999999998</v>
      </c>
      <c r="P2002" s="1">
        <v>6</v>
      </c>
      <c r="Q2002" s="1">
        <v>5</v>
      </c>
      <c r="R2002" s="2" t="s">
        <v>31</v>
      </c>
      <c r="S2002" s="2"/>
      <c r="T2002" s="2" t="s">
        <v>141</v>
      </c>
      <c r="U2002" s="2" t="s">
        <v>142</v>
      </c>
      <c r="V2002" s="2" t="s">
        <v>143</v>
      </c>
      <c r="W2002" s="2" t="s">
        <v>4162</v>
      </c>
      <c r="X2002" s="3">
        <v>44900.686111111114</v>
      </c>
      <c r="Y2002" s="2" t="s">
        <v>35</v>
      </c>
      <c r="Z2002" s="2" t="s">
        <v>36</v>
      </c>
      <c r="AA2002" s="2"/>
      <c r="AB2002" s="2" t="s">
        <v>4163</v>
      </c>
    </row>
    <row r="2003" spans="1:28" ht="13" x14ac:dyDescent="0.15">
      <c r="A2003" s="1">
        <v>397</v>
      </c>
      <c r="B2003" s="2" t="s">
        <v>28</v>
      </c>
      <c r="C2003" s="2" t="s">
        <v>3397</v>
      </c>
      <c r="D2003" s="1">
        <v>49</v>
      </c>
      <c r="E2003" s="2" t="s">
        <v>1619</v>
      </c>
      <c r="F2003" s="2" t="s">
        <v>119</v>
      </c>
      <c r="G2003" s="2"/>
      <c r="H2003" s="1">
        <v>31</v>
      </c>
      <c r="I2003" s="1">
        <v>37</v>
      </c>
      <c r="J2003" s="1">
        <v>0</v>
      </c>
      <c r="K2003" s="1">
        <v>5</v>
      </c>
      <c r="L2003" s="1">
        <v>328.42</v>
      </c>
      <c r="M2003" s="1">
        <v>328.48</v>
      </c>
      <c r="N2003" s="1">
        <v>327.87</v>
      </c>
      <c r="O2003" s="1">
        <v>327.92399999999998</v>
      </c>
      <c r="P2003" s="1">
        <v>6</v>
      </c>
      <c r="Q2003" s="1">
        <v>5</v>
      </c>
      <c r="R2003" s="2" t="s">
        <v>31</v>
      </c>
      <c r="S2003" s="2"/>
      <c r="T2003" s="2" t="s">
        <v>153</v>
      </c>
      <c r="U2003" s="2" t="s">
        <v>154</v>
      </c>
      <c r="V2003" s="2" t="s">
        <v>155</v>
      </c>
      <c r="W2003" s="2" t="s">
        <v>4164</v>
      </c>
      <c r="X2003" s="3">
        <v>44900.686111111114</v>
      </c>
      <c r="Y2003" s="2" t="s">
        <v>35</v>
      </c>
      <c r="Z2003" s="2" t="s">
        <v>36</v>
      </c>
      <c r="AA2003" s="2"/>
      <c r="AB2003" s="2" t="s">
        <v>4165</v>
      </c>
    </row>
    <row r="2004" spans="1:28" ht="13" x14ac:dyDescent="0.15">
      <c r="A2004" s="1">
        <v>397</v>
      </c>
      <c r="B2004" s="2" t="s">
        <v>28</v>
      </c>
      <c r="C2004" s="2" t="s">
        <v>3397</v>
      </c>
      <c r="D2004" s="1">
        <v>49</v>
      </c>
      <c r="E2004" s="2" t="s">
        <v>1619</v>
      </c>
      <c r="F2004" s="2" t="s">
        <v>119</v>
      </c>
      <c r="G2004" s="2"/>
      <c r="H2004" s="1">
        <v>31</v>
      </c>
      <c r="I2004" s="1">
        <v>37</v>
      </c>
      <c r="J2004" s="1">
        <v>0</v>
      </c>
      <c r="K2004" s="1">
        <v>5</v>
      </c>
      <c r="L2004" s="1">
        <v>328.42</v>
      </c>
      <c r="M2004" s="1">
        <v>328.48</v>
      </c>
      <c r="N2004" s="1">
        <v>327.87</v>
      </c>
      <c r="O2004" s="1">
        <v>327.92399999999998</v>
      </c>
      <c r="P2004" s="1">
        <v>6</v>
      </c>
      <c r="Q2004" s="1">
        <v>30</v>
      </c>
      <c r="R2004" s="2" t="s">
        <v>31</v>
      </c>
      <c r="S2004" s="2"/>
      <c r="T2004" s="2" t="s">
        <v>120</v>
      </c>
      <c r="U2004" s="2" t="s">
        <v>121</v>
      </c>
      <c r="V2004" s="2" t="s">
        <v>122</v>
      </c>
      <c r="W2004" s="2" t="s">
        <v>4166</v>
      </c>
      <c r="X2004" s="3">
        <v>44900.686111111114</v>
      </c>
      <c r="Y2004" s="2" t="s">
        <v>35</v>
      </c>
      <c r="Z2004" s="2" t="s">
        <v>36</v>
      </c>
      <c r="AA2004" s="2"/>
      <c r="AB2004" s="2" t="s">
        <v>4167</v>
      </c>
    </row>
    <row r="2005" spans="1:28" ht="13" x14ac:dyDescent="0.15">
      <c r="A2005" s="1">
        <v>397</v>
      </c>
      <c r="B2005" s="2" t="s">
        <v>28</v>
      </c>
      <c r="C2005" s="2" t="s">
        <v>3397</v>
      </c>
      <c r="D2005" s="1">
        <v>49</v>
      </c>
      <c r="E2005" s="2" t="s">
        <v>1619</v>
      </c>
      <c r="F2005" s="2" t="s">
        <v>119</v>
      </c>
      <c r="G2005" s="2"/>
      <c r="H2005" s="1">
        <v>31</v>
      </c>
      <c r="I2005" s="1">
        <v>37</v>
      </c>
      <c r="J2005" s="1">
        <v>0</v>
      </c>
      <c r="K2005" s="1">
        <v>5</v>
      </c>
      <c r="L2005" s="1">
        <v>328.42</v>
      </c>
      <c r="M2005" s="1">
        <v>328.48</v>
      </c>
      <c r="N2005" s="1">
        <v>327.87</v>
      </c>
      <c r="O2005" s="1">
        <v>327.92399999999998</v>
      </c>
      <c r="P2005" s="1">
        <v>6</v>
      </c>
      <c r="Q2005" s="1">
        <v>20</v>
      </c>
      <c r="R2005" s="2" t="s">
        <v>31</v>
      </c>
      <c r="S2005" s="2"/>
      <c r="T2005" s="2" t="s">
        <v>146</v>
      </c>
      <c r="U2005" s="2" t="s">
        <v>147</v>
      </c>
      <c r="V2005" s="2" t="s">
        <v>148</v>
      </c>
      <c r="W2005" s="2" t="s">
        <v>4168</v>
      </c>
      <c r="X2005" s="3">
        <v>44900.686111111114</v>
      </c>
      <c r="Y2005" s="2" t="s">
        <v>35</v>
      </c>
      <c r="Z2005" s="2" t="s">
        <v>36</v>
      </c>
      <c r="AA2005" s="2"/>
      <c r="AB2005" s="2" t="s">
        <v>4169</v>
      </c>
    </row>
    <row r="2006" spans="1:28" ht="13" x14ac:dyDescent="0.15">
      <c r="A2006" s="1">
        <v>397</v>
      </c>
      <c r="B2006" s="2" t="s">
        <v>28</v>
      </c>
      <c r="C2006" s="2" t="s">
        <v>3397</v>
      </c>
      <c r="D2006" s="1">
        <v>49</v>
      </c>
      <c r="E2006" s="2" t="s">
        <v>1619</v>
      </c>
      <c r="F2006" s="2" t="s">
        <v>119</v>
      </c>
      <c r="G2006" s="2"/>
      <c r="H2006" s="1">
        <v>31</v>
      </c>
      <c r="I2006" s="1">
        <v>37</v>
      </c>
      <c r="J2006" s="1">
        <v>31</v>
      </c>
      <c r="K2006" s="1">
        <v>5</v>
      </c>
      <c r="L2006" s="1">
        <v>328.73</v>
      </c>
      <c r="M2006" s="1">
        <v>328.79</v>
      </c>
      <c r="N2006" s="1">
        <v>328.14600000000002</v>
      </c>
      <c r="O2006" s="1">
        <v>328.2</v>
      </c>
      <c r="P2006" s="1">
        <v>6</v>
      </c>
      <c r="Q2006" s="1">
        <v>212</v>
      </c>
      <c r="R2006" s="2" t="s">
        <v>59</v>
      </c>
      <c r="S2006" s="2" t="s">
        <v>32</v>
      </c>
      <c r="T2006" s="2"/>
      <c r="U2006" s="2"/>
      <c r="V2006" s="2" t="s">
        <v>32</v>
      </c>
      <c r="W2006" s="2" t="s">
        <v>4170</v>
      </c>
      <c r="X2006" s="3">
        <v>44900.78125</v>
      </c>
      <c r="Y2006" s="2" t="s">
        <v>35</v>
      </c>
      <c r="Z2006" s="2" t="s">
        <v>36</v>
      </c>
      <c r="AA2006" s="2"/>
      <c r="AB2006" s="2" t="s">
        <v>4171</v>
      </c>
    </row>
    <row r="2007" spans="1:28" ht="13" x14ac:dyDescent="0.15">
      <c r="A2007" s="1">
        <v>397</v>
      </c>
      <c r="B2007" s="2" t="s">
        <v>28</v>
      </c>
      <c r="C2007" s="2" t="s">
        <v>3397</v>
      </c>
      <c r="D2007" s="1">
        <v>50</v>
      </c>
      <c r="E2007" s="2" t="s">
        <v>1619</v>
      </c>
      <c r="F2007" s="2" t="s">
        <v>119</v>
      </c>
      <c r="G2007" s="2"/>
      <c r="H2007" s="1">
        <v>15</v>
      </c>
      <c r="I2007" s="1">
        <v>21</v>
      </c>
      <c r="J2007" s="1">
        <v>0</v>
      </c>
      <c r="K2007" s="1">
        <v>5</v>
      </c>
      <c r="L2007" s="1">
        <v>334.48</v>
      </c>
      <c r="M2007" s="1">
        <v>334.54</v>
      </c>
      <c r="N2007" s="1">
        <v>333.05399999999997</v>
      </c>
      <c r="O2007" s="1">
        <v>333.1</v>
      </c>
      <c r="P2007" s="1">
        <v>6</v>
      </c>
      <c r="Q2007" s="1">
        <v>30</v>
      </c>
      <c r="R2007" s="2" t="s">
        <v>31</v>
      </c>
      <c r="S2007" s="2"/>
      <c r="T2007" s="2" t="s">
        <v>120</v>
      </c>
      <c r="U2007" s="2" t="s">
        <v>121</v>
      </c>
      <c r="V2007" s="2" t="s">
        <v>122</v>
      </c>
      <c r="W2007" s="2" t="s">
        <v>4172</v>
      </c>
      <c r="X2007" s="3">
        <v>44900.711111111108</v>
      </c>
      <c r="Y2007" s="2" t="s">
        <v>35</v>
      </c>
      <c r="Z2007" s="2" t="s">
        <v>36</v>
      </c>
      <c r="AA2007" s="2"/>
      <c r="AB2007" s="2" t="s">
        <v>4173</v>
      </c>
    </row>
    <row r="2008" spans="1:28" ht="13" x14ac:dyDescent="0.15">
      <c r="A2008" s="1">
        <v>397</v>
      </c>
      <c r="B2008" s="2" t="s">
        <v>28</v>
      </c>
      <c r="C2008" s="2" t="s">
        <v>3397</v>
      </c>
      <c r="D2008" s="1">
        <v>50</v>
      </c>
      <c r="E2008" s="2" t="s">
        <v>1619</v>
      </c>
      <c r="F2008" s="2" t="s">
        <v>119</v>
      </c>
      <c r="G2008" s="2"/>
      <c r="H2008" s="1">
        <v>15</v>
      </c>
      <c r="I2008" s="1">
        <v>21</v>
      </c>
      <c r="J2008" s="1">
        <v>15</v>
      </c>
      <c r="K2008" s="1">
        <v>5</v>
      </c>
      <c r="L2008" s="1">
        <v>334.48</v>
      </c>
      <c r="M2008" s="1">
        <v>334.54</v>
      </c>
      <c r="N2008" s="1">
        <v>333.05399999999997</v>
      </c>
      <c r="O2008" s="1">
        <v>333.1</v>
      </c>
      <c r="P2008" s="1">
        <v>6</v>
      </c>
      <c r="Q2008" s="1">
        <v>212</v>
      </c>
      <c r="R2008" s="2" t="s">
        <v>59</v>
      </c>
      <c r="S2008" s="2" t="s">
        <v>32</v>
      </c>
      <c r="T2008" s="2"/>
      <c r="U2008" s="2"/>
      <c r="V2008" s="2" t="s">
        <v>32</v>
      </c>
      <c r="W2008" s="2" t="s">
        <v>4174</v>
      </c>
      <c r="X2008" s="3">
        <v>44900.711111111108</v>
      </c>
      <c r="Y2008" s="2" t="s">
        <v>35</v>
      </c>
      <c r="Z2008" s="2" t="s">
        <v>36</v>
      </c>
      <c r="AA2008" s="2"/>
      <c r="AB2008" s="2" t="s">
        <v>4175</v>
      </c>
    </row>
    <row r="2009" spans="1:28" ht="13" x14ac:dyDescent="0.15">
      <c r="A2009" s="1">
        <v>397</v>
      </c>
      <c r="B2009" s="2" t="s">
        <v>28</v>
      </c>
      <c r="C2009" s="2" t="s">
        <v>3397</v>
      </c>
      <c r="D2009" s="1">
        <v>50</v>
      </c>
      <c r="E2009" s="2" t="s">
        <v>1619</v>
      </c>
      <c r="F2009" s="2" t="s">
        <v>119</v>
      </c>
      <c r="G2009" s="2"/>
      <c r="H2009" s="1">
        <v>15</v>
      </c>
      <c r="I2009" s="1">
        <v>21</v>
      </c>
      <c r="J2009" s="1">
        <v>0</v>
      </c>
      <c r="K2009" s="1">
        <v>5</v>
      </c>
      <c r="L2009" s="1">
        <v>334.48</v>
      </c>
      <c r="M2009" s="1">
        <v>334.54</v>
      </c>
      <c r="N2009" s="1">
        <v>333.05399999999997</v>
      </c>
      <c r="O2009" s="1">
        <v>333.1</v>
      </c>
      <c r="P2009" s="1">
        <v>6</v>
      </c>
      <c r="Q2009" s="1">
        <v>20</v>
      </c>
      <c r="R2009" s="2" t="s">
        <v>31</v>
      </c>
      <c r="S2009" s="2"/>
      <c r="T2009" s="2" t="s">
        <v>158</v>
      </c>
      <c r="U2009" s="2" t="s">
        <v>159</v>
      </c>
      <c r="V2009" s="2" t="s">
        <v>160</v>
      </c>
      <c r="W2009" s="2" t="s">
        <v>4176</v>
      </c>
      <c r="X2009" s="3">
        <v>44900.711111111108</v>
      </c>
      <c r="Y2009" s="2" t="s">
        <v>35</v>
      </c>
      <c r="Z2009" s="2" t="s">
        <v>36</v>
      </c>
      <c r="AA2009" s="2"/>
      <c r="AB2009" s="2" t="s">
        <v>4177</v>
      </c>
    </row>
    <row r="2010" spans="1:28" ht="13" x14ac:dyDescent="0.15">
      <c r="A2010" s="1">
        <v>397</v>
      </c>
      <c r="B2010" s="2" t="s">
        <v>28</v>
      </c>
      <c r="C2010" s="2" t="s">
        <v>3397</v>
      </c>
      <c r="D2010" s="1">
        <v>50</v>
      </c>
      <c r="E2010" s="2" t="s">
        <v>1619</v>
      </c>
      <c r="F2010" s="2" t="s">
        <v>119</v>
      </c>
      <c r="G2010" s="2"/>
      <c r="H2010" s="1">
        <v>15</v>
      </c>
      <c r="I2010" s="1">
        <v>21</v>
      </c>
      <c r="J2010" s="1">
        <v>0</v>
      </c>
      <c r="K2010" s="1">
        <v>5</v>
      </c>
      <c r="L2010" s="1">
        <v>334.48</v>
      </c>
      <c r="M2010" s="1">
        <v>334.54</v>
      </c>
      <c r="N2010" s="1">
        <v>333.05399999999997</v>
      </c>
      <c r="O2010" s="1">
        <v>333.1</v>
      </c>
      <c r="P2010" s="1">
        <v>6</v>
      </c>
      <c r="Q2010" s="1">
        <v>5</v>
      </c>
      <c r="R2010" s="2" t="s">
        <v>31</v>
      </c>
      <c r="S2010" s="2"/>
      <c r="T2010" s="2" t="s">
        <v>153</v>
      </c>
      <c r="U2010" s="2" t="s">
        <v>154</v>
      </c>
      <c r="V2010" s="2" t="s">
        <v>155</v>
      </c>
      <c r="W2010" s="2" t="s">
        <v>4178</v>
      </c>
      <c r="X2010" s="3">
        <v>44900.711111111108</v>
      </c>
      <c r="Y2010" s="2" t="s">
        <v>35</v>
      </c>
      <c r="Z2010" s="2" t="s">
        <v>36</v>
      </c>
      <c r="AA2010" s="2"/>
      <c r="AB2010" s="2" t="s">
        <v>4179</v>
      </c>
    </row>
    <row r="2011" spans="1:28" ht="13" x14ac:dyDescent="0.15">
      <c r="A2011" s="1">
        <v>397</v>
      </c>
      <c r="B2011" s="2" t="s">
        <v>28</v>
      </c>
      <c r="C2011" s="2" t="s">
        <v>3397</v>
      </c>
      <c r="D2011" s="1">
        <v>50</v>
      </c>
      <c r="E2011" s="2" t="s">
        <v>1619</v>
      </c>
      <c r="F2011" s="2" t="s">
        <v>119</v>
      </c>
      <c r="G2011" s="2"/>
      <c r="H2011" s="1">
        <v>15</v>
      </c>
      <c r="I2011" s="1">
        <v>21</v>
      </c>
      <c r="J2011" s="1">
        <v>0</v>
      </c>
      <c r="K2011" s="1">
        <v>5</v>
      </c>
      <c r="L2011" s="1">
        <v>334.48</v>
      </c>
      <c r="M2011" s="1">
        <v>334.54</v>
      </c>
      <c r="N2011" s="1">
        <v>333.05399999999997</v>
      </c>
      <c r="O2011" s="1">
        <v>333.1</v>
      </c>
      <c r="P2011" s="1">
        <v>6</v>
      </c>
      <c r="Q2011" s="1">
        <v>30</v>
      </c>
      <c r="R2011" s="2" t="s">
        <v>31</v>
      </c>
      <c r="S2011" s="2"/>
      <c r="T2011" s="2" t="s">
        <v>125</v>
      </c>
      <c r="U2011" s="2" t="s">
        <v>126</v>
      </c>
      <c r="V2011" s="2" t="s">
        <v>127</v>
      </c>
      <c r="W2011" s="2" t="s">
        <v>4180</v>
      </c>
      <c r="X2011" s="3">
        <v>44900.711111111108</v>
      </c>
      <c r="Y2011" s="2" t="s">
        <v>35</v>
      </c>
      <c r="Z2011" s="2" t="s">
        <v>36</v>
      </c>
      <c r="AA2011" s="2"/>
      <c r="AB2011" s="2" t="s">
        <v>4181</v>
      </c>
    </row>
    <row r="2012" spans="1:28" ht="13" x14ac:dyDescent="0.15">
      <c r="A2012" s="1">
        <v>397</v>
      </c>
      <c r="B2012" s="2" t="s">
        <v>28</v>
      </c>
      <c r="C2012" s="2" t="s">
        <v>3397</v>
      </c>
      <c r="D2012" s="1">
        <v>50</v>
      </c>
      <c r="E2012" s="2" t="s">
        <v>1619</v>
      </c>
      <c r="F2012" s="2" t="s">
        <v>119</v>
      </c>
      <c r="G2012" s="2"/>
      <c r="H2012" s="1">
        <v>15</v>
      </c>
      <c r="I2012" s="1">
        <v>21</v>
      </c>
      <c r="J2012" s="1">
        <v>0</v>
      </c>
      <c r="K2012" s="1">
        <v>5</v>
      </c>
      <c r="L2012" s="1">
        <v>334.48</v>
      </c>
      <c r="M2012" s="1">
        <v>334.54</v>
      </c>
      <c r="N2012" s="1">
        <v>333.05399999999997</v>
      </c>
      <c r="O2012" s="1">
        <v>333.1</v>
      </c>
      <c r="P2012" s="1">
        <v>6</v>
      </c>
      <c r="Q2012" s="1">
        <v>5</v>
      </c>
      <c r="R2012" s="2" t="s">
        <v>31</v>
      </c>
      <c r="S2012" s="2"/>
      <c r="T2012" s="2" t="s">
        <v>141</v>
      </c>
      <c r="U2012" s="2" t="s">
        <v>142</v>
      </c>
      <c r="V2012" s="2" t="s">
        <v>143</v>
      </c>
      <c r="W2012" s="2" t="s">
        <v>4182</v>
      </c>
      <c r="X2012" s="3">
        <v>44900.711111111108</v>
      </c>
      <c r="Y2012" s="2" t="s">
        <v>35</v>
      </c>
      <c r="Z2012" s="2" t="s">
        <v>36</v>
      </c>
      <c r="AA2012" s="2"/>
      <c r="AB2012" s="2" t="s">
        <v>4183</v>
      </c>
    </row>
    <row r="2013" spans="1:28" ht="13" x14ac:dyDescent="0.15">
      <c r="A2013" s="1">
        <v>397</v>
      </c>
      <c r="B2013" s="2" t="s">
        <v>28</v>
      </c>
      <c r="C2013" s="2" t="s">
        <v>3397</v>
      </c>
      <c r="D2013" s="1">
        <v>50</v>
      </c>
      <c r="E2013" s="2" t="s">
        <v>1619</v>
      </c>
      <c r="F2013" s="2" t="s">
        <v>119</v>
      </c>
      <c r="G2013" s="2"/>
      <c r="H2013" s="1">
        <v>15</v>
      </c>
      <c r="I2013" s="1">
        <v>21</v>
      </c>
      <c r="J2013" s="1">
        <v>0</v>
      </c>
      <c r="K2013" s="1">
        <v>5</v>
      </c>
      <c r="L2013" s="1">
        <v>334.48</v>
      </c>
      <c r="M2013" s="1">
        <v>334.54</v>
      </c>
      <c r="N2013" s="1">
        <v>333.05399999999997</v>
      </c>
      <c r="O2013" s="1">
        <v>333.1</v>
      </c>
      <c r="P2013" s="1">
        <v>6</v>
      </c>
      <c r="Q2013" s="1">
        <v>5</v>
      </c>
      <c r="R2013" s="2" t="s">
        <v>31</v>
      </c>
      <c r="S2013" s="2"/>
      <c r="T2013" s="2" t="s">
        <v>136</v>
      </c>
      <c r="U2013" s="2" t="s">
        <v>137</v>
      </c>
      <c r="V2013" s="2" t="s">
        <v>138</v>
      </c>
      <c r="W2013" s="2" t="s">
        <v>4184</v>
      </c>
      <c r="X2013" s="3">
        <v>44900.711111111108</v>
      </c>
      <c r="Y2013" s="2" t="s">
        <v>35</v>
      </c>
      <c r="Z2013" s="2" t="s">
        <v>36</v>
      </c>
      <c r="AA2013" s="2"/>
      <c r="AB2013" s="2" t="s">
        <v>4185</v>
      </c>
    </row>
    <row r="2014" spans="1:28" ht="13" x14ac:dyDescent="0.15">
      <c r="A2014" s="1">
        <v>397</v>
      </c>
      <c r="B2014" s="2" t="s">
        <v>28</v>
      </c>
      <c r="C2014" s="2" t="s">
        <v>3397</v>
      </c>
      <c r="D2014" s="1">
        <v>50</v>
      </c>
      <c r="E2014" s="2" t="s">
        <v>1619</v>
      </c>
      <c r="F2014" s="2" t="s">
        <v>119</v>
      </c>
      <c r="G2014" s="2"/>
      <c r="H2014" s="1">
        <v>15</v>
      </c>
      <c r="I2014" s="1">
        <v>21</v>
      </c>
      <c r="J2014" s="1">
        <v>0</v>
      </c>
      <c r="K2014" s="1">
        <v>5</v>
      </c>
      <c r="L2014" s="1">
        <v>334.48</v>
      </c>
      <c r="M2014" s="1">
        <v>334.54</v>
      </c>
      <c r="N2014" s="1">
        <v>333.05399999999997</v>
      </c>
      <c r="O2014" s="1">
        <v>333.1</v>
      </c>
      <c r="P2014" s="1">
        <v>6</v>
      </c>
      <c r="Q2014" s="1">
        <v>20</v>
      </c>
      <c r="R2014" s="2" t="s">
        <v>31</v>
      </c>
      <c r="S2014" s="2"/>
      <c r="T2014" s="2" t="s">
        <v>146</v>
      </c>
      <c r="U2014" s="2" t="s">
        <v>147</v>
      </c>
      <c r="V2014" s="2" t="s">
        <v>148</v>
      </c>
      <c r="W2014" s="2" t="s">
        <v>4186</v>
      </c>
      <c r="X2014" s="3">
        <v>44900.711111111108</v>
      </c>
      <c r="Y2014" s="2" t="s">
        <v>35</v>
      </c>
      <c r="Z2014" s="2" t="s">
        <v>36</v>
      </c>
      <c r="AA2014" s="2"/>
      <c r="AB2014" s="2" t="s">
        <v>4187</v>
      </c>
    </row>
    <row r="2015" spans="1:28" ht="13" x14ac:dyDescent="0.15">
      <c r="A2015" s="1">
        <v>397</v>
      </c>
      <c r="B2015" s="2" t="s">
        <v>28</v>
      </c>
      <c r="C2015" s="2" t="s">
        <v>3397</v>
      </c>
      <c r="D2015" s="1">
        <v>51</v>
      </c>
      <c r="E2015" s="2" t="s">
        <v>1619</v>
      </c>
      <c r="F2015" s="2" t="s">
        <v>119</v>
      </c>
      <c r="G2015" s="2"/>
      <c r="H2015" s="1">
        <v>11</v>
      </c>
      <c r="I2015" s="1">
        <v>17</v>
      </c>
      <c r="J2015" s="1">
        <v>11</v>
      </c>
      <c r="K2015" s="1">
        <v>5</v>
      </c>
      <c r="L2015" s="1">
        <v>337.97</v>
      </c>
      <c r="M2015" s="1">
        <v>338.03</v>
      </c>
      <c r="N2015" s="1">
        <v>337.84100000000001</v>
      </c>
      <c r="O2015" s="1">
        <v>337.9</v>
      </c>
      <c r="P2015" s="1">
        <v>6</v>
      </c>
      <c r="Q2015" s="1">
        <v>212</v>
      </c>
      <c r="R2015" s="2" t="s">
        <v>59</v>
      </c>
      <c r="S2015" s="2" t="s">
        <v>32</v>
      </c>
      <c r="T2015" s="2"/>
      <c r="U2015" s="2"/>
      <c r="V2015" s="2" t="s">
        <v>32</v>
      </c>
      <c r="W2015" s="2" t="s">
        <v>4188</v>
      </c>
      <c r="X2015" s="3">
        <v>44900.736805555556</v>
      </c>
      <c r="Y2015" s="2" t="s">
        <v>35</v>
      </c>
      <c r="Z2015" s="2" t="s">
        <v>36</v>
      </c>
      <c r="AA2015" s="2"/>
      <c r="AB2015" s="2" t="s">
        <v>4189</v>
      </c>
    </row>
    <row r="2016" spans="1:28" ht="13" x14ac:dyDescent="0.15">
      <c r="A2016" s="1">
        <v>397</v>
      </c>
      <c r="B2016" s="2" t="s">
        <v>28</v>
      </c>
      <c r="C2016" s="2" t="s">
        <v>3397</v>
      </c>
      <c r="D2016" s="1">
        <v>51</v>
      </c>
      <c r="E2016" s="2" t="s">
        <v>1619</v>
      </c>
      <c r="F2016" s="2" t="s">
        <v>119</v>
      </c>
      <c r="G2016" s="2"/>
      <c r="H2016" s="1">
        <v>11</v>
      </c>
      <c r="I2016" s="1">
        <v>17</v>
      </c>
      <c r="J2016" s="1">
        <v>0</v>
      </c>
      <c r="K2016" s="1">
        <v>5</v>
      </c>
      <c r="L2016" s="1">
        <v>337.97</v>
      </c>
      <c r="M2016" s="1">
        <v>338.03</v>
      </c>
      <c r="N2016" s="1">
        <v>337.84100000000001</v>
      </c>
      <c r="O2016" s="1">
        <v>337.9</v>
      </c>
      <c r="P2016" s="1">
        <v>6</v>
      </c>
      <c r="Q2016" s="1">
        <v>5</v>
      </c>
      <c r="R2016" s="2" t="s">
        <v>31</v>
      </c>
      <c r="S2016" s="2"/>
      <c r="T2016" s="2" t="s">
        <v>136</v>
      </c>
      <c r="U2016" s="2" t="s">
        <v>137</v>
      </c>
      <c r="V2016" s="2" t="s">
        <v>138</v>
      </c>
      <c r="W2016" s="2" t="s">
        <v>4190</v>
      </c>
      <c r="X2016" s="3">
        <v>44900.736805555556</v>
      </c>
      <c r="Y2016" s="2" t="s">
        <v>35</v>
      </c>
      <c r="Z2016" s="2" t="s">
        <v>36</v>
      </c>
      <c r="AA2016" s="2"/>
      <c r="AB2016" s="2" t="s">
        <v>4191</v>
      </c>
    </row>
    <row r="2017" spans="1:28" ht="13" x14ac:dyDescent="0.15">
      <c r="A2017" s="1">
        <v>397</v>
      </c>
      <c r="B2017" s="2" t="s">
        <v>28</v>
      </c>
      <c r="C2017" s="2" t="s">
        <v>3397</v>
      </c>
      <c r="D2017" s="1">
        <v>51</v>
      </c>
      <c r="E2017" s="2" t="s">
        <v>1619</v>
      </c>
      <c r="F2017" s="2" t="s">
        <v>119</v>
      </c>
      <c r="G2017" s="2"/>
      <c r="H2017" s="1">
        <v>11</v>
      </c>
      <c r="I2017" s="1">
        <v>17</v>
      </c>
      <c r="J2017" s="1">
        <v>0</v>
      </c>
      <c r="K2017" s="1">
        <v>5</v>
      </c>
      <c r="L2017" s="1">
        <v>337.97</v>
      </c>
      <c r="M2017" s="1">
        <v>338.03</v>
      </c>
      <c r="N2017" s="1">
        <v>337.84100000000001</v>
      </c>
      <c r="O2017" s="1">
        <v>337.9</v>
      </c>
      <c r="P2017" s="1">
        <v>6</v>
      </c>
      <c r="Q2017" s="1">
        <v>30</v>
      </c>
      <c r="R2017" s="2" t="s">
        <v>31</v>
      </c>
      <c r="S2017" s="2"/>
      <c r="T2017" s="2" t="s">
        <v>120</v>
      </c>
      <c r="U2017" s="2" t="s">
        <v>121</v>
      </c>
      <c r="V2017" s="2" t="s">
        <v>122</v>
      </c>
      <c r="W2017" s="2" t="s">
        <v>4192</v>
      </c>
      <c r="X2017" s="3">
        <v>44900.736805555556</v>
      </c>
      <c r="Y2017" s="2" t="s">
        <v>35</v>
      </c>
      <c r="Z2017" s="2" t="s">
        <v>36</v>
      </c>
      <c r="AA2017" s="2"/>
      <c r="AB2017" s="2" t="s">
        <v>4193</v>
      </c>
    </row>
    <row r="2018" spans="1:28" ht="13" x14ac:dyDescent="0.15">
      <c r="A2018" s="1">
        <v>397</v>
      </c>
      <c r="B2018" s="2" t="s">
        <v>28</v>
      </c>
      <c r="C2018" s="2" t="s">
        <v>3397</v>
      </c>
      <c r="D2018" s="1">
        <v>51</v>
      </c>
      <c r="E2018" s="2" t="s">
        <v>1619</v>
      </c>
      <c r="F2018" s="2" t="s">
        <v>119</v>
      </c>
      <c r="G2018" s="2"/>
      <c r="H2018" s="1">
        <v>11</v>
      </c>
      <c r="I2018" s="1">
        <v>17</v>
      </c>
      <c r="J2018" s="1">
        <v>0</v>
      </c>
      <c r="K2018" s="1">
        <v>5</v>
      </c>
      <c r="L2018" s="1">
        <v>337.97</v>
      </c>
      <c r="M2018" s="1">
        <v>338.03</v>
      </c>
      <c r="N2018" s="1">
        <v>337.84100000000001</v>
      </c>
      <c r="O2018" s="1">
        <v>337.9</v>
      </c>
      <c r="P2018" s="1">
        <v>6</v>
      </c>
      <c r="Q2018" s="1">
        <v>30</v>
      </c>
      <c r="R2018" s="2" t="s">
        <v>31</v>
      </c>
      <c r="S2018" s="2"/>
      <c r="T2018" s="2" t="s">
        <v>125</v>
      </c>
      <c r="U2018" s="2" t="s">
        <v>126</v>
      </c>
      <c r="V2018" s="2" t="s">
        <v>127</v>
      </c>
      <c r="W2018" s="2" t="s">
        <v>4194</v>
      </c>
      <c r="X2018" s="3">
        <v>44900.736805555556</v>
      </c>
      <c r="Y2018" s="2" t="s">
        <v>35</v>
      </c>
      <c r="Z2018" s="2" t="s">
        <v>36</v>
      </c>
      <c r="AA2018" s="2"/>
      <c r="AB2018" s="2" t="s">
        <v>4195</v>
      </c>
    </row>
    <row r="2019" spans="1:28" ht="13" x14ac:dyDescent="0.15">
      <c r="A2019" s="1">
        <v>397</v>
      </c>
      <c r="B2019" s="2" t="s">
        <v>28</v>
      </c>
      <c r="C2019" s="2" t="s">
        <v>3397</v>
      </c>
      <c r="D2019" s="1">
        <v>51</v>
      </c>
      <c r="E2019" s="2" t="s">
        <v>1619</v>
      </c>
      <c r="F2019" s="2" t="s">
        <v>119</v>
      </c>
      <c r="G2019" s="2"/>
      <c r="H2019" s="1">
        <v>11</v>
      </c>
      <c r="I2019" s="1">
        <v>17</v>
      </c>
      <c r="J2019" s="1">
        <v>0</v>
      </c>
      <c r="K2019" s="1">
        <v>5</v>
      </c>
      <c r="L2019" s="1">
        <v>337.97</v>
      </c>
      <c r="M2019" s="1">
        <v>338.03</v>
      </c>
      <c r="N2019" s="1">
        <v>337.84100000000001</v>
      </c>
      <c r="O2019" s="1">
        <v>337.9</v>
      </c>
      <c r="P2019" s="1">
        <v>6</v>
      </c>
      <c r="Q2019" s="1">
        <v>20</v>
      </c>
      <c r="R2019" s="2" t="s">
        <v>31</v>
      </c>
      <c r="S2019" s="2"/>
      <c r="T2019" s="2" t="s">
        <v>158</v>
      </c>
      <c r="U2019" s="2" t="s">
        <v>159</v>
      </c>
      <c r="V2019" s="2" t="s">
        <v>160</v>
      </c>
      <c r="W2019" s="2" t="s">
        <v>4196</v>
      </c>
      <c r="X2019" s="3">
        <v>44900.736805555556</v>
      </c>
      <c r="Y2019" s="2" t="s">
        <v>35</v>
      </c>
      <c r="Z2019" s="2" t="s">
        <v>36</v>
      </c>
      <c r="AA2019" s="2"/>
      <c r="AB2019" s="2" t="s">
        <v>4197</v>
      </c>
    </row>
    <row r="2020" spans="1:28" ht="13" x14ac:dyDescent="0.15">
      <c r="A2020" s="1">
        <v>397</v>
      </c>
      <c r="B2020" s="2" t="s">
        <v>28</v>
      </c>
      <c r="C2020" s="2" t="s">
        <v>3397</v>
      </c>
      <c r="D2020" s="1">
        <v>51</v>
      </c>
      <c r="E2020" s="2" t="s">
        <v>1619</v>
      </c>
      <c r="F2020" s="2" t="s">
        <v>119</v>
      </c>
      <c r="G2020" s="2"/>
      <c r="H2020" s="1">
        <v>11</v>
      </c>
      <c r="I2020" s="1">
        <v>17</v>
      </c>
      <c r="J2020" s="1">
        <v>0</v>
      </c>
      <c r="K2020" s="1">
        <v>5</v>
      </c>
      <c r="L2020" s="1">
        <v>337.97</v>
      </c>
      <c r="M2020" s="1">
        <v>338.03</v>
      </c>
      <c r="N2020" s="1">
        <v>337.84100000000001</v>
      </c>
      <c r="O2020" s="1">
        <v>337.9</v>
      </c>
      <c r="P2020" s="1">
        <v>6</v>
      </c>
      <c r="Q2020" s="1">
        <v>20</v>
      </c>
      <c r="R2020" s="2" t="s">
        <v>31</v>
      </c>
      <c r="S2020" s="2"/>
      <c r="T2020" s="2" t="s">
        <v>146</v>
      </c>
      <c r="U2020" s="2" t="s">
        <v>147</v>
      </c>
      <c r="V2020" s="2" t="s">
        <v>148</v>
      </c>
      <c r="W2020" s="2" t="s">
        <v>4198</v>
      </c>
      <c r="X2020" s="3">
        <v>44900.736805555556</v>
      </c>
      <c r="Y2020" s="2" t="s">
        <v>35</v>
      </c>
      <c r="Z2020" s="2" t="s">
        <v>36</v>
      </c>
      <c r="AA2020" s="2"/>
      <c r="AB2020" s="2" t="s">
        <v>4199</v>
      </c>
    </row>
    <row r="2021" spans="1:28" ht="13" x14ac:dyDescent="0.15">
      <c r="A2021" s="1">
        <v>397</v>
      </c>
      <c r="B2021" s="2" t="s">
        <v>28</v>
      </c>
      <c r="C2021" s="2" t="s">
        <v>3397</v>
      </c>
      <c r="D2021" s="1">
        <v>51</v>
      </c>
      <c r="E2021" s="2" t="s">
        <v>1619</v>
      </c>
      <c r="F2021" s="2" t="s">
        <v>119</v>
      </c>
      <c r="G2021" s="2"/>
      <c r="H2021" s="1">
        <v>11</v>
      </c>
      <c r="I2021" s="1">
        <v>17</v>
      </c>
      <c r="J2021" s="1">
        <v>0</v>
      </c>
      <c r="K2021" s="1">
        <v>5</v>
      </c>
      <c r="L2021" s="1">
        <v>337.97</v>
      </c>
      <c r="M2021" s="1">
        <v>338.03</v>
      </c>
      <c r="N2021" s="1">
        <v>337.84100000000001</v>
      </c>
      <c r="O2021" s="1">
        <v>337.9</v>
      </c>
      <c r="P2021" s="1">
        <v>6</v>
      </c>
      <c r="Q2021" s="1">
        <v>5</v>
      </c>
      <c r="R2021" s="2" t="s">
        <v>31</v>
      </c>
      <c r="S2021" s="2"/>
      <c r="T2021" s="2" t="s">
        <v>141</v>
      </c>
      <c r="U2021" s="2" t="s">
        <v>142</v>
      </c>
      <c r="V2021" s="2" t="s">
        <v>143</v>
      </c>
      <c r="W2021" s="2" t="s">
        <v>4200</v>
      </c>
      <c r="X2021" s="3">
        <v>44900.736805555556</v>
      </c>
      <c r="Y2021" s="2" t="s">
        <v>35</v>
      </c>
      <c r="Z2021" s="2" t="s">
        <v>36</v>
      </c>
      <c r="AA2021" s="2"/>
      <c r="AB2021" s="2" t="s">
        <v>4201</v>
      </c>
    </row>
    <row r="2022" spans="1:28" ht="13" x14ac:dyDescent="0.15">
      <c r="A2022" s="1">
        <v>397</v>
      </c>
      <c r="B2022" s="2" t="s">
        <v>28</v>
      </c>
      <c r="C2022" s="2" t="s">
        <v>3397</v>
      </c>
      <c r="D2022" s="1">
        <v>51</v>
      </c>
      <c r="E2022" s="2" t="s">
        <v>1619</v>
      </c>
      <c r="F2022" s="2" t="s">
        <v>119</v>
      </c>
      <c r="G2022" s="2"/>
      <c r="H2022" s="1">
        <v>11</v>
      </c>
      <c r="I2022" s="1">
        <v>17</v>
      </c>
      <c r="J2022" s="1">
        <v>0</v>
      </c>
      <c r="K2022" s="1">
        <v>5</v>
      </c>
      <c r="L2022" s="1">
        <v>337.97</v>
      </c>
      <c r="M2022" s="1">
        <v>338.03</v>
      </c>
      <c r="N2022" s="1">
        <v>337.84100000000001</v>
      </c>
      <c r="O2022" s="1">
        <v>337.9</v>
      </c>
      <c r="P2022" s="1">
        <v>6</v>
      </c>
      <c r="Q2022" s="1">
        <v>5</v>
      </c>
      <c r="R2022" s="2" t="s">
        <v>31</v>
      </c>
      <c r="S2022" s="2"/>
      <c r="T2022" s="2" t="s">
        <v>153</v>
      </c>
      <c r="U2022" s="2" t="s">
        <v>154</v>
      </c>
      <c r="V2022" s="2" t="s">
        <v>155</v>
      </c>
      <c r="W2022" s="2" t="s">
        <v>4202</v>
      </c>
      <c r="X2022" s="3">
        <v>44900.736805555556</v>
      </c>
      <c r="Y2022" s="2" t="s">
        <v>35</v>
      </c>
      <c r="Z2022" s="2" t="s">
        <v>36</v>
      </c>
      <c r="AA2022" s="2"/>
      <c r="AB2022" s="2" t="s">
        <v>4203</v>
      </c>
    </row>
    <row r="2023" spans="1:28" ht="13" x14ac:dyDescent="0.15">
      <c r="A2023" s="1">
        <v>397</v>
      </c>
      <c r="B2023" s="2" t="s">
        <v>28</v>
      </c>
      <c r="C2023" s="2" t="s">
        <v>3397</v>
      </c>
      <c r="D2023" s="1">
        <v>52</v>
      </c>
      <c r="E2023" s="2" t="s">
        <v>1619</v>
      </c>
      <c r="F2023" s="2" t="s">
        <v>119</v>
      </c>
      <c r="G2023" s="2"/>
      <c r="H2023" s="1">
        <v>11</v>
      </c>
      <c r="I2023" s="1">
        <v>17</v>
      </c>
      <c r="J2023" s="1">
        <v>0</v>
      </c>
      <c r="K2023" s="1">
        <v>5</v>
      </c>
      <c r="L2023" s="1">
        <v>345.03</v>
      </c>
      <c r="M2023" s="1">
        <v>345.09</v>
      </c>
      <c r="N2023" s="1">
        <v>342.75900000000001</v>
      </c>
      <c r="O2023" s="1">
        <v>342.8</v>
      </c>
      <c r="P2023" s="1">
        <v>6</v>
      </c>
      <c r="Q2023" s="1">
        <v>5</v>
      </c>
      <c r="R2023" s="2" t="s">
        <v>31</v>
      </c>
      <c r="S2023" s="2"/>
      <c r="T2023" s="2" t="s">
        <v>141</v>
      </c>
      <c r="U2023" s="2" t="s">
        <v>142</v>
      </c>
      <c r="V2023" s="2" t="s">
        <v>143</v>
      </c>
      <c r="W2023" s="2" t="s">
        <v>4204</v>
      </c>
      <c r="X2023" s="3">
        <v>44900.761805555558</v>
      </c>
      <c r="Y2023" s="2" t="s">
        <v>35</v>
      </c>
      <c r="Z2023" s="2" t="s">
        <v>36</v>
      </c>
      <c r="AA2023" s="2"/>
      <c r="AB2023" s="2" t="s">
        <v>4205</v>
      </c>
    </row>
    <row r="2024" spans="1:28" ht="13" x14ac:dyDescent="0.15">
      <c r="A2024" s="1">
        <v>397</v>
      </c>
      <c r="B2024" s="2" t="s">
        <v>28</v>
      </c>
      <c r="C2024" s="2" t="s">
        <v>3397</v>
      </c>
      <c r="D2024" s="1">
        <v>52</v>
      </c>
      <c r="E2024" s="2" t="s">
        <v>1619</v>
      </c>
      <c r="F2024" s="2" t="s">
        <v>119</v>
      </c>
      <c r="G2024" s="2"/>
      <c r="H2024" s="1">
        <v>11</v>
      </c>
      <c r="I2024" s="1">
        <v>17</v>
      </c>
      <c r="J2024" s="1">
        <v>0</v>
      </c>
      <c r="K2024" s="1">
        <v>5</v>
      </c>
      <c r="L2024" s="1">
        <v>345.03</v>
      </c>
      <c r="M2024" s="1">
        <v>345.09</v>
      </c>
      <c r="N2024" s="1">
        <v>342.75900000000001</v>
      </c>
      <c r="O2024" s="1">
        <v>342.8</v>
      </c>
      <c r="P2024" s="1">
        <v>6</v>
      </c>
      <c r="Q2024" s="1">
        <v>30</v>
      </c>
      <c r="R2024" s="2" t="s">
        <v>31</v>
      </c>
      <c r="S2024" s="2"/>
      <c r="T2024" s="2" t="s">
        <v>125</v>
      </c>
      <c r="U2024" s="2" t="s">
        <v>126</v>
      </c>
      <c r="V2024" s="2" t="s">
        <v>127</v>
      </c>
      <c r="W2024" s="2" t="s">
        <v>4206</v>
      </c>
      <c r="X2024" s="3">
        <v>44900.761805555558</v>
      </c>
      <c r="Y2024" s="2" t="s">
        <v>35</v>
      </c>
      <c r="Z2024" s="2" t="s">
        <v>36</v>
      </c>
      <c r="AA2024" s="2"/>
      <c r="AB2024" s="2" t="s">
        <v>4207</v>
      </c>
    </row>
    <row r="2025" spans="1:28" ht="13" x14ac:dyDescent="0.15">
      <c r="A2025" s="1">
        <v>397</v>
      </c>
      <c r="B2025" s="2" t="s">
        <v>28</v>
      </c>
      <c r="C2025" s="2" t="s">
        <v>3397</v>
      </c>
      <c r="D2025" s="1">
        <v>52</v>
      </c>
      <c r="E2025" s="2" t="s">
        <v>1619</v>
      </c>
      <c r="F2025" s="2" t="s">
        <v>119</v>
      </c>
      <c r="G2025" s="2"/>
      <c r="H2025" s="1">
        <v>11</v>
      </c>
      <c r="I2025" s="1">
        <v>17</v>
      </c>
      <c r="J2025" s="1">
        <v>0</v>
      </c>
      <c r="K2025" s="1">
        <v>5</v>
      </c>
      <c r="L2025" s="1">
        <v>345.03</v>
      </c>
      <c r="M2025" s="1">
        <v>345.09</v>
      </c>
      <c r="N2025" s="1">
        <v>342.75900000000001</v>
      </c>
      <c r="O2025" s="1">
        <v>342.8</v>
      </c>
      <c r="P2025" s="1">
        <v>6</v>
      </c>
      <c r="Q2025" s="1">
        <v>5</v>
      </c>
      <c r="R2025" s="2" t="s">
        <v>31</v>
      </c>
      <c r="S2025" s="2"/>
      <c r="T2025" s="2" t="s">
        <v>136</v>
      </c>
      <c r="U2025" s="2" t="s">
        <v>137</v>
      </c>
      <c r="V2025" s="2" t="s">
        <v>138</v>
      </c>
      <c r="W2025" s="2" t="s">
        <v>4208</v>
      </c>
      <c r="X2025" s="3">
        <v>44900.761805555558</v>
      </c>
      <c r="Y2025" s="2" t="s">
        <v>35</v>
      </c>
      <c r="Z2025" s="2" t="s">
        <v>36</v>
      </c>
      <c r="AA2025" s="2"/>
      <c r="AB2025" s="2" t="s">
        <v>4209</v>
      </c>
    </row>
    <row r="2026" spans="1:28" ht="13" x14ac:dyDescent="0.15">
      <c r="A2026" s="1">
        <v>397</v>
      </c>
      <c r="B2026" s="2" t="s">
        <v>28</v>
      </c>
      <c r="C2026" s="2" t="s">
        <v>3397</v>
      </c>
      <c r="D2026" s="1">
        <v>52</v>
      </c>
      <c r="E2026" s="2" t="s">
        <v>1619</v>
      </c>
      <c r="F2026" s="2" t="s">
        <v>119</v>
      </c>
      <c r="G2026" s="2"/>
      <c r="H2026" s="1">
        <v>11</v>
      </c>
      <c r="I2026" s="1">
        <v>17</v>
      </c>
      <c r="J2026" s="1">
        <v>0</v>
      </c>
      <c r="K2026" s="1">
        <v>5</v>
      </c>
      <c r="L2026" s="1">
        <v>345.03</v>
      </c>
      <c r="M2026" s="1">
        <v>345.09</v>
      </c>
      <c r="N2026" s="1">
        <v>342.75900000000001</v>
      </c>
      <c r="O2026" s="1">
        <v>342.8</v>
      </c>
      <c r="P2026" s="1">
        <v>6</v>
      </c>
      <c r="Q2026" s="1">
        <v>5</v>
      </c>
      <c r="R2026" s="2" t="s">
        <v>31</v>
      </c>
      <c r="S2026" s="2"/>
      <c r="T2026" s="2" t="s">
        <v>153</v>
      </c>
      <c r="U2026" s="2" t="s">
        <v>154</v>
      </c>
      <c r="V2026" s="2" t="s">
        <v>155</v>
      </c>
      <c r="W2026" s="2" t="s">
        <v>4210</v>
      </c>
      <c r="X2026" s="3">
        <v>44900.761805555558</v>
      </c>
      <c r="Y2026" s="2" t="s">
        <v>35</v>
      </c>
      <c r="Z2026" s="2" t="s">
        <v>36</v>
      </c>
      <c r="AA2026" s="2"/>
      <c r="AB2026" s="2" t="s">
        <v>4211</v>
      </c>
    </row>
    <row r="2027" spans="1:28" ht="13" x14ac:dyDescent="0.15">
      <c r="A2027" s="1">
        <v>397</v>
      </c>
      <c r="B2027" s="2" t="s">
        <v>28</v>
      </c>
      <c r="C2027" s="2" t="s">
        <v>3397</v>
      </c>
      <c r="D2027" s="1">
        <v>52</v>
      </c>
      <c r="E2027" s="2" t="s">
        <v>1619</v>
      </c>
      <c r="F2027" s="2" t="s">
        <v>119</v>
      </c>
      <c r="G2027" s="2"/>
      <c r="H2027" s="1">
        <v>11</v>
      </c>
      <c r="I2027" s="1">
        <v>17</v>
      </c>
      <c r="J2027" s="1">
        <v>11</v>
      </c>
      <c r="K2027" s="1">
        <v>5</v>
      </c>
      <c r="L2027" s="1">
        <v>345.03</v>
      </c>
      <c r="M2027" s="1">
        <v>345.09</v>
      </c>
      <c r="N2027" s="1">
        <v>342.75900000000001</v>
      </c>
      <c r="O2027" s="1">
        <v>342.8</v>
      </c>
      <c r="P2027" s="1">
        <v>6</v>
      </c>
      <c r="Q2027" s="1">
        <v>212</v>
      </c>
      <c r="R2027" s="2" t="s">
        <v>59</v>
      </c>
      <c r="S2027" s="2" t="s">
        <v>32</v>
      </c>
      <c r="T2027" s="2"/>
      <c r="U2027" s="2"/>
      <c r="V2027" s="2" t="s">
        <v>32</v>
      </c>
      <c r="W2027" s="2" t="s">
        <v>4212</v>
      </c>
      <c r="X2027" s="3">
        <v>44900.761805555558</v>
      </c>
      <c r="Y2027" s="2" t="s">
        <v>35</v>
      </c>
      <c r="Z2027" s="2" t="s">
        <v>36</v>
      </c>
      <c r="AA2027" s="2"/>
      <c r="AB2027" s="2" t="s">
        <v>4213</v>
      </c>
    </row>
    <row r="2028" spans="1:28" ht="13" x14ac:dyDescent="0.15">
      <c r="A2028" s="1">
        <v>397</v>
      </c>
      <c r="B2028" s="2" t="s">
        <v>28</v>
      </c>
      <c r="C2028" s="2" t="s">
        <v>3397</v>
      </c>
      <c r="D2028" s="1">
        <v>52</v>
      </c>
      <c r="E2028" s="2" t="s">
        <v>1619</v>
      </c>
      <c r="F2028" s="2" t="s">
        <v>119</v>
      </c>
      <c r="G2028" s="2"/>
      <c r="H2028" s="1">
        <v>11</v>
      </c>
      <c r="I2028" s="1">
        <v>17</v>
      </c>
      <c r="J2028" s="1">
        <v>0</v>
      </c>
      <c r="K2028" s="1">
        <v>5</v>
      </c>
      <c r="L2028" s="1">
        <v>345.03</v>
      </c>
      <c r="M2028" s="1">
        <v>345.09</v>
      </c>
      <c r="N2028" s="1">
        <v>342.75900000000001</v>
      </c>
      <c r="O2028" s="1">
        <v>342.8</v>
      </c>
      <c r="P2028" s="1">
        <v>6</v>
      </c>
      <c r="Q2028" s="1">
        <v>20</v>
      </c>
      <c r="R2028" s="2" t="s">
        <v>31</v>
      </c>
      <c r="S2028" s="2"/>
      <c r="T2028" s="2" t="s">
        <v>158</v>
      </c>
      <c r="U2028" s="2" t="s">
        <v>159</v>
      </c>
      <c r="V2028" s="2" t="s">
        <v>160</v>
      </c>
      <c r="W2028" s="2" t="s">
        <v>4214</v>
      </c>
      <c r="X2028" s="3">
        <v>44900.761805555558</v>
      </c>
      <c r="Y2028" s="2" t="s">
        <v>35</v>
      </c>
      <c r="Z2028" s="2" t="s">
        <v>36</v>
      </c>
      <c r="AA2028" s="2"/>
      <c r="AB2028" s="2" t="s">
        <v>4215</v>
      </c>
    </row>
    <row r="2029" spans="1:28" ht="13" x14ac:dyDescent="0.15">
      <c r="A2029" s="1">
        <v>397</v>
      </c>
      <c r="B2029" s="2" t="s">
        <v>28</v>
      </c>
      <c r="C2029" s="2" t="s">
        <v>3397</v>
      </c>
      <c r="D2029" s="1">
        <v>52</v>
      </c>
      <c r="E2029" s="2" t="s">
        <v>1619</v>
      </c>
      <c r="F2029" s="2" t="s">
        <v>119</v>
      </c>
      <c r="G2029" s="2"/>
      <c r="H2029" s="1">
        <v>11</v>
      </c>
      <c r="I2029" s="1">
        <v>17</v>
      </c>
      <c r="J2029" s="1">
        <v>0</v>
      </c>
      <c r="K2029" s="1">
        <v>5</v>
      </c>
      <c r="L2029" s="1">
        <v>345.03</v>
      </c>
      <c r="M2029" s="1">
        <v>345.09</v>
      </c>
      <c r="N2029" s="1">
        <v>342.75900000000001</v>
      </c>
      <c r="O2029" s="1">
        <v>342.8</v>
      </c>
      <c r="P2029" s="1">
        <v>6</v>
      </c>
      <c r="Q2029" s="1">
        <v>30</v>
      </c>
      <c r="R2029" s="2" t="s">
        <v>31</v>
      </c>
      <c r="S2029" s="2"/>
      <c r="T2029" s="2" t="s">
        <v>120</v>
      </c>
      <c r="U2029" s="2" t="s">
        <v>121</v>
      </c>
      <c r="V2029" s="2" t="s">
        <v>122</v>
      </c>
      <c r="W2029" s="2" t="s">
        <v>4216</v>
      </c>
      <c r="X2029" s="3">
        <v>44900.761805555558</v>
      </c>
      <c r="Y2029" s="2" t="s">
        <v>35</v>
      </c>
      <c r="Z2029" s="2" t="s">
        <v>36</v>
      </c>
      <c r="AA2029" s="2"/>
      <c r="AB2029" s="2" t="s">
        <v>4217</v>
      </c>
    </row>
    <row r="2030" spans="1:28" ht="13" x14ac:dyDescent="0.15">
      <c r="A2030" s="1">
        <v>397</v>
      </c>
      <c r="B2030" s="2" t="s">
        <v>28</v>
      </c>
      <c r="C2030" s="2" t="s">
        <v>3397</v>
      </c>
      <c r="D2030" s="1">
        <v>52</v>
      </c>
      <c r="E2030" s="2" t="s">
        <v>1619</v>
      </c>
      <c r="F2030" s="2" t="s">
        <v>119</v>
      </c>
      <c r="G2030" s="2"/>
      <c r="H2030" s="1">
        <v>11</v>
      </c>
      <c r="I2030" s="1">
        <v>17</v>
      </c>
      <c r="J2030" s="1">
        <v>0</v>
      </c>
      <c r="K2030" s="1">
        <v>5</v>
      </c>
      <c r="L2030" s="1">
        <v>345.03</v>
      </c>
      <c r="M2030" s="1">
        <v>345.09</v>
      </c>
      <c r="N2030" s="1">
        <v>342.75900000000001</v>
      </c>
      <c r="O2030" s="1">
        <v>342.8</v>
      </c>
      <c r="P2030" s="1">
        <v>6</v>
      </c>
      <c r="Q2030" s="1">
        <v>20</v>
      </c>
      <c r="R2030" s="2" t="s">
        <v>31</v>
      </c>
      <c r="S2030" s="2"/>
      <c r="T2030" s="2" t="s">
        <v>146</v>
      </c>
      <c r="U2030" s="2" t="s">
        <v>147</v>
      </c>
      <c r="V2030" s="2" t="s">
        <v>148</v>
      </c>
      <c r="W2030" s="2" t="s">
        <v>4218</v>
      </c>
      <c r="X2030" s="3">
        <v>44900.761805555558</v>
      </c>
      <c r="Y2030" s="2" t="s">
        <v>35</v>
      </c>
      <c r="Z2030" s="2" t="s">
        <v>36</v>
      </c>
      <c r="AA2030" s="2"/>
      <c r="AB2030" s="2" t="s">
        <v>4219</v>
      </c>
    </row>
    <row r="2031" spans="1:28" ht="13" x14ac:dyDescent="0.15">
      <c r="A2031" s="1">
        <v>397</v>
      </c>
      <c r="B2031" s="2" t="s">
        <v>28</v>
      </c>
      <c r="C2031" s="2" t="s">
        <v>3397</v>
      </c>
      <c r="D2031" s="1">
        <v>53</v>
      </c>
      <c r="E2031" s="2" t="s">
        <v>1619</v>
      </c>
      <c r="F2031" s="2" t="s">
        <v>119</v>
      </c>
      <c r="G2031" s="2"/>
      <c r="H2031" s="1">
        <v>13</v>
      </c>
      <c r="I2031" s="1">
        <v>19</v>
      </c>
      <c r="J2031" s="1">
        <v>0</v>
      </c>
      <c r="K2031" s="1">
        <v>5</v>
      </c>
      <c r="L2031" s="1">
        <v>347.78</v>
      </c>
      <c r="M2031" s="1">
        <v>347.84</v>
      </c>
      <c r="N2031" s="1">
        <v>347.54300000000001</v>
      </c>
      <c r="O2031" s="1">
        <v>347.6</v>
      </c>
      <c r="P2031" s="1">
        <v>6</v>
      </c>
      <c r="Q2031" s="1">
        <v>5</v>
      </c>
      <c r="R2031" s="2" t="s">
        <v>31</v>
      </c>
      <c r="S2031" s="2"/>
      <c r="T2031" s="2" t="s">
        <v>141</v>
      </c>
      <c r="U2031" s="2" t="s">
        <v>142</v>
      </c>
      <c r="V2031" s="2" t="s">
        <v>143</v>
      </c>
      <c r="W2031" s="2" t="s">
        <v>4220</v>
      </c>
      <c r="X2031" s="3">
        <v>44900.788888888892</v>
      </c>
      <c r="Y2031" s="2" t="s">
        <v>35</v>
      </c>
      <c r="Z2031" s="2" t="s">
        <v>36</v>
      </c>
      <c r="AA2031" s="2"/>
      <c r="AB2031" s="2" t="s">
        <v>4221</v>
      </c>
    </row>
    <row r="2032" spans="1:28" ht="13" x14ac:dyDescent="0.15">
      <c r="A2032" s="1">
        <v>397</v>
      </c>
      <c r="B2032" s="2" t="s">
        <v>28</v>
      </c>
      <c r="C2032" s="2" t="s">
        <v>3397</v>
      </c>
      <c r="D2032" s="1">
        <v>53</v>
      </c>
      <c r="E2032" s="2" t="s">
        <v>1619</v>
      </c>
      <c r="F2032" s="2" t="s">
        <v>119</v>
      </c>
      <c r="G2032" s="2"/>
      <c r="H2032" s="1">
        <v>13</v>
      </c>
      <c r="I2032" s="1">
        <v>19</v>
      </c>
      <c r="J2032" s="1">
        <v>0</v>
      </c>
      <c r="K2032" s="1">
        <v>5</v>
      </c>
      <c r="L2032" s="1">
        <v>347.78</v>
      </c>
      <c r="M2032" s="1">
        <v>347.84</v>
      </c>
      <c r="N2032" s="1">
        <v>347.54300000000001</v>
      </c>
      <c r="O2032" s="1">
        <v>347.6</v>
      </c>
      <c r="P2032" s="1">
        <v>6</v>
      </c>
      <c r="Q2032" s="1">
        <v>20</v>
      </c>
      <c r="R2032" s="2" t="s">
        <v>31</v>
      </c>
      <c r="S2032" s="2"/>
      <c r="T2032" s="2" t="s">
        <v>158</v>
      </c>
      <c r="U2032" s="2" t="s">
        <v>159</v>
      </c>
      <c r="V2032" s="2" t="s">
        <v>160</v>
      </c>
      <c r="W2032" s="2" t="s">
        <v>4222</v>
      </c>
      <c r="X2032" s="3">
        <v>44900.788888888892</v>
      </c>
      <c r="Y2032" s="2" t="s">
        <v>35</v>
      </c>
      <c r="Z2032" s="2" t="s">
        <v>36</v>
      </c>
      <c r="AA2032" s="2"/>
      <c r="AB2032" s="2" t="s">
        <v>4223</v>
      </c>
    </row>
    <row r="2033" spans="1:28" ht="13" x14ac:dyDescent="0.15">
      <c r="A2033" s="1">
        <v>397</v>
      </c>
      <c r="B2033" s="2" t="s">
        <v>28</v>
      </c>
      <c r="C2033" s="2" t="s">
        <v>3397</v>
      </c>
      <c r="D2033" s="1">
        <v>53</v>
      </c>
      <c r="E2033" s="2" t="s">
        <v>1619</v>
      </c>
      <c r="F2033" s="2" t="s">
        <v>119</v>
      </c>
      <c r="G2033" s="2"/>
      <c r="H2033" s="1">
        <v>13</v>
      </c>
      <c r="I2033" s="1">
        <v>19</v>
      </c>
      <c r="J2033" s="1">
        <v>0</v>
      </c>
      <c r="K2033" s="1">
        <v>5</v>
      </c>
      <c r="L2033" s="1">
        <v>347.78</v>
      </c>
      <c r="M2033" s="1">
        <v>347.84</v>
      </c>
      <c r="N2033" s="1">
        <v>347.54300000000001</v>
      </c>
      <c r="O2033" s="1">
        <v>347.6</v>
      </c>
      <c r="P2033" s="1">
        <v>6</v>
      </c>
      <c r="Q2033" s="1">
        <v>20</v>
      </c>
      <c r="R2033" s="2" t="s">
        <v>31</v>
      </c>
      <c r="S2033" s="2"/>
      <c r="T2033" s="2" t="s">
        <v>146</v>
      </c>
      <c r="U2033" s="2" t="s">
        <v>147</v>
      </c>
      <c r="V2033" s="2" t="s">
        <v>148</v>
      </c>
      <c r="W2033" s="2" t="s">
        <v>4224</v>
      </c>
      <c r="X2033" s="3">
        <v>44900.788888888892</v>
      </c>
      <c r="Y2033" s="2" t="s">
        <v>35</v>
      </c>
      <c r="Z2033" s="2" t="s">
        <v>36</v>
      </c>
      <c r="AA2033" s="2"/>
      <c r="AB2033" s="2" t="s">
        <v>4225</v>
      </c>
    </row>
    <row r="2034" spans="1:28" ht="13" x14ac:dyDescent="0.15">
      <c r="A2034" s="1">
        <v>397</v>
      </c>
      <c r="B2034" s="2" t="s">
        <v>28</v>
      </c>
      <c r="C2034" s="2" t="s">
        <v>3397</v>
      </c>
      <c r="D2034" s="1">
        <v>53</v>
      </c>
      <c r="E2034" s="2" t="s">
        <v>1619</v>
      </c>
      <c r="F2034" s="2" t="s">
        <v>119</v>
      </c>
      <c r="G2034" s="2"/>
      <c r="H2034" s="1">
        <v>13</v>
      </c>
      <c r="I2034" s="1">
        <v>19</v>
      </c>
      <c r="J2034" s="1">
        <v>0</v>
      </c>
      <c r="K2034" s="1">
        <v>5</v>
      </c>
      <c r="L2034" s="1">
        <v>347.78</v>
      </c>
      <c r="M2034" s="1">
        <v>347.84</v>
      </c>
      <c r="N2034" s="1">
        <v>347.54300000000001</v>
      </c>
      <c r="O2034" s="1">
        <v>347.6</v>
      </c>
      <c r="P2034" s="1">
        <v>6</v>
      </c>
      <c r="Q2034" s="1">
        <v>30</v>
      </c>
      <c r="R2034" s="2" t="s">
        <v>31</v>
      </c>
      <c r="S2034" s="2"/>
      <c r="T2034" s="2" t="s">
        <v>125</v>
      </c>
      <c r="U2034" s="2" t="s">
        <v>126</v>
      </c>
      <c r="V2034" s="2" t="s">
        <v>127</v>
      </c>
      <c r="W2034" s="2" t="s">
        <v>4226</v>
      </c>
      <c r="X2034" s="3">
        <v>44900.788888888892</v>
      </c>
      <c r="Y2034" s="2" t="s">
        <v>35</v>
      </c>
      <c r="Z2034" s="2" t="s">
        <v>36</v>
      </c>
      <c r="AA2034" s="2"/>
      <c r="AB2034" s="2" t="s">
        <v>4227</v>
      </c>
    </row>
    <row r="2035" spans="1:28" ht="13" x14ac:dyDescent="0.15">
      <c r="A2035" s="1">
        <v>397</v>
      </c>
      <c r="B2035" s="2" t="s">
        <v>28</v>
      </c>
      <c r="C2035" s="2" t="s">
        <v>3397</v>
      </c>
      <c r="D2035" s="1">
        <v>53</v>
      </c>
      <c r="E2035" s="2" t="s">
        <v>1619</v>
      </c>
      <c r="F2035" s="2" t="s">
        <v>119</v>
      </c>
      <c r="G2035" s="2"/>
      <c r="H2035" s="1">
        <v>13</v>
      </c>
      <c r="I2035" s="1">
        <v>19</v>
      </c>
      <c r="J2035" s="1">
        <v>0</v>
      </c>
      <c r="K2035" s="1">
        <v>5</v>
      </c>
      <c r="L2035" s="1">
        <v>347.78</v>
      </c>
      <c r="M2035" s="1">
        <v>347.84</v>
      </c>
      <c r="N2035" s="1">
        <v>347.54300000000001</v>
      </c>
      <c r="O2035" s="1">
        <v>347.6</v>
      </c>
      <c r="P2035" s="1">
        <v>6</v>
      </c>
      <c r="Q2035" s="1">
        <v>5</v>
      </c>
      <c r="R2035" s="2" t="s">
        <v>31</v>
      </c>
      <c r="S2035" s="2"/>
      <c r="T2035" s="2" t="s">
        <v>153</v>
      </c>
      <c r="U2035" s="2" t="s">
        <v>154</v>
      </c>
      <c r="V2035" s="2" t="s">
        <v>155</v>
      </c>
      <c r="W2035" s="2" t="s">
        <v>4228</v>
      </c>
      <c r="X2035" s="3">
        <v>44900.788888888892</v>
      </c>
      <c r="Y2035" s="2" t="s">
        <v>35</v>
      </c>
      <c r="Z2035" s="2" t="s">
        <v>36</v>
      </c>
      <c r="AA2035" s="2"/>
      <c r="AB2035" s="2" t="s">
        <v>4229</v>
      </c>
    </row>
    <row r="2036" spans="1:28" ht="13" x14ac:dyDescent="0.15">
      <c r="A2036" s="1">
        <v>397</v>
      </c>
      <c r="B2036" s="2" t="s">
        <v>28</v>
      </c>
      <c r="C2036" s="2" t="s">
        <v>3397</v>
      </c>
      <c r="D2036" s="1">
        <v>53</v>
      </c>
      <c r="E2036" s="2" t="s">
        <v>1619</v>
      </c>
      <c r="F2036" s="2" t="s">
        <v>119</v>
      </c>
      <c r="G2036" s="2"/>
      <c r="H2036" s="1">
        <v>13</v>
      </c>
      <c r="I2036" s="1">
        <v>19</v>
      </c>
      <c r="J2036" s="1">
        <v>0</v>
      </c>
      <c r="K2036" s="1">
        <v>5</v>
      </c>
      <c r="L2036" s="1">
        <v>347.78</v>
      </c>
      <c r="M2036" s="1">
        <v>347.84</v>
      </c>
      <c r="N2036" s="1">
        <v>347.54300000000001</v>
      </c>
      <c r="O2036" s="1">
        <v>347.6</v>
      </c>
      <c r="P2036" s="1">
        <v>6</v>
      </c>
      <c r="Q2036" s="1">
        <v>5</v>
      </c>
      <c r="R2036" s="2" t="s">
        <v>31</v>
      </c>
      <c r="S2036" s="2"/>
      <c r="T2036" s="2" t="s">
        <v>136</v>
      </c>
      <c r="U2036" s="2" t="s">
        <v>137</v>
      </c>
      <c r="V2036" s="2" t="s">
        <v>138</v>
      </c>
      <c r="W2036" s="2" t="s">
        <v>4230</v>
      </c>
      <c r="X2036" s="3">
        <v>44900.788888888892</v>
      </c>
      <c r="Y2036" s="2" t="s">
        <v>35</v>
      </c>
      <c r="Z2036" s="2" t="s">
        <v>36</v>
      </c>
      <c r="AA2036" s="2"/>
      <c r="AB2036" s="2" t="s">
        <v>4231</v>
      </c>
    </row>
    <row r="2037" spans="1:28" ht="13" x14ac:dyDescent="0.15">
      <c r="A2037" s="1">
        <v>397</v>
      </c>
      <c r="B2037" s="2" t="s">
        <v>28</v>
      </c>
      <c r="C2037" s="2" t="s">
        <v>3397</v>
      </c>
      <c r="D2037" s="1">
        <v>53</v>
      </c>
      <c r="E2037" s="2" t="s">
        <v>1619</v>
      </c>
      <c r="F2037" s="2" t="s">
        <v>119</v>
      </c>
      <c r="G2037" s="2"/>
      <c r="H2037" s="1">
        <v>13</v>
      </c>
      <c r="I2037" s="1">
        <v>19</v>
      </c>
      <c r="J2037" s="1">
        <v>0</v>
      </c>
      <c r="K2037" s="1">
        <v>5</v>
      </c>
      <c r="L2037" s="1">
        <v>347.78</v>
      </c>
      <c r="M2037" s="1">
        <v>347.84</v>
      </c>
      <c r="N2037" s="1">
        <v>347.54300000000001</v>
      </c>
      <c r="O2037" s="1">
        <v>347.6</v>
      </c>
      <c r="P2037" s="1">
        <v>6</v>
      </c>
      <c r="Q2037" s="1">
        <v>30</v>
      </c>
      <c r="R2037" s="2" t="s">
        <v>31</v>
      </c>
      <c r="S2037" s="2"/>
      <c r="T2037" s="2" t="s">
        <v>120</v>
      </c>
      <c r="U2037" s="2" t="s">
        <v>121</v>
      </c>
      <c r="V2037" s="2" t="s">
        <v>122</v>
      </c>
      <c r="W2037" s="2" t="s">
        <v>4232</v>
      </c>
      <c r="X2037" s="3">
        <v>44900.788888888892</v>
      </c>
      <c r="Y2037" s="2" t="s">
        <v>35</v>
      </c>
      <c r="Z2037" s="2" t="s">
        <v>36</v>
      </c>
      <c r="AA2037" s="2"/>
      <c r="AB2037" s="2" t="s">
        <v>4233</v>
      </c>
    </row>
    <row r="2038" spans="1:28" ht="13" x14ac:dyDescent="0.15">
      <c r="A2038" s="1">
        <v>397</v>
      </c>
      <c r="B2038" s="2" t="s">
        <v>28</v>
      </c>
      <c r="C2038" s="2" t="s">
        <v>3397</v>
      </c>
      <c r="D2038" s="1">
        <v>53</v>
      </c>
      <c r="E2038" s="2" t="s">
        <v>1619</v>
      </c>
      <c r="F2038" s="2" t="s">
        <v>119</v>
      </c>
      <c r="G2038" s="2"/>
      <c r="H2038" s="1">
        <v>13</v>
      </c>
      <c r="I2038" s="1">
        <v>19</v>
      </c>
      <c r="J2038" s="1">
        <v>13</v>
      </c>
      <c r="K2038" s="1">
        <v>5</v>
      </c>
      <c r="L2038" s="1">
        <v>347.78</v>
      </c>
      <c r="M2038" s="1">
        <v>347.84</v>
      </c>
      <c r="N2038" s="1">
        <v>347.54300000000001</v>
      </c>
      <c r="O2038" s="1">
        <v>347.6</v>
      </c>
      <c r="P2038" s="1">
        <v>6</v>
      </c>
      <c r="Q2038" s="1">
        <v>212</v>
      </c>
      <c r="R2038" s="2" t="s">
        <v>59</v>
      </c>
      <c r="S2038" s="2" t="s">
        <v>32</v>
      </c>
      <c r="T2038" s="2"/>
      <c r="U2038" s="2"/>
      <c r="V2038" s="2" t="s">
        <v>32</v>
      </c>
      <c r="W2038" s="2" t="s">
        <v>4234</v>
      </c>
      <c r="X2038" s="3">
        <v>44900.788194444445</v>
      </c>
      <c r="Y2038" s="2" t="s">
        <v>35</v>
      </c>
      <c r="Z2038" s="2" t="s">
        <v>36</v>
      </c>
      <c r="AA2038" s="2"/>
      <c r="AB2038" s="2" t="s">
        <v>4235</v>
      </c>
    </row>
    <row r="2039" spans="1:28" ht="13" x14ac:dyDescent="0.15">
      <c r="A2039" s="1">
        <v>397</v>
      </c>
      <c r="B2039" s="2" t="s">
        <v>28</v>
      </c>
      <c r="C2039" s="2" t="s">
        <v>3397</v>
      </c>
      <c r="D2039" s="1">
        <v>54</v>
      </c>
      <c r="E2039" s="2" t="s">
        <v>1619</v>
      </c>
      <c r="F2039" s="2" t="s">
        <v>119</v>
      </c>
      <c r="G2039" s="2"/>
      <c r="H2039" s="1">
        <v>11</v>
      </c>
      <c r="I2039" s="1">
        <v>17</v>
      </c>
      <c r="J2039" s="1">
        <v>0</v>
      </c>
      <c r="K2039" s="1">
        <v>5</v>
      </c>
      <c r="L2039" s="1">
        <v>354.7</v>
      </c>
      <c r="M2039" s="1">
        <v>354.76</v>
      </c>
      <c r="N2039" s="1">
        <v>353.55</v>
      </c>
      <c r="O2039" s="1">
        <v>353.6</v>
      </c>
      <c r="P2039" s="1">
        <v>6</v>
      </c>
      <c r="Q2039" s="1">
        <v>20</v>
      </c>
      <c r="R2039" s="2" t="s">
        <v>31</v>
      </c>
      <c r="S2039" s="2"/>
      <c r="T2039" s="2" t="s">
        <v>158</v>
      </c>
      <c r="U2039" s="2" t="s">
        <v>159</v>
      </c>
      <c r="V2039" s="2" t="s">
        <v>160</v>
      </c>
      <c r="W2039" s="2" t="s">
        <v>4236</v>
      </c>
      <c r="X2039" s="3">
        <v>44900.817361111112</v>
      </c>
      <c r="Y2039" s="2" t="s">
        <v>35</v>
      </c>
      <c r="Z2039" s="2" t="s">
        <v>36</v>
      </c>
      <c r="AA2039" s="2"/>
      <c r="AB2039" s="2" t="s">
        <v>4237</v>
      </c>
    </row>
    <row r="2040" spans="1:28" ht="13" x14ac:dyDescent="0.15">
      <c r="A2040" s="1">
        <v>397</v>
      </c>
      <c r="B2040" s="2" t="s">
        <v>28</v>
      </c>
      <c r="C2040" s="2" t="s">
        <v>3397</v>
      </c>
      <c r="D2040" s="1">
        <v>54</v>
      </c>
      <c r="E2040" s="2" t="s">
        <v>1619</v>
      </c>
      <c r="F2040" s="2" t="s">
        <v>119</v>
      </c>
      <c r="G2040" s="2"/>
      <c r="H2040" s="1">
        <v>11</v>
      </c>
      <c r="I2040" s="1">
        <v>17</v>
      </c>
      <c r="J2040" s="1">
        <v>0</v>
      </c>
      <c r="K2040" s="1">
        <v>5</v>
      </c>
      <c r="L2040" s="1">
        <v>354.7</v>
      </c>
      <c r="M2040" s="1">
        <v>354.76</v>
      </c>
      <c r="N2040" s="1">
        <v>353.55</v>
      </c>
      <c r="O2040" s="1">
        <v>353.6</v>
      </c>
      <c r="P2040" s="1">
        <v>6</v>
      </c>
      <c r="Q2040" s="1">
        <v>5</v>
      </c>
      <c r="R2040" s="2" t="s">
        <v>31</v>
      </c>
      <c r="S2040" s="2"/>
      <c r="T2040" s="2" t="s">
        <v>136</v>
      </c>
      <c r="U2040" s="2" t="s">
        <v>137</v>
      </c>
      <c r="V2040" s="2" t="s">
        <v>138</v>
      </c>
      <c r="W2040" s="2" t="s">
        <v>4238</v>
      </c>
      <c r="X2040" s="3">
        <v>44900.817361111112</v>
      </c>
      <c r="Y2040" s="2" t="s">
        <v>35</v>
      </c>
      <c r="Z2040" s="2" t="s">
        <v>36</v>
      </c>
      <c r="AA2040" s="2"/>
      <c r="AB2040" s="2" t="s">
        <v>4239</v>
      </c>
    </row>
    <row r="2041" spans="1:28" ht="13" x14ac:dyDescent="0.15">
      <c r="A2041" s="1">
        <v>397</v>
      </c>
      <c r="B2041" s="2" t="s">
        <v>28</v>
      </c>
      <c r="C2041" s="2" t="s">
        <v>3397</v>
      </c>
      <c r="D2041" s="1">
        <v>54</v>
      </c>
      <c r="E2041" s="2" t="s">
        <v>1619</v>
      </c>
      <c r="F2041" s="2" t="s">
        <v>119</v>
      </c>
      <c r="G2041" s="2"/>
      <c r="H2041" s="1">
        <v>11</v>
      </c>
      <c r="I2041" s="1">
        <v>17</v>
      </c>
      <c r="J2041" s="1">
        <v>0</v>
      </c>
      <c r="K2041" s="1">
        <v>5</v>
      </c>
      <c r="L2041" s="1">
        <v>354.7</v>
      </c>
      <c r="M2041" s="1">
        <v>354.76</v>
      </c>
      <c r="N2041" s="1">
        <v>353.55</v>
      </c>
      <c r="O2041" s="1">
        <v>353.6</v>
      </c>
      <c r="P2041" s="1">
        <v>6</v>
      </c>
      <c r="Q2041" s="1">
        <v>30</v>
      </c>
      <c r="R2041" s="2" t="s">
        <v>31</v>
      </c>
      <c r="S2041" s="2"/>
      <c r="T2041" s="2" t="s">
        <v>125</v>
      </c>
      <c r="U2041" s="2" t="s">
        <v>126</v>
      </c>
      <c r="V2041" s="2" t="s">
        <v>127</v>
      </c>
      <c r="W2041" s="2" t="s">
        <v>4240</v>
      </c>
      <c r="X2041" s="3">
        <v>44900.817361111112</v>
      </c>
      <c r="Y2041" s="2" t="s">
        <v>35</v>
      </c>
      <c r="Z2041" s="2" t="s">
        <v>36</v>
      </c>
      <c r="AA2041" s="2"/>
      <c r="AB2041" s="2" t="s">
        <v>4241</v>
      </c>
    </row>
    <row r="2042" spans="1:28" ht="13" x14ac:dyDescent="0.15">
      <c r="A2042" s="1">
        <v>397</v>
      </c>
      <c r="B2042" s="2" t="s">
        <v>28</v>
      </c>
      <c r="C2042" s="2" t="s">
        <v>3397</v>
      </c>
      <c r="D2042" s="1">
        <v>54</v>
      </c>
      <c r="E2042" s="2" t="s">
        <v>1619</v>
      </c>
      <c r="F2042" s="2" t="s">
        <v>119</v>
      </c>
      <c r="G2042" s="2"/>
      <c r="H2042" s="1">
        <v>11</v>
      </c>
      <c r="I2042" s="1">
        <v>17</v>
      </c>
      <c r="J2042" s="1">
        <v>0</v>
      </c>
      <c r="K2042" s="1">
        <v>5</v>
      </c>
      <c r="L2042" s="1">
        <v>354.7</v>
      </c>
      <c r="M2042" s="1">
        <v>354.76</v>
      </c>
      <c r="N2042" s="1">
        <v>353.55</v>
      </c>
      <c r="O2042" s="1">
        <v>353.6</v>
      </c>
      <c r="P2042" s="1">
        <v>6</v>
      </c>
      <c r="Q2042" s="1">
        <v>30</v>
      </c>
      <c r="R2042" s="2" t="s">
        <v>31</v>
      </c>
      <c r="S2042" s="2"/>
      <c r="T2042" s="2" t="s">
        <v>120</v>
      </c>
      <c r="U2042" s="2" t="s">
        <v>121</v>
      </c>
      <c r="V2042" s="2" t="s">
        <v>122</v>
      </c>
      <c r="W2042" s="2" t="s">
        <v>4242</v>
      </c>
      <c r="X2042" s="3">
        <v>44900.817361111112</v>
      </c>
      <c r="Y2042" s="2" t="s">
        <v>35</v>
      </c>
      <c r="Z2042" s="2" t="s">
        <v>36</v>
      </c>
      <c r="AA2042" s="2"/>
      <c r="AB2042" s="2" t="s">
        <v>4243</v>
      </c>
    </row>
    <row r="2043" spans="1:28" ht="13" x14ac:dyDescent="0.15">
      <c r="A2043" s="1">
        <v>397</v>
      </c>
      <c r="B2043" s="2" t="s">
        <v>28</v>
      </c>
      <c r="C2043" s="2" t="s">
        <v>3397</v>
      </c>
      <c r="D2043" s="1">
        <v>54</v>
      </c>
      <c r="E2043" s="2" t="s">
        <v>1619</v>
      </c>
      <c r="F2043" s="2" t="s">
        <v>119</v>
      </c>
      <c r="G2043" s="2"/>
      <c r="H2043" s="1">
        <v>11</v>
      </c>
      <c r="I2043" s="1">
        <v>17</v>
      </c>
      <c r="J2043" s="1">
        <v>0</v>
      </c>
      <c r="K2043" s="1">
        <v>5</v>
      </c>
      <c r="L2043" s="1">
        <v>354.7</v>
      </c>
      <c r="M2043" s="1">
        <v>354.76</v>
      </c>
      <c r="N2043" s="1">
        <v>353.55</v>
      </c>
      <c r="O2043" s="1">
        <v>353.6</v>
      </c>
      <c r="P2043" s="1">
        <v>6</v>
      </c>
      <c r="Q2043" s="1">
        <v>5</v>
      </c>
      <c r="R2043" s="2" t="s">
        <v>31</v>
      </c>
      <c r="S2043" s="2"/>
      <c r="T2043" s="2" t="s">
        <v>141</v>
      </c>
      <c r="U2043" s="2" t="s">
        <v>142</v>
      </c>
      <c r="V2043" s="2" t="s">
        <v>143</v>
      </c>
      <c r="W2043" s="2" t="s">
        <v>4244</v>
      </c>
      <c r="X2043" s="3">
        <v>44900.817361111112</v>
      </c>
      <c r="Y2043" s="2" t="s">
        <v>35</v>
      </c>
      <c r="Z2043" s="2" t="s">
        <v>36</v>
      </c>
      <c r="AA2043" s="2"/>
      <c r="AB2043" s="2" t="s">
        <v>4245</v>
      </c>
    </row>
    <row r="2044" spans="1:28" ht="13" x14ac:dyDescent="0.15">
      <c r="A2044" s="1">
        <v>397</v>
      </c>
      <c r="B2044" s="2" t="s">
        <v>28</v>
      </c>
      <c r="C2044" s="2" t="s">
        <v>3397</v>
      </c>
      <c r="D2044" s="1">
        <v>54</v>
      </c>
      <c r="E2044" s="2" t="s">
        <v>1619</v>
      </c>
      <c r="F2044" s="2" t="s">
        <v>119</v>
      </c>
      <c r="G2044" s="2"/>
      <c r="H2044" s="1">
        <v>11</v>
      </c>
      <c r="I2044" s="1">
        <v>17</v>
      </c>
      <c r="J2044" s="1">
        <v>0</v>
      </c>
      <c r="K2044" s="1">
        <v>5</v>
      </c>
      <c r="L2044" s="1">
        <v>354.7</v>
      </c>
      <c r="M2044" s="1">
        <v>354.76</v>
      </c>
      <c r="N2044" s="1">
        <v>353.55</v>
      </c>
      <c r="O2044" s="1">
        <v>353.6</v>
      </c>
      <c r="P2044" s="1">
        <v>6</v>
      </c>
      <c r="Q2044" s="1">
        <v>20</v>
      </c>
      <c r="R2044" s="2" t="s">
        <v>31</v>
      </c>
      <c r="S2044" s="2"/>
      <c r="T2044" s="2" t="s">
        <v>146</v>
      </c>
      <c r="U2044" s="2" t="s">
        <v>147</v>
      </c>
      <c r="V2044" s="2" t="s">
        <v>148</v>
      </c>
      <c r="W2044" s="2" t="s">
        <v>4246</v>
      </c>
      <c r="X2044" s="3">
        <v>44900.817361111112</v>
      </c>
      <c r="Y2044" s="2" t="s">
        <v>35</v>
      </c>
      <c r="Z2044" s="2" t="s">
        <v>36</v>
      </c>
      <c r="AA2044" s="2"/>
      <c r="AB2044" s="2" t="s">
        <v>4247</v>
      </c>
    </row>
    <row r="2045" spans="1:28" ht="13" x14ac:dyDescent="0.15">
      <c r="A2045" s="1">
        <v>397</v>
      </c>
      <c r="B2045" s="2" t="s">
        <v>28</v>
      </c>
      <c r="C2045" s="2" t="s">
        <v>3397</v>
      </c>
      <c r="D2045" s="1">
        <v>54</v>
      </c>
      <c r="E2045" s="2" t="s">
        <v>1619</v>
      </c>
      <c r="F2045" s="2" t="s">
        <v>119</v>
      </c>
      <c r="G2045" s="2"/>
      <c r="H2045" s="1">
        <v>11</v>
      </c>
      <c r="I2045" s="1">
        <v>17</v>
      </c>
      <c r="J2045" s="1">
        <v>11</v>
      </c>
      <c r="K2045" s="1">
        <v>5</v>
      </c>
      <c r="L2045" s="1">
        <v>354.7</v>
      </c>
      <c r="M2045" s="1">
        <v>354.76</v>
      </c>
      <c r="N2045" s="1">
        <v>353.55</v>
      </c>
      <c r="O2045" s="1">
        <v>353.6</v>
      </c>
      <c r="P2045" s="1">
        <v>6</v>
      </c>
      <c r="Q2045" s="1">
        <v>212</v>
      </c>
      <c r="R2045" s="2" t="s">
        <v>59</v>
      </c>
      <c r="S2045" s="2" t="s">
        <v>32</v>
      </c>
      <c r="T2045" s="2"/>
      <c r="U2045" s="2"/>
      <c r="V2045" s="2" t="s">
        <v>32</v>
      </c>
      <c r="W2045" s="2" t="s">
        <v>4248</v>
      </c>
      <c r="X2045" s="3">
        <v>44900.817361111112</v>
      </c>
      <c r="Y2045" s="2" t="s">
        <v>35</v>
      </c>
      <c r="Z2045" s="2" t="s">
        <v>36</v>
      </c>
      <c r="AA2045" s="2"/>
      <c r="AB2045" s="2" t="s">
        <v>4249</v>
      </c>
    </row>
    <row r="2046" spans="1:28" ht="13" x14ac:dyDescent="0.15">
      <c r="A2046" s="1">
        <v>397</v>
      </c>
      <c r="B2046" s="2" t="s">
        <v>28</v>
      </c>
      <c r="C2046" s="2" t="s">
        <v>3397</v>
      </c>
      <c r="D2046" s="1">
        <v>54</v>
      </c>
      <c r="E2046" s="2" t="s">
        <v>1619</v>
      </c>
      <c r="F2046" s="2" t="s">
        <v>119</v>
      </c>
      <c r="G2046" s="2"/>
      <c r="H2046" s="1">
        <v>11</v>
      </c>
      <c r="I2046" s="1">
        <v>17</v>
      </c>
      <c r="J2046" s="1">
        <v>0</v>
      </c>
      <c r="K2046" s="1">
        <v>5</v>
      </c>
      <c r="L2046" s="1">
        <v>354.7</v>
      </c>
      <c r="M2046" s="1">
        <v>354.76</v>
      </c>
      <c r="N2046" s="1">
        <v>353.55</v>
      </c>
      <c r="O2046" s="1">
        <v>353.6</v>
      </c>
      <c r="P2046" s="1">
        <v>6</v>
      </c>
      <c r="Q2046" s="1">
        <v>5</v>
      </c>
      <c r="R2046" s="2" t="s">
        <v>31</v>
      </c>
      <c r="S2046" s="2"/>
      <c r="T2046" s="2" t="s">
        <v>153</v>
      </c>
      <c r="U2046" s="2" t="s">
        <v>154</v>
      </c>
      <c r="V2046" s="2" t="s">
        <v>155</v>
      </c>
      <c r="W2046" s="2" t="s">
        <v>4250</v>
      </c>
      <c r="X2046" s="3">
        <v>44900.817361111112</v>
      </c>
      <c r="Y2046" s="2" t="s">
        <v>35</v>
      </c>
      <c r="Z2046" s="2" t="s">
        <v>36</v>
      </c>
      <c r="AA2046" s="2"/>
      <c r="AB2046" s="2" t="s">
        <v>4251</v>
      </c>
    </row>
    <row r="2047" spans="1:28" ht="13" x14ac:dyDescent="0.15">
      <c r="A2047" s="1">
        <v>397</v>
      </c>
      <c r="B2047" s="2" t="s">
        <v>28</v>
      </c>
      <c r="C2047" s="2" t="s">
        <v>4252</v>
      </c>
      <c r="D2047" s="1">
        <v>1</v>
      </c>
      <c r="E2047" s="2" t="s">
        <v>30</v>
      </c>
      <c r="F2047" s="2">
        <v>1</v>
      </c>
      <c r="G2047" s="2"/>
      <c r="H2047" s="1">
        <v>0</v>
      </c>
      <c r="I2047" s="1">
        <v>0</v>
      </c>
      <c r="J2047" s="1">
        <v>0</v>
      </c>
      <c r="K2047" s="1">
        <v>5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5000</v>
      </c>
      <c r="R2047" s="2" t="s">
        <v>31</v>
      </c>
      <c r="S2047" s="2" t="s">
        <v>32</v>
      </c>
      <c r="T2047" s="2"/>
      <c r="U2047" s="2"/>
      <c r="V2047" s="2" t="s">
        <v>33</v>
      </c>
      <c r="W2047" s="2" t="s">
        <v>4253</v>
      </c>
      <c r="X2047" s="3">
        <v>44901.007638888892</v>
      </c>
      <c r="Y2047" s="2" t="s">
        <v>35</v>
      </c>
      <c r="Z2047" s="2" t="s">
        <v>36</v>
      </c>
      <c r="AA2047" s="2"/>
      <c r="AB2047" s="2" t="s">
        <v>4254</v>
      </c>
    </row>
    <row r="2048" spans="1:28" ht="13" x14ac:dyDescent="0.15">
      <c r="A2048" s="1">
        <v>397</v>
      </c>
      <c r="B2048" s="2" t="s">
        <v>28</v>
      </c>
      <c r="C2048" s="2" t="s">
        <v>4252</v>
      </c>
      <c r="D2048" s="1">
        <v>1</v>
      </c>
      <c r="E2048" s="2" t="s">
        <v>30</v>
      </c>
      <c r="F2048" s="2">
        <v>1</v>
      </c>
      <c r="G2048" s="2"/>
      <c r="H2048" s="1">
        <v>75</v>
      </c>
      <c r="I2048" s="1">
        <v>75</v>
      </c>
      <c r="J2048" s="1">
        <v>75</v>
      </c>
      <c r="K2048" s="1">
        <v>5</v>
      </c>
      <c r="L2048" s="1">
        <v>0.75</v>
      </c>
      <c r="M2048" s="1">
        <v>0.75</v>
      </c>
      <c r="N2048" s="1">
        <v>0.748</v>
      </c>
      <c r="O2048" s="1">
        <v>0.748</v>
      </c>
      <c r="P2048" s="1">
        <v>0</v>
      </c>
      <c r="Q2048" s="1">
        <v>2</v>
      </c>
      <c r="R2048" s="2" t="s">
        <v>53</v>
      </c>
      <c r="S2048" s="2"/>
      <c r="T2048" s="2" t="s">
        <v>74</v>
      </c>
      <c r="U2048" s="2" t="s">
        <v>75</v>
      </c>
      <c r="V2048" s="2" t="s">
        <v>4255</v>
      </c>
      <c r="W2048" s="2" t="s">
        <v>4256</v>
      </c>
      <c r="X2048" s="3">
        <v>44901.029166666667</v>
      </c>
      <c r="Y2048" s="2" t="s">
        <v>35</v>
      </c>
      <c r="Z2048" s="2" t="s">
        <v>36</v>
      </c>
      <c r="AA2048" s="2"/>
      <c r="AB2048" s="2" t="s">
        <v>4257</v>
      </c>
    </row>
    <row r="2049" spans="1:28" ht="13" x14ac:dyDescent="0.15">
      <c r="A2049" s="1">
        <v>397</v>
      </c>
      <c r="B2049" s="2" t="s">
        <v>28</v>
      </c>
      <c r="C2049" s="2" t="s">
        <v>4252</v>
      </c>
      <c r="D2049" s="1">
        <v>1</v>
      </c>
      <c r="E2049" s="2" t="s">
        <v>30</v>
      </c>
      <c r="F2049" s="2">
        <v>3</v>
      </c>
      <c r="G2049" s="2"/>
      <c r="H2049" s="1">
        <v>70</v>
      </c>
      <c r="I2049" s="1">
        <v>70</v>
      </c>
      <c r="J2049" s="1">
        <v>70</v>
      </c>
      <c r="K2049" s="1">
        <v>5</v>
      </c>
      <c r="L2049" s="1">
        <v>3.66</v>
      </c>
      <c r="M2049" s="1">
        <v>3.66</v>
      </c>
      <c r="N2049" s="1">
        <v>3.6509999999999998</v>
      </c>
      <c r="O2049" s="1">
        <v>3.6509999999999998</v>
      </c>
      <c r="P2049" s="1">
        <v>0</v>
      </c>
      <c r="Q2049" s="1">
        <v>2</v>
      </c>
      <c r="R2049" s="2" t="s">
        <v>53</v>
      </c>
      <c r="S2049" s="2"/>
      <c r="T2049" s="2" t="s">
        <v>74</v>
      </c>
      <c r="U2049" s="2" t="s">
        <v>75</v>
      </c>
      <c r="V2049" s="2" t="s">
        <v>4255</v>
      </c>
      <c r="W2049" s="2" t="s">
        <v>4258</v>
      </c>
      <c r="X2049" s="3">
        <v>44901.029166666667</v>
      </c>
      <c r="Y2049" s="2" t="s">
        <v>35</v>
      </c>
      <c r="Z2049" s="2" t="s">
        <v>36</v>
      </c>
      <c r="AA2049" s="2"/>
      <c r="AB2049" s="2" t="s">
        <v>4259</v>
      </c>
    </row>
    <row r="2050" spans="1:28" ht="13" x14ac:dyDescent="0.15">
      <c r="A2050" s="1">
        <v>397</v>
      </c>
      <c r="B2050" s="2" t="s">
        <v>28</v>
      </c>
      <c r="C2050" s="2" t="s">
        <v>4252</v>
      </c>
      <c r="D2050" s="1">
        <v>1</v>
      </c>
      <c r="E2050" s="2" t="s">
        <v>30</v>
      </c>
      <c r="F2050" s="2" t="s">
        <v>119</v>
      </c>
      <c r="G2050" s="2"/>
      <c r="H2050" s="1">
        <v>11</v>
      </c>
      <c r="I2050" s="1">
        <v>17</v>
      </c>
      <c r="J2050" s="1">
        <v>0</v>
      </c>
      <c r="K2050" s="1">
        <v>5</v>
      </c>
      <c r="L2050" s="1">
        <v>4.45</v>
      </c>
      <c r="M2050" s="1">
        <v>4.51</v>
      </c>
      <c r="N2050" s="1">
        <v>4.4400000000000004</v>
      </c>
      <c r="O2050" s="1">
        <v>4.5</v>
      </c>
      <c r="P2050" s="1">
        <v>6</v>
      </c>
      <c r="Q2050" s="1">
        <v>5</v>
      </c>
      <c r="R2050" s="2" t="s">
        <v>31</v>
      </c>
      <c r="S2050" s="2"/>
      <c r="T2050" s="2" t="s">
        <v>153</v>
      </c>
      <c r="U2050" s="2" t="s">
        <v>154</v>
      </c>
      <c r="V2050" s="2" t="s">
        <v>155</v>
      </c>
      <c r="W2050" s="2" t="s">
        <v>4260</v>
      </c>
      <c r="X2050" s="3">
        <v>44901.008333333331</v>
      </c>
      <c r="Y2050" s="2" t="s">
        <v>35</v>
      </c>
      <c r="Z2050" s="2" t="s">
        <v>36</v>
      </c>
      <c r="AA2050" s="2"/>
      <c r="AB2050" s="2" t="s">
        <v>4261</v>
      </c>
    </row>
    <row r="2051" spans="1:28" ht="13" x14ac:dyDescent="0.15">
      <c r="A2051" s="1">
        <v>397</v>
      </c>
      <c r="B2051" s="2" t="s">
        <v>28</v>
      </c>
      <c r="C2051" s="2" t="s">
        <v>4252</v>
      </c>
      <c r="D2051" s="1">
        <v>1</v>
      </c>
      <c r="E2051" s="2" t="s">
        <v>30</v>
      </c>
      <c r="F2051" s="2" t="s">
        <v>119</v>
      </c>
      <c r="G2051" s="2"/>
      <c r="H2051" s="1">
        <v>11</v>
      </c>
      <c r="I2051" s="1">
        <v>17</v>
      </c>
      <c r="J2051" s="1">
        <v>0</v>
      </c>
      <c r="K2051" s="1">
        <v>5</v>
      </c>
      <c r="L2051" s="1">
        <v>4.45</v>
      </c>
      <c r="M2051" s="1">
        <v>4.51</v>
      </c>
      <c r="N2051" s="1">
        <v>4.4400000000000004</v>
      </c>
      <c r="O2051" s="1">
        <v>4.5</v>
      </c>
      <c r="P2051" s="1">
        <v>6</v>
      </c>
      <c r="Q2051" s="1">
        <v>20</v>
      </c>
      <c r="R2051" s="2" t="s">
        <v>31</v>
      </c>
      <c r="S2051" s="2"/>
      <c r="T2051" s="2" t="s">
        <v>146</v>
      </c>
      <c r="U2051" s="2" t="s">
        <v>147</v>
      </c>
      <c r="V2051" s="2" t="s">
        <v>148</v>
      </c>
      <c r="W2051" s="2" t="s">
        <v>4262</v>
      </c>
      <c r="X2051" s="3">
        <v>44901.008333333331</v>
      </c>
      <c r="Y2051" s="2" t="s">
        <v>35</v>
      </c>
      <c r="Z2051" s="2" t="s">
        <v>36</v>
      </c>
      <c r="AA2051" s="2"/>
      <c r="AB2051" s="2" t="s">
        <v>4263</v>
      </c>
    </row>
    <row r="2052" spans="1:28" ht="13" x14ac:dyDescent="0.15">
      <c r="A2052" s="1">
        <v>397</v>
      </c>
      <c r="B2052" s="2" t="s">
        <v>28</v>
      </c>
      <c r="C2052" s="2" t="s">
        <v>4252</v>
      </c>
      <c r="D2052" s="1">
        <v>1</v>
      </c>
      <c r="E2052" s="2" t="s">
        <v>30</v>
      </c>
      <c r="F2052" s="2" t="s">
        <v>119</v>
      </c>
      <c r="G2052" s="2"/>
      <c r="H2052" s="1">
        <v>11</v>
      </c>
      <c r="I2052" s="1">
        <v>17</v>
      </c>
      <c r="J2052" s="1">
        <v>0</v>
      </c>
      <c r="K2052" s="1">
        <v>5</v>
      </c>
      <c r="L2052" s="1">
        <v>4.45</v>
      </c>
      <c r="M2052" s="1">
        <v>4.51</v>
      </c>
      <c r="N2052" s="1">
        <v>4.4400000000000004</v>
      </c>
      <c r="O2052" s="1">
        <v>4.5</v>
      </c>
      <c r="P2052" s="1">
        <v>6</v>
      </c>
      <c r="Q2052" s="1">
        <v>30</v>
      </c>
      <c r="R2052" s="2" t="s">
        <v>31</v>
      </c>
      <c r="S2052" s="2"/>
      <c r="T2052" s="2" t="s">
        <v>125</v>
      </c>
      <c r="U2052" s="2" t="s">
        <v>126</v>
      </c>
      <c r="V2052" s="2" t="s">
        <v>127</v>
      </c>
      <c r="W2052" s="2" t="s">
        <v>4264</v>
      </c>
      <c r="X2052" s="3">
        <v>44901.008333333331</v>
      </c>
      <c r="Y2052" s="2" t="s">
        <v>35</v>
      </c>
      <c r="Z2052" s="2" t="s">
        <v>36</v>
      </c>
      <c r="AA2052" s="2"/>
      <c r="AB2052" s="2" t="s">
        <v>4265</v>
      </c>
    </row>
    <row r="2053" spans="1:28" ht="13" x14ac:dyDescent="0.15">
      <c r="A2053" s="1">
        <v>397</v>
      </c>
      <c r="B2053" s="2" t="s">
        <v>28</v>
      </c>
      <c r="C2053" s="2" t="s">
        <v>4252</v>
      </c>
      <c r="D2053" s="1">
        <v>1</v>
      </c>
      <c r="E2053" s="2" t="s">
        <v>30</v>
      </c>
      <c r="F2053" s="2" t="s">
        <v>119</v>
      </c>
      <c r="G2053" s="2"/>
      <c r="H2053" s="1">
        <v>11</v>
      </c>
      <c r="I2053" s="1">
        <v>17</v>
      </c>
      <c r="J2053" s="1">
        <v>11</v>
      </c>
      <c r="K2053" s="1">
        <v>5</v>
      </c>
      <c r="L2053" s="1">
        <v>4.45</v>
      </c>
      <c r="M2053" s="1">
        <v>4.51</v>
      </c>
      <c r="N2053" s="1">
        <v>4.4400000000000004</v>
      </c>
      <c r="O2053" s="1">
        <v>4.5</v>
      </c>
      <c r="P2053" s="1">
        <v>6</v>
      </c>
      <c r="Q2053" s="1">
        <v>212</v>
      </c>
      <c r="R2053" s="2" t="s">
        <v>59</v>
      </c>
      <c r="S2053" s="2" t="s">
        <v>32</v>
      </c>
      <c r="T2053" s="2"/>
      <c r="U2053" s="2"/>
      <c r="V2053" s="2" t="s">
        <v>32</v>
      </c>
      <c r="W2053" s="2" t="s">
        <v>4266</v>
      </c>
      <c r="X2053" s="3">
        <v>44901.007638888892</v>
      </c>
      <c r="Y2053" s="2" t="s">
        <v>35</v>
      </c>
      <c r="Z2053" s="2" t="s">
        <v>36</v>
      </c>
      <c r="AA2053" s="2"/>
      <c r="AB2053" s="2" t="s">
        <v>4267</v>
      </c>
    </row>
    <row r="2054" spans="1:28" ht="13" x14ac:dyDescent="0.15">
      <c r="A2054" s="1">
        <v>397</v>
      </c>
      <c r="B2054" s="2" t="s">
        <v>28</v>
      </c>
      <c r="C2054" s="2" t="s">
        <v>4252</v>
      </c>
      <c r="D2054" s="1">
        <v>1</v>
      </c>
      <c r="E2054" s="2" t="s">
        <v>30</v>
      </c>
      <c r="F2054" s="2" t="s">
        <v>119</v>
      </c>
      <c r="G2054" s="2"/>
      <c r="H2054" s="1">
        <v>11</v>
      </c>
      <c r="I2054" s="1">
        <v>17</v>
      </c>
      <c r="J2054" s="1">
        <v>0</v>
      </c>
      <c r="K2054" s="1">
        <v>5</v>
      </c>
      <c r="L2054" s="1">
        <v>4.45</v>
      </c>
      <c r="M2054" s="1">
        <v>4.51</v>
      </c>
      <c r="N2054" s="1">
        <v>4.4400000000000004</v>
      </c>
      <c r="O2054" s="1">
        <v>4.5</v>
      </c>
      <c r="P2054" s="1">
        <v>6</v>
      </c>
      <c r="Q2054" s="1">
        <v>5</v>
      </c>
      <c r="R2054" s="2" t="s">
        <v>31</v>
      </c>
      <c r="S2054" s="2"/>
      <c r="T2054" s="2" t="s">
        <v>141</v>
      </c>
      <c r="U2054" s="2" t="s">
        <v>142</v>
      </c>
      <c r="V2054" s="2" t="s">
        <v>143</v>
      </c>
      <c r="W2054" s="2" t="s">
        <v>4268</v>
      </c>
      <c r="X2054" s="3">
        <v>44901.008333333331</v>
      </c>
      <c r="Y2054" s="2" t="s">
        <v>35</v>
      </c>
      <c r="Z2054" s="2" t="s">
        <v>36</v>
      </c>
      <c r="AA2054" s="2"/>
      <c r="AB2054" s="2" t="s">
        <v>4269</v>
      </c>
    </row>
    <row r="2055" spans="1:28" ht="13" x14ac:dyDescent="0.15">
      <c r="A2055" s="1">
        <v>397</v>
      </c>
      <c r="B2055" s="2" t="s">
        <v>28</v>
      </c>
      <c r="C2055" s="2" t="s">
        <v>4252</v>
      </c>
      <c r="D2055" s="1">
        <v>1</v>
      </c>
      <c r="E2055" s="2" t="s">
        <v>30</v>
      </c>
      <c r="F2055" s="2" t="s">
        <v>119</v>
      </c>
      <c r="G2055" s="2"/>
      <c r="H2055" s="1">
        <v>11</v>
      </c>
      <c r="I2055" s="1">
        <v>17</v>
      </c>
      <c r="J2055" s="1">
        <v>0</v>
      </c>
      <c r="K2055" s="1">
        <v>5</v>
      </c>
      <c r="L2055" s="1">
        <v>4.45</v>
      </c>
      <c r="M2055" s="1">
        <v>4.51</v>
      </c>
      <c r="N2055" s="1">
        <v>4.4400000000000004</v>
      </c>
      <c r="O2055" s="1">
        <v>4.5</v>
      </c>
      <c r="P2055" s="1">
        <v>6</v>
      </c>
      <c r="Q2055" s="1">
        <v>5</v>
      </c>
      <c r="R2055" s="2" t="s">
        <v>31</v>
      </c>
      <c r="S2055" s="2"/>
      <c r="T2055" s="2" t="s">
        <v>136</v>
      </c>
      <c r="U2055" s="2" t="s">
        <v>137</v>
      </c>
      <c r="V2055" s="2" t="s">
        <v>138</v>
      </c>
      <c r="W2055" s="2" t="s">
        <v>4270</v>
      </c>
      <c r="X2055" s="3">
        <v>44901.008333333331</v>
      </c>
      <c r="Y2055" s="2" t="s">
        <v>35</v>
      </c>
      <c r="Z2055" s="2" t="s">
        <v>36</v>
      </c>
      <c r="AA2055" s="2"/>
      <c r="AB2055" s="2" t="s">
        <v>4271</v>
      </c>
    </row>
    <row r="2056" spans="1:28" ht="13" x14ac:dyDescent="0.15">
      <c r="A2056" s="1">
        <v>397</v>
      </c>
      <c r="B2056" s="2" t="s">
        <v>28</v>
      </c>
      <c r="C2056" s="2" t="s">
        <v>4252</v>
      </c>
      <c r="D2056" s="1">
        <v>1</v>
      </c>
      <c r="E2056" s="2" t="s">
        <v>30</v>
      </c>
      <c r="F2056" s="2" t="s">
        <v>119</v>
      </c>
      <c r="G2056" s="2"/>
      <c r="H2056" s="1">
        <v>11</v>
      </c>
      <c r="I2056" s="1">
        <v>17</v>
      </c>
      <c r="J2056" s="1">
        <v>0</v>
      </c>
      <c r="K2056" s="1">
        <v>5</v>
      </c>
      <c r="L2056" s="1">
        <v>4.45</v>
      </c>
      <c r="M2056" s="1">
        <v>4.51</v>
      </c>
      <c r="N2056" s="1">
        <v>4.4400000000000004</v>
      </c>
      <c r="O2056" s="1">
        <v>4.5</v>
      </c>
      <c r="P2056" s="1">
        <v>6</v>
      </c>
      <c r="Q2056" s="1">
        <v>20</v>
      </c>
      <c r="R2056" s="2" t="s">
        <v>31</v>
      </c>
      <c r="S2056" s="2"/>
      <c r="T2056" s="2" t="s">
        <v>158</v>
      </c>
      <c r="U2056" s="2" t="s">
        <v>159</v>
      </c>
      <c r="V2056" s="2" t="s">
        <v>160</v>
      </c>
      <c r="W2056" s="2" t="s">
        <v>4272</v>
      </c>
      <c r="X2056" s="3">
        <v>44901.008333333331</v>
      </c>
      <c r="Y2056" s="2" t="s">
        <v>35</v>
      </c>
      <c r="Z2056" s="2" t="s">
        <v>36</v>
      </c>
      <c r="AA2056" s="2"/>
      <c r="AB2056" s="2" t="s">
        <v>4273</v>
      </c>
    </row>
    <row r="2057" spans="1:28" ht="13" x14ac:dyDescent="0.15">
      <c r="A2057" s="1">
        <v>397</v>
      </c>
      <c r="B2057" s="2" t="s">
        <v>28</v>
      </c>
      <c r="C2057" s="2" t="s">
        <v>4252</v>
      </c>
      <c r="D2057" s="1">
        <v>1</v>
      </c>
      <c r="E2057" s="2" t="s">
        <v>30</v>
      </c>
      <c r="F2057" s="2" t="s">
        <v>119</v>
      </c>
      <c r="G2057" s="2"/>
      <c r="H2057" s="1">
        <v>11</v>
      </c>
      <c r="I2057" s="1">
        <v>17</v>
      </c>
      <c r="J2057" s="1">
        <v>0</v>
      </c>
      <c r="K2057" s="1">
        <v>5</v>
      </c>
      <c r="L2057" s="1">
        <v>4.45</v>
      </c>
      <c r="M2057" s="1">
        <v>4.51</v>
      </c>
      <c r="N2057" s="1">
        <v>4.4400000000000004</v>
      </c>
      <c r="O2057" s="1">
        <v>4.5</v>
      </c>
      <c r="P2057" s="1">
        <v>6</v>
      </c>
      <c r="Q2057" s="1">
        <v>30</v>
      </c>
      <c r="R2057" s="2" t="s">
        <v>31</v>
      </c>
      <c r="S2057" s="2"/>
      <c r="T2057" s="2" t="s">
        <v>120</v>
      </c>
      <c r="U2057" s="2" t="s">
        <v>121</v>
      </c>
      <c r="V2057" s="2" t="s">
        <v>122</v>
      </c>
      <c r="W2057" s="2" t="s">
        <v>4274</v>
      </c>
      <c r="X2057" s="3">
        <v>44901.008333333331</v>
      </c>
      <c r="Y2057" s="2" t="s">
        <v>35</v>
      </c>
      <c r="Z2057" s="2" t="s">
        <v>36</v>
      </c>
      <c r="AA2057" s="2"/>
      <c r="AB2057" s="2" t="s">
        <v>4275</v>
      </c>
    </row>
    <row r="2058" spans="1:28" ht="13" x14ac:dyDescent="0.15">
      <c r="A2058" s="1">
        <v>397</v>
      </c>
      <c r="B2058" s="2" t="s">
        <v>28</v>
      </c>
      <c r="C2058" s="2" t="s">
        <v>4252</v>
      </c>
      <c r="D2058" s="1">
        <v>2</v>
      </c>
      <c r="E2058" s="2" t="s">
        <v>30</v>
      </c>
      <c r="F2058" s="2">
        <v>3</v>
      </c>
      <c r="G2058" s="2"/>
      <c r="H2058" s="1">
        <v>75</v>
      </c>
      <c r="I2058" s="1">
        <v>75</v>
      </c>
      <c r="J2058" s="1">
        <v>75</v>
      </c>
      <c r="K2058" s="1">
        <v>5</v>
      </c>
      <c r="L2058" s="1">
        <v>8.25</v>
      </c>
      <c r="M2058" s="1">
        <v>8.25</v>
      </c>
      <c r="N2058" s="1">
        <v>8.1690000000000005</v>
      </c>
      <c r="O2058" s="1">
        <v>8.1690000000000005</v>
      </c>
      <c r="P2058" s="1">
        <v>0</v>
      </c>
      <c r="Q2058" s="1">
        <v>2</v>
      </c>
      <c r="R2058" s="2" t="s">
        <v>53</v>
      </c>
      <c r="S2058" s="2"/>
      <c r="T2058" s="2" t="s">
        <v>74</v>
      </c>
      <c r="U2058" s="2" t="s">
        <v>75</v>
      </c>
      <c r="V2058" s="2" t="s">
        <v>4255</v>
      </c>
      <c r="W2058" s="2" t="s">
        <v>4276</v>
      </c>
      <c r="X2058" s="3">
        <v>44901.065972222219</v>
      </c>
      <c r="Y2058" s="2" t="s">
        <v>35</v>
      </c>
      <c r="Z2058" s="2" t="s">
        <v>36</v>
      </c>
      <c r="AA2058" s="2"/>
      <c r="AB2058" s="2" t="s">
        <v>4277</v>
      </c>
    </row>
    <row r="2059" spans="1:28" ht="13" x14ac:dyDescent="0.15">
      <c r="A2059" s="1">
        <v>397</v>
      </c>
      <c r="B2059" s="2" t="s">
        <v>28</v>
      </c>
      <c r="C2059" s="2" t="s">
        <v>4252</v>
      </c>
      <c r="D2059" s="1">
        <v>2</v>
      </c>
      <c r="E2059" s="2" t="s">
        <v>30</v>
      </c>
      <c r="F2059" s="2">
        <v>5</v>
      </c>
      <c r="G2059" s="2"/>
      <c r="H2059" s="1">
        <v>75</v>
      </c>
      <c r="I2059" s="1">
        <v>75</v>
      </c>
      <c r="J2059" s="1">
        <v>75</v>
      </c>
      <c r="K2059" s="1">
        <v>5</v>
      </c>
      <c r="L2059" s="1">
        <v>11.23</v>
      </c>
      <c r="M2059" s="1">
        <v>11.23</v>
      </c>
      <c r="N2059" s="1">
        <v>11.085000000000001</v>
      </c>
      <c r="O2059" s="1">
        <v>11.085000000000001</v>
      </c>
      <c r="P2059" s="1">
        <v>0</v>
      </c>
      <c r="Q2059" s="1">
        <v>2</v>
      </c>
      <c r="R2059" s="2" t="s">
        <v>53</v>
      </c>
      <c r="S2059" s="2"/>
      <c r="T2059" s="2" t="s">
        <v>74</v>
      </c>
      <c r="U2059" s="2" t="s">
        <v>75</v>
      </c>
      <c r="V2059" s="2" t="s">
        <v>4255</v>
      </c>
      <c r="W2059" s="2" t="s">
        <v>4278</v>
      </c>
      <c r="X2059" s="3">
        <v>44901.065972222219</v>
      </c>
      <c r="Y2059" s="2" t="s">
        <v>35</v>
      </c>
      <c r="Z2059" s="2" t="s">
        <v>36</v>
      </c>
      <c r="AA2059" s="2"/>
      <c r="AB2059" s="2" t="s">
        <v>4279</v>
      </c>
    </row>
    <row r="2060" spans="1:28" ht="13" x14ac:dyDescent="0.15">
      <c r="A2060" s="1">
        <v>397</v>
      </c>
      <c r="B2060" s="2" t="s">
        <v>28</v>
      </c>
      <c r="C2060" s="2" t="s">
        <v>4252</v>
      </c>
      <c r="D2060" s="1">
        <v>2</v>
      </c>
      <c r="E2060" s="2" t="s">
        <v>30</v>
      </c>
      <c r="F2060" s="2" t="s">
        <v>119</v>
      </c>
      <c r="G2060" s="2"/>
      <c r="H2060" s="1">
        <v>13</v>
      </c>
      <c r="I2060" s="1">
        <v>19</v>
      </c>
      <c r="J2060" s="1">
        <v>13</v>
      </c>
      <c r="K2060" s="1">
        <v>5</v>
      </c>
      <c r="L2060" s="1">
        <v>14.15</v>
      </c>
      <c r="M2060" s="1">
        <v>14.21</v>
      </c>
      <c r="N2060" s="1">
        <v>13.941000000000001</v>
      </c>
      <c r="O2060" s="1">
        <v>14</v>
      </c>
      <c r="P2060" s="1">
        <v>6</v>
      </c>
      <c r="Q2060" s="1">
        <v>212</v>
      </c>
      <c r="R2060" s="2" t="s">
        <v>59</v>
      </c>
      <c r="S2060" s="2" t="s">
        <v>32</v>
      </c>
      <c r="T2060" s="2"/>
      <c r="U2060" s="2"/>
      <c r="V2060" s="2" t="s">
        <v>32</v>
      </c>
      <c r="W2060" s="2" t="s">
        <v>4280</v>
      </c>
      <c r="X2060" s="3">
        <v>44901.038888888892</v>
      </c>
      <c r="Y2060" s="2" t="s">
        <v>35</v>
      </c>
      <c r="Z2060" s="2" t="s">
        <v>36</v>
      </c>
      <c r="AA2060" s="2"/>
      <c r="AB2060" s="2" t="s">
        <v>4281</v>
      </c>
    </row>
    <row r="2061" spans="1:28" ht="13" x14ac:dyDescent="0.15">
      <c r="A2061" s="1">
        <v>397</v>
      </c>
      <c r="B2061" s="2" t="s">
        <v>28</v>
      </c>
      <c r="C2061" s="2" t="s">
        <v>4252</v>
      </c>
      <c r="D2061" s="1">
        <v>2</v>
      </c>
      <c r="E2061" s="2" t="s">
        <v>30</v>
      </c>
      <c r="F2061" s="2" t="s">
        <v>119</v>
      </c>
      <c r="G2061" s="2"/>
      <c r="H2061" s="1">
        <v>13</v>
      </c>
      <c r="I2061" s="1">
        <v>19</v>
      </c>
      <c r="J2061" s="1">
        <v>0</v>
      </c>
      <c r="K2061" s="1">
        <v>5</v>
      </c>
      <c r="L2061" s="1">
        <v>14.15</v>
      </c>
      <c r="M2061" s="1">
        <v>14.21</v>
      </c>
      <c r="N2061" s="1">
        <v>13.941000000000001</v>
      </c>
      <c r="O2061" s="1">
        <v>14</v>
      </c>
      <c r="P2061" s="1">
        <v>6</v>
      </c>
      <c r="Q2061" s="1">
        <v>30</v>
      </c>
      <c r="R2061" s="2" t="s">
        <v>31</v>
      </c>
      <c r="S2061" s="2"/>
      <c r="T2061" s="2" t="s">
        <v>125</v>
      </c>
      <c r="U2061" s="2" t="s">
        <v>126</v>
      </c>
      <c r="V2061" s="2" t="s">
        <v>127</v>
      </c>
      <c r="W2061" s="2" t="s">
        <v>4282</v>
      </c>
      <c r="X2061" s="3">
        <v>44901.038888888892</v>
      </c>
      <c r="Y2061" s="2" t="s">
        <v>35</v>
      </c>
      <c r="Z2061" s="2" t="s">
        <v>36</v>
      </c>
      <c r="AA2061" s="2"/>
      <c r="AB2061" s="2" t="s">
        <v>4283</v>
      </c>
    </row>
    <row r="2062" spans="1:28" ht="13" x14ac:dyDescent="0.15">
      <c r="A2062" s="1">
        <v>397</v>
      </c>
      <c r="B2062" s="2" t="s">
        <v>28</v>
      </c>
      <c r="C2062" s="2" t="s">
        <v>4252</v>
      </c>
      <c r="D2062" s="1">
        <v>2</v>
      </c>
      <c r="E2062" s="2" t="s">
        <v>30</v>
      </c>
      <c r="F2062" s="2" t="s">
        <v>119</v>
      </c>
      <c r="G2062" s="2"/>
      <c r="H2062" s="1">
        <v>13</v>
      </c>
      <c r="I2062" s="1">
        <v>19</v>
      </c>
      <c r="J2062" s="1">
        <v>0</v>
      </c>
      <c r="K2062" s="1">
        <v>5</v>
      </c>
      <c r="L2062" s="1">
        <v>14.15</v>
      </c>
      <c r="M2062" s="1">
        <v>14.21</v>
      </c>
      <c r="N2062" s="1">
        <v>13.941000000000001</v>
      </c>
      <c r="O2062" s="1">
        <v>14</v>
      </c>
      <c r="P2062" s="1">
        <v>6</v>
      </c>
      <c r="Q2062" s="1">
        <v>5</v>
      </c>
      <c r="R2062" s="2" t="s">
        <v>31</v>
      </c>
      <c r="S2062" s="2"/>
      <c r="T2062" s="2" t="s">
        <v>153</v>
      </c>
      <c r="U2062" s="2" t="s">
        <v>154</v>
      </c>
      <c r="V2062" s="2" t="s">
        <v>155</v>
      </c>
      <c r="W2062" s="2" t="s">
        <v>4284</v>
      </c>
      <c r="X2062" s="3">
        <v>44901.038888888892</v>
      </c>
      <c r="Y2062" s="2" t="s">
        <v>35</v>
      </c>
      <c r="Z2062" s="2" t="s">
        <v>36</v>
      </c>
      <c r="AA2062" s="2"/>
      <c r="AB2062" s="2" t="s">
        <v>4285</v>
      </c>
    </row>
    <row r="2063" spans="1:28" ht="13" x14ac:dyDescent="0.15">
      <c r="A2063" s="1">
        <v>397</v>
      </c>
      <c r="B2063" s="2" t="s">
        <v>28</v>
      </c>
      <c r="C2063" s="2" t="s">
        <v>4252</v>
      </c>
      <c r="D2063" s="1">
        <v>2</v>
      </c>
      <c r="E2063" s="2" t="s">
        <v>30</v>
      </c>
      <c r="F2063" s="2" t="s">
        <v>119</v>
      </c>
      <c r="G2063" s="2"/>
      <c r="H2063" s="1">
        <v>13</v>
      </c>
      <c r="I2063" s="1">
        <v>19</v>
      </c>
      <c r="J2063" s="1">
        <v>0</v>
      </c>
      <c r="K2063" s="1">
        <v>5</v>
      </c>
      <c r="L2063" s="1">
        <v>14.15</v>
      </c>
      <c r="M2063" s="1">
        <v>14.21</v>
      </c>
      <c r="N2063" s="1">
        <v>13.941000000000001</v>
      </c>
      <c r="O2063" s="1">
        <v>14</v>
      </c>
      <c r="P2063" s="1">
        <v>6</v>
      </c>
      <c r="Q2063" s="1">
        <v>20</v>
      </c>
      <c r="R2063" s="2" t="s">
        <v>31</v>
      </c>
      <c r="S2063" s="2"/>
      <c r="T2063" s="2" t="s">
        <v>158</v>
      </c>
      <c r="U2063" s="2" t="s">
        <v>159</v>
      </c>
      <c r="V2063" s="2" t="s">
        <v>160</v>
      </c>
      <c r="W2063" s="2" t="s">
        <v>4286</v>
      </c>
      <c r="X2063" s="3">
        <v>44901.038888888892</v>
      </c>
      <c r="Y2063" s="2" t="s">
        <v>35</v>
      </c>
      <c r="Z2063" s="2" t="s">
        <v>36</v>
      </c>
      <c r="AA2063" s="2"/>
      <c r="AB2063" s="2" t="s">
        <v>4287</v>
      </c>
    </row>
    <row r="2064" spans="1:28" ht="13" x14ac:dyDescent="0.15">
      <c r="A2064" s="1">
        <v>397</v>
      </c>
      <c r="B2064" s="2" t="s">
        <v>28</v>
      </c>
      <c r="C2064" s="2" t="s">
        <v>4252</v>
      </c>
      <c r="D2064" s="1">
        <v>2</v>
      </c>
      <c r="E2064" s="2" t="s">
        <v>30</v>
      </c>
      <c r="F2064" s="2" t="s">
        <v>119</v>
      </c>
      <c r="G2064" s="2"/>
      <c r="H2064" s="1">
        <v>13</v>
      </c>
      <c r="I2064" s="1">
        <v>19</v>
      </c>
      <c r="J2064" s="1">
        <v>0</v>
      </c>
      <c r="K2064" s="1">
        <v>5</v>
      </c>
      <c r="L2064" s="1">
        <v>14.15</v>
      </c>
      <c r="M2064" s="1">
        <v>14.21</v>
      </c>
      <c r="N2064" s="1">
        <v>13.941000000000001</v>
      </c>
      <c r="O2064" s="1">
        <v>14</v>
      </c>
      <c r="P2064" s="1">
        <v>6</v>
      </c>
      <c r="Q2064" s="1">
        <v>5</v>
      </c>
      <c r="R2064" s="2" t="s">
        <v>31</v>
      </c>
      <c r="S2064" s="2"/>
      <c r="T2064" s="2" t="s">
        <v>136</v>
      </c>
      <c r="U2064" s="2" t="s">
        <v>137</v>
      </c>
      <c r="V2064" s="2" t="s">
        <v>138</v>
      </c>
      <c r="W2064" s="2" t="s">
        <v>4288</v>
      </c>
      <c r="X2064" s="3">
        <v>44901.038888888892</v>
      </c>
      <c r="Y2064" s="2" t="s">
        <v>35</v>
      </c>
      <c r="Z2064" s="2" t="s">
        <v>36</v>
      </c>
      <c r="AA2064" s="2"/>
      <c r="AB2064" s="2" t="s">
        <v>4289</v>
      </c>
    </row>
    <row r="2065" spans="1:28" ht="13" x14ac:dyDescent="0.15">
      <c r="A2065" s="1">
        <v>397</v>
      </c>
      <c r="B2065" s="2" t="s">
        <v>28</v>
      </c>
      <c r="C2065" s="2" t="s">
        <v>4252</v>
      </c>
      <c r="D2065" s="1">
        <v>2</v>
      </c>
      <c r="E2065" s="2" t="s">
        <v>30</v>
      </c>
      <c r="F2065" s="2" t="s">
        <v>119</v>
      </c>
      <c r="G2065" s="2"/>
      <c r="H2065" s="1">
        <v>13</v>
      </c>
      <c r="I2065" s="1">
        <v>19</v>
      </c>
      <c r="J2065" s="1">
        <v>0</v>
      </c>
      <c r="K2065" s="1">
        <v>5</v>
      </c>
      <c r="L2065" s="1">
        <v>14.15</v>
      </c>
      <c r="M2065" s="1">
        <v>14.21</v>
      </c>
      <c r="N2065" s="1">
        <v>13.941000000000001</v>
      </c>
      <c r="O2065" s="1">
        <v>14</v>
      </c>
      <c r="P2065" s="1">
        <v>6</v>
      </c>
      <c r="Q2065" s="1">
        <v>30</v>
      </c>
      <c r="R2065" s="2" t="s">
        <v>31</v>
      </c>
      <c r="S2065" s="2"/>
      <c r="T2065" s="2" t="s">
        <v>120</v>
      </c>
      <c r="U2065" s="2" t="s">
        <v>121</v>
      </c>
      <c r="V2065" s="2" t="s">
        <v>122</v>
      </c>
      <c r="W2065" s="2" t="s">
        <v>4290</v>
      </c>
      <c r="X2065" s="3">
        <v>44901.038888888892</v>
      </c>
      <c r="Y2065" s="2" t="s">
        <v>35</v>
      </c>
      <c r="Z2065" s="2" t="s">
        <v>36</v>
      </c>
      <c r="AA2065" s="2"/>
      <c r="AB2065" s="2" t="s">
        <v>4291</v>
      </c>
    </row>
    <row r="2066" spans="1:28" ht="13" x14ac:dyDescent="0.15">
      <c r="A2066" s="1">
        <v>397</v>
      </c>
      <c r="B2066" s="2" t="s">
        <v>28</v>
      </c>
      <c r="C2066" s="2" t="s">
        <v>4252</v>
      </c>
      <c r="D2066" s="1">
        <v>2</v>
      </c>
      <c r="E2066" s="2" t="s">
        <v>30</v>
      </c>
      <c r="F2066" s="2" t="s">
        <v>119</v>
      </c>
      <c r="G2066" s="2"/>
      <c r="H2066" s="1">
        <v>13</v>
      </c>
      <c r="I2066" s="1">
        <v>19</v>
      </c>
      <c r="J2066" s="1">
        <v>0</v>
      </c>
      <c r="K2066" s="1">
        <v>5</v>
      </c>
      <c r="L2066" s="1">
        <v>14.15</v>
      </c>
      <c r="M2066" s="1">
        <v>14.21</v>
      </c>
      <c r="N2066" s="1">
        <v>13.941000000000001</v>
      </c>
      <c r="O2066" s="1">
        <v>14</v>
      </c>
      <c r="P2066" s="1">
        <v>6</v>
      </c>
      <c r="Q2066" s="1">
        <v>5</v>
      </c>
      <c r="R2066" s="2" t="s">
        <v>31</v>
      </c>
      <c r="S2066" s="2"/>
      <c r="T2066" s="2" t="s">
        <v>141</v>
      </c>
      <c r="U2066" s="2" t="s">
        <v>142</v>
      </c>
      <c r="V2066" s="2" t="s">
        <v>143</v>
      </c>
      <c r="W2066" s="2" t="s">
        <v>4292</v>
      </c>
      <c r="X2066" s="3">
        <v>44901.038888888892</v>
      </c>
      <c r="Y2066" s="2" t="s">
        <v>35</v>
      </c>
      <c r="Z2066" s="2" t="s">
        <v>36</v>
      </c>
      <c r="AA2066" s="2"/>
      <c r="AB2066" s="2" t="s">
        <v>4293</v>
      </c>
    </row>
    <row r="2067" spans="1:28" ht="13" x14ac:dyDescent="0.15">
      <c r="A2067" s="1">
        <v>397</v>
      </c>
      <c r="B2067" s="2" t="s">
        <v>28</v>
      </c>
      <c r="C2067" s="2" t="s">
        <v>4252</v>
      </c>
      <c r="D2067" s="1">
        <v>2</v>
      </c>
      <c r="E2067" s="2" t="s">
        <v>30</v>
      </c>
      <c r="F2067" s="2" t="s">
        <v>119</v>
      </c>
      <c r="G2067" s="2"/>
      <c r="H2067" s="1">
        <v>13</v>
      </c>
      <c r="I2067" s="1">
        <v>19</v>
      </c>
      <c r="J2067" s="1">
        <v>0</v>
      </c>
      <c r="K2067" s="1">
        <v>5</v>
      </c>
      <c r="L2067" s="1">
        <v>14.15</v>
      </c>
      <c r="M2067" s="1">
        <v>14.21</v>
      </c>
      <c r="N2067" s="1">
        <v>13.941000000000001</v>
      </c>
      <c r="O2067" s="1">
        <v>14</v>
      </c>
      <c r="P2067" s="1">
        <v>6</v>
      </c>
      <c r="Q2067" s="1">
        <v>20</v>
      </c>
      <c r="R2067" s="2" t="s">
        <v>31</v>
      </c>
      <c r="S2067" s="2"/>
      <c r="T2067" s="2" t="s">
        <v>146</v>
      </c>
      <c r="U2067" s="2" t="s">
        <v>147</v>
      </c>
      <c r="V2067" s="2" t="s">
        <v>148</v>
      </c>
      <c r="W2067" s="2" t="s">
        <v>4294</v>
      </c>
      <c r="X2067" s="3">
        <v>44901.038888888892</v>
      </c>
      <c r="Y2067" s="2" t="s">
        <v>35</v>
      </c>
      <c r="Z2067" s="2" t="s">
        <v>36</v>
      </c>
      <c r="AA2067" s="2"/>
      <c r="AB2067" s="2" t="s">
        <v>4295</v>
      </c>
    </row>
    <row r="2068" spans="1:28" ht="13" x14ac:dyDescent="0.15">
      <c r="A2068" s="1">
        <v>397</v>
      </c>
      <c r="B2068" s="2" t="s">
        <v>28</v>
      </c>
      <c r="C2068" s="2" t="s">
        <v>4252</v>
      </c>
      <c r="D2068" s="1">
        <v>3</v>
      </c>
      <c r="E2068" s="2" t="s">
        <v>30</v>
      </c>
      <c r="F2068" s="2">
        <v>3</v>
      </c>
      <c r="G2068" s="2"/>
      <c r="H2068" s="1">
        <v>75</v>
      </c>
      <c r="I2068" s="1">
        <v>75</v>
      </c>
      <c r="J2068" s="1">
        <v>75</v>
      </c>
      <c r="K2068" s="1">
        <v>5</v>
      </c>
      <c r="L2068" s="1">
        <v>17.670000000000002</v>
      </c>
      <c r="M2068" s="1">
        <v>17.670000000000002</v>
      </c>
      <c r="N2068" s="1">
        <v>17.539000000000001</v>
      </c>
      <c r="O2068" s="1">
        <v>17.539000000000001</v>
      </c>
      <c r="P2068" s="1">
        <v>0</v>
      </c>
      <c r="Q2068" s="1">
        <v>2</v>
      </c>
      <c r="R2068" s="2" t="s">
        <v>53</v>
      </c>
      <c r="S2068" s="2"/>
      <c r="T2068" s="2" t="s">
        <v>74</v>
      </c>
      <c r="U2068" s="2" t="s">
        <v>75</v>
      </c>
      <c r="V2068" s="2" t="s">
        <v>4255</v>
      </c>
      <c r="W2068" s="2" t="s">
        <v>4296</v>
      </c>
      <c r="X2068" s="3">
        <v>44901.095138888886</v>
      </c>
      <c r="Y2068" s="2" t="s">
        <v>2982</v>
      </c>
      <c r="Z2068" s="2" t="s">
        <v>36</v>
      </c>
      <c r="AA2068" s="2"/>
      <c r="AB2068" s="2" t="s">
        <v>4297</v>
      </c>
    </row>
    <row r="2069" spans="1:28" ht="13" x14ac:dyDescent="0.15">
      <c r="A2069" s="1">
        <v>397</v>
      </c>
      <c r="B2069" s="2" t="s">
        <v>28</v>
      </c>
      <c r="C2069" s="2" t="s">
        <v>4252</v>
      </c>
      <c r="D2069" s="1">
        <v>3</v>
      </c>
      <c r="E2069" s="2" t="s">
        <v>30</v>
      </c>
      <c r="F2069" s="2">
        <v>5</v>
      </c>
      <c r="G2069" s="2"/>
      <c r="H2069" s="1">
        <v>75</v>
      </c>
      <c r="I2069" s="1">
        <v>75</v>
      </c>
      <c r="J2069" s="1">
        <v>75</v>
      </c>
      <c r="K2069" s="1">
        <v>5</v>
      </c>
      <c r="L2069" s="1">
        <v>20.59</v>
      </c>
      <c r="M2069" s="1">
        <v>20.59</v>
      </c>
      <c r="N2069" s="1">
        <v>20.356000000000002</v>
      </c>
      <c r="O2069" s="1">
        <v>20.356000000000002</v>
      </c>
      <c r="P2069" s="1">
        <v>0</v>
      </c>
      <c r="Q2069" s="1">
        <v>2</v>
      </c>
      <c r="R2069" s="2" t="s">
        <v>53</v>
      </c>
      <c r="S2069" s="2"/>
      <c r="T2069" s="2" t="s">
        <v>74</v>
      </c>
      <c r="U2069" s="2" t="s">
        <v>75</v>
      </c>
      <c r="V2069" s="2" t="s">
        <v>4255</v>
      </c>
      <c r="W2069" s="2" t="s">
        <v>4298</v>
      </c>
      <c r="X2069" s="3">
        <v>44901.095138888886</v>
      </c>
      <c r="Y2069" s="2" t="s">
        <v>2982</v>
      </c>
      <c r="Z2069" s="2" t="s">
        <v>36</v>
      </c>
      <c r="AA2069" s="2"/>
      <c r="AB2069" s="2" t="s">
        <v>4299</v>
      </c>
    </row>
    <row r="2070" spans="1:28" ht="13" x14ac:dyDescent="0.15">
      <c r="A2070" s="1">
        <v>397</v>
      </c>
      <c r="B2070" s="2" t="s">
        <v>28</v>
      </c>
      <c r="C2070" s="2" t="s">
        <v>4252</v>
      </c>
      <c r="D2070" s="1">
        <v>3</v>
      </c>
      <c r="E2070" s="2" t="s">
        <v>30</v>
      </c>
      <c r="F2070" s="2" t="s">
        <v>119</v>
      </c>
      <c r="G2070" s="2"/>
      <c r="H2070" s="1">
        <v>19</v>
      </c>
      <c r="I2070" s="1">
        <v>25</v>
      </c>
      <c r="J2070" s="1">
        <v>0</v>
      </c>
      <c r="K2070" s="1">
        <v>5</v>
      </c>
      <c r="L2070" s="1">
        <v>23.79</v>
      </c>
      <c r="M2070" s="1">
        <v>23.85</v>
      </c>
      <c r="N2070" s="1">
        <v>23.442</v>
      </c>
      <c r="O2070" s="1">
        <v>23.5</v>
      </c>
      <c r="P2070" s="1">
        <v>6</v>
      </c>
      <c r="Q2070" s="1">
        <v>20</v>
      </c>
      <c r="R2070" s="2" t="s">
        <v>31</v>
      </c>
      <c r="S2070" s="2"/>
      <c r="T2070" s="2" t="s">
        <v>158</v>
      </c>
      <c r="U2070" s="2" t="s">
        <v>159</v>
      </c>
      <c r="V2070" s="2" t="s">
        <v>160</v>
      </c>
      <c r="W2070" s="2" t="s">
        <v>4300</v>
      </c>
      <c r="X2070" s="3">
        <v>44901.06527777778</v>
      </c>
      <c r="Y2070" s="2" t="s">
        <v>35</v>
      </c>
      <c r="Z2070" s="2" t="s">
        <v>36</v>
      </c>
      <c r="AA2070" s="2"/>
      <c r="AB2070" s="2" t="s">
        <v>4301</v>
      </c>
    </row>
    <row r="2071" spans="1:28" ht="13" x14ac:dyDescent="0.15">
      <c r="A2071" s="1">
        <v>397</v>
      </c>
      <c r="B2071" s="2" t="s">
        <v>28</v>
      </c>
      <c r="C2071" s="2" t="s">
        <v>4252</v>
      </c>
      <c r="D2071" s="1">
        <v>3</v>
      </c>
      <c r="E2071" s="2" t="s">
        <v>30</v>
      </c>
      <c r="F2071" s="2" t="s">
        <v>119</v>
      </c>
      <c r="G2071" s="2"/>
      <c r="H2071" s="1">
        <v>19</v>
      </c>
      <c r="I2071" s="1">
        <v>25</v>
      </c>
      <c r="J2071" s="1">
        <v>0</v>
      </c>
      <c r="K2071" s="1">
        <v>5</v>
      </c>
      <c r="L2071" s="1">
        <v>23.79</v>
      </c>
      <c r="M2071" s="1">
        <v>23.85</v>
      </c>
      <c r="N2071" s="1">
        <v>23.442</v>
      </c>
      <c r="O2071" s="1">
        <v>23.5</v>
      </c>
      <c r="P2071" s="1">
        <v>6</v>
      </c>
      <c r="Q2071" s="1">
        <v>30</v>
      </c>
      <c r="R2071" s="2" t="s">
        <v>31</v>
      </c>
      <c r="S2071" s="2"/>
      <c r="T2071" s="2" t="s">
        <v>125</v>
      </c>
      <c r="U2071" s="2" t="s">
        <v>126</v>
      </c>
      <c r="V2071" s="2" t="s">
        <v>127</v>
      </c>
      <c r="W2071" s="2" t="s">
        <v>4302</v>
      </c>
      <c r="X2071" s="3">
        <v>44901.06527777778</v>
      </c>
      <c r="Y2071" s="2" t="s">
        <v>35</v>
      </c>
      <c r="Z2071" s="2" t="s">
        <v>36</v>
      </c>
      <c r="AA2071" s="2"/>
      <c r="AB2071" s="2" t="s">
        <v>4303</v>
      </c>
    </row>
    <row r="2072" spans="1:28" ht="13" x14ac:dyDescent="0.15">
      <c r="A2072" s="1">
        <v>397</v>
      </c>
      <c r="B2072" s="2" t="s">
        <v>28</v>
      </c>
      <c r="C2072" s="2" t="s">
        <v>4252</v>
      </c>
      <c r="D2072" s="1">
        <v>3</v>
      </c>
      <c r="E2072" s="2" t="s">
        <v>30</v>
      </c>
      <c r="F2072" s="2" t="s">
        <v>119</v>
      </c>
      <c r="G2072" s="2"/>
      <c r="H2072" s="1">
        <v>19</v>
      </c>
      <c r="I2072" s="1">
        <v>25</v>
      </c>
      <c r="J2072" s="1">
        <v>19</v>
      </c>
      <c r="K2072" s="1">
        <v>5</v>
      </c>
      <c r="L2072" s="1">
        <v>23.79</v>
      </c>
      <c r="M2072" s="1">
        <v>23.85</v>
      </c>
      <c r="N2072" s="1">
        <v>23.442</v>
      </c>
      <c r="O2072" s="1">
        <v>23.5</v>
      </c>
      <c r="P2072" s="1">
        <v>6</v>
      </c>
      <c r="Q2072" s="1">
        <v>212</v>
      </c>
      <c r="R2072" s="2" t="s">
        <v>59</v>
      </c>
      <c r="S2072" s="2" t="s">
        <v>32</v>
      </c>
      <c r="T2072" s="2"/>
      <c r="U2072" s="2"/>
      <c r="V2072" s="2" t="s">
        <v>32</v>
      </c>
      <c r="W2072" s="2" t="s">
        <v>4304</v>
      </c>
      <c r="X2072" s="3">
        <v>44901.064583333333</v>
      </c>
      <c r="Y2072" s="2" t="s">
        <v>35</v>
      </c>
      <c r="Z2072" s="2" t="s">
        <v>36</v>
      </c>
      <c r="AA2072" s="2"/>
      <c r="AB2072" s="2" t="s">
        <v>4305</v>
      </c>
    </row>
    <row r="2073" spans="1:28" ht="13" x14ac:dyDescent="0.15">
      <c r="A2073" s="1">
        <v>397</v>
      </c>
      <c r="B2073" s="2" t="s">
        <v>28</v>
      </c>
      <c r="C2073" s="2" t="s">
        <v>4252</v>
      </c>
      <c r="D2073" s="1">
        <v>3</v>
      </c>
      <c r="E2073" s="2" t="s">
        <v>30</v>
      </c>
      <c r="F2073" s="2" t="s">
        <v>119</v>
      </c>
      <c r="G2073" s="2"/>
      <c r="H2073" s="1">
        <v>19</v>
      </c>
      <c r="I2073" s="1">
        <v>25</v>
      </c>
      <c r="J2073" s="1">
        <v>0</v>
      </c>
      <c r="K2073" s="1">
        <v>5</v>
      </c>
      <c r="L2073" s="1">
        <v>23.79</v>
      </c>
      <c r="M2073" s="1">
        <v>23.85</v>
      </c>
      <c r="N2073" s="1">
        <v>23.442</v>
      </c>
      <c r="O2073" s="1">
        <v>23.5</v>
      </c>
      <c r="P2073" s="1">
        <v>6</v>
      </c>
      <c r="Q2073" s="1">
        <v>5</v>
      </c>
      <c r="R2073" s="2" t="s">
        <v>31</v>
      </c>
      <c r="S2073" s="2"/>
      <c r="T2073" s="2" t="s">
        <v>136</v>
      </c>
      <c r="U2073" s="2" t="s">
        <v>137</v>
      </c>
      <c r="V2073" s="2" t="s">
        <v>138</v>
      </c>
      <c r="W2073" s="2" t="s">
        <v>4306</v>
      </c>
      <c r="X2073" s="3">
        <v>44901.06527777778</v>
      </c>
      <c r="Y2073" s="2" t="s">
        <v>35</v>
      </c>
      <c r="Z2073" s="2" t="s">
        <v>36</v>
      </c>
      <c r="AA2073" s="2"/>
      <c r="AB2073" s="2" t="s">
        <v>4307</v>
      </c>
    </row>
    <row r="2074" spans="1:28" ht="13" x14ac:dyDescent="0.15">
      <c r="A2074" s="1">
        <v>397</v>
      </c>
      <c r="B2074" s="2" t="s">
        <v>28</v>
      </c>
      <c r="C2074" s="2" t="s">
        <v>4252</v>
      </c>
      <c r="D2074" s="1">
        <v>3</v>
      </c>
      <c r="E2074" s="2" t="s">
        <v>30</v>
      </c>
      <c r="F2074" s="2" t="s">
        <v>119</v>
      </c>
      <c r="G2074" s="2"/>
      <c r="H2074" s="1">
        <v>19</v>
      </c>
      <c r="I2074" s="1">
        <v>25</v>
      </c>
      <c r="J2074" s="1">
        <v>0</v>
      </c>
      <c r="K2074" s="1">
        <v>5</v>
      </c>
      <c r="L2074" s="1">
        <v>23.79</v>
      </c>
      <c r="M2074" s="1">
        <v>23.85</v>
      </c>
      <c r="N2074" s="1">
        <v>23.442</v>
      </c>
      <c r="O2074" s="1">
        <v>23.5</v>
      </c>
      <c r="P2074" s="1">
        <v>6</v>
      </c>
      <c r="Q2074" s="1">
        <v>5</v>
      </c>
      <c r="R2074" s="2" t="s">
        <v>31</v>
      </c>
      <c r="S2074" s="2"/>
      <c r="T2074" s="2" t="s">
        <v>141</v>
      </c>
      <c r="U2074" s="2" t="s">
        <v>142</v>
      </c>
      <c r="V2074" s="2" t="s">
        <v>143</v>
      </c>
      <c r="W2074" s="2" t="s">
        <v>4308</v>
      </c>
      <c r="X2074" s="3">
        <v>44901.06527777778</v>
      </c>
      <c r="Y2074" s="2" t="s">
        <v>35</v>
      </c>
      <c r="Z2074" s="2" t="s">
        <v>36</v>
      </c>
      <c r="AA2074" s="2"/>
      <c r="AB2074" s="2" t="s">
        <v>4309</v>
      </c>
    </row>
    <row r="2075" spans="1:28" ht="13" x14ac:dyDescent="0.15">
      <c r="A2075" s="1">
        <v>397</v>
      </c>
      <c r="B2075" s="2" t="s">
        <v>28</v>
      </c>
      <c r="C2075" s="2" t="s">
        <v>4252</v>
      </c>
      <c r="D2075" s="1">
        <v>3</v>
      </c>
      <c r="E2075" s="2" t="s">
        <v>30</v>
      </c>
      <c r="F2075" s="2" t="s">
        <v>119</v>
      </c>
      <c r="G2075" s="2"/>
      <c r="H2075" s="1">
        <v>19</v>
      </c>
      <c r="I2075" s="1">
        <v>25</v>
      </c>
      <c r="J2075" s="1">
        <v>0</v>
      </c>
      <c r="K2075" s="1">
        <v>5</v>
      </c>
      <c r="L2075" s="1">
        <v>23.79</v>
      </c>
      <c r="M2075" s="1">
        <v>23.85</v>
      </c>
      <c r="N2075" s="1">
        <v>23.442</v>
      </c>
      <c r="O2075" s="1">
        <v>23.5</v>
      </c>
      <c r="P2075" s="1">
        <v>6</v>
      </c>
      <c r="Q2075" s="1">
        <v>5</v>
      </c>
      <c r="R2075" s="2" t="s">
        <v>31</v>
      </c>
      <c r="S2075" s="2"/>
      <c r="T2075" s="2" t="s">
        <v>153</v>
      </c>
      <c r="U2075" s="2" t="s">
        <v>154</v>
      </c>
      <c r="V2075" s="2" t="s">
        <v>155</v>
      </c>
      <c r="W2075" s="2" t="s">
        <v>4310</v>
      </c>
      <c r="X2075" s="3">
        <v>44901.06527777778</v>
      </c>
      <c r="Y2075" s="2" t="s">
        <v>35</v>
      </c>
      <c r="Z2075" s="2" t="s">
        <v>36</v>
      </c>
      <c r="AA2075" s="2"/>
      <c r="AB2075" s="2" t="s">
        <v>4311</v>
      </c>
    </row>
    <row r="2076" spans="1:28" ht="13" x14ac:dyDescent="0.15">
      <c r="A2076" s="1">
        <v>397</v>
      </c>
      <c r="B2076" s="2" t="s">
        <v>28</v>
      </c>
      <c r="C2076" s="2" t="s">
        <v>4252</v>
      </c>
      <c r="D2076" s="1">
        <v>3</v>
      </c>
      <c r="E2076" s="2" t="s">
        <v>30</v>
      </c>
      <c r="F2076" s="2" t="s">
        <v>119</v>
      </c>
      <c r="G2076" s="2"/>
      <c r="H2076" s="1">
        <v>19</v>
      </c>
      <c r="I2076" s="1">
        <v>25</v>
      </c>
      <c r="J2076" s="1">
        <v>0</v>
      </c>
      <c r="K2076" s="1">
        <v>5</v>
      </c>
      <c r="L2076" s="1">
        <v>23.79</v>
      </c>
      <c r="M2076" s="1">
        <v>23.85</v>
      </c>
      <c r="N2076" s="1">
        <v>23.442</v>
      </c>
      <c r="O2076" s="1">
        <v>23.5</v>
      </c>
      <c r="P2076" s="1">
        <v>6</v>
      </c>
      <c r="Q2076" s="1">
        <v>30</v>
      </c>
      <c r="R2076" s="2" t="s">
        <v>31</v>
      </c>
      <c r="S2076" s="2"/>
      <c r="T2076" s="2" t="s">
        <v>120</v>
      </c>
      <c r="U2076" s="2" t="s">
        <v>121</v>
      </c>
      <c r="V2076" s="2" t="s">
        <v>122</v>
      </c>
      <c r="W2076" s="2" t="s">
        <v>4312</v>
      </c>
      <c r="X2076" s="3">
        <v>44901.06527777778</v>
      </c>
      <c r="Y2076" s="2" t="s">
        <v>35</v>
      </c>
      <c r="Z2076" s="2" t="s">
        <v>36</v>
      </c>
      <c r="AA2076" s="2"/>
      <c r="AB2076" s="2" t="s">
        <v>4313</v>
      </c>
    </row>
    <row r="2077" spans="1:28" ht="13" x14ac:dyDescent="0.15">
      <c r="A2077" s="1">
        <v>397</v>
      </c>
      <c r="B2077" s="2" t="s">
        <v>28</v>
      </c>
      <c r="C2077" s="2" t="s">
        <v>4252</v>
      </c>
      <c r="D2077" s="1">
        <v>3</v>
      </c>
      <c r="E2077" s="2" t="s">
        <v>30</v>
      </c>
      <c r="F2077" s="2" t="s">
        <v>119</v>
      </c>
      <c r="G2077" s="2"/>
      <c r="H2077" s="1">
        <v>19</v>
      </c>
      <c r="I2077" s="1">
        <v>25</v>
      </c>
      <c r="J2077" s="1">
        <v>0</v>
      </c>
      <c r="K2077" s="1">
        <v>5</v>
      </c>
      <c r="L2077" s="1">
        <v>23.79</v>
      </c>
      <c r="M2077" s="1">
        <v>23.85</v>
      </c>
      <c r="N2077" s="1">
        <v>23.442</v>
      </c>
      <c r="O2077" s="1">
        <v>23.5</v>
      </c>
      <c r="P2077" s="1">
        <v>6</v>
      </c>
      <c r="Q2077" s="1">
        <v>20</v>
      </c>
      <c r="R2077" s="2" t="s">
        <v>31</v>
      </c>
      <c r="S2077" s="2"/>
      <c r="T2077" s="2" t="s">
        <v>146</v>
      </c>
      <c r="U2077" s="2" t="s">
        <v>147</v>
      </c>
      <c r="V2077" s="2" t="s">
        <v>148</v>
      </c>
      <c r="W2077" s="2" t="s">
        <v>4314</v>
      </c>
      <c r="X2077" s="3">
        <v>44901.06527777778</v>
      </c>
      <c r="Y2077" s="2" t="s">
        <v>35</v>
      </c>
      <c r="Z2077" s="2" t="s">
        <v>36</v>
      </c>
      <c r="AA2077" s="2"/>
      <c r="AB2077" s="2" t="s">
        <v>4315</v>
      </c>
    </row>
    <row r="2078" spans="1:28" ht="13" x14ac:dyDescent="0.15">
      <c r="A2078" s="1">
        <v>397</v>
      </c>
      <c r="B2078" s="2" t="s">
        <v>28</v>
      </c>
      <c r="C2078" s="2" t="s">
        <v>4252</v>
      </c>
      <c r="D2078" s="1">
        <v>4</v>
      </c>
      <c r="E2078" s="2" t="s">
        <v>30</v>
      </c>
      <c r="F2078" s="2">
        <v>3</v>
      </c>
      <c r="G2078" s="2"/>
      <c r="H2078" s="1">
        <v>75</v>
      </c>
      <c r="I2078" s="1">
        <v>75</v>
      </c>
      <c r="J2078" s="1">
        <v>75</v>
      </c>
      <c r="K2078" s="1">
        <v>5</v>
      </c>
      <c r="L2078" s="1">
        <v>27.17</v>
      </c>
      <c r="M2078" s="1">
        <v>27.17</v>
      </c>
      <c r="N2078" s="1">
        <v>27.065000000000001</v>
      </c>
      <c r="O2078" s="1">
        <v>27.065000000000001</v>
      </c>
      <c r="P2078" s="1">
        <v>0</v>
      </c>
      <c r="Q2078" s="1">
        <v>2</v>
      </c>
      <c r="R2078" s="2" t="s">
        <v>53</v>
      </c>
      <c r="S2078" s="2"/>
      <c r="T2078" s="2" t="s">
        <v>74</v>
      </c>
      <c r="U2078" s="2" t="s">
        <v>75</v>
      </c>
      <c r="V2078" s="2" t="s">
        <v>4255</v>
      </c>
      <c r="W2078" s="2" t="s">
        <v>4316</v>
      </c>
      <c r="X2078" s="3">
        <v>44901.127083333333</v>
      </c>
      <c r="Y2078" s="2" t="s">
        <v>2982</v>
      </c>
      <c r="Z2078" s="2" t="s">
        <v>36</v>
      </c>
      <c r="AA2078" s="2"/>
      <c r="AB2078" s="2" t="s">
        <v>4317</v>
      </c>
    </row>
    <row r="2079" spans="1:28" ht="13" x14ac:dyDescent="0.15">
      <c r="A2079" s="1">
        <v>397</v>
      </c>
      <c r="B2079" s="2" t="s">
        <v>28</v>
      </c>
      <c r="C2079" s="2" t="s">
        <v>4252</v>
      </c>
      <c r="D2079" s="1">
        <v>4</v>
      </c>
      <c r="E2079" s="2" t="s">
        <v>30</v>
      </c>
      <c r="F2079" s="2">
        <v>5</v>
      </c>
      <c r="G2079" s="2"/>
      <c r="H2079" s="1">
        <v>75</v>
      </c>
      <c r="I2079" s="1">
        <v>75</v>
      </c>
      <c r="J2079" s="1">
        <v>75</v>
      </c>
      <c r="K2079" s="1">
        <v>5</v>
      </c>
      <c r="L2079" s="1">
        <v>30.08</v>
      </c>
      <c r="M2079" s="1">
        <v>30.08</v>
      </c>
      <c r="N2079" s="1">
        <v>29.891999999999999</v>
      </c>
      <c r="O2079" s="1">
        <v>29.891999999999999</v>
      </c>
      <c r="P2079" s="1">
        <v>0</v>
      </c>
      <c r="Q2079" s="1">
        <v>2</v>
      </c>
      <c r="R2079" s="2" t="s">
        <v>53</v>
      </c>
      <c r="S2079" s="2"/>
      <c r="T2079" s="2" t="s">
        <v>74</v>
      </c>
      <c r="U2079" s="2" t="s">
        <v>75</v>
      </c>
      <c r="V2079" s="2" t="s">
        <v>4255</v>
      </c>
      <c r="W2079" s="2" t="s">
        <v>4318</v>
      </c>
      <c r="X2079" s="3">
        <v>44901.127083333333</v>
      </c>
      <c r="Y2079" s="2" t="s">
        <v>2982</v>
      </c>
      <c r="Z2079" s="2" t="s">
        <v>36</v>
      </c>
      <c r="AA2079" s="2"/>
      <c r="AB2079" s="2" t="s">
        <v>4319</v>
      </c>
    </row>
    <row r="2080" spans="1:28" ht="13" x14ac:dyDescent="0.15">
      <c r="A2080" s="1">
        <v>397</v>
      </c>
      <c r="B2080" s="2" t="s">
        <v>28</v>
      </c>
      <c r="C2080" s="2" t="s">
        <v>4252</v>
      </c>
      <c r="D2080" s="1">
        <v>4</v>
      </c>
      <c r="E2080" s="2" t="s">
        <v>30</v>
      </c>
      <c r="F2080" s="2" t="s">
        <v>119</v>
      </c>
      <c r="G2080" s="2"/>
      <c r="H2080" s="1">
        <v>21</v>
      </c>
      <c r="I2080" s="1">
        <v>27</v>
      </c>
      <c r="J2080" s="1">
        <v>0</v>
      </c>
      <c r="K2080" s="1">
        <v>5</v>
      </c>
      <c r="L2080" s="1">
        <v>33.22</v>
      </c>
      <c r="M2080" s="1">
        <v>33.28</v>
      </c>
      <c r="N2080" s="1">
        <v>32.942</v>
      </c>
      <c r="O2080" s="1">
        <v>33</v>
      </c>
      <c r="P2080" s="1">
        <v>6</v>
      </c>
      <c r="Q2080" s="1">
        <v>20</v>
      </c>
      <c r="R2080" s="2" t="s">
        <v>31</v>
      </c>
      <c r="S2080" s="2"/>
      <c r="T2080" s="2" t="s">
        <v>158</v>
      </c>
      <c r="U2080" s="2" t="s">
        <v>159</v>
      </c>
      <c r="V2080" s="2" t="s">
        <v>160</v>
      </c>
      <c r="W2080" s="2" t="s">
        <v>4320</v>
      </c>
      <c r="X2080" s="3">
        <v>44901.09375</v>
      </c>
      <c r="Y2080" s="2" t="s">
        <v>2982</v>
      </c>
      <c r="Z2080" s="2" t="s">
        <v>36</v>
      </c>
      <c r="AA2080" s="2"/>
      <c r="AB2080" s="2" t="s">
        <v>4321</v>
      </c>
    </row>
    <row r="2081" spans="1:28" ht="13" x14ac:dyDescent="0.15">
      <c r="A2081" s="1">
        <v>397</v>
      </c>
      <c r="B2081" s="2" t="s">
        <v>28</v>
      </c>
      <c r="C2081" s="2" t="s">
        <v>4252</v>
      </c>
      <c r="D2081" s="1">
        <v>4</v>
      </c>
      <c r="E2081" s="2" t="s">
        <v>30</v>
      </c>
      <c r="F2081" s="2" t="s">
        <v>119</v>
      </c>
      <c r="G2081" s="2"/>
      <c r="H2081" s="1">
        <v>21</v>
      </c>
      <c r="I2081" s="1">
        <v>27</v>
      </c>
      <c r="J2081" s="1">
        <v>21</v>
      </c>
      <c r="K2081" s="1">
        <v>5</v>
      </c>
      <c r="L2081" s="1">
        <v>33.22</v>
      </c>
      <c r="M2081" s="1">
        <v>33.28</v>
      </c>
      <c r="N2081" s="1">
        <v>32.942</v>
      </c>
      <c r="O2081" s="1">
        <v>33</v>
      </c>
      <c r="P2081" s="1">
        <v>6</v>
      </c>
      <c r="Q2081" s="1">
        <v>212</v>
      </c>
      <c r="R2081" s="2" t="s">
        <v>59</v>
      </c>
      <c r="S2081" s="2" t="s">
        <v>32</v>
      </c>
      <c r="T2081" s="2"/>
      <c r="U2081" s="2"/>
      <c r="V2081" s="2" t="s">
        <v>32</v>
      </c>
      <c r="W2081" s="2" t="s">
        <v>4322</v>
      </c>
      <c r="X2081" s="3">
        <v>44901.093055555553</v>
      </c>
      <c r="Y2081" s="2" t="s">
        <v>2982</v>
      </c>
      <c r="Z2081" s="2" t="s">
        <v>36</v>
      </c>
      <c r="AA2081" s="2"/>
      <c r="AB2081" s="2" t="s">
        <v>4323</v>
      </c>
    </row>
    <row r="2082" spans="1:28" ht="13" x14ac:dyDescent="0.15">
      <c r="A2082" s="1">
        <v>397</v>
      </c>
      <c r="B2082" s="2" t="s">
        <v>28</v>
      </c>
      <c r="C2082" s="2" t="s">
        <v>4252</v>
      </c>
      <c r="D2082" s="1">
        <v>4</v>
      </c>
      <c r="E2082" s="2" t="s">
        <v>30</v>
      </c>
      <c r="F2082" s="2" t="s">
        <v>119</v>
      </c>
      <c r="G2082" s="2"/>
      <c r="H2082" s="1">
        <v>21</v>
      </c>
      <c r="I2082" s="1">
        <v>27</v>
      </c>
      <c r="J2082" s="1">
        <v>0</v>
      </c>
      <c r="K2082" s="1">
        <v>5</v>
      </c>
      <c r="L2082" s="1">
        <v>33.22</v>
      </c>
      <c r="M2082" s="1">
        <v>33.28</v>
      </c>
      <c r="N2082" s="1">
        <v>32.942</v>
      </c>
      <c r="O2082" s="1">
        <v>33</v>
      </c>
      <c r="P2082" s="1">
        <v>6</v>
      </c>
      <c r="Q2082" s="1">
        <v>5</v>
      </c>
      <c r="R2082" s="2" t="s">
        <v>31</v>
      </c>
      <c r="S2082" s="2"/>
      <c r="T2082" s="2" t="s">
        <v>141</v>
      </c>
      <c r="U2082" s="2" t="s">
        <v>142</v>
      </c>
      <c r="V2082" s="2" t="s">
        <v>143</v>
      </c>
      <c r="W2082" s="2" t="s">
        <v>4324</v>
      </c>
      <c r="X2082" s="3">
        <v>44901.09375</v>
      </c>
      <c r="Y2082" s="2" t="s">
        <v>2982</v>
      </c>
      <c r="Z2082" s="2" t="s">
        <v>36</v>
      </c>
      <c r="AA2082" s="2"/>
      <c r="AB2082" s="2" t="s">
        <v>4325</v>
      </c>
    </row>
    <row r="2083" spans="1:28" ht="13" x14ac:dyDescent="0.15">
      <c r="A2083" s="1">
        <v>397</v>
      </c>
      <c r="B2083" s="2" t="s">
        <v>28</v>
      </c>
      <c r="C2083" s="2" t="s">
        <v>4252</v>
      </c>
      <c r="D2083" s="1">
        <v>4</v>
      </c>
      <c r="E2083" s="2" t="s">
        <v>30</v>
      </c>
      <c r="F2083" s="2" t="s">
        <v>119</v>
      </c>
      <c r="G2083" s="2"/>
      <c r="H2083" s="1">
        <v>21</v>
      </c>
      <c r="I2083" s="1">
        <v>27</v>
      </c>
      <c r="J2083" s="1">
        <v>0</v>
      </c>
      <c r="K2083" s="1">
        <v>5</v>
      </c>
      <c r="L2083" s="1">
        <v>33.22</v>
      </c>
      <c r="M2083" s="1">
        <v>33.28</v>
      </c>
      <c r="N2083" s="1">
        <v>32.942</v>
      </c>
      <c r="O2083" s="1">
        <v>33</v>
      </c>
      <c r="P2083" s="1">
        <v>6</v>
      </c>
      <c r="Q2083" s="1">
        <v>5</v>
      </c>
      <c r="R2083" s="2" t="s">
        <v>31</v>
      </c>
      <c r="S2083" s="2"/>
      <c r="T2083" s="2" t="s">
        <v>153</v>
      </c>
      <c r="U2083" s="2" t="s">
        <v>154</v>
      </c>
      <c r="V2083" s="2" t="s">
        <v>155</v>
      </c>
      <c r="W2083" s="2" t="s">
        <v>4326</v>
      </c>
      <c r="X2083" s="3">
        <v>44901.09375</v>
      </c>
      <c r="Y2083" s="2" t="s">
        <v>2982</v>
      </c>
      <c r="Z2083" s="2" t="s">
        <v>36</v>
      </c>
      <c r="AA2083" s="2"/>
      <c r="AB2083" s="2" t="s">
        <v>4327</v>
      </c>
    </row>
    <row r="2084" spans="1:28" ht="13" x14ac:dyDescent="0.15">
      <c r="A2084" s="1">
        <v>397</v>
      </c>
      <c r="B2084" s="2" t="s">
        <v>28</v>
      </c>
      <c r="C2084" s="2" t="s">
        <v>4252</v>
      </c>
      <c r="D2084" s="1">
        <v>4</v>
      </c>
      <c r="E2084" s="2" t="s">
        <v>30</v>
      </c>
      <c r="F2084" s="2" t="s">
        <v>119</v>
      </c>
      <c r="G2084" s="2"/>
      <c r="H2084" s="1">
        <v>21</v>
      </c>
      <c r="I2084" s="1">
        <v>27</v>
      </c>
      <c r="J2084" s="1">
        <v>0</v>
      </c>
      <c r="K2084" s="1">
        <v>5</v>
      </c>
      <c r="L2084" s="1">
        <v>33.22</v>
      </c>
      <c r="M2084" s="1">
        <v>33.28</v>
      </c>
      <c r="N2084" s="1">
        <v>32.942</v>
      </c>
      <c r="O2084" s="1">
        <v>33</v>
      </c>
      <c r="P2084" s="1">
        <v>6</v>
      </c>
      <c r="Q2084" s="1">
        <v>5</v>
      </c>
      <c r="R2084" s="2" t="s">
        <v>31</v>
      </c>
      <c r="S2084" s="2"/>
      <c r="T2084" s="2" t="s">
        <v>136</v>
      </c>
      <c r="U2084" s="2" t="s">
        <v>137</v>
      </c>
      <c r="V2084" s="2" t="s">
        <v>138</v>
      </c>
      <c r="W2084" s="2" t="s">
        <v>4328</v>
      </c>
      <c r="X2084" s="3">
        <v>44901.09375</v>
      </c>
      <c r="Y2084" s="2" t="s">
        <v>2982</v>
      </c>
      <c r="Z2084" s="2" t="s">
        <v>36</v>
      </c>
      <c r="AA2084" s="2"/>
      <c r="AB2084" s="2" t="s">
        <v>4329</v>
      </c>
    </row>
    <row r="2085" spans="1:28" ht="13" x14ac:dyDescent="0.15">
      <c r="A2085" s="1">
        <v>397</v>
      </c>
      <c r="B2085" s="2" t="s">
        <v>28</v>
      </c>
      <c r="C2085" s="2" t="s">
        <v>4252</v>
      </c>
      <c r="D2085" s="1">
        <v>4</v>
      </c>
      <c r="E2085" s="2" t="s">
        <v>30</v>
      </c>
      <c r="F2085" s="2" t="s">
        <v>119</v>
      </c>
      <c r="G2085" s="2"/>
      <c r="H2085" s="1">
        <v>21</v>
      </c>
      <c r="I2085" s="1">
        <v>27</v>
      </c>
      <c r="J2085" s="1">
        <v>0</v>
      </c>
      <c r="K2085" s="1">
        <v>5</v>
      </c>
      <c r="L2085" s="1">
        <v>33.22</v>
      </c>
      <c r="M2085" s="1">
        <v>33.28</v>
      </c>
      <c r="N2085" s="1">
        <v>32.942</v>
      </c>
      <c r="O2085" s="1">
        <v>33</v>
      </c>
      <c r="P2085" s="1">
        <v>6</v>
      </c>
      <c r="Q2085" s="1">
        <v>20</v>
      </c>
      <c r="R2085" s="2" t="s">
        <v>31</v>
      </c>
      <c r="S2085" s="2"/>
      <c r="T2085" s="2" t="s">
        <v>146</v>
      </c>
      <c r="U2085" s="2" t="s">
        <v>147</v>
      </c>
      <c r="V2085" s="2" t="s">
        <v>148</v>
      </c>
      <c r="W2085" s="2" t="s">
        <v>4330</v>
      </c>
      <c r="X2085" s="3">
        <v>44901.09375</v>
      </c>
      <c r="Y2085" s="2" t="s">
        <v>2982</v>
      </c>
      <c r="Z2085" s="2" t="s">
        <v>36</v>
      </c>
      <c r="AA2085" s="2"/>
      <c r="AB2085" s="2" t="s">
        <v>4331</v>
      </c>
    </row>
    <row r="2086" spans="1:28" ht="13" x14ac:dyDescent="0.15">
      <c r="A2086" s="1">
        <v>397</v>
      </c>
      <c r="B2086" s="2" t="s">
        <v>28</v>
      </c>
      <c r="C2086" s="2" t="s">
        <v>4252</v>
      </c>
      <c r="D2086" s="1">
        <v>4</v>
      </c>
      <c r="E2086" s="2" t="s">
        <v>30</v>
      </c>
      <c r="F2086" s="2" t="s">
        <v>119</v>
      </c>
      <c r="G2086" s="2"/>
      <c r="H2086" s="1">
        <v>21</v>
      </c>
      <c r="I2086" s="1">
        <v>27</v>
      </c>
      <c r="J2086" s="1">
        <v>0</v>
      </c>
      <c r="K2086" s="1">
        <v>5</v>
      </c>
      <c r="L2086" s="1">
        <v>33.22</v>
      </c>
      <c r="M2086" s="1">
        <v>33.28</v>
      </c>
      <c r="N2086" s="1">
        <v>32.942</v>
      </c>
      <c r="O2086" s="1">
        <v>33</v>
      </c>
      <c r="P2086" s="1">
        <v>6</v>
      </c>
      <c r="Q2086" s="1">
        <v>30</v>
      </c>
      <c r="R2086" s="2" t="s">
        <v>31</v>
      </c>
      <c r="S2086" s="2"/>
      <c r="T2086" s="2" t="s">
        <v>120</v>
      </c>
      <c r="U2086" s="2" t="s">
        <v>121</v>
      </c>
      <c r="V2086" s="2" t="s">
        <v>122</v>
      </c>
      <c r="W2086" s="2" t="s">
        <v>4332</v>
      </c>
      <c r="X2086" s="3">
        <v>44901.09375</v>
      </c>
      <c r="Y2086" s="2" t="s">
        <v>2982</v>
      </c>
      <c r="Z2086" s="2" t="s">
        <v>36</v>
      </c>
      <c r="AA2086" s="2"/>
      <c r="AB2086" s="2" t="s">
        <v>4333</v>
      </c>
    </row>
    <row r="2087" spans="1:28" ht="13" x14ac:dyDescent="0.15">
      <c r="A2087" s="1">
        <v>397</v>
      </c>
      <c r="B2087" s="2" t="s">
        <v>28</v>
      </c>
      <c r="C2087" s="2" t="s">
        <v>4252</v>
      </c>
      <c r="D2087" s="1">
        <v>4</v>
      </c>
      <c r="E2087" s="2" t="s">
        <v>30</v>
      </c>
      <c r="F2087" s="2" t="s">
        <v>119</v>
      </c>
      <c r="G2087" s="2"/>
      <c r="H2087" s="1">
        <v>21</v>
      </c>
      <c r="I2087" s="1">
        <v>27</v>
      </c>
      <c r="J2087" s="1">
        <v>0</v>
      </c>
      <c r="K2087" s="1">
        <v>5</v>
      </c>
      <c r="L2087" s="1">
        <v>33.22</v>
      </c>
      <c r="M2087" s="1">
        <v>33.28</v>
      </c>
      <c r="N2087" s="1">
        <v>32.942</v>
      </c>
      <c r="O2087" s="1">
        <v>33</v>
      </c>
      <c r="P2087" s="1">
        <v>6</v>
      </c>
      <c r="Q2087" s="1">
        <v>30</v>
      </c>
      <c r="R2087" s="2" t="s">
        <v>31</v>
      </c>
      <c r="S2087" s="2"/>
      <c r="T2087" s="2" t="s">
        <v>125</v>
      </c>
      <c r="U2087" s="2" t="s">
        <v>126</v>
      </c>
      <c r="V2087" s="2" t="s">
        <v>127</v>
      </c>
      <c r="W2087" s="2" t="s">
        <v>4334</v>
      </c>
      <c r="X2087" s="3">
        <v>44901.09375</v>
      </c>
      <c r="Y2087" s="2" t="s">
        <v>2982</v>
      </c>
      <c r="Z2087" s="2" t="s">
        <v>36</v>
      </c>
      <c r="AA2087" s="2"/>
      <c r="AB2087" s="2" t="s">
        <v>4335</v>
      </c>
    </row>
    <row r="2088" spans="1:28" ht="13" x14ac:dyDescent="0.15">
      <c r="A2088" s="1">
        <v>397</v>
      </c>
      <c r="B2088" s="2" t="s">
        <v>28</v>
      </c>
      <c r="C2088" s="2" t="s">
        <v>4252</v>
      </c>
      <c r="D2088" s="1">
        <v>5</v>
      </c>
      <c r="E2088" s="2" t="s">
        <v>30</v>
      </c>
      <c r="F2088" s="2">
        <v>2</v>
      </c>
      <c r="G2088" s="2"/>
      <c r="H2088" s="1">
        <v>75</v>
      </c>
      <c r="I2088" s="1">
        <v>75</v>
      </c>
      <c r="J2088" s="1">
        <v>75</v>
      </c>
      <c r="K2088" s="1">
        <v>5</v>
      </c>
      <c r="L2088" s="1">
        <v>35.200000000000003</v>
      </c>
      <c r="M2088" s="1">
        <v>35.200000000000003</v>
      </c>
      <c r="N2088" s="1">
        <v>34.384</v>
      </c>
      <c r="O2088" s="1">
        <v>34.384</v>
      </c>
      <c r="P2088" s="1">
        <v>0</v>
      </c>
      <c r="Q2088" s="1">
        <v>2</v>
      </c>
      <c r="R2088" s="2" t="s">
        <v>53</v>
      </c>
      <c r="S2088" s="2"/>
      <c r="T2088" s="2" t="s">
        <v>74</v>
      </c>
      <c r="U2088" s="2" t="s">
        <v>75</v>
      </c>
      <c r="V2088" s="2" t="s">
        <v>4255</v>
      </c>
      <c r="W2088" s="2" t="s">
        <v>4336</v>
      </c>
      <c r="X2088" s="3">
        <v>44901.15347222222</v>
      </c>
      <c r="Y2088" s="2" t="s">
        <v>2982</v>
      </c>
      <c r="Z2088" s="2" t="s">
        <v>36</v>
      </c>
      <c r="AA2088" s="2"/>
      <c r="AB2088" s="2" t="s">
        <v>4337</v>
      </c>
    </row>
    <row r="2089" spans="1:28" ht="13" x14ac:dyDescent="0.15">
      <c r="A2089" s="1">
        <v>397</v>
      </c>
      <c r="B2089" s="2" t="s">
        <v>28</v>
      </c>
      <c r="C2089" s="2" t="s">
        <v>4252</v>
      </c>
      <c r="D2089" s="1">
        <v>5</v>
      </c>
      <c r="E2089" s="2" t="s">
        <v>30</v>
      </c>
      <c r="F2089" s="2">
        <v>4</v>
      </c>
      <c r="G2089" s="2"/>
      <c r="H2089" s="1">
        <v>55</v>
      </c>
      <c r="I2089" s="1">
        <v>55</v>
      </c>
      <c r="J2089" s="1">
        <v>55</v>
      </c>
      <c r="K2089" s="1">
        <v>5</v>
      </c>
      <c r="L2089" s="1">
        <v>37.909999999999997</v>
      </c>
      <c r="M2089" s="1">
        <v>37.909999999999997</v>
      </c>
      <c r="N2089" s="1">
        <v>36.088000000000001</v>
      </c>
      <c r="O2089" s="1">
        <v>36.088000000000001</v>
      </c>
      <c r="P2089" s="1">
        <v>0</v>
      </c>
      <c r="Q2089" s="1">
        <v>2</v>
      </c>
      <c r="R2089" s="2" t="s">
        <v>53</v>
      </c>
      <c r="S2089" s="2"/>
      <c r="T2089" s="2" t="s">
        <v>74</v>
      </c>
      <c r="U2089" s="2" t="s">
        <v>75</v>
      </c>
      <c r="V2089" s="2" t="s">
        <v>4255</v>
      </c>
      <c r="W2089" s="2" t="s">
        <v>4338</v>
      </c>
      <c r="X2089" s="3">
        <v>44901.15347222222</v>
      </c>
      <c r="Y2089" s="2" t="s">
        <v>2982</v>
      </c>
      <c r="Z2089" s="2" t="s">
        <v>36</v>
      </c>
      <c r="AA2089" s="2"/>
      <c r="AB2089" s="2" t="s">
        <v>4339</v>
      </c>
    </row>
    <row r="2090" spans="1:28" ht="13" x14ac:dyDescent="0.15">
      <c r="A2090" s="1">
        <v>397</v>
      </c>
      <c r="B2090" s="2" t="s">
        <v>28</v>
      </c>
      <c r="C2090" s="2" t="s">
        <v>4252</v>
      </c>
      <c r="D2090" s="1">
        <v>5</v>
      </c>
      <c r="E2090" s="2" t="s">
        <v>30</v>
      </c>
      <c r="F2090" s="2" t="s">
        <v>119</v>
      </c>
      <c r="G2090" s="2"/>
      <c r="H2090" s="1">
        <v>28</v>
      </c>
      <c r="I2090" s="1">
        <v>34</v>
      </c>
      <c r="J2090" s="1">
        <v>0</v>
      </c>
      <c r="K2090" s="1">
        <v>5</v>
      </c>
      <c r="L2090" s="1">
        <v>39.299999999999997</v>
      </c>
      <c r="M2090" s="1">
        <v>39.36</v>
      </c>
      <c r="N2090" s="1">
        <v>36.962000000000003</v>
      </c>
      <c r="O2090" s="1">
        <v>37</v>
      </c>
      <c r="P2090" s="1">
        <v>6</v>
      </c>
      <c r="Q2090" s="1">
        <v>30</v>
      </c>
      <c r="R2090" s="2" t="s">
        <v>31</v>
      </c>
      <c r="S2090" s="2"/>
      <c r="T2090" s="2" t="s">
        <v>120</v>
      </c>
      <c r="U2090" s="2" t="s">
        <v>121</v>
      </c>
      <c r="V2090" s="2" t="s">
        <v>122</v>
      </c>
      <c r="W2090" s="2" t="s">
        <v>4340</v>
      </c>
      <c r="X2090" s="3">
        <v>44901.126388888886</v>
      </c>
      <c r="Y2090" s="2" t="s">
        <v>2982</v>
      </c>
      <c r="Z2090" s="2" t="s">
        <v>36</v>
      </c>
      <c r="AA2090" s="2"/>
      <c r="AB2090" s="2" t="s">
        <v>4341</v>
      </c>
    </row>
    <row r="2091" spans="1:28" ht="13" x14ac:dyDescent="0.15">
      <c r="A2091" s="1">
        <v>397</v>
      </c>
      <c r="B2091" s="2" t="s">
        <v>28</v>
      </c>
      <c r="C2091" s="2" t="s">
        <v>4252</v>
      </c>
      <c r="D2091" s="1">
        <v>5</v>
      </c>
      <c r="E2091" s="2" t="s">
        <v>30</v>
      </c>
      <c r="F2091" s="2" t="s">
        <v>119</v>
      </c>
      <c r="G2091" s="2"/>
      <c r="H2091" s="1">
        <v>28</v>
      </c>
      <c r="I2091" s="1">
        <v>34</v>
      </c>
      <c r="J2091" s="1">
        <v>28</v>
      </c>
      <c r="K2091" s="1">
        <v>5</v>
      </c>
      <c r="L2091" s="1">
        <v>39.299999999999997</v>
      </c>
      <c r="M2091" s="1">
        <v>39.36</v>
      </c>
      <c r="N2091" s="1">
        <v>36.962000000000003</v>
      </c>
      <c r="O2091" s="1">
        <v>37</v>
      </c>
      <c r="P2091" s="1">
        <v>6</v>
      </c>
      <c r="Q2091" s="1">
        <v>212</v>
      </c>
      <c r="R2091" s="2" t="s">
        <v>59</v>
      </c>
      <c r="S2091" s="2" t="s">
        <v>32</v>
      </c>
      <c r="T2091" s="2"/>
      <c r="U2091" s="2"/>
      <c r="V2091" s="2" t="s">
        <v>32</v>
      </c>
      <c r="W2091" s="2" t="s">
        <v>4342</v>
      </c>
      <c r="X2091" s="3">
        <v>44901.125694444447</v>
      </c>
      <c r="Y2091" s="2" t="s">
        <v>2982</v>
      </c>
      <c r="Z2091" s="2" t="s">
        <v>36</v>
      </c>
      <c r="AA2091" s="2"/>
      <c r="AB2091" s="2" t="s">
        <v>4343</v>
      </c>
    </row>
    <row r="2092" spans="1:28" ht="13" x14ac:dyDescent="0.15">
      <c r="A2092" s="1">
        <v>397</v>
      </c>
      <c r="B2092" s="2" t="s">
        <v>28</v>
      </c>
      <c r="C2092" s="2" t="s">
        <v>4252</v>
      </c>
      <c r="D2092" s="1">
        <v>5</v>
      </c>
      <c r="E2092" s="2" t="s">
        <v>30</v>
      </c>
      <c r="F2092" s="2" t="s">
        <v>119</v>
      </c>
      <c r="G2092" s="2"/>
      <c r="H2092" s="1">
        <v>28</v>
      </c>
      <c r="I2092" s="1">
        <v>34</v>
      </c>
      <c r="J2092" s="1">
        <v>0</v>
      </c>
      <c r="K2092" s="1">
        <v>5</v>
      </c>
      <c r="L2092" s="1">
        <v>39.299999999999997</v>
      </c>
      <c r="M2092" s="1">
        <v>39.36</v>
      </c>
      <c r="N2092" s="1">
        <v>36.962000000000003</v>
      </c>
      <c r="O2092" s="1">
        <v>37</v>
      </c>
      <c r="P2092" s="1">
        <v>6</v>
      </c>
      <c r="Q2092" s="1">
        <v>5</v>
      </c>
      <c r="R2092" s="2" t="s">
        <v>31</v>
      </c>
      <c r="S2092" s="2"/>
      <c r="T2092" s="2" t="s">
        <v>136</v>
      </c>
      <c r="U2092" s="2" t="s">
        <v>137</v>
      </c>
      <c r="V2092" s="2" t="s">
        <v>138</v>
      </c>
      <c r="W2092" s="2" t="s">
        <v>4344</v>
      </c>
      <c r="X2092" s="3">
        <v>44901.126388888886</v>
      </c>
      <c r="Y2092" s="2" t="s">
        <v>2982</v>
      </c>
      <c r="Z2092" s="2" t="s">
        <v>36</v>
      </c>
      <c r="AA2092" s="2"/>
      <c r="AB2092" s="2" t="s">
        <v>4345</v>
      </c>
    </row>
    <row r="2093" spans="1:28" ht="13" x14ac:dyDescent="0.15">
      <c r="A2093" s="1">
        <v>397</v>
      </c>
      <c r="B2093" s="2" t="s">
        <v>28</v>
      </c>
      <c r="C2093" s="2" t="s">
        <v>4252</v>
      </c>
      <c r="D2093" s="1">
        <v>5</v>
      </c>
      <c r="E2093" s="2" t="s">
        <v>30</v>
      </c>
      <c r="F2093" s="2" t="s">
        <v>119</v>
      </c>
      <c r="G2093" s="2"/>
      <c r="H2093" s="1">
        <v>28</v>
      </c>
      <c r="I2093" s="1">
        <v>34</v>
      </c>
      <c r="J2093" s="1">
        <v>0</v>
      </c>
      <c r="K2093" s="1">
        <v>5</v>
      </c>
      <c r="L2093" s="1">
        <v>39.299999999999997</v>
      </c>
      <c r="M2093" s="1">
        <v>39.36</v>
      </c>
      <c r="N2093" s="1">
        <v>36.962000000000003</v>
      </c>
      <c r="O2093" s="1">
        <v>37</v>
      </c>
      <c r="P2093" s="1">
        <v>6</v>
      </c>
      <c r="Q2093" s="1">
        <v>5</v>
      </c>
      <c r="R2093" s="2" t="s">
        <v>31</v>
      </c>
      <c r="S2093" s="2"/>
      <c r="T2093" s="2" t="s">
        <v>141</v>
      </c>
      <c r="U2093" s="2" t="s">
        <v>142</v>
      </c>
      <c r="V2093" s="2" t="s">
        <v>143</v>
      </c>
      <c r="W2093" s="2" t="s">
        <v>4346</v>
      </c>
      <c r="X2093" s="3">
        <v>44901.126388888886</v>
      </c>
      <c r="Y2093" s="2" t="s">
        <v>2982</v>
      </c>
      <c r="Z2093" s="2" t="s">
        <v>36</v>
      </c>
      <c r="AA2093" s="2"/>
      <c r="AB2093" s="2" t="s">
        <v>4347</v>
      </c>
    </row>
    <row r="2094" spans="1:28" ht="13" x14ac:dyDescent="0.15">
      <c r="A2094" s="1">
        <v>397</v>
      </c>
      <c r="B2094" s="2" t="s">
        <v>28</v>
      </c>
      <c r="C2094" s="2" t="s">
        <v>4252</v>
      </c>
      <c r="D2094" s="1">
        <v>5</v>
      </c>
      <c r="E2094" s="2" t="s">
        <v>30</v>
      </c>
      <c r="F2094" s="2" t="s">
        <v>119</v>
      </c>
      <c r="G2094" s="2"/>
      <c r="H2094" s="1">
        <v>28</v>
      </c>
      <c r="I2094" s="1">
        <v>34</v>
      </c>
      <c r="J2094" s="1">
        <v>0</v>
      </c>
      <c r="K2094" s="1">
        <v>5</v>
      </c>
      <c r="L2094" s="1">
        <v>39.299999999999997</v>
      </c>
      <c r="M2094" s="1">
        <v>39.36</v>
      </c>
      <c r="N2094" s="1">
        <v>36.962000000000003</v>
      </c>
      <c r="O2094" s="1">
        <v>37</v>
      </c>
      <c r="P2094" s="1">
        <v>6</v>
      </c>
      <c r="Q2094" s="1">
        <v>20</v>
      </c>
      <c r="R2094" s="2" t="s">
        <v>31</v>
      </c>
      <c r="S2094" s="2"/>
      <c r="T2094" s="2" t="s">
        <v>158</v>
      </c>
      <c r="U2094" s="2" t="s">
        <v>159</v>
      </c>
      <c r="V2094" s="2" t="s">
        <v>160</v>
      </c>
      <c r="W2094" s="2" t="s">
        <v>4348</v>
      </c>
      <c r="X2094" s="3">
        <v>44901.126388888886</v>
      </c>
      <c r="Y2094" s="2" t="s">
        <v>2982</v>
      </c>
      <c r="Z2094" s="2" t="s">
        <v>36</v>
      </c>
      <c r="AA2094" s="2"/>
      <c r="AB2094" s="2" t="s">
        <v>4349</v>
      </c>
    </row>
    <row r="2095" spans="1:28" ht="13" x14ac:dyDescent="0.15">
      <c r="A2095" s="1">
        <v>397</v>
      </c>
      <c r="B2095" s="2" t="s">
        <v>28</v>
      </c>
      <c r="C2095" s="2" t="s">
        <v>4252</v>
      </c>
      <c r="D2095" s="1">
        <v>5</v>
      </c>
      <c r="E2095" s="2" t="s">
        <v>30</v>
      </c>
      <c r="F2095" s="2" t="s">
        <v>119</v>
      </c>
      <c r="G2095" s="2"/>
      <c r="H2095" s="1">
        <v>28</v>
      </c>
      <c r="I2095" s="1">
        <v>34</v>
      </c>
      <c r="J2095" s="1">
        <v>0</v>
      </c>
      <c r="K2095" s="1">
        <v>5</v>
      </c>
      <c r="L2095" s="1">
        <v>39.299999999999997</v>
      </c>
      <c r="M2095" s="1">
        <v>39.36</v>
      </c>
      <c r="N2095" s="1">
        <v>36.962000000000003</v>
      </c>
      <c r="O2095" s="1">
        <v>37</v>
      </c>
      <c r="P2095" s="1">
        <v>6</v>
      </c>
      <c r="Q2095" s="1">
        <v>30</v>
      </c>
      <c r="R2095" s="2" t="s">
        <v>31</v>
      </c>
      <c r="S2095" s="2"/>
      <c r="T2095" s="2" t="s">
        <v>125</v>
      </c>
      <c r="U2095" s="2" t="s">
        <v>126</v>
      </c>
      <c r="V2095" s="2" t="s">
        <v>127</v>
      </c>
      <c r="W2095" s="2" t="s">
        <v>4350</v>
      </c>
      <c r="X2095" s="3">
        <v>44901.126388888886</v>
      </c>
      <c r="Y2095" s="2" t="s">
        <v>2982</v>
      </c>
      <c r="Z2095" s="2" t="s">
        <v>36</v>
      </c>
      <c r="AA2095" s="2"/>
      <c r="AB2095" s="2" t="s">
        <v>4351</v>
      </c>
    </row>
    <row r="2096" spans="1:28" ht="13" x14ac:dyDescent="0.15">
      <c r="A2096" s="1">
        <v>397</v>
      </c>
      <c r="B2096" s="2" t="s">
        <v>28</v>
      </c>
      <c r="C2096" s="2" t="s">
        <v>4252</v>
      </c>
      <c r="D2096" s="1">
        <v>5</v>
      </c>
      <c r="E2096" s="2" t="s">
        <v>30</v>
      </c>
      <c r="F2096" s="2" t="s">
        <v>119</v>
      </c>
      <c r="G2096" s="2"/>
      <c r="H2096" s="1">
        <v>28</v>
      </c>
      <c r="I2096" s="1">
        <v>34</v>
      </c>
      <c r="J2096" s="1">
        <v>0</v>
      </c>
      <c r="K2096" s="1">
        <v>5</v>
      </c>
      <c r="L2096" s="1">
        <v>39.299999999999997</v>
      </c>
      <c r="M2096" s="1">
        <v>39.36</v>
      </c>
      <c r="N2096" s="1">
        <v>36.962000000000003</v>
      </c>
      <c r="O2096" s="1">
        <v>37</v>
      </c>
      <c r="P2096" s="1">
        <v>6</v>
      </c>
      <c r="Q2096" s="1">
        <v>5</v>
      </c>
      <c r="R2096" s="2" t="s">
        <v>31</v>
      </c>
      <c r="S2096" s="2"/>
      <c r="T2096" s="2" t="s">
        <v>153</v>
      </c>
      <c r="U2096" s="2" t="s">
        <v>154</v>
      </c>
      <c r="V2096" s="2" t="s">
        <v>155</v>
      </c>
      <c r="W2096" s="2" t="s">
        <v>4352</v>
      </c>
      <c r="X2096" s="3">
        <v>44901.126388888886</v>
      </c>
      <c r="Y2096" s="2" t="s">
        <v>2982</v>
      </c>
      <c r="Z2096" s="2" t="s">
        <v>36</v>
      </c>
      <c r="AA2096" s="2"/>
      <c r="AB2096" s="2" t="s">
        <v>4353</v>
      </c>
    </row>
    <row r="2097" spans="1:28" ht="13" x14ac:dyDescent="0.15">
      <c r="A2097" s="1">
        <v>397</v>
      </c>
      <c r="B2097" s="2" t="s">
        <v>28</v>
      </c>
      <c r="C2097" s="2" t="s">
        <v>4252</v>
      </c>
      <c r="D2097" s="1">
        <v>5</v>
      </c>
      <c r="E2097" s="2" t="s">
        <v>30</v>
      </c>
      <c r="F2097" s="2" t="s">
        <v>119</v>
      </c>
      <c r="G2097" s="2"/>
      <c r="H2097" s="1">
        <v>28</v>
      </c>
      <c r="I2097" s="1">
        <v>34</v>
      </c>
      <c r="J2097" s="1">
        <v>0</v>
      </c>
      <c r="K2097" s="1">
        <v>5</v>
      </c>
      <c r="L2097" s="1">
        <v>39.299999999999997</v>
      </c>
      <c r="M2097" s="1">
        <v>39.36</v>
      </c>
      <c r="N2097" s="1">
        <v>36.962000000000003</v>
      </c>
      <c r="O2097" s="1">
        <v>37</v>
      </c>
      <c r="P2097" s="1">
        <v>6</v>
      </c>
      <c r="Q2097" s="1">
        <v>20</v>
      </c>
      <c r="R2097" s="2" t="s">
        <v>31</v>
      </c>
      <c r="S2097" s="2"/>
      <c r="T2097" s="2" t="s">
        <v>146</v>
      </c>
      <c r="U2097" s="2" t="s">
        <v>147</v>
      </c>
      <c r="V2097" s="2" t="s">
        <v>148</v>
      </c>
      <c r="W2097" s="2" t="s">
        <v>4354</v>
      </c>
      <c r="X2097" s="3">
        <v>44901.126388888886</v>
      </c>
      <c r="Y2097" s="2" t="s">
        <v>2982</v>
      </c>
      <c r="Z2097" s="2" t="s">
        <v>36</v>
      </c>
      <c r="AA2097" s="2"/>
      <c r="AB2097" s="2" t="s">
        <v>4355</v>
      </c>
    </row>
    <row r="2098" spans="1:28" ht="13" x14ac:dyDescent="0.15">
      <c r="A2098" s="1">
        <v>397</v>
      </c>
      <c r="B2098" s="2" t="s">
        <v>28</v>
      </c>
      <c r="C2098" s="2" t="s">
        <v>4252</v>
      </c>
      <c r="D2098" s="1">
        <v>6</v>
      </c>
      <c r="E2098" s="2" t="s">
        <v>30</v>
      </c>
      <c r="F2098" s="2">
        <v>3</v>
      </c>
      <c r="G2098" s="2"/>
      <c r="H2098" s="1">
        <v>75</v>
      </c>
      <c r="I2098" s="1">
        <v>75</v>
      </c>
      <c r="J2098" s="1">
        <v>75</v>
      </c>
      <c r="K2098" s="1">
        <v>5</v>
      </c>
      <c r="L2098" s="1">
        <v>40.67</v>
      </c>
      <c r="M2098" s="1">
        <v>40.67</v>
      </c>
      <c r="N2098" s="1">
        <v>40.475999999999999</v>
      </c>
      <c r="O2098" s="1">
        <v>40.475999999999999</v>
      </c>
      <c r="P2098" s="1">
        <v>0</v>
      </c>
      <c r="Q2098" s="1">
        <v>2</v>
      </c>
      <c r="R2098" s="2" t="s">
        <v>53</v>
      </c>
      <c r="S2098" s="2"/>
      <c r="T2098" s="2" t="s">
        <v>74</v>
      </c>
      <c r="U2098" s="2" t="s">
        <v>75</v>
      </c>
      <c r="V2098" s="2" t="s">
        <v>4255</v>
      </c>
      <c r="W2098" s="2" t="s">
        <v>4356</v>
      </c>
      <c r="X2098" s="3">
        <v>44901.184027777781</v>
      </c>
      <c r="Y2098" s="2" t="s">
        <v>2982</v>
      </c>
      <c r="Z2098" s="2" t="s">
        <v>36</v>
      </c>
      <c r="AA2098" s="2"/>
      <c r="AB2098" s="2" t="s">
        <v>4357</v>
      </c>
    </row>
    <row r="2099" spans="1:28" ht="13" x14ac:dyDescent="0.15">
      <c r="A2099" s="1">
        <v>397</v>
      </c>
      <c r="B2099" s="2" t="s">
        <v>28</v>
      </c>
      <c r="C2099" s="2" t="s">
        <v>4252</v>
      </c>
      <c r="D2099" s="1">
        <v>6</v>
      </c>
      <c r="E2099" s="2" t="s">
        <v>30</v>
      </c>
      <c r="F2099" s="2">
        <v>5</v>
      </c>
      <c r="G2099" s="2"/>
      <c r="H2099" s="1">
        <v>75</v>
      </c>
      <c r="I2099" s="1">
        <v>75</v>
      </c>
      <c r="J2099" s="1">
        <v>75</v>
      </c>
      <c r="K2099" s="1">
        <v>5</v>
      </c>
      <c r="L2099" s="1">
        <v>43.59</v>
      </c>
      <c r="M2099" s="1">
        <v>43.59</v>
      </c>
      <c r="N2099" s="1">
        <v>43.241999999999997</v>
      </c>
      <c r="O2099" s="1">
        <v>43.241999999999997</v>
      </c>
      <c r="P2099" s="1">
        <v>0</v>
      </c>
      <c r="Q2099" s="1">
        <v>2</v>
      </c>
      <c r="R2099" s="2" t="s">
        <v>53</v>
      </c>
      <c r="S2099" s="2"/>
      <c r="T2099" s="2" t="s">
        <v>74</v>
      </c>
      <c r="U2099" s="2" t="s">
        <v>75</v>
      </c>
      <c r="V2099" s="2" t="s">
        <v>4255</v>
      </c>
      <c r="W2099" s="2" t="s">
        <v>4358</v>
      </c>
      <c r="X2099" s="3">
        <v>44901.184027777781</v>
      </c>
      <c r="Y2099" s="2" t="s">
        <v>2982</v>
      </c>
      <c r="Z2099" s="2" t="s">
        <v>36</v>
      </c>
      <c r="AA2099" s="2"/>
      <c r="AB2099" s="2" t="s">
        <v>4359</v>
      </c>
    </row>
    <row r="2100" spans="1:28" ht="13" x14ac:dyDescent="0.15">
      <c r="A2100" s="1">
        <v>397</v>
      </c>
      <c r="B2100" s="2" t="s">
        <v>28</v>
      </c>
      <c r="C2100" s="2" t="s">
        <v>4252</v>
      </c>
      <c r="D2100" s="1">
        <v>6</v>
      </c>
      <c r="E2100" s="2" t="s">
        <v>30</v>
      </c>
      <c r="F2100" s="2" t="s">
        <v>119</v>
      </c>
      <c r="G2100" s="2"/>
      <c r="H2100" s="1">
        <v>23</v>
      </c>
      <c r="I2100" s="1">
        <v>29</v>
      </c>
      <c r="J2100" s="1">
        <v>0</v>
      </c>
      <c r="K2100" s="1">
        <v>5</v>
      </c>
      <c r="L2100" s="1">
        <v>46.97</v>
      </c>
      <c r="M2100" s="1">
        <v>47.03</v>
      </c>
      <c r="N2100" s="1">
        <v>46.444000000000003</v>
      </c>
      <c r="O2100" s="1">
        <v>46.500999999999998</v>
      </c>
      <c r="P2100" s="1">
        <v>6</v>
      </c>
      <c r="Q2100" s="1">
        <v>20</v>
      </c>
      <c r="R2100" s="2" t="s">
        <v>31</v>
      </c>
      <c r="S2100" s="2"/>
      <c r="T2100" s="2" t="s">
        <v>158</v>
      </c>
      <c r="U2100" s="2" t="s">
        <v>159</v>
      </c>
      <c r="V2100" s="2" t="s">
        <v>160</v>
      </c>
      <c r="W2100" s="2" t="s">
        <v>4360</v>
      </c>
      <c r="X2100" s="3">
        <v>44901.152083333334</v>
      </c>
      <c r="Y2100" s="2" t="s">
        <v>2982</v>
      </c>
      <c r="Z2100" s="2" t="s">
        <v>36</v>
      </c>
      <c r="AA2100" s="2"/>
      <c r="AB2100" s="2" t="s">
        <v>4361</v>
      </c>
    </row>
    <row r="2101" spans="1:28" ht="13" x14ac:dyDescent="0.15">
      <c r="A2101" s="1">
        <v>397</v>
      </c>
      <c r="B2101" s="2" t="s">
        <v>28</v>
      </c>
      <c r="C2101" s="2" t="s">
        <v>4252</v>
      </c>
      <c r="D2101" s="1">
        <v>6</v>
      </c>
      <c r="E2101" s="2" t="s">
        <v>30</v>
      </c>
      <c r="F2101" s="2" t="s">
        <v>119</v>
      </c>
      <c r="G2101" s="2"/>
      <c r="H2101" s="1">
        <v>23</v>
      </c>
      <c r="I2101" s="1">
        <v>29</v>
      </c>
      <c r="J2101" s="1">
        <v>0</v>
      </c>
      <c r="K2101" s="1">
        <v>5</v>
      </c>
      <c r="L2101" s="1">
        <v>46.97</v>
      </c>
      <c r="M2101" s="1">
        <v>47.03</v>
      </c>
      <c r="N2101" s="1">
        <v>46.444000000000003</v>
      </c>
      <c r="O2101" s="1">
        <v>46.500999999999998</v>
      </c>
      <c r="P2101" s="1">
        <v>6</v>
      </c>
      <c r="Q2101" s="1">
        <v>5</v>
      </c>
      <c r="R2101" s="2" t="s">
        <v>31</v>
      </c>
      <c r="S2101" s="2"/>
      <c r="T2101" s="2" t="s">
        <v>153</v>
      </c>
      <c r="U2101" s="2" t="s">
        <v>154</v>
      </c>
      <c r="V2101" s="2" t="s">
        <v>155</v>
      </c>
      <c r="W2101" s="2" t="s">
        <v>4362</v>
      </c>
      <c r="X2101" s="3">
        <v>44901.152083333334</v>
      </c>
      <c r="Y2101" s="2" t="s">
        <v>2982</v>
      </c>
      <c r="Z2101" s="2" t="s">
        <v>36</v>
      </c>
      <c r="AA2101" s="2"/>
      <c r="AB2101" s="2" t="s">
        <v>4363</v>
      </c>
    </row>
    <row r="2102" spans="1:28" ht="13" x14ac:dyDescent="0.15">
      <c r="A2102" s="1">
        <v>397</v>
      </c>
      <c r="B2102" s="2" t="s">
        <v>28</v>
      </c>
      <c r="C2102" s="2" t="s">
        <v>4252</v>
      </c>
      <c r="D2102" s="1">
        <v>6</v>
      </c>
      <c r="E2102" s="2" t="s">
        <v>30</v>
      </c>
      <c r="F2102" s="2" t="s">
        <v>119</v>
      </c>
      <c r="G2102" s="2"/>
      <c r="H2102" s="1">
        <v>23</v>
      </c>
      <c r="I2102" s="1">
        <v>29</v>
      </c>
      <c r="J2102" s="1">
        <v>0</v>
      </c>
      <c r="K2102" s="1">
        <v>5</v>
      </c>
      <c r="L2102" s="1">
        <v>46.97</v>
      </c>
      <c r="M2102" s="1">
        <v>47.03</v>
      </c>
      <c r="N2102" s="1">
        <v>46.444000000000003</v>
      </c>
      <c r="O2102" s="1">
        <v>46.500999999999998</v>
      </c>
      <c r="P2102" s="1">
        <v>6</v>
      </c>
      <c r="Q2102" s="1">
        <v>5</v>
      </c>
      <c r="R2102" s="2" t="s">
        <v>31</v>
      </c>
      <c r="S2102" s="2"/>
      <c r="T2102" s="2" t="s">
        <v>141</v>
      </c>
      <c r="U2102" s="2" t="s">
        <v>142</v>
      </c>
      <c r="V2102" s="2" t="s">
        <v>143</v>
      </c>
      <c r="W2102" s="2" t="s">
        <v>4364</v>
      </c>
      <c r="X2102" s="3">
        <v>44901.152083333334</v>
      </c>
      <c r="Y2102" s="2" t="s">
        <v>2982</v>
      </c>
      <c r="Z2102" s="2" t="s">
        <v>36</v>
      </c>
      <c r="AA2102" s="2"/>
      <c r="AB2102" s="2" t="s">
        <v>4365</v>
      </c>
    </row>
    <row r="2103" spans="1:28" ht="13" x14ac:dyDescent="0.15">
      <c r="A2103" s="1">
        <v>397</v>
      </c>
      <c r="B2103" s="2" t="s">
        <v>28</v>
      </c>
      <c r="C2103" s="2" t="s">
        <v>4252</v>
      </c>
      <c r="D2103" s="1">
        <v>6</v>
      </c>
      <c r="E2103" s="2" t="s">
        <v>30</v>
      </c>
      <c r="F2103" s="2" t="s">
        <v>119</v>
      </c>
      <c r="G2103" s="2"/>
      <c r="H2103" s="1">
        <v>23</v>
      </c>
      <c r="I2103" s="1">
        <v>29</v>
      </c>
      <c r="J2103" s="1">
        <v>0</v>
      </c>
      <c r="K2103" s="1">
        <v>5</v>
      </c>
      <c r="L2103" s="1">
        <v>46.97</v>
      </c>
      <c r="M2103" s="1">
        <v>47.03</v>
      </c>
      <c r="N2103" s="1">
        <v>46.444000000000003</v>
      </c>
      <c r="O2103" s="1">
        <v>46.500999999999998</v>
      </c>
      <c r="P2103" s="1">
        <v>6</v>
      </c>
      <c r="Q2103" s="1">
        <v>20</v>
      </c>
      <c r="R2103" s="2" t="s">
        <v>31</v>
      </c>
      <c r="S2103" s="2"/>
      <c r="T2103" s="2" t="s">
        <v>146</v>
      </c>
      <c r="U2103" s="2" t="s">
        <v>147</v>
      </c>
      <c r="V2103" s="2" t="s">
        <v>148</v>
      </c>
      <c r="W2103" s="2" t="s">
        <v>4366</v>
      </c>
      <c r="X2103" s="3">
        <v>44901.152083333334</v>
      </c>
      <c r="Y2103" s="2" t="s">
        <v>2982</v>
      </c>
      <c r="Z2103" s="2" t="s">
        <v>36</v>
      </c>
      <c r="AA2103" s="2"/>
      <c r="AB2103" s="2" t="s">
        <v>4367</v>
      </c>
    </row>
    <row r="2104" spans="1:28" ht="13" x14ac:dyDescent="0.15">
      <c r="A2104" s="1">
        <v>397</v>
      </c>
      <c r="B2104" s="2" t="s">
        <v>28</v>
      </c>
      <c r="C2104" s="2" t="s">
        <v>4252</v>
      </c>
      <c r="D2104" s="1">
        <v>6</v>
      </c>
      <c r="E2104" s="2" t="s">
        <v>30</v>
      </c>
      <c r="F2104" s="2" t="s">
        <v>119</v>
      </c>
      <c r="G2104" s="2"/>
      <c r="H2104" s="1">
        <v>23</v>
      </c>
      <c r="I2104" s="1">
        <v>29</v>
      </c>
      <c r="J2104" s="1">
        <v>0</v>
      </c>
      <c r="K2104" s="1">
        <v>5</v>
      </c>
      <c r="L2104" s="1">
        <v>46.97</v>
      </c>
      <c r="M2104" s="1">
        <v>47.03</v>
      </c>
      <c r="N2104" s="1">
        <v>46.444000000000003</v>
      </c>
      <c r="O2104" s="1">
        <v>46.500999999999998</v>
      </c>
      <c r="P2104" s="1">
        <v>6</v>
      </c>
      <c r="Q2104" s="1">
        <v>30</v>
      </c>
      <c r="R2104" s="2" t="s">
        <v>31</v>
      </c>
      <c r="S2104" s="2"/>
      <c r="T2104" s="2" t="s">
        <v>120</v>
      </c>
      <c r="U2104" s="2" t="s">
        <v>121</v>
      </c>
      <c r="V2104" s="2" t="s">
        <v>122</v>
      </c>
      <c r="W2104" s="2" t="s">
        <v>4368</v>
      </c>
      <c r="X2104" s="3">
        <v>44901.152083333334</v>
      </c>
      <c r="Y2104" s="2" t="s">
        <v>2982</v>
      </c>
      <c r="Z2104" s="2" t="s">
        <v>36</v>
      </c>
      <c r="AA2104" s="2"/>
      <c r="AB2104" s="2" t="s">
        <v>4369</v>
      </c>
    </row>
    <row r="2105" spans="1:28" ht="13" x14ac:dyDescent="0.15">
      <c r="A2105" s="1">
        <v>397</v>
      </c>
      <c r="B2105" s="2" t="s">
        <v>28</v>
      </c>
      <c r="C2105" s="2" t="s">
        <v>4252</v>
      </c>
      <c r="D2105" s="1">
        <v>6</v>
      </c>
      <c r="E2105" s="2" t="s">
        <v>30</v>
      </c>
      <c r="F2105" s="2" t="s">
        <v>119</v>
      </c>
      <c r="G2105" s="2"/>
      <c r="H2105" s="1">
        <v>23</v>
      </c>
      <c r="I2105" s="1">
        <v>29</v>
      </c>
      <c r="J2105" s="1">
        <v>0</v>
      </c>
      <c r="K2105" s="1">
        <v>5</v>
      </c>
      <c r="L2105" s="1">
        <v>46.97</v>
      </c>
      <c r="M2105" s="1">
        <v>47.03</v>
      </c>
      <c r="N2105" s="1">
        <v>46.444000000000003</v>
      </c>
      <c r="O2105" s="1">
        <v>46.500999999999998</v>
      </c>
      <c r="P2105" s="1">
        <v>6</v>
      </c>
      <c r="Q2105" s="1">
        <v>5</v>
      </c>
      <c r="R2105" s="2" t="s">
        <v>31</v>
      </c>
      <c r="S2105" s="2"/>
      <c r="T2105" s="2" t="s">
        <v>136</v>
      </c>
      <c r="U2105" s="2" t="s">
        <v>137</v>
      </c>
      <c r="V2105" s="2" t="s">
        <v>138</v>
      </c>
      <c r="W2105" s="2" t="s">
        <v>4370</v>
      </c>
      <c r="X2105" s="3">
        <v>44901.152083333334</v>
      </c>
      <c r="Y2105" s="2" t="s">
        <v>2982</v>
      </c>
      <c r="Z2105" s="2" t="s">
        <v>36</v>
      </c>
      <c r="AA2105" s="2"/>
      <c r="AB2105" s="2" t="s">
        <v>4371</v>
      </c>
    </row>
    <row r="2106" spans="1:28" ht="13" x14ac:dyDescent="0.15">
      <c r="A2106" s="1">
        <v>397</v>
      </c>
      <c r="B2106" s="2" t="s">
        <v>28</v>
      </c>
      <c r="C2106" s="2" t="s">
        <v>4252</v>
      </c>
      <c r="D2106" s="1">
        <v>6</v>
      </c>
      <c r="E2106" s="2" t="s">
        <v>30</v>
      </c>
      <c r="F2106" s="2" t="s">
        <v>119</v>
      </c>
      <c r="G2106" s="2"/>
      <c r="H2106" s="1">
        <v>23</v>
      </c>
      <c r="I2106" s="1">
        <v>29</v>
      </c>
      <c r="J2106" s="1">
        <v>0</v>
      </c>
      <c r="K2106" s="1">
        <v>5</v>
      </c>
      <c r="L2106" s="1">
        <v>46.97</v>
      </c>
      <c r="M2106" s="1">
        <v>47.03</v>
      </c>
      <c r="N2106" s="1">
        <v>46.444000000000003</v>
      </c>
      <c r="O2106" s="1">
        <v>46.500999999999998</v>
      </c>
      <c r="P2106" s="1">
        <v>6</v>
      </c>
      <c r="Q2106" s="1">
        <v>30</v>
      </c>
      <c r="R2106" s="2" t="s">
        <v>31</v>
      </c>
      <c r="S2106" s="2"/>
      <c r="T2106" s="2" t="s">
        <v>125</v>
      </c>
      <c r="U2106" s="2" t="s">
        <v>126</v>
      </c>
      <c r="V2106" s="2" t="s">
        <v>127</v>
      </c>
      <c r="W2106" s="2" t="s">
        <v>4372</v>
      </c>
      <c r="X2106" s="3">
        <v>44901.152083333334</v>
      </c>
      <c r="Y2106" s="2" t="s">
        <v>2982</v>
      </c>
      <c r="Z2106" s="2" t="s">
        <v>36</v>
      </c>
      <c r="AA2106" s="2"/>
      <c r="AB2106" s="2" t="s">
        <v>4373</v>
      </c>
    </row>
    <row r="2107" spans="1:28" ht="13" x14ac:dyDescent="0.15">
      <c r="A2107" s="1">
        <v>397</v>
      </c>
      <c r="B2107" s="2" t="s">
        <v>28</v>
      </c>
      <c r="C2107" s="2" t="s">
        <v>4252</v>
      </c>
      <c r="D2107" s="1">
        <v>6</v>
      </c>
      <c r="E2107" s="2" t="s">
        <v>30</v>
      </c>
      <c r="F2107" s="2" t="s">
        <v>119</v>
      </c>
      <c r="G2107" s="2"/>
      <c r="H2107" s="1">
        <v>23</v>
      </c>
      <c r="I2107" s="1">
        <v>29</v>
      </c>
      <c r="J2107" s="1">
        <v>23</v>
      </c>
      <c r="K2107" s="1">
        <v>5</v>
      </c>
      <c r="L2107" s="1">
        <v>46.97</v>
      </c>
      <c r="M2107" s="1">
        <v>47.03</v>
      </c>
      <c r="N2107" s="1">
        <v>46.444000000000003</v>
      </c>
      <c r="O2107" s="1">
        <v>46.500999999999998</v>
      </c>
      <c r="P2107" s="1">
        <v>6</v>
      </c>
      <c r="Q2107" s="1">
        <v>212</v>
      </c>
      <c r="R2107" s="2" t="s">
        <v>59</v>
      </c>
      <c r="S2107" s="2" t="s">
        <v>32</v>
      </c>
      <c r="T2107" s="2"/>
      <c r="U2107" s="2"/>
      <c r="V2107" s="2" t="s">
        <v>32</v>
      </c>
      <c r="W2107" s="2" t="s">
        <v>4374</v>
      </c>
      <c r="X2107" s="3">
        <v>44901.152083333334</v>
      </c>
      <c r="Y2107" s="2" t="s">
        <v>2982</v>
      </c>
      <c r="Z2107" s="2" t="s">
        <v>36</v>
      </c>
      <c r="AA2107" s="2"/>
      <c r="AB2107" s="2" t="s">
        <v>4375</v>
      </c>
    </row>
    <row r="2108" spans="1:28" ht="13" x14ac:dyDescent="0.15">
      <c r="A2108" s="1">
        <v>397</v>
      </c>
      <c r="B2108" s="2" t="s">
        <v>28</v>
      </c>
      <c r="C2108" s="2" t="s">
        <v>4252</v>
      </c>
      <c r="D2108" s="1">
        <v>7</v>
      </c>
      <c r="E2108" s="2" t="s">
        <v>30</v>
      </c>
      <c r="F2108" s="2">
        <v>3</v>
      </c>
      <c r="G2108" s="2"/>
      <c r="H2108" s="1">
        <v>82</v>
      </c>
      <c r="I2108" s="1">
        <v>82</v>
      </c>
      <c r="J2108" s="1">
        <v>82</v>
      </c>
      <c r="K2108" s="1">
        <v>5</v>
      </c>
      <c r="L2108" s="1">
        <v>50.17</v>
      </c>
      <c r="M2108" s="1">
        <v>50.17</v>
      </c>
      <c r="N2108" s="1">
        <v>49.924999999999997</v>
      </c>
      <c r="O2108" s="1">
        <v>49.924999999999997</v>
      </c>
      <c r="P2108" s="1">
        <v>0</v>
      </c>
      <c r="Q2108" s="1">
        <v>2</v>
      </c>
      <c r="R2108" s="2" t="s">
        <v>53</v>
      </c>
      <c r="S2108" s="2"/>
      <c r="T2108" s="2" t="s">
        <v>74</v>
      </c>
      <c r="U2108" s="2" t="s">
        <v>75</v>
      </c>
      <c r="V2108" s="2" t="s">
        <v>4376</v>
      </c>
      <c r="W2108" s="2" t="s">
        <v>4377</v>
      </c>
      <c r="X2108" s="3">
        <v>44901.240972222222</v>
      </c>
      <c r="Y2108" s="2" t="s">
        <v>1304</v>
      </c>
      <c r="Z2108" s="2" t="s">
        <v>36</v>
      </c>
      <c r="AA2108" s="2"/>
      <c r="AB2108" s="2" t="s">
        <v>4378</v>
      </c>
    </row>
    <row r="2109" spans="1:28" ht="13" x14ac:dyDescent="0.15">
      <c r="A2109" s="1">
        <v>397</v>
      </c>
      <c r="B2109" s="2" t="s">
        <v>28</v>
      </c>
      <c r="C2109" s="2" t="s">
        <v>4252</v>
      </c>
      <c r="D2109" s="1">
        <v>7</v>
      </c>
      <c r="E2109" s="2" t="s">
        <v>30</v>
      </c>
      <c r="F2109" s="2">
        <v>5</v>
      </c>
      <c r="G2109" s="2"/>
      <c r="H2109" s="1">
        <v>75</v>
      </c>
      <c r="I2109" s="1">
        <v>75</v>
      </c>
      <c r="J2109" s="1">
        <v>75</v>
      </c>
      <c r="K2109" s="1">
        <v>5</v>
      </c>
      <c r="L2109" s="1">
        <v>53.02</v>
      </c>
      <c r="M2109" s="1">
        <v>53.02</v>
      </c>
      <c r="N2109" s="1">
        <v>52.585000000000001</v>
      </c>
      <c r="O2109" s="1">
        <v>52.585000000000001</v>
      </c>
      <c r="P2109" s="1">
        <v>0</v>
      </c>
      <c r="Q2109" s="1">
        <v>2</v>
      </c>
      <c r="R2109" s="2" t="s">
        <v>53</v>
      </c>
      <c r="S2109" s="2"/>
      <c r="T2109" s="2" t="s">
        <v>74</v>
      </c>
      <c r="U2109" s="2" t="s">
        <v>75</v>
      </c>
      <c r="V2109" s="2" t="s">
        <v>4379</v>
      </c>
      <c r="W2109" s="2" t="s">
        <v>4380</v>
      </c>
      <c r="X2109" s="3">
        <v>44901.240972222222</v>
      </c>
      <c r="Y2109" s="2" t="s">
        <v>1304</v>
      </c>
      <c r="Z2109" s="2" t="s">
        <v>36</v>
      </c>
      <c r="AA2109" s="2"/>
      <c r="AB2109" s="2" t="s">
        <v>4381</v>
      </c>
    </row>
    <row r="2110" spans="1:28" ht="13" x14ac:dyDescent="0.15">
      <c r="A2110" s="1">
        <v>397</v>
      </c>
      <c r="B2110" s="2" t="s">
        <v>28</v>
      </c>
      <c r="C2110" s="2" t="s">
        <v>4252</v>
      </c>
      <c r="D2110" s="1">
        <v>7</v>
      </c>
      <c r="E2110" s="2" t="s">
        <v>30</v>
      </c>
      <c r="F2110" s="2" t="s">
        <v>119</v>
      </c>
      <c r="G2110" s="2"/>
      <c r="H2110" s="1">
        <v>15</v>
      </c>
      <c r="I2110" s="1">
        <v>21</v>
      </c>
      <c r="J2110" s="1">
        <v>0</v>
      </c>
      <c r="K2110" s="1">
        <v>5</v>
      </c>
      <c r="L2110" s="1">
        <v>56.62</v>
      </c>
      <c r="M2110" s="1">
        <v>56.68</v>
      </c>
      <c r="N2110" s="1">
        <v>55.944000000000003</v>
      </c>
      <c r="O2110" s="1">
        <v>56</v>
      </c>
      <c r="P2110" s="1">
        <v>6</v>
      </c>
      <c r="Q2110" s="1">
        <v>30</v>
      </c>
      <c r="R2110" s="2" t="s">
        <v>31</v>
      </c>
      <c r="S2110" s="2"/>
      <c r="T2110" s="2" t="s">
        <v>125</v>
      </c>
      <c r="U2110" s="2" t="s">
        <v>126</v>
      </c>
      <c r="V2110" s="2" t="s">
        <v>127</v>
      </c>
      <c r="W2110" s="2" t="s">
        <v>4382</v>
      </c>
      <c r="X2110" s="3">
        <v>44901.203472222223</v>
      </c>
      <c r="Y2110" s="2" t="s">
        <v>2982</v>
      </c>
      <c r="Z2110" s="2" t="s">
        <v>36</v>
      </c>
      <c r="AA2110" s="2"/>
      <c r="AB2110" s="2" t="s">
        <v>4383</v>
      </c>
    </row>
    <row r="2111" spans="1:28" ht="13" x14ac:dyDescent="0.15">
      <c r="A2111" s="1">
        <v>397</v>
      </c>
      <c r="B2111" s="2" t="s">
        <v>28</v>
      </c>
      <c r="C2111" s="2" t="s">
        <v>4252</v>
      </c>
      <c r="D2111" s="1">
        <v>7</v>
      </c>
      <c r="E2111" s="2" t="s">
        <v>30</v>
      </c>
      <c r="F2111" s="2" t="s">
        <v>119</v>
      </c>
      <c r="G2111" s="2"/>
      <c r="H2111" s="1">
        <v>15</v>
      </c>
      <c r="I2111" s="1">
        <v>21</v>
      </c>
      <c r="J2111" s="1">
        <v>0</v>
      </c>
      <c r="K2111" s="1">
        <v>5</v>
      </c>
      <c r="L2111" s="1">
        <v>56.62</v>
      </c>
      <c r="M2111" s="1">
        <v>56.68</v>
      </c>
      <c r="N2111" s="1">
        <v>55.944000000000003</v>
      </c>
      <c r="O2111" s="1">
        <v>56</v>
      </c>
      <c r="P2111" s="1">
        <v>6</v>
      </c>
      <c r="Q2111" s="1">
        <v>5</v>
      </c>
      <c r="R2111" s="2" t="s">
        <v>31</v>
      </c>
      <c r="S2111" s="2"/>
      <c r="T2111" s="2" t="s">
        <v>141</v>
      </c>
      <c r="U2111" s="2" t="s">
        <v>142</v>
      </c>
      <c r="V2111" s="2" t="s">
        <v>143</v>
      </c>
      <c r="W2111" s="2" t="s">
        <v>4384</v>
      </c>
      <c r="X2111" s="3">
        <v>44901.203472222223</v>
      </c>
      <c r="Y2111" s="2" t="s">
        <v>2982</v>
      </c>
      <c r="Z2111" s="2" t="s">
        <v>36</v>
      </c>
      <c r="AA2111" s="2"/>
      <c r="AB2111" s="2" t="s">
        <v>4385</v>
      </c>
    </row>
    <row r="2112" spans="1:28" ht="13" x14ac:dyDescent="0.15">
      <c r="A2112" s="1">
        <v>397</v>
      </c>
      <c r="B2112" s="2" t="s">
        <v>28</v>
      </c>
      <c r="C2112" s="2" t="s">
        <v>4252</v>
      </c>
      <c r="D2112" s="1">
        <v>7</v>
      </c>
      <c r="E2112" s="2" t="s">
        <v>30</v>
      </c>
      <c r="F2112" s="2" t="s">
        <v>119</v>
      </c>
      <c r="G2112" s="2"/>
      <c r="H2112" s="1">
        <v>15</v>
      </c>
      <c r="I2112" s="1">
        <v>21</v>
      </c>
      <c r="J2112" s="1">
        <v>0</v>
      </c>
      <c r="K2112" s="1">
        <v>5</v>
      </c>
      <c r="L2112" s="1">
        <v>56.62</v>
      </c>
      <c r="M2112" s="1">
        <v>56.68</v>
      </c>
      <c r="N2112" s="1">
        <v>55.944000000000003</v>
      </c>
      <c r="O2112" s="1">
        <v>56</v>
      </c>
      <c r="P2112" s="1">
        <v>6</v>
      </c>
      <c r="Q2112" s="1">
        <v>20</v>
      </c>
      <c r="R2112" s="2" t="s">
        <v>31</v>
      </c>
      <c r="S2112" s="2"/>
      <c r="T2112" s="2" t="s">
        <v>146</v>
      </c>
      <c r="U2112" s="2" t="s">
        <v>147</v>
      </c>
      <c r="V2112" s="2" t="s">
        <v>148</v>
      </c>
      <c r="W2112" s="2" t="s">
        <v>4386</v>
      </c>
      <c r="X2112" s="3">
        <v>44901.203472222223</v>
      </c>
      <c r="Y2112" s="2" t="s">
        <v>2982</v>
      </c>
      <c r="Z2112" s="2" t="s">
        <v>36</v>
      </c>
      <c r="AA2112" s="2"/>
      <c r="AB2112" s="2" t="s">
        <v>4387</v>
      </c>
    </row>
    <row r="2113" spans="1:28" ht="13" x14ac:dyDescent="0.15">
      <c r="A2113" s="1">
        <v>397</v>
      </c>
      <c r="B2113" s="2" t="s">
        <v>28</v>
      </c>
      <c r="C2113" s="2" t="s">
        <v>4252</v>
      </c>
      <c r="D2113" s="1">
        <v>7</v>
      </c>
      <c r="E2113" s="2" t="s">
        <v>30</v>
      </c>
      <c r="F2113" s="2" t="s">
        <v>119</v>
      </c>
      <c r="G2113" s="2"/>
      <c r="H2113" s="1">
        <v>15</v>
      </c>
      <c r="I2113" s="1">
        <v>21</v>
      </c>
      <c r="J2113" s="1">
        <v>0</v>
      </c>
      <c r="K2113" s="1">
        <v>5</v>
      </c>
      <c r="L2113" s="1">
        <v>56.62</v>
      </c>
      <c r="M2113" s="1">
        <v>56.68</v>
      </c>
      <c r="N2113" s="1">
        <v>55.944000000000003</v>
      </c>
      <c r="O2113" s="1">
        <v>56</v>
      </c>
      <c r="P2113" s="1">
        <v>6</v>
      </c>
      <c r="Q2113" s="1">
        <v>5</v>
      </c>
      <c r="R2113" s="2" t="s">
        <v>31</v>
      </c>
      <c r="S2113" s="2"/>
      <c r="T2113" s="2" t="s">
        <v>136</v>
      </c>
      <c r="U2113" s="2" t="s">
        <v>137</v>
      </c>
      <c r="V2113" s="2" t="s">
        <v>138</v>
      </c>
      <c r="W2113" s="2" t="s">
        <v>4388</v>
      </c>
      <c r="X2113" s="3">
        <v>44901.203472222223</v>
      </c>
      <c r="Y2113" s="2" t="s">
        <v>2982</v>
      </c>
      <c r="Z2113" s="2" t="s">
        <v>36</v>
      </c>
      <c r="AA2113" s="2"/>
      <c r="AB2113" s="2" t="s">
        <v>4389</v>
      </c>
    </row>
    <row r="2114" spans="1:28" ht="13" x14ac:dyDescent="0.15">
      <c r="A2114" s="1">
        <v>397</v>
      </c>
      <c r="B2114" s="2" t="s">
        <v>28</v>
      </c>
      <c r="C2114" s="2" t="s">
        <v>4252</v>
      </c>
      <c r="D2114" s="1">
        <v>7</v>
      </c>
      <c r="E2114" s="2" t="s">
        <v>30</v>
      </c>
      <c r="F2114" s="2" t="s">
        <v>119</v>
      </c>
      <c r="G2114" s="2"/>
      <c r="H2114" s="1">
        <v>15</v>
      </c>
      <c r="I2114" s="1">
        <v>21</v>
      </c>
      <c r="J2114" s="1">
        <v>0</v>
      </c>
      <c r="K2114" s="1">
        <v>5</v>
      </c>
      <c r="L2114" s="1">
        <v>56.62</v>
      </c>
      <c r="M2114" s="1">
        <v>56.68</v>
      </c>
      <c r="N2114" s="1">
        <v>55.944000000000003</v>
      </c>
      <c r="O2114" s="1">
        <v>56</v>
      </c>
      <c r="P2114" s="1">
        <v>6</v>
      </c>
      <c r="Q2114" s="1">
        <v>5</v>
      </c>
      <c r="R2114" s="2" t="s">
        <v>31</v>
      </c>
      <c r="S2114" s="2"/>
      <c r="T2114" s="2" t="s">
        <v>153</v>
      </c>
      <c r="U2114" s="2" t="s">
        <v>154</v>
      </c>
      <c r="V2114" s="2" t="s">
        <v>155</v>
      </c>
      <c r="W2114" s="2" t="s">
        <v>4390</v>
      </c>
      <c r="X2114" s="3">
        <v>44901.203472222223</v>
      </c>
      <c r="Y2114" s="2" t="s">
        <v>2982</v>
      </c>
      <c r="Z2114" s="2" t="s">
        <v>36</v>
      </c>
      <c r="AA2114" s="2"/>
      <c r="AB2114" s="2" t="s">
        <v>4391</v>
      </c>
    </row>
    <row r="2115" spans="1:28" ht="13" x14ac:dyDescent="0.15">
      <c r="A2115" s="1">
        <v>397</v>
      </c>
      <c r="B2115" s="2" t="s">
        <v>28</v>
      </c>
      <c r="C2115" s="2" t="s">
        <v>4252</v>
      </c>
      <c r="D2115" s="1">
        <v>7</v>
      </c>
      <c r="E2115" s="2" t="s">
        <v>30</v>
      </c>
      <c r="F2115" s="2" t="s">
        <v>119</v>
      </c>
      <c r="G2115" s="2"/>
      <c r="H2115" s="1">
        <v>15</v>
      </c>
      <c r="I2115" s="1">
        <v>21</v>
      </c>
      <c r="J2115" s="1">
        <v>0</v>
      </c>
      <c r="K2115" s="1">
        <v>5</v>
      </c>
      <c r="L2115" s="1">
        <v>56.62</v>
      </c>
      <c r="M2115" s="1">
        <v>56.68</v>
      </c>
      <c r="N2115" s="1">
        <v>55.944000000000003</v>
      </c>
      <c r="O2115" s="1">
        <v>56</v>
      </c>
      <c r="P2115" s="1">
        <v>6</v>
      </c>
      <c r="Q2115" s="1">
        <v>20</v>
      </c>
      <c r="R2115" s="2" t="s">
        <v>31</v>
      </c>
      <c r="S2115" s="2"/>
      <c r="T2115" s="2" t="s">
        <v>158</v>
      </c>
      <c r="U2115" s="2" t="s">
        <v>159</v>
      </c>
      <c r="V2115" s="2" t="s">
        <v>160</v>
      </c>
      <c r="W2115" s="2" t="s">
        <v>4392</v>
      </c>
      <c r="X2115" s="3">
        <v>44901.203472222223</v>
      </c>
      <c r="Y2115" s="2" t="s">
        <v>2982</v>
      </c>
      <c r="Z2115" s="2" t="s">
        <v>36</v>
      </c>
      <c r="AA2115" s="2"/>
      <c r="AB2115" s="2" t="s">
        <v>4393</v>
      </c>
    </row>
    <row r="2116" spans="1:28" ht="13" x14ac:dyDescent="0.15">
      <c r="A2116" s="1">
        <v>397</v>
      </c>
      <c r="B2116" s="2" t="s">
        <v>28</v>
      </c>
      <c r="C2116" s="2" t="s">
        <v>4252</v>
      </c>
      <c r="D2116" s="1">
        <v>7</v>
      </c>
      <c r="E2116" s="2" t="s">
        <v>30</v>
      </c>
      <c r="F2116" s="2" t="s">
        <v>119</v>
      </c>
      <c r="G2116" s="2"/>
      <c r="H2116" s="1">
        <v>15</v>
      </c>
      <c r="I2116" s="1">
        <v>21</v>
      </c>
      <c r="J2116" s="1">
        <v>15</v>
      </c>
      <c r="K2116" s="1">
        <v>5</v>
      </c>
      <c r="L2116" s="1">
        <v>56.62</v>
      </c>
      <c r="M2116" s="1">
        <v>56.68</v>
      </c>
      <c r="N2116" s="1">
        <v>55.944000000000003</v>
      </c>
      <c r="O2116" s="1">
        <v>56</v>
      </c>
      <c r="P2116" s="1">
        <v>6</v>
      </c>
      <c r="Q2116" s="1">
        <v>212</v>
      </c>
      <c r="R2116" s="2" t="s">
        <v>59</v>
      </c>
      <c r="S2116" s="2" t="s">
        <v>32</v>
      </c>
      <c r="T2116" s="2"/>
      <c r="U2116" s="2"/>
      <c r="V2116" s="2" t="s">
        <v>32</v>
      </c>
      <c r="W2116" s="2" t="s">
        <v>4394</v>
      </c>
      <c r="X2116" s="3">
        <v>44901.203472222223</v>
      </c>
      <c r="Y2116" s="2" t="s">
        <v>2982</v>
      </c>
      <c r="Z2116" s="2" t="s">
        <v>36</v>
      </c>
      <c r="AA2116" s="2"/>
      <c r="AB2116" s="2" t="s">
        <v>4395</v>
      </c>
    </row>
    <row r="2117" spans="1:28" ht="13" x14ac:dyDescent="0.15">
      <c r="A2117" s="1">
        <v>397</v>
      </c>
      <c r="B2117" s="2" t="s">
        <v>28</v>
      </c>
      <c r="C2117" s="2" t="s">
        <v>4252</v>
      </c>
      <c r="D2117" s="1">
        <v>7</v>
      </c>
      <c r="E2117" s="2" t="s">
        <v>30</v>
      </c>
      <c r="F2117" s="2" t="s">
        <v>119</v>
      </c>
      <c r="G2117" s="2"/>
      <c r="H2117" s="1">
        <v>15</v>
      </c>
      <c r="I2117" s="1">
        <v>21</v>
      </c>
      <c r="J2117" s="1">
        <v>0</v>
      </c>
      <c r="K2117" s="1">
        <v>5</v>
      </c>
      <c r="L2117" s="1">
        <v>56.62</v>
      </c>
      <c r="M2117" s="1">
        <v>56.68</v>
      </c>
      <c r="N2117" s="1">
        <v>55.944000000000003</v>
      </c>
      <c r="O2117" s="1">
        <v>56</v>
      </c>
      <c r="P2117" s="1">
        <v>6</v>
      </c>
      <c r="Q2117" s="1">
        <v>30</v>
      </c>
      <c r="R2117" s="2" t="s">
        <v>31</v>
      </c>
      <c r="S2117" s="2"/>
      <c r="T2117" s="2" t="s">
        <v>120</v>
      </c>
      <c r="U2117" s="2" t="s">
        <v>121</v>
      </c>
      <c r="V2117" s="2" t="s">
        <v>122</v>
      </c>
      <c r="W2117" s="2" t="s">
        <v>4396</v>
      </c>
      <c r="X2117" s="3">
        <v>44901.203472222223</v>
      </c>
      <c r="Y2117" s="2" t="s">
        <v>2982</v>
      </c>
      <c r="Z2117" s="2" t="s">
        <v>36</v>
      </c>
      <c r="AA2117" s="2"/>
      <c r="AB2117" s="2" t="s">
        <v>4397</v>
      </c>
    </row>
    <row r="2118" spans="1:28" ht="13" x14ac:dyDescent="0.15">
      <c r="A2118" s="1">
        <v>397</v>
      </c>
      <c r="B2118" s="2" t="s">
        <v>28</v>
      </c>
      <c r="C2118" s="2" t="s">
        <v>4252</v>
      </c>
      <c r="D2118" s="1">
        <v>8</v>
      </c>
      <c r="E2118" s="2" t="s">
        <v>30</v>
      </c>
      <c r="F2118" s="2">
        <v>3</v>
      </c>
      <c r="G2118" s="2"/>
      <c r="H2118" s="1">
        <v>75</v>
      </c>
      <c r="I2118" s="1">
        <v>75</v>
      </c>
      <c r="J2118" s="1">
        <v>75</v>
      </c>
      <c r="K2118" s="1">
        <v>5</v>
      </c>
      <c r="L2118" s="1">
        <v>59.6</v>
      </c>
      <c r="M2118" s="1">
        <v>59.6</v>
      </c>
      <c r="N2118" s="1">
        <v>59.287999999999997</v>
      </c>
      <c r="O2118" s="1">
        <v>59.287999999999997</v>
      </c>
      <c r="P2118" s="1">
        <v>0</v>
      </c>
      <c r="Q2118" s="1">
        <v>2</v>
      </c>
      <c r="R2118" s="2" t="s">
        <v>53</v>
      </c>
      <c r="S2118" s="2"/>
      <c r="T2118" s="2" t="s">
        <v>74</v>
      </c>
      <c r="U2118" s="2" t="s">
        <v>75</v>
      </c>
      <c r="V2118" s="2" t="s">
        <v>4379</v>
      </c>
      <c r="W2118" s="2" t="s">
        <v>4398</v>
      </c>
      <c r="X2118" s="3">
        <v>44901.29791666667</v>
      </c>
      <c r="Y2118" s="2" t="s">
        <v>1304</v>
      </c>
      <c r="Z2118" s="2" t="s">
        <v>36</v>
      </c>
      <c r="AA2118" s="2"/>
      <c r="AB2118" s="2" t="s">
        <v>4399</v>
      </c>
    </row>
    <row r="2119" spans="1:28" ht="13" x14ac:dyDescent="0.15">
      <c r="A2119" s="1">
        <v>397</v>
      </c>
      <c r="B2119" s="2" t="s">
        <v>28</v>
      </c>
      <c r="C2119" s="2" t="s">
        <v>4252</v>
      </c>
      <c r="D2119" s="1">
        <v>8</v>
      </c>
      <c r="E2119" s="2" t="s">
        <v>30</v>
      </c>
      <c r="F2119" s="2">
        <v>5</v>
      </c>
      <c r="G2119" s="2"/>
      <c r="H2119" s="1">
        <v>75</v>
      </c>
      <c r="I2119" s="1">
        <v>75</v>
      </c>
      <c r="J2119" s="1">
        <v>75</v>
      </c>
      <c r="K2119" s="1">
        <v>5</v>
      </c>
      <c r="L2119" s="1">
        <v>62.55</v>
      </c>
      <c r="M2119" s="1">
        <v>62.55</v>
      </c>
      <c r="N2119" s="1">
        <v>61.982999999999997</v>
      </c>
      <c r="O2119" s="1">
        <v>61.982999999999997</v>
      </c>
      <c r="P2119" s="1">
        <v>0</v>
      </c>
      <c r="Q2119" s="1">
        <v>2</v>
      </c>
      <c r="R2119" s="2" t="s">
        <v>53</v>
      </c>
      <c r="S2119" s="2"/>
      <c r="T2119" s="2" t="s">
        <v>74</v>
      </c>
      <c r="U2119" s="2" t="s">
        <v>75</v>
      </c>
      <c r="V2119" s="2" t="s">
        <v>4379</v>
      </c>
      <c r="W2119" s="2" t="s">
        <v>4400</v>
      </c>
      <c r="X2119" s="3">
        <v>44901.29791666667</v>
      </c>
      <c r="Y2119" s="2" t="s">
        <v>1304</v>
      </c>
      <c r="Z2119" s="2" t="s">
        <v>36</v>
      </c>
      <c r="AA2119" s="2"/>
      <c r="AB2119" s="2" t="s">
        <v>4401</v>
      </c>
    </row>
    <row r="2120" spans="1:28" ht="13" x14ac:dyDescent="0.15">
      <c r="A2120" s="1">
        <v>397</v>
      </c>
      <c r="B2120" s="2" t="s">
        <v>28</v>
      </c>
      <c r="C2120" s="2" t="s">
        <v>4252</v>
      </c>
      <c r="D2120" s="1">
        <v>8</v>
      </c>
      <c r="E2120" s="2" t="s">
        <v>30</v>
      </c>
      <c r="F2120" s="2" t="s">
        <v>119</v>
      </c>
      <c r="G2120" s="2"/>
      <c r="H2120" s="1">
        <v>21</v>
      </c>
      <c r="I2120" s="1">
        <v>27</v>
      </c>
      <c r="J2120" s="1">
        <v>0</v>
      </c>
      <c r="K2120" s="1">
        <v>5</v>
      </c>
      <c r="L2120" s="1">
        <v>66.34</v>
      </c>
      <c r="M2120" s="1">
        <v>66.400000000000006</v>
      </c>
      <c r="N2120" s="1">
        <v>65.445999999999998</v>
      </c>
      <c r="O2120" s="1">
        <v>65.501000000000005</v>
      </c>
      <c r="P2120" s="1">
        <v>6</v>
      </c>
      <c r="Q2120" s="1">
        <v>20</v>
      </c>
      <c r="R2120" s="2" t="s">
        <v>31</v>
      </c>
      <c r="S2120" s="2"/>
      <c r="T2120" s="2" t="s">
        <v>146</v>
      </c>
      <c r="U2120" s="2" t="s">
        <v>147</v>
      </c>
      <c r="V2120" s="2" t="s">
        <v>148</v>
      </c>
      <c r="W2120" s="2" t="s">
        <v>4402</v>
      </c>
      <c r="X2120" s="3">
        <v>44901.236111111109</v>
      </c>
      <c r="Y2120" s="2" t="s">
        <v>1304</v>
      </c>
      <c r="Z2120" s="2" t="s">
        <v>36</v>
      </c>
      <c r="AA2120" s="2"/>
      <c r="AB2120" s="2" t="s">
        <v>4403</v>
      </c>
    </row>
    <row r="2121" spans="1:28" ht="13" x14ac:dyDescent="0.15">
      <c r="A2121" s="1">
        <v>397</v>
      </c>
      <c r="B2121" s="2" t="s">
        <v>28</v>
      </c>
      <c r="C2121" s="2" t="s">
        <v>4252</v>
      </c>
      <c r="D2121" s="1">
        <v>8</v>
      </c>
      <c r="E2121" s="2" t="s">
        <v>30</v>
      </c>
      <c r="F2121" s="2" t="s">
        <v>119</v>
      </c>
      <c r="G2121" s="2"/>
      <c r="H2121" s="1">
        <v>21</v>
      </c>
      <c r="I2121" s="1">
        <v>27</v>
      </c>
      <c r="J2121" s="1">
        <v>0</v>
      </c>
      <c r="K2121" s="1">
        <v>5</v>
      </c>
      <c r="L2121" s="1">
        <v>66.34</v>
      </c>
      <c r="M2121" s="1">
        <v>66.400000000000006</v>
      </c>
      <c r="N2121" s="1">
        <v>65.445999999999998</v>
      </c>
      <c r="O2121" s="1">
        <v>65.501000000000005</v>
      </c>
      <c r="P2121" s="1">
        <v>6</v>
      </c>
      <c r="Q2121" s="1">
        <v>30</v>
      </c>
      <c r="R2121" s="2" t="s">
        <v>31</v>
      </c>
      <c r="S2121" s="2"/>
      <c r="T2121" s="2" t="s">
        <v>125</v>
      </c>
      <c r="U2121" s="2" t="s">
        <v>126</v>
      </c>
      <c r="V2121" s="2" t="s">
        <v>127</v>
      </c>
      <c r="W2121" s="2" t="s">
        <v>4404</v>
      </c>
      <c r="X2121" s="3">
        <v>44901.236111111109</v>
      </c>
      <c r="Y2121" s="2" t="s">
        <v>1304</v>
      </c>
      <c r="Z2121" s="2" t="s">
        <v>36</v>
      </c>
      <c r="AA2121" s="2"/>
      <c r="AB2121" s="2" t="s">
        <v>4405</v>
      </c>
    </row>
    <row r="2122" spans="1:28" ht="13" x14ac:dyDescent="0.15">
      <c r="A2122" s="1">
        <v>397</v>
      </c>
      <c r="B2122" s="2" t="s">
        <v>28</v>
      </c>
      <c r="C2122" s="2" t="s">
        <v>4252</v>
      </c>
      <c r="D2122" s="1">
        <v>8</v>
      </c>
      <c r="E2122" s="2" t="s">
        <v>30</v>
      </c>
      <c r="F2122" s="2" t="s">
        <v>119</v>
      </c>
      <c r="G2122" s="2"/>
      <c r="H2122" s="1">
        <v>21</v>
      </c>
      <c r="I2122" s="1">
        <v>27</v>
      </c>
      <c r="J2122" s="1">
        <v>0</v>
      </c>
      <c r="K2122" s="1">
        <v>5</v>
      </c>
      <c r="L2122" s="1">
        <v>66.34</v>
      </c>
      <c r="M2122" s="1">
        <v>66.400000000000006</v>
      </c>
      <c r="N2122" s="1">
        <v>65.445999999999998</v>
      </c>
      <c r="O2122" s="1">
        <v>65.501000000000005</v>
      </c>
      <c r="P2122" s="1">
        <v>6</v>
      </c>
      <c r="Q2122" s="1">
        <v>5</v>
      </c>
      <c r="R2122" s="2" t="s">
        <v>31</v>
      </c>
      <c r="S2122" s="2"/>
      <c r="T2122" s="2" t="s">
        <v>136</v>
      </c>
      <c r="U2122" s="2" t="s">
        <v>137</v>
      </c>
      <c r="V2122" s="2" t="s">
        <v>138</v>
      </c>
      <c r="W2122" s="2" t="s">
        <v>4406</v>
      </c>
      <c r="X2122" s="3">
        <v>44901.236111111109</v>
      </c>
      <c r="Y2122" s="2" t="s">
        <v>1304</v>
      </c>
      <c r="Z2122" s="2" t="s">
        <v>36</v>
      </c>
      <c r="AA2122" s="2"/>
      <c r="AB2122" s="2" t="s">
        <v>4407</v>
      </c>
    </row>
    <row r="2123" spans="1:28" ht="13" x14ac:dyDescent="0.15">
      <c r="A2123" s="1">
        <v>397</v>
      </c>
      <c r="B2123" s="2" t="s">
        <v>28</v>
      </c>
      <c r="C2123" s="2" t="s">
        <v>4252</v>
      </c>
      <c r="D2123" s="1">
        <v>8</v>
      </c>
      <c r="E2123" s="2" t="s">
        <v>30</v>
      </c>
      <c r="F2123" s="2" t="s">
        <v>119</v>
      </c>
      <c r="G2123" s="2"/>
      <c r="H2123" s="1">
        <v>21</v>
      </c>
      <c r="I2123" s="1">
        <v>27</v>
      </c>
      <c r="J2123" s="1">
        <v>21</v>
      </c>
      <c r="K2123" s="1">
        <v>5</v>
      </c>
      <c r="L2123" s="1">
        <v>66.34</v>
      </c>
      <c r="M2123" s="1">
        <v>66.400000000000006</v>
      </c>
      <c r="N2123" s="1">
        <v>65.445999999999998</v>
      </c>
      <c r="O2123" s="1">
        <v>65.501000000000005</v>
      </c>
      <c r="P2123" s="1">
        <v>6</v>
      </c>
      <c r="Q2123" s="1">
        <v>212</v>
      </c>
      <c r="R2123" s="2" t="s">
        <v>59</v>
      </c>
      <c r="S2123" s="2" t="s">
        <v>32</v>
      </c>
      <c r="T2123" s="2"/>
      <c r="U2123" s="2"/>
      <c r="V2123" s="2" t="s">
        <v>32</v>
      </c>
      <c r="W2123" s="2" t="s">
        <v>4408</v>
      </c>
      <c r="X2123" s="3">
        <v>44901.23541666667</v>
      </c>
      <c r="Y2123" s="2" t="s">
        <v>2982</v>
      </c>
      <c r="Z2123" s="2" t="s">
        <v>36</v>
      </c>
      <c r="AA2123" s="2"/>
      <c r="AB2123" s="2" t="s">
        <v>4409</v>
      </c>
    </row>
    <row r="2124" spans="1:28" ht="13" x14ac:dyDescent="0.15">
      <c r="A2124" s="1">
        <v>397</v>
      </c>
      <c r="B2124" s="2" t="s">
        <v>28</v>
      </c>
      <c r="C2124" s="2" t="s">
        <v>4252</v>
      </c>
      <c r="D2124" s="1">
        <v>8</v>
      </c>
      <c r="E2124" s="2" t="s">
        <v>30</v>
      </c>
      <c r="F2124" s="2" t="s">
        <v>119</v>
      </c>
      <c r="G2124" s="2"/>
      <c r="H2124" s="1">
        <v>21</v>
      </c>
      <c r="I2124" s="1">
        <v>27</v>
      </c>
      <c r="J2124" s="1">
        <v>0</v>
      </c>
      <c r="K2124" s="1">
        <v>5</v>
      </c>
      <c r="L2124" s="1">
        <v>66.34</v>
      </c>
      <c r="M2124" s="1">
        <v>66.400000000000006</v>
      </c>
      <c r="N2124" s="1">
        <v>65.445999999999998</v>
      </c>
      <c r="O2124" s="1">
        <v>65.501000000000005</v>
      </c>
      <c r="P2124" s="1">
        <v>6</v>
      </c>
      <c r="Q2124" s="1">
        <v>5</v>
      </c>
      <c r="R2124" s="2" t="s">
        <v>31</v>
      </c>
      <c r="S2124" s="2"/>
      <c r="T2124" s="2" t="s">
        <v>141</v>
      </c>
      <c r="U2124" s="2" t="s">
        <v>142</v>
      </c>
      <c r="V2124" s="2" t="s">
        <v>143</v>
      </c>
      <c r="W2124" s="2" t="s">
        <v>4410</v>
      </c>
      <c r="X2124" s="3">
        <v>44901.236111111109</v>
      </c>
      <c r="Y2124" s="2" t="s">
        <v>1304</v>
      </c>
      <c r="Z2124" s="2" t="s">
        <v>36</v>
      </c>
      <c r="AA2124" s="2"/>
      <c r="AB2124" s="2" t="s">
        <v>4411</v>
      </c>
    </row>
    <row r="2125" spans="1:28" ht="13" x14ac:dyDescent="0.15">
      <c r="A2125" s="1">
        <v>397</v>
      </c>
      <c r="B2125" s="2" t="s">
        <v>28</v>
      </c>
      <c r="C2125" s="2" t="s">
        <v>4252</v>
      </c>
      <c r="D2125" s="1">
        <v>8</v>
      </c>
      <c r="E2125" s="2" t="s">
        <v>30</v>
      </c>
      <c r="F2125" s="2" t="s">
        <v>119</v>
      </c>
      <c r="G2125" s="2"/>
      <c r="H2125" s="1">
        <v>21</v>
      </c>
      <c r="I2125" s="1">
        <v>27</v>
      </c>
      <c r="J2125" s="1">
        <v>0</v>
      </c>
      <c r="K2125" s="1">
        <v>5</v>
      </c>
      <c r="L2125" s="1">
        <v>66.34</v>
      </c>
      <c r="M2125" s="1">
        <v>66.400000000000006</v>
      </c>
      <c r="N2125" s="1">
        <v>65.445999999999998</v>
      </c>
      <c r="O2125" s="1">
        <v>65.501000000000005</v>
      </c>
      <c r="P2125" s="1">
        <v>6</v>
      </c>
      <c r="Q2125" s="1">
        <v>20</v>
      </c>
      <c r="R2125" s="2" t="s">
        <v>31</v>
      </c>
      <c r="S2125" s="2"/>
      <c r="T2125" s="2" t="s">
        <v>158</v>
      </c>
      <c r="U2125" s="2" t="s">
        <v>159</v>
      </c>
      <c r="V2125" s="2" t="s">
        <v>160</v>
      </c>
      <c r="W2125" s="2" t="s">
        <v>4412</v>
      </c>
      <c r="X2125" s="3">
        <v>44901.236111111109</v>
      </c>
      <c r="Y2125" s="2" t="s">
        <v>1304</v>
      </c>
      <c r="Z2125" s="2" t="s">
        <v>36</v>
      </c>
      <c r="AA2125" s="2"/>
      <c r="AB2125" s="2" t="s">
        <v>4413</v>
      </c>
    </row>
    <row r="2126" spans="1:28" ht="13" x14ac:dyDescent="0.15">
      <c r="A2126" s="1">
        <v>397</v>
      </c>
      <c r="B2126" s="2" t="s">
        <v>28</v>
      </c>
      <c r="C2126" s="2" t="s">
        <v>4252</v>
      </c>
      <c r="D2126" s="1">
        <v>8</v>
      </c>
      <c r="E2126" s="2" t="s">
        <v>30</v>
      </c>
      <c r="F2126" s="2" t="s">
        <v>119</v>
      </c>
      <c r="G2126" s="2"/>
      <c r="H2126" s="1">
        <v>21</v>
      </c>
      <c r="I2126" s="1">
        <v>27</v>
      </c>
      <c r="J2126" s="1">
        <v>0</v>
      </c>
      <c r="K2126" s="1">
        <v>5</v>
      </c>
      <c r="L2126" s="1">
        <v>66.34</v>
      </c>
      <c r="M2126" s="1">
        <v>66.400000000000006</v>
      </c>
      <c r="N2126" s="1">
        <v>65.445999999999998</v>
      </c>
      <c r="O2126" s="1">
        <v>65.501000000000005</v>
      </c>
      <c r="P2126" s="1">
        <v>6</v>
      </c>
      <c r="Q2126" s="1">
        <v>5</v>
      </c>
      <c r="R2126" s="2" t="s">
        <v>31</v>
      </c>
      <c r="S2126" s="2"/>
      <c r="T2126" s="2" t="s">
        <v>153</v>
      </c>
      <c r="U2126" s="2" t="s">
        <v>154</v>
      </c>
      <c r="V2126" s="2" t="s">
        <v>155</v>
      </c>
      <c r="W2126" s="2" t="s">
        <v>4414</v>
      </c>
      <c r="X2126" s="3">
        <v>44901.236111111109</v>
      </c>
      <c r="Y2126" s="2" t="s">
        <v>1304</v>
      </c>
      <c r="Z2126" s="2" t="s">
        <v>36</v>
      </c>
      <c r="AA2126" s="2"/>
      <c r="AB2126" s="2" t="s">
        <v>4415</v>
      </c>
    </row>
    <row r="2127" spans="1:28" ht="13" x14ac:dyDescent="0.15">
      <c r="A2127" s="1">
        <v>397</v>
      </c>
      <c r="B2127" s="2" t="s">
        <v>28</v>
      </c>
      <c r="C2127" s="2" t="s">
        <v>4252</v>
      </c>
      <c r="D2127" s="1">
        <v>8</v>
      </c>
      <c r="E2127" s="2" t="s">
        <v>30</v>
      </c>
      <c r="F2127" s="2" t="s">
        <v>119</v>
      </c>
      <c r="G2127" s="2"/>
      <c r="H2127" s="1">
        <v>21</v>
      </c>
      <c r="I2127" s="1">
        <v>27</v>
      </c>
      <c r="J2127" s="1">
        <v>0</v>
      </c>
      <c r="K2127" s="1">
        <v>5</v>
      </c>
      <c r="L2127" s="1">
        <v>66.34</v>
      </c>
      <c r="M2127" s="1">
        <v>66.400000000000006</v>
      </c>
      <c r="N2127" s="1">
        <v>65.445999999999998</v>
      </c>
      <c r="O2127" s="1">
        <v>65.501000000000005</v>
      </c>
      <c r="P2127" s="1">
        <v>6</v>
      </c>
      <c r="Q2127" s="1">
        <v>30</v>
      </c>
      <c r="R2127" s="2" t="s">
        <v>31</v>
      </c>
      <c r="S2127" s="2"/>
      <c r="T2127" s="2" t="s">
        <v>120</v>
      </c>
      <c r="U2127" s="2" t="s">
        <v>121</v>
      </c>
      <c r="V2127" s="2" t="s">
        <v>122</v>
      </c>
      <c r="W2127" s="2" t="s">
        <v>4416</v>
      </c>
      <c r="X2127" s="3">
        <v>44901.236111111109</v>
      </c>
      <c r="Y2127" s="2" t="s">
        <v>1304</v>
      </c>
      <c r="Z2127" s="2" t="s">
        <v>36</v>
      </c>
      <c r="AA2127" s="2"/>
      <c r="AB2127" s="2" t="s">
        <v>4417</v>
      </c>
    </row>
    <row r="2128" spans="1:28" ht="13" x14ac:dyDescent="0.15">
      <c r="A2128" s="1">
        <v>397</v>
      </c>
      <c r="B2128" s="2" t="s">
        <v>28</v>
      </c>
      <c r="C2128" s="2" t="s">
        <v>4252</v>
      </c>
      <c r="D2128" s="1">
        <v>9</v>
      </c>
      <c r="E2128" s="2" t="s">
        <v>30</v>
      </c>
      <c r="F2128" s="2" t="s">
        <v>119</v>
      </c>
      <c r="G2128" s="2"/>
      <c r="H2128" s="1">
        <v>27</v>
      </c>
      <c r="I2128" s="1">
        <v>33</v>
      </c>
      <c r="J2128" s="1">
        <v>0</v>
      </c>
      <c r="K2128" s="1">
        <v>5</v>
      </c>
      <c r="L2128" s="1">
        <v>75.56</v>
      </c>
      <c r="M2128" s="1">
        <v>75.62</v>
      </c>
      <c r="N2128" s="1">
        <v>74.942999999999998</v>
      </c>
      <c r="O2128" s="1">
        <v>74.998999999999995</v>
      </c>
      <c r="P2128" s="1">
        <v>6</v>
      </c>
      <c r="Q2128" s="1">
        <v>5</v>
      </c>
      <c r="R2128" s="2" t="s">
        <v>31</v>
      </c>
      <c r="S2128" s="2"/>
      <c r="T2128" s="2" t="s">
        <v>141</v>
      </c>
      <c r="U2128" s="2" t="s">
        <v>142</v>
      </c>
      <c r="V2128" s="2" t="s">
        <v>143</v>
      </c>
      <c r="W2128" s="2" t="s">
        <v>4418</v>
      </c>
      <c r="X2128" s="3">
        <v>44901.295138888891</v>
      </c>
      <c r="Y2128" s="2" t="s">
        <v>1304</v>
      </c>
      <c r="Z2128" s="2" t="s">
        <v>36</v>
      </c>
      <c r="AA2128" s="2"/>
      <c r="AB2128" s="2" t="s">
        <v>4419</v>
      </c>
    </row>
    <row r="2129" spans="1:28" ht="13" x14ac:dyDescent="0.15">
      <c r="A2129" s="1">
        <v>397</v>
      </c>
      <c r="B2129" s="2" t="s">
        <v>28</v>
      </c>
      <c r="C2129" s="2" t="s">
        <v>4252</v>
      </c>
      <c r="D2129" s="1">
        <v>9</v>
      </c>
      <c r="E2129" s="2" t="s">
        <v>30</v>
      </c>
      <c r="F2129" s="2" t="s">
        <v>119</v>
      </c>
      <c r="G2129" s="2"/>
      <c r="H2129" s="1">
        <v>27</v>
      </c>
      <c r="I2129" s="1">
        <v>33</v>
      </c>
      <c r="J2129" s="1">
        <v>27</v>
      </c>
      <c r="K2129" s="1">
        <v>5</v>
      </c>
      <c r="L2129" s="1">
        <v>75.56</v>
      </c>
      <c r="M2129" s="1">
        <v>75.62</v>
      </c>
      <c r="N2129" s="1">
        <v>74.942999999999998</v>
      </c>
      <c r="O2129" s="1">
        <v>75</v>
      </c>
      <c r="P2129" s="1">
        <v>6</v>
      </c>
      <c r="Q2129" s="1">
        <v>212</v>
      </c>
      <c r="R2129" s="2" t="s">
        <v>59</v>
      </c>
      <c r="S2129" s="2" t="s">
        <v>32</v>
      </c>
      <c r="T2129" s="2"/>
      <c r="U2129" s="2"/>
      <c r="V2129" s="2" t="s">
        <v>32</v>
      </c>
      <c r="W2129" s="2" t="s">
        <v>4420</v>
      </c>
      <c r="X2129" s="3">
        <v>44901.294444444444</v>
      </c>
      <c r="Y2129" s="2" t="s">
        <v>1304</v>
      </c>
      <c r="Z2129" s="2" t="s">
        <v>36</v>
      </c>
      <c r="AA2129" s="2"/>
      <c r="AB2129" s="2" t="s">
        <v>4421</v>
      </c>
    </row>
    <row r="2130" spans="1:28" ht="13" x14ac:dyDescent="0.15">
      <c r="A2130" s="1">
        <v>397</v>
      </c>
      <c r="B2130" s="2" t="s">
        <v>28</v>
      </c>
      <c r="C2130" s="2" t="s">
        <v>4252</v>
      </c>
      <c r="D2130" s="1">
        <v>9</v>
      </c>
      <c r="E2130" s="2" t="s">
        <v>30</v>
      </c>
      <c r="F2130" s="2" t="s">
        <v>119</v>
      </c>
      <c r="G2130" s="2"/>
      <c r="H2130" s="1">
        <v>27</v>
      </c>
      <c r="I2130" s="1">
        <v>33</v>
      </c>
      <c r="J2130" s="1">
        <v>0</v>
      </c>
      <c r="K2130" s="1">
        <v>5</v>
      </c>
      <c r="L2130" s="1">
        <v>75.56</v>
      </c>
      <c r="M2130" s="1">
        <v>75.62</v>
      </c>
      <c r="N2130" s="1">
        <v>74.942999999999998</v>
      </c>
      <c r="O2130" s="1">
        <v>74.998999999999995</v>
      </c>
      <c r="P2130" s="1">
        <v>6</v>
      </c>
      <c r="Q2130" s="1">
        <v>30</v>
      </c>
      <c r="R2130" s="2" t="s">
        <v>31</v>
      </c>
      <c r="S2130" s="2"/>
      <c r="T2130" s="2" t="s">
        <v>120</v>
      </c>
      <c r="U2130" s="2" t="s">
        <v>121</v>
      </c>
      <c r="V2130" s="2" t="s">
        <v>122</v>
      </c>
      <c r="W2130" s="2" t="s">
        <v>4422</v>
      </c>
      <c r="X2130" s="3">
        <v>44901.295138888891</v>
      </c>
      <c r="Y2130" s="2" t="s">
        <v>1304</v>
      </c>
      <c r="Z2130" s="2" t="s">
        <v>36</v>
      </c>
      <c r="AA2130" s="2"/>
      <c r="AB2130" s="2" t="s">
        <v>4423</v>
      </c>
    </row>
    <row r="2131" spans="1:28" ht="13" x14ac:dyDescent="0.15">
      <c r="A2131" s="1">
        <v>397</v>
      </c>
      <c r="B2131" s="2" t="s">
        <v>28</v>
      </c>
      <c r="C2131" s="2" t="s">
        <v>4252</v>
      </c>
      <c r="D2131" s="1">
        <v>9</v>
      </c>
      <c r="E2131" s="2" t="s">
        <v>30</v>
      </c>
      <c r="F2131" s="2" t="s">
        <v>119</v>
      </c>
      <c r="G2131" s="2"/>
      <c r="H2131" s="1">
        <v>27</v>
      </c>
      <c r="I2131" s="1">
        <v>33</v>
      </c>
      <c r="J2131" s="1">
        <v>0</v>
      </c>
      <c r="K2131" s="1">
        <v>5</v>
      </c>
      <c r="L2131" s="1">
        <v>75.56</v>
      </c>
      <c r="M2131" s="1">
        <v>75.62</v>
      </c>
      <c r="N2131" s="1">
        <v>74.942999999999998</v>
      </c>
      <c r="O2131" s="1">
        <v>74.998999999999995</v>
      </c>
      <c r="P2131" s="1">
        <v>6</v>
      </c>
      <c r="Q2131" s="1">
        <v>5</v>
      </c>
      <c r="R2131" s="2" t="s">
        <v>31</v>
      </c>
      <c r="S2131" s="2"/>
      <c r="T2131" s="2" t="s">
        <v>136</v>
      </c>
      <c r="U2131" s="2" t="s">
        <v>137</v>
      </c>
      <c r="V2131" s="2" t="s">
        <v>138</v>
      </c>
      <c r="W2131" s="2" t="s">
        <v>4424</v>
      </c>
      <c r="X2131" s="3">
        <v>44901.295138888891</v>
      </c>
      <c r="Y2131" s="2" t="s">
        <v>1304</v>
      </c>
      <c r="Z2131" s="2" t="s">
        <v>36</v>
      </c>
      <c r="AA2131" s="2"/>
      <c r="AB2131" s="2" t="s">
        <v>4425</v>
      </c>
    </row>
    <row r="2132" spans="1:28" ht="13" x14ac:dyDescent="0.15">
      <c r="A2132" s="1">
        <v>397</v>
      </c>
      <c r="B2132" s="2" t="s">
        <v>28</v>
      </c>
      <c r="C2132" s="2" t="s">
        <v>4252</v>
      </c>
      <c r="D2132" s="1">
        <v>9</v>
      </c>
      <c r="E2132" s="2" t="s">
        <v>30</v>
      </c>
      <c r="F2132" s="2" t="s">
        <v>119</v>
      </c>
      <c r="G2132" s="2"/>
      <c r="H2132" s="1">
        <v>27</v>
      </c>
      <c r="I2132" s="1">
        <v>33</v>
      </c>
      <c r="J2132" s="1">
        <v>0</v>
      </c>
      <c r="K2132" s="1">
        <v>5</v>
      </c>
      <c r="L2132" s="1">
        <v>75.56</v>
      </c>
      <c r="M2132" s="1">
        <v>75.62</v>
      </c>
      <c r="N2132" s="1">
        <v>74.942999999999998</v>
      </c>
      <c r="O2132" s="1">
        <v>74.998999999999995</v>
      </c>
      <c r="P2132" s="1">
        <v>6</v>
      </c>
      <c r="Q2132" s="1">
        <v>20</v>
      </c>
      <c r="R2132" s="2" t="s">
        <v>31</v>
      </c>
      <c r="S2132" s="2"/>
      <c r="T2132" s="2" t="s">
        <v>146</v>
      </c>
      <c r="U2132" s="2" t="s">
        <v>147</v>
      </c>
      <c r="V2132" s="2" t="s">
        <v>148</v>
      </c>
      <c r="W2132" s="2" t="s">
        <v>4426</v>
      </c>
      <c r="X2132" s="3">
        <v>44901.295138888891</v>
      </c>
      <c r="Y2132" s="2" t="s">
        <v>1304</v>
      </c>
      <c r="Z2132" s="2" t="s">
        <v>36</v>
      </c>
      <c r="AA2132" s="2"/>
      <c r="AB2132" s="2" t="s">
        <v>4427</v>
      </c>
    </row>
    <row r="2133" spans="1:28" ht="13" x14ac:dyDescent="0.15">
      <c r="A2133" s="1">
        <v>397</v>
      </c>
      <c r="B2133" s="2" t="s">
        <v>28</v>
      </c>
      <c r="C2133" s="2" t="s">
        <v>4252</v>
      </c>
      <c r="D2133" s="1">
        <v>9</v>
      </c>
      <c r="E2133" s="2" t="s">
        <v>30</v>
      </c>
      <c r="F2133" s="2" t="s">
        <v>119</v>
      </c>
      <c r="G2133" s="2"/>
      <c r="H2133" s="1">
        <v>27</v>
      </c>
      <c r="I2133" s="1">
        <v>33</v>
      </c>
      <c r="J2133" s="1">
        <v>0</v>
      </c>
      <c r="K2133" s="1">
        <v>5</v>
      </c>
      <c r="L2133" s="1">
        <v>75.56</v>
      </c>
      <c r="M2133" s="1">
        <v>75.62</v>
      </c>
      <c r="N2133" s="1">
        <v>74.942999999999998</v>
      </c>
      <c r="O2133" s="1">
        <v>74.998999999999995</v>
      </c>
      <c r="P2133" s="1">
        <v>6</v>
      </c>
      <c r="Q2133" s="1">
        <v>20</v>
      </c>
      <c r="R2133" s="2" t="s">
        <v>31</v>
      </c>
      <c r="S2133" s="2"/>
      <c r="T2133" s="2" t="s">
        <v>158</v>
      </c>
      <c r="U2133" s="2" t="s">
        <v>159</v>
      </c>
      <c r="V2133" s="2" t="s">
        <v>160</v>
      </c>
      <c r="W2133" s="2" t="s">
        <v>4428</v>
      </c>
      <c r="X2133" s="3">
        <v>44901.295138888891</v>
      </c>
      <c r="Y2133" s="2" t="s">
        <v>1304</v>
      </c>
      <c r="Z2133" s="2" t="s">
        <v>36</v>
      </c>
      <c r="AA2133" s="2"/>
      <c r="AB2133" s="2" t="s">
        <v>4429</v>
      </c>
    </row>
    <row r="2134" spans="1:28" ht="13" x14ac:dyDescent="0.15">
      <c r="A2134" s="1">
        <v>397</v>
      </c>
      <c r="B2134" s="2" t="s">
        <v>28</v>
      </c>
      <c r="C2134" s="2" t="s">
        <v>4252</v>
      </c>
      <c r="D2134" s="1">
        <v>9</v>
      </c>
      <c r="E2134" s="2" t="s">
        <v>30</v>
      </c>
      <c r="F2134" s="2" t="s">
        <v>119</v>
      </c>
      <c r="G2134" s="2"/>
      <c r="H2134" s="1">
        <v>27</v>
      </c>
      <c r="I2134" s="1">
        <v>33</v>
      </c>
      <c r="J2134" s="1">
        <v>0</v>
      </c>
      <c r="K2134" s="1">
        <v>5</v>
      </c>
      <c r="L2134" s="1">
        <v>75.56</v>
      </c>
      <c r="M2134" s="1">
        <v>75.62</v>
      </c>
      <c r="N2134" s="1">
        <v>74.942999999999998</v>
      </c>
      <c r="O2134" s="1">
        <v>74.998999999999995</v>
      </c>
      <c r="P2134" s="1">
        <v>6</v>
      </c>
      <c r="Q2134" s="1">
        <v>5</v>
      </c>
      <c r="R2134" s="2" t="s">
        <v>31</v>
      </c>
      <c r="S2134" s="2"/>
      <c r="T2134" s="2" t="s">
        <v>153</v>
      </c>
      <c r="U2134" s="2" t="s">
        <v>154</v>
      </c>
      <c r="V2134" s="2" t="s">
        <v>155</v>
      </c>
      <c r="W2134" s="2" t="s">
        <v>4430</v>
      </c>
      <c r="X2134" s="3">
        <v>44901.295138888891</v>
      </c>
      <c r="Y2134" s="2" t="s">
        <v>1304</v>
      </c>
      <c r="Z2134" s="2" t="s">
        <v>36</v>
      </c>
      <c r="AA2134" s="2"/>
      <c r="AB2134" s="2" t="s">
        <v>4431</v>
      </c>
    </row>
    <row r="2135" spans="1:28" ht="13" x14ac:dyDescent="0.15">
      <c r="A2135" s="1">
        <v>397</v>
      </c>
      <c r="B2135" s="2" t="s">
        <v>28</v>
      </c>
      <c r="C2135" s="2" t="s">
        <v>4252</v>
      </c>
      <c r="D2135" s="1">
        <v>9</v>
      </c>
      <c r="E2135" s="2" t="s">
        <v>30</v>
      </c>
      <c r="F2135" s="2" t="s">
        <v>119</v>
      </c>
      <c r="G2135" s="2"/>
      <c r="H2135" s="1">
        <v>27</v>
      </c>
      <c r="I2135" s="1">
        <v>33</v>
      </c>
      <c r="J2135" s="1">
        <v>0</v>
      </c>
      <c r="K2135" s="1">
        <v>5</v>
      </c>
      <c r="L2135" s="1">
        <v>75.56</v>
      </c>
      <c r="M2135" s="1">
        <v>75.62</v>
      </c>
      <c r="N2135" s="1">
        <v>74.942999999999998</v>
      </c>
      <c r="O2135" s="1">
        <v>74.998999999999995</v>
      </c>
      <c r="P2135" s="1">
        <v>6</v>
      </c>
      <c r="Q2135" s="1">
        <v>30</v>
      </c>
      <c r="R2135" s="2" t="s">
        <v>31</v>
      </c>
      <c r="S2135" s="2"/>
      <c r="T2135" s="2" t="s">
        <v>125</v>
      </c>
      <c r="U2135" s="2" t="s">
        <v>126</v>
      </c>
      <c r="V2135" s="2" t="s">
        <v>127</v>
      </c>
      <c r="W2135" s="2" t="s">
        <v>4432</v>
      </c>
      <c r="X2135" s="3">
        <v>44901.295138888891</v>
      </c>
      <c r="Y2135" s="2" t="s">
        <v>1304</v>
      </c>
      <c r="Z2135" s="2" t="s">
        <v>36</v>
      </c>
      <c r="AA2135" s="2"/>
      <c r="AB2135" s="2" t="s">
        <v>4433</v>
      </c>
    </row>
    <row r="2136" spans="1:28" ht="13" x14ac:dyDescent="0.15">
      <c r="A2136" s="1">
        <v>397</v>
      </c>
      <c r="B2136" s="2" t="s">
        <v>28</v>
      </c>
      <c r="C2136" s="2" t="s">
        <v>4252</v>
      </c>
      <c r="D2136" s="1">
        <v>10</v>
      </c>
      <c r="E2136" s="2" t="s">
        <v>30</v>
      </c>
      <c r="F2136" s="2" t="s">
        <v>119</v>
      </c>
      <c r="G2136" s="2"/>
      <c r="H2136" s="1">
        <v>28</v>
      </c>
      <c r="I2136" s="1">
        <v>34</v>
      </c>
      <c r="J2136" s="1">
        <v>0</v>
      </c>
      <c r="K2136" s="1">
        <v>5</v>
      </c>
      <c r="L2136" s="1">
        <v>85.31</v>
      </c>
      <c r="M2136" s="1">
        <v>85.37</v>
      </c>
      <c r="N2136" s="1">
        <v>84.444999999999993</v>
      </c>
      <c r="O2136" s="1">
        <v>84.5</v>
      </c>
      <c r="P2136" s="1">
        <v>6</v>
      </c>
      <c r="Q2136" s="1">
        <v>30</v>
      </c>
      <c r="R2136" s="2" t="s">
        <v>31</v>
      </c>
      <c r="S2136" s="2"/>
      <c r="T2136" s="2" t="s">
        <v>125</v>
      </c>
      <c r="U2136" s="2" t="s">
        <v>126</v>
      </c>
      <c r="V2136" s="2" t="s">
        <v>127</v>
      </c>
      <c r="W2136" s="2" t="s">
        <v>4434</v>
      </c>
      <c r="X2136" s="3">
        <v>44901.325694444444</v>
      </c>
      <c r="Y2136" s="2" t="s">
        <v>1304</v>
      </c>
      <c r="Z2136" s="2" t="s">
        <v>36</v>
      </c>
      <c r="AA2136" s="2"/>
      <c r="AB2136" s="2" t="s">
        <v>4435</v>
      </c>
    </row>
    <row r="2137" spans="1:28" ht="13" x14ac:dyDescent="0.15">
      <c r="A2137" s="1">
        <v>397</v>
      </c>
      <c r="B2137" s="2" t="s">
        <v>28</v>
      </c>
      <c r="C2137" s="2" t="s">
        <v>4252</v>
      </c>
      <c r="D2137" s="1">
        <v>10</v>
      </c>
      <c r="E2137" s="2" t="s">
        <v>30</v>
      </c>
      <c r="F2137" s="2" t="s">
        <v>119</v>
      </c>
      <c r="G2137" s="2"/>
      <c r="H2137" s="1">
        <v>28</v>
      </c>
      <c r="I2137" s="1">
        <v>34</v>
      </c>
      <c r="J2137" s="1">
        <v>0</v>
      </c>
      <c r="K2137" s="1">
        <v>5</v>
      </c>
      <c r="L2137" s="1">
        <v>85.31</v>
      </c>
      <c r="M2137" s="1">
        <v>85.37</v>
      </c>
      <c r="N2137" s="1">
        <v>84.444999999999993</v>
      </c>
      <c r="O2137" s="1">
        <v>84.5</v>
      </c>
      <c r="P2137" s="1">
        <v>6</v>
      </c>
      <c r="Q2137" s="1">
        <v>5</v>
      </c>
      <c r="R2137" s="2" t="s">
        <v>31</v>
      </c>
      <c r="S2137" s="2"/>
      <c r="T2137" s="2" t="s">
        <v>153</v>
      </c>
      <c r="U2137" s="2" t="s">
        <v>154</v>
      </c>
      <c r="V2137" s="2" t="s">
        <v>155</v>
      </c>
      <c r="W2137" s="2" t="s">
        <v>4436</v>
      </c>
      <c r="X2137" s="3">
        <v>44901.325694444444</v>
      </c>
      <c r="Y2137" s="2" t="s">
        <v>1304</v>
      </c>
      <c r="Z2137" s="2" t="s">
        <v>36</v>
      </c>
      <c r="AA2137" s="2"/>
      <c r="AB2137" s="2" t="s">
        <v>4437</v>
      </c>
    </row>
    <row r="2138" spans="1:28" ht="13" x14ac:dyDescent="0.15">
      <c r="A2138" s="1">
        <v>397</v>
      </c>
      <c r="B2138" s="2" t="s">
        <v>28</v>
      </c>
      <c r="C2138" s="2" t="s">
        <v>4252</v>
      </c>
      <c r="D2138" s="1">
        <v>10</v>
      </c>
      <c r="E2138" s="2" t="s">
        <v>30</v>
      </c>
      <c r="F2138" s="2" t="s">
        <v>119</v>
      </c>
      <c r="G2138" s="2"/>
      <c r="H2138" s="1">
        <v>28</v>
      </c>
      <c r="I2138" s="1">
        <v>34</v>
      </c>
      <c r="J2138" s="1">
        <v>0</v>
      </c>
      <c r="K2138" s="1">
        <v>5</v>
      </c>
      <c r="L2138" s="1">
        <v>85.31</v>
      </c>
      <c r="M2138" s="1">
        <v>85.37</v>
      </c>
      <c r="N2138" s="1">
        <v>84.444999999999993</v>
      </c>
      <c r="O2138" s="1">
        <v>84.5</v>
      </c>
      <c r="P2138" s="1">
        <v>6</v>
      </c>
      <c r="Q2138" s="1">
        <v>5</v>
      </c>
      <c r="R2138" s="2" t="s">
        <v>31</v>
      </c>
      <c r="S2138" s="2"/>
      <c r="T2138" s="2" t="s">
        <v>141</v>
      </c>
      <c r="U2138" s="2" t="s">
        <v>142</v>
      </c>
      <c r="V2138" s="2" t="s">
        <v>143</v>
      </c>
      <c r="W2138" s="2" t="s">
        <v>4438</v>
      </c>
      <c r="X2138" s="3">
        <v>44901.325694444444</v>
      </c>
      <c r="Y2138" s="2" t="s">
        <v>1304</v>
      </c>
      <c r="Z2138" s="2" t="s">
        <v>36</v>
      </c>
      <c r="AA2138" s="2"/>
      <c r="AB2138" s="2" t="s">
        <v>4439</v>
      </c>
    </row>
    <row r="2139" spans="1:28" ht="13" x14ac:dyDescent="0.15">
      <c r="A2139" s="1">
        <v>397</v>
      </c>
      <c r="B2139" s="2" t="s">
        <v>28</v>
      </c>
      <c r="C2139" s="2" t="s">
        <v>4252</v>
      </c>
      <c r="D2139" s="1">
        <v>10</v>
      </c>
      <c r="E2139" s="2" t="s">
        <v>30</v>
      </c>
      <c r="F2139" s="2" t="s">
        <v>119</v>
      </c>
      <c r="G2139" s="2"/>
      <c r="H2139" s="1">
        <v>28</v>
      </c>
      <c r="I2139" s="1">
        <v>34</v>
      </c>
      <c r="J2139" s="1">
        <v>0</v>
      </c>
      <c r="K2139" s="1">
        <v>5</v>
      </c>
      <c r="L2139" s="1">
        <v>85.31</v>
      </c>
      <c r="M2139" s="1">
        <v>85.37</v>
      </c>
      <c r="N2139" s="1">
        <v>84.444999999999993</v>
      </c>
      <c r="O2139" s="1">
        <v>84.5</v>
      </c>
      <c r="P2139" s="1">
        <v>6</v>
      </c>
      <c r="Q2139" s="1">
        <v>20</v>
      </c>
      <c r="R2139" s="2" t="s">
        <v>31</v>
      </c>
      <c r="S2139" s="2"/>
      <c r="T2139" s="2" t="s">
        <v>146</v>
      </c>
      <c r="U2139" s="2" t="s">
        <v>147</v>
      </c>
      <c r="V2139" s="2" t="s">
        <v>148</v>
      </c>
      <c r="W2139" s="2" t="s">
        <v>4440</v>
      </c>
      <c r="X2139" s="3">
        <v>44901.325694444444</v>
      </c>
      <c r="Y2139" s="2" t="s">
        <v>1304</v>
      </c>
      <c r="Z2139" s="2" t="s">
        <v>36</v>
      </c>
      <c r="AA2139" s="2"/>
      <c r="AB2139" s="2" t="s">
        <v>4441</v>
      </c>
    </row>
    <row r="2140" spans="1:28" ht="13" x14ac:dyDescent="0.15">
      <c r="A2140" s="1">
        <v>397</v>
      </c>
      <c r="B2140" s="2" t="s">
        <v>28</v>
      </c>
      <c r="C2140" s="2" t="s">
        <v>4252</v>
      </c>
      <c r="D2140" s="1">
        <v>10</v>
      </c>
      <c r="E2140" s="2" t="s">
        <v>30</v>
      </c>
      <c r="F2140" s="2" t="s">
        <v>119</v>
      </c>
      <c r="G2140" s="2"/>
      <c r="H2140" s="1">
        <v>28</v>
      </c>
      <c r="I2140" s="1">
        <v>34</v>
      </c>
      <c r="J2140" s="1">
        <v>28</v>
      </c>
      <c r="K2140" s="1">
        <v>5</v>
      </c>
      <c r="L2140" s="1">
        <v>85.31</v>
      </c>
      <c r="M2140" s="1">
        <v>85.37</v>
      </c>
      <c r="N2140" s="1">
        <v>84.444999999999993</v>
      </c>
      <c r="O2140" s="1">
        <v>84.498999999999995</v>
      </c>
      <c r="P2140" s="1">
        <v>6</v>
      </c>
      <c r="Q2140" s="1">
        <v>212</v>
      </c>
      <c r="R2140" s="2" t="s">
        <v>59</v>
      </c>
      <c r="S2140" s="2" t="s">
        <v>32</v>
      </c>
      <c r="T2140" s="2"/>
      <c r="U2140" s="2"/>
      <c r="V2140" s="2" t="s">
        <v>32</v>
      </c>
      <c r="W2140" s="2" t="s">
        <v>4442</v>
      </c>
      <c r="X2140" s="3">
        <v>44901.325694444444</v>
      </c>
      <c r="Y2140" s="2" t="s">
        <v>1304</v>
      </c>
      <c r="Z2140" s="2" t="s">
        <v>36</v>
      </c>
      <c r="AA2140" s="2"/>
      <c r="AB2140" s="2" t="s">
        <v>4443</v>
      </c>
    </row>
    <row r="2141" spans="1:28" ht="13" x14ac:dyDescent="0.15">
      <c r="A2141" s="1">
        <v>397</v>
      </c>
      <c r="B2141" s="2" t="s">
        <v>28</v>
      </c>
      <c r="C2141" s="2" t="s">
        <v>4252</v>
      </c>
      <c r="D2141" s="1">
        <v>10</v>
      </c>
      <c r="E2141" s="2" t="s">
        <v>30</v>
      </c>
      <c r="F2141" s="2" t="s">
        <v>119</v>
      </c>
      <c r="G2141" s="2"/>
      <c r="H2141" s="1">
        <v>28</v>
      </c>
      <c r="I2141" s="1">
        <v>34</v>
      </c>
      <c r="J2141" s="1">
        <v>0</v>
      </c>
      <c r="K2141" s="1">
        <v>5</v>
      </c>
      <c r="L2141" s="1">
        <v>85.31</v>
      </c>
      <c r="M2141" s="1">
        <v>85.37</v>
      </c>
      <c r="N2141" s="1">
        <v>84.444999999999993</v>
      </c>
      <c r="O2141" s="1">
        <v>84.5</v>
      </c>
      <c r="P2141" s="1">
        <v>6</v>
      </c>
      <c r="Q2141" s="1">
        <v>5</v>
      </c>
      <c r="R2141" s="2" t="s">
        <v>31</v>
      </c>
      <c r="S2141" s="2"/>
      <c r="T2141" s="2" t="s">
        <v>136</v>
      </c>
      <c r="U2141" s="2" t="s">
        <v>137</v>
      </c>
      <c r="V2141" s="2" t="s">
        <v>138</v>
      </c>
      <c r="W2141" s="2" t="s">
        <v>4444</v>
      </c>
      <c r="X2141" s="3">
        <v>44901.325694444444</v>
      </c>
      <c r="Y2141" s="2" t="s">
        <v>1304</v>
      </c>
      <c r="Z2141" s="2" t="s">
        <v>36</v>
      </c>
      <c r="AA2141" s="2"/>
      <c r="AB2141" s="2" t="s">
        <v>4445</v>
      </c>
    </row>
    <row r="2142" spans="1:28" ht="13" x14ac:dyDescent="0.15">
      <c r="A2142" s="1">
        <v>397</v>
      </c>
      <c r="B2142" s="2" t="s">
        <v>28</v>
      </c>
      <c r="C2142" s="2" t="s">
        <v>4252</v>
      </c>
      <c r="D2142" s="1">
        <v>10</v>
      </c>
      <c r="E2142" s="2" t="s">
        <v>30</v>
      </c>
      <c r="F2142" s="2" t="s">
        <v>119</v>
      </c>
      <c r="G2142" s="2"/>
      <c r="H2142" s="1">
        <v>28</v>
      </c>
      <c r="I2142" s="1">
        <v>34</v>
      </c>
      <c r="J2142" s="1">
        <v>0</v>
      </c>
      <c r="K2142" s="1">
        <v>5</v>
      </c>
      <c r="L2142" s="1">
        <v>85.31</v>
      </c>
      <c r="M2142" s="1">
        <v>85.37</v>
      </c>
      <c r="N2142" s="1">
        <v>84.444999999999993</v>
      </c>
      <c r="O2142" s="1">
        <v>84.5</v>
      </c>
      <c r="P2142" s="1">
        <v>6</v>
      </c>
      <c r="Q2142" s="1">
        <v>30</v>
      </c>
      <c r="R2142" s="2" t="s">
        <v>31</v>
      </c>
      <c r="S2142" s="2"/>
      <c r="T2142" s="2" t="s">
        <v>120</v>
      </c>
      <c r="U2142" s="2" t="s">
        <v>121</v>
      </c>
      <c r="V2142" s="2" t="s">
        <v>122</v>
      </c>
      <c r="W2142" s="2" t="s">
        <v>4446</v>
      </c>
      <c r="X2142" s="3">
        <v>44901.325694444444</v>
      </c>
      <c r="Y2142" s="2" t="s">
        <v>1304</v>
      </c>
      <c r="Z2142" s="2" t="s">
        <v>36</v>
      </c>
      <c r="AA2142" s="2"/>
      <c r="AB2142" s="2" t="s">
        <v>4447</v>
      </c>
    </row>
    <row r="2143" spans="1:28" ht="13" x14ac:dyDescent="0.15">
      <c r="A2143" s="1">
        <v>397</v>
      </c>
      <c r="B2143" s="2" t="s">
        <v>28</v>
      </c>
      <c r="C2143" s="2" t="s">
        <v>4252</v>
      </c>
      <c r="D2143" s="1">
        <v>10</v>
      </c>
      <c r="E2143" s="2" t="s">
        <v>30</v>
      </c>
      <c r="F2143" s="2" t="s">
        <v>119</v>
      </c>
      <c r="G2143" s="2"/>
      <c r="H2143" s="1">
        <v>28</v>
      </c>
      <c r="I2143" s="1">
        <v>34</v>
      </c>
      <c r="J2143" s="1">
        <v>0</v>
      </c>
      <c r="K2143" s="1">
        <v>5</v>
      </c>
      <c r="L2143" s="1">
        <v>85.31</v>
      </c>
      <c r="M2143" s="1">
        <v>85.37</v>
      </c>
      <c r="N2143" s="1">
        <v>84.444999999999993</v>
      </c>
      <c r="O2143" s="1">
        <v>84.5</v>
      </c>
      <c r="P2143" s="1">
        <v>6</v>
      </c>
      <c r="Q2143" s="1">
        <v>20</v>
      </c>
      <c r="R2143" s="2" t="s">
        <v>31</v>
      </c>
      <c r="S2143" s="2"/>
      <c r="T2143" s="2" t="s">
        <v>158</v>
      </c>
      <c r="U2143" s="2" t="s">
        <v>159</v>
      </c>
      <c r="V2143" s="2" t="s">
        <v>160</v>
      </c>
      <c r="W2143" s="2" t="s">
        <v>4448</v>
      </c>
      <c r="X2143" s="3">
        <v>44901.325694444444</v>
      </c>
      <c r="Y2143" s="2" t="s">
        <v>1304</v>
      </c>
      <c r="Z2143" s="2" t="s">
        <v>36</v>
      </c>
      <c r="AA2143" s="2"/>
      <c r="AB2143" s="2" t="s">
        <v>4449</v>
      </c>
    </row>
    <row r="2144" spans="1:28" ht="13" x14ac:dyDescent="0.15">
      <c r="A2144" s="1">
        <v>397</v>
      </c>
      <c r="B2144" s="2" t="s">
        <v>28</v>
      </c>
      <c r="C2144" s="2" t="s">
        <v>4252</v>
      </c>
      <c r="D2144" s="1">
        <v>11</v>
      </c>
      <c r="E2144" s="2" t="s">
        <v>30</v>
      </c>
      <c r="F2144" s="2" t="s">
        <v>119</v>
      </c>
      <c r="G2144" s="2"/>
      <c r="H2144" s="1">
        <v>29</v>
      </c>
      <c r="I2144" s="1">
        <v>35</v>
      </c>
      <c r="J2144" s="1">
        <v>0</v>
      </c>
      <c r="K2144" s="1">
        <v>5</v>
      </c>
      <c r="L2144" s="1">
        <v>91.6</v>
      </c>
      <c r="M2144" s="1">
        <v>91.66</v>
      </c>
      <c r="N2144" s="1">
        <v>90.45</v>
      </c>
      <c r="O2144" s="1">
        <v>90.5</v>
      </c>
      <c r="P2144" s="1">
        <v>6</v>
      </c>
      <c r="Q2144" s="1">
        <v>5</v>
      </c>
      <c r="R2144" s="2" t="s">
        <v>31</v>
      </c>
      <c r="S2144" s="2"/>
      <c r="T2144" s="2" t="s">
        <v>141</v>
      </c>
      <c r="U2144" s="2" t="s">
        <v>142</v>
      </c>
      <c r="V2144" s="2" t="s">
        <v>143</v>
      </c>
      <c r="W2144" s="2" t="s">
        <v>4450</v>
      </c>
      <c r="X2144" s="3">
        <v>44901.363888888889</v>
      </c>
      <c r="Y2144" s="2" t="s">
        <v>1304</v>
      </c>
      <c r="Z2144" s="2" t="s">
        <v>36</v>
      </c>
      <c r="AA2144" s="2"/>
      <c r="AB2144" s="2" t="s">
        <v>4451</v>
      </c>
    </row>
    <row r="2145" spans="1:28" ht="13" x14ac:dyDescent="0.15">
      <c r="A2145" s="1">
        <v>397</v>
      </c>
      <c r="B2145" s="2" t="s">
        <v>28</v>
      </c>
      <c r="C2145" s="2" t="s">
        <v>4252</v>
      </c>
      <c r="D2145" s="1">
        <v>11</v>
      </c>
      <c r="E2145" s="2" t="s">
        <v>30</v>
      </c>
      <c r="F2145" s="2" t="s">
        <v>119</v>
      </c>
      <c r="G2145" s="2"/>
      <c r="H2145" s="1">
        <v>29</v>
      </c>
      <c r="I2145" s="1">
        <v>35</v>
      </c>
      <c r="J2145" s="1">
        <v>0</v>
      </c>
      <c r="K2145" s="1">
        <v>5</v>
      </c>
      <c r="L2145" s="1">
        <v>91.6</v>
      </c>
      <c r="M2145" s="1">
        <v>91.66</v>
      </c>
      <c r="N2145" s="1">
        <v>90.45</v>
      </c>
      <c r="O2145" s="1">
        <v>90.5</v>
      </c>
      <c r="P2145" s="1">
        <v>6</v>
      </c>
      <c r="Q2145" s="1">
        <v>30</v>
      </c>
      <c r="R2145" s="2" t="s">
        <v>31</v>
      </c>
      <c r="S2145" s="2"/>
      <c r="T2145" s="2" t="s">
        <v>125</v>
      </c>
      <c r="U2145" s="2" t="s">
        <v>126</v>
      </c>
      <c r="V2145" s="2" t="s">
        <v>127</v>
      </c>
      <c r="W2145" s="2" t="s">
        <v>4452</v>
      </c>
      <c r="X2145" s="3">
        <v>44901.363888888889</v>
      </c>
      <c r="Y2145" s="2" t="s">
        <v>1304</v>
      </c>
      <c r="Z2145" s="2" t="s">
        <v>36</v>
      </c>
      <c r="AA2145" s="2"/>
      <c r="AB2145" s="2" t="s">
        <v>4453</v>
      </c>
    </row>
    <row r="2146" spans="1:28" ht="13" x14ac:dyDescent="0.15">
      <c r="A2146" s="1">
        <v>397</v>
      </c>
      <c r="B2146" s="2" t="s">
        <v>28</v>
      </c>
      <c r="C2146" s="2" t="s">
        <v>4252</v>
      </c>
      <c r="D2146" s="1">
        <v>11</v>
      </c>
      <c r="E2146" s="2" t="s">
        <v>30</v>
      </c>
      <c r="F2146" s="2" t="s">
        <v>119</v>
      </c>
      <c r="G2146" s="2"/>
      <c r="H2146" s="1">
        <v>29</v>
      </c>
      <c r="I2146" s="1">
        <v>35</v>
      </c>
      <c r="J2146" s="1">
        <v>0</v>
      </c>
      <c r="K2146" s="1">
        <v>5</v>
      </c>
      <c r="L2146" s="1">
        <v>91.6</v>
      </c>
      <c r="M2146" s="1">
        <v>91.66</v>
      </c>
      <c r="N2146" s="1">
        <v>90.45</v>
      </c>
      <c r="O2146" s="1">
        <v>90.5</v>
      </c>
      <c r="P2146" s="1">
        <v>6</v>
      </c>
      <c r="Q2146" s="1">
        <v>5</v>
      </c>
      <c r="R2146" s="2" t="s">
        <v>31</v>
      </c>
      <c r="S2146" s="2"/>
      <c r="T2146" s="2" t="s">
        <v>136</v>
      </c>
      <c r="U2146" s="2" t="s">
        <v>137</v>
      </c>
      <c r="V2146" s="2" t="s">
        <v>138</v>
      </c>
      <c r="W2146" s="2" t="s">
        <v>4454</v>
      </c>
      <c r="X2146" s="3">
        <v>44901.363888888889</v>
      </c>
      <c r="Y2146" s="2" t="s">
        <v>1304</v>
      </c>
      <c r="Z2146" s="2" t="s">
        <v>36</v>
      </c>
      <c r="AA2146" s="2"/>
      <c r="AB2146" s="2" t="s">
        <v>4455</v>
      </c>
    </row>
    <row r="2147" spans="1:28" ht="13" x14ac:dyDescent="0.15">
      <c r="A2147" s="1">
        <v>397</v>
      </c>
      <c r="B2147" s="2" t="s">
        <v>28</v>
      </c>
      <c r="C2147" s="2" t="s">
        <v>4252</v>
      </c>
      <c r="D2147" s="1">
        <v>11</v>
      </c>
      <c r="E2147" s="2" t="s">
        <v>30</v>
      </c>
      <c r="F2147" s="2" t="s">
        <v>119</v>
      </c>
      <c r="G2147" s="2"/>
      <c r="H2147" s="1">
        <v>29</v>
      </c>
      <c r="I2147" s="1">
        <v>35</v>
      </c>
      <c r="J2147" s="1">
        <v>0</v>
      </c>
      <c r="K2147" s="1">
        <v>5</v>
      </c>
      <c r="L2147" s="1">
        <v>91.6</v>
      </c>
      <c r="M2147" s="1">
        <v>91.66</v>
      </c>
      <c r="N2147" s="1">
        <v>90.45</v>
      </c>
      <c r="O2147" s="1">
        <v>90.5</v>
      </c>
      <c r="P2147" s="1">
        <v>6</v>
      </c>
      <c r="Q2147" s="1">
        <v>20</v>
      </c>
      <c r="R2147" s="2" t="s">
        <v>31</v>
      </c>
      <c r="S2147" s="2"/>
      <c r="T2147" s="2" t="s">
        <v>158</v>
      </c>
      <c r="U2147" s="2" t="s">
        <v>159</v>
      </c>
      <c r="V2147" s="2" t="s">
        <v>160</v>
      </c>
      <c r="W2147" s="2" t="s">
        <v>4456</v>
      </c>
      <c r="X2147" s="3">
        <v>44901.363888888889</v>
      </c>
      <c r="Y2147" s="2" t="s">
        <v>1304</v>
      </c>
      <c r="Z2147" s="2" t="s">
        <v>36</v>
      </c>
      <c r="AA2147" s="2"/>
      <c r="AB2147" s="2" t="s">
        <v>4457</v>
      </c>
    </row>
    <row r="2148" spans="1:28" ht="13" x14ac:dyDescent="0.15">
      <c r="A2148" s="1">
        <v>397</v>
      </c>
      <c r="B2148" s="2" t="s">
        <v>28</v>
      </c>
      <c r="C2148" s="2" t="s">
        <v>4252</v>
      </c>
      <c r="D2148" s="1">
        <v>11</v>
      </c>
      <c r="E2148" s="2" t="s">
        <v>30</v>
      </c>
      <c r="F2148" s="2" t="s">
        <v>119</v>
      </c>
      <c r="G2148" s="2"/>
      <c r="H2148" s="1">
        <v>29</v>
      </c>
      <c r="I2148" s="1">
        <v>35</v>
      </c>
      <c r="J2148" s="1">
        <v>0</v>
      </c>
      <c r="K2148" s="1">
        <v>5</v>
      </c>
      <c r="L2148" s="1">
        <v>91.6</v>
      </c>
      <c r="M2148" s="1">
        <v>91.66</v>
      </c>
      <c r="N2148" s="1">
        <v>90.45</v>
      </c>
      <c r="O2148" s="1">
        <v>90.5</v>
      </c>
      <c r="P2148" s="1">
        <v>6</v>
      </c>
      <c r="Q2148" s="1">
        <v>30</v>
      </c>
      <c r="R2148" s="2" t="s">
        <v>31</v>
      </c>
      <c r="S2148" s="2"/>
      <c r="T2148" s="2" t="s">
        <v>120</v>
      </c>
      <c r="U2148" s="2" t="s">
        <v>121</v>
      </c>
      <c r="V2148" s="2" t="s">
        <v>122</v>
      </c>
      <c r="W2148" s="2" t="s">
        <v>4458</v>
      </c>
      <c r="X2148" s="3">
        <v>44901.363888888889</v>
      </c>
      <c r="Y2148" s="2" t="s">
        <v>1304</v>
      </c>
      <c r="Z2148" s="2" t="s">
        <v>36</v>
      </c>
      <c r="AA2148" s="2"/>
      <c r="AB2148" s="2" t="s">
        <v>4459</v>
      </c>
    </row>
    <row r="2149" spans="1:28" ht="13" x14ac:dyDescent="0.15">
      <c r="A2149" s="1">
        <v>397</v>
      </c>
      <c r="B2149" s="2" t="s">
        <v>28</v>
      </c>
      <c r="C2149" s="2" t="s">
        <v>4252</v>
      </c>
      <c r="D2149" s="1">
        <v>11</v>
      </c>
      <c r="E2149" s="2" t="s">
        <v>30</v>
      </c>
      <c r="F2149" s="2" t="s">
        <v>119</v>
      </c>
      <c r="G2149" s="2"/>
      <c r="H2149" s="1">
        <v>29</v>
      </c>
      <c r="I2149" s="1">
        <v>35</v>
      </c>
      <c r="J2149" s="1">
        <v>0</v>
      </c>
      <c r="K2149" s="1">
        <v>5</v>
      </c>
      <c r="L2149" s="1">
        <v>91.6</v>
      </c>
      <c r="M2149" s="1">
        <v>91.66</v>
      </c>
      <c r="N2149" s="1">
        <v>90.45</v>
      </c>
      <c r="O2149" s="1">
        <v>90.5</v>
      </c>
      <c r="P2149" s="1">
        <v>6</v>
      </c>
      <c r="Q2149" s="1">
        <v>5</v>
      </c>
      <c r="R2149" s="2" t="s">
        <v>31</v>
      </c>
      <c r="S2149" s="2"/>
      <c r="T2149" s="2" t="s">
        <v>153</v>
      </c>
      <c r="U2149" s="2" t="s">
        <v>154</v>
      </c>
      <c r="V2149" s="2" t="s">
        <v>155</v>
      </c>
      <c r="W2149" s="2" t="s">
        <v>4460</v>
      </c>
      <c r="X2149" s="3">
        <v>44901.363888888889</v>
      </c>
      <c r="Y2149" s="2" t="s">
        <v>1304</v>
      </c>
      <c r="Z2149" s="2" t="s">
        <v>36</v>
      </c>
      <c r="AA2149" s="2"/>
      <c r="AB2149" s="2" t="s">
        <v>4461</v>
      </c>
    </row>
    <row r="2150" spans="1:28" ht="13" x14ac:dyDescent="0.15">
      <c r="A2150" s="1">
        <v>397</v>
      </c>
      <c r="B2150" s="2" t="s">
        <v>28</v>
      </c>
      <c r="C2150" s="2" t="s">
        <v>4252</v>
      </c>
      <c r="D2150" s="1">
        <v>11</v>
      </c>
      <c r="E2150" s="2" t="s">
        <v>30</v>
      </c>
      <c r="F2150" s="2" t="s">
        <v>119</v>
      </c>
      <c r="G2150" s="2"/>
      <c r="H2150" s="1">
        <v>29</v>
      </c>
      <c r="I2150" s="1">
        <v>35</v>
      </c>
      <c r="J2150" s="1">
        <v>29</v>
      </c>
      <c r="K2150" s="1">
        <v>5</v>
      </c>
      <c r="L2150" s="1">
        <v>91.6</v>
      </c>
      <c r="M2150" s="1">
        <v>91.66</v>
      </c>
      <c r="N2150" s="1">
        <v>90.45</v>
      </c>
      <c r="O2150" s="1">
        <v>90.5</v>
      </c>
      <c r="P2150" s="1">
        <v>6</v>
      </c>
      <c r="Q2150" s="1">
        <v>212</v>
      </c>
      <c r="R2150" s="2" t="s">
        <v>59</v>
      </c>
      <c r="S2150" s="2" t="s">
        <v>32</v>
      </c>
      <c r="T2150" s="2"/>
      <c r="U2150" s="2"/>
      <c r="V2150" s="2" t="s">
        <v>32</v>
      </c>
      <c r="W2150" s="2" t="s">
        <v>4462</v>
      </c>
      <c r="X2150" s="3">
        <v>44901.352083333331</v>
      </c>
      <c r="Y2150" s="2" t="s">
        <v>1304</v>
      </c>
      <c r="Z2150" s="2" t="s">
        <v>36</v>
      </c>
      <c r="AA2150" s="2"/>
      <c r="AB2150" s="2" t="s">
        <v>4463</v>
      </c>
    </row>
    <row r="2151" spans="1:28" ht="13" x14ac:dyDescent="0.15">
      <c r="A2151" s="1">
        <v>397</v>
      </c>
      <c r="B2151" s="2" t="s">
        <v>28</v>
      </c>
      <c r="C2151" s="2" t="s">
        <v>4252</v>
      </c>
      <c r="D2151" s="1">
        <v>11</v>
      </c>
      <c r="E2151" s="2" t="s">
        <v>30</v>
      </c>
      <c r="F2151" s="2" t="s">
        <v>119</v>
      </c>
      <c r="G2151" s="2"/>
      <c r="H2151" s="1">
        <v>29</v>
      </c>
      <c r="I2151" s="1">
        <v>35</v>
      </c>
      <c r="J2151" s="1">
        <v>0</v>
      </c>
      <c r="K2151" s="1">
        <v>5</v>
      </c>
      <c r="L2151" s="1">
        <v>91.6</v>
      </c>
      <c r="M2151" s="1">
        <v>91.66</v>
      </c>
      <c r="N2151" s="1">
        <v>90.45</v>
      </c>
      <c r="O2151" s="1">
        <v>90.5</v>
      </c>
      <c r="P2151" s="1">
        <v>6</v>
      </c>
      <c r="Q2151" s="1">
        <v>20</v>
      </c>
      <c r="R2151" s="2" t="s">
        <v>31</v>
      </c>
      <c r="S2151" s="2"/>
      <c r="T2151" s="2" t="s">
        <v>146</v>
      </c>
      <c r="U2151" s="2" t="s">
        <v>147</v>
      </c>
      <c r="V2151" s="2" t="s">
        <v>148</v>
      </c>
      <c r="W2151" s="2" t="s">
        <v>4464</v>
      </c>
      <c r="X2151" s="3">
        <v>44901.363888888889</v>
      </c>
      <c r="Y2151" s="2" t="s">
        <v>1304</v>
      </c>
      <c r="Z2151" s="2" t="s">
        <v>36</v>
      </c>
      <c r="AA2151" s="2"/>
      <c r="AB2151" s="2" t="s">
        <v>4465</v>
      </c>
    </row>
    <row r="2152" spans="1:28" ht="13" x14ac:dyDescent="0.15">
      <c r="A2152" s="1">
        <v>397</v>
      </c>
      <c r="B2152" s="2" t="s">
        <v>28</v>
      </c>
      <c r="C2152" s="2" t="s">
        <v>4252</v>
      </c>
      <c r="D2152" s="1">
        <v>12</v>
      </c>
      <c r="E2152" s="2" t="s">
        <v>1619</v>
      </c>
      <c r="F2152" s="2" t="s">
        <v>119</v>
      </c>
      <c r="G2152" s="2"/>
      <c r="H2152" s="1">
        <v>20</v>
      </c>
      <c r="I2152" s="1">
        <v>26</v>
      </c>
      <c r="J2152" s="1">
        <v>0</v>
      </c>
      <c r="K2152" s="1">
        <v>5</v>
      </c>
      <c r="L2152" s="1">
        <v>97.32</v>
      </c>
      <c r="M2152" s="1">
        <v>97.38</v>
      </c>
      <c r="N2152" s="1">
        <v>95.259</v>
      </c>
      <c r="O2152" s="1">
        <v>95.301000000000002</v>
      </c>
      <c r="P2152" s="1">
        <v>6</v>
      </c>
      <c r="Q2152" s="1">
        <v>5</v>
      </c>
      <c r="R2152" s="2" t="s">
        <v>31</v>
      </c>
      <c r="S2152" s="2"/>
      <c r="T2152" s="2" t="s">
        <v>153</v>
      </c>
      <c r="U2152" s="2" t="s">
        <v>154</v>
      </c>
      <c r="V2152" s="2" t="s">
        <v>155</v>
      </c>
      <c r="W2152" s="2" t="s">
        <v>4466</v>
      </c>
      <c r="X2152" s="3">
        <v>44901.388194444444</v>
      </c>
      <c r="Y2152" s="2" t="s">
        <v>1304</v>
      </c>
      <c r="Z2152" s="2" t="s">
        <v>36</v>
      </c>
      <c r="AA2152" s="2"/>
      <c r="AB2152" s="2" t="s">
        <v>4467</v>
      </c>
    </row>
    <row r="2153" spans="1:28" ht="13" x14ac:dyDescent="0.15">
      <c r="A2153" s="1">
        <v>397</v>
      </c>
      <c r="B2153" s="2" t="s">
        <v>28</v>
      </c>
      <c r="C2153" s="2" t="s">
        <v>4252</v>
      </c>
      <c r="D2153" s="1">
        <v>12</v>
      </c>
      <c r="E2153" s="2" t="s">
        <v>1619</v>
      </c>
      <c r="F2153" s="2" t="s">
        <v>119</v>
      </c>
      <c r="G2153" s="2"/>
      <c r="H2153" s="1">
        <v>20</v>
      </c>
      <c r="I2153" s="1">
        <v>26</v>
      </c>
      <c r="J2153" s="1">
        <v>20</v>
      </c>
      <c r="K2153" s="1">
        <v>5</v>
      </c>
      <c r="L2153" s="1">
        <v>97.32</v>
      </c>
      <c r="M2153" s="1">
        <v>97.38</v>
      </c>
      <c r="N2153" s="1">
        <v>95.259</v>
      </c>
      <c r="O2153" s="1">
        <v>95.3</v>
      </c>
      <c r="P2153" s="1">
        <v>6</v>
      </c>
      <c r="Q2153" s="1">
        <v>212</v>
      </c>
      <c r="R2153" s="2" t="s">
        <v>59</v>
      </c>
      <c r="S2153" s="2" t="s">
        <v>32</v>
      </c>
      <c r="T2153" s="2"/>
      <c r="U2153" s="2"/>
      <c r="V2153" s="2" t="s">
        <v>32</v>
      </c>
      <c r="W2153" s="2" t="s">
        <v>4468</v>
      </c>
      <c r="X2153" s="3">
        <v>44901.387499999997</v>
      </c>
      <c r="Y2153" s="2" t="s">
        <v>1304</v>
      </c>
      <c r="Z2153" s="2" t="s">
        <v>36</v>
      </c>
      <c r="AA2153" s="2"/>
      <c r="AB2153" s="2" t="s">
        <v>4469</v>
      </c>
    </row>
    <row r="2154" spans="1:28" ht="13" x14ac:dyDescent="0.15">
      <c r="A2154" s="1">
        <v>397</v>
      </c>
      <c r="B2154" s="2" t="s">
        <v>28</v>
      </c>
      <c r="C2154" s="2" t="s">
        <v>4252</v>
      </c>
      <c r="D2154" s="1">
        <v>12</v>
      </c>
      <c r="E2154" s="2" t="s">
        <v>1619</v>
      </c>
      <c r="F2154" s="2" t="s">
        <v>119</v>
      </c>
      <c r="G2154" s="2"/>
      <c r="H2154" s="1">
        <v>20</v>
      </c>
      <c r="I2154" s="1">
        <v>26</v>
      </c>
      <c r="J2154" s="1">
        <v>0</v>
      </c>
      <c r="K2154" s="1">
        <v>5</v>
      </c>
      <c r="L2154" s="1">
        <v>97.32</v>
      </c>
      <c r="M2154" s="1">
        <v>97.38</v>
      </c>
      <c r="N2154" s="1">
        <v>95.259</v>
      </c>
      <c r="O2154" s="1">
        <v>95.301000000000002</v>
      </c>
      <c r="P2154" s="1">
        <v>6</v>
      </c>
      <c r="Q2154" s="1">
        <v>30</v>
      </c>
      <c r="R2154" s="2" t="s">
        <v>31</v>
      </c>
      <c r="S2154" s="2"/>
      <c r="T2154" s="2" t="s">
        <v>125</v>
      </c>
      <c r="U2154" s="2" t="s">
        <v>126</v>
      </c>
      <c r="V2154" s="2" t="s">
        <v>127</v>
      </c>
      <c r="W2154" s="2" t="s">
        <v>4470</v>
      </c>
      <c r="X2154" s="3">
        <v>44901.388194444444</v>
      </c>
      <c r="Y2154" s="2" t="s">
        <v>1304</v>
      </c>
      <c r="Z2154" s="2" t="s">
        <v>36</v>
      </c>
      <c r="AA2154" s="2"/>
      <c r="AB2154" s="2" t="s">
        <v>4471</v>
      </c>
    </row>
    <row r="2155" spans="1:28" ht="13" x14ac:dyDescent="0.15">
      <c r="A2155" s="1">
        <v>397</v>
      </c>
      <c r="B2155" s="2" t="s">
        <v>28</v>
      </c>
      <c r="C2155" s="2" t="s">
        <v>4252</v>
      </c>
      <c r="D2155" s="1">
        <v>12</v>
      </c>
      <c r="E2155" s="2" t="s">
        <v>1619</v>
      </c>
      <c r="F2155" s="2" t="s">
        <v>119</v>
      </c>
      <c r="G2155" s="2"/>
      <c r="H2155" s="1">
        <v>20</v>
      </c>
      <c r="I2155" s="1">
        <v>26</v>
      </c>
      <c r="J2155" s="1">
        <v>0</v>
      </c>
      <c r="K2155" s="1">
        <v>5</v>
      </c>
      <c r="L2155" s="1">
        <v>97.32</v>
      </c>
      <c r="M2155" s="1">
        <v>97.38</v>
      </c>
      <c r="N2155" s="1">
        <v>95.259</v>
      </c>
      <c r="O2155" s="1">
        <v>95.301000000000002</v>
      </c>
      <c r="P2155" s="1">
        <v>6</v>
      </c>
      <c r="Q2155" s="1">
        <v>5</v>
      </c>
      <c r="R2155" s="2" t="s">
        <v>31</v>
      </c>
      <c r="S2155" s="2"/>
      <c r="T2155" s="2" t="s">
        <v>136</v>
      </c>
      <c r="U2155" s="2" t="s">
        <v>137</v>
      </c>
      <c r="V2155" s="2" t="s">
        <v>138</v>
      </c>
      <c r="W2155" s="2" t="s">
        <v>4472</v>
      </c>
      <c r="X2155" s="3">
        <v>44901.388194444444</v>
      </c>
      <c r="Y2155" s="2" t="s">
        <v>1304</v>
      </c>
      <c r="Z2155" s="2" t="s">
        <v>36</v>
      </c>
      <c r="AA2155" s="2"/>
      <c r="AB2155" s="2" t="s">
        <v>4473</v>
      </c>
    </row>
    <row r="2156" spans="1:28" ht="13" x14ac:dyDescent="0.15">
      <c r="A2156" s="1">
        <v>397</v>
      </c>
      <c r="B2156" s="2" t="s">
        <v>28</v>
      </c>
      <c r="C2156" s="2" t="s">
        <v>4252</v>
      </c>
      <c r="D2156" s="1">
        <v>12</v>
      </c>
      <c r="E2156" s="2" t="s">
        <v>1619</v>
      </c>
      <c r="F2156" s="2" t="s">
        <v>119</v>
      </c>
      <c r="G2156" s="2"/>
      <c r="H2156" s="1">
        <v>20</v>
      </c>
      <c r="I2156" s="1">
        <v>26</v>
      </c>
      <c r="J2156" s="1">
        <v>0</v>
      </c>
      <c r="K2156" s="1">
        <v>5</v>
      </c>
      <c r="L2156" s="1">
        <v>97.32</v>
      </c>
      <c r="M2156" s="1">
        <v>97.38</v>
      </c>
      <c r="N2156" s="1">
        <v>95.259</v>
      </c>
      <c r="O2156" s="1">
        <v>95.301000000000002</v>
      </c>
      <c r="P2156" s="1">
        <v>6</v>
      </c>
      <c r="Q2156" s="1">
        <v>20</v>
      </c>
      <c r="R2156" s="2" t="s">
        <v>31</v>
      </c>
      <c r="S2156" s="2"/>
      <c r="T2156" s="2" t="s">
        <v>158</v>
      </c>
      <c r="U2156" s="2" t="s">
        <v>159</v>
      </c>
      <c r="V2156" s="2" t="s">
        <v>160</v>
      </c>
      <c r="W2156" s="2" t="s">
        <v>4474</v>
      </c>
      <c r="X2156" s="3">
        <v>44901.388194444444</v>
      </c>
      <c r="Y2156" s="2" t="s">
        <v>1304</v>
      </c>
      <c r="Z2156" s="2" t="s">
        <v>36</v>
      </c>
      <c r="AA2156" s="2"/>
      <c r="AB2156" s="2" t="s">
        <v>4475</v>
      </c>
    </row>
    <row r="2157" spans="1:28" ht="13" x14ac:dyDescent="0.15">
      <c r="A2157" s="1">
        <v>397</v>
      </c>
      <c r="B2157" s="2" t="s">
        <v>28</v>
      </c>
      <c r="C2157" s="2" t="s">
        <v>4252</v>
      </c>
      <c r="D2157" s="1">
        <v>12</v>
      </c>
      <c r="E2157" s="2" t="s">
        <v>1619</v>
      </c>
      <c r="F2157" s="2" t="s">
        <v>119</v>
      </c>
      <c r="G2157" s="2"/>
      <c r="H2157" s="1">
        <v>20</v>
      </c>
      <c r="I2157" s="1">
        <v>26</v>
      </c>
      <c r="J2157" s="1">
        <v>0</v>
      </c>
      <c r="K2157" s="1">
        <v>5</v>
      </c>
      <c r="L2157" s="1">
        <v>97.32</v>
      </c>
      <c r="M2157" s="1">
        <v>97.38</v>
      </c>
      <c r="N2157" s="1">
        <v>95.259</v>
      </c>
      <c r="O2157" s="1">
        <v>95.301000000000002</v>
      </c>
      <c r="P2157" s="1">
        <v>6</v>
      </c>
      <c r="Q2157" s="1">
        <v>20</v>
      </c>
      <c r="R2157" s="2" t="s">
        <v>31</v>
      </c>
      <c r="S2157" s="2"/>
      <c r="T2157" s="2" t="s">
        <v>146</v>
      </c>
      <c r="U2157" s="2" t="s">
        <v>147</v>
      </c>
      <c r="V2157" s="2" t="s">
        <v>148</v>
      </c>
      <c r="W2157" s="2" t="s">
        <v>4476</v>
      </c>
      <c r="X2157" s="3">
        <v>44901.388194444444</v>
      </c>
      <c r="Y2157" s="2" t="s">
        <v>1304</v>
      </c>
      <c r="Z2157" s="2" t="s">
        <v>36</v>
      </c>
      <c r="AA2157" s="2"/>
      <c r="AB2157" s="2" t="s">
        <v>4477</v>
      </c>
    </row>
    <row r="2158" spans="1:28" ht="13" x14ac:dyDescent="0.15">
      <c r="A2158" s="1">
        <v>397</v>
      </c>
      <c r="B2158" s="2" t="s">
        <v>28</v>
      </c>
      <c r="C2158" s="2" t="s">
        <v>4252</v>
      </c>
      <c r="D2158" s="1">
        <v>12</v>
      </c>
      <c r="E2158" s="2" t="s">
        <v>1619</v>
      </c>
      <c r="F2158" s="2" t="s">
        <v>119</v>
      </c>
      <c r="G2158" s="2"/>
      <c r="H2158" s="1">
        <v>20</v>
      </c>
      <c r="I2158" s="1">
        <v>26</v>
      </c>
      <c r="J2158" s="1">
        <v>0</v>
      </c>
      <c r="K2158" s="1">
        <v>5</v>
      </c>
      <c r="L2158" s="1">
        <v>97.32</v>
      </c>
      <c r="M2158" s="1">
        <v>97.38</v>
      </c>
      <c r="N2158" s="1">
        <v>95.259</v>
      </c>
      <c r="O2158" s="1">
        <v>95.301000000000002</v>
      </c>
      <c r="P2158" s="1">
        <v>6</v>
      </c>
      <c r="Q2158" s="1">
        <v>30</v>
      </c>
      <c r="R2158" s="2" t="s">
        <v>31</v>
      </c>
      <c r="S2158" s="2"/>
      <c r="T2158" s="2" t="s">
        <v>120</v>
      </c>
      <c r="U2158" s="2" t="s">
        <v>121</v>
      </c>
      <c r="V2158" s="2" t="s">
        <v>122</v>
      </c>
      <c r="W2158" s="2" t="s">
        <v>4478</v>
      </c>
      <c r="X2158" s="3">
        <v>44901.388194444444</v>
      </c>
      <c r="Y2158" s="2" t="s">
        <v>1304</v>
      </c>
      <c r="Z2158" s="2" t="s">
        <v>36</v>
      </c>
      <c r="AA2158" s="2"/>
      <c r="AB2158" s="2" t="s">
        <v>4479</v>
      </c>
    </row>
    <row r="2159" spans="1:28" ht="13" x14ac:dyDescent="0.15">
      <c r="A2159" s="1">
        <v>397</v>
      </c>
      <c r="B2159" s="2" t="s">
        <v>28</v>
      </c>
      <c r="C2159" s="2" t="s">
        <v>4252</v>
      </c>
      <c r="D2159" s="1">
        <v>12</v>
      </c>
      <c r="E2159" s="2" t="s">
        <v>1619</v>
      </c>
      <c r="F2159" s="2" t="s">
        <v>119</v>
      </c>
      <c r="G2159" s="2"/>
      <c r="H2159" s="1">
        <v>20</v>
      </c>
      <c r="I2159" s="1">
        <v>26</v>
      </c>
      <c r="J2159" s="1">
        <v>0</v>
      </c>
      <c r="K2159" s="1">
        <v>5</v>
      </c>
      <c r="L2159" s="1">
        <v>97.32</v>
      </c>
      <c r="M2159" s="1">
        <v>97.38</v>
      </c>
      <c r="N2159" s="1">
        <v>95.259</v>
      </c>
      <c r="O2159" s="1">
        <v>95.301000000000002</v>
      </c>
      <c r="P2159" s="1">
        <v>6</v>
      </c>
      <c r="Q2159" s="1">
        <v>5</v>
      </c>
      <c r="R2159" s="2" t="s">
        <v>31</v>
      </c>
      <c r="S2159" s="2"/>
      <c r="T2159" s="2" t="s">
        <v>141</v>
      </c>
      <c r="U2159" s="2" t="s">
        <v>142</v>
      </c>
      <c r="V2159" s="2" t="s">
        <v>143</v>
      </c>
      <c r="W2159" s="2" t="s">
        <v>4480</v>
      </c>
      <c r="X2159" s="3">
        <v>44901.388194444444</v>
      </c>
      <c r="Y2159" s="2" t="s">
        <v>1304</v>
      </c>
      <c r="Z2159" s="2" t="s">
        <v>36</v>
      </c>
      <c r="AA2159" s="2"/>
      <c r="AB2159" s="2" t="s">
        <v>4481</v>
      </c>
    </row>
    <row r="2160" spans="1:28" ht="13" x14ac:dyDescent="0.15">
      <c r="A2160" s="1">
        <v>397</v>
      </c>
      <c r="B2160" s="2" t="s">
        <v>28</v>
      </c>
      <c r="C2160" s="2" t="s">
        <v>4252</v>
      </c>
      <c r="D2160" s="1">
        <v>62</v>
      </c>
      <c r="E2160" s="2" t="s">
        <v>1619</v>
      </c>
      <c r="F2160" s="2">
        <v>1</v>
      </c>
      <c r="G2160" s="2" t="s">
        <v>43</v>
      </c>
      <c r="H2160" s="1">
        <v>75</v>
      </c>
      <c r="I2160" s="1">
        <v>75</v>
      </c>
      <c r="J2160" s="1">
        <v>75</v>
      </c>
      <c r="K2160" s="1">
        <v>5</v>
      </c>
      <c r="L2160" s="1">
        <v>338.35</v>
      </c>
      <c r="M2160" s="1">
        <v>338.35</v>
      </c>
      <c r="N2160" s="1">
        <v>338.06599999999997</v>
      </c>
      <c r="O2160" s="1">
        <v>338.06599999999997</v>
      </c>
      <c r="P2160" s="1">
        <v>0</v>
      </c>
      <c r="Q2160" s="1">
        <v>1</v>
      </c>
      <c r="R2160" s="2" t="s">
        <v>49</v>
      </c>
      <c r="S2160" s="2" t="s">
        <v>50</v>
      </c>
      <c r="T2160" s="2"/>
      <c r="U2160" s="2"/>
      <c r="V2160" s="2" t="s">
        <v>50</v>
      </c>
      <c r="W2160" s="2" t="s">
        <v>4482</v>
      </c>
      <c r="X2160" s="3">
        <v>44902.900694444441</v>
      </c>
      <c r="Y2160" s="2" t="s">
        <v>4483</v>
      </c>
      <c r="Z2160" s="2" t="s">
        <v>36</v>
      </c>
      <c r="AA2160" s="2"/>
      <c r="AB2160" s="2" t="s">
        <v>4484</v>
      </c>
    </row>
    <row r="2161" spans="1:28" ht="13" x14ac:dyDescent="0.15">
      <c r="A2161" s="1">
        <v>397</v>
      </c>
      <c r="B2161" s="2" t="s">
        <v>28</v>
      </c>
      <c r="C2161" s="2" t="s">
        <v>4252</v>
      </c>
      <c r="D2161" s="1">
        <v>62</v>
      </c>
      <c r="E2161" s="2" t="s">
        <v>1619</v>
      </c>
      <c r="F2161" s="2">
        <v>2</v>
      </c>
      <c r="G2161" s="2" t="s">
        <v>43</v>
      </c>
      <c r="H2161" s="1">
        <v>75</v>
      </c>
      <c r="I2161" s="1">
        <v>75</v>
      </c>
      <c r="J2161" s="1">
        <v>75</v>
      </c>
      <c r="K2161" s="1">
        <v>5</v>
      </c>
      <c r="L2161" s="1">
        <v>339.85</v>
      </c>
      <c r="M2161" s="1">
        <v>339.85</v>
      </c>
      <c r="N2161" s="1">
        <v>338.99900000000002</v>
      </c>
      <c r="O2161" s="1">
        <v>338.99900000000002</v>
      </c>
      <c r="P2161" s="1">
        <v>0</v>
      </c>
      <c r="Q2161" s="1">
        <v>1</v>
      </c>
      <c r="R2161" s="2" t="s">
        <v>49</v>
      </c>
      <c r="S2161" s="2" t="s">
        <v>50</v>
      </c>
      <c r="T2161" s="2"/>
      <c r="U2161" s="2"/>
      <c r="V2161" s="2" t="s">
        <v>50</v>
      </c>
      <c r="W2161" s="2" t="s">
        <v>4485</v>
      </c>
      <c r="X2161" s="3">
        <v>44902.900694444441</v>
      </c>
      <c r="Y2161" s="2" t="s">
        <v>4483</v>
      </c>
      <c r="Z2161" s="2" t="s">
        <v>36</v>
      </c>
      <c r="AA2161" s="2"/>
      <c r="AB2161" s="2" t="s">
        <v>4486</v>
      </c>
    </row>
    <row r="2162" spans="1:28" ht="13" x14ac:dyDescent="0.15">
      <c r="A2162" s="1">
        <v>397</v>
      </c>
      <c r="B2162" s="2" t="s">
        <v>28</v>
      </c>
      <c r="C2162" s="2" t="s">
        <v>4252</v>
      </c>
      <c r="D2162" s="1">
        <v>62</v>
      </c>
      <c r="E2162" s="2" t="s">
        <v>1619</v>
      </c>
      <c r="F2162" s="2">
        <v>3</v>
      </c>
      <c r="G2162" s="2" t="s">
        <v>43</v>
      </c>
      <c r="H2162" s="1">
        <v>75</v>
      </c>
      <c r="I2162" s="1">
        <v>75</v>
      </c>
      <c r="J2162" s="1">
        <v>75</v>
      </c>
      <c r="K2162" s="1">
        <v>5</v>
      </c>
      <c r="L2162" s="1">
        <v>341.34</v>
      </c>
      <c r="M2162" s="1">
        <v>341.34</v>
      </c>
      <c r="N2162" s="1">
        <v>339.92500000000001</v>
      </c>
      <c r="O2162" s="1">
        <v>339.92500000000001</v>
      </c>
      <c r="P2162" s="1">
        <v>0</v>
      </c>
      <c r="Q2162" s="1">
        <v>1</v>
      </c>
      <c r="R2162" s="2" t="s">
        <v>49</v>
      </c>
      <c r="S2162" s="2" t="s">
        <v>50</v>
      </c>
      <c r="T2162" s="2"/>
      <c r="U2162" s="2"/>
      <c r="V2162" s="2" t="s">
        <v>50</v>
      </c>
      <c r="W2162" s="2" t="s">
        <v>4487</v>
      </c>
      <c r="X2162" s="3">
        <v>44902.900694444441</v>
      </c>
      <c r="Y2162" s="2" t="s">
        <v>4483</v>
      </c>
      <c r="Z2162" s="2" t="s">
        <v>36</v>
      </c>
      <c r="AA2162" s="2"/>
      <c r="AB2162" s="2" t="s">
        <v>4488</v>
      </c>
    </row>
    <row r="2163" spans="1:28" ht="13" x14ac:dyDescent="0.15">
      <c r="A2163" s="1">
        <v>397</v>
      </c>
      <c r="B2163" s="2" t="s">
        <v>28</v>
      </c>
      <c r="C2163" s="2" t="s">
        <v>4252</v>
      </c>
      <c r="D2163" s="1">
        <v>62</v>
      </c>
      <c r="E2163" s="2" t="s">
        <v>1619</v>
      </c>
      <c r="F2163" s="2">
        <v>4</v>
      </c>
      <c r="G2163" s="2" t="s">
        <v>43</v>
      </c>
      <c r="H2163" s="1">
        <v>75</v>
      </c>
      <c r="I2163" s="1">
        <v>75</v>
      </c>
      <c r="J2163" s="1">
        <v>75</v>
      </c>
      <c r="K2163" s="1">
        <v>5</v>
      </c>
      <c r="L2163" s="1">
        <v>342.84</v>
      </c>
      <c r="M2163" s="1">
        <v>342.84</v>
      </c>
      <c r="N2163" s="1">
        <v>340.858</v>
      </c>
      <c r="O2163" s="1">
        <v>340.858</v>
      </c>
      <c r="P2163" s="1">
        <v>0</v>
      </c>
      <c r="Q2163" s="1">
        <v>1</v>
      </c>
      <c r="R2163" s="2" t="s">
        <v>49</v>
      </c>
      <c r="S2163" s="2" t="s">
        <v>50</v>
      </c>
      <c r="T2163" s="2"/>
      <c r="U2163" s="2"/>
      <c r="V2163" s="2" t="s">
        <v>50</v>
      </c>
      <c r="W2163" s="2" t="s">
        <v>4489</v>
      </c>
      <c r="X2163" s="3">
        <v>44902.900694444441</v>
      </c>
      <c r="Y2163" s="2" t="s">
        <v>4483</v>
      </c>
      <c r="Z2163" s="2" t="s">
        <v>36</v>
      </c>
      <c r="AA2163" s="2"/>
      <c r="AB2163" s="2" t="s">
        <v>4490</v>
      </c>
    </row>
    <row r="2164" spans="1:28" ht="13" x14ac:dyDescent="0.15">
      <c r="A2164" s="1">
        <v>397</v>
      </c>
      <c r="B2164" s="2" t="s">
        <v>28</v>
      </c>
      <c r="C2164" s="2" t="s">
        <v>4252</v>
      </c>
      <c r="D2164" s="1">
        <v>63</v>
      </c>
      <c r="E2164" s="2" t="s">
        <v>1619</v>
      </c>
      <c r="F2164" s="2">
        <v>1</v>
      </c>
      <c r="G2164" s="2" t="s">
        <v>43</v>
      </c>
      <c r="H2164" s="1">
        <v>75</v>
      </c>
      <c r="I2164" s="1">
        <v>75</v>
      </c>
      <c r="J2164" s="1">
        <v>75</v>
      </c>
      <c r="K2164" s="1">
        <v>5</v>
      </c>
      <c r="L2164" s="1">
        <v>343.15</v>
      </c>
      <c r="M2164" s="1">
        <v>343.15</v>
      </c>
      <c r="N2164" s="1">
        <v>342.97199999999998</v>
      </c>
      <c r="O2164" s="1">
        <v>342.97199999999998</v>
      </c>
      <c r="P2164" s="1">
        <v>0</v>
      </c>
      <c r="Q2164" s="1">
        <v>1</v>
      </c>
      <c r="R2164" s="2" t="s">
        <v>49</v>
      </c>
      <c r="S2164" s="2" t="s">
        <v>50</v>
      </c>
      <c r="T2164" s="2"/>
      <c r="U2164" s="2"/>
      <c r="V2164" s="2" t="s">
        <v>50</v>
      </c>
      <c r="W2164" s="2" t="s">
        <v>4491</v>
      </c>
      <c r="X2164" s="3">
        <v>44902.900694444441</v>
      </c>
      <c r="Y2164" s="2" t="s">
        <v>4483</v>
      </c>
      <c r="Z2164" s="2" t="s">
        <v>36</v>
      </c>
      <c r="AA2164" s="2"/>
      <c r="AB2164" s="2" t="s">
        <v>4492</v>
      </c>
    </row>
    <row r="2165" spans="1:28" ht="13" x14ac:dyDescent="0.15">
      <c r="A2165" s="1">
        <v>397</v>
      </c>
      <c r="B2165" s="2" t="s">
        <v>28</v>
      </c>
      <c r="C2165" s="2" t="s">
        <v>4252</v>
      </c>
      <c r="D2165" s="1">
        <v>62</v>
      </c>
      <c r="E2165" s="2" t="s">
        <v>1619</v>
      </c>
      <c r="F2165" s="2">
        <v>5</v>
      </c>
      <c r="G2165" s="2"/>
      <c r="H2165" s="1">
        <v>0</v>
      </c>
      <c r="I2165" s="1">
        <v>5</v>
      </c>
      <c r="J2165" s="1">
        <v>0</v>
      </c>
      <c r="K2165" s="1">
        <v>5</v>
      </c>
      <c r="L2165" s="1">
        <v>343.59</v>
      </c>
      <c r="M2165" s="1">
        <v>343.64</v>
      </c>
      <c r="N2165" s="1">
        <v>341.32499999999999</v>
      </c>
      <c r="O2165" s="1">
        <v>341.35599999999999</v>
      </c>
      <c r="P2165" s="1">
        <v>5</v>
      </c>
      <c r="Q2165" s="1">
        <v>5</v>
      </c>
      <c r="R2165" s="2" t="s">
        <v>44</v>
      </c>
      <c r="S2165" s="2" t="s">
        <v>105</v>
      </c>
      <c r="T2165" s="2"/>
      <c r="U2165" s="2"/>
      <c r="V2165" s="2" t="s">
        <v>105</v>
      </c>
      <c r="W2165" s="2" t="s">
        <v>4493</v>
      </c>
      <c r="X2165" s="3">
        <v>44902.623611111114</v>
      </c>
      <c r="Y2165" s="2" t="s">
        <v>798</v>
      </c>
      <c r="Z2165" s="2" t="s">
        <v>36</v>
      </c>
      <c r="AA2165" s="2"/>
      <c r="AB2165" s="2" t="s">
        <v>4494</v>
      </c>
    </row>
    <row r="2166" spans="1:28" ht="13" x14ac:dyDescent="0.15">
      <c r="A2166" s="1">
        <v>397</v>
      </c>
      <c r="B2166" s="2" t="s">
        <v>28</v>
      </c>
      <c r="C2166" s="2" t="s">
        <v>4252</v>
      </c>
      <c r="D2166" s="1">
        <v>62</v>
      </c>
      <c r="E2166" s="2" t="s">
        <v>1619</v>
      </c>
      <c r="F2166" s="2">
        <v>5</v>
      </c>
      <c r="G2166" s="2" t="s">
        <v>43</v>
      </c>
      <c r="H2166" s="1">
        <v>75</v>
      </c>
      <c r="I2166" s="1">
        <v>75</v>
      </c>
      <c r="J2166" s="1">
        <v>75</v>
      </c>
      <c r="K2166" s="1">
        <v>5</v>
      </c>
      <c r="L2166" s="1">
        <v>344.34</v>
      </c>
      <c r="M2166" s="1">
        <v>344.34</v>
      </c>
      <c r="N2166" s="1">
        <v>341.791</v>
      </c>
      <c r="O2166" s="1">
        <v>341.791</v>
      </c>
      <c r="P2166" s="1">
        <v>0</v>
      </c>
      <c r="Q2166" s="1">
        <v>1</v>
      </c>
      <c r="R2166" s="2" t="s">
        <v>49</v>
      </c>
      <c r="S2166" s="2" t="s">
        <v>50</v>
      </c>
      <c r="T2166" s="2"/>
      <c r="U2166" s="2"/>
      <c r="V2166" s="2" t="s">
        <v>50</v>
      </c>
      <c r="W2166" s="2" t="s">
        <v>4495</v>
      </c>
      <c r="X2166" s="3">
        <v>44902.900694444441</v>
      </c>
      <c r="Y2166" s="2" t="s">
        <v>4483</v>
      </c>
      <c r="Z2166" s="2" t="s">
        <v>36</v>
      </c>
      <c r="AA2166" s="2"/>
      <c r="AB2166" s="2" t="s">
        <v>4496</v>
      </c>
    </row>
    <row r="2167" spans="1:28" ht="13" x14ac:dyDescent="0.15">
      <c r="A2167" s="1">
        <v>397</v>
      </c>
      <c r="B2167" s="2" t="s">
        <v>28</v>
      </c>
      <c r="C2167" s="2" t="s">
        <v>4252</v>
      </c>
      <c r="D2167" s="1">
        <v>63</v>
      </c>
      <c r="E2167" s="2" t="s">
        <v>1619</v>
      </c>
      <c r="F2167" s="2">
        <v>2</v>
      </c>
      <c r="G2167" s="2" t="s">
        <v>43</v>
      </c>
      <c r="H2167" s="1">
        <v>75</v>
      </c>
      <c r="I2167" s="1">
        <v>75</v>
      </c>
      <c r="J2167" s="1">
        <v>75</v>
      </c>
      <c r="K2167" s="1">
        <v>5</v>
      </c>
      <c r="L2167" s="1">
        <v>344.64</v>
      </c>
      <c r="M2167" s="1">
        <v>344.64</v>
      </c>
      <c r="N2167" s="1">
        <v>344.108</v>
      </c>
      <c r="O2167" s="1">
        <v>344.108</v>
      </c>
      <c r="P2167" s="1">
        <v>0</v>
      </c>
      <c r="Q2167" s="1">
        <v>1</v>
      </c>
      <c r="R2167" s="2" t="s">
        <v>49</v>
      </c>
      <c r="S2167" s="2" t="s">
        <v>50</v>
      </c>
      <c r="T2167" s="2"/>
      <c r="U2167" s="2"/>
      <c r="V2167" s="2" t="s">
        <v>50</v>
      </c>
      <c r="W2167" s="2" t="s">
        <v>4497</v>
      </c>
      <c r="X2167" s="3">
        <v>44902.900694444441</v>
      </c>
      <c r="Y2167" s="2" t="s">
        <v>4483</v>
      </c>
      <c r="Z2167" s="2" t="s">
        <v>36</v>
      </c>
      <c r="AA2167" s="2"/>
      <c r="AB2167" s="2" t="s">
        <v>4498</v>
      </c>
    </row>
    <row r="2168" spans="1:28" ht="13" x14ac:dyDescent="0.15">
      <c r="A2168" s="1">
        <v>397</v>
      </c>
      <c r="B2168" s="2" t="s">
        <v>28</v>
      </c>
      <c r="C2168" s="2" t="s">
        <v>4252</v>
      </c>
      <c r="D2168" s="1">
        <v>62</v>
      </c>
      <c r="E2168" s="2" t="s">
        <v>1619</v>
      </c>
      <c r="F2168" s="2" t="s">
        <v>119</v>
      </c>
      <c r="G2168" s="2"/>
      <c r="H2168" s="1">
        <v>28</v>
      </c>
      <c r="I2168" s="1">
        <v>34</v>
      </c>
      <c r="J2168" s="1">
        <v>28</v>
      </c>
      <c r="K2168" s="1">
        <v>5</v>
      </c>
      <c r="L2168" s="1">
        <v>345.26</v>
      </c>
      <c r="M2168" s="1">
        <v>345.32</v>
      </c>
      <c r="N2168" s="1">
        <v>342.363</v>
      </c>
      <c r="O2168" s="1">
        <v>342.4</v>
      </c>
      <c r="P2168" s="1">
        <v>6</v>
      </c>
      <c r="Q2168" s="1">
        <v>212</v>
      </c>
      <c r="R2168" s="2" t="s">
        <v>59</v>
      </c>
      <c r="S2168" s="2" t="s">
        <v>32</v>
      </c>
      <c r="T2168" s="2"/>
      <c r="U2168" s="2"/>
      <c r="V2168" s="2" t="s">
        <v>32</v>
      </c>
      <c r="W2168" s="2" t="s">
        <v>4499</v>
      </c>
      <c r="X2168" s="3">
        <v>44902.600694444445</v>
      </c>
      <c r="Y2168" s="2" t="s">
        <v>798</v>
      </c>
      <c r="Z2168" s="2" t="s">
        <v>36</v>
      </c>
      <c r="AA2168" s="2"/>
      <c r="AB2168" s="2" t="s">
        <v>4500</v>
      </c>
    </row>
    <row r="2169" spans="1:28" ht="13" x14ac:dyDescent="0.15">
      <c r="A2169" s="1">
        <v>397</v>
      </c>
      <c r="B2169" s="2" t="s">
        <v>28</v>
      </c>
      <c r="C2169" s="2" t="s">
        <v>4252</v>
      </c>
      <c r="D2169" s="1">
        <v>62</v>
      </c>
      <c r="E2169" s="2" t="s">
        <v>1619</v>
      </c>
      <c r="F2169" s="2" t="s">
        <v>119</v>
      </c>
      <c r="G2169" s="2"/>
      <c r="H2169" s="1">
        <v>28</v>
      </c>
      <c r="I2169" s="1">
        <v>34</v>
      </c>
      <c r="J2169" s="1">
        <v>0</v>
      </c>
      <c r="K2169" s="1">
        <v>5</v>
      </c>
      <c r="L2169" s="1">
        <v>345.26</v>
      </c>
      <c r="M2169" s="1">
        <v>345.32</v>
      </c>
      <c r="N2169" s="1">
        <v>342.363</v>
      </c>
      <c r="O2169" s="1">
        <v>342.4</v>
      </c>
      <c r="P2169" s="1">
        <v>6</v>
      </c>
      <c r="Q2169" s="1">
        <v>5</v>
      </c>
      <c r="R2169" s="2" t="s">
        <v>31</v>
      </c>
      <c r="S2169" s="2"/>
      <c r="T2169" s="2" t="s">
        <v>136</v>
      </c>
      <c r="U2169" s="2" t="s">
        <v>137</v>
      </c>
      <c r="V2169" s="2" t="s">
        <v>138</v>
      </c>
      <c r="W2169" s="2" t="s">
        <v>4501</v>
      </c>
      <c r="X2169" s="3">
        <v>44902.602083333331</v>
      </c>
      <c r="Y2169" s="2" t="s">
        <v>35</v>
      </c>
      <c r="Z2169" s="2" t="s">
        <v>36</v>
      </c>
      <c r="AA2169" s="2"/>
      <c r="AB2169" s="2" t="s">
        <v>4502</v>
      </c>
    </row>
    <row r="2170" spans="1:28" ht="13" x14ac:dyDescent="0.15">
      <c r="A2170" s="1">
        <v>397</v>
      </c>
      <c r="B2170" s="2" t="s">
        <v>28</v>
      </c>
      <c r="C2170" s="2" t="s">
        <v>4252</v>
      </c>
      <c r="D2170" s="1">
        <v>62</v>
      </c>
      <c r="E2170" s="2" t="s">
        <v>1619</v>
      </c>
      <c r="F2170" s="2" t="s">
        <v>119</v>
      </c>
      <c r="G2170" s="2"/>
      <c r="H2170" s="1">
        <v>28</v>
      </c>
      <c r="I2170" s="1">
        <v>34</v>
      </c>
      <c r="J2170" s="1">
        <v>0</v>
      </c>
      <c r="K2170" s="1">
        <v>5</v>
      </c>
      <c r="L2170" s="1">
        <v>345.26</v>
      </c>
      <c r="M2170" s="1">
        <v>345.32</v>
      </c>
      <c r="N2170" s="1">
        <v>342.363</v>
      </c>
      <c r="O2170" s="1">
        <v>342.4</v>
      </c>
      <c r="P2170" s="1">
        <v>6</v>
      </c>
      <c r="Q2170" s="1">
        <v>30</v>
      </c>
      <c r="R2170" s="2" t="s">
        <v>31</v>
      </c>
      <c r="S2170" s="2"/>
      <c r="T2170" s="2" t="s">
        <v>120</v>
      </c>
      <c r="U2170" s="2" t="s">
        <v>121</v>
      </c>
      <c r="V2170" s="2" t="s">
        <v>122</v>
      </c>
      <c r="W2170" s="2" t="s">
        <v>4503</v>
      </c>
      <c r="X2170" s="3">
        <v>44902.602083333331</v>
      </c>
      <c r="Y2170" s="2" t="s">
        <v>35</v>
      </c>
      <c r="Z2170" s="2" t="s">
        <v>36</v>
      </c>
      <c r="AA2170" s="2"/>
      <c r="AB2170" s="2" t="s">
        <v>4504</v>
      </c>
    </row>
    <row r="2171" spans="1:28" ht="13" x14ac:dyDescent="0.15">
      <c r="A2171" s="1">
        <v>397</v>
      </c>
      <c r="B2171" s="2" t="s">
        <v>28</v>
      </c>
      <c r="C2171" s="2" t="s">
        <v>4252</v>
      </c>
      <c r="D2171" s="1">
        <v>62</v>
      </c>
      <c r="E2171" s="2" t="s">
        <v>1619</v>
      </c>
      <c r="F2171" s="2" t="s">
        <v>119</v>
      </c>
      <c r="G2171" s="2"/>
      <c r="H2171" s="1">
        <v>28</v>
      </c>
      <c r="I2171" s="1">
        <v>34</v>
      </c>
      <c r="J2171" s="1">
        <v>0</v>
      </c>
      <c r="K2171" s="1">
        <v>5</v>
      </c>
      <c r="L2171" s="1">
        <v>345.26</v>
      </c>
      <c r="M2171" s="1">
        <v>345.32</v>
      </c>
      <c r="N2171" s="1">
        <v>342.363</v>
      </c>
      <c r="O2171" s="1">
        <v>342.4</v>
      </c>
      <c r="P2171" s="1">
        <v>6</v>
      </c>
      <c r="Q2171" s="1">
        <v>30</v>
      </c>
      <c r="R2171" s="2" t="s">
        <v>31</v>
      </c>
      <c r="S2171" s="2"/>
      <c r="T2171" s="2" t="s">
        <v>125</v>
      </c>
      <c r="U2171" s="2" t="s">
        <v>126</v>
      </c>
      <c r="V2171" s="2" t="s">
        <v>127</v>
      </c>
      <c r="W2171" s="2" t="s">
        <v>4505</v>
      </c>
      <c r="X2171" s="3">
        <v>44902.602083333331</v>
      </c>
      <c r="Y2171" s="2" t="s">
        <v>35</v>
      </c>
      <c r="Z2171" s="2" t="s">
        <v>36</v>
      </c>
      <c r="AA2171" s="2"/>
      <c r="AB2171" s="2" t="s">
        <v>4506</v>
      </c>
    </row>
    <row r="2172" spans="1:28" ht="13" x14ac:dyDescent="0.15">
      <c r="A2172" s="1">
        <v>397</v>
      </c>
      <c r="B2172" s="2" t="s">
        <v>28</v>
      </c>
      <c r="C2172" s="2" t="s">
        <v>4252</v>
      </c>
      <c r="D2172" s="1">
        <v>62</v>
      </c>
      <c r="E2172" s="2" t="s">
        <v>1619</v>
      </c>
      <c r="F2172" s="2" t="s">
        <v>119</v>
      </c>
      <c r="G2172" s="2"/>
      <c r="H2172" s="1">
        <v>28</v>
      </c>
      <c r="I2172" s="1">
        <v>34</v>
      </c>
      <c r="J2172" s="1">
        <v>0</v>
      </c>
      <c r="K2172" s="1">
        <v>5</v>
      </c>
      <c r="L2172" s="1">
        <v>345.26</v>
      </c>
      <c r="M2172" s="1">
        <v>345.32</v>
      </c>
      <c r="N2172" s="1">
        <v>342.363</v>
      </c>
      <c r="O2172" s="1">
        <v>342.4</v>
      </c>
      <c r="P2172" s="1">
        <v>6</v>
      </c>
      <c r="Q2172" s="1">
        <v>5</v>
      </c>
      <c r="R2172" s="2" t="s">
        <v>31</v>
      </c>
      <c r="S2172" s="2"/>
      <c r="T2172" s="2" t="s">
        <v>153</v>
      </c>
      <c r="U2172" s="2" t="s">
        <v>154</v>
      </c>
      <c r="V2172" s="2" t="s">
        <v>155</v>
      </c>
      <c r="W2172" s="2" t="s">
        <v>4507</v>
      </c>
      <c r="X2172" s="3">
        <v>44902.602083333331</v>
      </c>
      <c r="Y2172" s="2" t="s">
        <v>35</v>
      </c>
      <c r="Z2172" s="2" t="s">
        <v>36</v>
      </c>
      <c r="AA2172" s="2"/>
      <c r="AB2172" s="2" t="s">
        <v>4508</v>
      </c>
    </row>
    <row r="2173" spans="1:28" ht="13" x14ac:dyDescent="0.15">
      <c r="A2173" s="1">
        <v>397</v>
      </c>
      <c r="B2173" s="2" t="s">
        <v>28</v>
      </c>
      <c r="C2173" s="2" t="s">
        <v>4252</v>
      </c>
      <c r="D2173" s="1">
        <v>62</v>
      </c>
      <c r="E2173" s="2" t="s">
        <v>1619</v>
      </c>
      <c r="F2173" s="2" t="s">
        <v>119</v>
      </c>
      <c r="G2173" s="2"/>
      <c r="H2173" s="1">
        <v>28</v>
      </c>
      <c r="I2173" s="1">
        <v>34</v>
      </c>
      <c r="J2173" s="1">
        <v>0</v>
      </c>
      <c r="K2173" s="1">
        <v>5</v>
      </c>
      <c r="L2173" s="1">
        <v>345.26</v>
      </c>
      <c r="M2173" s="1">
        <v>345.32</v>
      </c>
      <c r="N2173" s="1">
        <v>342.363</v>
      </c>
      <c r="O2173" s="1">
        <v>342.4</v>
      </c>
      <c r="P2173" s="1">
        <v>6</v>
      </c>
      <c r="Q2173" s="1">
        <v>5</v>
      </c>
      <c r="R2173" s="2" t="s">
        <v>31</v>
      </c>
      <c r="S2173" s="2"/>
      <c r="T2173" s="2" t="s">
        <v>141</v>
      </c>
      <c r="U2173" s="2" t="s">
        <v>142</v>
      </c>
      <c r="V2173" s="2" t="s">
        <v>143</v>
      </c>
      <c r="W2173" s="2" t="s">
        <v>4509</v>
      </c>
      <c r="X2173" s="3">
        <v>44902.602083333331</v>
      </c>
      <c r="Y2173" s="2" t="s">
        <v>35</v>
      </c>
      <c r="Z2173" s="2" t="s">
        <v>36</v>
      </c>
      <c r="AA2173" s="2"/>
      <c r="AB2173" s="2" t="s">
        <v>4510</v>
      </c>
    </row>
    <row r="2174" spans="1:28" ht="13" x14ac:dyDescent="0.15">
      <c r="A2174" s="1">
        <v>397</v>
      </c>
      <c r="B2174" s="2" t="s">
        <v>28</v>
      </c>
      <c r="C2174" s="2" t="s">
        <v>4252</v>
      </c>
      <c r="D2174" s="1">
        <v>62</v>
      </c>
      <c r="E2174" s="2" t="s">
        <v>1619</v>
      </c>
      <c r="F2174" s="2" t="s">
        <v>119</v>
      </c>
      <c r="G2174" s="2"/>
      <c r="H2174" s="1">
        <v>28</v>
      </c>
      <c r="I2174" s="1">
        <v>34</v>
      </c>
      <c r="J2174" s="1">
        <v>0</v>
      </c>
      <c r="K2174" s="1">
        <v>5</v>
      </c>
      <c r="L2174" s="1">
        <v>345.26</v>
      </c>
      <c r="M2174" s="1">
        <v>345.32</v>
      </c>
      <c r="N2174" s="1">
        <v>342.363</v>
      </c>
      <c r="O2174" s="1">
        <v>342.4</v>
      </c>
      <c r="P2174" s="1">
        <v>6</v>
      </c>
      <c r="Q2174" s="1">
        <v>20</v>
      </c>
      <c r="R2174" s="2" t="s">
        <v>31</v>
      </c>
      <c r="S2174" s="2"/>
      <c r="T2174" s="2" t="s">
        <v>146</v>
      </c>
      <c r="U2174" s="2" t="s">
        <v>147</v>
      </c>
      <c r="V2174" s="2" t="s">
        <v>148</v>
      </c>
      <c r="W2174" s="2" t="s">
        <v>4511</v>
      </c>
      <c r="X2174" s="3">
        <v>44902.602083333331</v>
      </c>
      <c r="Y2174" s="2" t="s">
        <v>35</v>
      </c>
      <c r="Z2174" s="2" t="s">
        <v>36</v>
      </c>
      <c r="AA2174" s="2"/>
      <c r="AB2174" s="2" t="s">
        <v>4512</v>
      </c>
    </row>
    <row r="2175" spans="1:28" ht="13" x14ac:dyDescent="0.15">
      <c r="A2175" s="1">
        <v>397</v>
      </c>
      <c r="B2175" s="2" t="s">
        <v>28</v>
      </c>
      <c r="C2175" s="2" t="s">
        <v>4252</v>
      </c>
      <c r="D2175" s="1">
        <v>62</v>
      </c>
      <c r="E2175" s="2" t="s">
        <v>1619</v>
      </c>
      <c r="F2175" s="2" t="s">
        <v>119</v>
      </c>
      <c r="G2175" s="2"/>
      <c r="H2175" s="1">
        <v>28</v>
      </c>
      <c r="I2175" s="1">
        <v>34</v>
      </c>
      <c r="J2175" s="1">
        <v>0</v>
      </c>
      <c r="K2175" s="1">
        <v>5</v>
      </c>
      <c r="L2175" s="1">
        <v>345.26</v>
      </c>
      <c r="M2175" s="1">
        <v>345.32</v>
      </c>
      <c r="N2175" s="1">
        <v>342.363</v>
      </c>
      <c r="O2175" s="1">
        <v>342.4</v>
      </c>
      <c r="P2175" s="1">
        <v>6</v>
      </c>
      <c r="Q2175" s="1">
        <v>1</v>
      </c>
      <c r="R2175" s="2" t="s">
        <v>31</v>
      </c>
      <c r="S2175" s="2" t="s">
        <v>50</v>
      </c>
      <c r="T2175" s="2"/>
      <c r="U2175" s="2"/>
      <c r="V2175" s="2" t="s">
        <v>50</v>
      </c>
      <c r="W2175" s="2" t="s">
        <v>4513</v>
      </c>
      <c r="X2175" s="3">
        <v>44902.602083333331</v>
      </c>
      <c r="Y2175" s="2" t="s">
        <v>35</v>
      </c>
      <c r="Z2175" s="2" t="s">
        <v>36</v>
      </c>
      <c r="AA2175" s="2" t="s">
        <v>131</v>
      </c>
      <c r="AB2175" s="2" t="s">
        <v>4514</v>
      </c>
    </row>
    <row r="2176" spans="1:28" ht="13" x14ac:dyDescent="0.15">
      <c r="A2176" s="1">
        <v>397</v>
      </c>
      <c r="B2176" s="2" t="s">
        <v>28</v>
      </c>
      <c r="C2176" s="2" t="s">
        <v>4252</v>
      </c>
      <c r="D2176" s="1">
        <v>62</v>
      </c>
      <c r="E2176" s="2" t="s">
        <v>1619</v>
      </c>
      <c r="F2176" s="2" t="s">
        <v>119</v>
      </c>
      <c r="G2176" s="2"/>
      <c r="H2176" s="1">
        <v>28</v>
      </c>
      <c r="I2176" s="1">
        <v>34</v>
      </c>
      <c r="J2176" s="1">
        <v>0</v>
      </c>
      <c r="K2176" s="1">
        <v>5</v>
      </c>
      <c r="L2176" s="1">
        <v>345.26</v>
      </c>
      <c r="M2176" s="1">
        <v>345.32</v>
      </c>
      <c r="N2176" s="1">
        <v>342.363</v>
      </c>
      <c r="O2176" s="1">
        <v>342.4</v>
      </c>
      <c r="P2176" s="1">
        <v>6</v>
      </c>
      <c r="Q2176" s="1">
        <v>20</v>
      </c>
      <c r="R2176" s="2" t="s">
        <v>31</v>
      </c>
      <c r="S2176" s="2"/>
      <c r="T2176" s="2" t="s">
        <v>158</v>
      </c>
      <c r="U2176" s="2" t="s">
        <v>159</v>
      </c>
      <c r="V2176" s="2" t="s">
        <v>160</v>
      </c>
      <c r="W2176" s="2" t="s">
        <v>4515</v>
      </c>
      <c r="X2176" s="3">
        <v>44902.602083333331</v>
      </c>
      <c r="Y2176" s="2" t="s">
        <v>35</v>
      </c>
      <c r="Z2176" s="2" t="s">
        <v>36</v>
      </c>
      <c r="AA2176" s="2"/>
      <c r="AB2176" s="2" t="s">
        <v>4516</v>
      </c>
    </row>
    <row r="2177" spans="1:28" ht="13" x14ac:dyDescent="0.15">
      <c r="A2177" s="1">
        <v>397</v>
      </c>
      <c r="B2177" s="2" t="s">
        <v>28</v>
      </c>
      <c r="C2177" s="2" t="s">
        <v>4252</v>
      </c>
      <c r="D2177" s="1">
        <v>63</v>
      </c>
      <c r="E2177" s="2" t="s">
        <v>1619</v>
      </c>
      <c r="F2177" s="2">
        <v>3</v>
      </c>
      <c r="G2177" s="2" t="s">
        <v>43</v>
      </c>
      <c r="H2177" s="1">
        <v>75</v>
      </c>
      <c r="I2177" s="1">
        <v>75</v>
      </c>
      <c r="J2177" s="1">
        <v>75</v>
      </c>
      <c r="K2177" s="1">
        <v>5</v>
      </c>
      <c r="L2177" s="1">
        <v>346.14</v>
      </c>
      <c r="M2177" s="1">
        <v>346.14</v>
      </c>
      <c r="N2177" s="1">
        <v>345.25099999999998</v>
      </c>
      <c r="O2177" s="1">
        <v>345.25099999999998</v>
      </c>
      <c r="P2177" s="1">
        <v>0</v>
      </c>
      <c r="Q2177" s="1">
        <v>1</v>
      </c>
      <c r="R2177" s="2" t="s">
        <v>49</v>
      </c>
      <c r="S2177" s="2" t="s">
        <v>50</v>
      </c>
      <c r="T2177" s="2"/>
      <c r="U2177" s="2"/>
      <c r="V2177" s="2" t="s">
        <v>50</v>
      </c>
      <c r="W2177" s="2" t="s">
        <v>4517</v>
      </c>
      <c r="X2177" s="3">
        <v>44902.900694444441</v>
      </c>
      <c r="Y2177" s="2" t="s">
        <v>4483</v>
      </c>
      <c r="Z2177" s="2" t="s">
        <v>36</v>
      </c>
      <c r="AA2177" s="2"/>
      <c r="AB2177" s="2" t="s">
        <v>4518</v>
      </c>
    </row>
    <row r="2178" spans="1:28" ht="13" x14ac:dyDescent="0.15">
      <c r="A2178" s="1">
        <v>397</v>
      </c>
      <c r="B2178" s="2" t="s">
        <v>28</v>
      </c>
      <c r="C2178" s="2" t="s">
        <v>4252</v>
      </c>
      <c r="D2178" s="1">
        <v>63</v>
      </c>
      <c r="E2178" s="2" t="s">
        <v>1619</v>
      </c>
      <c r="F2178" s="2">
        <v>4</v>
      </c>
      <c r="G2178" s="2" t="s">
        <v>43</v>
      </c>
      <c r="H2178" s="1">
        <v>75</v>
      </c>
      <c r="I2178" s="1">
        <v>75</v>
      </c>
      <c r="J2178" s="1">
        <v>75</v>
      </c>
      <c r="K2178" s="1">
        <v>5</v>
      </c>
      <c r="L2178" s="1">
        <v>347.64</v>
      </c>
      <c r="M2178" s="1">
        <v>347.64</v>
      </c>
      <c r="N2178" s="1">
        <v>346.39400000000001</v>
      </c>
      <c r="O2178" s="1">
        <v>346.39400000000001</v>
      </c>
      <c r="P2178" s="1">
        <v>0</v>
      </c>
      <c r="Q2178" s="1">
        <v>1</v>
      </c>
      <c r="R2178" s="2" t="s">
        <v>49</v>
      </c>
      <c r="S2178" s="2" t="s">
        <v>50</v>
      </c>
      <c r="T2178" s="2"/>
      <c r="U2178" s="2"/>
      <c r="V2178" s="2" t="s">
        <v>50</v>
      </c>
      <c r="W2178" s="2" t="s">
        <v>4519</v>
      </c>
      <c r="X2178" s="3">
        <v>44902.900694444441</v>
      </c>
      <c r="Y2178" s="2" t="s">
        <v>4483</v>
      </c>
      <c r="Z2178" s="2" t="s">
        <v>36</v>
      </c>
      <c r="AA2178" s="2"/>
      <c r="AB2178" s="2" t="s">
        <v>4520</v>
      </c>
    </row>
    <row r="2179" spans="1:28" ht="13" x14ac:dyDescent="0.15">
      <c r="A2179" s="1">
        <v>397</v>
      </c>
      <c r="B2179" s="2" t="s">
        <v>28</v>
      </c>
      <c r="C2179" s="2" t="s">
        <v>4252</v>
      </c>
      <c r="D2179" s="1">
        <v>64</v>
      </c>
      <c r="E2179" s="2" t="s">
        <v>1619</v>
      </c>
      <c r="F2179" s="2">
        <v>1</v>
      </c>
      <c r="G2179" s="2" t="s">
        <v>43</v>
      </c>
      <c r="H2179" s="1">
        <v>75</v>
      </c>
      <c r="I2179" s="1">
        <v>75</v>
      </c>
      <c r="J2179" s="1">
        <v>75</v>
      </c>
      <c r="K2179" s="1">
        <v>5</v>
      </c>
      <c r="L2179" s="1">
        <v>348.05</v>
      </c>
      <c r="M2179" s="1">
        <v>348.05</v>
      </c>
      <c r="N2179" s="1">
        <v>347.86599999999999</v>
      </c>
      <c r="O2179" s="1">
        <v>347.86599999999999</v>
      </c>
      <c r="P2179" s="1">
        <v>0</v>
      </c>
      <c r="Q2179" s="1">
        <v>1</v>
      </c>
      <c r="R2179" s="2" t="s">
        <v>49</v>
      </c>
      <c r="S2179" s="2" t="s">
        <v>50</v>
      </c>
      <c r="T2179" s="2"/>
      <c r="U2179" s="2"/>
      <c r="V2179" s="2" t="s">
        <v>50</v>
      </c>
      <c r="W2179" s="2" t="s">
        <v>4521</v>
      </c>
      <c r="X2179" s="3">
        <v>44902.926388888889</v>
      </c>
      <c r="Y2179" s="2" t="s">
        <v>4483</v>
      </c>
      <c r="Z2179" s="2" t="s">
        <v>36</v>
      </c>
      <c r="AA2179" s="2"/>
      <c r="AB2179" s="2" t="s">
        <v>4522</v>
      </c>
    </row>
    <row r="2180" spans="1:28" ht="13" x14ac:dyDescent="0.15">
      <c r="A2180" s="1">
        <v>397</v>
      </c>
      <c r="B2180" s="2" t="s">
        <v>28</v>
      </c>
      <c r="C2180" s="2" t="s">
        <v>4252</v>
      </c>
      <c r="D2180" s="1">
        <v>63</v>
      </c>
      <c r="E2180" s="2" t="s">
        <v>1619</v>
      </c>
      <c r="F2180" s="2">
        <v>5</v>
      </c>
      <c r="G2180" s="2"/>
      <c r="H2180" s="1">
        <v>30</v>
      </c>
      <c r="I2180" s="1">
        <v>30</v>
      </c>
      <c r="J2180" s="1">
        <v>30</v>
      </c>
      <c r="K2180" s="1">
        <v>5</v>
      </c>
      <c r="L2180" s="1">
        <v>348.25</v>
      </c>
      <c r="M2180" s="1">
        <v>348.25</v>
      </c>
      <c r="N2180" s="1">
        <v>346.85899999999998</v>
      </c>
      <c r="O2180" s="1">
        <v>346.85899999999998</v>
      </c>
      <c r="P2180" s="1">
        <v>0</v>
      </c>
      <c r="Q2180" s="1">
        <v>1</v>
      </c>
      <c r="R2180" s="2" t="s">
        <v>49</v>
      </c>
      <c r="S2180" s="2" t="s">
        <v>50</v>
      </c>
      <c r="T2180" s="2"/>
      <c r="U2180" s="2"/>
      <c r="V2180" s="2" t="s">
        <v>50</v>
      </c>
      <c r="W2180" s="2" t="s">
        <v>4523</v>
      </c>
      <c r="X2180" s="3">
        <v>44902.900694444441</v>
      </c>
      <c r="Y2180" s="2" t="s">
        <v>4483</v>
      </c>
      <c r="Z2180" s="2" t="s">
        <v>36</v>
      </c>
      <c r="AA2180" s="2"/>
      <c r="AB2180" s="2" t="s">
        <v>4524</v>
      </c>
    </row>
    <row r="2181" spans="1:28" ht="13" x14ac:dyDescent="0.15">
      <c r="A2181" s="1">
        <v>397</v>
      </c>
      <c r="B2181" s="2" t="s">
        <v>28</v>
      </c>
      <c r="C2181" s="2" t="s">
        <v>4252</v>
      </c>
      <c r="D2181" s="1">
        <v>63</v>
      </c>
      <c r="E2181" s="2" t="s">
        <v>1619</v>
      </c>
      <c r="F2181" s="2" t="s">
        <v>119</v>
      </c>
      <c r="G2181" s="2"/>
      <c r="H2181" s="1">
        <v>30</v>
      </c>
      <c r="I2181" s="1">
        <v>36</v>
      </c>
      <c r="J2181" s="1">
        <v>0</v>
      </c>
      <c r="K2181" s="1">
        <v>5</v>
      </c>
      <c r="L2181" s="1">
        <v>348.77</v>
      </c>
      <c r="M2181" s="1">
        <v>348.83</v>
      </c>
      <c r="N2181" s="1">
        <v>347.255</v>
      </c>
      <c r="O2181" s="1">
        <v>347.30099999999999</v>
      </c>
      <c r="P2181" s="1">
        <v>6</v>
      </c>
      <c r="Q2181" s="1">
        <v>5</v>
      </c>
      <c r="R2181" s="2" t="s">
        <v>31</v>
      </c>
      <c r="S2181" s="2"/>
      <c r="T2181" s="2" t="s">
        <v>141</v>
      </c>
      <c r="U2181" s="2" t="s">
        <v>142</v>
      </c>
      <c r="V2181" s="2" t="s">
        <v>143</v>
      </c>
      <c r="W2181" s="2" t="s">
        <v>4525</v>
      </c>
      <c r="X2181" s="3">
        <v>44902.624305555553</v>
      </c>
      <c r="Y2181" s="2" t="s">
        <v>35</v>
      </c>
      <c r="Z2181" s="2" t="s">
        <v>36</v>
      </c>
      <c r="AA2181" s="2"/>
      <c r="AB2181" s="2" t="s">
        <v>4526</v>
      </c>
    </row>
    <row r="2182" spans="1:28" ht="13" x14ac:dyDescent="0.15">
      <c r="A2182" s="1">
        <v>397</v>
      </c>
      <c r="B2182" s="2" t="s">
        <v>28</v>
      </c>
      <c r="C2182" s="2" t="s">
        <v>4252</v>
      </c>
      <c r="D2182" s="1">
        <v>63</v>
      </c>
      <c r="E2182" s="2" t="s">
        <v>1619</v>
      </c>
      <c r="F2182" s="2" t="s">
        <v>119</v>
      </c>
      <c r="G2182" s="2"/>
      <c r="H2182" s="1">
        <v>30</v>
      </c>
      <c r="I2182" s="1">
        <v>36</v>
      </c>
      <c r="J2182" s="1">
        <v>0</v>
      </c>
      <c r="K2182" s="1">
        <v>5</v>
      </c>
      <c r="L2182" s="1">
        <v>348.77</v>
      </c>
      <c r="M2182" s="1">
        <v>348.83</v>
      </c>
      <c r="N2182" s="1">
        <v>347.255</v>
      </c>
      <c r="O2182" s="1">
        <v>347.30099999999999</v>
      </c>
      <c r="P2182" s="1">
        <v>6</v>
      </c>
      <c r="Q2182" s="1">
        <v>20</v>
      </c>
      <c r="R2182" s="2" t="s">
        <v>31</v>
      </c>
      <c r="S2182" s="2"/>
      <c r="T2182" s="2" t="s">
        <v>146</v>
      </c>
      <c r="U2182" s="2" t="s">
        <v>147</v>
      </c>
      <c r="V2182" s="2" t="s">
        <v>148</v>
      </c>
      <c r="W2182" s="2" t="s">
        <v>4527</v>
      </c>
      <c r="X2182" s="3">
        <v>44902.624305555553</v>
      </c>
      <c r="Y2182" s="2" t="s">
        <v>35</v>
      </c>
      <c r="Z2182" s="2" t="s">
        <v>36</v>
      </c>
      <c r="AA2182" s="2"/>
      <c r="AB2182" s="2" t="s">
        <v>4528</v>
      </c>
    </row>
    <row r="2183" spans="1:28" ht="13" x14ac:dyDescent="0.15">
      <c r="A2183" s="1">
        <v>397</v>
      </c>
      <c r="B2183" s="2" t="s">
        <v>28</v>
      </c>
      <c r="C2183" s="2" t="s">
        <v>4252</v>
      </c>
      <c r="D2183" s="1">
        <v>63</v>
      </c>
      <c r="E2183" s="2" t="s">
        <v>1619</v>
      </c>
      <c r="F2183" s="2" t="s">
        <v>119</v>
      </c>
      <c r="G2183" s="2"/>
      <c r="H2183" s="1">
        <v>30</v>
      </c>
      <c r="I2183" s="1">
        <v>36</v>
      </c>
      <c r="J2183" s="1">
        <v>0</v>
      </c>
      <c r="K2183" s="1">
        <v>5</v>
      </c>
      <c r="L2183" s="1">
        <v>348.77</v>
      </c>
      <c r="M2183" s="1">
        <v>348.83</v>
      </c>
      <c r="N2183" s="1">
        <v>347.255</v>
      </c>
      <c r="O2183" s="1">
        <v>347.30099999999999</v>
      </c>
      <c r="P2183" s="1">
        <v>6</v>
      </c>
      <c r="Q2183" s="1">
        <v>30</v>
      </c>
      <c r="R2183" s="2" t="s">
        <v>31</v>
      </c>
      <c r="S2183" s="2"/>
      <c r="T2183" s="2" t="s">
        <v>120</v>
      </c>
      <c r="U2183" s="2" t="s">
        <v>121</v>
      </c>
      <c r="V2183" s="2" t="s">
        <v>122</v>
      </c>
      <c r="W2183" s="2" t="s">
        <v>4529</v>
      </c>
      <c r="X2183" s="3">
        <v>44902.624305555553</v>
      </c>
      <c r="Y2183" s="2" t="s">
        <v>35</v>
      </c>
      <c r="Z2183" s="2" t="s">
        <v>36</v>
      </c>
      <c r="AA2183" s="2"/>
      <c r="AB2183" s="2" t="s">
        <v>4530</v>
      </c>
    </row>
    <row r="2184" spans="1:28" ht="13" x14ac:dyDescent="0.15">
      <c r="A2184" s="1">
        <v>397</v>
      </c>
      <c r="B2184" s="2" t="s">
        <v>28</v>
      </c>
      <c r="C2184" s="2" t="s">
        <v>4252</v>
      </c>
      <c r="D2184" s="1">
        <v>63</v>
      </c>
      <c r="E2184" s="2" t="s">
        <v>1619</v>
      </c>
      <c r="F2184" s="2" t="s">
        <v>119</v>
      </c>
      <c r="G2184" s="2"/>
      <c r="H2184" s="1">
        <v>30</v>
      </c>
      <c r="I2184" s="1">
        <v>36</v>
      </c>
      <c r="J2184" s="1">
        <v>0</v>
      </c>
      <c r="K2184" s="1">
        <v>5</v>
      </c>
      <c r="L2184" s="1">
        <v>348.77</v>
      </c>
      <c r="M2184" s="1">
        <v>348.83</v>
      </c>
      <c r="N2184" s="1">
        <v>347.255</v>
      </c>
      <c r="O2184" s="1">
        <v>347.30099999999999</v>
      </c>
      <c r="P2184" s="1">
        <v>6</v>
      </c>
      <c r="Q2184" s="1">
        <v>20</v>
      </c>
      <c r="R2184" s="2" t="s">
        <v>31</v>
      </c>
      <c r="S2184" s="2"/>
      <c r="T2184" s="2" t="s">
        <v>158</v>
      </c>
      <c r="U2184" s="2" t="s">
        <v>159</v>
      </c>
      <c r="V2184" s="2" t="s">
        <v>160</v>
      </c>
      <c r="W2184" s="2" t="s">
        <v>4531</v>
      </c>
      <c r="X2184" s="3">
        <v>44902.624305555553</v>
      </c>
      <c r="Y2184" s="2" t="s">
        <v>35</v>
      </c>
      <c r="Z2184" s="2" t="s">
        <v>36</v>
      </c>
      <c r="AA2184" s="2"/>
      <c r="AB2184" s="2" t="s">
        <v>4532</v>
      </c>
    </row>
    <row r="2185" spans="1:28" ht="13" x14ac:dyDescent="0.15">
      <c r="A2185" s="1">
        <v>397</v>
      </c>
      <c r="B2185" s="2" t="s">
        <v>28</v>
      </c>
      <c r="C2185" s="2" t="s">
        <v>4252</v>
      </c>
      <c r="D2185" s="1">
        <v>63</v>
      </c>
      <c r="E2185" s="2" t="s">
        <v>1619</v>
      </c>
      <c r="F2185" s="2" t="s">
        <v>119</v>
      </c>
      <c r="G2185" s="2"/>
      <c r="H2185" s="1">
        <v>30</v>
      </c>
      <c r="I2185" s="1">
        <v>36</v>
      </c>
      <c r="J2185" s="1">
        <v>0</v>
      </c>
      <c r="K2185" s="1">
        <v>5</v>
      </c>
      <c r="L2185" s="1">
        <v>348.77</v>
      </c>
      <c r="M2185" s="1">
        <v>348.83</v>
      </c>
      <c r="N2185" s="1">
        <v>347.255</v>
      </c>
      <c r="O2185" s="1">
        <v>347.30099999999999</v>
      </c>
      <c r="P2185" s="1">
        <v>6</v>
      </c>
      <c r="Q2185" s="1">
        <v>5</v>
      </c>
      <c r="R2185" s="2" t="s">
        <v>31</v>
      </c>
      <c r="S2185" s="2"/>
      <c r="T2185" s="2" t="s">
        <v>153</v>
      </c>
      <c r="U2185" s="2" t="s">
        <v>154</v>
      </c>
      <c r="V2185" s="2" t="s">
        <v>155</v>
      </c>
      <c r="W2185" s="2" t="s">
        <v>4533</v>
      </c>
      <c r="X2185" s="3">
        <v>44902.624305555553</v>
      </c>
      <c r="Y2185" s="2" t="s">
        <v>35</v>
      </c>
      <c r="Z2185" s="2" t="s">
        <v>36</v>
      </c>
      <c r="AA2185" s="2"/>
      <c r="AB2185" s="2" t="s">
        <v>4534</v>
      </c>
    </row>
    <row r="2186" spans="1:28" ht="13" x14ac:dyDescent="0.15">
      <c r="A2186" s="1">
        <v>397</v>
      </c>
      <c r="B2186" s="2" t="s">
        <v>28</v>
      </c>
      <c r="C2186" s="2" t="s">
        <v>4252</v>
      </c>
      <c r="D2186" s="1">
        <v>63</v>
      </c>
      <c r="E2186" s="2" t="s">
        <v>1619</v>
      </c>
      <c r="F2186" s="2" t="s">
        <v>119</v>
      </c>
      <c r="G2186" s="2"/>
      <c r="H2186" s="1">
        <v>30</v>
      </c>
      <c r="I2186" s="1">
        <v>36</v>
      </c>
      <c r="J2186" s="1">
        <v>0</v>
      </c>
      <c r="K2186" s="1">
        <v>5</v>
      </c>
      <c r="L2186" s="1">
        <v>348.77</v>
      </c>
      <c r="M2186" s="1">
        <v>348.83</v>
      </c>
      <c r="N2186" s="1">
        <v>347.255</v>
      </c>
      <c r="O2186" s="1">
        <v>347.30099999999999</v>
      </c>
      <c r="P2186" s="1">
        <v>6</v>
      </c>
      <c r="Q2186" s="1">
        <v>1</v>
      </c>
      <c r="R2186" s="2" t="s">
        <v>31</v>
      </c>
      <c r="S2186" s="2" t="s">
        <v>50</v>
      </c>
      <c r="T2186" s="2"/>
      <c r="U2186" s="2"/>
      <c r="V2186" s="2" t="s">
        <v>50</v>
      </c>
      <c r="W2186" s="2" t="s">
        <v>4535</v>
      </c>
      <c r="X2186" s="3">
        <v>44902.624305555553</v>
      </c>
      <c r="Y2186" s="2" t="s">
        <v>35</v>
      </c>
      <c r="Z2186" s="2" t="s">
        <v>36</v>
      </c>
      <c r="AA2186" s="2" t="s">
        <v>131</v>
      </c>
      <c r="AB2186" s="2" t="s">
        <v>4536</v>
      </c>
    </row>
    <row r="2187" spans="1:28" ht="13" x14ac:dyDescent="0.15">
      <c r="A2187" s="1">
        <v>397</v>
      </c>
      <c r="B2187" s="2" t="s">
        <v>28</v>
      </c>
      <c r="C2187" s="2" t="s">
        <v>4252</v>
      </c>
      <c r="D2187" s="1">
        <v>63</v>
      </c>
      <c r="E2187" s="2" t="s">
        <v>1619</v>
      </c>
      <c r="F2187" s="2" t="s">
        <v>119</v>
      </c>
      <c r="G2187" s="2"/>
      <c r="H2187" s="1">
        <v>30</v>
      </c>
      <c r="I2187" s="1">
        <v>36</v>
      </c>
      <c r="J2187" s="1">
        <v>30</v>
      </c>
      <c r="K2187" s="1">
        <v>5</v>
      </c>
      <c r="L2187" s="1">
        <v>348.77</v>
      </c>
      <c r="M2187" s="1">
        <v>348.83</v>
      </c>
      <c r="N2187" s="1">
        <v>347.255</v>
      </c>
      <c r="O2187" s="1">
        <v>347.3</v>
      </c>
      <c r="P2187" s="1">
        <v>6</v>
      </c>
      <c r="Q2187" s="1">
        <v>212</v>
      </c>
      <c r="R2187" s="2" t="s">
        <v>59</v>
      </c>
      <c r="S2187" s="2" t="s">
        <v>32</v>
      </c>
      <c r="T2187" s="2"/>
      <c r="U2187" s="2"/>
      <c r="V2187" s="2" t="s">
        <v>32</v>
      </c>
      <c r="W2187" s="2" t="s">
        <v>4537</v>
      </c>
      <c r="X2187" s="3">
        <v>44902.623611111114</v>
      </c>
      <c r="Y2187" s="2" t="s">
        <v>798</v>
      </c>
      <c r="Z2187" s="2" t="s">
        <v>36</v>
      </c>
      <c r="AA2187" s="2"/>
      <c r="AB2187" s="2" t="s">
        <v>4538</v>
      </c>
    </row>
    <row r="2188" spans="1:28" ht="13" x14ac:dyDescent="0.15">
      <c r="A2188" s="1">
        <v>397</v>
      </c>
      <c r="B2188" s="2" t="s">
        <v>28</v>
      </c>
      <c r="C2188" s="2" t="s">
        <v>4252</v>
      </c>
      <c r="D2188" s="1">
        <v>63</v>
      </c>
      <c r="E2188" s="2" t="s">
        <v>1619</v>
      </c>
      <c r="F2188" s="2" t="s">
        <v>119</v>
      </c>
      <c r="G2188" s="2"/>
      <c r="H2188" s="1">
        <v>30</v>
      </c>
      <c r="I2188" s="1">
        <v>36</v>
      </c>
      <c r="J2188" s="1">
        <v>0</v>
      </c>
      <c r="K2188" s="1">
        <v>5</v>
      </c>
      <c r="L2188" s="1">
        <v>348.77</v>
      </c>
      <c r="M2188" s="1">
        <v>348.83</v>
      </c>
      <c r="N2188" s="1">
        <v>347.255</v>
      </c>
      <c r="O2188" s="1">
        <v>347.30099999999999</v>
      </c>
      <c r="P2188" s="1">
        <v>6</v>
      </c>
      <c r="Q2188" s="1">
        <v>30</v>
      </c>
      <c r="R2188" s="2" t="s">
        <v>31</v>
      </c>
      <c r="S2188" s="2"/>
      <c r="T2188" s="2" t="s">
        <v>125</v>
      </c>
      <c r="U2188" s="2" t="s">
        <v>126</v>
      </c>
      <c r="V2188" s="2" t="s">
        <v>127</v>
      </c>
      <c r="W2188" s="2" t="s">
        <v>4539</v>
      </c>
      <c r="X2188" s="3">
        <v>44902.624305555553</v>
      </c>
      <c r="Y2188" s="2" t="s">
        <v>35</v>
      </c>
      <c r="Z2188" s="2" t="s">
        <v>36</v>
      </c>
      <c r="AA2188" s="2"/>
      <c r="AB2188" s="2" t="s">
        <v>4540</v>
      </c>
    </row>
    <row r="2189" spans="1:28" ht="13" x14ac:dyDescent="0.15">
      <c r="A2189" s="1">
        <v>397</v>
      </c>
      <c r="B2189" s="2" t="s">
        <v>28</v>
      </c>
      <c r="C2189" s="2" t="s">
        <v>4252</v>
      </c>
      <c r="D2189" s="1">
        <v>63</v>
      </c>
      <c r="E2189" s="2" t="s">
        <v>1619</v>
      </c>
      <c r="F2189" s="2" t="s">
        <v>119</v>
      </c>
      <c r="G2189" s="2"/>
      <c r="H2189" s="1">
        <v>30</v>
      </c>
      <c r="I2189" s="1">
        <v>36</v>
      </c>
      <c r="J2189" s="1">
        <v>0</v>
      </c>
      <c r="K2189" s="1">
        <v>5</v>
      </c>
      <c r="L2189" s="1">
        <v>348.77</v>
      </c>
      <c r="M2189" s="1">
        <v>348.83</v>
      </c>
      <c r="N2189" s="1">
        <v>347.255</v>
      </c>
      <c r="O2189" s="1">
        <v>347.30099999999999</v>
      </c>
      <c r="P2189" s="1">
        <v>6</v>
      </c>
      <c r="Q2189" s="1">
        <v>5</v>
      </c>
      <c r="R2189" s="2" t="s">
        <v>31</v>
      </c>
      <c r="S2189" s="2"/>
      <c r="T2189" s="2" t="s">
        <v>136</v>
      </c>
      <c r="U2189" s="2" t="s">
        <v>137</v>
      </c>
      <c r="V2189" s="2" t="s">
        <v>138</v>
      </c>
      <c r="W2189" s="2" t="s">
        <v>4541</v>
      </c>
      <c r="X2189" s="3">
        <v>44902.624305555553</v>
      </c>
      <c r="Y2189" s="2" t="s">
        <v>35</v>
      </c>
      <c r="Z2189" s="2" t="s">
        <v>36</v>
      </c>
      <c r="AA2189" s="2"/>
      <c r="AB2189" s="2" t="s">
        <v>4542</v>
      </c>
    </row>
    <row r="2190" spans="1:28" ht="13" x14ac:dyDescent="0.15">
      <c r="A2190" s="1">
        <v>397</v>
      </c>
      <c r="B2190" s="2" t="s">
        <v>28</v>
      </c>
      <c r="C2190" s="2" t="s">
        <v>4252</v>
      </c>
      <c r="D2190" s="1">
        <v>64</v>
      </c>
      <c r="E2190" s="2" t="s">
        <v>1619</v>
      </c>
      <c r="F2190" s="2">
        <v>2</v>
      </c>
      <c r="G2190" s="2" t="s">
        <v>29</v>
      </c>
      <c r="H2190" s="1">
        <v>70</v>
      </c>
      <c r="I2190" s="1">
        <v>70</v>
      </c>
      <c r="J2190" s="1">
        <v>70</v>
      </c>
      <c r="K2190" s="1">
        <v>5</v>
      </c>
      <c r="L2190" s="1">
        <v>349.49</v>
      </c>
      <c r="M2190" s="1">
        <v>349.49</v>
      </c>
      <c r="N2190" s="1">
        <v>348.95299999999997</v>
      </c>
      <c r="O2190" s="1">
        <v>348.95299999999997</v>
      </c>
      <c r="P2190" s="1">
        <v>0</v>
      </c>
      <c r="Q2190" s="1"/>
      <c r="R2190" s="2" t="s">
        <v>38</v>
      </c>
      <c r="S2190" s="2" t="s">
        <v>39</v>
      </c>
      <c r="T2190" s="2"/>
      <c r="U2190" s="2"/>
      <c r="V2190" s="2" t="s">
        <v>39</v>
      </c>
      <c r="W2190" s="2" t="s">
        <v>4543</v>
      </c>
      <c r="X2190" s="3">
        <v>44902.926388888889</v>
      </c>
      <c r="Y2190" s="2" t="s">
        <v>41</v>
      </c>
      <c r="Z2190" s="2" t="s">
        <v>36</v>
      </c>
      <c r="AA2190" s="2"/>
      <c r="AB2190" s="2" t="s">
        <v>4544</v>
      </c>
    </row>
    <row r="2191" spans="1:28" ht="13" x14ac:dyDescent="0.15">
      <c r="A2191" s="1">
        <v>397</v>
      </c>
      <c r="B2191" s="2" t="s">
        <v>28</v>
      </c>
      <c r="C2191" s="2" t="s">
        <v>4252</v>
      </c>
      <c r="D2191" s="1">
        <v>64</v>
      </c>
      <c r="E2191" s="2" t="s">
        <v>1619</v>
      </c>
      <c r="F2191" s="2">
        <v>2</v>
      </c>
      <c r="G2191" s="2" t="s">
        <v>43</v>
      </c>
      <c r="H2191" s="1">
        <v>75</v>
      </c>
      <c r="I2191" s="1">
        <v>75</v>
      </c>
      <c r="J2191" s="1">
        <v>75</v>
      </c>
      <c r="K2191" s="1">
        <v>5</v>
      </c>
      <c r="L2191" s="1">
        <v>349.54</v>
      </c>
      <c r="M2191" s="1">
        <v>349.54</v>
      </c>
      <c r="N2191" s="1">
        <v>348.99099999999999</v>
      </c>
      <c r="O2191" s="1">
        <v>348.99099999999999</v>
      </c>
      <c r="P2191" s="1">
        <v>0</v>
      </c>
      <c r="Q2191" s="1">
        <v>1</v>
      </c>
      <c r="R2191" s="2" t="s">
        <v>49</v>
      </c>
      <c r="S2191" s="2" t="s">
        <v>50</v>
      </c>
      <c r="T2191" s="2"/>
      <c r="U2191" s="2"/>
      <c r="V2191" s="2" t="s">
        <v>2820</v>
      </c>
      <c r="W2191" s="2" t="s">
        <v>4545</v>
      </c>
      <c r="X2191" s="3">
        <v>44902.926388888889</v>
      </c>
      <c r="Y2191" s="2" t="s">
        <v>4483</v>
      </c>
      <c r="Z2191" s="2" t="s">
        <v>36</v>
      </c>
      <c r="AA2191" s="2"/>
      <c r="AB2191" s="2" t="s">
        <v>4546</v>
      </c>
    </row>
    <row r="2192" spans="1:28" ht="13" x14ac:dyDescent="0.15">
      <c r="A2192" s="1">
        <v>397</v>
      </c>
      <c r="B2192" s="2" t="s">
        <v>28</v>
      </c>
      <c r="C2192" s="2" t="s">
        <v>4252</v>
      </c>
      <c r="D2192" s="1">
        <v>64</v>
      </c>
      <c r="E2192" s="2" t="s">
        <v>1619</v>
      </c>
      <c r="F2192" s="2">
        <v>3</v>
      </c>
      <c r="G2192" s="2" t="s">
        <v>43</v>
      </c>
      <c r="H2192" s="1">
        <v>75</v>
      </c>
      <c r="I2192" s="1">
        <v>75</v>
      </c>
      <c r="J2192" s="1">
        <v>75</v>
      </c>
      <c r="K2192" s="1">
        <v>5</v>
      </c>
      <c r="L2192" s="1">
        <v>351</v>
      </c>
      <c r="M2192" s="1">
        <v>351</v>
      </c>
      <c r="N2192" s="1">
        <v>350.09199999999998</v>
      </c>
      <c r="O2192" s="1">
        <v>350.09199999999998</v>
      </c>
      <c r="P2192" s="1">
        <v>0</v>
      </c>
      <c r="Q2192" s="1">
        <v>1</v>
      </c>
      <c r="R2192" s="2" t="s">
        <v>49</v>
      </c>
      <c r="S2192" s="2" t="s">
        <v>50</v>
      </c>
      <c r="T2192" s="2"/>
      <c r="U2192" s="2"/>
      <c r="V2192" s="2" t="s">
        <v>2823</v>
      </c>
      <c r="W2192" s="2" t="s">
        <v>4547</v>
      </c>
      <c r="X2192" s="3">
        <v>44902.926388888889</v>
      </c>
      <c r="Y2192" s="2" t="s">
        <v>4483</v>
      </c>
      <c r="Z2192" s="2" t="s">
        <v>36</v>
      </c>
      <c r="AA2192" s="2"/>
      <c r="AB2192" s="2" t="s">
        <v>4548</v>
      </c>
    </row>
    <row r="2193" spans="1:28" ht="13" x14ac:dyDescent="0.15">
      <c r="A2193" s="1">
        <v>397</v>
      </c>
      <c r="B2193" s="2" t="s">
        <v>28</v>
      </c>
      <c r="C2193" s="2" t="s">
        <v>4252</v>
      </c>
      <c r="D2193" s="1">
        <v>64</v>
      </c>
      <c r="E2193" s="2" t="s">
        <v>1619</v>
      </c>
      <c r="F2193" s="2">
        <v>4</v>
      </c>
      <c r="G2193" s="2" t="s">
        <v>43</v>
      </c>
      <c r="H2193" s="1">
        <v>75</v>
      </c>
      <c r="I2193" s="1">
        <v>75</v>
      </c>
      <c r="J2193" s="1">
        <v>75</v>
      </c>
      <c r="K2193" s="1">
        <v>5</v>
      </c>
      <c r="L2193" s="1">
        <v>352.5</v>
      </c>
      <c r="M2193" s="1">
        <v>352.5</v>
      </c>
      <c r="N2193" s="1">
        <v>351.22399999999999</v>
      </c>
      <c r="O2193" s="1">
        <v>351.22399999999999</v>
      </c>
      <c r="P2193" s="1">
        <v>0</v>
      </c>
      <c r="Q2193" s="1">
        <v>1</v>
      </c>
      <c r="R2193" s="2" t="s">
        <v>49</v>
      </c>
      <c r="S2193" s="2" t="s">
        <v>50</v>
      </c>
      <c r="T2193" s="2"/>
      <c r="U2193" s="2"/>
      <c r="V2193" s="2" t="s">
        <v>2826</v>
      </c>
      <c r="W2193" s="2" t="s">
        <v>4549</v>
      </c>
      <c r="X2193" s="3">
        <v>44902.926388888889</v>
      </c>
      <c r="Y2193" s="2" t="s">
        <v>4483</v>
      </c>
      <c r="Z2193" s="2" t="s">
        <v>36</v>
      </c>
      <c r="AA2193" s="2"/>
      <c r="AB2193" s="2" t="s">
        <v>4550</v>
      </c>
    </row>
    <row r="2194" spans="1:28" ht="13" x14ac:dyDescent="0.15">
      <c r="A2194" s="1">
        <v>397</v>
      </c>
      <c r="B2194" s="2" t="s">
        <v>28</v>
      </c>
      <c r="C2194" s="2" t="s">
        <v>4252</v>
      </c>
      <c r="D2194" s="1">
        <v>64</v>
      </c>
      <c r="E2194" s="2" t="s">
        <v>1619</v>
      </c>
      <c r="F2194" s="2">
        <v>5</v>
      </c>
      <c r="G2194" s="2"/>
      <c r="H2194" s="1">
        <v>0</v>
      </c>
      <c r="I2194" s="1">
        <v>5</v>
      </c>
      <c r="J2194" s="1">
        <v>0</v>
      </c>
      <c r="K2194" s="1">
        <v>5</v>
      </c>
      <c r="L2194" s="1">
        <v>352.79</v>
      </c>
      <c r="M2194" s="1">
        <v>352.84</v>
      </c>
      <c r="N2194" s="1">
        <v>351.44299999999998</v>
      </c>
      <c r="O2194" s="1">
        <v>351.48099999999999</v>
      </c>
      <c r="P2194" s="1">
        <v>5</v>
      </c>
      <c r="Q2194" s="1">
        <v>5</v>
      </c>
      <c r="R2194" s="2" t="s">
        <v>44</v>
      </c>
      <c r="S2194" s="2" t="s">
        <v>105</v>
      </c>
      <c r="T2194" s="2"/>
      <c r="U2194" s="2"/>
      <c r="V2194" s="2" t="s">
        <v>105</v>
      </c>
      <c r="W2194" s="2" t="s">
        <v>4551</v>
      </c>
      <c r="X2194" s="3">
        <v>44902.647916666669</v>
      </c>
      <c r="Y2194" s="2" t="s">
        <v>798</v>
      </c>
      <c r="Z2194" s="2" t="s">
        <v>36</v>
      </c>
      <c r="AA2194" s="2"/>
      <c r="AB2194" s="2" t="s">
        <v>4552</v>
      </c>
    </row>
    <row r="2195" spans="1:28" ht="13" x14ac:dyDescent="0.15">
      <c r="A2195" s="1">
        <v>397</v>
      </c>
      <c r="B2195" s="2" t="s">
        <v>28</v>
      </c>
      <c r="C2195" s="2" t="s">
        <v>4252</v>
      </c>
      <c r="D2195" s="1">
        <v>65</v>
      </c>
      <c r="E2195" s="2" t="s">
        <v>1619</v>
      </c>
      <c r="F2195" s="2">
        <v>1</v>
      </c>
      <c r="G2195" s="2" t="s">
        <v>43</v>
      </c>
      <c r="H2195" s="1">
        <v>75</v>
      </c>
      <c r="I2195" s="1">
        <v>75</v>
      </c>
      <c r="J2195" s="1">
        <v>75</v>
      </c>
      <c r="K2195" s="1">
        <v>5</v>
      </c>
      <c r="L2195" s="1">
        <v>352.85</v>
      </c>
      <c r="M2195" s="1">
        <v>352.85</v>
      </c>
      <c r="N2195" s="1">
        <v>352.71100000000001</v>
      </c>
      <c r="O2195" s="1">
        <v>352.71100000000001</v>
      </c>
      <c r="P2195" s="1">
        <v>0</v>
      </c>
      <c r="Q2195" s="1">
        <v>1</v>
      </c>
      <c r="R2195" s="2" t="s">
        <v>49</v>
      </c>
      <c r="S2195" s="2" t="s">
        <v>50</v>
      </c>
      <c r="T2195" s="2"/>
      <c r="U2195" s="2"/>
      <c r="V2195" s="2" t="s">
        <v>50</v>
      </c>
      <c r="W2195" s="2" t="s">
        <v>4553</v>
      </c>
      <c r="X2195" s="3">
        <v>44902.975694444445</v>
      </c>
      <c r="Y2195" s="2" t="s">
        <v>4483</v>
      </c>
      <c r="Z2195" s="2" t="s">
        <v>36</v>
      </c>
      <c r="AA2195" s="2"/>
      <c r="AB2195" s="2" t="s">
        <v>4554</v>
      </c>
    </row>
    <row r="2196" spans="1:28" ht="13" x14ac:dyDescent="0.15">
      <c r="A2196" s="1">
        <v>397</v>
      </c>
      <c r="B2196" s="2" t="s">
        <v>28</v>
      </c>
      <c r="C2196" s="2" t="s">
        <v>4252</v>
      </c>
      <c r="D2196" s="1">
        <v>64</v>
      </c>
      <c r="E2196" s="2" t="s">
        <v>1619</v>
      </c>
      <c r="F2196" s="2" t="s">
        <v>119</v>
      </c>
      <c r="G2196" s="2"/>
      <c r="H2196" s="1">
        <v>29</v>
      </c>
      <c r="I2196" s="1">
        <v>35</v>
      </c>
      <c r="J2196" s="1">
        <v>0</v>
      </c>
      <c r="K2196" s="1">
        <v>5</v>
      </c>
      <c r="L2196" s="1">
        <v>353.6</v>
      </c>
      <c r="M2196" s="1">
        <v>353.66</v>
      </c>
      <c r="N2196" s="1">
        <v>352.05500000000001</v>
      </c>
      <c r="O2196" s="1">
        <v>352.1</v>
      </c>
      <c r="P2196" s="1">
        <v>6</v>
      </c>
      <c r="Q2196" s="1">
        <v>5</v>
      </c>
      <c r="R2196" s="2" t="s">
        <v>31</v>
      </c>
      <c r="S2196" s="2"/>
      <c r="T2196" s="2" t="s">
        <v>136</v>
      </c>
      <c r="U2196" s="2" t="s">
        <v>137</v>
      </c>
      <c r="V2196" s="2" t="s">
        <v>138</v>
      </c>
      <c r="W2196" s="2" t="s">
        <v>4555</v>
      </c>
      <c r="X2196" s="3">
        <v>44902.648611111108</v>
      </c>
      <c r="Y2196" s="2" t="s">
        <v>35</v>
      </c>
      <c r="Z2196" s="2" t="s">
        <v>36</v>
      </c>
      <c r="AA2196" s="2"/>
      <c r="AB2196" s="2" t="s">
        <v>4556</v>
      </c>
    </row>
    <row r="2197" spans="1:28" ht="13" x14ac:dyDescent="0.15">
      <c r="A2197" s="1">
        <v>397</v>
      </c>
      <c r="B2197" s="2" t="s">
        <v>28</v>
      </c>
      <c r="C2197" s="2" t="s">
        <v>4252</v>
      </c>
      <c r="D2197" s="1">
        <v>64</v>
      </c>
      <c r="E2197" s="2" t="s">
        <v>1619</v>
      </c>
      <c r="F2197" s="2" t="s">
        <v>119</v>
      </c>
      <c r="G2197" s="2"/>
      <c r="H2197" s="1">
        <v>29</v>
      </c>
      <c r="I2197" s="1">
        <v>35</v>
      </c>
      <c r="J2197" s="1">
        <v>0</v>
      </c>
      <c r="K2197" s="1">
        <v>5</v>
      </c>
      <c r="L2197" s="1">
        <v>353.6</v>
      </c>
      <c r="M2197" s="1">
        <v>353.66</v>
      </c>
      <c r="N2197" s="1">
        <v>352.05500000000001</v>
      </c>
      <c r="O2197" s="1">
        <v>352.1</v>
      </c>
      <c r="P2197" s="1">
        <v>6</v>
      </c>
      <c r="Q2197" s="1">
        <v>20</v>
      </c>
      <c r="R2197" s="2" t="s">
        <v>31</v>
      </c>
      <c r="S2197" s="2"/>
      <c r="T2197" s="2" t="s">
        <v>158</v>
      </c>
      <c r="U2197" s="2" t="s">
        <v>159</v>
      </c>
      <c r="V2197" s="2" t="s">
        <v>160</v>
      </c>
      <c r="W2197" s="2" t="s">
        <v>4557</v>
      </c>
      <c r="X2197" s="3">
        <v>44902.648611111108</v>
      </c>
      <c r="Y2197" s="2" t="s">
        <v>35</v>
      </c>
      <c r="Z2197" s="2" t="s">
        <v>36</v>
      </c>
      <c r="AA2197" s="2"/>
      <c r="AB2197" s="2" t="s">
        <v>4558</v>
      </c>
    </row>
    <row r="2198" spans="1:28" ht="13" x14ac:dyDescent="0.15">
      <c r="A2198" s="1">
        <v>397</v>
      </c>
      <c r="B2198" s="2" t="s">
        <v>28</v>
      </c>
      <c r="C2198" s="2" t="s">
        <v>4252</v>
      </c>
      <c r="D2198" s="1">
        <v>64</v>
      </c>
      <c r="E2198" s="2" t="s">
        <v>1619</v>
      </c>
      <c r="F2198" s="2" t="s">
        <v>119</v>
      </c>
      <c r="G2198" s="2"/>
      <c r="H2198" s="1">
        <v>29</v>
      </c>
      <c r="I2198" s="1">
        <v>35</v>
      </c>
      <c r="J2198" s="1">
        <v>0</v>
      </c>
      <c r="K2198" s="1">
        <v>5</v>
      </c>
      <c r="L2198" s="1">
        <v>353.6</v>
      </c>
      <c r="M2198" s="1">
        <v>353.66</v>
      </c>
      <c r="N2198" s="1">
        <v>352.05500000000001</v>
      </c>
      <c r="O2198" s="1">
        <v>352.1</v>
      </c>
      <c r="P2198" s="1">
        <v>6</v>
      </c>
      <c r="Q2198" s="1">
        <v>1</v>
      </c>
      <c r="R2198" s="2" t="s">
        <v>31</v>
      </c>
      <c r="S2198" s="2" t="s">
        <v>50</v>
      </c>
      <c r="T2198" s="2"/>
      <c r="U2198" s="2"/>
      <c r="V2198" s="2" t="s">
        <v>50</v>
      </c>
      <c r="W2198" s="2" t="s">
        <v>4559</v>
      </c>
      <c r="X2198" s="3">
        <v>44902.648611111108</v>
      </c>
      <c r="Y2198" s="2" t="s">
        <v>35</v>
      </c>
      <c r="Z2198" s="2" t="s">
        <v>36</v>
      </c>
      <c r="AA2198" s="2" t="s">
        <v>131</v>
      </c>
      <c r="AB2198" s="2" t="s">
        <v>4560</v>
      </c>
    </row>
    <row r="2199" spans="1:28" ht="13" x14ac:dyDescent="0.15">
      <c r="A2199" s="1">
        <v>397</v>
      </c>
      <c r="B2199" s="2" t="s">
        <v>28</v>
      </c>
      <c r="C2199" s="2" t="s">
        <v>4252</v>
      </c>
      <c r="D2199" s="1">
        <v>64</v>
      </c>
      <c r="E2199" s="2" t="s">
        <v>1619</v>
      </c>
      <c r="F2199" s="2" t="s">
        <v>119</v>
      </c>
      <c r="G2199" s="2"/>
      <c r="H2199" s="1">
        <v>29</v>
      </c>
      <c r="I2199" s="1">
        <v>35</v>
      </c>
      <c r="J2199" s="1">
        <v>0</v>
      </c>
      <c r="K2199" s="1">
        <v>5</v>
      </c>
      <c r="L2199" s="1">
        <v>353.6</v>
      </c>
      <c r="M2199" s="1">
        <v>353.66</v>
      </c>
      <c r="N2199" s="1">
        <v>352.05500000000001</v>
      </c>
      <c r="O2199" s="1">
        <v>352.1</v>
      </c>
      <c r="P2199" s="1">
        <v>6</v>
      </c>
      <c r="Q2199" s="1">
        <v>5</v>
      </c>
      <c r="R2199" s="2" t="s">
        <v>31</v>
      </c>
      <c r="S2199" s="2"/>
      <c r="T2199" s="2" t="s">
        <v>141</v>
      </c>
      <c r="U2199" s="2" t="s">
        <v>142</v>
      </c>
      <c r="V2199" s="2" t="s">
        <v>143</v>
      </c>
      <c r="W2199" s="2" t="s">
        <v>4561</v>
      </c>
      <c r="X2199" s="3">
        <v>44902.648611111108</v>
      </c>
      <c r="Y2199" s="2" t="s">
        <v>35</v>
      </c>
      <c r="Z2199" s="2" t="s">
        <v>36</v>
      </c>
      <c r="AA2199" s="2"/>
      <c r="AB2199" s="2" t="s">
        <v>4562</v>
      </c>
    </row>
    <row r="2200" spans="1:28" ht="13" x14ac:dyDescent="0.15">
      <c r="A2200" s="1">
        <v>397</v>
      </c>
      <c r="B2200" s="2" t="s">
        <v>28</v>
      </c>
      <c r="C2200" s="2" t="s">
        <v>4252</v>
      </c>
      <c r="D2200" s="1">
        <v>64</v>
      </c>
      <c r="E2200" s="2" t="s">
        <v>1619</v>
      </c>
      <c r="F2200" s="2" t="s">
        <v>119</v>
      </c>
      <c r="G2200" s="2"/>
      <c r="H2200" s="1">
        <v>29</v>
      </c>
      <c r="I2200" s="1">
        <v>35</v>
      </c>
      <c r="J2200" s="1">
        <v>29</v>
      </c>
      <c r="K2200" s="1">
        <v>5</v>
      </c>
      <c r="L2200" s="1">
        <v>353.6</v>
      </c>
      <c r="M2200" s="1">
        <v>353.66</v>
      </c>
      <c r="N2200" s="1">
        <v>352.05500000000001</v>
      </c>
      <c r="O2200" s="1">
        <v>352.1</v>
      </c>
      <c r="P2200" s="1">
        <v>6</v>
      </c>
      <c r="Q2200" s="1">
        <v>212</v>
      </c>
      <c r="R2200" s="2" t="s">
        <v>59</v>
      </c>
      <c r="S2200" s="2" t="s">
        <v>32</v>
      </c>
      <c r="T2200" s="2"/>
      <c r="U2200" s="2"/>
      <c r="V2200" s="2" t="s">
        <v>32</v>
      </c>
      <c r="W2200" s="2" t="s">
        <v>4563</v>
      </c>
      <c r="X2200" s="3">
        <v>44902.647916666669</v>
      </c>
      <c r="Y2200" s="2" t="s">
        <v>798</v>
      </c>
      <c r="Z2200" s="2" t="s">
        <v>36</v>
      </c>
      <c r="AA2200" s="2"/>
      <c r="AB2200" s="2" t="s">
        <v>4564</v>
      </c>
    </row>
    <row r="2201" spans="1:28" ht="13" x14ac:dyDescent="0.15">
      <c r="A2201" s="1">
        <v>397</v>
      </c>
      <c r="B2201" s="2" t="s">
        <v>28</v>
      </c>
      <c r="C2201" s="2" t="s">
        <v>4252</v>
      </c>
      <c r="D2201" s="1">
        <v>64</v>
      </c>
      <c r="E2201" s="2" t="s">
        <v>1619</v>
      </c>
      <c r="F2201" s="2" t="s">
        <v>119</v>
      </c>
      <c r="G2201" s="2"/>
      <c r="H2201" s="1">
        <v>29</v>
      </c>
      <c r="I2201" s="1">
        <v>35</v>
      </c>
      <c r="J2201" s="1">
        <v>0</v>
      </c>
      <c r="K2201" s="1">
        <v>5</v>
      </c>
      <c r="L2201" s="1">
        <v>353.6</v>
      </c>
      <c r="M2201" s="1">
        <v>353.66</v>
      </c>
      <c r="N2201" s="1">
        <v>352.05500000000001</v>
      </c>
      <c r="O2201" s="1">
        <v>352.1</v>
      </c>
      <c r="P2201" s="1">
        <v>6</v>
      </c>
      <c r="Q2201" s="1">
        <v>20</v>
      </c>
      <c r="R2201" s="2" t="s">
        <v>31</v>
      </c>
      <c r="S2201" s="2"/>
      <c r="T2201" s="2" t="s">
        <v>146</v>
      </c>
      <c r="U2201" s="2" t="s">
        <v>147</v>
      </c>
      <c r="V2201" s="2" t="s">
        <v>148</v>
      </c>
      <c r="W2201" s="2" t="s">
        <v>4565</v>
      </c>
      <c r="X2201" s="3">
        <v>44902.648611111108</v>
      </c>
      <c r="Y2201" s="2" t="s">
        <v>35</v>
      </c>
      <c r="Z2201" s="2" t="s">
        <v>36</v>
      </c>
      <c r="AA2201" s="2"/>
      <c r="AB2201" s="2" t="s">
        <v>4566</v>
      </c>
    </row>
    <row r="2202" spans="1:28" ht="13" x14ac:dyDescent="0.15">
      <c r="A2202" s="1">
        <v>397</v>
      </c>
      <c r="B2202" s="2" t="s">
        <v>28</v>
      </c>
      <c r="C2202" s="2" t="s">
        <v>4252</v>
      </c>
      <c r="D2202" s="1">
        <v>64</v>
      </c>
      <c r="E2202" s="2" t="s">
        <v>1619</v>
      </c>
      <c r="F2202" s="2" t="s">
        <v>119</v>
      </c>
      <c r="G2202" s="2"/>
      <c r="H2202" s="1">
        <v>29</v>
      </c>
      <c r="I2202" s="1">
        <v>35</v>
      </c>
      <c r="J2202" s="1">
        <v>0</v>
      </c>
      <c r="K2202" s="1">
        <v>5</v>
      </c>
      <c r="L2202" s="1">
        <v>353.6</v>
      </c>
      <c r="M2202" s="1">
        <v>353.66</v>
      </c>
      <c r="N2202" s="1">
        <v>352.05500000000001</v>
      </c>
      <c r="O2202" s="1">
        <v>352.1</v>
      </c>
      <c r="P2202" s="1">
        <v>6</v>
      </c>
      <c r="Q2202" s="1">
        <v>30</v>
      </c>
      <c r="R2202" s="2" t="s">
        <v>31</v>
      </c>
      <c r="S2202" s="2"/>
      <c r="T2202" s="2" t="s">
        <v>125</v>
      </c>
      <c r="U2202" s="2" t="s">
        <v>126</v>
      </c>
      <c r="V2202" s="2" t="s">
        <v>127</v>
      </c>
      <c r="W2202" s="2" t="s">
        <v>4567</v>
      </c>
      <c r="X2202" s="3">
        <v>44902.648611111108</v>
      </c>
      <c r="Y2202" s="2" t="s">
        <v>35</v>
      </c>
      <c r="Z2202" s="2" t="s">
        <v>36</v>
      </c>
      <c r="AA2202" s="2"/>
      <c r="AB2202" s="2" t="s">
        <v>4568</v>
      </c>
    </row>
    <row r="2203" spans="1:28" ht="13" x14ac:dyDescent="0.15">
      <c r="A2203" s="1">
        <v>397</v>
      </c>
      <c r="B2203" s="2" t="s">
        <v>28</v>
      </c>
      <c r="C2203" s="2" t="s">
        <v>4252</v>
      </c>
      <c r="D2203" s="1">
        <v>64</v>
      </c>
      <c r="E2203" s="2" t="s">
        <v>1619</v>
      </c>
      <c r="F2203" s="2" t="s">
        <v>119</v>
      </c>
      <c r="G2203" s="2"/>
      <c r="H2203" s="1">
        <v>29</v>
      </c>
      <c r="I2203" s="1">
        <v>35</v>
      </c>
      <c r="J2203" s="1">
        <v>0</v>
      </c>
      <c r="K2203" s="1">
        <v>5</v>
      </c>
      <c r="L2203" s="1">
        <v>353.6</v>
      </c>
      <c r="M2203" s="1">
        <v>353.66</v>
      </c>
      <c r="N2203" s="1">
        <v>352.05500000000001</v>
      </c>
      <c r="O2203" s="1">
        <v>352.1</v>
      </c>
      <c r="P2203" s="1">
        <v>6</v>
      </c>
      <c r="Q2203" s="1">
        <v>30</v>
      </c>
      <c r="R2203" s="2" t="s">
        <v>31</v>
      </c>
      <c r="S2203" s="2"/>
      <c r="T2203" s="2" t="s">
        <v>120</v>
      </c>
      <c r="U2203" s="2" t="s">
        <v>121</v>
      </c>
      <c r="V2203" s="2" t="s">
        <v>122</v>
      </c>
      <c r="W2203" s="2" t="s">
        <v>4569</v>
      </c>
      <c r="X2203" s="3">
        <v>44902.648611111108</v>
      </c>
      <c r="Y2203" s="2" t="s">
        <v>35</v>
      </c>
      <c r="Z2203" s="2" t="s">
        <v>36</v>
      </c>
      <c r="AA2203" s="2"/>
      <c r="AB2203" s="2" t="s">
        <v>4570</v>
      </c>
    </row>
    <row r="2204" spans="1:28" ht="13" x14ac:dyDescent="0.15">
      <c r="A2204" s="1">
        <v>397</v>
      </c>
      <c r="B2204" s="2" t="s">
        <v>28</v>
      </c>
      <c r="C2204" s="2" t="s">
        <v>4252</v>
      </c>
      <c r="D2204" s="1">
        <v>64</v>
      </c>
      <c r="E2204" s="2" t="s">
        <v>1619</v>
      </c>
      <c r="F2204" s="2" t="s">
        <v>119</v>
      </c>
      <c r="G2204" s="2"/>
      <c r="H2204" s="1">
        <v>29</v>
      </c>
      <c r="I2204" s="1">
        <v>35</v>
      </c>
      <c r="J2204" s="1">
        <v>0</v>
      </c>
      <c r="K2204" s="1">
        <v>5</v>
      </c>
      <c r="L2204" s="1">
        <v>353.6</v>
      </c>
      <c r="M2204" s="1">
        <v>353.66</v>
      </c>
      <c r="N2204" s="1">
        <v>352.05500000000001</v>
      </c>
      <c r="O2204" s="1">
        <v>352.1</v>
      </c>
      <c r="P2204" s="1">
        <v>6</v>
      </c>
      <c r="Q2204" s="1">
        <v>5</v>
      </c>
      <c r="R2204" s="2" t="s">
        <v>31</v>
      </c>
      <c r="S2204" s="2"/>
      <c r="T2204" s="2" t="s">
        <v>153</v>
      </c>
      <c r="U2204" s="2" t="s">
        <v>154</v>
      </c>
      <c r="V2204" s="2" t="s">
        <v>155</v>
      </c>
      <c r="W2204" s="2" t="s">
        <v>4571</v>
      </c>
      <c r="X2204" s="3">
        <v>44902.648611111108</v>
      </c>
      <c r="Y2204" s="2" t="s">
        <v>35</v>
      </c>
      <c r="Z2204" s="2" t="s">
        <v>36</v>
      </c>
      <c r="AA2204" s="2"/>
      <c r="AB2204" s="2" t="s">
        <v>4572</v>
      </c>
    </row>
    <row r="2205" spans="1:28" ht="13" x14ac:dyDescent="0.15">
      <c r="A2205" s="1">
        <v>397</v>
      </c>
      <c r="B2205" s="2" t="s">
        <v>28</v>
      </c>
      <c r="C2205" s="2" t="s">
        <v>4252</v>
      </c>
      <c r="D2205" s="1">
        <v>65</v>
      </c>
      <c r="E2205" s="2" t="s">
        <v>1619</v>
      </c>
      <c r="F2205" s="2">
        <v>2</v>
      </c>
      <c r="G2205" s="2" t="s">
        <v>43</v>
      </c>
      <c r="H2205" s="1">
        <v>75</v>
      </c>
      <c r="I2205" s="1">
        <v>75</v>
      </c>
      <c r="J2205" s="1">
        <v>75</v>
      </c>
      <c r="K2205" s="1">
        <v>5</v>
      </c>
      <c r="L2205" s="1">
        <v>354.34</v>
      </c>
      <c r="M2205" s="1">
        <v>354.34</v>
      </c>
      <c r="N2205" s="1">
        <v>353.923</v>
      </c>
      <c r="O2205" s="1">
        <v>353.923</v>
      </c>
      <c r="P2205" s="1">
        <v>0</v>
      </c>
      <c r="Q2205" s="1">
        <v>1</v>
      </c>
      <c r="R2205" s="2" t="s">
        <v>49</v>
      </c>
      <c r="S2205" s="2" t="s">
        <v>50</v>
      </c>
      <c r="T2205" s="2"/>
      <c r="U2205" s="2"/>
      <c r="V2205" s="2" t="s">
        <v>50</v>
      </c>
      <c r="W2205" s="2" t="s">
        <v>4573</v>
      </c>
      <c r="X2205" s="3">
        <v>44902.975694444445</v>
      </c>
      <c r="Y2205" s="2" t="s">
        <v>4483</v>
      </c>
      <c r="Z2205" s="2" t="s">
        <v>36</v>
      </c>
      <c r="AA2205" s="2"/>
      <c r="AB2205" s="2" t="s">
        <v>4574</v>
      </c>
    </row>
    <row r="2206" spans="1:28" ht="13" x14ac:dyDescent="0.15">
      <c r="A2206" s="1">
        <v>397</v>
      </c>
      <c r="B2206" s="2" t="s">
        <v>28</v>
      </c>
      <c r="C2206" s="2" t="s">
        <v>4252</v>
      </c>
      <c r="D2206" s="1">
        <v>65</v>
      </c>
      <c r="E2206" s="2" t="s">
        <v>1619</v>
      </c>
      <c r="F2206" s="2">
        <v>3</v>
      </c>
      <c r="G2206" s="2" t="s">
        <v>29</v>
      </c>
      <c r="H2206" s="1">
        <v>70</v>
      </c>
      <c r="I2206" s="1">
        <v>70</v>
      </c>
      <c r="J2206" s="1">
        <v>70</v>
      </c>
      <c r="K2206" s="1">
        <v>5</v>
      </c>
      <c r="L2206" s="1">
        <v>355.79</v>
      </c>
      <c r="M2206" s="1">
        <v>355.79</v>
      </c>
      <c r="N2206" s="1">
        <v>355.10399999999998</v>
      </c>
      <c r="O2206" s="1">
        <v>355.10399999999998</v>
      </c>
      <c r="P2206" s="1">
        <v>0</v>
      </c>
      <c r="Q2206" s="1"/>
      <c r="R2206" s="2" t="s">
        <v>38</v>
      </c>
      <c r="S2206" s="2" t="s">
        <v>39</v>
      </c>
      <c r="T2206" s="2"/>
      <c r="U2206" s="2"/>
      <c r="V2206" s="2" t="s">
        <v>39</v>
      </c>
      <c r="W2206" s="2" t="s">
        <v>4575</v>
      </c>
      <c r="X2206" s="3">
        <v>44903.010416666664</v>
      </c>
      <c r="Y2206" s="2" t="s">
        <v>41</v>
      </c>
      <c r="Z2206" s="2" t="s">
        <v>36</v>
      </c>
      <c r="AA2206" s="2"/>
      <c r="AB2206" s="2" t="s">
        <v>4576</v>
      </c>
    </row>
    <row r="2207" spans="1:28" ht="13" x14ac:dyDescent="0.15">
      <c r="A2207" s="1">
        <v>397</v>
      </c>
      <c r="B2207" s="2" t="s">
        <v>28</v>
      </c>
      <c r="C2207" s="2" t="s">
        <v>4252</v>
      </c>
      <c r="D2207" s="1">
        <v>65</v>
      </c>
      <c r="E2207" s="2" t="s">
        <v>1619</v>
      </c>
      <c r="F2207" s="2">
        <v>3</v>
      </c>
      <c r="G2207" s="2" t="s">
        <v>43</v>
      </c>
      <c r="H2207" s="1">
        <v>75</v>
      </c>
      <c r="I2207" s="1">
        <v>75</v>
      </c>
      <c r="J2207" s="1">
        <v>75</v>
      </c>
      <c r="K2207" s="1">
        <v>5</v>
      </c>
      <c r="L2207" s="1">
        <v>355.84</v>
      </c>
      <c r="M2207" s="1">
        <v>355.84</v>
      </c>
      <c r="N2207" s="1">
        <v>355.14400000000001</v>
      </c>
      <c r="O2207" s="1">
        <v>355.14400000000001</v>
      </c>
      <c r="P2207" s="1">
        <v>0</v>
      </c>
      <c r="Q2207" s="1">
        <v>1</v>
      </c>
      <c r="R2207" s="2" t="s">
        <v>49</v>
      </c>
      <c r="S2207" s="2" t="s">
        <v>50</v>
      </c>
      <c r="T2207" s="2"/>
      <c r="U2207" s="2"/>
      <c r="V2207" s="2" t="s">
        <v>50</v>
      </c>
      <c r="W2207" s="2" t="s">
        <v>4577</v>
      </c>
      <c r="X2207" s="3">
        <v>44902.975694444445</v>
      </c>
      <c r="Y2207" s="2" t="s">
        <v>4483</v>
      </c>
      <c r="Z2207" s="2" t="s">
        <v>36</v>
      </c>
      <c r="AA2207" s="2"/>
      <c r="AB2207" s="2" t="s">
        <v>4578</v>
      </c>
    </row>
    <row r="2208" spans="1:28" ht="13" x14ac:dyDescent="0.15">
      <c r="A2208" s="1">
        <v>397</v>
      </c>
      <c r="B2208" s="2" t="s">
        <v>28</v>
      </c>
      <c r="C2208" s="2" t="s">
        <v>4252</v>
      </c>
      <c r="D2208" s="1">
        <v>65</v>
      </c>
      <c r="E2208" s="2" t="s">
        <v>1619</v>
      </c>
      <c r="F2208" s="2">
        <v>4</v>
      </c>
      <c r="G2208" s="2" t="s">
        <v>43</v>
      </c>
      <c r="H2208" s="1">
        <v>75</v>
      </c>
      <c r="I2208" s="1">
        <v>75</v>
      </c>
      <c r="J2208" s="1">
        <v>75</v>
      </c>
      <c r="K2208" s="1">
        <v>5</v>
      </c>
      <c r="L2208" s="1">
        <v>357.34</v>
      </c>
      <c r="M2208" s="1">
        <v>357.34</v>
      </c>
      <c r="N2208" s="1">
        <v>356.36500000000001</v>
      </c>
      <c r="O2208" s="1">
        <v>356.36500000000001</v>
      </c>
      <c r="P2208" s="1">
        <v>0</v>
      </c>
      <c r="Q2208" s="1">
        <v>1</v>
      </c>
      <c r="R2208" s="2" t="s">
        <v>49</v>
      </c>
      <c r="S2208" s="2" t="s">
        <v>50</v>
      </c>
      <c r="T2208" s="2"/>
      <c r="U2208" s="2"/>
      <c r="V2208" s="2" t="s">
        <v>50</v>
      </c>
      <c r="W2208" s="2" t="s">
        <v>4579</v>
      </c>
      <c r="X2208" s="3">
        <v>44902.975694444445</v>
      </c>
      <c r="Y2208" s="2" t="s">
        <v>4483</v>
      </c>
      <c r="Z2208" s="2" t="s">
        <v>36</v>
      </c>
      <c r="AA2208" s="2"/>
      <c r="AB2208" s="2" t="s">
        <v>4580</v>
      </c>
    </row>
    <row r="2209" spans="1:28" ht="13" x14ac:dyDescent="0.15">
      <c r="A2209" s="1">
        <v>397</v>
      </c>
      <c r="B2209" s="2" t="s">
        <v>28</v>
      </c>
      <c r="C2209" s="2" t="s">
        <v>4252</v>
      </c>
      <c r="D2209" s="1">
        <v>66</v>
      </c>
      <c r="E2209" s="2" t="s">
        <v>1619</v>
      </c>
      <c r="F2209" s="2">
        <v>1</v>
      </c>
      <c r="G2209" s="2" t="s">
        <v>43</v>
      </c>
      <c r="H2209" s="1">
        <v>75</v>
      </c>
      <c r="I2209" s="1">
        <v>75</v>
      </c>
      <c r="J2209" s="1">
        <v>75</v>
      </c>
      <c r="K2209" s="1">
        <v>5</v>
      </c>
      <c r="L2209" s="1">
        <v>357.75</v>
      </c>
      <c r="M2209" s="1">
        <v>357.75</v>
      </c>
      <c r="N2209" s="1">
        <v>357.62200000000001</v>
      </c>
      <c r="O2209" s="1">
        <v>357.62200000000001</v>
      </c>
      <c r="P2209" s="1">
        <v>0</v>
      </c>
      <c r="Q2209" s="1">
        <v>1</v>
      </c>
      <c r="R2209" s="2" t="s">
        <v>49</v>
      </c>
      <c r="S2209" s="2" t="s">
        <v>50</v>
      </c>
      <c r="T2209" s="2"/>
      <c r="U2209" s="2"/>
      <c r="V2209" s="2" t="s">
        <v>50</v>
      </c>
      <c r="W2209" s="2" t="s">
        <v>4581</v>
      </c>
      <c r="X2209" s="3">
        <v>44903.013888888891</v>
      </c>
      <c r="Y2209" s="2" t="s">
        <v>4483</v>
      </c>
      <c r="Z2209" s="2" t="s">
        <v>36</v>
      </c>
      <c r="AA2209" s="2"/>
      <c r="AB2209" s="2" t="s">
        <v>4582</v>
      </c>
    </row>
    <row r="2210" spans="1:28" ht="13" x14ac:dyDescent="0.15">
      <c r="A2210" s="1">
        <v>397</v>
      </c>
      <c r="B2210" s="2" t="s">
        <v>28</v>
      </c>
      <c r="C2210" s="2" t="s">
        <v>4252</v>
      </c>
      <c r="D2210" s="1">
        <v>65</v>
      </c>
      <c r="E2210" s="2" t="s">
        <v>1619</v>
      </c>
      <c r="F2210" s="2" t="s">
        <v>119</v>
      </c>
      <c r="G2210" s="2"/>
      <c r="H2210" s="1">
        <v>30</v>
      </c>
      <c r="I2210" s="1">
        <v>36</v>
      </c>
      <c r="J2210" s="1">
        <v>0</v>
      </c>
      <c r="K2210" s="1">
        <v>5</v>
      </c>
      <c r="L2210" s="1">
        <v>358.06</v>
      </c>
      <c r="M2210" s="1">
        <v>358.12</v>
      </c>
      <c r="N2210" s="1">
        <v>356.95100000000002</v>
      </c>
      <c r="O2210" s="1">
        <v>357</v>
      </c>
      <c r="P2210" s="1">
        <v>6</v>
      </c>
      <c r="Q2210" s="1">
        <v>30</v>
      </c>
      <c r="R2210" s="2" t="s">
        <v>31</v>
      </c>
      <c r="S2210" s="2"/>
      <c r="T2210" s="2" t="s">
        <v>120</v>
      </c>
      <c r="U2210" s="2" t="s">
        <v>121</v>
      </c>
      <c r="V2210" s="2" t="s">
        <v>122</v>
      </c>
      <c r="W2210" s="2" t="s">
        <v>4583</v>
      </c>
      <c r="X2210" s="3">
        <v>44902.669444444444</v>
      </c>
      <c r="Y2210" s="2" t="s">
        <v>35</v>
      </c>
      <c r="Z2210" s="2" t="s">
        <v>36</v>
      </c>
      <c r="AA2210" s="2"/>
      <c r="AB2210" s="2" t="s">
        <v>4584</v>
      </c>
    </row>
    <row r="2211" spans="1:28" ht="13" x14ac:dyDescent="0.15">
      <c r="A2211" s="1">
        <v>397</v>
      </c>
      <c r="B2211" s="2" t="s">
        <v>28</v>
      </c>
      <c r="C2211" s="2" t="s">
        <v>4252</v>
      </c>
      <c r="D2211" s="1">
        <v>65</v>
      </c>
      <c r="E2211" s="2" t="s">
        <v>1619</v>
      </c>
      <c r="F2211" s="2" t="s">
        <v>119</v>
      </c>
      <c r="G2211" s="2"/>
      <c r="H2211" s="1">
        <v>30</v>
      </c>
      <c r="I2211" s="1">
        <v>36</v>
      </c>
      <c r="J2211" s="1">
        <v>0</v>
      </c>
      <c r="K2211" s="1">
        <v>5</v>
      </c>
      <c r="L2211" s="1">
        <v>358.06</v>
      </c>
      <c r="M2211" s="1">
        <v>358.12</v>
      </c>
      <c r="N2211" s="1">
        <v>356.95100000000002</v>
      </c>
      <c r="O2211" s="1">
        <v>357</v>
      </c>
      <c r="P2211" s="1">
        <v>6</v>
      </c>
      <c r="Q2211" s="1">
        <v>5</v>
      </c>
      <c r="R2211" s="2" t="s">
        <v>31</v>
      </c>
      <c r="S2211" s="2"/>
      <c r="T2211" s="2" t="s">
        <v>153</v>
      </c>
      <c r="U2211" s="2" t="s">
        <v>154</v>
      </c>
      <c r="V2211" s="2" t="s">
        <v>155</v>
      </c>
      <c r="W2211" s="2" t="s">
        <v>4585</v>
      </c>
      <c r="X2211" s="3">
        <v>44902.669444444444</v>
      </c>
      <c r="Y2211" s="2" t="s">
        <v>35</v>
      </c>
      <c r="Z2211" s="2" t="s">
        <v>36</v>
      </c>
      <c r="AA2211" s="2"/>
      <c r="AB2211" s="2" t="s">
        <v>4586</v>
      </c>
    </row>
    <row r="2212" spans="1:28" ht="13" x14ac:dyDescent="0.15">
      <c r="A2212" s="1">
        <v>397</v>
      </c>
      <c r="B2212" s="2" t="s">
        <v>28</v>
      </c>
      <c r="C2212" s="2" t="s">
        <v>4252</v>
      </c>
      <c r="D2212" s="1">
        <v>65</v>
      </c>
      <c r="E2212" s="2" t="s">
        <v>1619</v>
      </c>
      <c r="F2212" s="2" t="s">
        <v>119</v>
      </c>
      <c r="G2212" s="2"/>
      <c r="H2212" s="1">
        <v>30</v>
      </c>
      <c r="I2212" s="1">
        <v>36</v>
      </c>
      <c r="J2212" s="1">
        <v>0</v>
      </c>
      <c r="K2212" s="1">
        <v>5</v>
      </c>
      <c r="L2212" s="1">
        <v>358.06</v>
      </c>
      <c r="M2212" s="1">
        <v>358.12</v>
      </c>
      <c r="N2212" s="1">
        <v>356.95100000000002</v>
      </c>
      <c r="O2212" s="1">
        <v>357</v>
      </c>
      <c r="P2212" s="1">
        <v>6</v>
      </c>
      <c r="Q2212" s="1">
        <v>20</v>
      </c>
      <c r="R2212" s="2" t="s">
        <v>31</v>
      </c>
      <c r="S2212" s="2"/>
      <c r="T2212" s="2" t="s">
        <v>146</v>
      </c>
      <c r="U2212" s="2" t="s">
        <v>147</v>
      </c>
      <c r="V2212" s="2" t="s">
        <v>148</v>
      </c>
      <c r="W2212" s="2" t="s">
        <v>4587</v>
      </c>
      <c r="X2212" s="3">
        <v>44902.669444444444</v>
      </c>
      <c r="Y2212" s="2" t="s">
        <v>35</v>
      </c>
      <c r="Z2212" s="2" t="s">
        <v>36</v>
      </c>
      <c r="AA2212" s="2"/>
      <c r="AB2212" s="2" t="s">
        <v>4588</v>
      </c>
    </row>
    <row r="2213" spans="1:28" ht="13" x14ac:dyDescent="0.15">
      <c r="A2213" s="1">
        <v>397</v>
      </c>
      <c r="B2213" s="2" t="s">
        <v>28</v>
      </c>
      <c r="C2213" s="2" t="s">
        <v>4252</v>
      </c>
      <c r="D2213" s="1">
        <v>65</v>
      </c>
      <c r="E2213" s="2" t="s">
        <v>1619</v>
      </c>
      <c r="F2213" s="2" t="s">
        <v>119</v>
      </c>
      <c r="G2213" s="2"/>
      <c r="H2213" s="1">
        <v>30</v>
      </c>
      <c r="I2213" s="1">
        <v>36</v>
      </c>
      <c r="J2213" s="1">
        <v>0</v>
      </c>
      <c r="K2213" s="1">
        <v>5</v>
      </c>
      <c r="L2213" s="1">
        <v>358.06</v>
      </c>
      <c r="M2213" s="1">
        <v>358.12</v>
      </c>
      <c r="N2213" s="1">
        <v>356.95100000000002</v>
      </c>
      <c r="O2213" s="1">
        <v>357</v>
      </c>
      <c r="P2213" s="1">
        <v>6</v>
      </c>
      <c r="Q2213" s="1">
        <v>1</v>
      </c>
      <c r="R2213" s="2" t="s">
        <v>31</v>
      </c>
      <c r="S2213" s="2" t="s">
        <v>50</v>
      </c>
      <c r="T2213" s="2"/>
      <c r="U2213" s="2"/>
      <c r="V2213" s="2" t="s">
        <v>50</v>
      </c>
      <c r="W2213" s="2" t="s">
        <v>4589</v>
      </c>
      <c r="X2213" s="3">
        <v>44902.669444444444</v>
      </c>
      <c r="Y2213" s="2" t="s">
        <v>35</v>
      </c>
      <c r="Z2213" s="2" t="s">
        <v>36</v>
      </c>
      <c r="AA2213" s="2" t="s">
        <v>131</v>
      </c>
      <c r="AB2213" s="2" t="s">
        <v>4590</v>
      </c>
    </row>
    <row r="2214" spans="1:28" ht="13" x14ac:dyDescent="0.15">
      <c r="A2214" s="1">
        <v>397</v>
      </c>
      <c r="B2214" s="2" t="s">
        <v>28</v>
      </c>
      <c r="C2214" s="2" t="s">
        <v>4252</v>
      </c>
      <c r="D2214" s="1">
        <v>65</v>
      </c>
      <c r="E2214" s="2" t="s">
        <v>1619</v>
      </c>
      <c r="F2214" s="2" t="s">
        <v>119</v>
      </c>
      <c r="G2214" s="2"/>
      <c r="H2214" s="1">
        <v>30</v>
      </c>
      <c r="I2214" s="1">
        <v>36</v>
      </c>
      <c r="J2214" s="1">
        <v>0</v>
      </c>
      <c r="K2214" s="1">
        <v>5</v>
      </c>
      <c r="L2214" s="1">
        <v>358.06</v>
      </c>
      <c r="M2214" s="1">
        <v>358.12</v>
      </c>
      <c r="N2214" s="1">
        <v>356.95100000000002</v>
      </c>
      <c r="O2214" s="1">
        <v>357</v>
      </c>
      <c r="P2214" s="1">
        <v>6</v>
      </c>
      <c r="Q2214" s="1">
        <v>20</v>
      </c>
      <c r="R2214" s="2" t="s">
        <v>31</v>
      </c>
      <c r="S2214" s="2"/>
      <c r="T2214" s="2" t="s">
        <v>158</v>
      </c>
      <c r="U2214" s="2" t="s">
        <v>159</v>
      </c>
      <c r="V2214" s="2" t="s">
        <v>160</v>
      </c>
      <c r="W2214" s="2" t="s">
        <v>4591</v>
      </c>
      <c r="X2214" s="3">
        <v>44902.669444444444</v>
      </c>
      <c r="Y2214" s="2" t="s">
        <v>35</v>
      </c>
      <c r="Z2214" s="2" t="s">
        <v>36</v>
      </c>
      <c r="AA2214" s="2"/>
      <c r="AB2214" s="2" t="s">
        <v>4592</v>
      </c>
    </row>
    <row r="2215" spans="1:28" ht="13" x14ac:dyDescent="0.15">
      <c r="A2215" s="1">
        <v>397</v>
      </c>
      <c r="B2215" s="2" t="s">
        <v>28</v>
      </c>
      <c r="C2215" s="2" t="s">
        <v>4252</v>
      </c>
      <c r="D2215" s="1">
        <v>65</v>
      </c>
      <c r="E2215" s="2" t="s">
        <v>1619</v>
      </c>
      <c r="F2215" s="2" t="s">
        <v>119</v>
      </c>
      <c r="G2215" s="2"/>
      <c r="H2215" s="1">
        <v>30</v>
      </c>
      <c r="I2215" s="1">
        <v>36</v>
      </c>
      <c r="J2215" s="1">
        <v>0</v>
      </c>
      <c r="K2215" s="1">
        <v>5</v>
      </c>
      <c r="L2215" s="1">
        <v>358.06</v>
      </c>
      <c r="M2215" s="1">
        <v>358.12</v>
      </c>
      <c r="N2215" s="1">
        <v>356.95100000000002</v>
      </c>
      <c r="O2215" s="1">
        <v>357</v>
      </c>
      <c r="P2215" s="1">
        <v>6</v>
      </c>
      <c r="Q2215" s="1">
        <v>5</v>
      </c>
      <c r="R2215" s="2" t="s">
        <v>31</v>
      </c>
      <c r="S2215" s="2"/>
      <c r="T2215" s="2" t="s">
        <v>136</v>
      </c>
      <c r="U2215" s="2" t="s">
        <v>137</v>
      </c>
      <c r="V2215" s="2" t="s">
        <v>138</v>
      </c>
      <c r="W2215" s="2" t="s">
        <v>4593</v>
      </c>
      <c r="X2215" s="3">
        <v>44902.669444444444</v>
      </c>
      <c r="Y2215" s="2" t="s">
        <v>35</v>
      </c>
      <c r="Z2215" s="2" t="s">
        <v>36</v>
      </c>
      <c r="AA2215" s="2"/>
      <c r="AB2215" s="2" t="s">
        <v>4594</v>
      </c>
    </row>
    <row r="2216" spans="1:28" ht="13" x14ac:dyDescent="0.15">
      <c r="A2216" s="1">
        <v>397</v>
      </c>
      <c r="B2216" s="2" t="s">
        <v>28</v>
      </c>
      <c r="C2216" s="2" t="s">
        <v>4252</v>
      </c>
      <c r="D2216" s="1">
        <v>65</v>
      </c>
      <c r="E2216" s="2" t="s">
        <v>1619</v>
      </c>
      <c r="F2216" s="2" t="s">
        <v>119</v>
      </c>
      <c r="G2216" s="2"/>
      <c r="H2216" s="1">
        <v>30</v>
      </c>
      <c r="I2216" s="1">
        <v>36</v>
      </c>
      <c r="J2216" s="1">
        <v>0</v>
      </c>
      <c r="K2216" s="1">
        <v>5</v>
      </c>
      <c r="L2216" s="1">
        <v>358.06</v>
      </c>
      <c r="M2216" s="1">
        <v>358.12</v>
      </c>
      <c r="N2216" s="1">
        <v>356.95100000000002</v>
      </c>
      <c r="O2216" s="1">
        <v>357</v>
      </c>
      <c r="P2216" s="1">
        <v>6</v>
      </c>
      <c r="Q2216" s="1">
        <v>5</v>
      </c>
      <c r="R2216" s="2" t="s">
        <v>31</v>
      </c>
      <c r="S2216" s="2"/>
      <c r="T2216" s="2" t="s">
        <v>141</v>
      </c>
      <c r="U2216" s="2" t="s">
        <v>142</v>
      </c>
      <c r="V2216" s="2" t="s">
        <v>143</v>
      </c>
      <c r="W2216" s="2" t="s">
        <v>4595</v>
      </c>
      <c r="X2216" s="3">
        <v>44902.669444444444</v>
      </c>
      <c r="Y2216" s="2" t="s">
        <v>35</v>
      </c>
      <c r="Z2216" s="2" t="s">
        <v>36</v>
      </c>
      <c r="AA2216" s="2"/>
      <c r="AB2216" s="2" t="s">
        <v>4596</v>
      </c>
    </row>
    <row r="2217" spans="1:28" ht="13" x14ac:dyDescent="0.15">
      <c r="A2217" s="1">
        <v>397</v>
      </c>
      <c r="B2217" s="2" t="s">
        <v>28</v>
      </c>
      <c r="C2217" s="2" t="s">
        <v>4252</v>
      </c>
      <c r="D2217" s="1">
        <v>65</v>
      </c>
      <c r="E2217" s="2" t="s">
        <v>1619</v>
      </c>
      <c r="F2217" s="2" t="s">
        <v>119</v>
      </c>
      <c r="G2217" s="2"/>
      <c r="H2217" s="1">
        <v>30</v>
      </c>
      <c r="I2217" s="1">
        <v>36</v>
      </c>
      <c r="J2217" s="1">
        <v>0</v>
      </c>
      <c r="K2217" s="1">
        <v>5</v>
      </c>
      <c r="L2217" s="1">
        <v>358.06</v>
      </c>
      <c r="M2217" s="1">
        <v>358.12</v>
      </c>
      <c r="N2217" s="1">
        <v>356.95100000000002</v>
      </c>
      <c r="O2217" s="1">
        <v>357</v>
      </c>
      <c r="P2217" s="1">
        <v>6</v>
      </c>
      <c r="Q2217" s="1">
        <v>30</v>
      </c>
      <c r="R2217" s="2" t="s">
        <v>31</v>
      </c>
      <c r="S2217" s="2"/>
      <c r="T2217" s="2" t="s">
        <v>125</v>
      </c>
      <c r="U2217" s="2" t="s">
        <v>126</v>
      </c>
      <c r="V2217" s="2" t="s">
        <v>127</v>
      </c>
      <c r="W2217" s="2" t="s">
        <v>4597</v>
      </c>
      <c r="X2217" s="3">
        <v>44902.669444444444</v>
      </c>
      <c r="Y2217" s="2" t="s">
        <v>35</v>
      </c>
      <c r="Z2217" s="2" t="s">
        <v>36</v>
      </c>
      <c r="AA2217" s="2"/>
      <c r="AB2217" s="2" t="s">
        <v>4598</v>
      </c>
    </row>
    <row r="2218" spans="1:28" ht="13" x14ac:dyDescent="0.15">
      <c r="A2218" s="1">
        <v>397</v>
      </c>
      <c r="B2218" s="2" t="s">
        <v>28</v>
      </c>
      <c r="C2218" s="2" t="s">
        <v>4252</v>
      </c>
      <c r="D2218" s="1">
        <v>65</v>
      </c>
      <c r="E2218" s="2" t="s">
        <v>1619</v>
      </c>
      <c r="F2218" s="2" t="s">
        <v>119</v>
      </c>
      <c r="G2218" s="2"/>
      <c r="H2218" s="1">
        <v>30</v>
      </c>
      <c r="I2218" s="1">
        <v>36</v>
      </c>
      <c r="J2218" s="1">
        <v>30</v>
      </c>
      <c r="K2218" s="1">
        <v>5</v>
      </c>
      <c r="L2218" s="1">
        <v>358.06</v>
      </c>
      <c r="M2218" s="1">
        <v>358.12</v>
      </c>
      <c r="N2218" s="1">
        <v>356.95100000000002</v>
      </c>
      <c r="O2218" s="1">
        <v>357</v>
      </c>
      <c r="P2218" s="1">
        <v>6</v>
      </c>
      <c r="Q2218" s="1">
        <v>212</v>
      </c>
      <c r="R2218" s="2" t="s">
        <v>59</v>
      </c>
      <c r="S2218" s="2" t="s">
        <v>32</v>
      </c>
      <c r="T2218" s="2"/>
      <c r="U2218" s="2"/>
      <c r="V2218" s="2" t="s">
        <v>32</v>
      </c>
      <c r="W2218" s="2" t="s">
        <v>4599</v>
      </c>
      <c r="X2218" s="3">
        <v>44902.668055555558</v>
      </c>
      <c r="Y2218" s="2" t="s">
        <v>798</v>
      </c>
      <c r="Z2218" s="2" t="s">
        <v>36</v>
      </c>
      <c r="AA2218" s="2"/>
      <c r="AB2218" s="2" t="s">
        <v>4600</v>
      </c>
    </row>
    <row r="2219" spans="1:28" ht="13" x14ac:dyDescent="0.15">
      <c r="A2219" s="1">
        <v>397</v>
      </c>
      <c r="B2219" s="2" t="s">
        <v>28</v>
      </c>
      <c r="C2219" s="2" t="s">
        <v>4252</v>
      </c>
      <c r="D2219" s="1">
        <v>66</v>
      </c>
      <c r="E2219" s="2" t="s">
        <v>1619</v>
      </c>
      <c r="F2219" s="2">
        <v>2</v>
      </c>
      <c r="G2219" s="2" t="s">
        <v>43</v>
      </c>
      <c r="H2219" s="1">
        <v>75</v>
      </c>
      <c r="I2219" s="1">
        <v>75</v>
      </c>
      <c r="J2219" s="1">
        <v>75</v>
      </c>
      <c r="K2219" s="1">
        <v>5</v>
      </c>
      <c r="L2219" s="1">
        <v>359.23</v>
      </c>
      <c r="M2219" s="1">
        <v>359.23</v>
      </c>
      <c r="N2219" s="1">
        <v>358.84899999999999</v>
      </c>
      <c r="O2219" s="1">
        <v>358.84899999999999</v>
      </c>
      <c r="P2219" s="1">
        <v>0</v>
      </c>
      <c r="Q2219" s="1">
        <v>1</v>
      </c>
      <c r="R2219" s="2" t="s">
        <v>49</v>
      </c>
      <c r="S2219" s="2" t="s">
        <v>50</v>
      </c>
      <c r="T2219" s="2"/>
      <c r="U2219" s="2"/>
      <c r="V2219" s="2" t="s">
        <v>50</v>
      </c>
      <c r="W2219" s="2" t="s">
        <v>4601</v>
      </c>
      <c r="X2219" s="3">
        <v>44903.013888888891</v>
      </c>
      <c r="Y2219" s="2" t="s">
        <v>4483</v>
      </c>
      <c r="Z2219" s="2" t="s">
        <v>36</v>
      </c>
      <c r="AA2219" s="2"/>
      <c r="AB2219" s="2" t="s">
        <v>4602</v>
      </c>
    </row>
    <row r="2220" spans="1:28" ht="13" x14ac:dyDescent="0.15">
      <c r="A2220" s="1">
        <v>397</v>
      </c>
      <c r="B2220" s="2" t="s">
        <v>28</v>
      </c>
      <c r="C2220" s="2" t="s">
        <v>4252</v>
      </c>
      <c r="D2220" s="1">
        <v>66</v>
      </c>
      <c r="E2220" s="2" t="s">
        <v>1619</v>
      </c>
      <c r="F2220" s="2">
        <v>3</v>
      </c>
      <c r="G2220" s="2" t="s">
        <v>29</v>
      </c>
      <c r="H2220" s="1">
        <v>70</v>
      </c>
      <c r="I2220" s="1">
        <v>70</v>
      </c>
      <c r="J2220" s="1">
        <v>70</v>
      </c>
      <c r="K2220" s="1">
        <v>5</v>
      </c>
      <c r="L2220" s="1">
        <v>360.68</v>
      </c>
      <c r="M2220" s="1">
        <v>360.68</v>
      </c>
      <c r="N2220" s="1">
        <v>360.05</v>
      </c>
      <c r="O2220" s="1">
        <v>360.05</v>
      </c>
      <c r="P2220" s="1">
        <v>0</v>
      </c>
      <c r="Q2220" s="1"/>
      <c r="R2220" s="2" t="s">
        <v>38</v>
      </c>
      <c r="S2220" s="2" t="s">
        <v>39</v>
      </c>
      <c r="T2220" s="2"/>
      <c r="U2220" s="2"/>
      <c r="V2220" s="2" t="s">
        <v>39</v>
      </c>
      <c r="W2220" s="2" t="s">
        <v>4603</v>
      </c>
      <c r="X2220" s="3">
        <v>44903.022222222222</v>
      </c>
      <c r="Y2220" s="2" t="s">
        <v>41</v>
      </c>
      <c r="Z2220" s="2" t="s">
        <v>36</v>
      </c>
      <c r="AA2220" s="2"/>
      <c r="AB2220" s="2" t="s">
        <v>4604</v>
      </c>
    </row>
    <row r="2221" spans="1:28" ht="13" x14ac:dyDescent="0.15">
      <c r="A2221" s="1">
        <v>397</v>
      </c>
      <c r="B2221" s="2" t="s">
        <v>28</v>
      </c>
      <c r="C2221" s="2" t="s">
        <v>4252</v>
      </c>
      <c r="D2221" s="1">
        <v>66</v>
      </c>
      <c r="E2221" s="2" t="s">
        <v>1619</v>
      </c>
      <c r="F2221" s="2">
        <v>3</v>
      </c>
      <c r="G2221" s="2" t="s">
        <v>43</v>
      </c>
      <c r="H2221" s="1">
        <v>75</v>
      </c>
      <c r="I2221" s="1">
        <v>75</v>
      </c>
      <c r="J2221" s="1">
        <v>75</v>
      </c>
      <c r="K2221" s="1">
        <v>5</v>
      </c>
      <c r="L2221" s="1">
        <v>360.73</v>
      </c>
      <c r="M2221" s="1">
        <v>360.73</v>
      </c>
      <c r="N2221" s="1">
        <v>360.09199999999998</v>
      </c>
      <c r="O2221" s="1">
        <v>360.09199999999998</v>
      </c>
      <c r="P2221" s="1">
        <v>0</v>
      </c>
      <c r="Q2221" s="1">
        <v>1</v>
      </c>
      <c r="R2221" s="2" t="s">
        <v>49</v>
      </c>
      <c r="S2221" s="2" t="s">
        <v>50</v>
      </c>
      <c r="T2221" s="2"/>
      <c r="U2221" s="2"/>
      <c r="V2221" s="2" t="s">
        <v>50</v>
      </c>
      <c r="W2221" s="2" t="s">
        <v>4605</v>
      </c>
      <c r="X2221" s="3">
        <v>44903.013888888891</v>
      </c>
      <c r="Y2221" s="2" t="s">
        <v>4483</v>
      </c>
      <c r="Z2221" s="2" t="s">
        <v>36</v>
      </c>
      <c r="AA2221" s="2"/>
      <c r="AB2221" s="2" t="s">
        <v>4606</v>
      </c>
    </row>
    <row r="2222" spans="1:28" ht="13" x14ac:dyDescent="0.15">
      <c r="A2222" s="1">
        <v>397</v>
      </c>
      <c r="B2222" s="2" t="s">
        <v>28</v>
      </c>
      <c r="C2222" s="2" t="s">
        <v>4252</v>
      </c>
      <c r="D2222" s="1">
        <v>66</v>
      </c>
      <c r="E2222" s="2" t="s">
        <v>1619</v>
      </c>
      <c r="F2222" s="2">
        <v>4</v>
      </c>
      <c r="G2222" s="2"/>
      <c r="H2222" s="1">
        <v>0</v>
      </c>
      <c r="I2222" s="1">
        <v>5</v>
      </c>
      <c r="J2222" s="1">
        <v>0</v>
      </c>
      <c r="K2222" s="1">
        <v>5</v>
      </c>
      <c r="L2222" s="1">
        <v>361.48</v>
      </c>
      <c r="M2222" s="1">
        <v>361.53</v>
      </c>
      <c r="N2222" s="1">
        <v>360.714</v>
      </c>
      <c r="O2222" s="1">
        <v>360.755</v>
      </c>
      <c r="P2222" s="1">
        <v>5</v>
      </c>
      <c r="Q2222" s="1">
        <v>5</v>
      </c>
      <c r="R2222" s="2" t="s">
        <v>44</v>
      </c>
      <c r="S2222" s="2" t="s">
        <v>105</v>
      </c>
      <c r="T2222" s="2"/>
      <c r="U2222" s="2"/>
      <c r="V2222" s="2" t="s">
        <v>105</v>
      </c>
      <c r="W2222" s="2" t="s">
        <v>4607</v>
      </c>
      <c r="X2222" s="3">
        <v>44902.693055555559</v>
      </c>
      <c r="Y2222" s="2" t="s">
        <v>798</v>
      </c>
      <c r="Z2222" s="2" t="s">
        <v>36</v>
      </c>
      <c r="AA2222" s="2"/>
      <c r="AB2222" s="2" t="s">
        <v>4608</v>
      </c>
    </row>
    <row r="2223" spans="1:28" ht="13" x14ac:dyDescent="0.15">
      <c r="A2223" s="1">
        <v>397</v>
      </c>
      <c r="B2223" s="2" t="s">
        <v>28</v>
      </c>
      <c r="C2223" s="2" t="s">
        <v>4252</v>
      </c>
      <c r="D2223" s="1">
        <v>66</v>
      </c>
      <c r="E2223" s="2" t="s">
        <v>1619</v>
      </c>
      <c r="F2223" s="2">
        <v>4</v>
      </c>
      <c r="G2223" s="2" t="s">
        <v>43</v>
      </c>
      <c r="H2223" s="1">
        <v>75</v>
      </c>
      <c r="I2223" s="1">
        <v>75</v>
      </c>
      <c r="J2223" s="1">
        <v>75</v>
      </c>
      <c r="K2223" s="1">
        <v>5</v>
      </c>
      <c r="L2223" s="1">
        <v>362.23</v>
      </c>
      <c r="M2223" s="1">
        <v>362.23</v>
      </c>
      <c r="N2223" s="1">
        <v>361.33600000000001</v>
      </c>
      <c r="O2223" s="1">
        <v>361.33600000000001</v>
      </c>
      <c r="P2223" s="1">
        <v>0</v>
      </c>
      <c r="Q2223" s="1">
        <v>1</v>
      </c>
      <c r="R2223" s="2" t="s">
        <v>49</v>
      </c>
      <c r="S2223" s="2" t="s">
        <v>50</v>
      </c>
      <c r="T2223" s="2"/>
      <c r="U2223" s="2"/>
      <c r="V2223" s="2" t="s">
        <v>50</v>
      </c>
      <c r="W2223" s="2" t="s">
        <v>4609</v>
      </c>
      <c r="X2223" s="3">
        <v>44903.013888888891</v>
      </c>
      <c r="Y2223" s="2" t="s">
        <v>4483</v>
      </c>
      <c r="Z2223" s="2" t="s">
        <v>36</v>
      </c>
      <c r="AA2223" s="2"/>
      <c r="AB2223" s="2" t="s">
        <v>4610</v>
      </c>
    </row>
    <row r="2224" spans="1:28" ht="13" x14ac:dyDescent="0.15">
      <c r="A2224" s="1">
        <v>397</v>
      </c>
      <c r="B2224" s="2" t="s">
        <v>28</v>
      </c>
      <c r="C2224" s="2" t="s">
        <v>4252</v>
      </c>
      <c r="D2224" s="1">
        <v>67</v>
      </c>
      <c r="E2224" s="2" t="s">
        <v>1619</v>
      </c>
      <c r="F2224" s="2">
        <v>1</v>
      </c>
      <c r="G2224" s="2" t="s">
        <v>43</v>
      </c>
      <c r="H2224" s="1">
        <v>75</v>
      </c>
      <c r="I2224" s="1">
        <v>75</v>
      </c>
      <c r="J2224" s="1">
        <v>75</v>
      </c>
      <c r="K2224" s="1">
        <v>5</v>
      </c>
      <c r="L2224" s="1">
        <v>362.55</v>
      </c>
      <c r="M2224" s="1">
        <v>362.55</v>
      </c>
      <c r="N2224" s="1">
        <v>362.262</v>
      </c>
      <c r="O2224" s="1">
        <v>362.262</v>
      </c>
      <c r="P2224" s="1">
        <v>0</v>
      </c>
      <c r="Q2224" s="1">
        <v>1</v>
      </c>
      <c r="R2224" s="2" t="s">
        <v>49</v>
      </c>
      <c r="S2224" s="2" t="s">
        <v>50</v>
      </c>
      <c r="T2224" s="2"/>
      <c r="U2224" s="2"/>
      <c r="V2224" s="2" t="s">
        <v>50</v>
      </c>
      <c r="W2224" s="2" t="s">
        <v>4611</v>
      </c>
      <c r="X2224" s="3">
        <v>44903.03125</v>
      </c>
      <c r="Y2224" s="2" t="s">
        <v>4483</v>
      </c>
      <c r="Z2224" s="2" t="s">
        <v>36</v>
      </c>
      <c r="AA2224" s="2"/>
      <c r="AB2224" s="2" t="s">
        <v>4612</v>
      </c>
    </row>
    <row r="2225" spans="1:28" ht="13" x14ac:dyDescent="0.15">
      <c r="A2225" s="1">
        <v>397</v>
      </c>
      <c r="B2225" s="2" t="s">
        <v>28</v>
      </c>
      <c r="C2225" s="2" t="s">
        <v>4252</v>
      </c>
      <c r="D2225" s="1">
        <v>66</v>
      </c>
      <c r="E2225" s="2" t="s">
        <v>1619</v>
      </c>
      <c r="F2225" s="2" t="s">
        <v>119</v>
      </c>
      <c r="G2225" s="2"/>
      <c r="H2225" s="1">
        <v>31</v>
      </c>
      <c r="I2225" s="1">
        <v>37</v>
      </c>
      <c r="J2225" s="1">
        <v>0</v>
      </c>
      <c r="K2225" s="1">
        <v>5</v>
      </c>
      <c r="L2225" s="1">
        <v>362.73</v>
      </c>
      <c r="M2225" s="1">
        <v>362.79</v>
      </c>
      <c r="N2225" s="1">
        <v>361.75</v>
      </c>
      <c r="O2225" s="1">
        <v>361.8</v>
      </c>
      <c r="P2225" s="1">
        <v>6</v>
      </c>
      <c r="Q2225" s="1">
        <v>30</v>
      </c>
      <c r="R2225" s="2" t="s">
        <v>31</v>
      </c>
      <c r="S2225" s="2"/>
      <c r="T2225" s="2" t="s">
        <v>120</v>
      </c>
      <c r="U2225" s="2" t="s">
        <v>121</v>
      </c>
      <c r="V2225" s="2" t="s">
        <v>122</v>
      </c>
      <c r="W2225" s="2" t="s">
        <v>4613</v>
      </c>
      <c r="X2225" s="3">
        <v>44902.693055555559</v>
      </c>
      <c r="Y2225" s="2" t="s">
        <v>35</v>
      </c>
      <c r="Z2225" s="2" t="s">
        <v>36</v>
      </c>
      <c r="AA2225" s="2"/>
      <c r="AB2225" s="2" t="s">
        <v>4614</v>
      </c>
    </row>
    <row r="2226" spans="1:28" ht="13" x14ac:dyDescent="0.15">
      <c r="A2226" s="1">
        <v>397</v>
      </c>
      <c r="B2226" s="2" t="s">
        <v>28</v>
      </c>
      <c r="C2226" s="2" t="s">
        <v>4252</v>
      </c>
      <c r="D2226" s="1">
        <v>66</v>
      </c>
      <c r="E2226" s="2" t="s">
        <v>1619</v>
      </c>
      <c r="F2226" s="2" t="s">
        <v>119</v>
      </c>
      <c r="G2226" s="2"/>
      <c r="H2226" s="1">
        <v>31</v>
      </c>
      <c r="I2226" s="1">
        <v>37</v>
      </c>
      <c r="J2226" s="1">
        <v>0</v>
      </c>
      <c r="K2226" s="1">
        <v>5</v>
      </c>
      <c r="L2226" s="1">
        <v>362.73</v>
      </c>
      <c r="M2226" s="1">
        <v>362.79</v>
      </c>
      <c r="N2226" s="1">
        <v>361.75</v>
      </c>
      <c r="O2226" s="1">
        <v>361.8</v>
      </c>
      <c r="P2226" s="1">
        <v>6</v>
      </c>
      <c r="Q2226" s="1">
        <v>5</v>
      </c>
      <c r="R2226" s="2" t="s">
        <v>31</v>
      </c>
      <c r="S2226" s="2"/>
      <c r="T2226" s="2" t="s">
        <v>136</v>
      </c>
      <c r="U2226" s="2" t="s">
        <v>137</v>
      </c>
      <c r="V2226" s="2" t="s">
        <v>138</v>
      </c>
      <c r="W2226" s="2" t="s">
        <v>4615</v>
      </c>
      <c r="X2226" s="3">
        <v>44902.693055555559</v>
      </c>
      <c r="Y2226" s="2" t="s">
        <v>35</v>
      </c>
      <c r="Z2226" s="2" t="s">
        <v>36</v>
      </c>
      <c r="AA2226" s="2"/>
      <c r="AB2226" s="2" t="s">
        <v>4616</v>
      </c>
    </row>
    <row r="2227" spans="1:28" ht="13" x14ac:dyDescent="0.15">
      <c r="A2227" s="1">
        <v>397</v>
      </c>
      <c r="B2227" s="2" t="s">
        <v>28</v>
      </c>
      <c r="C2227" s="2" t="s">
        <v>4252</v>
      </c>
      <c r="D2227" s="1">
        <v>66</v>
      </c>
      <c r="E2227" s="2" t="s">
        <v>1619</v>
      </c>
      <c r="F2227" s="2" t="s">
        <v>119</v>
      </c>
      <c r="G2227" s="2"/>
      <c r="H2227" s="1">
        <v>31</v>
      </c>
      <c r="I2227" s="1">
        <v>37</v>
      </c>
      <c r="J2227" s="1">
        <v>31</v>
      </c>
      <c r="K2227" s="1">
        <v>5</v>
      </c>
      <c r="L2227" s="1">
        <v>362.73</v>
      </c>
      <c r="M2227" s="1">
        <v>362.79</v>
      </c>
      <c r="N2227" s="1">
        <v>361.75</v>
      </c>
      <c r="O2227" s="1">
        <v>361.8</v>
      </c>
      <c r="P2227" s="1">
        <v>6</v>
      </c>
      <c r="Q2227" s="1">
        <v>212</v>
      </c>
      <c r="R2227" s="2" t="s">
        <v>59</v>
      </c>
      <c r="S2227" s="2" t="s">
        <v>32</v>
      </c>
      <c r="T2227" s="2"/>
      <c r="U2227" s="2"/>
      <c r="V2227" s="2" t="s">
        <v>32</v>
      </c>
      <c r="W2227" s="2" t="s">
        <v>4617</v>
      </c>
      <c r="X2227" s="3">
        <v>44902.693055555559</v>
      </c>
      <c r="Y2227" s="2" t="s">
        <v>798</v>
      </c>
      <c r="Z2227" s="2" t="s">
        <v>36</v>
      </c>
      <c r="AA2227" s="2"/>
      <c r="AB2227" s="2" t="s">
        <v>4618</v>
      </c>
    </row>
    <row r="2228" spans="1:28" ht="13" x14ac:dyDescent="0.15">
      <c r="A2228" s="1">
        <v>397</v>
      </c>
      <c r="B2228" s="2" t="s">
        <v>28</v>
      </c>
      <c r="C2228" s="2" t="s">
        <v>4252</v>
      </c>
      <c r="D2228" s="1">
        <v>66</v>
      </c>
      <c r="E2228" s="2" t="s">
        <v>1619</v>
      </c>
      <c r="F2228" s="2" t="s">
        <v>119</v>
      </c>
      <c r="G2228" s="2"/>
      <c r="H2228" s="1">
        <v>31</v>
      </c>
      <c r="I2228" s="1">
        <v>37</v>
      </c>
      <c r="J2228" s="1">
        <v>0</v>
      </c>
      <c r="K2228" s="1">
        <v>5</v>
      </c>
      <c r="L2228" s="1">
        <v>362.73</v>
      </c>
      <c r="M2228" s="1">
        <v>362.79</v>
      </c>
      <c r="N2228" s="1">
        <v>361.75</v>
      </c>
      <c r="O2228" s="1">
        <v>361.8</v>
      </c>
      <c r="P2228" s="1">
        <v>6</v>
      </c>
      <c r="Q2228" s="1">
        <v>1</v>
      </c>
      <c r="R2228" s="2" t="s">
        <v>31</v>
      </c>
      <c r="S2228" s="2" t="s">
        <v>50</v>
      </c>
      <c r="T2228" s="2"/>
      <c r="U2228" s="2"/>
      <c r="V2228" s="2" t="s">
        <v>50</v>
      </c>
      <c r="W2228" s="2" t="s">
        <v>4619</v>
      </c>
      <c r="X2228" s="3">
        <v>44902.693055555559</v>
      </c>
      <c r="Y2228" s="2" t="s">
        <v>35</v>
      </c>
      <c r="Z2228" s="2" t="s">
        <v>36</v>
      </c>
      <c r="AA2228" s="2" t="s">
        <v>131</v>
      </c>
      <c r="AB2228" s="2" t="s">
        <v>4620</v>
      </c>
    </row>
    <row r="2229" spans="1:28" ht="13" x14ac:dyDescent="0.15">
      <c r="A2229" s="1">
        <v>397</v>
      </c>
      <c r="B2229" s="2" t="s">
        <v>28</v>
      </c>
      <c r="C2229" s="2" t="s">
        <v>4252</v>
      </c>
      <c r="D2229" s="1">
        <v>66</v>
      </c>
      <c r="E2229" s="2" t="s">
        <v>1619</v>
      </c>
      <c r="F2229" s="2" t="s">
        <v>119</v>
      </c>
      <c r="G2229" s="2"/>
      <c r="H2229" s="1">
        <v>31</v>
      </c>
      <c r="I2229" s="1">
        <v>37</v>
      </c>
      <c r="J2229" s="1">
        <v>0</v>
      </c>
      <c r="K2229" s="1">
        <v>5</v>
      </c>
      <c r="L2229" s="1">
        <v>362.73</v>
      </c>
      <c r="M2229" s="1">
        <v>362.79</v>
      </c>
      <c r="N2229" s="1">
        <v>361.75</v>
      </c>
      <c r="O2229" s="1">
        <v>361.8</v>
      </c>
      <c r="P2229" s="1">
        <v>6</v>
      </c>
      <c r="Q2229" s="1">
        <v>5</v>
      </c>
      <c r="R2229" s="2" t="s">
        <v>31</v>
      </c>
      <c r="S2229" s="2"/>
      <c r="T2229" s="2" t="s">
        <v>141</v>
      </c>
      <c r="U2229" s="2" t="s">
        <v>142</v>
      </c>
      <c r="V2229" s="2" t="s">
        <v>143</v>
      </c>
      <c r="W2229" s="2" t="s">
        <v>4621</v>
      </c>
      <c r="X2229" s="3">
        <v>44902.693055555559</v>
      </c>
      <c r="Y2229" s="2" t="s">
        <v>35</v>
      </c>
      <c r="Z2229" s="2" t="s">
        <v>36</v>
      </c>
      <c r="AA2229" s="2"/>
      <c r="AB2229" s="2" t="s">
        <v>4622</v>
      </c>
    </row>
    <row r="2230" spans="1:28" ht="13" x14ac:dyDescent="0.15">
      <c r="A2230" s="1">
        <v>397</v>
      </c>
      <c r="B2230" s="2" t="s">
        <v>28</v>
      </c>
      <c r="C2230" s="2" t="s">
        <v>4252</v>
      </c>
      <c r="D2230" s="1">
        <v>66</v>
      </c>
      <c r="E2230" s="2" t="s">
        <v>1619</v>
      </c>
      <c r="F2230" s="2" t="s">
        <v>119</v>
      </c>
      <c r="G2230" s="2"/>
      <c r="H2230" s="1">
        <v>31</v>
      </c>
      <c r="I2230" s="1">
        <v>37</v>
      </c>
      <c r="J2230" s="1">
        <v>0</v>
      </c>
      <c r="K2230" s="1">
        <v>5</v>
      </c>
      <c r="L2230" s="1">
        <v>362.73</v>
      </c>
      <c r="M2230" s="1">
        <v>362.79</v>
      </c>
      <c r="N2230" s="1">
        <v>361.75</v>
      </c>
      <c r="O2230" s="1">
        <v>361.8</v>
      </c>
      <c r="P2230" s="1">
        <v>6</v>
      </c>
      <c r="Q2230" s="1">
        <v>5</v>
      </c>
      <c r="R2230" s="2" t="s">
        <v>31</v>
      </c>
      <c r="S2230" s="2"/>
      <c r="T2230" s="2" t="s">
        <v>153</v>
      </c>
      <c r="U2230" s="2" t="s">
        <v>154</v>
      </c>
      <c r="V2230" s="2" t="s">
        <v>155</v>
      </c>
      <c r="W2230" s="2" t="s">
        <v>4623</v>
      </c>
      <c r="X2230" s="3">
        <v>44902.693055555559</v>
      </c>
      <c r="Y2230" s="2" t="s">
        <v>35</v>
      </c>
      <c r="Z2230" s="2" t="s">
        <v>36</v>
      </c>
      <c r="AA2230" s="2"/>
      <c r="AB2230" s="2" t="s">
        <v>4624</v>
      </c>
    </row>
    <row r="2231" spans="1:28" ht="13" x14ac:dyDescent="0.15">
      <c r="A2231" s="1">
        <v>397</v>
      </c>
      <c r="B2231" s="2" t="s">
        <v>28</v>
      </c>
      <c r="C2231" s="2" t="s">
        <v>4252</v>
      </c>
      <c r="D2231" s="1">
        <v>66</v>
      </c>
      <c r="E2231" s="2" t="s">
        <v>1619</v>
      </c>
      <c r="F2231" s="2" t="s">
        <v>119</v>
      </c>
      <c r="G2231" s="2"/>
      <c r="H2231" s="1">
        <v>31</v>
      </c>
      <c r="I2231" s="1">
        <v>37</v>
      </c>
      <c r="J2231" s="1">
        <v>0</v>
      </c>
      <c r="K2231" s="1">
        <v>5</v>
      </c>
      <c r="L2231" s="1">
        <v>362.73</v>
      </c>
      <c r="M2231" s="1">
        <v>362.79</v>
      </c>
      <c r="N2231" s="1">
        <v>361.75</v>
      </c>
      <c r="O2231" s="1">
        <v>361.8</v>
      </c>
      <c r="P2231" s="1">
        <v>6</v>
      </c>
      <c r="Q2231" s="1">
        <v>20</v>
      </c>
      <c r="R2231" s="2" t="s">
        <v>31</v>
      </c>
      <c r="S2231" s="2"/>
      <c r="T2231" s="2" t="s">
        <v>158</v>
      </c>
      <c r="U2231" s="2" t="s">
        <v>159</v>
      </c>
      <c r="V2231" s="2" t="s">
        <v>160</v>
      </c>
      <c r="W2231" s="2" t="s">
        <v>4625</v>
      </c>
      <c r="X2231" s="3">
        <v>44902.693055555559</v>
      </c>
      <c r="Y2231" s="2" t="s">
        <v>35</v>
      </c>
      <c r="Z2231" s="2" t="s">
        <v>36</v>
      </c>
      <c r="AA2231" s="2"/>
      <c r="AB2231" s="2" t="s">
        <v>4626</v>
      </c>
    </row>
    <row r="2232" spans="1:28" ht="13" x14ac:dyDescent="0.15">
      <c r="A2232" s="1">
        <v>397</v>
      </c>
      <c r="B2232" s="2" t="s">
        <v>28</v>
      </c>
      <c r="C2232" s="2" t="s">
        <v>4252</v>
      </c>
      <c r="D2232" s="1">
        <v>66</v>
      </c>
      <c r="E2232" s="2" t="s">
        <v>1619</v>
      </c>
      <c r="F2232" s="2" t="s">
        <v>119</v>
      </c>
      <c r="G2232" s="2"/>
      <c r="H2232" s="1">
        <v>31</v>
      </c>
      <c r="I2232" s="1">
        <v>37</v>
      </c>
      <c r="J2232" s="1">
        <v>0</v>
      </c>
      <c r="K2232" s="1">
        <v>5</v>
      </c>
      <c r="L2232" s="1">
        <v>362.73</v>
      </c>
      <c r="M2232" s="1">
        <v>362.79</v>
      </c>
      <c r="N2232" s="1">
        <v>361.75</v>
      </c>
      <c r="O2232" s="1">
        <v>361.8</v>
      </c>
      <c r="P2232" s="1">
        <v>6</v>
      </c>
      <c r="Q2232" s="1">
        <v>20</v>
      </c>
      <c r="R2232" s="2" t="s">
        <v>31</v>
      </c>
      <c r="S2232" s="2"/>
      <c r="T2232" s="2" t="s">
        <v>146</v>
      </c>
      <c r="U2232" s="2" t="s">
        <v>147</v>
      </c>
      <c r="V2232" s="2" t="s">
        <v>148</v>
      </c>
      <c r="W2232" s="2" t="s">
        <v>4627</v>
      </c>
      <c r="X2232" s="3">
        <v>44902.693055555559</v>
      </c>
      <c r="Y2232" s="2" t="s">
        <v>35</v>
      </c>
      <c r="Z2232" s="2" t="s">
        <v>36</v>
      </c>
      <c r="AA2232" s="2"/>
      <c r="AB2232" s="2" t="s">
        <v>4628</v>
      </c>
    </row>
    <row r="2233" spans="1:28" ht="13" x14ac:dyDescent="0.15">
      <c r="A2233" s="1">
        <v>397</v>
      </c>
      <c r="B2233" s="2" t="s">
        <v>28</v>
      </c>
      <c r="C2233" s="2" t="s">
        <v>4252</v>
      </c>
      <c r="D2233" s="1">
        <v>66</v>
      </c>
      <c r="E2233" s="2" t="s">
        <v>1619</v>
      </c>
      <c r="F2233" s="2" t="s">
        <v>119</v>
      </c>
      <c r="G2233" s="2"/>
      <c r="H2233" s="1">
        <v>31</v>
      </c>
      <c r="I2233" s="1">
        <v>37</v>
      </c>
      <c r="J2233" s="1">
        <v>0</v>
      </c>
      <c r="K2233" s="1">
        <v>5</v>
      </c>
      <c r="L2233" s="1">
        <v>362.73</v>
      </c>
      <c r="M2233" s="1">
        <v>362.79</v>
      </c>
      <c r="N2233" s="1">
        <v>361.75</v>
      </c>
      <c r="O2233" s="1">
        <v>361.8</v>
      </c>
      <c r="P2233" s="1">
        <v>6</v>
      </c>
      <c r="Q2233" s="1">
        <v>30</v>
      </c>
      <c r="R2233" s="2" t="s">
        <v>31</v>
      </c>
      <c r="S2233" s="2"/>
      <c r="T2233" s="2" t="s">
        <v>125</v>
      </c>
      <c r="U2233" s="2" t="s">
        <v>126</v>
      </c>
      <c r="V2233" s="2" t="s">
        <v>127</v>
      </c>
      <c r="W2233" s="2" t="s">
        <v>4629</v>
      </c>
      <c r="X2233" s="3">
        <v>44902.693055555559</v>
      </c>
      <c r="Y2233" s="2" t="s">
        <v>35</v>
      </c>
      <c r="Z2233" s="2" t="s">
        <v>36</v>
      </c>
      <c r="AA2233" s="2"/>
      <c r="AB2233" s="2" t="s">
        <v>4630</v>
      </c>
    </row>
    <row r="2234" spans="1:28" ht="13" x14ac:dyDescent="0.15">
      <c r="A2234" s="1">
        <v>397</v>
      </c>
      <c r="B2234" s="2" t="s">
        <v>28</v>
      </c>
      <c r="C2234" s="2" t="s">
        <v>4252</v>
      </c>
      <c r="D2234" s="1">
        <v>67</v>
      </c>
      <c r="E2234" s="2" t="s">
        <v>1619</v>
      </c>
      <c r="F2234" s="2">
        <v>2</v>
      </c>
      <c r="G2234" s="2" t="s">
        <v>43</v>
      </c>
      <c r="H2234" s="1">
        <v>75</v>
      </c>
      <c r="I2234" s="1">
        <v>75</v>
      </c>
      <c r="J2234" s="1">
        <v>75</v>
      </c>
      <c r="K2234" s="1">
        <v>5</v>
      </c>
      <c r="L2234" s="1">
        <v>364.04</v>
      </c>
      <c r="M2234" s="1">
        <v>364.04</v>
      </c>
      <c r="N2234" s="1">
        <v>363.18</v>
      </c>
      <c r="O2234" s="1">
        <v>363.18</v>
      </c>
      <c r="P2234" s="1">
        <v>0</v>
      </c>
      <c r="Q2234" s="1">
        <v>1</v>
      </c>
      <c r="R2234" s="2" t="s">
        <v>49</v>
      </c>
      <c r="S2234" s="2" t="s">
        <v>50</v>
      </c>
      <c r="T2234" s="2"/>
      <c r="U2234" s="2"/>
      <c r="V2234" s="2" t="s">
        <v>50</v>
      </c>
      <c r="W2234" s="2" t="s">
        <v>4631</v>
      </c>
      <c r="X2234" s="3">
        <v>44903.03125</v>
      </c>
      <c r="Y2234" s="2" t="s">
        <v>4483</v>
      </c>
      <c r="Z2234" s="2" t="s">
        <v>36</v>
      </c>
      <c r="AA2234" s="2"/>
      <c r="AB2234" s="2" t="s">
        <v>4632</v>
      </c>
    </row>
    <row r="2235" spans="1:28" ht="13" x14ac:dyDescent="0.15">
      <c r="A2235" s="1">
        <v>397</v>
      </c>
      <c r="B2235" s="2" t="s">
        <v>28</v>
      </c>
      <c r="C2235" s="2" t="s">
        <v>4252</v>
      </c>
      <c r="D2235" s="1">
        <v>67</v>
      </c>
      <c r="E2235" s="2" t="s">
        <v>1619</v>
      </c>
      <c r="F2235" s="2">
        <v>3</v>
      </c>
      <c r="G2235" s="2" t="s">
        <v>43</v>
      </c>
      <c r="H2235" s="1">
        <v>75</v>
      </c>
      <c r="I2235" s="1">
        <v>75</v>
      </c>
      <c r="J2235" s="1">
        <v>75</v>
      </c>
      <c r="K2235" s="1">
        <v>5</v>
      </c>
      <c r="L2235" s="1">
        <v>365.53</v>
      </c>
      <c r="M2235" s="1">
        <v>365.53</v>
      </c>
      <c r="N2235" s="1">
        <v>364.09899999999999</v>
      </c>
      <c r="O2235" s="1">
        <v>364.09899999999999</v>
      </c>
      <c r="P2235" s="1">
        <v>0</v>
      </c>
      <c r="Q2235" s="1">
        <v>1</v>
      </c>
      <c r="R2235" s="2" t="s">
        <v>49</v>
      </c>
      <c r="S2235" s="2" t="s">
        <v>50</v>
      </c>
      <c r="T2235" s="2"/>
      <c r="U2235" s="2"/>
      <c r="V2235" s="2" t="s">
        <v>50</v>
      </c>
      <c r="W2235" s="2" t="s">
        <v>4633</v>
      </c>
      <c r="X2235" s="3">
        <v>44903.03125</v>
      </c>
      <c r="Y2235" s="2" t="s">
        <v>4483</v>
      </c>
      <c r="Z2235" s="2" t="s">
        <v>36</v>
      </c>
      <c r="AA2235" s="2"/>
      <c r="AB2235" s="2" t="s">
        <v>4634</v>
      </c>
    </row>
    <row r="2236" spans="1:28" ht="13" x14ac:dyDescent="0.15">
      <c r="A2236" s="1">
        <v>397</v>
      </c>
      <c r="B2236" s="2" t="s">
        <v>28</v>
      </c>
      <c r="C2236" s="2" t="s">
        <v>4252</v>
      </c>
      <c r="D2236" s="1">
        <v>67</v>
      </c>
      <c r="E2236" s="2" t="s">
        <v>1619</v>
      </c>
      <c r="F2236" s="2">
        <v>3</v>
      </c>
      <c r="G2236" s="2"/>
      <c r="H2236" s="1">
        <v>90</v>
      </c>
      <c r="I2236" s="1">
        <v>90</v>
      </c>
      <c r="J2236" s="1">
        <v>90</v>
      </c>
      <c r="K2236" s="1">
        <v>5</v>
      </c>
      <c r="L2236" s="1">
        <v>365.68</v>
      </c>
      <c r="M2236" s="1">
        <v>365.68</v>
      </c>
      <c r="N2236" s="1">
        <v>364.19200000000001</v>
      </c>
      <c r="O2236" s="1">
        <v>364.19200000000001</v>
      </c>
      <c r="P2236" s="1">
        <v>0</v>
      </c>
      <c r="Q2236" s="1"/>
      <c r="R2236" s="2" t="s">
        <v>38</v>
      </c>
      <c r="S2236" s="2" t="s">
        <v>39</v>
      </c>
      <c r="T2236" s="2"/>
      <c r="U2236" s="2"/>
      <c r="V2236" s="2" t="s">
        <v>39</v>
      </c>
      <c r="W2236" s="2" t="s">
        <v>4635</v>
      </c>
      <c r="X2236" s="3">
        <v>44903.034722222219</v>
      </c>
      <c r="Y2236" s="2" t="s">
        <v>41</v>
      </c>
      <c r="Z2236" s="2" t="s">
        <v>36</v>
      </c>
      <c r="AA2236" s="2"/>
      <c r="AB2236" s="2" t="s">
        <v>4636</v>
      </c>
    </row>
    <row r="2237" spans="1:28" ht="13" x14ac:dyDescent="0.15">
      <c r="A2237" s="1">
        <v>397</v>
      </c>
      <c r="B2237" s="2" t="s">
        <v>28</v>
      </c>
      <c r="C2237" s="2" t="s">
        <v>4252</v>
      </c>
      <c r="D2237" s="1">
        <v>67</v>
      </c>
      <c r="E2237" s="2" t="s">
        <v>1619</v>
      </c>
      <c r="F2237" s="2">
        <v>3</v>
      </c>
      <c r="G2237" s="2" t="s">
        <v>29</v>
      </c>
      <c r="H2237" s="1">
        <v>90</v>
      </c>
      <c r="I2237" s="1">
        <v>90</v>
      </c>
      <c r="J2237" s="1">
        <v>90</v>
      </c>
      <c r="K2237" s="1">
        <v>5</v>
      </c>
      <c r="L2237" s="1">
        <v>365.68</v>
      </c>
      <c r="M2237" s="1">
        <v>365.68</v>
      </c>
      <c r="N2237" s="1">
        <v>364.19200000000001</v>
      </c>
      <c r="O2237" s="1">
        <v>364.19200000000001</v>
      </c>
      <c r="P2237" s="1">
        <v>0</v>
      </c>
      <c r="Q2237" s="1"/>
      <c r="R2237" s="2" t="s">
        <v>38</v>
      </c>
      <c r="S2237" s="2" t="s">
        <v>39</v>
      </c>
      <c r="T2237" s="2"/>
      <c r="U2237" s="2"/>
      <c r="V2237" s="2" t="s">
        <v>39</v>
      </c>
      <c r="W2237" s="2" t="s">
        <v>4637</v>
      </c>
      <c r="X2237" s="3">
        <v>44903.040972222225</v>
      </c>
      <c r="Y2237" s="2" t="s">
        <v>41</v>
      </c>
      <c r="Z2237" s="2" t="s">
        <v>36</v>
      </c>
      <c r="AA2237" s="2"/>
      <c r="AB2237" s="2" t="s">
        <v>4638</v>
      </c>
    </row>
    <row r="2238" spans="1:28" ht="13" x14ac:dyDescent="0.15">
      <c r="A2238" s="1">
        <v>397</v>
      </c>
      <c r="B2238" s="2" t="s">
        <v>28</v>
      </c>
      <c r="C2238" s="2" t="s">
        <v>4252</v>
      </c>
      <c r="D2238" s="1">
        <v>67</v>
      </c>
      <c r="E2238" s="2" t="s">
        <v>1619</v>
      </c>
      <c r="F2238" s="2">
        <v>4</v>
      </c>
      <c r="G2238" s="2" t="s">
        <v>43</v>
      </c>
      <c r="H2238" s="1">
        <v>75</v>
      </c>
      <c r="I2238" s="1">
        <v>75</v>
      </c>
      <c r="J2238" s="1">
        <v>75</v>
      </c>
      <c r="K2238" s="1">
        <v>5</v>
      </c>
      <c r="L2238" s="1">
        <v>367.02</v>
      </c>
      <c r="M2238" s="1">
        <v>367.02</v>
      </c>
      <c r="N2238" s="1">
        <v>365.017</v>
      </c>
      <c r="O2238" s="1">
        <v>365.017</v>
      </c>
      <c r="P2238" s="1">
        <v>0</v>
      </c>
      <c r="Q2238" s="1">
        <v>1</v>
      </c>
      <c r="R2238" s="2" t="s">
        <v>49</v>
      </c>
      <c r="S2238" s="2" t="s">
        <v>50</v>
      </c>
      <c r="T2238" s="2"/>
      <c r="U2238" s="2"/>
      <c r="V2238" s="2" t="s">
        <v>50</v>
      </c>
      <c r="W2238" s="2" t="s">
        <v>4639</v>
      </c>
      <c r="X2238" s="3">
        <v>44903.03125</v>
      </c>
      <c r="Y2238" s="2" t="s">
        <v>4483</v>
      </c>
      <c r="Z2238" s="2" t="s">
        <v>36</v>
      </c>
      <c r="AA2238" s="2"/>
      <c r="AB2238" s="2" t="s">
        <v>4640</v>
      </c>
    </row>
    <row r="2239" spans="1:28" ht="13" x14ac:dyDescent="0.15">
      <c r="A2239" s="1">
        <v>397</v>
      </c>
      <c r="B2239" s="2" t="s">
        <v>28</v>
      </c>
      <c r="C2239" s="2" t="s">
        <v>4252</v>
      </c>
      <c r="D2239" s="1">
        <v>68</v>
      </c>
      <c r="E2239" s="2" t="s">
        <v>1619</v>
      </c>
      <c r="F2239" s="2">
        <v>1</v>
      </c>
      <c r="G2239" s="2" t="s">
        <v>43</v>
      </c>
      <c r="H2239" s="1">
        <v>75</v>
      </c>
      <c r="I2239" s="1">
        <v>75</v>
      </c>
      <c r="J2239" s="1">
        <v>75</v>
      </c>
      <c r="K2239" s="1">
        <v>5</v>
      </c>
      <c r="L2239" s="1">
        <v>367.45</v>
      </c>
      <c r="M2239" s="1">
        <v>367.45</v>
      </c>
      <c r="N2239" s="1">
        <v>367.20600000000002</v>
      </c>
      <c r="O2239" s="1">
        <v>367.20600000000002</v>
      </c>
      <c r="P2239" s="1">
        <v>0</v>
      </c>
      <c r="Q2239" s="1">
        <v>1</v>
      </c>
      <c r="R2239" s="2" t="s">
        <v>49</v>
      </c>
      <c r="S2239" s="2" t="s">
        <v>50</v>
      </c>
      <c r="T2239" s="2"/>
      <c r="U2239" s="2"/>
      <c r="V2239" s="2" t="s">
        <v>50</v>
      </c>
      <c r="W2239" s="2" t="s">
        <v>4641</v>
      </c>
      <c r="X2239" s="3">
        <v>44903.05</v>
      </c>
      <c r="Y2239" s="2" t="s">
        <v>4483</v>
      </c>
      <c r="Z2239" s="2" t="s">
        <v>36</v>
      </c>
      <c r="AA2239" s="2"/>
      <c r="AB2239" s="2" t="s">
        <v>4642</v>
      </c>
    </row>
    <row r="2240" spans="1:28" ht="13" x14ac:dyDescent="0.15">
      <c r="A2240" s="1">
        <v>397</v>
      </c>
      <c r="B2240" s="2" t="s">
        <v>28</v>
      </c>
      <c r="C2240" s="2" t="s">
        <v>4252</v>
      </c>
      <c r="D2240" s="1">
        <v>67</v>
      </c>
      <c r="E2240" s="2" t="s">
        <v>1619</v>
      </c>
      <c r="F2240" s="2">
        <v>5</v>
      </c>
      <c r="G2240" s="2" t="s">
        <v>43</v>
      </c>
      <c r="H2240" s="1">
        <v>75</v>
      </c>
      <c r="I2240" s="1">
        <v>75</v>
      </c>
      <c r="J2240" s="1">
        <v>75</v>
      </c>
      <c r="K2240" s="1">
        <v>5</v>
      </c>
      <c r="L2240" s="1">
        <v>368.51</v>
      </c>
      <c r="M2240" s="1">
        <v>368.51</v>
      </c>
      <c r="N2240" s="1">
        <v>365.93599999999998</v>
      </c>
      <c r="O2240" s="1">
        <v>365.93599999999998</v>
      </c>
      <c r="P2240" s="1">
        <v>0</v>
      </c>
      <c r="Q2240" s="1">
        <v>1</v>
      </c>
      <c r="R2240" s="2" t="s">
        <v>49</v>
      </c>
      <c r="S2240" s="2" t="s">
        <v>50</v>
      </c>
      <c r="T2240" s="2"/>
      <c r="U2240" s="2"/>
      <c r="V2240" s="2" t="s">
        <v>50</v>
      </c>
      <c r="W2240" s="2" t="s">
        <v>4643</v>
      </c>
      <c r="X2240" s="3">
        <v>44903.03125</v>
      </c>
      <c r="Y2240" s="2" t="s">
        <v>4483</v>
      </c>
      <c r="Z2240" s="2" t="s">
        <v>36</v>
      </c>
      <c r="AA2240" s="2"/>
      <c r="AB2240" s="2" t="s">
        <v>4644</v>
      </c>
    </row>
    <row r="2241" spans="1:28" ht="13" x14ac:dyDescent="0.15">
      <c r="A2241" s="1">
        <v>397</v>
      </c>
      <c r="B2241" s="2" t="s">
        <v>28</v>
      </c>
      <c r="C2241" s="2" t="s">
        <v>4252</v>
      </c>
      <c r="D2241" s="1">
        <v>68</v>
      </c>
      <c r="E2241" s="2" t="s">
        <v>1619</v>
      </c>
      <c r="F2241" s="2">
        <v>2</v>
      </c>
      <c r="G2241" s="2" t="s">
        <v>43</v>
      </c>
      <c r="H2241" s="1">
        <v>75</v>
      </c>
      <c r="I2241" s="1">
        <v>75</v>
      </c>
      <c r="J2241" s="1">
        <v>75</v>
      </c>
      <c r="K2241" s="1">
        <v>5</v>
      </c>
      <c r="L2241" s="1">
        <v>368.93</v>
      </c>
      <c r="M2241" s="1">
        <v>368.93</v>
      </c>
      <c r="N2241" s="1">
        <v>368.20499999999998</v>
      </c>
      <c r="O2241" s="1">
        <v>368.20499999999998</v>
      </c>
      <c r="P2241" s="1">
        <v>0</v>
      </c>
      <c r="Q2241" s="1">
        <v>1</v>
      </c>
      <c r="R2241" s="2" t="s">
        <v>49</v>
      </c>
      <c r="S2241" s="2" t="s">
        <v>50</v>
      </c>
      <c r="T2241" s="2"/>
      <c r="U2241" s="2"/>
      <c r="V2241" s="2" t="s">
        <v>50</v>
      </c>
      <c r="W2241" s="2" t="s">
        <v>4645</v>
      </c>
      <c r="X2241" s="3">
        <v>44903.05</v>
      </c>
      <c r="Y2241" s="2" t="s">
        <v>4483</v>
      </c>
      <c r="Z2241" s="2" t="s">
        <v>36</v>
      </c>
      <c r="AA2241" s="2"/>
      <c r="AB2241" s="2" t="s">
        <v>4646</v>
      </c>
    </row>
    <row r="2242" spans="1:28" ht="13" x14ac:dyDescent="0.15">
      <c r="A2242" s="1">
        <v>397</v>
      </c>
      <c r="B2242" s="2" t="s">
        <v>28</v>
      </c>
      <c r="C2242" s="2" t="s">
        <v>4252</v>
      </c>
      <c r="D2242" s="1">
        <v>67</v>
      </c>
      <c r="E2242" s="2" t="s">
        <v>1619</v>
      </c>
      <c r="F2242" s="2" t="s">
        <v>119</v>
      </c>
      <c r="G2242" s="2"/>
      <c r="H2242" s="1">
        <v>32</v>
      </c>
      <c r="I2242" s="1">
        <v>38</v>
      </c>
      <c r="J2242" s="1">
        <v>0</v>
      </c>
      <c r="K2242" s="1">
        <v>5</v>
      </c>
      <c r="L2242" s="1">
        <v>369.69</v>
      </c>
      <c r="M2242" s="1">
        <v>369.75</v>
      </c>
      <c r="N2242" s="1">
        <v>366.66300000000001</v>
      </c>
      <c r="O2242" s="1">
        <v>366.7</v>
      </c>
      <c r="P2242" s="1">
        <v>6</v>
      </c>
      <c r="Q2242" s="1">
        <v>5</v>
      </c>
      <c r="R2242" s="2" t="s">
        <v>31</v>
      </c>
      <c r="S2242" s="2"/>
      <c r="T2242" s="2" t="s">
        <v>153</v>
      </c>
      <c r="U2242" s="2" t="s">
        <v>154</v>
      </c>
      <c r="V2242" s="2" t="s">
        <v>155</v>
      </c>
      <c r="W2242" s="2" t="s">
        <v>4647</v>
      </c>
      <c r="X2242" s="3">
        <v>44902.722916666666</v>
      </c>
      <c r="Y2242" s="2" t="s">
        <v>35</v>
      </c>
      <c r="Z2242" s="2" t="s">
        <v>36</v>
      </c>
      <c r="AA2242" s="2"/>
      <c r="AB2242" s="2" t="s">
        <v>4648</v>
      </c>
    </row>
    <row r="2243" spans="1:28" ht="13" x14ac:dyDescent="0.15">
      <c r="A2243" s="1">
        <v>397</v>
      </c>
      <c r="B2243" s="2" t="s">
        <v>28</v>
      </c>
      <c r="C2243" s="2" t="s">
        <v>4252</v>
      </c>
      <c r="D2243" s="1">
        <v>67</v>
      </c>
      <c r="E2243" s="2" t="s">
        <v>1619</v>
      </c>
      <c r="F2243" s="2" t="s">
        <v>119</v>
      </c>
      <c r="G2243" s="2"/>
      <c r="H2243" s="1">
        <v>32</v>
      </c>
      <c r="I2243" s="1">
        <v>38</v>
      </c>
      <c r="J2243" s="1">
        <v>0</v>
      </c>
      <c r="K2243" s="1">
        <v>5</v>
      </c>
      <c r="L2243" s="1">
        <v>369.69</v>
      </c>
      <c r="M2243" s="1">
        <v>369.75</v>
      </c>
      <c r="N2243" s="1">
        <v>366.66300000000001</v>
      </c>
      <c r="O2243" s="1">
        <v>366.7</v>
      </c>
      <c r="P2243" s="1">
        <v>6</v>
      </c>
      <c r="Q2243" s="1">
        <v>30</v>
      </c>
      <c r="R2243" s="2" t="s">
        <v>31</v>
      </c>
      <c r="S2243" s="2"/>
      <c r="T2243" s="2" t="s">
        <v>125</v>
      </c>
      <c r="U2243" s="2" t="s">
        <v>126</v>
      </c>
      <c r="V2243" s="2" t="s">
        <v>127</v>
      </c>
      <c r="W2243" s="2" t="s">
        <v>4649</v>
      </c>
      <c r="X2243" s="3">
        <v>44902.722916666666</v>
      </c>
      <c r="Y2243" s="2" t="s">
        <v>35</v>
      </c>
      <c r="Z2243" s="2" t="s">
        <v>36</v>
      </c>
      <c r="AA2243" s="2"/>
      <c r="AB2243" s="2" t="s">
        <v>4650</v>
      </c>
    </row>
    <row r="2244" spans="1:28" ht="13" x14ac:dyDescent="0.15">
      <c r="A2244" s="1">
        <v>397</v>
      </c>
      <c r="B2244" s="2" t="s">
        <v>28</v>
      </c>
      <c r="C2244" s="2" t="s">
        <v>4252</v>
      </c>
      <c r="D2244" s="1">
        <v>67</v>
      </c>
      <c r="E2244" s="2" t="s">
        <v>1619</v>
      </c>
      <c r="F2244" s="2" t="s">
        <v>119</v>
      </c>
      <c r="G2244" s="2"/>
      <c r="H2244" s="1">
        <v>32</v>
      </c>
      <c r="I2244" s="1">
        <v>38</v>
      </c>
      <c r="J2244" s="1">
        <v>0</v>
      </c>
      <c r="K2244" s="1">
        <v>5</v>
      </c>
      <c r="L2244" s="1">
        <v>369.69</v>
      </c>
      <c r="M2244" s="1">
        <v>369.75</v>
      </c>
      <c r="N2244" s="1">
        <v>366.66300000000001</v>
      </c>
      <c r="O2244" s="1">
        <v>366.7</v>
      </c>
      <c r="P2244" s="1">
        <v>6</v>
      </c>
      <c r="Q2244" s="1">
        <v>20</v>
      </c>
      <c r="R2244" s="2" t="s">
        <v>31</v>
      </c>
      <c r="S2244" s="2"/>
      <c r="T2244" s="2" t="s">
        <v>158</v>
      </c>
      <c r="U2244" s="2" t="s">
        <v>159</v>
      </c>
      <c r="V2244" s="2" t="s">
        <v>160</v>
      </c>
      <c r="W2244" s="2" t="s">
        <v>4651</v>
      </c>
      <c r="X2244" s="3">
        <v>44902.722916666666</v>
      </c>
      <c r="Y2244" s="2" t="s">
        <v>35</v>
      </c>
      <c r="Z2244" s="2" t="s">
        <v>36</v>
      </c>
      <c r="AA2244" s="2"/>
      <c r="AB2244" s="2" t="s">
        <v>4652</v>
      </c>
    </row>
    <row r="2245" spans="1:28" ht="13" x14ac:dyDescent="0.15">
      <c r="A2245" s="1">
        <v>397</v>
      </c>
      <c r="B2245" s="2" t="s">
        <v>28</v>
      </c>
      <c r="C2245" s="2" t="s">
        <v>4252</v>
      </c>
      <c r="D2245" s="1">
        <v>67</v>
      </c>
      <c r="E2245" s="2" t="s">
        <v>1619</v>
      </c>
      <c r="F2245" s="2" t="s">
        <v>119</v>
      </c>
      <c r="G2245" s="2"/>
      <c r="H2245" s="1">
        <v>32</v>
      </c>
      <c r="I2245" s="1">
        <v>38</v>
      </c>
      <c r="J2245" s="1">
        <v>0</v>
      </c>
      <c r="K2245" s="1">
        <v>5</v>
      </c>
      <c r="L2245" s="1">
        <v>369.69</v>
      </c>
      <c r="M2245" s="1">
        <v>369.75</v>
      </c>
      <c r="N2245" s="1">
        <v>366.66300000000001</v>
      </c>
      <c r="O2245" s="1">
        <v>366.7</v>
      </c>
      <c r="P2245" s="1">
        <v>6</v>
      </c>
      <c r="Q2245" s="1">
        <v>30</v>
      </c>
      <c r="R2245" s="2" t="s">
        <v>31</v>
      </c>
      <c r="S2245" s="2"/>
      <c r="T2245" s="2" t="s">
        <v>120</v>
      </c>
      <c r="U2245" s="2" t="s">
        <v>121</v>
      </c>
      <c r="V2245" s="2" t="s">
        <v>122</v>
      </c>
      <c r="W2245" s="2" t="s">
        <v>4653</v>
      </c>
      <c r="X2245" s="3">
        <v>44902.722916666666</v>
      </c>
      <c r="Y2245" s="2" t="s">
        <v>35</v>
      </c>
      <c r="Z2245" s="2" t="s">
        <v>36</v>
      </c>
      <c r="AA2245" s="2"/>
      <c r="AB2245" s="2" t="s">
        <v>4654</v>
      </c>
    </row>
    <row r="2246" spans="1:28" ht="13" x14ac:dyDescent="0.15">
      <c r="A2246" s="1">
        <v>397</v>
      </c>
      <c r="B2246" s="2" t="s">
        <v>28</v>
      </c>
      <c r="C2246" s="2" t="s">
        <v>4252</v>
      </c>
      <c r="D2246" s="1">
        <v>67</v>
      </c>
      <c r="E2246" s="2" t="s">
        <v>1619</v>
      </c>
      <c r="F2246" s="2" t="s">
        <v>119</v>
      </c>
      <c r="G2246" s="2"/>
      <c r="H2246" s="1">
        <v>32</v>
      </c>
      <c r="I2246" s="1">
        <v>38</v>
      </c>
      <c r="J2246" s="1">
        <v>32</v>
      </c>
      <c r="K2246" s="1">
        <v>5</v>
      </c>
      <c r="L2246" s="1">
        <v>369.69</v>
      </c>
      <c r="M2246" s="1">
        <v>369.75</v>
      </c>
      <c r="N2246" s="1">
        <v>366.66300000000001</v>
      </c>
      <c r="O2246" s="1">
        <v>366.7</v>
      </c>
      <c r="P2246" s="1">
        <v>6</v>
      </c>
      <c r="Q2246" s="1">
        <v>212</v>
      </c>
      <c r="R2246" s="2" t="s">
        <v>59</v>
      </c>
      <c r="S2246" s="2" t="s">
        <v>32</v>
      </c>
      <c r="T2246" s="2"/>
      <c r="U2246" s="2"/>
      <c r="V2246" s="2" t="s">
        <v>32</v>
      </c>
      <c r="W2246" s="2" t="s">
        <v>4655</v>
      </c>
      <c r="X2246" s="3">
        <v>44902.722222222219</v>
      </c>
      <c r="Y2246" s="2" t="s">
        <v>798</v>
      </c>
      <c r="Z2246" s="2" t="s">
        <v>36</v>
      </c>
      <c r="AA2246" s="2"/>
      <c r="AB2246" s="2" t="s">
        <v>4656</v>
      </c>
    </row>
    <row r="2247" spans="1:28" ht="13" x14ac:dyDescent="0.15">
      <c r="A2247" s="1">
        <v>397</v>
      </c>
      <c r="B2247" s="2" t="s">
        <v>28</v>
      </c>
      <c r="C2247" s="2" t="s">
        <v>4252</v>
      </c>
      <c r="D2247" s="1">
        <v>67</v>
      </c>
      <c r="E2247" s="2" t="s">
        <v>1619</v>
      </c>
      <c r="F2247" s="2" t="s">
        <v>119</v>
      </c>
      <c r="G2247" s="2"/>
      <c r="H2247" s="1">
        <v>32</v>
      </c>
      <c r="I2247" s="1">
        <v>38</v>
      </c>
      <c r="J2247" s="1">
        <v>0</v>
      </c>
      <c r="K2247" s="1">
        <v>5</v>
      </c>
      <c r="L2247" s="1">
        <v>369.69</v>
      </c>
      <c r="M2247" s="1">
        <v>369.75</v>
      </c>
      <c r="N2247" s="1">
        <v>366.66300000000001</v>
      </c>
      <c r="O2247" s="1">
        <v>366.7</v>
      </c>
      <c r="P2247" s="1">
        <v>6</v>
      </c>
      <c r="Q2247" s="1">
        <v>20</v>
      </c>
      <c r="R2247" s="2" t="s">
        <v>31</v>
      </c>
      <c r="S2247" s="2"/>
      <c r="T2247" s="2" t="s">
        <v>146</v>
      </c>
      <c r="U2247" s="2" t="s">
        <v>147</v>
      </c>
      <c r="V2247" s="2" t="s">
        <v>148</v>
      </c>
      <c r="W2247" s="2" t="s">
        <v>4657</v>
      </c>
      <c r="X2247" s="3">
        <v>44902.722916666666</v>
      </c>
      <c r="Y2247" s="2" t="s">
        <v>35</v>
      </c>
      <c r="Z2247" s="2" t="s">
        <v>36</v>
      </c>
      <c r="AA2247" s="2"/>
      <c r="AB2247" s="2" t="s">
        <v>4658</v>
      </c>
    </row>
    <row r="2248" spans="1:28" ht="13" x14ac:dyDescent="0.15">
      <c r="A2248" s="1">
        <v>397</v>
      </c>
      <c r="B2248" s="2" t="s">
        <v>28</v>
      </c>
      <c r="C2248" s="2" t="s">
        <v>4252</v>
      </c>
      <c r="D2248" s="1">
        <v>67</v>
      </c>
      <c r="E2248" s="2" t="s">
        <v>1619</v>
      </c>
      <c r="F2248" s="2" t="s">
        <v>119</v>
      </c>
      <c r="G2248" s="2"/>
      <c r="H2248" s="1">
        <v>32</v>
      </c>
      <c r="I2248" s="1">
        <v>38</v>
      </c>
      <c r="J2248" s="1">
        <v>0</v>
      </c>
      <c r="K2248" s="1">
        <v>5</v>
      </c>
      <c r="L2248" s="1">
        <v>369.69</v>
      </c>
      <c r="M2248" s="1">
        <v>369.75</v>
      </c>
      <c r="N2248" s="1">
        <v>366.66300000000001</v>
      </c>
      <c r="O2248" s="1">
        <v>366.7</v>
      </c>
      <c r="P2248" s="1">
        <v>6</v>
      </c>
      <c r="Q2248" s="1">
        <v>5</v>
      </c>
      <c r="R2248" s="2" t="s">
        <v>31</v>
      </c>
      <c r="S2248" s="2"/>
      <c r="T2248" s="2" t="s">
        <v>136</v>
      </c>
      <c r="U2248" s="2" t="s">
        <v>137</v>
      </c>
      <c r="V2248" s="2" t="s">
        <v>138</v>
      </c>
      <c r="W2248" s="2" t="s">
        <v>4659</v>
      </c>
      <c r="X2248" s="3">
        <v>44902.722916666666</v>
      </c>
      <c r="Y2248" s="2" t="s">
        <v>35</v>
      </c>
      <c r="Z2248" s="2" t="s">
        <v>36</v>
      </c>
      <c r="AA2248" s="2"/>
      <c r="AB2248" s="2" t="s">
        <v>4660</v>
      </c>
    </row>
    <row r="2249" spans="1:28" ht="13" x14ac:dyDescent="0.15">
      <c r="A2249" s="1">
        <v>397</v>
      </c>
      <c r="B2249" s="2" t="s">
        <v>28</v>
      </c>
      <c r="C2249" s="2" t="s">
        <v>4252</v>
      </c>
      <c r="D2249" s="1">
        <v>67</v>
      </c>
      <c r="E2249" s="2" t="s">
        <v>1619</v>
      </c>
      <c r="F2249" s="2" t="s">
        <v>119</v>
      </c>
      <c r="G2249" s="2"/>
      <c r="H2249" s="1">
        <v>32</v>
      </c>
      <c r="I2249" s="1">
        <v>38</v>
      </c>
      <c r="J2249" s="1">
        <v>0</v>
      </c>
      <c r="K2249" s="1">
        <v>5</v>
      </c>
      <c r="L2249" s="1">
        <v>369.69</v>
      </c>
      <c r="M2249" s="1">
        <v>369.75</v>
      </c>
      <c r="N2249" s="1">
        <v>366.66300000000001</v>
      </c>
      <c r="O2249" s="1">
        <v>366.7</v>
      </c>
      <c r="P2249" s="1">
        <v>6</v>
      </c>
      <c r="Q2249" s="1">
        <v>1</v>
      </c>
      <c r="R2249" s="2" t="s">
        <v>31</v>
      </c>
      <c r="S2249" s="2" t="s">
        <v>50</v>
      </c>
      <c r="T2249" s="2"/>
      <c r="U2249" s="2"/>
      <c r="V2249" s="2" t="s">
        <v>50</v>
      </c>
      <c r="W2249" s="2" t="s">
        <v>4661</v>
      </c>
      <c r="X2249" s="3">
        <v>44902.722916666666</v>
      </c>
      <c r="Y2249" s="2" t="s">
        <v>35</v>
      </c>
      <c r="Z2249" s="2" t="s">
        <v>36</v>
      </c>
      <c r="AA2249" s="2" t="s">
        <v>131</v>
      </c>
      <c r="AB2249" s="2" t="s">
        <v>4662</v>
      </c>
    </row>
    <row r="2250" spans="1:28" ht="13" x14ac:dyDescent="0.15">
      <c r="A2250" s="1">
        <v>397</v>
      </c>
      <c r="B2250" s="2" t="s">
        <v>28</v>
      </c>
      <c r="C2250" s="2" t="s">
        <v>4252</v>
      </c>
      <c r="D2250" s="1">
        <v>67</v>
      </c>
      <c r="E2250" s="2" t="s">
        <v>1619</v>
      </c>
      <c r="F2250" s="2" t="s">
        <v>119</v>
      </c>
      <c r="G2250" s="2"/>
      <c r="H2250" s="1">
        <v>32</v>
      </c>
      <c r="I2250" s="1">
        <v>38</v>
      </c>
      <c r="J2250" s="1">
        <v>0</v>
      </c>
      <c r="K2250" s="1">
        <v>5</v>
      </c>
      <c r="L2250" s="1">
        <v>369.69</v>
      </c>
      <c r="M2250" s="1">
        <v>369.75</v>
      </c>
      <c r="N2250" s="1">
        <v>366.66300000000001</v>
      </c>
      <c r="O2250" s="1">
        <v>366.7</v>
      </c>
      <c r="P2250" s="1">
        <v>6</v>
      </c>
      <c r="Q2250" s="1">
        <v>5</v>
      </c>
      <c r="R2250" s="2" t="s">
        <v>31</v>
      </c>
      <c r="S2250" s="2"/>
      <c r="T2250" s="2" t="s">
        <v>141</v>
      </c>
      <c r="U2250" s="2" t="s">
        <v>142</v>
      </c>
      <c r="V2250" s="2" t="s">
        <v>143</v>
      </c>
      <c r="W2250" s="2" t="s">
        <v>4663</v>
      </c>
      <c r="X2250" s="3">
        <v>44902.722916666666</v>
      </c>
      <c r="Y2250" s="2" t="s">
        <v>35</v>
      </c>
      <c r="Z2250" s="2" t="s">
        <v>36</v>
      </c>
      <c r="AA2250" s="2"/>
      <c r="AB2250" s="2" t="s">
        <v>4664</v>
      </c>
    </row>
    <row r="2251" spans="1:28" ht="13" x14ac:dyDescent="0.15">
      <c r="A2251" s="1">
        <v>397</v>
      </c>
      <c r="B2251" s="2" t="s">
        <v>28</v>
      </c>
      <c r="C2251" s="2" t="s">
        <v>4252</v>
      </c>
      <c r="D2251" s="1">
        <v>68</v>
      </c>
      <c r="E2251" s="2" t="s">
        <v>1619</v>
      </c>
      <c r="F2251" s="2">
        <v>3</v>
      </c>
      <c r="G2251" s="2" t="s">
        <v>29</v>
      </c>
      <c r="H2251" s="1">
        <v>70</v>
      </c>
      <c r="I2251" s="1">
        <v>70</v>
      </c>
      <c r="J2251" s="1">
        <v>70</v>
      </c>
      <c r="K2251" s="1">
        <v>5</v>
      </c>
      <c r="L2251" s="1">
        <v>370.37</v>
      </c>
      <c r="M2251" s="1">
        <v>370.37</v>
      </c>
      <c r="N2251" s="1">
        <v>369.178</v>
      </c>
      <c r="O2251" s="1">
        <v>369.178</v>
      </c>
      <c r="P2251" s="1">
        <v>0</v>
      </c>
      <c r="Q2251" s="1"/>
      <c r="R2251" s="2" t="s">
        <v>38</v>
      </c>
      <c r="S2251" s="2" t="s">
        <v>39</v>
      </c>
      <c r="T2251" s="2"/>
      <c r="U2251" s="2"/>
      <c r="V2251" s="2" t="s">
        <v>39</v>
      </c>
      <c r="W2251" s="2" t="s">
        <v>4665</v>
      </c>
      <c r="X2251" s="3">
        <v>44903.059027777781</v>
      </c>
      <c r="Y2251" s="2" t="s">
        <v>41</v>
      </c>
      <c r="Z2251" s="2" t="s">
        <v>36</v>
      </c>
      <c r="AA2251" s="2"/>
      <c r="AB2251" s="2" t="s">
        <v>4666</v>
      </c>
    </row>
    <row r="2252" spans="1:28" ht="13" x14ac:dyDescent="0.15">
      <c r="A2252" s="1">
        <v>397</v>
      </c>
      <c r="B2252" s="2" t="s">
        <v>28</v>
      </c>
      <c r="C2252" s="2" t="s">
        <v>4252</v>
      </c>
      <c r="D2252" s="1">
        <v>68</v>
      </c>
      <c r="E2252" s="2" t="s">
        <v>1619</v>
      </c>
      <c r="F2252" s="2">
        <v>3</v>
      </c>
      <c r="G2252" s="2" t="s">
        <v>43</v>
      </c>
      <c r="H2252" s="1">
        <v>75</v>
      </c>
      <c r="I2252" s="1">
        <v>75</v>
      </c>
      <c r="J2252" s="1">
        <v>75</v>
      </c>
      <c r="K2252" s="1">
        <v>5</v>
      </c>
      <c r="L2252" s="1">
        <v>370.42</v>
      </c>
      <c r="M2252" s="1">
        <v>370.42</v>
      </c>
      <c r="N2252" s="1">
        <v>369.21100000000001</v>
      </c>
      <c r="O2252" s="1">
        <v>369.21100000000001</v>
      </c>
      <c r="P2252" s="1">
        <v>0</v>
      </c>
      <c r="Q2252" s="1">
        <v>1</v>
      </c>
      <c r="R2252" s="2" t="s">
        <v>49</v>
      </c>
      <c r="S2252" s="2" t="s">
        <v>50</v>
      </c>
      <c r="T2252" s="2"/>
      <c r="U2252" s="2"/>
      <c r="V2252" s="2" t="s">
        <v>50</v>
      </c>
      <c r="W2252" s="2" t="s">
        <v>4667</v>
      </c>
      <c r="X2252" s="3">
        <v>44903.05</v>
      </c>
      <c r="Y2252" s="2" t="s">
        <v>4483</v>
      </c>
      <c r="Z2252" s="2" t="s">
        <v>36</v>
      </c>
      <c r="AA2252" s="2"/>
      <c r="AB2252" s="2" t="s">
        <v>4668</v>
      </c>
    </row>
    <row r="2253" spans="1:28" ht="13" x14ac:dyDescent="0.15">
      <c r="A2253" s="1">
        <v>397</v>
      </c>
      <c r="B2253" s="2" t="s">
        <v>28</v>
      </c>
      <c r="C2253" s="2" t="s">
        <v>4252</v>
      </c>
      <c r="D2253" s="1">
        <v>68</v>
      </c>
      <c r="E2253" s="2" t="s">
        <v>1619</v>
      </c>
      <c r="F2253" s="2">
        <v>4</v>
      </c>
      <c r="G2253" s="2" t="s">
        <v>43</v>
      </c>
      <c r="H2253" s="1">
        <v>75</v>
      </c>
      <c r="I2253" s="1">
        <v>75</v>
      </c>
      <c r="J2253" s="1">
        <v>75</v>
      </c>
      <c r="K2253" s="1">
        <v>5</v>
      </c>
      <c r="L2253" s="1">
        <v>371.92</v>
      </c>
      <c r="M2253" s="1">
        <v>371.92</v>
      </c>
      <c r="N2253" s="1">
        <v>370.22399999999999</v>
      </c>
      <c r="O2253" s="1">
        <v>370.22399999999999</v>
      </c>
      <c r="P2253" s="1">
        <v>0</v>
      </c>
      <c r="Q2253" s="1">
        <v>1</v>
      </c>
      <c r="R2253" s="2" t="s">
        <v>49</v>
      </c>
      <c r="S2253" s="2" t="s">
        <v>50</v>
      </c>
      <c r="T2253" s="2"/>
      <c r="U2253" s="2"/>
      <c r="V2253" s="2" t="s">
        <v>50</v>
      </c>
      <c r="W2253" s="2" t="s">
        <v>4669</v>
      </c>
      <c r="X2253" s="3">
        <v>44903.05</v>
      </c>
      <c r="Y2253" s="2" t="s">
        <v>4483</v>
      </c>
      <c r="Z2253" s="2" t="s">
        <v>36</v>
      </c>
      <c r="AA2253" s="2"/>
      <c r="AB2253" s="2" t="s">
        <v>4670</v>
      </c>
    </row>
    <row r="2254" spans="1:28" ht="13" x14ac:dyDescent="0.15">
      <c r="A2254" s="1">
        <v>397</v>
      </c>
      <c r="B2254" s="2" t="s">
        <v>28</v>
      </c>
      <c r="C2254" s="2" t="s">
        <v>4252</v>
      </c>
      <c r="D2254" s="1">
        <v>69</v>
      </c>
      <c r="E2254" s="2" t="s">
        <v>1619</v>
      </c>
      <c r="F2254" s="2">
        <v>1</v>
      </c>
      <c r="G2254" s="2" t="s">
        <v>43</v>
      </c>
      <c r="H2254" s="1">
        <v>75</v>
      </c>
      <c r="I2254" s="1">
        <v>75</v>
      </c>
      <c r="J2254" s="1">
        <v>75</v>
      </c>
      <c r="K2254" s="1">
        <v>5</v>
      </c>
      <c r="L2254" s="1">
        <v>372.25</v>
      </c>
      <c r="M2254" s="1">
        <v>372.25</v>
      </c>
      <c r="N2254" s="1">
        <v>372.13900000000001</v>
      </c>
      <c r="O2254" s="1">
        <v>372.13900000000001</v>
      </c>
      <c r="P2254" s="1">
        <v>0</v>
      </c>
      <c r="Q2254" s="1">
        <v>1</v>
      </c>
      <c r="R2254" s="2" t="s">
        <v>49</v>
      </c>
      <c r="S2254" s="2" t="s">
        <v>50</v>
      </c>
      <c r="T2254" s="2"/>
      <c r="U2254" s="2"/>
      <c r="V2254" s="2" t="s">
        <v>50</v>
      </c>
      <c r="W2254" s="2" t="s">
        <v>4671</v>
      </c>
      <c r="X2254" s="3">
        <v>44903.068749999999</v>
      </c>
      <c r="Y2254" s="2" t="s">
        <v>4483</v>
      </c>
      <c r="Z2254" s="2" t="s">
        <v>36</v>
      </c>
      <c r="AA2254" s="2"/>
      <c r="AB2254" s="2" t="s">
        <v>4672</v>
      </c>
    </row>
    <row r="2255" spans="1:28" ht="13" x14ac:dyDescent="0.15">
      <c r="A2255" s="1">
        <v>397</v>
      </c>
      <c r="B2255" s="2" t="s">
        <v>28</v>
      </c>
      <c r="C2255" s="2" t="s">
        <v>4252</v>
      </c>
      <c r="D2255" s="1">
        <v>68</v>
      </c>
      <c r="E2255" s="2" t="s">
        <v>1619</v>
      </c>
      <c r="F2255" s="2">
        <v>5</v>
      </c>
      <c r="G2255" s="2"/>
      <c r="H2255" s="1">
        <v>0</v>
      </c>
      <c r="I2255" s="1">
        <v>5</v>
      </c>
      <c r="J2255" s="1">
        <v>0</v>
      </c>
      <c r="K2255" s="1">
        <v>5</v>
      </c>
      <c r="L2255" s="1">
        <v>372.67</v>
      </c>
      <c r="M2255" s="1">
        <v>372.72</v>
      </c>
      <c r="N2255" s="1">
        <v>370.73</v>
      </c>
      <c r="O2255" s="1">
        <v>370.76400000000001</v>
      </c>
      <c r="P2255" s="1">
        <v>5</v>
      </c>
      <c r="Q2255" s="1">
        <v>5</v>
      </c>
      <c r="R2255" s="2" t="s">
        <v>44</v>
      </c>
      <c r="S2255" s="2" t="s">
        <v>105</v>
      </c>
      <c r="T2255" s="2"/>
      <c r="U2255" s="2"/>
      <c r="V2255" s="2" t="s">
        <v>105</v>
      </c>
      <c r="W2255" s="2" t="s">
        <v>4673</v>
      </c>
      <c r="X2255" s="3">
        <v>44902.743055555555</v>
      </c>
      <c r="Y2255" s="2" t="s">
        <v>798</v>
      </c>
      <c r="Z2255" s="2" t="s">
        <v>36</v>
      </c>
      <c r="AA2255" s="2"/>
      <c r="AB2255" s="2" t="s">
        <v>4674</v>
      </c>
    </row>
    <row r="2256" spans="1:28" ht="13" x14ac:dyDescent="0.15">
      <c r="A2256" s="1">
        <v>397</v>
      </c>
      <c r="B2256" s="2" t="s">
        <v>28</v>
      </c>
      <c r="C2256" s="2" t="s">
        <v>4252</v>
      </c>
      <c r="D2256" s="1">
        <v>68</v>
      </c>
      <c r="E2256" s="2" t="s">
        <v>1619</v>
      </c>
      <c r="F2256" s="2">
        <v>5</v>
      </c>
      <c r="G2256" s="2" t="s">
        <v>43</v>
      </c>
      <c r="H2256" s="1">
        <v>30</v>
      </c>
      <c r="I2256" s="1">
        <v>30</v>
      </c>
      <c r="J2256" s="1">
        <v>30</v>
      </c>
      <c r="K2256" s="1">
        <v>5</v>
      </c>
      <c r="L2256" s="1">
        <v>372.97</v>
      </c>
      <c r="M2256" s="1">
        <v>372.97</v>
      </c>
      <c r="N2256" s="1">
        <v>370.93299999999999</v>
      </c>
      <c r="O2256" s="1">
        <v>370.93299999999999</v>
      </c>
      <c r="P2256" s="1">
        <v>0</v>
      </c>
      <c r="Q2256" s="1">
        <v>1</v>
      </c>
      <c r="R2256" s="2" t="s">
        <v>49</v>
      </c>
      <c r="S2256" s="2" t="s">
        <v>50</v>
      </c>
      <c r="T2256" s="2"/>
      <c r="U2256" s="2"/>
      <c r="V2256" s="2" t="s">
        <v>50</v>
      </c>
      <c r="W2256" s="2" t="s">
        <v>4675</v>
      </c>
      <c r="X2256" s="3">
        <v>44903.052083333336</v>
      </c>
      <c r="Y2256" s="2" t="s">
        <v>4483</v>
      </c>
      <c r="Z2256" s="2" t="s">
        <v>36</v>
      </c>
      <c r="AA2256" s="2"/>
      <c r="AB2256" s="2" t="s">
        <v>4676</v>
      </c>
    </row>
    <row r="2257" spans="1:28" ht="13" x14ac:dyDescent="0.15">
      <c r="A2257" s="1">
        <v>397</v>
      </c>
      <c r="B2257" s="2" t="s">
        <v>28</v>
      </c>
      <c r="C2257" s="2" t="s">
        <v>4252</v>
      </c>
      <c r="D2257" s="1">
        <v>69</v>
      </c>
      <c r="E2257" s="2" t="s">
        <v>1619</v>
      </c>
      <c r="F2257" s="2">
        <v>2</v>
      </c>
      <c r="G2257" s="2" t="s">
        <v>43</v>
      </c>
      <c r="H2257" s="1">
        <v>75</v>
      </c>
      <c r="I2257" s="1">
        <v>75</v>
      </c>
      <c r="J2257" s="1">
        <v>75</v>
      </c>
      <c r="K2257" s="1">
        <v>5</v>
      </c>
      <c r="L2257" s="1">
        <v>373.74</v>
      </c>
      <c r="M2257" s="1">
        <v>373.74</v>
      </c>
      <c r="N2257" s="1">
        <v>373.40899999999999</v>
      </c>
      <c r="O2257" s="1">
        <v>373.40899999999999</v>
      </c>
      <c r="P2257" s="1">
        <v>0</v>
      </c>
      <c r="Q2257" s="1">
        <v>1</v>
      </c>
      <c r="R2257" s="2" t="s">
        <v>49</v>
      </c>
      <c r="S2257" s="2" t="s">
        <v>50</v>
      </c>
      <c r="T2257" s="2"/>
      <c r="U2257" s="2"/>
      <c r="V2257" s="2" t="s">
        <v>50</v>
      </c>
      <c r="W2257" s="2" t="s">
        <v>4677</v>
      </c>
      <c r="X2257" s="3">
        <v>44903.068749999999</v>
      </c>
      <c r="Y2257" s="2" t="s">
        <v>4483</v>
      </c>
      <c r="Z2257" s="2" t="s">
        <v>36</v>
      </c>
      <c r="AA2257" s="2"/>
      <c r="AB2257" s="2" t="s">
        <v>4678</v>
      </c>
    </row>
    <row r="2258" spans="1:28" ht="13" x14ac:dyDescent="0.15">
      <c r="A2258" s="1">
        <v>397</v>
      </c>
      <c r="B2258" s="2" t="s">
        <v>28</v>
      </c>
      <c r="C2258" s="2" t="s">
        <v>4252</v>
      </c>
      <c r="D2258" s="1">
        <v>69</v>
      </c>
      <c r="E2258" s="2" t="s">
        <v>1619</v>
      </c>
      <c r="F2258" s="2">
        <v>2</v>
      </c>
      <c r="G2258" s="2" t="s">
        <v>29</v>
      </c>
      <c r="H2258" s="1">
        <v>75</v>
      </c>
      <c r="I2258" s="1">
        <v>75</v>
      </c>
      <c r="J2258" s="1">
        <v>75</v>
      </c>
      <c r="K2258" s="1">
        <v>5</v>
      </c>
      <c r="L2258" s="1">
        <v>373.74</v>
      </c>
      <c r="M2258" s="1">
        <v>373.74</v>
      </c>
      <c r="N2258" s="1">
        <v>373.40899999999999</v>
      </c>
      <c r="O2258" s="1">
        <v>373.40899999999999</v>
      </c>
      <c r="P2258" s="1">
        <v>0</v>
      </c>
      <c r="Q2258" s="1"/>
      <c r="R2258" s="2" t="s">
        <v>38</v>
      </c>
      <c r="S2258" s="2" t="s">
        <v>39</v>
      </c>
      <c r="T2258" s="2"/>
      <c r="U2258" s="2"/>
      <c r="V2258" s="2" t="s">
        <v>39</v>
      </c>
      <c r="W2258" s="2" t="s">
        <v>4679</v>
      </c>
      <c r="X2258" s="3">
        <v>44903.07708333333</v>
      </c>
      <c r="Y2258" s="2" t="s">
        <v>41</v>
      </c>
      <c r="Z2258" s="2" t="s">
        <v>36</v>
      </c>
      <c r="AA2258" s="2"/>
      <c r="AB2258" s="2" t="s">
        <v>4680</v>
      </c>
    </row>
    <row r="2259" spans="1:28" ht="13" x14ac:dyDescent="0.15">
      <c r="A2259" s="1">
        <v>397</v>
      </c>
      <c r="B2259" s="2" t="s">
        <v>28</v>
      </c>
      <c r="C2259" s="2" t="s">
        <v>4252</v>
      </c>
      <c r="D2259" s="1">
        <v>68</v>
      </c>
      <c r="E2259" s="2" t="s">
        <v>1619</v>
      </c>
      <c r="F2259" s="2" t="s">
        <v>119</v>
      </c>
      <c r="G2259" s="2"/>
      <c r="H2259" s="1">
        <v>29</v>
      </c>
      <c r="I2259" s="1">
        <v>35</v>
      </c>
      <c r="J2259" s="1">
        <v>0</v>
      </c>
      <c r="K2259" s="1">
        <v>5</v>
      </c>
      <c r="L2259" s="1">
        <v>373.75</v>
      </c>
      <c r="M2259" s="1">
        <v>373.81</v>
      </c>
      <c r="N2259" s="1">
        <v>371.46</v>
      </c>
      <c r="O2259" s="1">
        <v>371.50099999999998</v>
      </c>
      <c r="P2259" s="1">
        <v>6</v>
      </c>
      <c r="Q2259" s="1">
        <v>30</v>
      </c>
      <c r="R2259" s="2" t="s">
        <v>31</v>
      </c>
      <c r="S2259" s="2"/>
      <c r="T2259" s="2" t="s">
        <v>120</v>
      </c>
      <c r="U2259" s="2" t="s">
        <v>121</v>
      </c>
      <c r="V2259" s="2" t="s">
        <v>122</v>
      </c>
      <c r="W2259" s="2" t="s">
        <v>4681</v>
      </c>
      <c r="X2259" s="3">
        <v>44902.743750000001</v>
      </c>
      <c r="Y2259" s="2" t="s">
        <v>35</v>
      </c>
      <c r="Z2259" s="2" t="s">
        <v>36</v>
      </c>
      <c r="AA2259" s="2"/>
      <c r="AB2259" s="2" t="s">
        <v>4682</v>
      </c>
    </row>
    <row r="2260" spans="1:28" ht="13" x14ac:dyDescent="0.15">
      <c r="A2260" s="1">
        <v>397</v>
      </c>
      <c r="B2260" s="2" t="s">
        <v>28</v>
      </c>
      <c r="C2260" s="2" t="s">
        <v>4252</v>
      </c>
      <c r="D2260" s="1">
        <v>68</v>
      </c>
      <c r="E2260" s="2" t="s">
        <v>1619</v>
      </c>
      <c r="F2260" s="2" t="s">
        <v>119</v>
      </c>
      <c r="G2260" s="2"/>
      <c r="H2260" s="1">
        <v>29</v>
      </c>
      <c r="I2260" s="1">
        <v>35</v>
      </c>
      <c r="J2260" s="1">
        <v>0</v>
      </c>
      <c r="K2260" s="1">
        <v>5</v>
      </c>
      <c r="L2260" s="1">
        <v>373.75</v>
      </c>
      <c r="M2260" s="1">
        <v>373.81</v>
      </c>
      <c r="N2260" s="1">
        <v>371.46</v>
      </c>
      <c r="O2260" s="1">
        <v>371.50099999999998</v>
      </c>
      <c r="P2260" s="1">
        <v>6</v>
      </c>
      <c r="Q2260" s="1">
        <v>5</v>
      </c>
      <c r="R2260" s="2" t="s">
        <v>31</v>
      </c>
      <c r="S2260" s="2"/>
      <c r="T2260" s="2" t="s">
        <v>136</v>
      </c>
      <c r="U2260" s="2" t="s">
        <v>137</v>
      </c>
      <c r="V2260" s="2" t="s">
        <v>138</v>
      </c>
      <c r="W2260" s="2" t="s">
        <v>4683</v>
      </c>
      <c r="X2260" s="3">
        <v>44902.743750000001</v>
      </c>
      <c r="Y2260" s="2" t="s">
        <v>35</v>
      </c>
      <c r="Z2260" s="2" t="s">
        <v>36</v>
      </c>
      <c r="AA2260" s="2"/>
      <c r="AB2260" s="2" t="s">
        <v>4684</v>
      </c>
    </row>
    <row r="2261" spans="1:28" ht="13" x14ac:dyDescent="0.15">
      <c r="A2261" s="1">
        <v>397</v>
      </c>
      <c r="B2261" s="2" t="s">
        <v>28</v>
      </c>
      <c r="C2261" s="2" t="s">
        <v>4252</v>
      </c>
      <c r="D2261" s="1">
        <v>68</v>
      </c>
      <c r="E2261" s="2" t="s">
        <v>1619</v>
      </c>
      <c r="F2261" s="2" t="s">
        <v>119</v>
      </c>
      <c r="G2261" s="2"/>
      <c r="H2261" s="1">
        <v>29</v>
      </c>
      <c r="I2261" s="1">
        <v>35</v>
      </c>
      <c r="J2261" s="1">
        <v>0</v>
      </c>
      <c r="K2261" s="1">
        <v>5</v>
      </c>
      <c r="L2261" s="1">
        <v>373.75</v>
      </c>
      <c r="M2261" s="1">
        <v>373.81</v>
      </c>
      <c r="N2261" s="1">
        <v>371.46</v>
      </c>
      <c r="O2261" s="1">
        <v>371.50099999999998</v>
      </c>
      <c r="P2261" s="1">
        <v>6</v>
      </c>
      <c r="Q2261" s="1">
        <v>20</v>
      </c>
      <c r="R2261" s="2" t="s">
        <v>31</v>
      </c>
      <c r="S2261" s="2"/>
      <c r="T2261" s="2" t="s">
        <v>146</v>
      </c>
      <c r="U2261" s="2" t="s">
        <v>147</v>
      </c>
      <c r="V2261" s="2" t="s">
        <v>148</v>
      </c>
      <c r="W2261" s="2" t="s">
        <v>4685</v>
      </c>
      <c r="X2261" s="3">
        <v>44902.743750000001</v>
      </c>
      <c r="Y2261" s="2" t="s">
        <v>35</v>
      </c>
      <c r="Z2261" s="2" t="s">
        <v>36</v>
      </c>
      <c r="AA2261" s="2"/>
      <c r="AB2261" s="2" t="s">
        <v>4686</v>
      </c>
    </row>
    <row r="2262" spans="1:28" ht="13" x14ac:dyDescent="0.15">
      <c r="A2262" s="1">
        <v>397</v>
      </c>
      <c r="B2262" s="2" t="s">
        <v>28</v>
      </c>
      <c r="C2262" s="2" t="s">
        <v>4252</v>
      </c>
      <c r="D2262" s="1">
        <v>68</v>
      </c>
      <c r="E2262" s="2" t="s">
        <v>1619</v>
      </c>
      <c r="F2262" s="2" t="s">
        <v>119</v>
      </c>
      <c r="G2262" s="2"/>
      <c r="H2262" s="1">
        <v>29</v>
      </c>
      <c r="I2262" s="1">
        <v>35</v>
      </c>
      <c r="J2262" s="1">
        <v>0</v>
      </c>
      <c r="K2262" s="1">
        <v>5</v>
      </c>
      <c r="L2262" s="1">
        <v>373.75</v>
      </c>
      <c r="M2262" s="1">
        <v>373.81</v>
      </c>
      <c r="N2262" s="1">
        <v>371.46</v>
      </c>
      <c r="O2262" s="1">
        <v>371.50099999999998</v>
      </c>
      <c r="P2262" s="1">
        <v>6</v>
      </c>
      <c r="Q2262" s="1">
        <v>20</v>
      </c>
      <c r="R2262" s="2" t="s">
        <v>31</v>
      </c>
      <c r="S2262" s="2"/>
      <c r="T2262" s="2" t="s">
        <v>158</v>
      </c>
      <c r="U2262" s="2" t="s">
        <v>159</v>
      </c>
      <c r="V2262" s="2" t="s">
        <v>160</v>
      </c>
      <c r="W2262" s="2" t="s">
        <v>4687</v>
      </c>
      <c r="X2262" s="3">
        <v>44902.743750000001</v>
      </c>
      <c r="Y2262" s="2" t="s">
        <v>35</v>
      </c>
      <c r="Z2262" s="2" t="s">
        <v>36</v>
      </c>
      <c r="AA2262" s="2"/>
      <c r="AB2262" s="2" t="s">
        <v>4688</v>
      </c>
    </row>
    <row r="2263" spans="1:28" ht="13" x14ac:dyDescent="0.15">
      <c r="A2263" s="1">
        <v>397</v>
      </c>
      <c r="B2263" s="2" t="s">
        <v>28</v>
      </c>
      <c r="C2263" s="2" t="s">
        <v>4252</v>
      </c>
      <c r="D2263" s="1">
        <v>68</v>
      </c>
      <c r="E2263" s="2" t="s">
        <v>1619</v>
      </c>
      <c r="F2263" s="2" t="s">
        <v>119</v>
      </c>
      <c r="G2263" s="2"/>
      <c r="H2263" s="1">
        <v>29</v>
      </c>
      <c r="I2263" s="1">
        <v>35</v>
      </c>
      <c r="J2263" s="1">
        <v>0</v>
      </c>
      <c r="K2263" s="1">
        <v>5</v>
      </c>
      <c r="L2263" s="1">
        <v>373.75</v>
      </c>
      <c r="M2263" s="1">
        <v>373.81</v>
      </c>
      <c r="N2263" s="1">
        <v>371.46</v>
      </c>
      <c r="O2263" s="1">
        <v>371.50099999999998</v>
      </c>
      <c r="P2263" s="1">
        <v>6</v>
      </c>
      <c r="Q2263" s="1">
        <v>30</v>
      </c>
      <c r="R2263" s="2" t="s">
        <v>31</v>
      </c>
      <c r="S2263" s="2"/>
      <c r="T2263" s="2" t="s">
        <v>125</v>
      </c>
      <c r="U2263" s="2" t="s">
        <v>126</v>
      </c>
      <c r="V2263" s="2" t="s">
        <v>127</v>
      </c>
      <c r="W2263" s="2" t="s">
        <v>4689</v>
      </c>
      <c r="X2263" s="3">
        <v>44902.743750000001</v>
      </c>
      <c r="Y2263" s="2" t="s">
        <v>35</v>
      </c>
      <c r="Z2263" s="2" t="s">
        <v>36</v>
      </c>
      <c r="AA2263" s="2"/>
      <c r="AB2263" s="2" t="s">
        <v>4690</v>
      </c>
    </row>
    <row r="2264" spans="1:28" ht="13" x14ac:dyDescent="0.15">
      <c r="A2264" s="1">
        <v>397</v>
      </c>
      <c r="B2264" s="2" t="s">
        <v>28</v>
      </c>
      <c r="C2264" s="2" t="s">
        <v>4252</v>
      </c>
      <c r="D2264" s="1">
        <v>68</v>
      </c>
      <c r="E2264" s="2" t="s">
        <v>1619</v>
      </c>
      <c r="F2264" s="2" t="s">
        <v>119</v>
      </c>
      <c r="G2264" s="2"/>
      <c r="H2264" s="1">
        <v>29</v>
      </c>
      <c r="I2264" s="1">
        <v>35</v>
      </c>
      <c r="J2264" s="1">
        <v>29</v>
      </c>
      <c r="K2264" s="1">
        <v>5</v>
      </c>
      <c r="L2264" s="1">
        <v>373.75</v>
      </c>
      <c r="M2264" s="1">
        <v>373.81</v>
      </c>
      <c r="N2264" s="1">
        <v>371.46</v>
      </c>
      <c r="O2264" s="1">
        <v>371.5</v>
      </c>
      <c r="P2264" s="1">
        <v>6</v>
      </c>
      <c r="Q2264" s="1">
        <v>212</v>
      </c>
      <c r="R2264" s="2" t="s">
        <v>59</v>
      </c>
      <c r="S2264" s="2" t="s">
        <v>32</v>
      </c>
      <c r="T2264" s="2"/>
      <c r="U2264" s="2"/>
      <c r="V2264" s="2" t="s">
        <v>32</v>
      </c>
      <c r="W2264" s="2" t="s">
        <v>4691</v>
      </c>
      <c r="X2264" s="3">
        <v>44902.743055555555</v>
      </c>
      <c r="Y2264" s="2" t="s">
        <v>798</v>
      </c>
      <c r="Z2264" s="2" t="s">
        <v>36</v>
      </c>
      <c r="AA2264" s="2"/>
      <c r="AB2264" s="2" t="s">
        <v>4692</v>
      </c>
    </row>
    <row r="2265" spans="1:28" ht="13" x14ac:dyDescent="0.15">
      <c r="A2265" s="1">
        <v>397</v>
      </c>
      <c r="B2265" s="2" t="s">
        <v>28</v>
      </c>
      <c r="C2265" s="2" t="s">
        <v>4252</v>
      </c>
      <c r="D2265" s="1">
        <v>68</v>
      </c>
      <c r="E2265" s="2" t="s">
        <v>1619</v>
      </c>
      <c r="F2265" s="2" t="s">
        <v>119</v>
      </c>
      <c r="G2265" s="2"/>
      <c r="H2265" s="1">
        <v>29</v>
      </c>
      <c r="I2265" s="1">
        <v>35</v>
      </c>
      <c r="J2265" s="1">
        <v>0</v>
      </c>
      <c r="K2265" s="1">
        <v>5</v>
      </c>
      <c r="L2265" s="1">
        <v>373.75</v>
      </c>
      <c r="M2265" s="1">
        <v>373.81</v>
      </c>
      <c r="N2265" s="1">
        <v>371.46</v>
      </c>
      <c r="O2265" s="1">
        <v>371.50099999999998</v>
      </c>
      <c r="P2265" s="1">
        <v>6</v>
      </c>
      <c r="Q2265" s="1">
        <v>5</v>
      </c>
      <c r="R2265" s="2" t="s">
        <v>31</v>
      </c>
      <c r="S2265" s="2"/>
      <c r="T2265" s="2" t="s">
        <v>141</v>
      </c>
      <c r="U2265" s="2" t="s">
        <v>142</v>
      </c>
      <c r="V2265" s="2" t="s">
        <v>143</v>
      </c>
      <c r="W2265" s="2" t="s">
        <v>4693</v>
      </c>
      <c r="X2265" s="3">
        <v>44902.743750000001</v>
      </c>
      <c r="Y2265" s="2" t="s">
        <v>35</v>
      </c>
      <c r="Z2265" s="2" t="s">
        <v>36</v>
      </c>
      <c r="AA2265" s="2"/>
      <c r="AB2265" s="2" t="s">
        <v>4694</v>
      </c>
    </row>
    <row r="2266" spans="1:28" ht="13" x14ac:dyDescent="0.15">
      <c r="A2266" s="1">
        <v>397</v>
      </c>
      <c r="B2266" s="2" t="s">
        <v>28</v>
      </c>
      <c r="C2266" s="2" t="s">
        <v>4252</v>
      </c>
      <c r="D2266" s="1">
        <v>68</v>
      </c>
      <c r="E2266" s="2" t="s">
        <v>1619</v>
      </c>
      <c r="F2266" s="2" t="s">
        <v>119</v>
      </c>
      <c r="G2266" s="2"/>
      <c r="H2266" s="1">
        <v>29</v>
      </c>
      <c r="I2266" s="1">
        <v>35</v>
      </c>
      <c r="J2266" s="1">
        <v>0</v>
      </c>
      <c r="K2266" s="1">
        <v>5</v>
      </c>
      <c r="L2266" s="1">
        <v>373.75</v>
      </c>
      <c r="M2266" s="1">
        <v>373.81</v>
      </c>
      <c r="N2266" s="1">
        <v>371.46</v>
      </c>
      <c r="O2266" s="1">
        <v>371.50099999999998</v>
      </c>
      <c r="P2266" s="1">
        <v>6</v>
      </c>
      <c r="Q2266" s="1">
        <v>5</v>
      </c>
      <c r="R2266" s="2" t="s">
        <v>31</v>
      </c>
      <c r="S2266" s="2"/>
      <c r="T2266" s="2" t="s">
        <v>153</v>
      </c>
      <c r="U2266" s="2" t="s">
        <v>154</v>
      </c>
      <c r="V2266" s="2" t="s">
        <v>155</v>
      </c>
      <c r="W2266" s="2" t="s">
        <v>4695</v>
      </c>
      <c r="X2266" s="3">
        <v>44902.743750000001</v>
      </c>
      <c r="Y2266" s="2" t="s">
        <v>35</v>
      </c>
      <c r="Z2266" s="2" t="s">
        <v>36</v>
      </c>
      <c r="AA2266" s="2"/>
      <c r="AB2266" s="2" t="s">
        <v>4696</v>
      </c>
    </row>
    <row r="2267" spans="1:28" ht="13" x14ac:dyDescent="0.15">
      <c r="A2267" s="1">
        <v>397</v>
      </c>
      <c r="B2267" s="2" t="s">
        <v>28</v>
      </c>
      <c r="C2267" s="2" t="s">
        <v>4252</v>
      </c>
      <c r="D2267" s="1">
        <v>68</v>
      </c>
      <c r="E2267" s="2" t="s">
        <v>1619</v>
      </c>
      <c r="F2267" s="2" t="s">
        <v>119</v>
      </c>
      <c r="G2267" s="2"/>
      <c r="H2267" s="1">
        <v>29</v>
      </c>
      <c r="I2267" s="1">
        <v>35</v>
      </c>
      <c r="J2267" s="1">
        <v>0</v>
      </c>
      <c r="K2267" s="1">
        <v>5</v>
      </c>
      <c r="L2267" s="1">
        <v>373.75</v>
      </c>
      <c r="M2267" s="1">
        <v>373.81</v>
      </c>
      <c r="N2267" s="1">
        <v>371.46</v>
      </c>
      <c r="O2267" s="1">
        <v>371.50099999999998</v>
      </c>
      <c r="P2267" s="1">
        <v>6</v>
      </c>
      <c r="Q2267" s="1">
        <v>1</v>
      </c>
      <c r="R2267" s="2" t="s">
        <v>31</v>
      </c>
      <c r="S2267" s="2" t="s">
        <v>50</v>
      </c>
      <c r="T2267" s="2"/>
      <c r="U2267" s="2"/>
      <c r="V2267" s="2" t="s">
        <v>50</v>
      </c>
      <c r="W2267" s="2" t="s">
        <v>4697</v>
      </c>
      <c r="X2267" s="3">
        <v>44902.743750000001</v>
      </c>
      <c r="Y2267" s="2" t="s">
        <v>35</v>
      </c>
      <c r="Z2267" s="2" t="s">
        <v>36</v>
      </c>
      <c r="AA2267" s="2" t="s">
        <v>131</v>
      </c>
      <c r="AB2267" s="2" t="s">
        <v>4698</v>
      </c>
    </row>
    <row r="2268" spans="1:28" ht="13" x14ac:dyDescent="0.15">
      <c r="A2268" s="1">
        <v>397</v>
      </c>
      <c r="B2268" s="2" t="s">
        <v>28</v>
      </c>
      <c r="C2268" s="2" t="s">
        <v>4252</v>
      </c>
      <c r="D2268" s="1">
        <v>69</v>
      </c>
      <c r="E2268" s="2" t="s">
        <v>1619</v>
      </c>
      <c r="F2268" s="2">
        <v>3</v>
      </c>
      <c r="G2268" s="2" t="s">
        <v>43</v>
      </c>
      <c r="H2268" s="1">
        <v>75</v>
      </c>
      <c r="I2268" s="1">
        <v>75</v>
      </c>
      <c r="J2268" s="1">
        <v>75</v>
      </c>
      <c r="K2268" s="1">
        <v>5</v>
      </c>
      <c r="L2268" s="1">
        <v>375.23</v>
      </c>
      <c r="M2268" s="1">
        <v>375.23</v>
      </c>
      <c r="N2268" s="1">
        <v>374.67899999999997</v>
      </c>
      <c r="O2268" s="1">
        <v>374.67899999999997</v>
      </c>
      <c r="P2268" s="1">
        <v>0</v>
      </c>
      <c r="Q2268" s="1">
        <v>1</v>
      </c>
      <c r="R2268" s="2" t="s">
        <v>49</v>
      </c>
      <c r="S2268" s="2" t="s">
        <v>50</v>
      </c>
      <c r="T2268" s="2"/>
      <c r="U2268" s="2"/>
      <c r="V2268" s="2" t="s">
        <v>50</v>
      </c>
      <c r="W2268" s="2" t="s">
        <v>4699</v>
      </c>
      <c r="X2268" s="3">
        <v>44903.068749999999</v>
      </c>
      <c r="Y2268" s="2" t="s">
        <v>4483</v>
      </c>
      <c r="Z2268" s="2" t="s">
        <v>36</v>
      </c>
      <c r="AA2268" s="2"/>
      <c r="AB2268" s="2" t="s">
        <v>4700</v>
      </c>
    </row>
    <row r="2269" spans="1:28" ht="13" x14ac:dyDescent="0.15">
      <c r="A2269" s="1">
        <v>397</v>
      </c>
      <c r="B2269" s="2" t="s">
        <v>28</v>
      </c>
      <c r="C2269" s="2" t="s">
        <v>4252</v>
      </c>
      <c r="D2269" s="1">
        <v>69</v>
      </c>
      <c r="E2269" s="2" t="s">
        <v>1619</v>
      </c>
      <c r="F2269" s="2">
        <v>4</v>
      </c>
      <c r="G2269" s="2" t="s">
        <v>43</v>
      </c>
      <c r="H2269" s="1">
        <v>75</v>
      </c>
      <c r="I2269" s="1">
        <v>75</v>
      </c>
      <c r="J2269" s="1">
        <v>75</v>
      </c>
      <c r="K2269" s="1">
        <v>5</v>
      </c>
      <c r="L2269" s="1">
        <v>376.73</v>
      </c>
      <c r="M2269" s="1">
        <v>376.73</v>
      </c>
      <c r="N2269" s="1">
        <v>375.95699999999999</v>
      </c>
      <c r="O2269" s="1">
        <v>375.95699999999999</v>
      </c>
      <c r="P2269" s="1">
        <v>0</v>
      </c>
      <c r="Q2269" s="1">
        <v>1</v>
      </c>
      <c r="R2269" s="2" t="s">
        <v>49</v>
      </c>
      <c r="S2269" s="2" t="s">
        <v>50</v>
      </c>
      <c r="T2269" s="2"/>
      <c r="U2269" s="2"/>
      <c r="V2269" s="2" t="s">
        <v>50</v>
      </c>
      <c r="W2269" s="2" t="s">
        <v>4701</v>
      </c>
      <c r="X2269" s="3">
        <v>44903.068749999999</v>
      </c>
      <c r="Y2269" s="2" t="s">
        <v>4483</v>
      </c>
      <c r="Z2269" s="2" t="s">
        <v>36</v>
      </c>
      <c r="AA2269" s="2"/>
      <c r="AB2269" s="2" t="s">
        <v>4702</v>
      </c>
    </row>
    <row r="2270" spans="1:28" ht="13" x14ac:dyDescent="0.15">
      <c r="A2270" s="1">
        <v>397</v>
      </c>
      <c r="B2270" s="2" t="s">
        <v>28</v>
      </c>
      <c r="C2270" s="2" t="s">
        <v>4252</v>
      </c>
      <c r="D2270" s="1">
        <v>70</v>
      </c>
      <c r="E2270" s="2" t="s">
        <v>1619</v>
      </c>
      <c r="F2270" s="2">
        <v>1</v>
      </c>
      <c r="G2270" s="2" t="s">
        <v>43</v>
      </c>
      <c r="H2270" s="1">
        <v>75</v>
      </c>
      <c r="I2270" s="1">
        <v>75</v>
      </c>
      <c r="J2270" s="1">
        <v>75</v>
      </c>
      <c r="K2270" s="1">
        <v>5</v>
      </c>
      <c r="L2270" s="1">
        <v>377.15</v>
      </c>
      <c r="M2270" s="1">
        <v>377.15</v>
      </c>
      <c r="N2270" s="1">
        <v>376.85399999999998</v>
      </c>
      <c r="O2270" s="1">
        <v>376.85399999999998</v>
      </c>
      <c r="P2270" s="1">
        <v>0</v>
      </c>
      <c r="Q2270" s="1">
        <v>1</v>
      </c>
      <c r="R2270" s="2" t="s">
        <v>49</v>
      </c>
      <c r="S2270" s="2" t="s">
        <v>50</v>
      </c>
      <c r="T2270" s="2"/>
      <c r="U2270" s="2"/>
      <c r="V2270" s="2" t="s">
        <v>50</v>
      </c>
      <c r="W2270" s="2" t="s">
        <v>4703</v>
      </c>
      <c r="X2270" s="3">
        <v>44903.101388888892</v>
      </c>
      <c r="Y2270" s="2" t="s">
        <v>4483</v>
      </c>
      <c r="Z2270" s="2" t="s">
        <v>36</v>
      </c>
      <c r="AA2270" s="2"/>
      <c r="AB2270" s="2" t="s">
        <v>4704</v>
      </c>
    </row>
    <row r="2271" spans="1:28" ht="13" x14ac:dyDescent="0.15">
      <c r="A2271" s="1">
        <v>397</v>
      </c>
      <c r="B2271" s="2" t="s">
        <v>28</v>
      </c>
      <c r="C2271" s="2" t="s">
        <v>4252</v>
      </c>
      <c r="D2271" s="1">
        <v>69</v>
      </c>
      <c r="E2271" s="2" t="s">
        <v>1619</v>
      </c>
      <c r="F2271" s="2" t="s">
        <v>119</v>
      </c>
      <c r="G2271" s="2"/>
      <c r="H2271" s="1">
        <v>26</v>
      </c>
      <c r="I2271" s="1">
        <v>32</v>
      </c>
      <c r="J2271" s="1">
        <v>0</v>
      </c>
      <c r="K2271" s="1">
        <v>5</v>
      </c>
      <c r="L2271" s="1">
        <v>377.19</v>
      </c>
      <c r="M2271" s="1">
        <v>377.25</v>
      </c>
      <c r="N2271" s="1">
        <v>376.34899999999999</v>
      </c>
      <c r="O2271" s="1">
        <v>376.4</v>
      </c>
      <c r="P2271" s="1">
        <v>6</v>
      </c>
      <c r="Q2271" s="1">
        <v>5</v>
      </c>
      <c r="R2271" s="2" t="s">
        <v>31</v>
      </c>
      <c r="S2271" s="2"/>
      <c r="T2271" s="2" t="s">
        <v>141</v>
      </c>
      <c r="U2271" s="2" t="s">
        <v>142</v>
      </c>
      <c r="V2271" s="2" t="s">
        <v>143</v>
      </c>
      <c r="W2271" s="2" t="s">
        <v>4705</v>
      </c>
      <c r="X2271" s="3">
        <v>44902.772222222222</v>
      </c>
      <c r="Y2271" s="2" t="s">
        <v>35</v>
      </c>
      <c r="Z2271" s="2" t="s">
        <v>36</v>
      </c>
      <c r="AA2271" s="2"/>
      <c r="AB2271" s="2" t="s">
        <v>4706</v>
      </c>
    </row>
    <row r="2272" spans="1:28" ht="13" x14ac:dyDescent="0.15">
      <c r="A2272" s="1">
        <v>397</v>
      </c>
      <c r="B2272" s="2" t="s">
        <v>28</v>
      </c>
      <c r="C2272" s="2" t="s">
        <v>4252</v>
      </c>
      <c r="D2272" s="1">
        <v>69</v>
      </c>
      <c r="E2272" s="2" t="s">
        <v>1619</v>
      </c>
      <c r="F2272" s="2" t="s">
        <v>119</v>
      </c>
      <c r="G2272" s="2"/>
      <c r="H2272" s="1">
        <v>26</v>
      </c>
      <c r="I2272" s="1">
        <v>32</v>
      </c>
      <c r="J2272" s="1">
        <v>26</v>
      </c>
      <c r="K2272" s="1">
        <v>5</v>
      </c>
      <c r="L2272" s="1">
        <v>377.19</v>
      </c>
      <c r="M2272" s="1">
        <v>377.25</v>
      </c>
      <c r="N2272" s="1">
        <v>376.34899999999999</v>
      </c>
      <c r="O2272" s="1">
        <v>376.4</v>
      </c>
      <c r="P2272" s="1">
        <v>6</v>
      </c>
      <c r="Q2272" s="1">
        <v>212</v>
      </c>
      <c r="R2272" s="2" t="s">
        <v>59</v>
      </c>
      <c r="S2272" s="2" t="s">
        <v>32</v>
      </c>
      <c r="T2272" s="2"/>
      <c r="U2272" s="2"/>
      <c r="V2272" s="2" t="s">
        <v>32</v>
      </c>
      <c r="W2272" s="2" t="s">
        <v>4707</v>
      </c>
      <c r="X2272" s="3">
        <v>44902.772222222222</v>
      </c>
      <c r="Y2272" s="2" t="s">
        <v>798</v>
      </c>
      <c r="Z2272" s="2" t="s">
        <v>36</v>
      </c>
      <c r="AA2272" s="2"/>
      <c r="AB2272" s="2" t="s">
        <v>4708</v>
      </c>
    </row>
    <row r="2273" spans="1:28" ht="13" x14ac:dyDescent="0.15">
      <c r="A2273" s="1">
        <v>397</v>
      </c>
      <c r="B2273" s="2" t="s">
        <v>28</v>
      </c>
      <c r="C2273" s="2" t="s">
        <v>4252</v>
      </c>
      <c r="D2273" s="1">
        <v>69</v>
      </c>
      <c r="E2273" s="2" t="s">
        <v>1619</v>
      </c>
      <c r="F2273" s="2" t="s">
        <v>119</v>
      </c>
      <c r="G2273" s="2"/>
      <c r="H2273" s="1">
        <v>26</v>
      </c>
      <c r="I2273" s="1">
        <v>32</v>
      </c>
      <c r="J2273" s="1">
        <v>0</v>
      </c>
      <c r="K2273" s="1">
        <v>5</v>
      </c>
      <c r="L2273" s="1">
        <v>377.19</v>
      </c>
      <c r="M2273" s="1">
        <v>377.25</v>
      </c>
      <c r="N2273" s="1">
        <v>376.34899999999999</v>
      </c>
      <c r="O2273" s="1">
        <v>376.4</v>
      </c>
      <c r="P2273" s="1">
        <v>6</v>
      </c>
      <c r="Q2273" s="1">
        <v>5</v>
      </c>
      <c r="R2273" s="2" t="s">
        <v>31</v>
      </c>
      <c r="S2273" s="2"/>
      <c r="T2273" s="2" t="s">
        <v>153</v>
      </c>
      <c r="U2273" s="2" t="s">
        <v>154</v>
      </c>
      <c r="V2273" s="2" t="s">
        <v>155</v>
      </c>
      <c r="W2273" s="2" t="s">
        <v>4709</v>
      </c>
      <c r="X2273" s="3">
        <v>44902.772222222222</v>
      </c>
      <c r="Y2273" s="2" t="s">
        <v>35</v>
      </c>
      <c r="Z2273" s="2" t="s">
        <v>36</v>
      </c>
      <c r="AA2273" s="2"/>
      <c r="AB2273" s="2" t="s">
        <v>4710</v>
      </c>
    </row>
    <row r="2274" spans="1:28" ht="13" x14ac:dyDescent="0.15">
      <c r="A2274" s="1">
        <v>397</v>
      </c>
      <c r="B2274" s="2" t="s">
        <v>28</v>
      </c>
      <c r="C2274" s="2" t="s">
        <v>4252</v>
      </c>
      <c r="D2274" s="1">
        <v>69</v>
      </c>
      <c r="E2274" s="2" t="s">
        <v>1619</v>
      </c>
      <c r="F2274" s="2" t="s">
        <v>119</v>
      </c>
      <c r="G2274" s="2"/>
      <c r="H2274" s="1">
        <v>26</v>
      </c>
      <c r="I2274" s="1">
        <v>32</v>
      </c>
      <c r="J2274" s="1">
        <v>0</v>
      </c>
      <c r="K2274" s="1">
        <v>5</v>
      </c>
      <c r="L2274" s="1">
        <v>377.19</v>
      </c>
      <c r="M2274" s="1">
        <v>377.25</v>
      </c>
      <c r="N2274" s="1">
        <v>376.34899999999999</v>
      </c>
      <c r="O2274" s="1">
        <v>376.4</v>
      </c>
      <c r="P2274" s="1">
        <v>6</v>
      </c>
      <c r="Q2274" s="1">
        <v>1</v>
      </c>
      <c r="R2274" s="2" t="s">
        <v>31</v>
      </c>
      <c r="S2274" s="2" t="s">
        <v>50</v>
      </c>
      <c r="T2274" s="2"/>
      <c r="U2274" s="2"/>
      <c r="V2274" s="2" t="s">
        <v>50</v>
      </c>
      <c r="W2274" s="2" t="s">
        <v>4711</v>
      </c>
      <c r="X2274" s="3">
        <v>44902.772222222222</v>
      </c>
      <c r="Y2274" s="2" t="s">
        <v>35</v>
      </c>
      <c r="Z2274" s="2" t="s">
        <v>36</v>
      </c>
      <c r="AA2274" s="2" t="s">
        <v>131</v>
      </c>
      <c r="AB2274" s="2" t="s">
        <v>4712</v>
      </c>
    </row>
    <row r="2275" spans="1:28" ht="13" x14ac:dyDescent="0.15">
      <c r="A2275" s="1">
        <v>397</v>
      </c>
      <c r="B2275" s="2" t="s">
        <v>28</v>
      </c>
      <c r="C2275" s="2" t="s">
        <v>4252</v>
      </c>
      <c r="D2275" s="1">
        <v>69</v>
      </c>
      <c r="E2275" s="2" t="s">
        <v>1619</v>
      </c>
      <c r="F2275" s="2" t="s">
        <v>119</v>
      </c>
      <c r="G2275" s="2"/>
      <c r="H2275" s="1">
        <v>26</v>
      </c>
      <c r="I2275" s="1">
        <v>32</v>
      </c>
      <c r="J2275" s="1">
        <v>0</v>
      </c>
      <c r="K2275" s="1">
        <v>5</v>
      </c>
      <c r="L2275" s="1">
        <v>377.19</v>
      </c>
      <c r="M2275" s="1">
        <v>377.25</v>
      </c>
      <c r="N2275" s="1">
        <v>376.34899999999999</v>
      </c>
      <c r="O2275" s="1">
        <v>376.4</v>
      </c>
      <c r="P2275" s="1">
        <v>6</v>
      </c>
      <c r="Q2275" s="1">
        <v>20</v>
      </c>
      <c r="R2275" s="2" t="s">
        <v>31</v>
      </c>
      <c r="S2275" s="2"/>
      <c r="T2275" s="2" t="s">
        <v>158</v>
      </c>
      <c r="U2275" s="2" t="s">
        <v>159</v>
      </c>
      <c r="V2275" s="2" t="s">
        <v>160</v>
      </c>
      <c r="W2275" s="2" t="s">
        <v>4713</v>
      </c>
      <c r="X2275" s="3">
        <v>44902.772222222222</v>
      </c>
      <c r="Y2275" s="2" t="s">
        <v>35</v>
      </c>
      <c r="Z2275" s="2" t="s">
        <v>36</v>
      </c>
      <c r="AA2275" s="2"/>
      <c r="AB2275" s="2" t="s">
        <v>4714</v>
      </c>
    </row>
    <row r="2276" spans="1:28" ht="13" x14ac:dyDescent="0.15">
      <c r="A2276" s="1">
        <v>397</v>
      </c>
      <c r="B2276" s="2" t="s">
        <v>28</v>
      </c>
      <c r="C2276" s="2" t="s">
        <v>4252</v>
      </c>
      <c r="D2276" s="1">
        <v>69</v>
      </c>
      <c r="E2276" s="2" t="s">
        <v>1619</v>
      </c>
      <c r="F2276" s="2" t="s">
        <v>119</v>
      </c>
      <c r="G2276" s="2"/>
      <c r="H2276" s="1">
        <v>26</v>
      </c>
      <c r="I2276" s="1">
        <v>32</v>
      </c>
      <c r="J2276" s="1">
        <v>0</v>
      </c>
      <c r="K2276" s="1">
        <v>5</v>
      </c>
      <c r="L2276" s="1">
        <v>377.19</v>
      </c>
      <c r="M2276" s="1">
        <v>377.25</v>
      </c>
      <c r="N2276" s="1">
        <v>376.34899999999999</v>
      </c>
      <c r="O2276" s="1">
        <v>376.4</v>
      </c>
      <c r="P2276" s="1">
        <v>6</v>
      </c>
      <c r="Q2276" s="1">
        <v>30</v>
      </c>
      <c r="R2276" s="2" t="s">
        <v>31</v>
      </c>
      <c r="S2276" s="2"/>
      <c r="T2276" s="2" t="s">
        <v>125</v>
      </c>
      <c r="U2276" s="2" t="s">
        <v>126</v>
      </c>
      <c r="V2276" s="2" t="s">
        <v>127</v>
      </c>
      <c r="W2276" s="2" t="s">
        <v>4715</v>
      </c>
      <c r="X2276" s="3">
        <v>44902.772222222222</v>
      </c>
      <c r="Y2276" s="2" t="s">
        <v>35</v>
      </c>
      <c r="Z2276" s="2" t="s">
        <v>36</v>
      </c>
      <c r="AA2276" s="2"/>
      <c r="AB2276" s="2" t="s">
        <v>4716</v>
      </c>
    </row>
    <row r="2277" spans="1:28" ht="13" x14ac:dyDescent="0.15">
      <c r="A2277" s="1">
        <v>397</v>
      </c>
      <c r="B2277" s="2" t="s">
        <v>28</v>
      </c>
      <c r="C2277" s="2" t="s">
        <v>4252</v>
      </c>
      <c r="D2277" s="1">
        <v>69</v>
      </c>
      <c r="E2277" s="2" t="s">
        <v>1619</v>
      </c>
      <c r="F2277" s="2" t="s">
        <v>119</v>
      </c>
      <c r="G2277" s="2"/>
      <c r="H2277" s="1">
        <v>26</v>
      </c>
      <c r="I2277" s="1">
        <v>32</v>
      </c>
      <c r="J2277" s="1">
        <v>0</v>
      </c>
      <c r="K2277" s="1">
        <v>5</v>
      </c>
      <c r="L2277" s="1">
        <v>377.19</v>
      </c>
      <c r="M2277" s="1">
        <v>377.25</v>
      </c>
      <c r="N2277" s="1">
        <v>376.34899999999999</v>
      </c>
      <c r="O2277" s="1">
        <v>376.4</v>
      </c>
      <c r="P2277" s="1">
        <v>6</v>
      </c>
      <c r="Q2277" s="1">
        <v>20</v>
      </c>
      <c r="R2277" s="2" t="s">
        <v>31</v>
      </c>
      <c r="S2277" s="2"/>
      <c r="T2277" s="2" t="s">
        <v>146</v>
      </c>
      <c r="U2277" s="2" t="s">
        <v>147</v>
      </c>
      <c r="V2277" s="2" t="s">
        <v>148</v>
      </c>
      <c r="W2277" s="2" t="s">
        <v>4717</v>
      </c>
      <c r="X2277" s="3">
        <v>44902.772222222222</v>
      </c>
      <c r="Y2277" s="2" t="s">
        <v>35</v>
      </c>
      <c r="Z2277" s="2" t="s">
        <v>36</v>
      </c>
      <c r="AA2277" s="2"/>
      <c r="AB2277" s="2" t="s">
        <v>4718</v>
      </c>
    </row>
    <row r="2278" spans="1:28" ht="13" x14ac:dyDescent="0.15">
      <c r="A2278" s="1">
        <v>397</v>
      </c>
      <c r="B2278" s="2" t="s">
        <v>28</v>
      </c>
      <c r="C2278" s="2" t="s">
        <v>4252</v>
      </c>
      <c r="D2278" s="1">
        <v>69</v>
      </c>
      <c r="E2278" s="2" t="s">
        <v>1619</v>
      </c>
      <c r="F2278" s="2" t="s">
        <v>119</v>
      </c>
      <c r="G2278" s="2"/>
      <c r="H2278" s="1">
        <v>26</v>
      </c>
      <c r="I2278" s="1">
        <v>32</v>
      </c>
      <c r="J2278" s="1">
        <v>0</v>
      </c>
      <c r="K2278" s="1">
        <v>5</v>
      </c>
      <c r="L2278" s="1">
        <v>377.19</v>
      </c>
      <c r="M2278" s="1">
        <v>377.25</v>
      </c>
      <c r="N2278" s="1">
        <v>376.34899999999999</v>
      </c>
      <c r="O2278" s="1">
        <v>376.4</v>
      </c>
      <c r="P2278" s="1">
        <v>6</v>
      </c>
      <c r="Q2278" s="1">
        <v>30</v>
      </c>
      <c r="R2278" s="2" t="s">
        <v>31</v>
      </c>
      <c r="S2278" s="2"/>
      <c r="T2278" s="2" t="s">
        <v>120</v>
      </c>
      <c r="U2278" s="2" t="s">
        <v>121</v>
      </c>
      <c r="V2278" s="2" t="s">
        <v>122</v>
      </c>
      <c r="W2278" s="2" t="s">
        <v>4719</v>
      </c>
      <c r="X2278" s="3">
        <v>44902.772222222222</v>
      </c>
      <c r="Y2278" s="2" t="s">
        <v>35</v>
      </c>
      <c r="Z2278" s="2" t="s">
        <v>36</v>
      </c>
      <c r="AA2278" s="2"/>
      <c r="AB2278" s="2" t="s">
        <v>4720</v>
      </c>
    </row>
    <row r="2279" spans="1:28" ht="13" x14ac:dyDescent="0.15">
      <c r="A2279" s="1">
        <v>397</v>
      </c>
      <c r="B2279" s="2" t="s">
        <v>28</v>
      </c>
      <c r="C2279" s="2" t="s">
        <v>4252</v>
      </c>
      <c r="D2279" s="1">
        <v>69</v>
      </c>
      <c r="E2279" s="2" t="s">
        <v>1619</v>
      </c>
      <c r="F2279" s="2" t="s">
        <v>119</v>
      </c>
      <c r="G2279" s="2"/>
      <c r="H2279" s="1">
        <v>26</v>
      </c>
      <c r="I2279" s="1">
        <v>32</v>
      </c>
      <c r="J2279" s="1">
        <v>0</v>
      </c>
      <c r="K2279" s="1">
        <v>5</v>
      </c>
      <c r="L2279" s="1">
        <v>377.19</v>
      </c>
      <c r="M2279" s="1">
        <v>377.25</v>
      </c>
      <c r="N2279" s="1">
        <v>376.34899999999999</v>
      </c>
      <c r="O2279" s="1">
        <v>376.4</v>
      </c>
      <c r="P2279" s="1">
        <v>6</v>
      </c>
      <c r="Q2279" s="1">
        <v>5</v>
      </c>
      <c r="R2279" s="2" t="s">
        <v>31</v>
      </c>
      <c r="S2279" s="2"/>
      <c r="T2279" s="2" t="s">
        <v>136</v>
      </c>
      <c r="U2279" s="2" t="s">
        <v>137</v>
      </c>
      <c r="V2279" s="2" t="s">
        <v>138</v>
      </c>
      <c r="W2279" s="2" t="s">
        <v>4721</v>
      </c>
      <c r="X2279" s="3">
        <v>44902.772222222222</v>
      </c>
      <c r="Y2279" s="2" t="s">
        <v>35</v>
      </c>
      <c r="Z2279" s="2" t="s">
        <v>36</v>
      </c>
      <c r="AA2279" s="2"/>
      <c r="AB2279" s="2" t="s">
        <v>4722</v>
      </c>
    </row>
    <row r="2280" spans="1:28" ht="13" x14ac:dyDescent="0.15">
      <c r="A2280" s="1">
        <v>397</v>
      </c>
      <c r="B2280" s="2" t="s">
        <v>28</v>
      </c>
      <c r="C2280" s="2" t="s">
        <v>4252</v>
      </c>
      <c r="D2280" s="1">
        <v>70</v>
      </c>
      <c r="E2280" s="2" t="s">
        <v>1619</v>
      </c>
      <c r="F2280" s="2">
        <v>2</v>
      </c>
      <c r="G2280" s="2" t="s">
        <v>29</v>
      </c>
      <c r="H2280" s="1">
        <v>70</v>
      </c>
      <c r="I2280" s="1">
        <v>70</v>
      </c>
      <c r="J2280" s="1">
        <v>70</v>
      </c>
      <c r="K2280" s="1">
        <v>5</v>
      </c>
      <c r="L2280" s="1">
        <v>378.6</v>
      </c>
      <c r="M2280" s="1">
        <v>378.6</v>
      </c>
      <c r="N2280" s="1">
        <v>377.73200000000003</v>
      </c>
      <c r="O2280" s="1">
        <v>377.73200000000003</v>
      </c>
      <c r="P2280" s="1">
        <v>0</v>
      </c>
      <c r="Q2280" s="1"/>
      <c r="R2280" s="2" t="s">
        <v>38</v>
      </c>
      <c r="S2280" s="2" t="s">
        <v>39</v>
      </c>
      <c r="T2280" s="2"/>
      <c r="U2280" s="2"/>
      <c r="V2280" s="2" t="s">
        <v>39</v>
      </c>
      <c r="W2280" s="2" t="s">
        <v>4723</v>
      </c>
      <c r="X2280" s="3">
        <v>44903.097916666666</v>
      </c>
      <c r="Y2280" s="2" t="s">
        <v>41</v>
      </c>
      <c r="Z2280" s="2" t="s">
        <v>36</v>
      </c>
      <c r="AA2280" s="2"/>
      <c r="AB2280" s="2" t="s">
        <v>4724</v>
      </c>
    </row>
    <row r="2281" spans="1:28" ht="13" x14ac:dyDescent="0.15">
      <c r="A2281" s="1">
        <v>397</v>
      </c>
      <c r="B2281" s="2" t="s">
        <v>28</v>
      </c>
      <c r="C2281" s="2" t="s">
        <v>4252</v>
      </c>
      <c r="D2281" s="1">
        <v>70</v>
      </c>
      <c r="E2281" s="2" t="s">
        <v>1619</v>
      </c>
      <c r="F2281" s="2">
        <v>2</v>
      </c>
      <c r="G2281" s="2" t="s">
        <v>43</v>
      </c>
      <c r="H2281" s="1">
        <v>75</v>
      </c>
      <c r="I2281" s="1">
        <v>75</v>
      </c>
      <c r="J2281" s="1">
        <v>75</v>
      </c>
      <c r="K2281" s="1">
        <v>5</v>
      </c>
      <c r="L2281" s="1">
        <v>378.65</v>
      </c>
      <c r="M2281" s="1">
        <v>378.65</v>
      </c>
      <c r="N2281" s="1">
        <v>377.762</v>
      </c>
      <c r="O2281" s="1">
        <v>377.762</v>
      </c>
      <c r="P2281" s="1">
        <v>0</v>
      </c>
      <c r="Q2281" s="1">
        <v>1</v>
      </c>
      <c r="R2281" s="2" t="s">
        <v>49</v>
      </c>
      <c r="S2281" s="2" t="s">
        <v>50</v>
      </c>
      <c r="T2281" s="2"/>
      <c r="U2281" s="2"/>
      <c r="V2281" s="2" t="s">
        <v>50</v>
      </c>
      <c r="W2281" s="2" t="s">
        <v>4725</v>
      </c>
      <c r="X2281" s="3">
        <v>44903.102083333331</v>
      </c>
      <c r="Y2281" s="2" t="s">
        <v>4483</v>
      </c>
      <c r="Z2281" s="2" t="s">
        <v>36</v>
      </c>
      <c r="AA2281" s="2"/>
      <c r="AB2281" s="2" t="s">
        <v>4726</v>
      </c>
    </row>
    <row r="2282" spans="1:28" ht="13" x14ac:dyDescent="0.15">
      <c r="A2282" s="1">
        <v>397</v>
      </c>
      <c r="B2282" s="2" t="s">
        <v>28</v>
      </c>
      <c r="C2282" s="2" t="s">
        <v>4252</v>
      </c>
      <c r="D2282" s="1">
        <v>70</v>
      </c>
      <c r="E2282" s="2" t="s">
        <v>1619</v>
      </c>
      <c r="F2282" s="2">
        <v>3</v>
      </c>
      <c r="G2282" s="2" t="s">
        <v>43</v>
      </c>
      <c r="H2282" s="1">
        <v>75</v>
      </c>
      <c r="I2282" s="1">
        <v>75</v>
      </c>
      <c r="J2282" s="1">
        <v>75</v>
      </c>
      <c r="K2282" s="1">
        <v>5</v>
      </c>
      <c r="L2282" s="1">
        <v>380.14</v>
      </c>
      <c r="M2282" s="1">
        <v>380.14</v>
      </c>
      <c r="N2282" s="1">
        <v>378.66399999999999</v>
      </c>
      <c r="O2282" s="1">
        <v>378.66399999999999</v>
      </c>
      <c r="P2282" s="1">
        <v>0</v>
      </c>
      <c r="Q2282" s="1">
        <v>1</v>
      </c>
      <c r="R2282" s="2" t="s">
        <v>49</v>
      </c>
      <c r="S2282" s="2" t="s">
        <v>50</v>
      </c>
      <c r="T2282" s="2"/>
      <c r="U2282" s="2"/>
      <c r="V2282" s="2" t="s">
        <v>50</v>
      </c>
      <c r="W2282" s="2" t="s">
        <v>4727</v>
      </c>
      <c r="X2282" s="3">
        <v>44903.102083333331</v>
      </c>
      <c r="Y2282" s="2" t="s">
        <v>4483</v>
      </c>
      <c r="Z2282" s="2" t="s">
        <v>36</v>
      </c>
      <c r="AA2282" s="2"/>
      <c r="AB2282" s="2" t="s">
        <v>4728</v>
      </c>
    </row>
    <row r="2283" spans="1:28" ht="13" x14ac:dyDescent="0.15">
      <c r="A2283" s="1">
        <v>397</v>
      </c>
      <c r="B2283" s="2" t="s">
        <v>28</v>
      </c>
      <c r="C2283" s="2" t="s">
        <v>4252</v>
      </c>
      <c r="D2283" s="1">
        <v>70</v>
      </c>
      <c r="E2283" s="2" t="s">
        <v>1619</v>
      </c>
      <c r="F2283" s="2">
        <v>4</v>
      </c>
      <c r="G2283" s="2" t="s">
        <v>43</v>
      </c>
      <c r="H2283" s="1">
        <v>75</v>
      </c>
      <c r="I2283" s="1">
        <v>75</v>
      </c>
      <c r="J2283" s="1">
        <v>75</v>
      </c>
      <c r="K2283" s="1">
        <v>5</v>
      </c>
      <c r="L2283" s="1">
        <v>381.64</v>
      </c>
      <c r="M2283" s="1">
        <v>381.64</v>
      </c>
      <c r="N2283" s="1">
        <v>379.572</v>
      </c>
      <c r="O2283" s="1">
        <v>379.572</v>
      </c>
      <c r="P2283" s="1">
        <v>0</v>
      </c>
      <c r="Q2283" s="1">
        <v>1</v>
      </c>
      <c r="R2283" s="2" t="s">
        <v>49</v>
      </c>
      <c r="S2283" s="2" t="s">
        <v>50</v>
      </c>
      <c r="T2283" s="2"/>
      <c r="U2283" s="2"/>
      <c r="V2283" s="2" t="s">
        <v>50</v>
      </c>
      <c r="W2283" s="2" t="s">
        <v>4729</v>
      </c>
      <c r="X2283" s="3">
        <v>44903.102083333331</v>
      </c>
      <c r="Y2283" s="2" t="s">
        <v>4483</v>
      </c>
      <c r="Z2283" s="2" t="s">
        <v>36</v>
      </c>
      <c r="AA2283" s="2"/>
      <c r="AB2283" s="2" t="s">
        <v>4730</v>
      </c>
    </row>
    <row r="2284" spans="1:28" ht="13" x14ac:dyDescent="0.15">
      <c r="A2284" s="1">
        <v>397</v>
      </c>
      <c r="B2284" s="2" t="s">
        <v>28</v>
      </c>
      <c r="C2284" s="2" t="s">
        <v>4252</v>
      </c>
      <c r="D2284" s="1">
        <v>71</v>
      </c>
      <c r="E2284" s="2" t="s">
        <v>1619</v>
      </c>
      <c r="F2284" s="2">
        <v>1</v>
      </c>
      <c r="G2284" s="2" t="s">
        <v>43</v>
      </c>
      <c r="H2284" s="1">
        <v>75</v>
      </c>
      <c r="I2284" s="1">
        <v>75</v>
      </c>
      <c r="J2284" s="1">
        <v>75</v>
      </c>
      <c r="K2284" s="1">
        <v>5</v>
      </c>
      <c r="L2284" s="1">
        <v>381.95</v>
      </c>
      <c r="M2284" s="1">
        <v>381.95</v>
      </c>
      <c r="N2284" s="1">
        <v>381.75900000000001</v>
      </c>
      <c r="O2284" s="1">
        <v>381.75900000000001</v>
      </c>
      <c r="P2284" s="1">
        <v>0</v>
      </c>
      <c r="Q2284" s="1">
        <v>1</v>
      </c>
      <c r="R2284" s="2" t="s">
        <v>49</v>
      </c>
      <c r="S2284" s="2" t="s">
        <v>50</v>
      </c>
      <c r="T2284" s="2"/>
      <c r="U2284" s="2"/>
      <c r="V2284" s="2" t="s">
        <v>50</v>
      </c>
      <c r="W2284" s="2" t="s">
        <v>4731</v>
      </c>
      <c r="X2284" s="3">
        <v>44903.12777777778</v>
      </c>
      <c r="Y2284" s="2" t="s">
        <v>4483</v>
      </c>
      <c r="Z2284" s="2" t="s">
        <v>36</v>
      </c>
      <c r="AA2284" s="2"/>
      <c r="AB2284" s="2" t="s">
        <v>4732</v>
      </c>
    </row>
    <row r="2285" spans="1:28" ht="13" x14ac:dyDescent="0.15">
      <c r="A2285" s="1">
        <v>397</v>
      </c>
      <c r="B2285" s="2" t="s">
        <v>28</v>
      </c>
      <c r="C2285" s="2" t="s">
        <v>4252</v>
      </c>
      <c r="D2285" s="1">
        <v>70</v>
      </c>
      <c r="E2285" s="2" t="s">
        <v>1619</v>
      </c>
      <c r="F2285" s="2">
        <v>5</v>
      </c>
      <c r="G2285" s="2" t="s">
        <v>43</v>
      </c>
      <c r="H2285" s="1">
        <v>75</v>
      </c>
      <c r="I2285" s="1">
        <v>75</v>
      </c>
      <c r="J2285" s="1">
        <v>75</v>
      </c>
      <c r="K2285" s="1">
        <v>5</v>
      </c>
      <c r="L2285" s="1">
        <v>383.14</v>
      </c>
      <c r="M2285" s="1">
        <v>383.14</v>
      </c>
      <c r="N2285" s="1">
        <v>380.48</v>
      </c>
      <c r="O2285" s="1">
        <v>380.48</v>
      </c>
      <c r="P2285" s="1">
        <v>0</v>
      </c>
      <c r="Q2285" s="1">
        <v>1</v>
      </c>
      <c r="R2285" s="2" t="s">
        <v>49</v>
      </c>
      <c r="S2285" s="2" t="s">
        <v>50</v>
      </c>
      <c r="T2285" s="2"/>
      <c r="U2285" s="2"/>
      <c r="V2285" s="2" t="s">
        <v>50</v>
      </c>
      <c r="W2285" s="2" t="s">
        <v>4733</v>
      </c>
      <c r="X2285" s="3">
        <v>44903.102083333331</v>
      </c>
      <c r="Y2285" s="2" t="s">
        <v>4483</v>
      </c>
      <c r="Z2285" s="2" t="s">
        <v>36</v>
      </c>
      <c r="AA2285" s="2"/>
      <c r="AB2285" s="2" t="s">
        <v>4734</v>
      </c>
    </row>
    <row r="2286" spans="1:28" ht="13" x14ac:dyDescent="0.15">
      <c r="A2286" s="1">
        <v>397</v>
      </c>
      <c r="B2286" s="2" t="s">
        <v>28</v>
      </c>
      <c r="C2286" s="2" t="s">
        <v>4252</v>
      </c>
      <c r="D2286" s="1">
        <v>71</v>
      </c>
      <c r="E2286" s="2" t="s">
        <v>1619</v>
      </c>
      <c r="F2286" s="2">
        <v>2</v>
      </c>
      <c r="G2286" s="2" t="s">
        <v>43</v>
      </c>
      <c r="H2286" s="1">
        <v>75</v>
      </c>
      <c r="I2286" s="1">
        <v>75</v>
      </c>
      <c r="J2286" s="1">
        <v>75</v>
      </c>
      <c r="K2286" s="1">
        <v>5</v>
      </c>
      <c r="L2286" s="1">
        <v>383.44</v>
      </c>
      <c r="M2286" s="1">
        <v>383.44</v>
      </c>
      <c r="N2286" s="1">
        <v>382.86900000000003</v>
      </c>
      <c r="O2286" s="1">
        <v>382.86900000000003</v>
      </c>
      <c r="P2286" s="1">
        <v>0</v>
      </c>
      <c r="Q2286" s="1">
        <v>1</v>
      </c>
      <c r="R2286" s="2" t="s">
        <v>49</v>
      </c>
      <c r="S2286" s="2" t="s">
        <v>50</v>
      </c>
      <c r="T2286" s="2"/>
      <c r="U2286" s="2"/>
      <c r="V2286" s="2" t="s">
        <v>50</v>
      </c>
      <c r="W2286" s="2" t="s">
        <v>4735</v>
      </c>
      <c r="X2286" s="3">
        <v>44903.12777777778</v>
      </c>
      <c r="Y2286" s="2" t="s">
        <v>4483</v>
      </c>
      <c r="Z2286" s="2" t="s">
        <v>36</v>
      </c>
      <c r="AA2286" s="2"/>
      <c r="AB2286" s="2" t="s">
        <v>4736</v>
      </c>
    </row>
    <row r="2287" spans="1:28" ht="13" x14ac:dyDescent="0.15">
      <c r="A2287" s="1">
        <v>397</v>
      </c>
      <c r="B2287" s="2" t="s">
        <v>28</v>
      </c>
      <c r="C2287" s="2" t="s">
        <v>4252</v>
      </c>
      <c r="D2287" s="1">
        <v>70</v>
      </c>
      <c r="E2287" s="2" t="s">
        <v>1619</v>
      </c>
      <c r="F2287" s="2">
        <v>6</v>
      </c>
      <c r="G2287" s="2"/>
      <c r="H2287" s="1">
        <v>0</v>
      </c>
      <c r="I2287" s="1">
        <v>5</v>
      </c>
      <c r="J2287" s="1">
        <v>0</v>
      </c>
      <c r="K2287" s="1">
        <v>5</v>
      </c>
      <c r="L2287" s="1">
        <v>383.6</v>
      </c>
      <c r="M2287" s="1">
        <v>383.65</v>
      </c>
      <c r="N2287" s="1">
        <v>380.75799999999998</v>
      </c>
      <c r="O2287" s="1">
        <v>380.78800000000001</v>
      </c>
      <c r="P2287" s="1">
        <v>5</v>
      </c>
      <c r="Q2287" s="1">
        <v>5</v>
      </c>
      <c r="R2287" s="2" t="s">
        <v>44</v>
      </c>
      <c r="S2287" s="2" t="s">
        <v>105</v>
      </c>
      <c r="T2287" s="2"/>
      <c r="U2287" s="2"/>
      <c r="V2287" s="2" t="s">
        <v>105</v>
      </c>
      <c r="W2287" s="2" t="s">
        <v>4737</v>
      </c>
      <c r="X2287" s="3">
        <v>44902.798611111109</v>
      </c>
      <c r="Y2287" s="2" t="s">
        <v>798</v>
      </c>
      <c r="Z2287" s="2" t="s">
        <v>36</v>
      </c>
      <c r="AA2287" s="2"/>
      <c r="AB2287" s="2" t="s">
        <v>4738</v>
      </c>
    </row>
    <row r="2288" spans="1:28" ht="13" x14ac:dyDescent="0.15">
      <c r="A2288" s="1">
        <v>397</v>
      </c>
      <c r="B2288" s="2" t="s">
        <v>28</v>
      </c>
      <c r="C2288" s="2" t="s">
        <v>4252</v>
      </c>
      <c r="D2288" s="1">
        <v>70</v>
      </c>
      <c r="E2288" s="2" t="s">
        <v>1619</v>
      </c>
      <c r="F2288" s="2" t="s">
        <v>119</v>
      </c>
      <c r="G2288" s="2"/>
      <c r="H2288" s="1">
        <v>14</v>
      </c>
      <c r="I2288" s="1">
        <v>20</v>
      </c>
      <c r="J2288" s="1">
        <v>0</v>
      </c>
      <c r="K2288" s="1">
        <v>5</v>
      </c>
      <c r="L2288" s="1">
        <v>384.27</v>
      </c>
      <c r="M2288" s="1">
        <v>384.33</v>
      </c>
      <c r="N2288" s="1">
        <v>381.16399999999999</v>
      </c>
      <c r="O2288" s="1">
        <v>381.2</v>
      </c>
      <c r="P2288" s="1">
        <v>6</v>
      </c>
      <c r="Q2288" s="1">
        <v>20</v>
      </c>
      <c r="R2288" s="2" t="s">
        <v>31</v>
      </c>
      <c r="S2288" s="2"/>
      <c r="T2288" s="2" t="s">
        <v>146</v>
      </c>
      <c r="U2288" s="2" t="s">
        <v>147</v>
      </c>
      <c r="V2288" s="2" t="s">
        <v>148</v>
      </c>
      <c r="W2288" s="2" t="s">
        <v>4739</v>
      </c>
      <c r="X2288" s="3">
        <v>44902.798611111109</v>
      </c>
      <c r="Y2288" s="2" t="s">
        <v>35</v>
      </c>
      <c r="Z2288" s="2" t="s">
        <v>36</v>
      </c>
      <c r="AA2288" s="2"/>
      <c r="AB2288" s="2" t="s">
        <v>4740</v>
      </c>
    </row>
    <row r="2289" spans="1:28" ht="13" x14ac:dyDescent="0.15">
      <c r="A2289" s="1">
        <v>397</v>
      </c>
      <c r="B2289" s="2" t="s">
        <v>28</v>
      </c>
      <c r="C2289" s="2" t="s">
        <v>4252</v>
      </c>
      <c r="D2289" s="1">
        <v>70</v>
      </c>
      <c r="E2289" s="2" t="s">
        <v>1619</v>
      </c>
      <c r="F2289" s="2" t="s">
        <v>119</v>
      </c>
      <c r="G2289" s="2"/>
      <c r="H2289" s="1">
        <v>14</v>
      </c>
      <c r="I2289" s="1">
        <v>20</v>
      </c>
      <c r="J2289" s="1">
        <v>0</v>
      </c>
      <c r="K2289" s="1">
        <v>5</v>
      </c>
      <c r="L2289" s="1">
        <v>384.27</v>
      </c>
      <c r="M2289" s="1">
        <v>384.33</v>
      </c>
      <c r="N2289" s="1">
        <v>381.16399999999999</v>
      </c>
      <c r="O2289" s="1">
        <v>381.2</v>
      </c>
      <c r="P2289" s="1">
        <v>6</v>
      </c>
      <c r="Q2289" s="1">
        <v>5</v>
      </c>
      <c r="R2289" s="2" t="s">
        <v>31</v>
      </c>
      <c r="S2289" s="2"/>
      <c r="T2289" s="2" t="s">
        <v>141</v>
      </c>
      <c r="U2289" s="2" t="s">
        <v>142</v>
      </c>
      <c r="V2289" s="2" t="s">
        <v>143</v>
      </c>
      <c r="W2289" s="2" t="s">
        <v>4741</v>
      </c>
      <c r="X2289" s="3">
        <v>44902.798611111109</v>
      </c>
      <c r="Y2289" s="2" t="s">
        <v>35</v>
      </c>
      <c r="Z2289" s="2" t="s">
        <v>36</v>
      </c>
      <c r="AA2289" s="2"/>
      <c r="AB2289" s="2" t="s">
        <v>4742</v>
      </c>
    </row>
    <row r="2290" spans="1:28" ht="13" x14ac:dyDescent="0.15">
      <c r="A2290" s="1">
        <v>397</v>
      </c>
      <c r="B2290" s="2" t="s">
        <v>28</v>
      </c>
      <c r="C2290" s="2" t="s">
        <v>4252</v>
      </c>
      <c r="D2290" s="1">
        <v>70</v>
      </c>
      <c r="E2290" s="2" t="s">
        <v>1619</v>
      </c>
      <c r="F2290" s="2" t="s">
        <v>119</v>
      </c>
      <c r="G2290" s="2"/>
      <c r="H2290" s="1">
        <v>14</v>
      </c>
      <c r="I2290" s="1">
        <v>20</v>
      </c>
      <c r="J2290" s="1">
        <v>0</v>
      </c>
      <c r="K2290" s="1">
        <v>5</v>
      </c>
      <c r="L2290" s="1">
        <v>384.27</v>
      </c>
      <c r="M2290" s="1">
        <v>384.33</v>
      </c>
      <c r="N2290" s="1">
        <v>381.16399999999999</v>
      </c>
      <c r="O2290" s="1">
        <v>381.2</v>
      </c>
      <c r="P2290" s="1">
        <v>6</v>
      </c>
      <c r="Q2290" s="1">
        <v>5</v>
      </c>
      <c r="R2290" s="2" t="s">
        <v>31</v>
      </c>
      <c r="S2290" s="2"/>
      <c r="T2290" s="2" t="s">
        <v>153</v>
      </c>
      <c r="U2290" s="2" t="s">
        <v>154</v>
      </c>
      <c r="V2290" s="2" t="s">
        <v>155</v>
      </c>
      <c r="W2290" s="2" t="s">
        <v>4743</v>
      </c>
      <c r="X2290" s="3">
        <v>44902.798611111109</v>
      </c>
      <c r="Y2290" s="2" t="s">
        <v>35</v>
      </c>
      <c r="Z2290" s="2" t="s">
        <v>36</v>
      </c>
      <c r="AA2290" s="2"/>
      <c r="AB2290" s="2" t="s">
        <v>4744</v>
      </c>
    </row>
    <row r="2291" spans="1:28" ht="13" x14ac:dyDescent="0.15">
      <c r="A2291" s="1">
        <v>397</v>
      </c>
      <c r="B2291" s="2" t="s">
        <v>28</v>
      </c>
      <c r="C2291" s="2" t="s">
        <v>4252</v>
      </c>
      <c r="D2291" s="1">
        <v>70</v>
      </c>
      <c r="E2291" s="2" t="s">
        <v>1619</v>
      </c>
      <c r="F2291" s="2" t="s">
        <v>119</v>
      </c>
      <c r="G2291" s="2"/>
      <c r="H2291" s="1">
        <v>14</v>
      </c>
      <c r="I2291" s="1">
        <v>20</v>
      </c>
      <c r="J2291" s="1">
        <v>0</v>
      </c>
      <c r="K2291" s="1">
        <v>5</v>
      </c>
      <c r="L2291" s="1">
        <v>384.27</v>
      </c>
      <c r="M2291" s="1">
        <v>384.33</v>
      </c>
      <c r="N2291" s="1">
        <v>381.16399999999999</v>
      </c>
      <c r="O2291" s="1">
        <v>381.2</v>
      </c>
      <c r="P2291" s="1">
        <v>6</v>
      </c>
      <c r="Q2291" s="1">
        <v>1</v>
      </c>
      <c r="R2291" s="2" t="s">
        <v>31</v>
      </c>
      <c r="S2291" s="2" t="s">
        <v>50</v>
      </c>
      <c r="T2291" s="2"/>
      <c r="U2291" s="2"/>
      <c r="V2291" s="2" t="s">
        <v>50</v>
      </c>
      <c r="W2291" s="2" t="s">
        <v>4745</v>
      </c>
      <c r="X2291" s="3">
        <v>44902.798611111109</v>
      </c>
      <c r="Y2291" s="2" t="s">
        <v>35</v>
      </c>
      <c r="Z2291" s="2" t="s">
        <v>36</v>
      </c>
      <c r="AA2291" s="2" t="s">
        <v>131</v>
      </c>
      <c r="AB2291" s="2" t="s">
        <v>4746</v>
      </c>
    </row>
    <row r="2292" spans="1:28" ht="13" x14ac:dyDescent="0.15">
      <c r="A2292" s="1">
        <v>397</v>
      </c>
      <c r="B2292" s="2" t="s">
        <v>28</v>
      </c>
      <c r="C2292" s="2" t="s">
        <v>4252</v>
      </c>
      <c r="D2292" s="1">
        <v>70</v>
      </c>
      <c r="E2292" s="2" t="s">
        <v>1619</v>
      </c>
      <c r="F2292" s="2" t="s">
        <v>119</v>
      </c>
      <c r="G2292" s="2"/>
      <c r="H2292" s="1">
        <v>14</v>
      </c>
      <c r="I2292" s="1">
        <v>20</v>
      </c>
      <c r="J2292" s="1">
        <v>0</v>
      </c>
      <c r="K2292" s="1">
        <v>5</v>
      </c>
      <c r="L2292" s="1">
        <v>384.27</v>
      </c>
      <c r="M2292" s="1">
        <v>384.33</v>
      </c>
      <c r="N2292" s="1">
        <v>381.16399999999999</v>
      </c>
      <c r="O2292" s="1">
        <v>381.2</v>
      </c>
      <c r="P2292" s="1">
        <v>6</v>
      </c>
      <c r="Q2292" s="1">
        <v>30</v>
      </c>
      <c r="R2292" s="2" t="s">
        <v>31</v>
      </c>
      <c r="S2292" s="2"/>
      <c r="T2292" s="2" t="s">
        <v>120</v>
      </c>
      <c r="U2292" s="2" t="s">
        <v>121</v>
      </c>
      <c r="V2292" s="2" t="s">
        <v>122</v>
      </c>
      <c r="W2292" s="2" t="s">
        <v>4747</v>
      </c>
      <c r="X2292" s="3">
        <v>44902.798611111109</v>
      </c>
      <c r="Y2292" s="2" t="s">
        <v>35</v>
      </c>
      <c r="Z2292" s="2" t="s">
        <v>36</v>
      </c>
      <c r="AA2292" s="2"/>
      <c r="AB2292" s="2" t="s">
        <v>4748</v>
      </c>
    </row>
    <row r="2293" spans="1:28" ht="13" x14ac:dyDescent="0.15">
      <c r="A2293" s="1">
        <v>397</v>
      </c>
      <c r="B2293" s="2" t="s">
        <v>28</v>
      </c>
      <c r="C2293" s="2" t="s">
        <v>4252</v>
      </c>
      <c r="D2293" s="1">
        <v>70</v>
      </c>
      <c r="E2293" s="2" t="s">
        <v>1619</v>
      </c>
      <c r="F2293" s="2" t="s">
        <v>119</v>
      </c>
      <c r="G2293" s="2"/>
      <c r="H2293" s="1">
        <v>14</v>
      </c>
      <c r="I2293" s="1">
        <v>20</v>
      </c>
      <c r="J2293" s="1">
        <v>14</v>
      </c>
      <c r="K2293" s="1">
        <v>5</v>
      </c>
      <c r="L2293" s="1">
        <v>384.27</v>
      </c>
      <c r="M2293" s="1">
        <v>384.33</v>
      </c>
      <c r="N2293" s="1">
        <v>381.16399999999999</v>
      </c>
      <c r="O2293" s="1">
        <v>381.2</v>
      </c>
      <c r="P2293" s="1">
        <v>6</v>
      </c>
      <c r="Q2293" s="1">
        <v>212</v>
      </c>
      <c r="R2293" s="2" t="s">
        <v>59</v>
      </c>
      <c r="S2293" s="2" t="s">
        <v>32</v>
      </c>
      <c r="T2293" s="2"/>
      <c r="U2293" s="2"/>
      <c r="V2293" s="2" t="s">
        <v>32</v>
      </c>
      <c r="W2293" s="2" t="s">
        <v>4749</v>
      </c>
      <c r="X2293" s="3">
        <v>44902.798611111109</v>
      </c>
      <c r="Y2293" s="2" t="s">
        <v>798</v>
      </c>
      <c r="Z2293" s="2" t="s">
        <v>36</v>
      </c>
      <c r="AA2293" s="2"/>
      <c r="AB2293" s="2" t="s">
        <v>4750</v>
      </c>
    </row>
    <row r="2294" spans="1:28" ht="13" x14ac:dyDescent="0.15">
      <c r="A2294" s="1">
        <v>397</v>
      </c>
      <c r="B2294" s="2" t="s">
        <v>28</v>
      </c>
      <c r="C2294" s="2" t="s">
        <v>4252</v>
      </c>
      <c r="D2294" s="1">
        <v>70</v>
      </c>
      <c r="E2294" s="2" t="s">
        <v>1619</v>
      </c>
      <c r="F2294" s="2" t="s">
        <v>119</v>
      </c>
      <c r="G2294" s="2"/>
      <c r="H2294" s="1">
        <v>14</v>
      </c>
      <c r="I2294" s="1">
        <v>20</v>
      </c>
      <c r="J2294" s="1">
        <v>0</v>
      </c>
      <c r="K2294" s="1">
        <v>5</v>
      </c>
      <c r="L2294" s="1">
        <v>384.27</v>
      </c>
      <c r="M2294" s="1">
        <v>384.33</v>
      </c>
      <c r="N2294" s="1">
        <v>381.16399999999999</v>
      </c>
      <c r="O2294" s="1">
        <v>381.2</v>
      </c>
      <c r="P2294" s="1">
        <v>6</v>
      </c>
      <c r="Q2294" s="1">
        <v>30</v>
      </c>
      <c r="R2294" s="2" t="s">
        <v>31</v>
      </c>
      <c r="S2294" s="2"/>
      <c r="T2294" s="2" t="s">
        <v>125</v>
      </c>
      <c r="U2294" s="2" t="s">
        <v>126</v>
      </c>
      <c r="V2294" s="2" t="s">
        <v>127</v>
      </c>
      <c r="W2294" s="2" t="s">
        <v>4751</v>
      </c>
      <c r="X2294" s="3">
        <v>44902.798611111109</v>
      </c>
      <c r="Y2294" s="2" t="s">
        <v>35</v>
      </c>
      <c r="Z2294" s="2" t="s">
        <v>36</v>
      </c>
      <c r="AA2294" s="2"/>
      <c r="AB2294" s="2" t="s">
        <v>4752</v>
      </c>
    </row>
    <row r="2295" spans="1:28" ht="13" x14ac:dyDescent="0.15">
      <c r="A2295" s="1">
        <v>397</v>
      </c>
      <c r="B2295" s="2" t="s">
        <v>28</v>
      </c>
      <c r="C2295" s="2" t="s">
        <v>4252</v>
      </c>
      <c r="D2295" s="1">
        <v>70</v>
      </c>
      <c r="E2295" s="2" t="s">
        <v>1619</v>
      </c>
      <c r="F2295" s="2" t="s">
        <v>119</v>
      </c>
      <c r="G2295" s="2"/>
      <c r="H2295" s="1">
        <v>14</v>
      </c>
      <c r="I2295" s="1">
        <v>20</v>
      </c>
      <c r="J2295" s="1">
        <v>0</v>
      </c>
      <c r="K2295" s="1">
        <v>5</v>
      </c>
      <c r="L2295" s="1">
        <v>384.27</v>
      </c>
      <c r="M2295" s="1">
        <v>384.33</v>
      </c>
      <c r="N2295" s="1">
        <v>381.16399999999999</v>
      </c>
      <c r="O2295" s="1">
        <v>381.2</v>
      </c>
      <c r="P2295" s="1">
        <v>6</v>
      </c>
      <c r="Q2295" s="1">
        <v>5</v>
      </c>
      <c r="R2295" s="2" t="s">
        <v>31</v>
      </c>
      <c r="S2295" s="2"/>
      <c r="T2295" s="2" t="s">
        <v>136</v>
      </c>
      <c r="U2295" s="2" t="s">
        <v>137</v>
      </c>
      <c r="V2295" s="2" t="s">
        <v>138</v>
      </c>
      <c r="W2295" s="2" t="s">
        <v>4753</v>
      </c>
      <c r="X2295" s="3">
        <v>44902.798611111109</v>
      </c>
      <c r="Y2295" s="2" t="s">
        <v>35</v>
      </c>
      <c r="Z2295" s="2" t="s">
        <v>36</v>
      </c>
      <c r="AA2295" s="2"/>
      <c r="AB2295" s="2" t="s">
        <v>4754</v>
      </c>
    </row>
    <row r="2296" spans="1:28" ht="13" x14ac:dyDescent="0.15">
      <c r="A2296" s="1">
        <v>397</v>
      </c>
      <c r="B2296" s="2" t="s">
        <v>28</v>
      </c>
      <c r="C2296" s="2" t="s">
        <v>4252</v>
      </c>
      <c r="D2296" s="1">
        <v>70</v>
      </c>
      <c r="E2296" s="2" t="s">
        <v>1619</v>
      </c>
      <c r="F2296" s="2" t="s">
        <v>119</v>
      </c>
      <c r="G2296" s="2"/>
      <c r="H2296" s="1">
        <v>14</v>
      </c>
      <c r="I2296" s="1">
        <v>20</v>
      </c>
      <c r="J2296" s="1">
        <v>0</v>
      </c>
      <c r="K2296" s="1">
        <v>5</v>
      </c>
      <c r="L2296" s="1">
        <v>384.27</v>
      </c>
      <c r="M2296" s="1">
        <v>384.33</v>
      </c>
      <c r="N2296" s="1">
        <v>381.16399999999999</v>
      </c>
      <c r="O2296" s="1">
        <v>381.2</v>
      </c>
      <c r="P2296" s="1">
        <v>6</v>
      </c>
      <c r="Q2296" s="1">
        <v>20</v>
      </c>
      <c r="R2296" s="2" t="s">
        <v>31</v>
      </c>
      <c r="S2296" s="2"/>
      <c r="T2296" s="2" t="s">
        <v>158</v>
      </c>
      <c r="U2296" s="2" t="s">
        <v>159</v>
      </c>
      <c r="V2296" s="2" t="s">
        <v>160</v>
      </c>
      <c r="W2296" s="2" t="s">
        <v>4755</v>
      </c>
      <c r="X2296" s="3">
        <v>44902.798611111109</v>
      </c>
      <c r="Y2296" s="2" t="s">
        <v>35</v>
      </c>
      <c r="Z2296" s="2" t="s">
        <v>36</v>
      </c>
      <c r="AA2296" s="2"/>
      <c r="AB2296" s="2" t="s">
        <v>4756</v>
      </c>
    </row>
    <row r="2297" spans="1:28" ht="13" x14ac:dyDescent="0.15">
      <c r="A2297" s="1">
        <v>397</v>
      </c>
      <c r="B2297" s="2" t="s">
        <v>28</v>
      </c>
      <c r="C2297" s="2" t="s">
        <v>4252</v>
      </c>
      <c r="D2297" s="1">
        <v>71</v>
      </c>
      <c r="E2297" s="2" t="s">
        <v>1619</v>
      </c>
      <c r="F2297" s="2">
        <v>3</v>
      </c>
      <c r="G2297" s="2" t="s">
        <v>43</v>
      </c>
      <c r="H2297" s="1">
        <v>75</v>
      </c>
      <c r="I2297" s="1">
        <v>75</v>
      </c>
      <c r="J2297" s="1">
        <v>75</v>
      </c>
      <c r="K2297" s="1">
        <v>5</v>
      </c>
      <c r="L2297" s="1">
        <v>384.94</v>
      </c>
      <c r="M2297" s="1">
        <v>384.94</v>
      </c>
      <c r="N2297" s="1">
        <v>383.98599999999999</v>
      </c>
      <c r="O2297" s="1">
        <v>383.98599999999999</v>
      </c>
      <c r="P2297" s="1">
        <v>0</v>
      </c>
      <c r="Q2297" s="1">
        <v>1</v>
      </c>
      <c r="R2297" s="2" t="s">
        <v>49</v>
      </c>
      <c r="S2297" s="2" t="s">
        <v>50</v>
      </c>
      <c r="T2297" s="2"/>
      <c r="U2297" s="2"/>
      <c r="V2297" s="2" t="s">
        <v>50</v>
      </c>
      <c r="W2297" s="2" t="s">
        <v>4757</v>
      </c>
      <c r="X2297" s="3">
        <v>44903.12777777778</v>
      </c>
      <c r="Y2297" s="2" t="s">
        <v>4483</v>
      </c>
      <c r="Z2297" s="2" t="s">
        <v>36</v>
      </c>
      <c r="AA2297" s="2"/>
      <c r="AB2297" s="2" t="s">
        <v>4758</v>
      </c>
    </row>
    <row r="2298" spans="1:28" ht="13" x14ac:dyDescent="0.15">
      <c r="A2298" s="1">
        <v>397</v>
      </c>
      <c r="B2298" s="2" t="s">
        <v>28</v>
      </c>
      <c r="C2298" s="2" t="s">
        <v>4252</v>
      </c>
      <c r="D2298" s="1">
        <v>71</v>
      </c>
      <c r="E2298" s="2" t="s">
        <v>1619</v>
      </c>
      <c r="F2298" s="2">
        <v>4</v>
      </c>
      <c r="G2298" s="2" t="s">
        <v>43</v>
      </c>
      <c r="H2298" s="1">
        <v>75</v>
      </c>
      <c r="I2298" s="1">
        <v>75</v>
      </c>
      <c r="J2298" s="1">
        <v>75</v>
      </c>
      <c r="K2298" s="1">
        <v>5</v>
      </c>
      <c r="L2298" s="1">
        <v>386.44</v>
      </c>
      <c r="M2298" s="1">
        <v>386.44</v>
      </c>
      <c r="N2298" s="1">
        <v>385.10300000000001</v>
      </c>
      <c r="O2298" s="1">
        <v>385.10300000000001</v>
      </c>
      <c r="P2298" s="1">
        <v>0</v>
      </c>
      <c r="Q2298" s="1">
        <v>1</v>
      </c>
      <c r="R2298" s="2" t="s">
        <v>49</v>
      </c>
      <c r="S2298" s="2" t="s">
        <v>50</v>
      </c>
      <c r="T2298" s="2"/>
      <c r="U2298" s="2"/>
      <c r="V2298" s="2" t="s">
        <v>50</v>
      </c>
      <c r="W2298" s="2" t="s">
        <v>4759</v>
      </c>
      <c r="X2298" s="3">
        <v>44903.12777777778</v>
      </c>
      <c r="Y2298" s="2" t="s">
        <v>4483</v>
      </c>
      <c r="Z2298" s="2" t="s">
        <v>36</v>
      </c>
      <c r="AA2298" s="2"/>
      <c r="AB2298" s="2" t="s">
        <v>4760</v>
      </c>
    </row>
    <row r="2299" spans="1:28" ht="13" x14ac:dyDescent="0.15">
      <c r="A2299" s="1">
        <v>397</v>
      </c>
      <c r="B2299" s="2" t="s">
        <v>28</v>
      </c>
      <c r="C2299" s="2" t="s">
        <v>4252</v>
      </c>
      <c r="D2299" s="1">
        <v>71</v>
      </c>
      <c r="E2299" s="2" t="s">
        <v>1619</v>
      </c>
      <c r="F2299" s="2">
        <v>4</v>
      </c>
      <c r="G2299" s="2" t="s">
        <v>29</v>
      </c>
      <c r="H2299" s="1">
        <v>91</v>
      </c>
      <c r="I2299" s="1">
        <v>91</v>
      </c>
      <c r="J2299" s="1">
        <v>91</v>
      </c>
      <c r="K2299" s="1">
        <v>5</v>
      </c>
      <c r="L2299" s="1">
        <v>386.6</v>
      </c>
      <c r="M2299" s="1">
        <v>386.6</v>
      </c>
      <c r="N2299" s="1">
        <v>385.22199999999998</v>
      </c>
      <c r="O2299" s="1">
        <v>385.22199999999998</v>
      </c>
      <c r="P2299" s="1">
        <v>0</v>
      </c>
      <c r="Q2299" s="1"/>
      <c r="R2299" s="2" t="s">
        <v>38</v>
      </c>
      <c r="S2299" s="2" t="s">
        <v>39</v>
      </c>
      <c r="T2299" s="2"/>
      <c r="U2299" s="2"/>
      <c r="V2299" s="2" t="s">
        <v>39</v>
      </c>
      <c r="W2299" s="2" t="s">
        <v>4761</v>
      </c>
      <c r="X2299" s="3">
        <v>44903.126388888886</v>
      </c>
      <c r="Y2299" s="2" t="s">
        <v>41</v>
      </c>
      <c r="Z2299" s="2" t="s">
        <v>36</v>
      </c>
      <c r="AA2299" s="2"/>
      <c r="AB2299" s="2" t="s">
        <v>4762</v>
      </c>
    </row>
    <row r="2300" spans="1:28" ht="13" x14ac:dyDescent="0.15">
      <c r="A2300" s="1">
        <v>397</v>
      </c>
      <c r="B2300" s="2" t="s">
        <v>28</v>
      </c>
      <c r="C2300" s="2" t="s">
        <v>4252</v>
      </c>
      <c r="D2300" s="1">
        <v>72</v>
      </c>
      <c r="E2300" s="2" t="s">
        <v>1619</v>
      </c>
      <c r="F2300" s="2">
        <v>1</v>
      </c>
      <c r="G2300" s="2" t="s">
        <v>43</v>
      </c>
      <c r="H2300" s="1">
        <v>78</v>
      </c>
      <c r="I2300" s="1">
        <v>78</v>
      </c>
      <c r="J2300" s="1">
        <v>78</v>
      </c>
      <c r="K2300" s="1">
        <v>5</v>
      </c>
      <c r="L2300" s="1">
        <v>386.88</v>
      </c>
      <c r="M2300" s="1">
        <v>386.88</v>
      </c>
      <c r="N2300" s="1">
        <v>386.69099999999997</v>
      </c>
      <c r="O2300" s="1">
        <v>386.69099999999997</v>
      </c>
      <c r="P2300" s="1">
        <v>0</v>
      </c>
      <c r="Q2300" s="1">
        <v>1</v>
      </c>
      <c r="R2300" s="2" t="s">
        <v>49</v>
      </c>
      <c r="S2300" s="2" t="s">
        <v>50</v>
      </c>
      <c r="T2300" s="2"/>
      <c r="U2300" s="2"/>
      <c r="V2300" s="2" t="s">
        <v>50</v>
      </c>
      <c r="W2300" s="2" t="s">
        <v>4763</v>
      </c>
      <c r="X2300" s="3">
        <v>44903.140972222223</v>
      </c>
      <c r="Y2300" s="2" t="s">
        <v>4483</v>
      </c>
      <c r="Z2300" s="2" t="s">
        <v>36</v>
      </c>
      <c r="AA2300" s="2"/>
      <c r="AB2300" s="2" t="s">
        <v>4764</v>
      </c>
    </row>
    <row r="2301" spans="1:28" ht="13" x14ac:dyDescent="0.15">
      <c r="A2301" s="1">
        <v>397</v>
      </c>
      <c r="B2301" s="2" t="s">
        <v>28</v>
      </c>
      <c r="C2301" s="2" t="s">
        <v>4252</v>
      </c>
      <c r="D2301" s="1">
        <v>71</v>
      </c>
      <c r="E2301" s="2" t="s">
        <v>1619</v>
      </c>
      <c r="F2301" s="2">
        <v>5</v>
      </c>
      <c r="G2301" s="2" t="s">
        <v>43</v>
      </c>
      <c r="H2301" s="1">
        <v>30</v>
      </c>
      <c r="I2301" s="1">
        <v>30</v>
      </c>
      <c r="J2301" s="1">
        <v>30</v>
      </c>
      <c r="K2301" s="1">
        <v>5</v>
      </c>
      <c r="L2301" s="1">
        <v>387.17</v>
      </c>
      <c r="M2301" s="1">
        <v>387.17</v>
      </c>
      <c r="N2301" s="1">
        <v>385.64499999999998</v>
      </c>
      <c r="O2301" s="1">
        <v>385.64499999999998</v>
      </c>
      <c r="P2301" s="1">
        <v>0</v>
      </c>
      <c r="Q2301" s="1">
        <v>1</v>
      </c>
      <c r="R2301" s="2" t="s">
        <v>49</v>
      </c>
      <c r="S2301" s="2" t="s">
        <v>50</v>
      </c>
      <c r="T2301" s="2"/>
      <c r="U2301" s="2"/>
      <c r="V2301" s="2" t="s">
        <v>50</v>
      </c>
      <c r="W2301" s="2" t="s">
        <v>4765</v>
      </c>
      <c r="X2301" s="3">
        <v>44903.12777777778</v>
      </c>
      <c r="Y2301" s="2" t="s">
        <v>4483</v>
      </c>
      <c r="Z2301" s="2" t="s">
        <v>36</v>
      </c>
      <c r="AA2301" s="2"/>
      <c r="AB2301" s="2" t="s">
        <v>4766</v>
      </c>
    </row>
    <row r="2302" spans="1:28" ht="13" x14ac:dyDescent="0.15">
      <c r="A2302" s="1">
        <v>397</v>
      </c>
      <c r="B2302" s="2" t="s">
        <v>28</v>
      </c>
      <c r="C2302" s="2" t="s">
        <v>4252</v>
      </c>
      <c r="D2302" s="1">
        <v>71</v>
      </c>
      <c r="E2302" s="2" t="s">
        <v>1619</v>
      </c>
      <c r="F2302" s="2" t="s">
        <v>119</v>
      </c>
      <c r="G2302" s="2"/>
      <c r="H2302" s="1">
        <v>32</v>
      </c>
      <c r="I2302" s="1">
        <v>38</v>
      </c>
      <c r="J2302" s="1">
        <v>0</v>
      </c>
      <c r="K2302" s="1">
        <v>5</v>
      </c>
      <c r="L2302" s="1">
        <v>387.72</v>
      </c>
      <c r="M2302" s="1">
        <v>387.78</v>
      </c>
      <c r="N2302" s="1">
        <v>386.05500000000001</v>
      </c>
      <c r="O2302" s="1">
        <v>386.1</v>
      </c>
      <c r="P2302" s="1">
        <v>6</v>
      </c>
      <c r="Q2302" s="1">
        <v>5</v>
      </c>
      <c r="R2302" s="2" t="s">
        <v>31</v>
      </c>
      <c r="S2302" s="2"/>
      <c r="T2302" s="2" t="s">
        <v>141</v>
      </c>
      <c r="U2302" s="2" t="s">
        <v>142</v>
      </c>
      <c r="V2302" s="2" t="s">
        <v>143</v>
      </c>
      <c r="W2302" s="2" t="s">
        <v>4767</v>
      </c>
      <c r="X2302" s="3">
        <v>44902.825694444444</v>
      </c>
      <c r="Y2302" s="2" t="s">
        <v>35</v>
      </c>
      <c r="Z2302" s="2" t="s">
        <v>36</v>
      </c>
      <c r="AA2302" s="2"/>
      <c r="AB2302" s="2" t="s">
        <v>4768</v>
      </c>
    </row>
    <row r="2303" spans="1:28" ht="13" x14ac:dyDescent="0.15">
      <c r="A2303" s="1">
        <v>397</v>
      </c>
      <c r="B2303" s="2" t="s">
        <v>28</v>
      </c>
      <c r="C2303" s="2" t="s">
        <v>4252</v>
      </c>
      <c r="D2303" s="1">
        <v>71</v>
      </c>
      <c r="E2303" s="2" t="s">
        <v>1619</v>
      </c>
      <c r="F2303" s="2" t="s">
        <v>119</v>
      </c>
      <c r="G2303" s="2"/>
      <c r="H2303" s="1">
        <v>32</v>
      </c>
      <c r="I2303" s="1">
        <v>38</v>
      </c>
      <c r="J2303" s="1">
        <v>0</v>
      </c>
      <c r="K2303" s="1">
        <v>5</v>
      </c>
      <c r="L2303" s="1">
        <v>387.72</v>
      </c>
      <c r="M2303" s="1">
        <v>387.78</v>
      </c>
      <c r="N2303" s="1">
        <v>386.05500000000001</v>
      </c>
      <c r="O2303" s="1">
        <v>386.1</v>
      </c>
      <c r="P2303" s="1">
        <v>6</v>
      </c>
      <c r="Q2303" s="1">
        <v>30</v>
      </c>
      <c r="R2303" s="2" t="s">
        <v>31</v>
      </c>
      <c r="S2303" s="2"/>
      <c r="T2303" s="2" t="s">
        <v>120</v>
      </c>
      <c r="U2303" s="2" t="s">
        <v>121</v>
      </c>
      <c r="V2303" s="2" t="s">
        <v>122</v>
      </c>
      <c r="W2303" s="2" t="s">
        <v>4769</v>
      </c>
      <c r="X2303" s="3">
        <v>44902.825694444444</v>
      </c>
      <c r="Y2303" s="2" t="s">
        <v>35</v>
      </c>
      <c r="Z2303" s="2" t="s">
        <v>36</v>
      </c>
      <c r="AA2303" s="2"/>
      <c r="AB2303" s="2" t="s">
        <v>4770</v>
      </c>
    </row>
    <row r="2304" spans="1:28" ht="13" x14ac:dyDescent="0.15">
      <c r="A2304" s="1">
        <v>397</v>
      </c>
      <c r="B2304" s="2" t="s">
        <v>28</v>
      </c>
      <c r="C2304" s="2" t="s">
        <v>4252</v>
      </c>
      <c r="D2304" s="1">
        <v>71</v>
      </c>
      <c r="E2304" s="2" t="s">
        <v>1619</v>
      </c>
      <c r="F2304" s="2" t="s">
        <v>119</v>
      </c>
      <c r="G2304" s="2"/>
      <c r="H2304" s="1">
        <v>32</v>
      </c>
      <c r="I2304" s="1">
        <v>38</v>
      </c>
      <c r="J2304" s="1">
        <v>0</v>
      </c>
      <c r="K2304" s="1">
        <v>5</v>
      </c>
      <c r="L2304" s="1">
        <v>387.72</v>
      </c>
      <c r="M2304" s="1">
        <v>387.78</v>
      </c>
      <c r="N2304" s="1">
        <v>386.05500000000001</v>
      </c>
      <c r="O2304" s="1">
        <v>386.1</v>
      </c>
      <c r="P2304" s="1">
        <v>6</v>
      </c>
      <c r="Q2304" s="1">
        <v>20</v>
      </c>
      <c r="R2304" s="2" t="s">
        <v>31</v>
      </c>
      <c r="S2304" s="2"/>
      <c r="T2304" s="2" t="s">
        <v>158</v>
      </c>
      <c r="U2304" s="2" t="s">
        <v>159</v>
      </c>
      <c r="V2304" s="2" t="s">
        <v>160</v>
      </c>
      <c r="W2304" s="2" t="s">
        <v>4771</v>
      </c>
      <c r="X2304" s="3">
        <v>44902.825694444444</v>
      </c>
      <c r="Y2304" s="2" t="s">
        <v>35</v>
      </c>
      <c r="Z2304" s="2" t="s">
        <v>36</v>
      </c>
      <c r="AA2304" s="2"/>
      <c r="AB2304" s="2" t="s">
        <v>4772</v>
      </c>
    </row>
    <row r="2305" spans="1:28" ht="13" x14ac:dyDescent="0.15">
      <c r="A2305" s="1">
        <v>397</v>
      </c>
      <c r="B2305" s="2" t="s">
        <v>28</v>
      </c>
      <c r="C2305" s="2" t="s">
        <v>4252</v>
      </c>
      <c r="D2305" s="1">
        <v>71</v>
      </c>
      <c r="E2305" s="2" t="s">
        <v>1619</v>
      </c>
      <c r="F2305" s="2" t="s">
        <v>119</v>
      </c>
      <c r="G2305" s="2"/>
      <c r="H2305" s="1">
        <v>32</v>
      </c>
      <c r="I2305" s="1">
        <v>38</v>
      </c>
      <c r="J2305" s="1">
        <v>0</v>
      </c>
      <c r="K2305" s="1">
        <v>5</v>
      </c>
      <c r="L2305" s="1">
        <v>387.72</v>
      </c>
      <c r="M2305" s="1">
        <v>387.78</v>
      </c>
      <c r="N2305" s="1">
        <v>386.05500000000001</v>
      </c>
      <c r="O2305" s="1">
        <v>386.1</v>
      </c>
      <c r="P2305" s="1">
        <v>6</v>
      </c>
      <c r="Q2305" s="1">
        <v>20</v>
      </c>
      <c r="R2305" s="2" t="s">
        <v>31</v>
      </c>
      <c r="S2305" s="2"/>
      <c r="T2305" s="2" t="s">
        <v>146</v>
      </c>
      <c r="U2305" s="2" t="s">
        <v>147</v>
      </c>
      <c r="V2305" s="2" t="s">
        <v>148</v>
      </c>
      <c r="W2305" s="2" t="s">
        <v>4773</v>
      </c>
      <c r="X2305" s="3">
        <v>44902.825694444444</v>
      </c>
      <c r="Y2305" s="2" t="s">
        <v>35</v>
      </c>
      <c r="Z2305" s="2" t="s">
        <v>36</v>
      </c>
      <c r="AA2305" s="2"/>
      <c r="AB2305" s="2" t="s">
        <v>4774</v>
      </c>
    </row>
    <row r="2306" spans="1:28" ht="13" x14ac:dyDescent="0.15">
      <c r="A2306" s="1">
        <v>397</v>
      </c>
      <c r="B2306" s="2" t="s">
        <v>28</v>
      </c>
      <c r="C2306" s="2" t="s">
        <v>4252</v>
      </c>
      <c r="D2306" s="1">
        <v>71</v>
      </c>
      <c r="E2306" s="2" t="s">
        <v>1619</v>
      </c>
      <c r="F2306" s="2" t="s">
        <v>119</v>
      </c>
      <c r="G2306" s="2"/>
      <c r="H2306" s="1">
        <v>32</v>
      </c>
      <c r="I2306" s="1">
        <v>38</v>
      </c>
      <c r="J2306" s="1">
        <v>32</v>
      </c>
      <c r="K2306" s="1">
        <v>5</v>
      </c>
      <c r="L2306" s="1">
        <v>387.72</v>
      </c>
      <c r="M2306" s="1">
        <v>387.78</v>
      </c>
      <c r="N2306" s="1">
        <v>386.05500000000001</v>
      </c>
      <c r="O2306" s="1">
        <v>386.1</v>
      </c>
      <c r="P2306" s="1">
        <v>6</v>
      </c>
      <c r="Q2306" s="1">
        <v>212</v>
      </c>
      <c r="R2306" s="2" t="s">
        <v>59</v>
      </c>
      <c r="S2306" s="2" t="s">
        <v>32</v>
      </c>
      <c r="T2306" s="2"/>
      <c r="U2306" s="2"/>
      <c r="V2306" s="2" t="s">
        <v>32</v>
      </c>
      <c r="W2306" s="2" t="s">
        <v>4775</v>
      </c>
      <c r="X2306" s="3">
        <v>44902.824999999997</v>
      </c>
      <c r="Y2306" s="2" t="s">
        <v>798</v>
      </c>
      <c r="Z2306" s="2" t="s">
        <v>36</v>
      </c>
      <c r="AA2306" s="2"/>
      <c r="AB2306" s="2" t="s">
        <v>4776</v>
      </c>
    </row>
    <row r="2307" spans="1:28" ht="13" x14ac:dyDescent="0.15">
      <c r="A2307" s="1">
        <v>397</v>
      </c>
      <c r="B2307" s="2" t="s">
        <v>28</v>
      </c>
      <c r="C2307" s="2" t="s">
        <v>4252</v>
      </c>
      <c r="D2307" s="1">
        <v>71</v>
      </c>
      <c r="E2307" s="2" t="s">
        <v>1619</v>
      </c>
      <c r="F2307" s="2" t="s">
        <v>119</v>
      </c>
      <c r="G2307" s="2"/>
      <c r="H2307" s="1">
        <v>32</v>
      </c>
      <c r="I2307" s="1">
        <v>38</v>
      </c>
      <c r="J2307" s="1">
        <v>0</v>
      </c>
      <c r="K2307" s="1">
        <v>5</v>
      </c>
      <c r="L2307" s="1">
        <v>387.72</v>
      </c>
      <c r="M2307" s="1">
        <v>387.78</v>
      </c>
      <c r="N2307" s="1">
        <v>386.05500000000001</v>
      </c>
      <c r="O2307" s="1">
        <v>386.1</v>
      </c>
      <c r="P2307" s="1">
        <v>6</v>
      </c>
      <c r="Q2307" s="1">
        <v>5</v>
      </c>
      <c r="R2307" s="2" t="s">
        <v>31</v>
      </c>
      <c r="S2307" s="2"/>
      <c r="T2307" s="2" t="s">
        <v>136</v>
      </c>
      <c r="U2307" s="2" t="s">
        <v>137</v>
      </c>
      <c r="V2307" s="2" t="s">
        <v>138</v>
      </c>
      <c r="W2307" s="2" t="s">
        <v>4777</v>
      </c>
      <c r="X2307" s="3">
        <v>44902.825694444444</v>
      </c>
      <c r="Y2307" s="2" t="s">
        <v>35</v>
      </c>
      <c r="Z2307" s="2" t="s">
        <v>36</v>
      </c>
      <c r="AA2307" s="2"/>
      <c r="AB2307" s="2" t="s">
        <v>4778</v>
      </c>
    </row>
    <row r="2308" spans="1:28" ht="13" x14ac:dyDescent="0.15">
      <c r="A2308" s="1">
        <v>397</v>
      </c>
      <c r="B2308" s="2" t="s">
        <v>28</v>
      </c>
      <c r="C2308" s="2" t="s">
        <v>4252</v>
      </c>
      <c r="D2308" s="1">
        <v>71</v>
      </c>
      <c r="E2308" s="2" t="s">
        <v>1619</v>
      </c>
      <c r="F2308" s="2" t="s">
        <v>119</v>
      </c>
      <c r="G2308" s="2"/>
      <c r="H2308" s="1">
        <v>32</v>
      </c>
      <c r="I2308" s="1">
        <v>38</v>
      </c>
      <c r="J2308" s="1">
        <v>0</v>
      </c>
      <c r="K2308" s="1">
        <v>5</v>
      </c>
      <c r="L2308" s="1">
        <v>387.72</v>
      </c>
      <c r="M2308" s="1">
        <v>387.78</v>
      </c>
      <c r="N2308" s="1">
        <v>386.05500000000001</v>
      </c>
      <c r="O2308" s="1">
        <v>386.1</v>
      </c>
      <c r="P2308" s="1">
        <v>6</v>
      </c>
      <c r="Q2308" s="1">
        <v>5</v>
      </c>
      <c r="R2308" s="2" t="s">
        <v>31</v>
      </c>
      <c r="S2308" s="2"/>
      <c r="T2308" s="2" t="s">
        <v>153</v>
      </c>
      <c r="U2308" s="2" t="s">
        <v>154</v>
      </c>
      <c r="V2308" s="2" t="s">
        <v>155</v>
      </c>
      <c r="W2308" s="2" t="s">
        <v>4779</v>
      </c>
      <c r="X2308" s="3">
        <v>44902.825694444444</v>
      </c>
      <c r="Y2308" s="2" t="s">
        <v>35</v>
      </c>
      <c r="Z2308" s="2" t="s">
        <v>36</v>
      </c>
      <c r="AA2308" s="2"/>
      <c r="AB2308" s="2" t="s">
        <v>4780</v>
      </c>
    </row>
    <row r="2309" spans="1:28" ht="13" x14ac:dyDescent="0.15">
      <c r="A2309" s="1">
        <v>397</v>
      </c>
      <c r="B2309" s="2" t="s">
        <v>28</v>
      </c>
      <c r="C2309" s="2" t="s">
        <v>4252</v>
      </c>
      <c r="D2309" s="1">
        <v>71</v>
      </c>
      <c r="E2309" s="2" t="s">
        <v>1619</v>
      </c>
      <c r="F2309" s="2" t="s">
        <v>119</v>
      </c>
      <c r="G2309" s="2"/>
      <c r="H2309" s="1">
        <v>32</v>
      </c>
      <c r="I2309" s="1">
        <v>38</v>
      </c>
      <c r="J2309" s="1">
        <v>0</v>
      </c>
      <c r="K2309" s="1">
        <v>5</v>
      </c>
      <c r="L2309" s="1">
        <v>387.72</v>
      </c>
      <c r="M2309" s="1">
        <v>387.78</v>
      </c>
      <c r="N2309" s="1">
        <v>386.05500000000001</v>
      </c>
      <c r="O2309" s="1">
        <v>386.1</v>
      </c>
      <c r="P2309" s="1">
        <v>6</v>
      </c>
      <c r="Q2309" s="1">
        <v>30</v>
      </c>
      <c r="R2309" s="2" t="s">
        <v>31</v>
      </c>
      <c r="S2309" s="2"/>
      <c r="T2309" s="2" t="s">
        <v>125</v>
      </c>
      <c r="U2309" s="2" t="s">
        <v>126</v>
      </c>
      <c r="V2309" s="2" t="s">
        <v>127</v>
      </c>
      <c r="W2309" s="2" t="s">
        <v>4781</v>
      </c>
      <c r="X2309" s="3">
        <v>44902.825694444444</v>
      </c>
      <c r="Y2309" s="2" t="s">
        <v>35</v>
      </c>
      <c r="Z2309" s="2" t="s">
        <v>36</v>
      </c>
      <c r="AA2309" s="2"/>
      <c r="AB2309" s="2" t="s">
        <v>4782</v>
      </c>
    </row>
    <row r="2310" spans="1:28" ht="13" x14ac:dyDescent="0.15">
      <c r="A2310" s="1">
        <v>397</v>
      </c>
      <c r="B2310" s="2" t="s">
        <v>28</v>
      </c>
      <c r="C2310" s="2" t="s">
        <v>4252</v>
      </c>
      <c r="D2310" s="1">
        <v>71</v>
      </c>
      <c r="E2310" s="2" t="s">
        <v>1619</v>
      </c>
      <c r="F2310" s="2" t="s">
        <v>119</v>
      </c>
      <c r="G2310" s="2"/>
      <c r="H2310" s="1">
        <v>32</v>
      </c>
      <c r="I2310" s="1">
        <v>38</v>
      </c>
      <c r="J2310" s="1">
        <v>0</v>
      </c>
      <c r="K2310" s="1">
        <v>5</v>
      </c>
      <c r="L2310" s="1">
        <v>387.72</v>
      </c>
      <c r="M2310" s="1">
        <v>387.78</v>
      </c>
      <c r="N2310" s="1">
        <v>386.05500000000001</v>
      </c>
      <c r="O2310" s="1">
        <v>386.1</v>
      </c>
      <c r="P2310" s="1">
        <v>6</v>
      </c>
      <c r="Q2310" s="1">
        <v>1</v>
      </c>
      <c r="R2310" s="2" t="s">
        <v>31</v>
      </c>
      <c r="S2310" s="2" t="s">
        <v>50</v>
      </c>
      <c r="T2310" s="2"/>
      <c r="U2310" s="2"/>
      <c r="V2310" s="2" t="s">
        <v>50</v>
      </c>
      <c r="W2310" s="2" t="s">
        <v>4783</v>
      </c>
      <c r="X2310" s="3">
        <v>44902.825694444444</v>
      </c>
      <c r="Y2310" s="2" t="s">
        <v>35</v>
      </c>
      <c r="Z2310" s="2" t="s">
        <v>36</v>
      </c>
      <c r="AA2310" s="2" t="s">
        <v>131</v>
      </c>
      <c r="AB2310" s="2" t="s">
        <v>4784</v>
      </c>
    </row>
    <row r="2311" spans="1:28" ht="13" x14ac:dyDescent="0.15">
      <c r="A2311" s="1">
        <v>397</v>
      </c>
      <c r="B2311" s="2" t="s">
        <v>28</v>
      </c>
      <c r="C2311" s="2" t="s">
        <v>4252</v>
      </c>
      <c r="D2311" s="1">
        <v>72</v>
      </c>
      <c r="E2311" s="2" t="s">
        <v>1619</v>
      </c>
      <c r="F2311" s="2">
        <v>2</v>
      </c>
      <c r="G2311" s="2" t="s">
        <v>43</v>
      </c>
      <c r="H2311" s="1">
        <v>78</v>
      </c>
      <c r="I2311" s="1">
        <v>78</v>
      </c>
      <c r="J2311" s="1">
        <v>78</v>
      </c>
      <c r="K2311" s="1">
        <v>5</v>
      </c>
      <c r="L2311" s="1">
        <v>388.37</v>
      </c>
      <c r="M2311" s="1">
        <v>388.37</v>
      </c>
      <c r="N2311" s="1">
        <v>387.82100000000003</v>
      </c>
      <c r="O2311" s="1">
        <v>387.82100000000003</v>
      </c>
      <c r="P2311" s="1">
        <v>0</v>
      </c>
      <c r="Q2311" s="1">
        <v>1</v>
      </c>
      <c r="R2311" s="2" t="s">
        <v>49</v>
      </c>
      <c r="S2311" s="2" t="s">
        <v>50</v>
      </c>
      <c r="T2311" s="2"/>
      <c r="U2311" s="2"/>
      <c r="V2311" s="2" t="s">
        <v>50</v>
      </c>
      <c r="W2311" s="2" t="s">
        <v>4785</v>
      </c>
      <c r="X2311" s="3">
        <v>44903.140972222223</v>
      </c>
      <c r="Y2311" s="2" t="s">
        <v>4483</v>
      </c>
      <c r="Z2311" s="2" t="s">
        <v>36</v>
      </c>
      <c r="AA2311" s="2"/>
      <c r="AB2311" s="2" t="s">
        <v>4786</v>
      </c>
    </row>
    <row r="2312" spans="1:28" ht="13" x14ac:dyDescent="0.15">
      <c r="A2312" s="1">
        <v>397</v>
      </c>
      <c r="B2312" s="2" t="s">
        <v>28</v>
      </c>
      <c r="C2312" s="2" t="s">
        <v>4252</v>
      </c>
      <c r="D2312" s="1">
        <v>72</v>
      </c>
      <c r="E2312" s="2" t="s">
        <v>1619</v>
      </c>
      <c r="F2312" s="2">
        <v>3</v>
      </c>
      <c r="G2312" s="2" t="s">
        <v>29</v>
      </c>
      <c r="H2312" s="1">
        <v>67</v>
      </c>
      <c r="I2312" s="1">
        <v>67</v>
      </c>
      <c r="J2312" s="1">
        <v>67</v>
      </c>
      <c r="K2312" s="1">
        <v>5</v>
      </c>
      <c r="L2312" s="1">
        <v>389.76</v>
      </c>
      <c r="M2312" s="1">
        <v>389.76</v>
      </c>
      <c r="N2312" s="1">
        <v>388.875</v>
      </c>
      <c r="O2312" s="1">
        <v>388.875</v>
      </c>
      <c r="P2312" s="1">
        <v>0</v>
      </c>
      <c r="Q2312" s="1"/>
      <c r="R2312" s="2" t="s">
        <v>38</v>
      </c>
      <c r="S2312" s="2" t="s">
        <v>39</v>
      </c>
      <c r="T2312" s="2"/>
      <c r="U2312" s="2"/>
      <c r="V2312" s="2" t="s">
        <v>39</v>
      </c>
      <c r="W2312" s="2" t="s">
        <v>4787</v>
      </c>
      <c r="X2312" s="3">
        <v>44903.147222222222</v>
      </c>
      <c r="Y2312" s="2" t="s">
        <v>41</v>
      </c>
      <c r="Z2312" s="2" t="s">
        <v>36</v>
      </c>
      <c r="AA2312" s="2"/>
      <c r="AB2312" s="2" t="s">
        <v>4788</v>
      </c>
    </row>
    <row r="2313" spans="1:28" ht="13" x14ac:dyDescent="0.15">
      <c r="A2313" s="1">
        <v>397</v>
      </c>
      <c r="B2313" s="2" t="s">
        <v>28</v>
      </c>
      <c r="C2313" s="2" t="s">
        <v>4252</v>
      </c>
      <c r="D2313" s="1">
        <v>72</v>
      </c>
      <c r="E2313" s="2" t="s">
        <v>1619</v>
      </c>
      <c r="F2313" s="2">
        <v>3</v>
      </c>
      <c r="G2313" s="2" t="s">
        <v>43</v>
      </c>
      <c r="H2313" s="1">
        <v>78</v>
      </c>
      <c r="I2313" s="1">
        <v>78</v>
      </c>
      <c r="J2313" s="1">
        <v>78</v>
      </c>
      <c r="K2313" s="1">
        <v>5</v>
      </c>
      <c r="L2313" s="1">
        <v>389.87</v>
      </c>
      <c r="M2313" s="1">
        <v>389.87</v>
      </c>
      <c r="N2313" s="1">
        <v>388.95800000000003</v>
      </c>
      <c r="O2313" s="1">
        <v>388.95800000000003</v>
      </c>
      <c r="P2313" s="1">
        <v>0</v>
      </c>
      <c r="Q2313" s="1">
        <v>1</v>
      </c>
      <c r="R2313" s="2" t="s">
        <v>49</v>
      </c>
      <c r="S2313" s="2" t="s">
        <v>50</v>
      </c>
      <c r="T2313" s="2"/>
      <c r="U2313" s="2"/>
      <c r="V2313" s="2" t="s">
        <v>50</v>
      </c>
      <c r="W2313" s="2" t="s">
        <v>4789</v>
      </c>
      <c r="X2313" s="3">
        <v>44903.140972222223</v>
      </c>
      <c r="Y2313" s="2" t="s">
        <v>4483</v>
      </c>
      <c r="Z2313" s="2" t="s">
        <v>36</v>
      </c>
      <c r="AA2313" s="2"/>
      <c r="AB2313" s="2" t="s">
        <v>4790</v>
      </c>
    </row>
    <row r="2314" spans="1:28" ht="13" x14ac:dyDescent="0.15">
      <c r="A2314" s="1">
        <v>397</v>
      </c>
      <c r="B2314" s="2" t="s">
        <v>28</v>
      </c>
      <c r="C2314" s="2" t="s">
        <v>4252</v>
      </c>
      <c r="D2314" s="1">
        <v>72</v>
      </c>
      <c r="E2314" s="2" t="s">
        <v>1619</v>
      </c>
      <c r="F2314" s="2">
        <v>4</v>
      </c>
      <c r="G2314" s="2"/>
      <c r="H2314" s="1">
        <v>0</v>
      </c>
      <c r="I2314" s="1">
        <v>5</v>
      </c>
      <c r="J2314" s="1">
        <v>0</v>
      </c>
      <c r="K2314" s="1">
        <v>5</v>
      </c>
      <c r="L2314" s="1">
        <v>390.56</v>
      </c>
      <c r="M2314" s="1">
        <v>390.61</v>
      </c>
      <c r="N2314" s="1">
        <v>389.48200000000003</v>
      </c>
      <c r="O2314" s="1">
        <v>389.52</v>
      </c>
      <c r="P2314" s="1">
        <v>5</v>
      </c>
      <c r="Q2314" s="1">
        <v>5</v>
      </c>
      <c r="R2314" s="2" t="s">
        <v>44</v>
      </c>
      <c r="S2314" s="2" t="s">
        <v>105</v>
      </c>
      <c r="T2314" s="2"/>
      <c r="U2314" s="2"/>
      <c r="V2314" s="2" t="s">
        <v>105</v>
      </c>
      <c r="W2314" s="2" t="s">
        <v>4791</v>
      </c>
      <c r="X2314" s="3">
        <v>44902.851388888892</v>
      </c>
      <c r="Y2314" s="2" t="s">
        <v>798</v>
      </c>
      <c r="Z2314" s="2" t="s">
        <v>36</v>
      </c>
      <c r="AA2314" s="2"/>
      <c r="AB2314" s="2" t="s">
        <v>4792</v>
      </c>
    </row>
    <row r="2315" spans="1:28" ht="13" x14ac:dyDescent="0.15">
      <c r="A2315" s="1">
        <v>397</v>
      </c>
      <c r="B2315" s="2" t="s">
        <v>28</v>
      </c>
      <c r="C2315" s="2" t="s">
        <v>4252</v>
      </c>
      <c r="D2315" s="1">
        <v>72</v>
      </c>
      <c r="E2315" s="2" t="s">
        <v>1619</v>
      </c>
      <c r="F2315" s="2">
        <v>4</v>
      </c>
      <c r="G2315" s="2" t="s">
        <v>43</v>
      </c>
      <c r="H2315" s="1">
        <v>78</v>
      </c>
      <c r="I2315" s="1">
        <v>78</v>
      </c>
      <c r="J2315" s="1">
        <v>78</v>
      </c>
      <c r="K2315" s="1">
        <v>5</v>
      </c>
      <c r="L2315" s="1">
        <v>391.34</v>
      </c>
      <c r="M2315" s="1">
        <v>391.34</v>
      </c>
      <c r="N2315" s="1">
        <v>390.07299999999998</v>
      </c>
      <c r="O2315" s="1">
        <v>390.07299999999998</v>
      </c>
      <c r="P2315" s="1">
        <v>0</v>
      </c>
      <c r="Q2315" s="1">
        <v>1</v>
      </c>
      <c r="R2315" s="2" t="s">
        <v>49</v>
      </c>
      <c r="S2315" s="2" t="s">
        <v>50</v>
      </c>
      <c r="T2315" s="2"/>
      <c r="U2315" s="2"/>
      <c r="V2315" s="2" t="s">
        <v>50</v>
      </c>
      <c r="W2315" s="2" t="s">
        <v>4793</v>
      </c>
      <c r="X2315" s="3">
        <v>44903.140972222223</v>
      </c>
      <c r="Y2315" s="2" t="s">
        <v>4483</v>
      </c>
      <c r="Z2315" s="2" t="s">
        <v>36</v>
      </c>
      <c r="AA2315" s="2"/>
      <c r="AB2315" s="2" t="s">
        <v>4794</v>
      </c>
    </row>
    <row r="2316" spans="1:28" ht="13" x14ac:dyDescent="0.15">
      <c r="A2316" s="1">
        <v>397</v>
      </c>
      <c r="B2316" s="2" t="s">
        <v>28</v>
      </c>
      <c r="C2316" s="2" t="s">
        <v>4252</v>
      </c>
      <c r="D2316" s="1">
        <v>73</v>
      </c>
      <c r="E2316" s="2" t="s">
        <v>1619</v>
      </c>
      <c r="F2316" s="2">
        <v>1</v>
      </c>
      <c r="G2316" s="2" t="s">
        <v>43</v>
      </c>
      <c r="H2316" s="1">
        <v>75</v>
      </c>
      <c r="I2316" s="1">
        <v>75</v>
      </c>
      <c r="J2316" s="1">
        <v>75</v>
      </c>
      <c r="K2316" s="1">
        <v>5</v>
      </c>
      <c r="L2316" s="1">
        <v>391.65</v>
      </c>
      <c r="M2316" s="1">
        <v>391.65</v>
      </c>
      <c r="N2316" s="1">
        <v>391.48099999999999</v>
      </c>
      <c r="O2316" s="1">
        <v>391.48099999999999</v>
      </c>
      <c r="P2316" s="1">
        <v>0</v>
      </c>
      <c r="Q2316" s="1">
        <v>1</v>
      </c>
      <c r="R2316" s="2" t="s">
        <v>49</v>
      </c>
      <c r="S2316" s="2" t="s">
        <v>50</v>
      </c>
      <c r="T2316" s="2"/>
      <c r="U2316" s="2"/>
      <c r="V2316" s="2" t="s">
        <v>50</v>
      </c>
      <c r="W2316" s="2" t="s">
        <v>4795</v>
      </c>
      <c r="X2316" s="3">
        <v>44903.15347222222</v>
      </c>
      <c r="Y2316" s="2" t="s">
        <v>4483</v>
      </c>
      <c r="Z2316" s="2" t="s">
        <v>36</v>
      </c>
      <c r="AA2316" s="2"/>
      <c r="AB2316" s="2" t="s">
        <v>4796</v>
      </c>
    </row>
    <row r="2317" spans="1:28" ht="13" x14ac:dyDescent="0.15">
      <c r="A2317" s="1">
        <v>397</v>
      </c>
      <c r="B2317" s="2" t="s">
        <v>28</v>
      </c>
      <c r="C2317" s="2" t="s">
        <v>4252</v>
      </c>
      <c r="D2317" s="1">
        <v>72</v>
      </c>
      <c r="E2317" s="2" t="s">
        <v>1619</v>
      </c>
      <c r="F2317" s="2" t="s">
        <v>119</v>
      </c>
      <c r="G2317" s="2"/>
      <c r="H2317" s="1">
        <v>30</v>
      </c>
      <c r="I2317" s="1">
        <v>36</v>
      </c>
      <c r="J2317" s="1">
        <v>0</v>
      </c>
      <c r="K2317" s="1">
        <v>5</v>
      </c>
      <c r="L2317" s="1">
        <v>392.37</v>
      </c>
      <c r="M2317" s="1">
        <v>392.43</v>
      </c>
      <c r="N2317" s="1">
        <v>390.85399999999998</v>
      </c>
      <c r="O2317" s="1">
        <v>390.899</v>
      </c>
      <c r="P2317" s="1">
        <v>6</v>
      </c>
      <c r="Q2317" s="1">
        <v>30</v>
      </c>
      <c r="R2317" s="2" t="s">
        <v>31</v>
      </c>
      <c r="S2317" s="2"/>
      <c r="T2317" s="2" t="s">
        <v>120</v>
      </c>
      <c r="U2317" s="2" t="s">
        <v>121</v>
      </c>
      <c r="V2317" s="2" t="s">
        <v>122</v>
      </c>
      <c r="W2317" s="2" t="s">
        <v>4797</v>
      </c>
      <c r="X2317" s="3">
        <v>44902.852777777778</v>
      </c>
      <c r="Y2317" s="2" t="s">
        <v>35</v>
      </c>
      <c r="Z2317" s="2" t="s">
        <v>36</v>
      </c>
      <c r="AA2317" s="2"/>
      <c r="AB2317" s="2" t="s">
        <v>4798</v>
      </c>
    </row>
    <row r="2318" spans="1:28" ht="13" x14ac:dyDescent="0.15">
      <c r="A2318" s="1">
        <v>397</v>
      </c>
      <c r="B2318" s="2" t="s">
        <v>28</v>
      </c>
      <c r="C2318" s="2" t="s">
        <v>4252</v>
      </c>
      <c r="D2318" s="1">
        <v>72</v>
      </c>
      <c r="E2318" s="2" t="s">
        <v>1619</v>
      </c>
      <c r="F2318" s="2" t="s">
        <v>119</v>
      </c>
      <c r="G2318" s="2"/>
      <c r="H2318" s="1">
        <v>30</v>
      </c>
      <c r="I2318" s="1">
        <v>36</v>
      </c>
      <c r="J2318" s="1">
        <v>0</v>
      </c>
      <c r="K2318" s="1">
        <v>5</v>
      </c>
      <c r="L2318" s="1">
        <v>392.37</v>
      </c>
      <c r="M2318" s="1">
        <v>392.43</v>
      </c>
      <c r="N2318" s="1">
        <v>390.85399999999998</v>
      </c>
      <c r="O2318" s="1">
        <v>390.899</v>
      </c>
      <c r="P2318" s="1">
        <v>6</v>
      </c>
      <c r="Q2318" s="1">
        <v>20</v>
      </c>
      <c r="R2318" s="2" t="s">
        <v>31</v>
      </c>
      <c r="S2318" s="2"/>
      <c r="T2318" s="2" t="s">
        <v>158</v>
      </c>
      <c r="U2318" s="2" t="s">
        <v>159</v>
      </c>
      <c r="V2318" s="2" t="s">
        <v>160</v>
      </c>
      <c r="W2318" s="2" t="s">
        <v>4799</v>
      </c>
      <c r="X2318" s="3">
        <v>44902.852777777778</v>
      </c>
      <c r="Y2318" s="2" t="s">
        <v>35</v>
      </c>
      <c r="Z2318" s="2" t="s">
        <v>36</v>
      </c>
      <c r="AA2318" s="2"/>
      <c r="AB2318" s="2" t="s">
        <v>4800</v>
      </c>
    </row>
    <row r="2319" spans="1:28" ht="13" x14ac:dyDescent="0.15">
      <c r="A2319" s="1">
        <v>397</v>
      </c>
      <c r="B2319" s="2" t="s">
        <v>28</v>
      </c>
      <c r="C2319" s="2" t="s">
        <v>4252</v>
      </c>
      <c r="D2319" s="1">
        <v>72</v>
      </c>
      <c r="E2319" s="2" t="s">
        <v>1619</v>
      </c>
      <c r="F2319" s="2" t="s">
        <v>119</v>
      </c>
      <c r="G2319" s="2"/>
      <c r="H2319" s="1">
        <v>30</v>
      </c>
      <c r="I2319" s="1">
        <v>36</v>
      </c>
      <c r="J2319" s="1">
        <v>0</v>
      </c>
      <c r="K2319" s="1">
        <v>5</v>
      </c>
      <c r="L2319" s="1">
        <v>392.37</v>
      </c>
      <c r="M2319" s="1">
        <v>392.43</v>
      </c>
      <c r="N2319" s="1">
        <v>390.85399999999998</v>
      </c>
      <c r="O2319" s="1">
        <v>390.899</v>
      </c>
      <c r="P2319" s="1">
        <v>6</v>
      </c>
      <c r="Q2319" s="1">
        <v>5</v>
      </c>
      <c r="R2319" s="2" t="s">
        <v>31</v>
      </c>
      <c r="S2319" s="2"/>
      <c r="T2319" s="2" t="s">
        <v>153</v>
      </c>
      <c r="U2319" s="2" t="s">
        <v>154</v>
      </c>
      <c r="V2319" s="2" t="s">
        <v>155</v>
      </c>
      <c r="W2319" s="2" t="s">
        <v>4801</v>
      </c>
      <c r="X2319" s="3">
        <v>44902.852777777778</v>
      </c>
      <c r="Y2319" s="2" t="s">
        <v>35</v>
      </c>
      <c r="Z2319" s="2" t="s">
        <v>36</v>
      </c>
      <c r="AA2319" s="2"/>
      <c r="AB2319" s="2" t="s">
        <v>4802</v>
      </c>
    </row>
    <row r="2320" spans="1:28" ht="13" x14ac:dyDescent="0.15">
      <c r="A2320" s="1">
        <v>397</v>
      </c>
      <c r="B2320" s="2" t="s">
        <v>28</v>
      </c>
      <c r="C2320" s="2" t="s">
        <v>4252</v>
      </c>
      <c r="D2320" s="1">
        <v>72</v>
      </c>
      <c r="E2320" s="2" t="s">
        <v>1619</v>
      </c>
      <c r="F2320" s="2" t="s">
        <v>119</v>
      </c>
      <c r="G2320" s="2"/>
      <c r="H2320" s="1">
        <v>30</v>
      </c>
      <c r="I2320" s="1">
        <v>36</v>
      </c>
      <c r="J2320" s="1">
        <v>0</v>
      </c>
      <c r="K2320" s="1">
        <v>5</v>
      </c>
      <c r="L2320" s="1">
        <v>392.37</v>
      </c>
      <c r="M2320" s="1">
        <v>392.43</v>
      </c>
      <c r="N2320" s="1">
        <v>390.85399999999998</v>
      </c>
      <c r="O2320" s="1">
        <v>390.899</v>
      </c>
      <c r="P2320" s="1">
        <v>6</v>
      </c>
      <c r="Q2320" s="1">
        <v>30</v>
      </c>
      <c r="R2320" s="2" t="s">
        <v>31</v>
      </c>
      <c r="S2320" s="2"/>
      <c r="T2320" s="2" t="s">
        <v>125</v>
      </c>
      <c r="U2320" s="2" t="s">
        <v>126</v>
      </c>
      <c r="V2320" s="2" t="s">
        <v>127</v>
      </c>
      <c r="W2320" s="2" t="s">
        <v>4803</v>
      </c>
      <c r="X2320" s="3">
        <v>44902.852777777778</v>
      </c>
      <c r="Y2320" s="2" t="s">
        <v>35</v>
      </c>
      <c r="Z2320" s="2" t="s">
        <v>36</v>
      </c>
      <c r="AA2320" s="2"/>
      <c r="AB2320" s="2" t="s">
        <v>4804</v>
      </c>
    </row>
    <row r="2321" spans="1:28" ht="13" x14ac:dyDescent="0.15">
      <c r="A2321" s="1">
        <v>397</v>
      </c>
      <c r="B2321" s="2" t="s">
        <v>28</v>
      </c>
      <c r="C2321" s="2" t="s">
        <v>4252</v>
      </c>
      <c r="D2321" s="1">
        <v>72</v>
      </c>
      <c r="E2321" s="2" t="s">
        <v>1619</v>
      </c>
      <c r="F2321" s="2" t="s">
        <v>119</v>
      </c>
      <c r="G2321" s="2"/>
      <c r="H2321" s="1">
        <v>30</v>
      </c>
      <c r="I2321" s="1">
        <v>36</v>
      </c>
      <c r="J2321" s="1">
        <v>30</v>
      </c>
      <c r="K2321" s="1">
        <v>5</v>
      </c>
      <c r="L2321" s="1">
        <v>392.37</v>
      </c>
      <c r="M2321" s="1">
        <v>392.43</v>
      </c>
      <c r="N2321" s="1">
        <v>390.85399999999998</v>
      </c>
      <c r="O2321" s="1">
        <v>390.9</v>
      </c>
      <c r="P2321" s="1">
        <v>6</v>
      </c>
      <c r="Q2321" s="1">
        <v>212</v>
      </c>
      <c r="R2321" s="2" t="s">
        <v>59</v>
      </c>
      <c r="S2321" s="2" t="s">
        <v>32</v>
      </c>
      <c r="T2321" s="2"/>
      <c r="U2321" s="2"/>
      <c r="V2321" s="2" t="s">
        <v>32</v>
      </c>
      <c r="W2321" s="2" t="s">
        <v>4805</v>
      </c>
      <c r="X2321" s="3">
        <v>44902.851388888892</v>
      </c>
      <c r="Y2321" s="2" t="s">
        <v>798</v>
      </c>
      <c r="Z2321" s="2" t="s">
        <v>36</v>
      </c>
      <c r="AA2321" s="2"/>
      <c r="AB2321" s="2" t="s">
        <v>4806</v>
      </c>
    </row>
    <row r="2322" spans="1:28" ht="13" x14ac:dyDescent="0.15">
      <c r="A2322" s="1">
        <v>397</v>
      </c>
      <c r="B2322" s="2" t="s">
        <v>28</v>
      </c>
      <c r="C2322" s="2" t="s">
        <v>4252</v>
      </c>
      <c r="D2322" s="1">
        <v>72</v>
      </c>
      <c r="E2322" s="2" t="s">
        <v>1619</v>
      </c>
      <c r="F2322" s="2" t="s">
        <v>119</v>
      </c>
      <c r="G2322" s="2"/>
      <c r="H2322" s="1">
        <v>30</v>
      </c>
      <c r="I2322" s="1">
        <v>36</v>
      </c>
      <c r="J2322" s="1">
        <v>0</v>
      </c>
      <c r="K2322" s="1">
        <v>5</v>
      </c>
      <c r="L2322" s="1">
        <v>392.37</v>
      </c>
      <c r="M2322" s="1">
        <v>392.43</v>
      </c>
      <c r="N2322" s="1">
        <v>390.85399999999998</v>
      </c>
      <c r="O2322" s="1">
        <v>390.899</v>
      </c>
      <c r="P2322" s="1">
        <v>6</v>
      </c>
      <c r="Q2322" s="1">
        <v>20</v>
      </c>
      <c r="R2322" s="2" t="s">
        <v>31</v>
      </c>
      <c r="S2322" s="2"/>
      <c r="T2322" s="2" t="s">
        <v>146</v>
      </c>
      <c r="U2322" s="2" t="s">
        <v>147</v>
      </c>
      <c r="V2322" s="2" t="s">
        <v>148</v>
      </c>
      <c r="W2322" s="2" t="s">
        <v>4807</v>
      </c>
      <c r="X2322" s="3">
        <v>44902.852777777778</v>
      </c>
      <c r="Y2322" s="2" t="s">
        <v>35</v>
      </c>
      <c r="Z2322" s="2" t="s">
        <v>36</v>
      </c>
      <c r="AA2322" s="2"/>
      <c r="AB2322" s="2" t="s">
        <v>4808</v>
      </c>
    </row>
    <row r="2323" spans="1:28" ht="13" x14ac:dyDescent="0.15">
      <c r="A2323" s="1">
        <v>397</v>
      </c>
      <c r="B2323" s="2" t="s">
        <v>28</v>
      </c>
      <c r="C2323" s="2" t="s">
        <v>4252</v>
      </c>
      <c r="D2323" s="1">
        <v>72</v>
      </c>
      <c r="E2323" s="2" t="s">
        <v>1619</v>
      </c>
      <c r="F2323" s="2" t="s">
        <v>119</v>
      </c>
      <c r="G2323" s="2"/>
      <c r="H2323" s="1">
        <v>30</v>
      </c>
      <c r="I2323" s="1">
        <v>36</v>
      </c>
      <c r="J2323" s="1">
        <v>0</v>
      </c>
      <c r="K2323" s="1">
        <v>5</v>
      </c>
      <c r="L2323" s="1">
        <v>392.37</v>
      </c>
      <c r="M2323" s="1">
        <v>392.43</v>
      </c>
      <c r="N2323" s="1">
        <v>390.85399999999998</v>
      </c>
      <c r="O2323" s="1">
        <v>390.899</v>
      </c>
      <c r="P2323" s="1">
        <v>6</v>
      </c>
      <c r="Q2323" s="1">
        <v>5</v>
      </c>
      <c r="R2323" s="2" t="s">
        <v>31</v>
      </c>
      <c r="S2323" s="2"/>
      <c r="T2323" s="2" t="s">
        <v>136</v>
      </c>
      <c r="U2323" s="2" t="s">
        <v>137</v>
      </c>
      <c r="V2323" s="2" t="s">
        <v>138</v>
      </c>
      <c r="W2323" s="2" t="s">
        <v>4809</v>
      </c>
      <c r="X2323" s="3">
        <v>44902.852777777778</v>
      </c>
      <c r="Y2323" s="2" t="s">
        <v>35</v>
      </c>
      <c r="Z2323" s="2" t="s">
        <v>36</v>
      </c>
      <c r="AA2323" s="2"/>
      <c r="AB2323" s="2" t="s">
        <v>4810</v>
      </c>
    </row>
    <row r="2324" spans="1:28" ht="13" x14ac:dyDescent="0.15">
      <c r="A2324" s="1">
        <v>397</v>
      </c>
      <c r="B2324" s="2" t="s">
        <v>28</v>
      </c>
      <c r="C2324" s="2" t="s">
        <v>4252</v>
      </c>
      <c r="D2324" s="1">
        <v>72</v>
      </c>
      <c r="E2324" s="2" t="s">
        <v>1619</v>
      </c>
      <c r="F2324" s="2" t="s">
        <v>119</v>
      </c>
      <c r="G2324" s="2"/>
      <c r="H2324" s="1">
        <v>30</v>
      </c>
      <c r="I2324" s="1">
        <v>36</v>
      </c>
      <c r="J2324" s="1">
        <v>0</v>
      </c>
      <c r="K2324" s="1">
        <v>5</v>
      </c>
      <c r="L2324" s="1">
        <v>392.37</v>
      </c>
      <c r="M2324" s="1">
        <v>392.43</v>
      </c>
      <c r="N2324" s="1">
        <v>390.85399999999998</v>
      </c>
      <c r="O2324" s="1">
        <v>390.899</v>
      </c>
      <c r="P2324" s="1">
        <v>6</v>
      </c>
      <c r="Q2324" s="1">
        <v>1</v>
      </c>
      <c r="R2324" s="2" t="s">
        <v>31</v>
      </c>
      <c r="S2324" s="2" t="s">
        <v>50</v>
      </c>
      <c r="T2324" s="2"/>
      <c r="U2324" s="2"/>
      <c r="V2324" s="2" t="s">
        <v>50</v>
      </c>
      <c r="W2324" s="2" t="s">
        <v>4811</v>
      </c>
      <c r="X2324" s="3">
        <v>44902.852777777778</v>
      </c>
      <c r="Y2324" s="2" t="s">
        <v>35</v>
      </c>
      <c r="Z2324" s="2" t="s">
        <v>36</v>
      </c>
      <c r="AA2324" s="2" t="s">
        <v>131</v>
      </c>
      <c r="AB2324" s="2" t="s">
        <v>4812</v>
      </c>
    </row>
    <row r="2325" spans="1:28" ht="13" x14ac:dyDescent="0.15">
      <c r="A2325" s="1">
        <v>397</v>
      </c>
      <c r="B2325" s="2" t="s">
        <v>28</v>
      </c>
      <c r="C2325" s="2" t="s">
        <v>4252</v>
      </c>
      <c r="D2325" s="1">
        <v>72</v>
      </c>
      <c r="E2325" s="2" t="s">
        <v>1619</v>
      </c>
      <c r="F2325" s="2" t="s">
        <v>119</v>
      </c>
      <c r="G2325" s="2"/>
      <c r="H2325" s="1">
        <v>30</v>
      </c>
      <c r="I2325" s="1">
        <v>36</v>
      </c>
      <c r="J2325" s="1">
        <v>0</v>
      </c>
      <c r="K2325" s="1">
        <v>5</v>
      </c>
      <c r="L2325" s="1">
        <v>392.37</v>
      </c>
      <c r="M2325" s="1">
        <v>392.43</v>
      </c>
      <c r="N2325" s="1">
        <v>390.85399999999998</v>
      </c>
      <c r="O2325" s="1">
        <v>390.899</v>
      </c>
      <c r="P2325" s="1">
        <v>6</v>
      </c>
      <c r="Q2325" s="1">
        <v>5</v>
      </c>
      <c r="R2325" s="2" t="s">
        <v>31</v>
      </c>
      <c r="S2325" s="2"/>
      <c r="T2325" s="2" t="s">
        <v>141</v>
      </c>
      <c r="U2325" s="2" t="s">
        <v>142</v>
      </c>
      <c r="V2325" s="2" t="s">
        <v>143</v>
      </c>
      <c r="W2325" s="2" t="s">
        <v>4813</v>
      </c>
      <c r="X2325" s="3">
        <v>44902.852777777778</v>
      </c>
      <c r="Y2325" s="2" t="s">
        <v>35</v>
      </c>
      <c r="Z2325" s="2" t="s">
        <v>36</v>
      </c>
      <c r="AA2325" s="2"/>
      <c r="AB2325" s="2" t="s">
        <v>4814</v>
      </c>
    </row>
    <row r="2326" spans="1:28" ht="13" x14ac:dyDescent="0.15">
      <c r="A2326" s="1">
        <v>397</v>
      </c>
      <c r="B2326" s="2" t="s">
        <v>28</v>
      </c>
      <c r="C2326" s="2" t="s">
        <v>4252</v>
      </c>
      <c r="D2326" s="1">
        <v>73</v>
      </c>
      <c r="E2326" s="2" t="s">
        <v>1619</v>
      </c>
      <c r="F2326" s="2">
        <v>2</v>
      </c>
      <c r="G2326" s="2" t="s">
        <v>43</v>
      </c>
      <c r="H2326" s="1">
        <v>75</v>
      </c>
      <c r="I2326" s="1">
        <v>75</v>
      </c>
      <c r="J2326" s="1">
        <v>75</v>
      </c>
      <c r="K2326" s="1">
        <v>5</v>
      </c>
      <c r="L2326" s="1">
        <v>393.14</v>
      </c>
      <c r="M2326" s="1">
        <v>393.14</v>
      </c>
      <c r="N2326" s="1">
        <v>392.63600000000002</v>
      </c>
      <c r="O2326" s="1">
        <v>392.63600000000002</v>
      </c>
      <c r="P2326" s="1">
        <v>0</v>
      </c>
      <c r="Q2326" s="1">
        <v>1</v>
      </c>
      <c r="R2326" s="2" t="s">
        <v>49</v>
      </c>
      <c r="S2326" s="2" t="s">
        <v>50</v>
      </c>
      <c r="T2326" s="2"/>
      <c r="U2326" s="2"/>
      <c r="V2326" s="2" t="s">
        <v>50</v>
      </c>
      <c r="W2326" s="2" t="s">
        <v>4815</v>
      </c>
      <c r="X2326" s="3">
        <v>44903.15347222222</v>
      </c>
      <c r="Y2326" s="2" t="s">
        <v>4483</v>
      </c>
      <c r="Z2326" s="2" t="s">
        <v>36</v>
      </c>
      <c r="AA2326" s="2"/>
      <c r="AB2326" s="2" t="s">
        <v>4816</v>
      </c>
    </row>
    <row r="2327" spans="1:28" ht="13" x14ac:dyDescent="0.15">
      <c r="A2327" s="1">
        <v>397</v>
      </c>
      <c r="B2327" s="2" t="s">
        <v>28</v>
      </c>
      <c r="C2327" s="2" t="s">
        <v>4252</v>
      </c>
      <c r="D2327" s="1">
        <v>73</v>
      </c>
      <c r="E2327" s="2" t="s">
        <v>1619</v>
      </c>
      <c r="F2327" s="2">
        <v>3</v>
      </c>
      <c r="G2327" s="2" t="s">
        <v>43</v>
      </c>
      <c r="H2327" s="1">
        <v>75</v>
      </c>
      <c r="I2327" s="1">
        <v>75</v>
      </c>
      <c r="J2327" s="1">
        <v>75</v>
      </c>
      <c r="K2327" s="1">
        <v>5</v>
      </c>
      <c r="L2327" s="1">
        <v>394.64</v>
      </c>
      <c r="M2327" s="1">
        <v>394.64</v>
      </c>
      <c r="N2327" s="1">
        <v>393.79899999999998</v>
      </c>
      <c r="O2327" s="1">
        <v>393.79899999999998</v>
      </c>
      <c r="P2327" s="1">
        <v>0</v>
      </c>
      <c r="Q2327" s="1">
        <v>1</v>
      </c>
      <c r="R2327" s="2" t="s">
        <v>49</v>
      </c>
      <c r="S2327" s="2" t="s">
        <v>50</v>
      </c>
      <c r="T2327" s="2"/>
      <c r="U2327" s="2"/>
      <c r="V2327" s="2" t="s">
        <v>50</v>
      </c>
      <c r="W2327" s="2" t="s">
        <v>4817</v>
      </c>
      <c r="X2327" s="3">
        <v>44903.15347222222</v>
      </c>
      <c r="Y2327" s="2" t="s">
        <v>4483</v>
      </c>
      <c r="Z2327" s="2" t="s">
        <v>36</v>
      </c>
      <c r="AA2327" s="2"/>
      <c r="AB2327" s="2" t="s">
        <v>4818</v>
      </c>
    </row>
    <row r="2328" spans="1:28" ht="13" x14ac:dyDescent="0.15">
      <c r="A2328" s="1">
        <v>397</v>
      </c>
      <c r="B2328" s="2" t="s">
        <v>28</v>
      </c>
      <c r="C2328" s="2" t="s">
        <v>4252</v>
      </c>
      <c r="D2328" s="1">
        <v>73</v>
      </c>
      <c r="E2328" s="2" t="s">
        <v>1619</v>
      </c>
      <c r="F2328" s="2">
        <v>3</v>
      </c>
      <c r="G2328" s="2" t="s">
        <v>29</v>
      </c>
      <c r="H2328" s="1">
        <v>80</v>
      </c>
      <c r="I2328" s="1">
        <v>80</v>
      </c>
      <c r="J2328" s="1">
        <v>80</v>
      </c>
      <c r="K2328" s="1">
        <v>5</v>
      </c>
      <c r="L2328" s="1">
        <v>394.69</v>
      </c>
      <c r="M2328" s="1">
        <v>394.69</v>
      </c>
      <c r="N2328" s="1">
        <v>393.83800000000002</v>
      </c>
      <c r="O2328" s="1">
        <v>393.83800000000002</v>
      </c>
      <c r="P2328" s="1">
        <v>0</v>
      </c>
      <c r="Q2328" s="1"/>
      <c r="R2328" s="2" t="s">
        <v>38</v>
      </c>
      <c r="S2328" s="2" t="s">
        <v>39</v>
      </c>
      <c r="T2328" s="2"/>
      <c r="U2328" s="2"/>
      <c r="V2328" s="2" t="s">
        <v>39</v>
      </c>
      <c r="W2328" s="2" t="s">
        <v>4819</v>
      </c>
      <c r="X2328" s="3">
        <v>44903.165972222225</v>
      </c>
      <c r="Y2328" s="2" t="s">
        <v>41</v>
      </c>
      <c r="Z2328" s="2" t="s">
        <v>36</v>
      </c>
      <c r="AA2328" s="2"/>
      <c r="AB2328" s="2" t="s">
        <v>4820</v>
      </c>
    </row>
    <row r="2329" spans="1:28" ht="13" x14ac:dyDescent="0.15">
      <c r="A2329" s="1">
        <v>397</v>
      </c>
      <c r="B2329" s="2" t="s">
        <v>28</v>
      </c>
      <c r="C2329" s="2" t="s">
        <v>4252</v>
      </c>
      <c r="D2329" s="1">
        <v>73</v>
      </c>
      <c r="E2329" s="2" t="s">
        <v>1619</v>
      </c>
      <c r="F2329" s="2">
        <v>4</v>
      </c>
      <c r="G2329" s="2" t="s">
        <v>43</v>
      </c>
      <c r="H2329" s="1">
        <v>75</v>
      </c>
      <c r="I2329" s="1">
        <v>75</v>
      </c>
      <c r="J2329" s="1">
        <v>75</v>
      </c>
      <c r="K2329" s="1">
        <v>5</v>
      </c>
      <c r="L2329" s="1">
        <v>396.14</v>
      </c>
      <c r="M2329" s="1">
        <v>396.14</v>
      </c>
      <c r="N2329" s="1">
        <v>394.96199999999999</v>
      </c>
      <c r="O2329" s="1">
        <v>394.96199999999999</v>
      </c>
      <c r="P2329" s="1">
        <v>0</v>
      </c>
      <c r="Q2329" s="1">
        <v>1</v>
      </c>
      <c r="R2329" s="2" t="s">
        <v>49</v>
      </c>
      <c r="S2329" s="2" t="s">
        <v>50</v>
      </c>
      <c r="T2329" s="2"/>
      <c r="U2329" s="2"/>
      <c r="V2329" s="2" t="s">
        <v>50</v>
      </c>
      <c r="W2329" s="2" t="s">
        <v>4821</v>
      </c>
      <c r="X2329" s="3">
        <v>44903.15347222222</v>
      </c>
      <c r="Y2329" s="2" t="s">
        <v>4483</v>
      </c>
      <c r="Z2329" s="2" t="s">
        <v>36</v>
      </c>
      <c r="AA2329" s="2"/>
      <c r="AB2329" s="2" t="s">
        <v>4822</v>
      </c>
    </row>
    <row r="2330" spans="1:28" ht="13" x14ac:dyDescent="0.15">
      <c r="A2330" s="1">
        <v>397</v>
      </c>
      <c r="B2330" s="2" t="s">
        <v>28</v>
      </c>
      <c r="C2330" s="2" t="s">
        <v>4252</v>
      </c>
      <c r="D2330" s="1">
        <v>74</v>
      </c>
      <c r="E2330" s="2" t="s">
        <v>1619</v>
      </c>
      <c r="F2330" s="2">
        <v>1</v>
      </c>
      <c r="G2330" s="2" t="s">
        <v>43</v>
      </c>
      <c r="H2330" s="1">
        <v>75</v>
      </c>
      <c r="I2330" s="1">
        <v>75</v>
      </c>
      <c r="J2330" s="1">
        <v>75</v>
      </c>
      <c r="K2330" s="1">
        <v>5</v>
      </c>
      <c r="L2330" s="1">
        <v>396.55</v>
      </c>
      <c r="M2330" s="1">
        <v>396.55</v>
      </c>
      <c r="N2330" s="1">
        <v>396.274</v>
      </c>
      <c r="O2330" s="1">
        <v>396.274</v>
      </c>
      <c r="P2330" s="1">
        <v>0</v>
      </c>
      <c r="Q2330" s="1">
        <v>1</v>
      </c>
      <c r="R2330" s="2" t="s">
        <v>49</v>
      </c>
      <c r="S2330" s="2" t="s">
        <v>50</v>
      </c>
      <c r="T2330" s="2"/>
      <c r="U2330" s="2"/>
      <c r="V2330" s="2" t="s">
        <v>50</v>
      </c>
      <c r="W2330" s="2" t="s">
        <v>4823</v>
      </c>
      <c r="X2330" s="3">
        <v>44903.17291666667</v>
      </c>
      <c r="Y2330" s="2" t="s">
        <v>4483</v>
      </c>
      <c r="Z2330" s="2" t="s">
        <v>36</v>
      </c>
      <c r="AA2330" s="2"/>
      <c r="AB2330" s="2" t="s">
        <v>4824</v>
      </c>
    </row>
    <row r="2331" spans="1:28" ht="13" x14ac:dyDescent="0.15">
      <c r="A2331" s="1">
        <v>397</v>
      </c>
      <c r="B2331" s="2" t="s">
        <v>28</v>
      </c>
      <c r="C2331" s="2" t="s">
        <v>4252</v>
      </c>
      <c r="D2331" s="1">
        <v>73</v>
      </c>
      <c r="E2331" s="2" t="s">
        <v>1619</v>
      </c>
      <c r="F2331" s="2" t="s">
        <v>119</v>
      </c>
      <c r="G2331" s="2"/>
      <c r="H2331" s="1">
        <v>29</v>
      </c>
      <c r="I2331" s="1">
        <v>35</v>
      </c>
      <c r="J2331" s="1">
        <v>0</v>
      </c>
      <c r="K2331" s="1">
        <v>5</v>
      </c>
      <c r="L2331" s="1">
        <v>397.16</v>
      </c>
      <c r="M2331" s="1">
        <v>397.22</v>
      </c>
      <c r="N2331" s="1">
        <v>395.75400000000002</v>
      </c>
      <c r="O2331" s="1">
        <v>395.80099999999999</v>
      </c>
      <c r="P2331" s="1">
        <v>6</v>
      </c>
      <c r="Q2331" s="1">
        <v>5</v>
      </c>
      <c r="R2331" s="2" t="s">
        <v>31</v>
      </c>
      <c r="S2331" s="2"/>
      <c r="T2331" s="2" t="s">
        <v>136</v>
      </c>
      <c r="U2331" s="2" t="s">
        <v>137</v>
      </c>
      <c r="V2331" s="2" t="s">
        <v>138</v>
      </c>
      <c r="W2331" s="2" t="s">
        <v>4825</v>
      </c>
      <c r="X2331" s="3">
        <v>44902.878472222219</v>
      </c>
      <c r="Y2331" s="2" t="s">
        <v>35</v>
      </c>
      <c r="Z2331" s="2" t="s">
        <v>36</v>
      </c>
      <c r="AA2331" s="2"/>
      <c r="AB2331" s="2" t="s">
        <v>4826</v>
      </c>
    </row>
    <row r="2332" spans="1:28" ht="13" x14ac:dyDescent="0.15">
      <c r="A2332" s="1">
        <v>397</v>
      </c>
      <c r="B2332" s="2" t="s">
        <v>28</v>
      </c>
      <c r="C2332" s="2" t="s">
        <v>4252</v>
      </c>
      <c r="D2332" s="1">
        <v>73</v>
      </c>
      <c r="E2332" s="2" t="s">
        <v>1619</v>
      </c>
      <c r="F2332" s="2" t="s">
        <v>119</v>
      </c>
      <c r="G2332" s="2"/>
      <c r="H2332" s="1">
        <v>29</v>
      </c>
      <c r="I2332" s="1">
        <v>35</v>
      </c>
      <c r="J2332" s="1">
        <v>0</v>
      </c>
      <c r="K2332" s="1">
        <v>5</v>
      </c>
      <c r="L2332" s="1">
        <v>397.16</v>
      </c>
      <c r="M2332" s="1">
        <v>397.22</v>
      </c>
      <c r="N2332" s="1">
        <v>395.75400000000002</v>
      </c>
      <c r="O2332" s="1">
        <v>395.80099999999999</v>
      </c>
      <c r="P2332" s="1">
        <v>6</v>
      </c>
      <c r="Q2332" s="1">
        <v>5</v>
      </c>
      <c r="R2332" s="2" t="s">
        <v>31</v>
      </c>
      <c r="S2332" s="2"/>
      <c r="T2332" s="2" t="s">
        <v>153</v>
      </c>
      <c r="U2332" s="2" t="s">
        <v>154</v>
      </c>
      <c r="V2332" s="2" t="s">
        <v>155</v>
      </c>
      <c r="W2332" s="2" t="s">
        <v>4827</v>
      </c>
      <c r="X2332" s="3">
        <v>44902.878472222219</v>
      </c>
      <c r="Y2332" s="2" t="s">
        <v>35</v>
      </c>
      <c r="Z2332" s="2" t="s">
        <v>36</v>
      </c>
      <c r="AA2332" s="2"/>
      <c r="AB2332" s="2" t="s">
        <v>4828</v>
      </c>
    </row>
    <row r="2333" spans="1:28" ht="13" x14ac:dyDescent="0.15">
      <c r="A2333" s="1">
        <v>397</v>
      </c>
      <c r="B2333" s="2" t="s">
        <v>28</v>
      </c>
      <c r="C2333" s="2" t="s">
        <v>4252</v>
      </c>
      <c r="D2333" s="1">
        <v>73</v>
      </c>
      <c r="E2333" s="2" t="s">
        <v>1619</v>
      </c>
      <c r="F2333" s="2" t="s">
        <v>119</v>
      </c>
      <c r="G2333" s="2"/>
      <c r="H2333" s="1">
        <v>29</v>
      </c>
      <c r="I2333" s="1">
        <v>35</v>
      </c>
      <c r="J2333" s="1">
        <v>29</v>
      </c>
      <c r="K2333" s="1">
        <v>5</v>
      </c>
      <c r="L2333" s="1">
        <v>397.16</v>
      </c>
      <c r="M2333" s="1">
        <v>397.22</v>
      </c>
      <c r="N2333" s="1">
        <v>395.75400000000002</v>
      </c>
      <c r="O2333" s="1">
        <v>395.8</v>
      </c>
      <c r="P2333" s="1">
        <v>6</v>
      </c>
      <c r="Q2333" s="1">
        <v>212</v>
      </c>
      <c r="R2333" s="2" t="s">
        <v>59</v>
      </c>
      <c r="S2333" s="2" t="s">
        <v>32</v>
      </c>
      <c r="T2333" s="2"/>
      <c r="U2333" s="2"/>
      <c r="V2333" s="2" t="s">
        <v>32</v>
      </c>
      <c r="W2333" s="2" t="s">
        <v>4829</v>
      </c>
      <c r="X2333" s="3">
        <v>44902.87777777778</v>
      </c>
      <c r="Y2333" s="2" t="s">
        <v>798</v>
      </c>
      <c r="Z2333" s="2" t="s">
        <v>36</v>
      </c>
      <c r="AA2333" s="2"/>
      <c r="AB2333" s="2" t="s">
        <v>4830</v>
      </c>
    </row>
    <row r="2334" spans="1:28" ht="13" x14ac:dyDescent="0.15">
      <c r="A2334" s="1">
        <v>397</v>
      </c>
      <c r="B2334" s="2" t="s">
        <v>28</v>
      </c>
      <c r="C2334" s="2" t="s">
        <v>4252</v>
      </c>
      <c r="D2334" s="1">
        <v>73</v>
      </c>
      <c r="E2334" s="2" t="s">
        <v>1619</v>
      </c>
      <c r="F2334" s="2" t="s">
        <v>119</v>
      </c>
      <c r="G2334" s="2"/>
      <c r="H2334" s="1">
        <v>29</v>
      </c>
      <c r="I2334" s="1">
        <v>35</v>
      </c>
      <c r="J2334" s="1">
        <v>0</v>
      </c>
      <c r="K2334" s="1">
        <v>5</v>
      </c>
      <c r="L2334" s="1">
        <v>397.16</v>
      </c>
      <c r="M2334" s="1">
        <v>397.22</v>
      </c>
      <c r="N2334" s="1">
        <v>395.75400000000002</v>
      </c>
      <c r="O2334" s="1">
        <v>395.80099999999999</v>
      </c>
      <c r="P2334" s="1">
        <v>6</v>
      </c>
      <c r="Q2334" s="1">
        <v>1</v>
      </c>
      <c r="R2334" s="2" t="s">
        <v>31</v>
      </c>
      <c r="S2334" s="2" t="s">
        <v>50</v>
      </c>
      <c r="T2334" s="2"/>
      <c r="U2334" s="2"/>
      <c r="V2334" s="2" t="s">
        <v>50</v>
      </c>
      <c r="W2334" s="2" t="s">
        <v>4831</v>
      </c>
      <c r="X2334" s="3">
        <v>44902.878472222219</v>
      </c>
      <c r="Y2334" s="2" t="s">
        <v>35</v>
      </c>
      <c r="Z2334" s="2" t="s">
        <v>36</v>
      </c>
      <c r="AA2334" s="2" t="s">
        <v>131</v>
      </c>
      <c r="AB2334" s="2" t="s">
        <v>4832</v>
      </c>
    </row>
    <row r="2335" spans="1:28" ht="13" x14ac:dyDescent="0.15">
      <c r="A2335" s="1">
        <v>397</v>
      </c>
      <c r="B2335" s="2" t="s">
        <v>28</v>
      </c>
      <c r="C2335" s="2" t="s">
        <v>4252</v>
      </c>
      <c r="D2335" s="1">
        <v>73</v>
      </c>
      <c r="E2335" s="2" t="s">
        <v>1619</v>
      </c>
      <c r="F2335" s="2" t="s">
        <v>119</v>
      </c>
      <c r="G2335" s="2"/>
      <c r="H2335" s="1">
        <v>29</v>
      </c>
      <c r="I2335" s="1">
        <v>35</v>
      </c>
      <c r="J2335" s="1">
        <v>0</v>
      </c>
      <c r="K2335" s="1">
        <v>5</v>
      </c>
      <c r="L2335" s="1">
        <v>397.16</v>
      </c>
      <c r="M2335" s="1">
        <v>397.22</v>
      </c>
      <c r="N2335" s="1">
        <v>395.75400000000002</v>
      </c>
      <c r="O2335" s="1">
        <v>395.80099999999999</v>
      </c>
      <c r="P2335" s="1">
        <v>6</v>
      </c>
      <c r="Q2335" s="1">
        <v>20</v>
      </c>
      <c r="R2335" s="2" t="s">
        <v>31</v>
      </c>
      <c r="S2335" s="2"/>
      <c r="T2335" s="2" t="s">
        <v>158</v>
      </c>
      <c r="U2335" s="2" t="s">
        <v>159</v>
      </c>
      <c r="V2335" s="2" t="s">
        <v>160</v>
      </c>
      <c r="W2335" s="2" t="s">
        <v>4833</v>
      </c>
      <c r="X2335" s="3">
        <v>44902.878472222219</v>
      </c>
      <c r="Y2335" s="2" t="s">
        <v>35</v>
      </c>
      <c r="Z2335" s="2" t="s">
        <v>36</v>
      </c>
      <c r="AA2335" s="2"/>
      <c r="AB2335" s="2" t="s">
        <v>4834</v>
      </c>
    </row>
    <row r="2336" spans="1:28" ht="13" x14ac:dyDescent="0.15">
      <c r="A2336" s="1">
        <v>397</v>
      </c>
      <c r="B2336" s="2" t="s">
        <v>28</v>
      </c>
      <c r="C2336" s="2" t="s">
        <v>4252</v>
      </c>
      <c r="D2336" s="1">
        <v>73</v>
      </c>
      <c r="E2336" s="2" t="s">
        <v>1619</v>
      </c>
      <c r="F2336" s="2" t="s">
        <v>119</v>
      </c>
      <c r="G2336" s="2"/>
      <c r="H2336" s="1">
        <v>29</v>
      </c>
      <c r="I2336" s="1">
        <v>35</v>
      </c>
      <c r="J2336" s="1">
        <v>0</v>
      </c>
      <c r="K2336" s="1">
        <v>5</v>
      </c>
      <c r="L2336" s="1">
        <v>397.16</v>
      </c>
      <c r="M2336" s="1">
        <v>397.22</v>
      </c>
      <c r="N2336" s="1">
        <v>395.75400000000002</v>
      </c>
      <c r="O2336" s="1">
        <v>395.80099999999999</v>
      </c>
      <c r="P2336" s="1">
        <v>6</v>
      </c>
      <c r="Q2336" s="1">
        <v>20</v>
      </c>
      <c r="R2336" s="2" t="s">
        <v>31</v>
      </c>
      <c r="S2336" s="2"/>
      <c r="T2336" s="2" t="s">
        <v>146</v>
      </c>
      <c r="U2336" s="2" t="s">
        <v>147</v>
      </c>
      <c r="V2336" s="2" t="s">
        <v>148</v>
      </c>
      <c r="W2336" s="2" t="s">
        <v>4835</v>
      </c>
      <c r="X2336" s="3">
        <v>44902.878472222219</v>
      </c>
      <c r="Y2336" s="2" t="s">
        <v>35</v>
      </c>
      <c r="Z2336" s="2" t="s">
        <v>36</v>
      </c>
      <c r="AA2336" s="2"/>
      <c r="AB2336" s="2" t="s">
        <v>4836</v>
      </c>
    </row>
    <row r="2337" spans="1:28" ht="13" x14ac:dyDescent="0.15">
      <c r="A2337" s="1">
        <v>397</v>
      </c>
      <c r="B2337" s="2" t="s">
        <v>28</v>
      </c>
      <c r="C2337" s="2" t="s">
        <v>4252</v>
      </c>
      <c r="D2337" s="1">
        <v>73</v>
      </c>
      <c r="E2337" s="2" t="s">
        <v>1619</v>
      </c>
      <c r="F2337" s="2" t="s">
        <v>119</v>
      </c>
      <c r="G2337" s="2"/>
      <c r="H2337" s="1">
        <v>29</v>
      </c>
      <c r="I2337" s="1">
        <v>35</v>
      </c>
      <c r="J2337" s="1">
        <v>0</v>
      </c>
      <c r="K2337" s="1">
        <v>5</v>
      </c>
      <c r="L2337" s="1">
        <v>397.16</v>
      </c>
      <c r="M2337" s="1">
        <v>397.22</v>
      </c>
      <c r="N2337" s="1">
        <v>395.75400000000002</v>
      </c>
      <c r="O2337" s="1">
        <v>395.80099999999999</v>
      </c>
      <c r="P2337" s="1">
        <v>6</v>
      </c>
      <c r="Q2337" s="1">
        <v>5</v>
      </c>
      <c r="R2337" s="2" t="s">
        <v>31</v>
      </c>
      <c r="S2337" s="2"/>
      <c r="T2337" s="2" t="s">
        <v>141</v>
      </c>
      <c r="U2337" s="2" t="s">
        <v>142</v>
      </c>
      <c r="V2337" s="2" t="s">
        <v>143</v>
      </c>
      <c r="W2337" s="2" t="s">
        <v>4837</v>
      </c>
      <c r="X2337" s="3">
        <v>44902.878472222219</v>
      </c>
      <c r="Y2337" s="2" t="s">
        <v>35</v>
      </c>
      <c r="Z2337" s="2" t="s">
        <v>36</v>
      </c>
      <c r="AA2337" s="2"/>
      <c r="AB2337" s="2" t="s">
        <v>4838</v>
      </c>
    </row>
    <row r="2338" spans="1:28" ht="13" x14ac:dyDescent="0.15">
      <c r="A2338" s="1">
        <v>397</v>
      </c>
      <c r="B2338" s="2" t="s">
        <v>28</v>
      </c>
      <c r="C2338" s="2" t="s">
        <v>4252</v>
      </c>
      <c r="D2338" s="1">
        <v>73</v>
      </c>
      <c r="E2338" s="2" t="s">
        <v>1619</v>
      </c>
      <c r="F2338" s="2" t="s">
        <v>119</v>
      </c>
      <c r="G2338" s="2"/>
      <c r="H2338" s="1">
        <v>29</v>
      </c>
      <c r="I2338" s="1">
        <v>35</v>
      </c>
      <c r="J2338" s="1">
        <v>0</v>
      </c>
      <c r="K2338" s="1">
        <v>5</v>
      </c>
      <c r="L2338" s="1">
        <v>397.16</v>
      </c>
      <c r="M2338" s="1">
        <v>397.22</v>
      </c>
      <c r="N2338" s="1">
        <v>395.75400000000002</v>
      </c>
      <c r="O2338" s="1">
        <v>395.80099999999999</v>
      </c>
      <c r="P2338" s="1">
        <v>6</v>
      </c>
      <c r="Q2338" s="1">
        <v>30</v>
      </c>
      <c r="R2338" s="2" t="s">
        <v>31</v>
      </c>
      <c r="S2338" s="2"/>
      <c r="T2338" s="2" t="s">
        <v>125</v>
      </c>
      <c r="U2338" s="2" t="s">
        <v>126</v>
      </c>
      <c r="V2338" s="2" t="s">
        <v>127</v>
      </c>
      <c r="W2338" s="2" t="s">
        <v>4839</v>
      </c>
      <c r="X2338" s="3">
        <v>44902.878472222219</v>
      </c>
      <c r="Y2338" s="2" t="s">
        <v>35</v>
      </c>
      <c r="Z2338" s="2" t="s">
        <v>36</v>
      </c>
      <c r="AA2338" s="2"/>
      <c r="AB2338" s="2" t="s">
        <v>4840</v>
      </c>
    </row>
    <row r="2339" spans="1:28" ht="13" x14ac:dyDescent="0.15">
      <c r="A2339" s="1">
        <v>397</v>
      </c>
      <c r="B2339" s="2" t="s">
        <v>28</v>
      </c>
      <c r="C2339" s="2" t="s">
        <v>4252</v>
      </c>
      <c r="D2339" s="1">
        <v>73</v>
      </c>
      <c r="E2339" s="2" t="s">
        <v>1619</v>
      </c>
      <c r="F2339" s="2" t="s">
        <v>119</v>
      </c>
      <c r="G2339" s="2"/>
      <c r="H2339" s="1">
        <v>29</v>
      </c>
      <c r="I2339" s="1">
        <v>35</v>
      </c>
      <c r="J2339" s="1">
        <v>0</v>
      </c>
      <c r="K2339" s="1">
        <v>5</v>
      </c>
      <c r="L2339" s="1">
        <v>397.16</v>
      </c>
      <c r="M2339" s="1">
        <v>397.22</v>
      </c>
      <c r="N2339" s="1">
        <v>395.75400000000002</v>
      </c>
      <c r="O2339" s="1">
        <v>395.80099999999999</v>
      </c>
      <c r="P2339" s="1">
        <v>6</v>
      </c>
      <c r="Q2339" s="1">
        <v>30</v>
      </c>
      <c r="R2339" s="2" t="s">
        <v>31</v>
      </c>
      <c r="S2339" s="2"/>
      <c r="T2339" s="2" t="s">
        <v>120</v>
      </c>
      <c r="U2339" s="2" t="s">
        <v>121</v>
      </c>
      <c r="V2339" s="2" t="s">
        <v>122</v>
      </c>
      <c r="W2339" s="2" t="s">
        <v>4841</v>
      </c>
      <c r="X2339" s="3">
        <v>44902.878472222219</v>
      </c>
      <c r="Y2339" s="2" t="s">
        <v>35</v>
      </c>
      <c r="Z2339" s="2" t="s">
        <v>36</v>
      </c>
      <c r="AA2339" s="2"/>
      <c r="AB2339" s="2" t="s">
        <v>4842</v>
      </c>
    </row>
    <row r="2340" spans="1:28" ht="13" x14ac:dyDescent="0.15">
      <c r="A2340" s="1">
        <v>397</v>
      </c>
      <c r="B2340" s="2" t="s">
        <v>28</v>
      </c>
      <c r="C2340" s="2" t="s">
        <v>4252</v>
      </c>
      <c r="D2340" s="1">
        <v>74</v>
      </c>
      <c r="E2340" s="2" t="s">
        <v>1619</v>
      </c>
      <c r="F2340" s="2">
        <v>2</v>
      </c>
      <c r="G2340" s="2" t="s">
        <v>43</v>
      </c>
      <c r="H2340" s="1">
        <v>75</v>
      </c>
      <c r="I2340" s="1">
        <v>75</v>
      </c>
      <c r="J2340" s="1">
        <v>75</v>
      </c>
      <c r="K2340" s="1">
        <v>5</v>
      </c>
      <c r="L2340" s="1">
        <v>398.05</v>
      </c>
      <c r="M2340" s="1">
        <v>398.05</v>
      </c>
      <c r="N2340" s="1">
        <v>397.221</v>
      </c>
      <c r="O2340" s="1">
        <v>397.221</v>
      </c>
      <c r="P2340" s="1">
        <v>0</v>
      </c>
      <c r="Q2340" s="1">
        <v>1</v>
      </c>
      <c r="R2340" s="2" t="s">
        <v>49</v>
      </c>
      <c r="S2340" s="2" t="s">
        <v>50</v>
      </c>
      <c r="T2340" s="2"/>
      <c r="U2340" s="2"/>
      <c r="V2340" s="2" t="s">
        <v>50</v>
      </c>
      <c r="W2340" s="2" t="s">
        <v>4843</v>
      </c>
      <c r="X2340" s="3">
        <v>44903.17291666667</v>
      </c>
      <c r="Y2340" s="2" t="s">
        <v>4483</v>
      </c>
      <c r="Z2340" s="2" t="s">
        <v>36</v>
      </c>
      <c r="AA2340" s="2"/>
      <c r="AB2340" s="2" t="s">
        <v>4844</v>
      </c>
    </row>
    <row r="2341" spans="1:28" ht="13" x14ac:dyDescent="0.15">
      <c r="A2341" s="1">
        <v>397</v>
      </c>
      <c r="B2341" s="2" t="s">
        <v>28</v>
      </c>
      <c r="C2341" s="2" t="s">
        <v>4252</v>
      </c>
      <c r="D2341" s="1">
        <v>74</v>
      </c>
      <c r="E2341" s="2" t="s">
        <v>1619</v>
      </c>
      <c r="F2341" s="2">
        <v>3</v>
      </c>
      <c r="G2341" s="2" t="s">
        <v>29</v>
      </c>
      <c r="H2341" s="1">
        <v>70</v>
      </c>
      <c r="I2341" s="1">
        <v>70</v>
      </c>
      <c r="J2341" s="1">
        <v>70</v>
      </c>
      <c r="K2341" s="1">
        <v>5</v>
      </c>
      <c r="L2341" s="1">
        <v>399.49</v>
      </c>
      <c r="M2341" s="1">
        <v>399.49</v>
      </c>
      <c r="N2341" s="1">
        <v>398.13</v>
      </c>
      <c r="O2341" s="1">
        <v>398.13</v>
      </c>
      <c r="P2341" s="1">
        <v>0</v>
      </c>
      <c r="Q2341" s="1"/>
      <c r="R2341" s="2" t="s">
        <v>38</v>
      </c>
      <c r="S2341" s="2" t="s">
        <v>39</v>
      </c>
      <c r="T2341" s="2"/>
      <c r="U2341" s="2"/>
      <c r="V2341" s="2" t="s">
        <v>39</v>
      </c>
      <c r="W2341" s="2" t="s">
        <v>4845</v>
      </c>
      <c r="X2341" s="3">
        <v>44903.182638888888</v>
      </c>
      <c r="Y2341" s="2" t="s">
        <v>41</v>
      </c>
      <c r="Z2341" s="2" t="s">
        <v>36</v>
      </c>
      <c r="AA2341" s="2"/>
      <c r="AB2341" s="2" t="s">
        <v>4846</v>
      </c>
    </row>
    <row r="2342" spans="1:28" ht="13" x14ac:dyDescent="0.15">
      <c r="A2342" s="1">
        <v>397</v>
      </c>
      <c r="B2342" s="2" t="s">
        <v>28</v>
      </c>
      <c r="C2342" s="2" t="s">
        <v>4252</v>
      </c>
      <c r="D2342" s="1">
        <v>74</v>
      </c>
      <c r="E2342" s="2" t="s">
        <v>1619</v>
      </c>
      <c r="F2342" s="2">
        <v>3</v>
      </c>
      <c r="G2342" s="2" t="s">
        <v>43</v>
      </c>
      <c r="H2342" s="1">
        <v>75</v>
      </c>
      <c r="I2342" s="1">
        <v>75</v>
      </c>
      <c r="J2342" s="1">
        <v>75</v>
      </c>
      <c r="K2342" s="1">
        <v>5</v>
      </c>
      <c r="L2342" s="1">
        <v>399.54</v>
      </c>
      <c r="M2342" s="1">
        <v>399.54</v>
      </c>
      <c r="N2342" s="1">
        <v>398.16199999999998</v>
      </c>
      <c r="O2342" s="1">
        <v>398.16199999999998</v>
      </c>
      <c r="P2342" s="1">
        <v>0</v>
      </c>
      <c r="Q2342" s="1">
        <v>1</v>
      </c>
      <c r="R2342" s="2" t="s">
        <v>49</v>
      </c>
      <c r="S2342" s="2" t="s">
        <v>50</v>
      </c>
      <c r="T2342" s="2"/>
      <c r="U2342" s="2"/>
      <c r="V2342" s="2" t="s">
        <v>50</v>
      </c>
      <c r="W2342" s="2" t="s">
        <v>4847</v>
      </c>
      <c r="X2342" s="3">
        <v>44903.17291666667</v>
      </c>
      <c r="Y2342" s="2" t="s">
        <v>4483</v>
      </c>
      <c r="Z2342" s="2" t="s">
        <v>36</v>
      </c>
      <c r="AA2342" s="2"/>
      <c r="AB2342" s="2" t="s">
        <v>4848</v>
      </c>
    </row>
    <row r="2343" spans="1:28" ht="13" x14ac:dyDescent="0.15">
      <c r="A2343" s="1">
        <v>397</v>
      </c>
      <c r="B2343" s="2" t="s">
        <v>28</v>
      </c>
      <c r="C2343" s="2" t="s">
        <v>4252</v>
      </c>
      <c r="D2343" s="1">
        <v>74</v>
      </c>
      <c r="E2343" s="2" t="s">
        <v>1619</v>
      </c>
      <c r="F2343" s="2">
        <v>4</v>
      </c>
      <c r="G2343" s="2" t="s">
        <v>43</v>
      </c>
      <c r="H2343" s="1">
        <v>75</v>
      </c>
      <c r="I2343" s="1">
        <v>75</v>
      </c>
      <c r="J2343" s="1">
        <v>75</v>
      </c>
      <c r="K2343" s="1">
        <v>5</v>
      </c>
      <c r="L2343" s="1">
        <v>401.04</v>
      </c>
      <c r="M2343" s="1">
        <v>401.04</v>
      </c>
      <c r="N2343" s="1">
        <v>399.11</v>
      </c>
      <c r="O2343" s="1">
        <v>399.11</v>
      </c>
      <c r="P2343" s="1">
        <v>0</v>
      </c>
      <c r="Q2343" s="1">
        <v>1</v>
      </c>
      <c r="R2343" s="2" t="s">
        <v>49</v>
      </c>
      <c r="S2343" s="2" t="s">
        <v>50</v>
      </c>
      <c r="T2343" s="2"/>
      <c r="U2343" s="2"/>
      <c r="V2343" s="2" t="s">
        <v>50</v>
      </c>
      <c r="W2343" s="2" t="s">
        <v>4849</v>
      </c>
      <c r="X2343" s="3">
        <v>44903.17291666667</v>
      </c>
      <c r="Y2343" s="2" t="s">
        <v>4483</v>
      </c>
      <c r="Z2343" s="2" t="s">
        <v>36</v>
      </c>
      <c r="AA2343" s="2"/>
      <c r="AB2343" s="2" t="s">
        <v>4850</v>
      </c>
    </row>
    <row r="2344" spans="1:28" ht="13" x14ac:dyDescent="0.15">
      <c r="A2344" s="1">
        <v>397</v>
      </c>
      <c r="B2344" s="2" t="s">
        <v>28</v>
      </c>
      <c r="C2344" s="2" t="s">
        <v>4252</v>
      </c>
      <c r="D2344" s="1">
        <v>75</v>
      </c>
      <c r="E2344" s="2" t="s">
        <v>1619</v>
      </c>
      <c r="F2344" s="2">
        <v>1</v>
      </c>
      <c r="G2344" s="2" t="s">
        <v>43</v>
      </c>
      <c r="H2344" s="1">
        <v>75</v>
      </c>
      <c r="I2344" s="1">
        <v>75</v>
      </c>
      <c r="J2344" s="1">
        <v>75</v>
      </c>
      <c r="K2344" s="1">
        <v>5</v>
      </c>
      <c r="L2344" s="1">
        <v>401.35</v>
      </c>
      <c r="M2344" s="1">
        <v>401.35</v>
      </c>
      <c r="N2344" s="1">
        <v>401.11</v>
      </c>
      <c r="O2344" s="1">
        <v>401.11</v>
      </c>
      <c r="P2344" s="1">
        <v>0</v>
      </c>
      <c r="Q2344" s="1">
        <v>1</v>
      </c>
      <c r="R2344" s="2" t="s">
        <v>49</v>
      </c>
      <c r="S2344" s="2" t="s">
        <v>50</v>
      </c>
      <c r="T2344" s="2"/>
      <c r="U2344" s="2"/>
      <c r="V2344" s="2" t="s">
        <v>50</v>
      </c>
      <c r="W2344" s="2" t="s">
        <v>4851</v>
      </c>
      <c r="X2344" s="3">
        <v>44903.188194444447</v>
      </c>
      <c r="Y2344" s="2" t="s">
        <v>4483</v>
      </c>
      <c r="Z2344" s="2" t="s">
        <v>36</v>
      </c>
      <c r="AA2344" s="2"/>
      <c r="AB2344" s="2" t="s">
        <v>4852</v>
      </c>
    </row>
    <row r="2345" spans="1:28" ht="13" x14ac:dyDescent="0.15">
      <c r="A2345" s="1">
        <v>397</v>
      </c>
      <c r="B2345" s="2" t="s">
        <v>28</v>
      </c>
      <c r="C2345" s="2" t="s">
        <v>4252</v>
      </c>
      <c r="D2345" s="1">
        <v>74</v>
      </c>
      <c r="E2345" s="2" t="s">
        <v>1619</v>
      </c>
      <c r="F2345" s="2">
        <v>5</v>
      </c>
      <c r="G2345" s="2"/>
      <c r="H2345" s="1">
        <v>0</v>
      </c>
      <c r="I2345" s="1">
        <v>5</v>
      </c>
      <c r="J2345" s="1">
        <v>0</v>
      </c>
      <c r="K2345" s="1">
        <v>5</v>
      </c>
      <c r="L2345" s="1">
        <v>401.79</v>
      </c>
      <c r="M2345" s="1">
        <v>401.84</v>
      </c>
      <c r="N2345" s="1">
        <v>399.58300000000003</v>
      </c>
      <c r="O2345" s="1">
        <v>399.61500000000001</v>
      </c>
      <c r="P2345" s="1">
        <v>5</v>
      </c>
      <c r="Q2345" s="1">
        <v>5</v>
      </c>
      <c r="R2345" s="2" t="s">
        <v>44</v>
      </c>
      <c r="S2345" s="2" t="s">
        <v>105</v>
      </c>
      <c r="T2345" s="2"/>
      <c r="U2345" s="2"/>
      <c r="V2345" s="2" t="s">
        <v>105</v>
      </c>
      <c r="W2345" s="2" t="s">
        <v>4853</v>
      </c>
      <c r="X2345" s="3">
        <v>44902.904861111114</v>
      </c>
      <c r="Y2345" s="2" t="s">
        <v>798</v>
      </c>
      <c r="Z2345" s="2" t="s">
        <v>36</v>
      </c>
      <c r="AA2345" s="2"/>
      <c r="AB2345" s="2" t="s">
        <v>4854</v>
      </c>
    </row>
    <row r="2346" spans="1:28" ht="13" x14ac:dyDescent="0.15">
      <c r="A2346" s="1">
        <v>397</v>
      </c>
      <c r="B2346" s="2" t="s">
        <v>28</v>
      </c>
      <c r="C2346" s="2" t="s">
        <v>4252</v>
      </c>
      <c r="D2346" s="1">
        <v>74</v>
      </c>
      <c r="E2346" s="2" t="s">
        <v>1619</v>
      </c>
      <c r="F2346" s="2">
        <v>5</v>
      </c>
      <c r="G2346" s="2" t="s">
        <v>43</v>
      </c>
      <c r="H2346" s="1">
        <v>75</v>
      </c>
      <c r="I2346" s="1">
        <v>75</v>
      </c>
      <c r="J2346" s="1">
        <v>75</v>
      </c>
      <c r="K2346" s="1">
        <v>5</v>
      </c>
      <c r="L2346" s="1">
        <v>402.54</v>
      </c>
      <c r="M2346" s="1">
        <v>402.54</v>
      </c>
      <c r="N2346" s="1">
        <v>400.05700000000002</v>
      </c>
      <c r="O2346" s="1">
        <v>400.05700000000002</v>
      </c>
      <c r="P2346" s="1">
        <v>0</v>
      </c>
      <c r="Q2346" s="1">
        <v>1</v>
      </c>
      <c r="R2346" s="2" t="s">
        <v>49</v>
      </c>
      <c r="S2346" s="2" t="s">
        <v>50</v>
      </c>
      <c r="T2346" s="2"/>
      <c r="U2346" s="2"/>
      <c r="V2346" s="2" t="s">
        <v>50</v>
      </c>
      <c r="W2346" s="2" t="s">
        <v>4855</v>
      </c>
      <c r="X2346" s="3">
        <v>44903.17291666667</v>
      </c>
      <c r="Y2346" s="2" t="s">
        <v>4483</v>
      </c>
      <c r="Z2346" s="2" t="s">
        <v>36</v>
      </c>
      <c r="AA2346" s="2"/>
      <c r="AB2346" s="2" t="s">
        <v>4856</v>
      </c>
    </row>
    <row r="2347" spans="1:28" ht="13" x14ac:dyDescent="0.15">
      <c r="A2347" s="1">
        <v>397</v>
      </c>
      <c r="B2347" s="2" t="s">
        <v>28</v>
      </c>
      <c r="C2347" s="2" t="s">
        <v>4252</v>
      </c>
      <c r="D2347" s="1">
        <v>75</v>
      </c>
      <c r="E2347" s="2" t="s">
        <v>1619</v>
      </c>
      <c r="F2347" s="2">
        <v>2</v>
      </c>
      <c r="G2347" s="2" t="s">
        <v>43</v>
      </c>
      <c r="H2347" s="1">
        <v>75</v>
      </c>
      <c r="I2347" s="1">
        <v>75</v>
      </c>
      <c r="J2347" s="1">
        <v>75</v>
      </c>
      <c r="K2347" s="1">
        <v>5</v>
      </c>
      <c r="L2347" s="1">
        <v>402.84</v>
      </c>
      <c r="M2347" s="1">
        <v>402.84</v>
      </c>
      <c r="N2347" s="1">
        <v>402.12299999999999</v>
      </c>
      <c r="O2347" s="1">
        <v>402.12299999999999</v>
      </c>
      <c r="P2347" s="1">
        <v>0</v>
      </c>
      <c r="Q2347" s="1">
        <v>1</v>
      </c>
      <c r="R2347" s="2" t="s">
        <v>49</v>
      </c>
      <c r="S2347" s="2" t="s">
        <v>50</v>
      </c>
      <c r="T2347" s="2"/>
      <c r="U2347" s="2"/>
      <c r="V2347" s="2" t="s">
        <v>50</v>
      </c>
      <c r="W2347" s="2" t="s">
        <v>4857</v>
      </c>
      <c r="X2347" s="3">
        <v>44903.188194444447</v>
      </c>
      <c r="Y2347" s="2" t="s">
        <v>4483</v>
      </c>
      <c r="Z2347" s="2" t="s">
        <v>36</v>
      </c>
      <c r="AA2347" s="2"/>
      <c r="AB2347" s="2" t="s">
        <v>4858</v>
      </c>
    </row>
    <row r="2348" spans="1:28" ht="13" x14ac:dyDescent="0.15">
      <c r="A2348" s="1">
        <v>397</v>
      </c>
      <c r="B2348" s="2" t="s">
        <v>28</v>
      </c>
      <c r="C2348" s="2" t="s">
        <v>4252</v>
      </c>
      <c r="D2348" s="1">
        <v>74</v>
      </c>
      <c r="E2348" s="2" t="s">
        <v>1619</v>
      </c>
      <c r="F2348" s="2" t="s">
        <v>119</v>
      </c>
      <c r="G2348" s="2"/>
      <c r="H2348" s="1">
        <v>32</v>
      </c>
      <c r="I2348" s="1">
        <v>38</v>
      </c>
      <c r="J2348" s="1">
        <v>0</v>
      </c>
      <c r="K2348" s="1">
        <v>5</v>
      </c>
      <c r="L2348" s="1">
        <v>403.34</v>
      </c>
      <c r="M2348" s="1">
        <v>403.4</v>
      </c>
      <c r="N2348" s="1">
        <v>400.56200000000001</v>
      </c>
      <c r="O2348" s="1">
        <v>400.6</v>
      </c>
      <c r="P2348" s="1">
        <v>6</v>
      </c>
      <c r="Q2348" s="1">
        <v>20</v>
      </c>
      <c r="R2348" s="2" t="s">
        <v>31</v>
      </c>
      <c r="S2348" s="2"/>
      <c r="T2348" s="2" t="s">
        <v>146</v>
      </c>
      <c r="U2348" s="2" t="s">
        <v>147</v>
      </c>
      <c r="V2348" s="2" t="s">
        <v>148</v>
      </c>
      <c r="W2348" s="2" t="s">
        <v>4859</v>
      </c>
      <c r="X2348" s="3">
        <v>44902.904861111114</v>
      </c>
      <c r="Y2348" s="2" t="s">
        <v>35</v>
      </c>
      <c r="Z2348" s="2" t="s">
        <v>36</v>
      </c>
      <c r="AA2348" s="2"/>
      <c r="AB2348" s="2" t="s">
        <v>4860</v>
      </c>
    </row>
    <row r="2349" spans="1:28" ht="13" x14ac:dyDescent="0.15">
      <c r="A2349" s="1">
        <v>397</v>
      </c>
      <c r="B2349" s="2" t="s">
        <v>28</v>
      </c>
      <c r="C2349" s="2" t="s">
        <v>4252</v>
      </c>
      <c r="D2349" s="1">
        <v>74</v>
      </c>
      <c r="E2349" s="2" t="s">
        <v>1619</v>
      </c>
      <c r="F2349" s="2" t="s">
        <v>119</v>
      </c>
      <c r="G2349" s="2"/>
      <c r="H2349" s="1">
        <v>32</v>
      </c>
      <c r="I2349" s="1">
        <v>38</v>
      </c>
      <c r="J2349" s="1">
        <v>0</v>
      </c>
      <c r="K2349" s="1">
        <v>5</v>
      </c>
      <c r="L2349" s="1">
        <v>403.34</v>
      </c>
      <c r="M2349" s="1">
        <v>403.4</v>
      </c>
      <c r="N2349" s="1">
        <v>400.56200000000001</v>
      </c>
      <c r="O2349" s="1">
        <v>400.6</v>
      </c>
      <c r="P2349" s="1">
        <v>6</v>
      </c>
      <c r="Q2349" s="1">
        <v>30</v>
      </c>
      <c r="R2349" s="2" t="s">
        <v>31</v>
      </c>
      <c r="S2349" s="2"/>
      <c r="T2349" s="2" t="s">
        <v>120</v>
      </c>
      <c r="U2349" s="2" t="s">
        <v>121</v>
      </c>
      <c r="V2349" s="2" t="s">
        <v>122</v>
      </c>
      <c r="W2349" s="2" t="s">
        <v>4861</v>
      </c>
      <c r="X2349" s="3">
        <v>44902.904861111114</v>
      </c>
      <c r="Y2349" s="2" t="s">
        <v>35</v>
      </c>
      <c r="Z2349" s="2" t="s">
        <v>36</v>
      </c>
      <c r="AA2349" s="2"/>
      <c r="AB2349" s="2" t="s">
        <v>4862</v>
      </c>
    </row>
    <row r="2350" spans="1:28" ht="13" x14ac:dyDescent="0.15">
      <c r="A2350" s="1">
        <v>397</v>
      </c>
      <c r="B2350" s="2" t="s">
        <v>28</v>
      </c>
      <c r="C2350" s="2" t="s">
        <v>4252</v>
      </c>
      <c r="D2350" s="1">
        <v>74</v>
      </c>
      <c r="E2350" s="2" t="s">
        <v>1619</v>
      </c>
      <c r="F2350" s="2" t="s">
        <v>119</v>
      </c>
      <c r="G2350" s="2"/>
      <c r="H2350" s="1">
        <v>32</v>
      </c>
      <c r="I2350" s="1">
        <v>38</v>
      </c>
      <c r="J2350" s="1">
        <v>32</v>
      </c>
      <c r="K2350" s="1">
        <v>5</v>
      </c>
      <c r="L2350" s="1">
        <v>403.34</v>
      </c>
      <c r="M2350" s="1">
        <v>403.4</v>
      </c>
      <c r="N2350" s="1">
        <v>400.56200000000001</v>
      </c>
      <c r="O2350" s="1">
        <v>400.6</v>
      </c>
      <c r="P2350" s="1">
        <v>6</v>
      </c>
      <c r="Q2350" s="1">
        <v>212</v>
      </c>
      <c r="R2350" s="2" t="s">
        <v>59</v>
      </c>
      <c r="S2350" s="2" t="s">
        <v>32</v>
      </c>
      <c r="T2350" s="2"/>
      <c r="U2350" s="2"/>
      <c r="V2350" s="2" t="s">
        <v>32</v>
      </c>
      <c r="W2350" s="2" t="s">
        <v>4863</v>
      </c>
      <c r="X2350" s="3">
        <v>44902.904861111114</v>
      </c>
      <c r="Y2350" s="2" t="s">
        <v>798</v>
      </c>
      <c r="Z2350" s="2" t="s">
        <v>36</v>
      </c>
      <c r="AA2350" s="2"/>
      <c r="AB2350" s="2" t="s">
        <v>4864</v>
      </c>
    </row>
    <row r="2351" spans="1:28" ht="13" x14ac:dyDescent="0.15">
      <c r="A2351" s="1">
        <v>397</v>
      </c>
      <c r="B2351" s="2" t="s">
        <v>28</v>
      </c>
      <c r="C2351" s="2" t="s">
        <v>4252</v>
      </c>
      <c r="D2351" s="1">
        <v>74</v>
      </c>
      <c r="E2351" s="2" t="s">
        <v>1619</v>
      </c>
      <c r="F2351" s="2" t="s">
        <v>119</v>
      </c>
      <c r="G2351" s="2"/>
      <c r="H2351" s="1">
        <v>32</v>
      </c>
      <c r="I2351" s="1">
        <v>38</v>
      </c>
      <c r="J2351" s="1">
        <v>0</v>
      </c>
      <c r="K2351" s="1">
        <v>5</v>
      </c>
      <c r="L2351" s="1">
        <v>403.34</v>
      </c>
      <c r="M2351" s="1">
        <v>403.4</v>
      </c>
      <c r="N2351" s="1">
        <v>400.56200000000001</v>
      </c>
      <c r="O2351" s="1">
        <v>400.6</v>
      </c>
      <c r="P2351" s="1">
        <v>6</v>
      </c>
      <c r="Q2351" s="1">
        <v>5</v>
      </c>
      <c r="R2351" s="2" t="s">
        <v>31</v>
      </c>
      <c r="S2351" s="2"/>
      <c r="T2351" s="2" t="s">
        <v>136</v>
      </c>
      <c r="U2351" s="2" t="s">
        <v>137</v>
      </c>
      <c r="V2351" s="2" t="s">
        <v>138</v>
      </c>
      <c r="W2351" s="2" t="s">
        <v>4865</v>
      </c>
      <c r="X2351" s="3">
        <v>44902.904861111114</v>
      </c>
      <c r="Y2351" s="2" t="s">
        <v>35</v>
      </c>
      <c r="Z2351" s="2" t="s">
        <v>36</v>
      </c>
      <c r="AA2351" s="2"/>
      <c r="AB2351" s="2" t="s">
        <v>4866</v>
      </c>
    </row>
    <row r="2352" spans="1:28" ht="13" x14ac:dyDescent="0.15">
      <c r="A2352" s="1">
        <v>397</v>
      </c>
      <c r="B2352" s="2" t="s">
        <v>28</v>
      </c>
      <c r="C2352" s="2" t="s">
        <v>4252</v>
      </c>
      <c r="D2352" s="1">
        <v>74</v>
      </c>
      <c r="E2352" s="2" t="s">
        <v>1619</v>
      </c>
      <c r="F2352" s="2" t="s">
        <v>119</v>
      </c>
      <c r="G2352" s="2"/>
      <c r="H2352" s="1">
        <v>32</v>
      </c>
      <c r="I2352" s="1">
        <v>38</v>
      </c>
      <c r="J2352" s="1">
        <v>0</v>
      </c>
      <c r="K2352" s="1">
        <v>5</v>
      </c>
      <c r="L2352" s="1">
        <v>403.34</v>
      </c>
      <c r="M2352" s="1">
        <v>403.4</v>
      </c>
      <c r="N2352" s="1">
        <v>400.56200000000001</v>
      </c>
      <c r="O2352" s="1">
        <v>400.6</v>
      </c>
      <c r="P2352" s="1">
        <v>6</v>
      </c>
      <c r="Q2352" s="1">
        <v>20</v>
      </c>
      <c r="R2352" s="2" t="s">
        <v>31</v>
      </c>
      <c r="S2352" s="2"/>
      <c r="T2352" s="2" t="s">
        <v>158</v>
      </c>
      <c r="U2352" s="2" t="s">
        <v>159</v>
      </c>
      <c r="V2352" s="2" t="s">
        <v>160</v>
      </c>
      <c r="W2352" s="2" t="s">
        <v>4867</v>
      </c>
      <c r="X2352" s="3">
        <v>44902.904861111114</v>
      </c>
      <c r="Y2352" s="2" t="s">
        <v>35</v>
      </c>
      <c r="Z2352" s="2" t="s">
        <v>36</v>
      </c>
      <c r="AA2352" s="2"/>
      <c r="AB2352" s="2" t="s">
        <v>4868</v>
      </c>
    </row>
    <row r="2353" spans="1:28" ht="13" x14ac:dyDescent="0.15">
      <c r="A2353" s="1">
        <v>397</v>
      </c>
      <c r="B2353" s="2" t="s">
        <v>28</v>
      </c>
      <c r="C2353" s="2" t="s">
        <v>4252</v>
      </c>
      <c r="D2353" s="1">
        <v>74</v>
      </c>
      <c r="E2353" s="2" t="s">
        <v>1619</v>
      </c>
      <c r="F2353" s="2" t="s">
        <v>119</v>
      </c>
      <c r="G2353" s="2"/>
      <c r="H2353" s="1">
        <v>32</v>
      </c>
      <c r="I2353" s="1">
        <v>38</v>
      </c>
      <c r="J2353" s="1">
        <v>0</v>
      </c>
      <c r="K2353" s="1">
        <v>5</v>
      </c>
      <c r="L2353" s="1">
        <v>403.34</v>
      </c>
      <c r="M2353" s="1">
        <v>403.4</v>
      </c>
      <c r="N2353" s="1">
        <v>400.56200000000001</v>
      </c>
      <c r="O2353" s="1">
        <v>400.6</v>
      </c>
      <c r="P2353" s="1">
        <v>6</v>
      </c>
      <c r="Q2353" s="1">
        <v>5</v>
      </c>
      <c r="R2353" s="2" t="s">
        <v>31</v>
      </c>
      <c r="S2353" s="2"/>
      <c r="T2353" s="2" t="s">
        <v>153</v>
      </c>
      <c r="U2353" s="2" t="s">
        <v>154</v>
      </c>
      <c r="V2353" s="2" t="s">
        <v>155</v>
      </c>
      <c r="W2353" s="2" t="s">
        <v>4869</v>
      </c>
      <c r="X2353" s="3">
        <v>44902.904861111114</v>
      </c>
      <c r="Y2353" s="2" t="s">
        <v>35</v>
      </c>
      <c r="Z2353" s="2" t="s">
        <v>36</v>
      </c>
      <c r="AA2353" s="2"/>
      <c r="AB2353" s="2" t="s">
        <v>4870</v>
      </c>
    </row>
    <row r="2354" spans="1:28" ht="13" x14ac:dyDescent="0.15">
      <c r="A2354" s="1">
        <v>397</v>
      </c>
      <c r="B2354" s="2" t="s">
        <v>28</v>
      </c>
      <c r="C2354" s="2" t="s">
        <v>4252</v>
      </c>
      <c r="D2354" s="1">
        <v>74</v>
      </c>
      <c r="E2354" s="2" t="s">
        <v>1619</v>
      </c>
      <c r="F2354" s="2" t="s">
        <v>119</v>
      </c>
      <c r="G2354" s="2"/>
      <c r="H2354" s="1">
        <v>32</v>
      </c>
      <c r="I2354" s="1">
        <v>38</v>
      </c>
      <c r="J2354" s="1">
        <v>0</v>
      </c>
      <c r="K2354" s="1">
        <v>5</v>
      </c>
      <c r="L2354" s="1">
        <v>403.34</v>
      </c>
      <c r="M2354" s="1">
        <v>403.4</v>
      </c>
      <c r="N2354" s="1">
        <v>400.56200000000001</v>
      </c>
      <c r="O2354" s="1">
        <v>400.6</v>
      </c>
      <c r="P2354" s="1">
        <v>6</v>
      </c>
      <c r="Q2354" s="1">
        <v>1</v>
      </c>
      <c r="R2354" s="2" t="s">
        <v>31</v>
      </c>
      <c r="S2354" s="2" t="s">
        <v>50</v>
      </c>
      <c r="T2354" s="2"/>
      <c r="U2354" s="2"/>
      <c r="V2354" s="2" t="s">
        <v>50</v>
      </c>
      <c r="W2354" s="2" t="s">
        <v>4871</v>
      </c>
      <c r="X2354" s="3">
        <v>44902.904861111114</v>
      </c>
      <c r="Y2354" s="2" t="s">
        <v>35</v>
      </c>
      <c r="Z2354" s="2" t="s">
        <v>36</v>
      </c>
      <c r="AA2354" s="2" t="s">
        <v>131</v>
      </c>
      <c r="AB2354" s="2" t="s">
        <v>4872</v>
      </c>
    </row>
    <row r="2355" spans="1:28" ht="13" x14ac:dyDescent="0.15">
      <c r="A2355" s="1">
        <v>397</v>
      </c>
      <c r="B2355" s="2" t="s">
        <v>28</v>
      </c>
      <c r="C2355" s="2" t="s">
        <v>4252</v>
      </c>
      <c r="D2355" s="1">
        <v>74</v>
      </c>
      <c r="E2355" s="2" t="s">
        <v>1619</v>
      </c>
      <c r="F2355" s="2" t="s">
        <v>119</v>
      </c>
      <c r="G2355" s="2"/>
      <c r="H2355" s="1">
        <v>32</v>
      </c>
      <c r="I2355" s="1">
        <v>38</v>
      </c>
      <c r="J2355" s="1">
        <v>0</v>
      </c>
      <c r="K2355" s="1">
        <v>5</v>
      </c>
      <c r="L2355" s="1">
        <v>403.34</v>
      </c>
      <c r="M2355" s="1">
        <v>403.4</v>
      </c>
      <c r="N2355" s="1">
        <v>400.56200000000001</v>
      </c>
      <c r="O2355" s="1">
        <v>400.6</v>
      </c>
      <c r="P2355" s="1">
        <v>6</v>
      </c>
      <c r="Q2355" s="1">
        <v>30</v>
      </c>
      <c r="R2355" s="2" t="s">
        <v>31</v>
      </c>
      <c r="S2355" s="2"/>
      <c r="T2355" s="2" t="s">
        <v>125</v>
      </c>
      <c r="U2355" s="2" t="s">
        <v>126</v>
      </c>
      <c r="V2355" s="2" t="s">
        <v>127</v>
      </c>
      <c r="W2355" s="2" t="s">
        <v>4873</v>
      </c>
      <c r="X2355" s="3">
        <v>44902.904861111114</v>
      </c>
      <c r="Y2355" s="2" t="s">
        <v>35</v>
      </c>
      <c r="Z2355" s="2" t="s">
        <v>36</v>
      </c>
      <c r="AA2355" s="2"/>
      <c r="AB2355" s="2" t="s">
        <v>4874</v>
      </c>
    </row>
    <row r="2356" spans="1:28" ht="13" x14ac:dyDescent="0.15">
      <c r="A2356" s="1">
        <v>397</v>
      </c>
      <c r="B2356" s="2" t="s">
        <v>28</v>
      </c>
      <c r="C2356" s="2" t="s">
        <v>4252</v>
      </c>
      <c r="D2356" s="1">
        <v>74</v>
      </c>
      <c r="E2356" s="2" t="s">
        <v>1619</v>
      </c>
      <c r="F2356" s="2" t="s">
        <v>119</v>
      </c>
      <c r="G2356" s="2"/>
      <c r="H2356" s="1">
        <v>32</v>
      </c>
      <c r="I2356" s="1">
        <v>38</v>
      </c>
      <c r="J2356" s="1">
        <v>0</v>
      </c>
      <c r="K2356" s="1">
        <v>5</v>
      </c>
      <c r="L2356" s="1">
        <v>403.34</v>
      </c>
      <c r="M2356" s="1">
        <v>403.4</v>
      </c>
      <c r="N2356" s="1">
        <v>400.56200000000001</v>
      </c>
      <c r="O2356" s="1">
        <v>400.6</v>
      </c>
      <c r="P2356" s="1">
        <v>6</v>
      </c>
      <c r="Q2356" s="1">
        <v>5</v>
      </c>
      <c r="R2356" s="2" t="s">
        <v>31</v>
      </c>
      <c r="S2356" s="2"/>
      <c r="T2356" s="2" t="s">
        <v>141</v>
      </c>
      <c r="U2356" s="2" t="s">
        <v>142</v>
      </c>
      <c r="V2356" s="2" t="s">
        <v>143</v>
      </c>
      <c r="W2356" s="2" t="s">
        <v>4875</v>
      </c>
      <c r="X2356" s="3">
        <v>44902.904861111114</v>
      </c>
      <c r="Y2356" s="2" t="s">
        <v>35</v>
      </c>
      <c r="Z2356" s="2" t="s">
        <v>36</v>
      </c>
      <c r="AA2356" s="2"/>
      <c r="AB2356" s="2" t="s">
        <v>4876</v>
      </c>
    </row>
    <row r="2357" spans="1:28" ht="13" x14ac:dyDescent="0.15">
      <c r="A2357" s="1">
        <v>397</v>
      </c>
      <c r="B2357" s="2" t="s">
        <v>28</v>
      </c>
      <c r="C2357" s="2" t="s">
        <v>4252</v>
      </c>
      <c r="D2357" s="1">
        <v>75</v>
      </c>
      <c r="E2357" s="2" t="s">
        <v>1619</v>
      </c>
      <c r="F2357" s="2">
        <v>3</v>
      </c>
      <c r="G2357" s="2" t="s">
        <v>43</v>
      </c>
      <c r="H2357" s="1">
        <v>75</v>
      </c>
      <c r="I2357" s="1">
        <v>75</v>
      </c>
      <c r="J2357" s="1">
        <v>75</v>
      </c>
      <c r="K2357" s="1">
        <v>5</v>
      </c>
      <c r="L2357" s="1">
        <v>404.33</v>
      </c>
      <c r="M2357" s="1">
        <v>404.33</v>
      </c>
      <c r="N2357" s="1">
        <v>403.13499999999999</v>
      </c>
      <c r="O2357" s="1">
        <v>403.13499999999999</v>
      </c>
      <c r="P2357" s="1">
        <v>0</v>
      </c>
      <c r="Q2357" s="1">
        <v>1</v>
      </c>
      <c r="R2357" s="2" t="s">
        <v>49</v>
      </c>
      <c r="S2357" s="2" t="s">
        <v>50</v>
      </c>
      <c r="T2357" s="2"/>
      <c r="U2357" s="2"/>
      <c r="V2357" s="2" t="s">
        <v>50</v>
      </c>
      <c r="W2357" s="2" t="s">
        <v>4877</v>
      </c>
      <c r="X2357" s="3">
        <v>44903.188194444447</v>
      </c>
      <c r="Y2357" s="2" t="s">
        <v>4483</v>
      </c>
      <c r="Z2357" s="2" t="s">
        <v>36</v>
      </c>
      <c r="AA2357" s="2"/>
      <c r="AB2357" s="2" t="s">
        <v>4878</v>
      </c>
    </row>
    <row r="2358" spans="1:28" ht="13" x14ac:dyDescent="0.15">
      <c r="A2358" s="1">
        <v>397</v>
      </c>
      <c r="B2358" s="2" t="s">
        <v>28</v>
      </c>
      <c r="C2358" s="2" t="s">
        <v>4252</v>
      </c>
      <c r="D2358" s="1">
        <v>75</v>
      </c>
      <c r="E2358" s="2" t="s">
        <v>1619</v>
      </c>
      <c r="F2358" s="2">
        <v>3</v>
      </c>
      <c r="G2358" s="2" t="s">
        <v>29</v>
      </c>
      <c r="H2358" s="1">
        <v>80</v>
      </c>
      <c r="I2358" s="1">
        <v>80</v>
      </c>
      <c r="J2358" s="1">
        <v>80</v>
      </c>
      <c r="K2358" s="1">
        <v>5</v>
      </c>
      <c r="L2358" s="1">
        <v>404.38</v>
      </c>
      <c r="M2358" s="1">
        <v>404.38</v>
      </c>
      <c r="N2358" s="1">
        <v>403.16899999999998</v>
      </c>
      <c r="O2358" s="1">
        <v>403.16899999999998</v>
      </c>
      <c r="P2358" s="1">
        <v>0</v>
      </c>
      <c r="Q2358" s="1"/>
      <c r="R2358" s="2" t="s">
        <v>38</v>
      </c>
      <c r="S2358" s="2" t="s">
        <v>39</v>
      </c>
      <c r="T2358" s="2"/>
      <c r="U2358" s="2"/>
      <c r="V2358" s="2" t="s">
        <v>39</v>
      </c>
      <c r="W2358" s="2" t="s">
        <v>4879</v>
      </c>
      <c r="X2358" s="3">
        <v>44903.197222222225</v>
      </c>
      <c r="Y2358" s="2" t="s">
        <v>41</v>
      </c>
      <c r="Z2358" s="2" t="s">
        <v>36</v>
      </c>
      <c r="AA2358" s="2"/>
      <c r="AB2358" s="2" t="s">
        <v>4880</v>
      </c>
    </row>
    <row r="2359" spans="1:28" ht="13" x14ac:dyDescent="0.15">
      <c r="A2359" s="1">
        <v>397</v>
      </c>
      <c r="B2359" s="2" t="s">
        <v>28</v>
      </c>
      <c r="C2359" s="2" t="s">
        <v>4252</v>
      </c>
      <c r="D2359" s="1">
        <v>75</v>
      </c>
      <c r="E2359" s="2" t="s">
        <v>1619</v>
      </c>
      <c r="F2359" s="2">
        <v>4</v>
      </c>
      <c r="G2359" s="2" t="s">
        <v>43</v>
      </c>
      <c r="H2359" s="1">
        <v>75</v>
      </c>
      <c r="I2359" s="1">
        <v>75</v>
      </c>
      <c r="J2359" s="1">
        <v>75</v>
      </c>
      <c r="K2359" s="1">
        <v>5</v>
      </c>
      <c r="L2359" s="1">
        <v>405.83</v>
      </c>
      <c r="M2359" s="1">
        <v>405.83</v>
      </c>
      <c r="N2359" s="1">
        <v>404.15499999999997</v>
      </c>
      <c r="O2359" s="1">
        <v>404.15499999999997</v>
      </c>
      <c r="P2359" s="1">
        <v>0</v>
      </c>
      <c r="Q2359" s="1">
        <v>1</v>
      </c>
      <c r="R2359" s="2" t="s">
        <v>49</v>
      </c>
      <c r="S2359" s="2" t="s">
        <v>50</v>
      </c>
      <c r="T2359" s="2"/>
      <c r="U2359" s="2"/>
      <c r="V2359" s="2" t="s">
        <v>50</v>
      </c>
      <c r="W2359" s="2" t="s">
        <v>4881</v>
      </c>
      <c r="X2359" s="3">
        <v>44903.188194444447</v>
      </c>
      <c r="Y2359" s="2" t="s">
        <v>4483</v>
      </c>
      <c r="Z2359" s="2" t="s">
        <v>36</v>
      </c>
      <c r="AA2359" s="2"/>
      <c r="AB2359" s="2" t="s">
        <v>4882</v>
      </c>
    </row>
    <row r="2360" spans="1:28" ht="13" x14ac:dyDescent="0.15">
      <c r="A2360" s="1">
        <v>397</v>
      </c>
      <c r="B2360" s="2" t="s">
        <v>28</v>
      </c>
      <c r="C2360" s="2" t="s">
        <v>4252</v>
      </c>
      <c r="D2360" s="1">
        <v>76</v>
      </c>
      <c r="E2360" s="2" t="s">
        <v>1619</v>
      </c>
      <c r="F2360" s="2">
        <v>1</v>
      </c>
      <c r="G2360" s="2" t="s">
        <v>43</v>
      </c>
      <c r="H2360" s="1">
        <v>75</v>
      </c>
      <c r="I2360" s="1">
        <v>75</v>
      </c>
      <c r="J2360" s="1">
        <v>75</v>
      </c>
      <c r="K2360" s="1">
        <v>5</v>
      </c>
      <c r="L2360" s="1">
        <v>406.25</v>
      </c>
      <c r="M2360" s="1">
        <v>406.25</v>
      </c>
      <c r="N2360" s="1">
        <v>406.048</v>
      </c>
      <c r="O2360" s="1">
        <v>406.048</v>
      </c>
      <c r="P2360" s="1">
        <v>0</v>
      </c>
      <c r="Q2360" s="1">
        <v>1</v>
      </c>
      <c r="R2360" s="2" t="s">
        <v>49</v>
      </c>
      <c r="S2360" s="2" t="s">
        <v>50</v>
      </c>
      <c r="T2360" s="2"/>
      <c r="U2360" s="2"/>
      <c r="V2360" s="2" t="s">
        <v>50</v>
      </c>
      <c r="W2360" s="2" t="s">
        <v>4883</v>
      </c>
      <c r="X2360" s="3">
        <v>44903.201388888891</v>
      </c>
      <c r="Y2360" s="2" t="s">
        <v>4483</v>
      </c>
      <c r="Z2360" s="2" t="s">
        <v>36</v>
      </c>
      <c r="AA2360" s="2"/>
      <c r="AB2360" s="2" t="s">
        <v>4884</v>
      </c>
    </row>
    <row r="2361" spans="1:28" ht="13" x14ac:dyDescent="0.15">
      <c r="A2361" s="1">
        <v>397</v>
      </c>
      <c r="B2361" s="2" t="s">
        <v>28</v>
      </c>
      <c r="C2361" s="2" t="s">
        <v>4252</v>
      </c>
      <c r="D2361" s="1">
        <v>75</v>
      </c>
      <c r="E2361" s="2" t="s">
        <v>1619</v>
      </c>
      <c r="F2361" s="2">
        <v>5</v>
      </c>
      <c r="G2361" s="2"/>
      <c r="H2361" s="1">
        <v>30</v>
      </c>
      <c r="I2361" s="1">
        <v>30</v>
      </c>
      <c r="J2361" s="1">
        <v>30</v>
      </c>
      <c r="K2361" s="1">
        <v>5</v>
      </c>
      <c r="L2361" s="1">
        <v>406.88</v>
      </c>
      <c r="M2361" s="1">
        <v>406.88</v>
      </c>
      <c r="N2361" s="1">
        <v>404.86799999999999</v>
      </c>
      <c r="O2361" s="1">
        <v>404.86799999999999</v>
      </c>
      <c r="P2361" s="1">
        <v>0</v>
      </c>
      <c r="Q2361" s="1">
        <v>1</v>
      </c>
      <c r="R2361" s="2" t="s">
        <v>49</v>
      </c>
      <c r="S2361" s="2" t="s">
        <v>50</v>
      </c>
      <c r="T2361" s="2"/>
      <c r="U2361" s="2"/>
      <c r="V2361" s="2" t="s">
        <v>50</v>
      </c>
      <c r="W2361" s="2" t="s">
        <v>4885</v>
      </c>
      <c r="X2361" s="3">
        <v>44903.188194444447</v>
      </c>
      <c r="Y2361" s="2" t="s">
        <v>4483</v>
      </c>
      <c r="Z2361" s="2" t="s">
        <v>36</v>
      </c>
      <c r="AA2361" s="2"/>
      <c r="AB2361" s="2" t="s">
        <v>4886</v>
      </c>
    </row>
    <row r="2362" spans="1:28" ht="13" x14ac:dyDescent="0.15">
      <c r="A2362" s="1">
        <v>397</v>
      </c>
      <c r="B2362" s="2" t="s">
        <v>28</v>
      </c>
      <c r="C2362" s="2" t="s">
        <v>4252</v>
      </c>
      <c r="D2362" s="1">
        <v>76</v>
      </c>
      <c r="E2362" s="2" t="s">
        <v>1619</v>
      </c>
      <c r="F2362" s="2">
        <v>2</v>
      </c>
      <c r="G2362" s="2" t="s">
        <v>43</v>
      </c>
      <c r="H2362" s="1">
        <v>75</v>
      </c>
      <c r="I2362" s="1">
        <v>75</v>
      </c>
      <c r="J2362" s="1">
        <v>75</v>
      </c>
      <c r="K2362" s="1">
        <v>5</v>
      </c>
      <c r="L2362" s="1">
        <v>407.74</v>
      </c>
      <c r="M2362" s="1">
        <v>407.74</v>
      </c>
      <c r="N2362" s="1">
        <v>407.137</v>
      </c>
      <c r="O2362" s="1">
        <v>407.137</v>
      </c>
      <c r="P2362" s="1">
        <v>0</v>
      </c>
      <c r="Q2362" s="1">
        <v>1</v>
      </c>
      <c r="R2362" s="2" t="s">
        <v>49</v>
      </c>
      <c r="S2362" s="2" t="s">
        <v>50</v>
      </c>
      <c r="T2362" s="2"/>
      <c r="U2362" s="2"/>
      <c r="V2362" s="2" t="s">
        <v>50</v>
      </c>
      <c r="W2362" s="2" t="s">
        <v>4887</v>
      </c>
      <c r="X2362" s="3">
        <v>44903.201388888891</v>
      </c>
      <c r="Y2362" s="2" t="s">
        <v>4483</v>
      </c>
      <c r="Z2362" s="2" t="s">
        <v>36</v>
      </c>
      <c r="AA2362" s="2"/>
      <c r="AB2362" s="2" t="s">
        <v>4888</v>
      </c>
    </row>
    <row r="2363" spans="1:28" ht="13" x14ac:dyDescent="0.15">
      <c r="A2363" s="1">
        <v>397</v>
      </c>
      <c r="B2363" s="2" t="s">
        <v>28</v>
      </c>
      <c r="C2363" s="2" t="s">
        <v>4252</v>
      </c>
      <c r="D2363" s="1">
        <v>75</v>
      </c>
      <c r="E2363" s="2" t="s">
        <v>1619</v>
      </c>
      <c r="F2363" s="2" t="s">
        <v>119</v>
      </c>
      <c r="G2363" s="2"/>
      <c r="H2363" s="1">
        <v>32</v>
      </c>
      <c r="I2363" s="1">
        <v>38</v>
      </c>
      <c r="J2363" s="1">
        <v>0</v>
      </c>
      <c r="K2363" s="1">
        <v>5</v>
      </c>
      <c r="L2363" s="1">
        <v>407.75</v>
      </c>
      <c r="M2363" s="1">
        <v>407.81</v>
      </c>
      <c r="N2363" s="1">
        <v>405.459</v>
      </c>
      <c r="O2363" s="1">
        <v>405.5</v>
      </c>
      <c r="P2363" s="1">
        <v>6</v>
      </c>
      <c r="Q2363" s="1">
        <v>5</v>
      </c>
      <c r="R2363" s="2" t="s">
        <v>31</v>
      </c>
      <c r="S2363" s="2"/>
      <c r="T2363" s="2" t="s">
        <v>136</v>
      </c>
      <c r="U2363" s="2" t="s">
        <v>137</v>
      </c>
      <c r="V2363" s="2" t="s">
        <v>138</v>
      </c>
      <c r="W2363" s="2" t="s">
        <v>4889</v>
      </c>
      <c r="X2363" s="3">
        <v>44902.929861111108</v>
      </c>
      <c r="Y2363" s="2" t="s">
        <v>35</v>
      </c>
      <c r="Z2363" s="2" t="s">
        <v>36</v>
      </c>
      <c r="AA2363" s="2"/>
      <c r="AB2363" s="2" t="s">
        <v>4890</v>
      </c>
    </row>
    <row r="2364" spans="1:28" ht="13" x14ac:dyDescent="0.15">
      <c r="A2364" s="1">
        <v>397</v>
      </c>
      <c r="B2364" s="2" t="s">
        <v>28</v>
      </c>
      <c r="C2364" s="2" t="s">
        <v>4252</v>
      </c>
      <c r="D2364" s="1">
        <v>75</v>
      </c>
      <c r="E2364" s="2" t="s">
        <v>1619</v>
      </c>
      <c r="F2364" s="2" t="s">
        <v>119</v>
      </c>
      <c r="G2364" s="2"/>
      <c r="H2364" s="1">
        <v>32</v>
      </c>
      <c r="I2364" s="1">
        <v>38</v>
      </c>
      <c r="J2364" s="1">
        <v>0</v>
      </c>
      <c r="K2364" s="1">
        <v>5</v>
      </c>
      <c r="L2364" s="1">
        <v>407.75</v>
      </c>
      <c r="M2364" s="1">
        <v>407.81</v>
      </c>
      <c r="N2364" s="1">
        <v>405.459</v>
      </c>
      <c r="O2364" s="1">
        <v>405.5</v>
      </c>
      <c r="P2364" s="1">
        <v>6</v>
      </c>
      <c r="Q2364" s="1">
        <v>20</v>
      </c>
      <c r="R2364" s="2" t="s">
        <v>31</v>
      </c>
      <c r="S2364" s="2"/>
      <c r="T2364" s="2" t="s">
        <v>146</v>
      </c>
      <c r="U2364" s="2" t="s">
        <v>147</v>
      </c>
      <c r="V2364" s="2" t="s">
        <v>148</v>
      </c>
      <c r="W2364" s="2" t="s">
        <v>4891</v>
      </c>
      <c r="X2364" s="3">
        <v>44902.929861111108</v>
      </c>
      <c r="Y2364" s="2" t="s">
        <v>35</v>
      </c>
      <c r="Z2364" s="2" t="s">
        <v>36</v>
      </c>
      <c r="AA2364" s="2"/>
      <c r="AB2364" s="2" t="s">
        <v>4892</v>
      </c>
    </row>
    <row r="2365" spans="1:28" ht="13" x14ac:dyDescent="0.15">
      <c r="A2365" s="1">
        <v>397</v>
      </c>
      <c r="B2365" s="2" t="s">
        <v>28</v>
      </c>
      <c r="C2365" s="2" t="s">
        <v>4252</v>
      </c>
      <c r="D2365" s="1">
        <v>75</v>
      </c>
      <c r="E2365" s="2" t="s">
        <v>1619</v>
      </c>
      <c r="F2365" s="2" t="s">
        <v>119</v>
      </c>
      <c r="G2365" s="2"/>
      <c r="H2365" s="1">
        <v>32</v>
      </c>
      <c r="I2365" s="1">
        <v>38</v>
      </c>
      <c r="J2365" s="1">
        <v>0</v>
      </c>
      <c r="K2365" s="1">
        <v>5</v>
      </c>
      <c r="L2365" s="1">
        <v>407.75</v>
      </c>
      <c r="M2365" s="1">
        <v>407.81</v>
      </c>
      <c r="N2365" s="1">
        <v>405.459</v>
      </c>
      <c r="O2365" s="1">
        <v>405.5</v>
      </c>
      <c r="P2365" s="1">
        <v>6</v>
      </c>
      <c r="Q2365" s="1">
        <v>30</v>
      </c>
      <c r="R2365" s="2" t="s">
        <v>31</v>
      </c>
      <c r="S2365" s="2"/>
      <c r="T2365" s="2" t="s">
        <v>120</v>
      </c>
      <c r="U2365" s="2" t="s">
        <v>121</v>
      </c>
      <c r="V2365" s="2" t="s">
        <v>122</v>
      </c>
      <c r="W2365" s="2" t="s">
        <v>4893</v>
      </c>
      <c r="X2365" s="3">
        <v>44902.929861111108</v>
      </c>
      <c r="Y2365" s="2" t="s">
        <v>35</v>
      </c>
      <c r="Z2365" s="2" t="s">
        <v>36</v>
      </c>
      <c r="AA2365" s="2"/>
      <c r="AB2365" s="2" t="s">
        <v>4894</v>
      </c>
    </row>
    <row r="2366" spans="1:28" ht="13" x14ac:dyDescent="0.15">
      <c r="A2366" s="1">
        <v>397</v>
      </c>
      <c r="B2366" s="2" t="s">
        <v>28</v>
      </c>
      <c r="C2366" s="2" t="s">
        <v>4252</v>
      </c>
      <c r="D2366" s="1">
        <v>75</v>
      </c>
      <c r="E2366" s="2" t="s">
        <v>1619</v>
      </c>
      <c r="F2366" s="2" t="s">
        <v>119</v>
      </c>
      <c r="G2366" s="2"/>
      <c r="H2366" s="1">
        <v>32</v>
      </c>
      <c r="I2366" s="1">
        <v>38</v>
      </c>
      <c r="J2366" s="1">
        <v>32</v>
      </c>
      <c r="K2366" s="1">
        <v>5</v>
      </c>
      <c r="L2366" s="1">
        <v>407.75</v>
      </c>
      <c r="M2366" s="1">
        <v>407.81</v>
      </c>
      <c r="N2366" s="1">
        <v>405.459</v>
      </c>
      <c r="O2366" s="1">
        <v>405.5</v>
      </c>
      <c r="P2366" s="1">
        <v>6</v>
      </c>
      <c r="Q2366" s="1">
        <v>212</v>
      </c>
      <c r="R2366" s="2" t="s">
        <v>59</v>
      </c>
      <c r="S2366" s="2" t="s">
        <v>32</v>
      </c>
      <c r="T2366" s="2"/>
      <c r="U2366" s="2"/>
      <c r="V2366" s="2" t="s">
        <v>32</v>
      </c>
      <c r="W2366" s="2" t="s">
        <v>4895</v>
      </c>
      <c r="X2366" s="3">
        <v>44902.929861111108</v>
      </c>
      <c r="Y2366" s="2" t="s">
        <v>798</v>
      </c>
      <c r="Z2366" s="2" t="s">
        <v>36</v>
      </c>
      <c r="AA2366" s="2"/>
      <c r="AB2366" s="2" t="s">
        <v>4896</v>
      </c>
    </row>
    <row r="2367" spans="1:28" ht="13" x14ac:dyDescent="0.15">
      <c r="A2367" s="1">
        <v>397</v>
      </c>
      <c r="B2367" s="2" t="s">
        <v>28</v>
      </c>
      <c r="C2367" s="2" t="s">
        <v>4252</v>
      </c>
      <c r="D2367" s="1">
        <v>75</v>
      </c>
      <c r="E2367" s="2" t="s">
        <v>1619</v>
      </c>
      <c r="F2367" s="2" t="s">
        <v>119</v>
      </c>
      <c r="G2367" s="2"/>
      <c r="H2367" s="1">
        <v>32</v>
      </c>
      <c r="I2367" s="1">
        <v>38</v>
      </c>
      <c r="J2367" s="1">
        <v>0</v>
      </c>
      <c r="K2367" s="1">
        <v>5</v>
      </c>
      <c r="L2367" s="1">
        <v>407.75</v>
      </c>
      <c r="M2367" s="1">
        <v>407.81</v>
      </c>
      <c r="N2367" s="1">
        <v>405.459</v>
      </c>
      <c r="O2367" s="1">
        <v>405.5</v>
      </c>
      <c r="P2367" s="1">
        <v>6</v>
      </c>
      <c r="Q2367" s="1">
        <v>1</v>
      </c>
      <c r="R2367" s="2" t="s">
        <v>31</v>
      </c>
      <c r="S2367" s="2" t="s">
        <v>50</v>
      </c>
      <c r="T2367" s="2"/>
      <c r="U2367" s="2"/>
      <c r="V2367" s="2" t="s">
        <v>50</v>
      </c>
      <c r="W2367" s="2" t="s">
        <v>4897</v>
      </c>
      <c r="X2367" s="3">
        <v>44902.929861111108</v>
      </c>
      <c r="Y2367" s="2" t="s">
        <v>35</v>
      </c>
      <c r="Z2367" s="2" t="s">
        <v>36</v>
      </c>
      <c r="AA2367" s="2" t="s">
        <v>131</v>
      </c>
      <c r="AB2367" s="2" t="s">
        <v>4898</v>
      </c>
    </row>
    <row r="2368" spans="1:28" ht="13" x14ac:dyDescent="0.15">
      <c r="A2368" s="1">
        <v>397</v>
      </c>
      <c r="B2368" s="2" t="s">
        <v>28</v>
      </c>
      <c r="C2368" s="2" t="s">
        <v>4252</v>
      </c>
      <c r="D2368" s="1">
        <v>75</v>
      </c>
      <c r="E2368" s="2" t="s">
        <v>1619</v>
      </c>
      <c r="F2368" s="2" t="s">
        <v>119</v>
      </c>
      <c r="G2368" s="2"/>
      <c r="H2368" s="1">
        <v>32</v>
      </c>
      <c r="I2368" s="1">
        <v>38</v>
      </c>
      <c r="J2368" s="1">
        <v>0</v>
      </c>
      <c r="K2368" s="1">
        <v>5</v>
      </c>
      <c r="L2368" s="1">
        <v>407.75</v>
      </c>
      <c r="M2368" s="1">
        <v>407.81</v>
      </c>
      <c r="N2368" s="1">
        <v>405.459</v>
      </c>
      <c r="O2368" s="1">
        <v>405.5</v>
      </c>
      <c r="P2368" s="1">
        <v>6</v>
      </c>
      <c r="Q2368" s="1">
        <v>30</v>
      </c>
      <c r="R2368" s="2" t="s">
        <v>31</v>
      </c>
      <c r="S2368" s="2"/>
      <c r="T2368" s="2" t="s">
        <v>125</v>
      </c>
      <c r="U2368" s="2" t="s">
        <v>126</v>
      </c>
      <c r="V2368" s="2" t="s">
        <v>127</v>
      </c>
      <c r="W2368" s="2" t="s">
        <v>4899</v>
      </c>
      <c r="X2368" s="3">
        <v>44902.929861111108</v>
      </c>
      <c r="Y2368" s="2" t="s">
        <v>35</v>
      </c>
      <c r="Z2368" s="2" t="s">
        <v>36</v>
      </c>
      <c r="AA2368" s="2"/>
      <c r="AB2368" s="2" t="s">
        <v>4900</v>
      </c>
    </row>
    <row r="2369" spans="1:28" ht="13" x14ac:dyDescent="0.15">
      <c r="A2369" s="1">
        <v>397</v>
      </c>
      <c r="B2369" s="2" t="s">
        <v>28</v>
      </c>
      <c r="C2369" s="2" t="s">
        <v>4252</v>
      </c>
      <c r="D2369" s="1">
        <v>75</v>
      </c>
      <c r="E2369" s="2" t="s">
        <v>1619</v>
      </c>
      <c r="F2369" s="2" t="s">
        <v>119</v>
      </c>
      <c r="G2369" s="2"/>
      <c r="H2369" s="1">
        <v>32</v>
      </c>
      <c r="I2369" s="1">
        <v>38</v>
      </c>
      <c r="J2369" s="1">
        <v>0</v>
      </c>
      <c r="K2369" s="1">
        <v>5</v>
      </c>
      <c r="L2369" s="1">
        <v>407.75</v>
      </c>
      <c r="M2369" s="1">
        <v>407.81</v>
      </c>
      <c r="N2369" s="1">
        <v>405.459</v>
      </c>
      <c r="O2369" s="1">
        <v>405.5</v>
      </c>
      <c r="P2369" s="1">
        <v>6</v>
      </c>
      <c r="Q2369" s="1">
        <v>5</v>
      </c>
      <c r="R2369" s="2" t="s">
        <v>31</v>
      </c>
      <c r="S2369" s="2"/>
      <c r="T2369" s="2" t="s">
        <v>141</v>
      </c>
      <c r="U2369" s="2" t="s">
        <v>142</v>
      </c>
      <c r="V2369" s="2" t="s">
        <v>143</v>
      </c>
      <c r="W2369" s="2" t="s">
        <v>4901</v>
      </c>
      <c r="X2369" s="3">
        <v>44902.929861111108</v>
      </c>
      <c r="Y2369" s="2" t="s">
        <v>35</v>
      </c>
      <c r="Z2369" s="2" t="s">
        <v>36</v>
      </c>
      <c r="AA2369" s="2"/>
      <c r="AB2369" s="2" t="s">
        <v>4902</v>
      </c>
    </row>
    <row r="2370" spans="1:28" ht="13" x14ac:dyDescent="0.15">
      <c r="A2370" s="1">
        <v>397</v>
      </c>
      <c r="B2370" s="2" t="s">
        <v>28</v>
      </c>
      <c r="C2370" s="2" t="s">
        <v>4252</v>
      </c>
      <c r="D2370" s="1">
        <v>75</v>
      </c>
      <c r="E2370" s="2" t="s">
        <v>1619</v>
      </c>
      <c r="F2370" s="2" t="s">
        <v>119</v>
      </c>
      <c r="G2370" s="2"/>
      <c r="H2370" s="1">
        <v>32</v>
      </c>
      <c r="I2370" s="1">
        <v>38</v>
      </c>
      <c r="J2370" s="1">
        <v>0</v>
      </c>
      <c r="K2370" s="1">
        <v>5</v>
      </c>
      <c r="L2370" s="1">
        <v>407.75</v>
      </c>
      <c r="M2370" s="1">
        <v>407.81</v>
      </c>
      <c r="N2370" s="1">
        <v>405.459</v>
      </c>
      <c r="O2370" s="1">
        <v>405.5</v>
      </c>
      <c r="P2370" s="1">
        <v>6</v>
      </c>
      <c r="Q2370" s="1">
        <v>20</v>
      </c>
      <c r="R2370" s="2" t="s">
        <v>31</v>
      </c>
      <c r="S2370" s="2"/>
      <c r="T2370" s="2" t="s">
        <v>158</v>
      </c>
      <c r="U2370" s="2" t="s">
        <v>159</v>
      </c>
      <c r="V2370" s="2" t="s">
        <v>160</v>
      </c>
      <c r="W2370" s="2" t="s">
        <v>4903</v>
      </c>
      <c r="X2370" s="3">
        <v>44902.929861111108</v>
      </c>
      <c r="Y2370" s="2" t="s">
        <v>35</v>
      </c>
      <c r="Z2370" s="2" t="s">
        <v>36</v>
      </c>
      <c r="AA2370" s="2"/>
      <c r="AB2370" s="2" t="s">
        <v>4904</v>
      </c>
    </row>
    <row r="2371" spans="1:28" ht="13" x14ac:dyDescent="0.15">
      <c r="A2371" s="1">
        <v>397</v>
      </c>
      <c r="B2371" s="2" t="s">
        <v>28</v>
      </c>
      <c r="C2371" s="2" t="s">
        <v>4252</v>
      </c>
      <c r="D2371" s="1">
        <v>75</v>
      </c>
      <c r="E2371" s="2" t="s">
        <v>1619</v>
      </c>
      <c r="F2371" s="2" t="s">
        <v>119</v>
      </c>
      <c r="G2371" s="2"/>
      <c r="H2371" s="1">
        <v>32</v>
      </c>
      <c r="I2371" s="1">
        <v>38</v>
      </c>
      <c r="J2371" s="1">
        <v>0</v>
      </c>
      <c r="K2371" s="1">
        <v>5</v>
      </c>
      <c r="L2371" s="1">
        <v>407.75</v>
      </c>
      <c r="M2371" s="1">
        <v>407.81</v>
      </c>
      <c r="N2371" s="1">
        <v>405.459</v>
      </c>
      <c r="O2371" s="1">
        <v>405.5</v>
      </c>
      <c r="P2371" s="1">
        <v>6</v>
      </c>
      <c r="Q2371" s="1">
        <v>5</v>
      </c>
      <c r="R2371" s="2" t="s">
        <v>31</v>
      </c>
      <c r="S2371" s="2"/>
      <c r="T2371" s="2" t="s">
        <v>153</v>
      </c>
      <c r="U2371" s="2" t="s">
        <v>154</v>
      </c>
      <c r="V2371" s="2" t="s">
        <v>155</v>
      </c>
      <c r="W2371" s="2" t="s">
        <v>4905</v>
      </c>
      <c r="X2371" s="3">
        <v>44902.929861111108</v>
      </c>
      <c r="Y2371" s="2" t="s">
        <v>35</v>
      </c>
      <c r="Z2371" s="2" t="s">
        <v>36</v>
      </c>
      <c r="AA2371" s="2"/>
      <c r="AB2371" s="2" t="s">
        <v>4906</v>
      </c>
    </row>
    <row r="2372" spans="1:28" ht="13" x14ac:dyDescent="0.15">
      <c r="A2372" s="1">
        <v>397</v>
      </c>
      <c r="B2372" s="2" t="s">
        <v>28</v>
      </c>
      <c r="C2372" s="2" t="s">
        <v>4252</v>
      </c>
      <c r="D2372" s="1">
        <v>76</v>
      </c>
      <c r="E2372" s="2" t="s">
        <v>1619</v>
      </c>
      <c r="F2372" s="2">
        <v>3</v>
      </c>
      <c r="G2372" s="2" t="s">
        <v>43</v>
      </c>
      <c r="H2372" s="1">
        <v>75</v>
      </c>
      <c r="I2372" s="1">
        <v>75</v>
      </c>
      <c r="J2372" s="1">
        <v>75</v>
      </c>
      <c r="K2372" s="1">
        <v>5</v>
      </c>
      <c r="L2372" s="1">
        <v>409.24</v>
      </c>
      <c r="M2372" s="1">
        <v>409.24</v>
      </c>
      <c r="N2372" s="1">
        <v>408.233</v>
      </c>
      <c r="O2372" s="1">
        <v>408.233</v>
      </c>
      <c r="P2372" s="1">
        <v>0</v>
      </c>
      <c r="Q2372" s="1">
        <v>1</v>
      </c>
      <c r="R2372" s="2" t="s">
        <v>49</v>
      </c>
      <c r="S2372" s="2" t="s">
        <v>50</v>
      </c>
      <c r="T2372" s="2"/>
      <c r="U2372" s="2"/>
      <c r="V2372" s="2" t="s">
        <v>50</v>
      </c>
      <c r="W2372" s="2" t="s">
        <v>4907</v>
      </c>
      <c r="X2372" s="3">
        <v>44903.201388888891</v>
      </c>
      <c r="Y2372" s="2" t="s">
        <v>4483</v>
      </c>
      <c r="Z2372" s="2" t="s">
        <v>36</v>
      </c>
      <c r="AA2372" s="2"/>
      <c r="AB2372" s="2" t="s">
        <v>4908</v>
      </c>
    </row>
    <row r="2373" spans="1:28" ht="13" x14ac:dyDescent="0.15">
      <c r="A2373" s="1">
        <v>397</v>
      </c>
      <c r="B2373" s="2" t="s">
        <v>28</v>
      </c>
      <c r="C2373" s="2" t="s">
        <v>4252</v>
      </c>
      <c r="D2373" s="1">
        <v>76</v>
      </c>
      <c r="E2373" s="2" t="s">
        <v>1619</v>
      </c>
      <c r="F2373" s="2">
        <v>4</v>
      </c>
      <c r="G2373" s="2" t="s">
        <v>43</v>
      </c>
      <c r="H2373" s="1">
        <v>75</v>
      </c>
      <c r="I2373" s="1">
        <v>75</v>
      </c>
      <c r="J2373" s="1">
        <v>75</v>
      </c>
      <c r="K2373" s="1">
        <v>5</v>
      </c>
      <c r="L2373" s="1">
        <v>410.74</v>
      </c>
      <c r="M2373" s="1">
        <v>410.74</v>
      </c>
      <c r="N2373" s="1">
        <v>409.32900000000001</v>
      </c>
      <c r="O2373" s="1">
        <v>409.32900000000001</v>
      </c>
      <c r="P2373" s="1">
        <v>0</v>
      </c>
      <c r="Q2373" s="1">
        <v>1</v>
      </c>
      <c r="R2373" s="2" t="s">
        <v>49</v>
      </c>
      <c r="S2373" s="2" t="s">
        <v>50</v>
      </c>
      <c r="T2373" s="2"/>
      <c r="U2373" s="2"/>
      <c r="V2373" s="2" t="s">
        <v>50</v>
      </c>
      <c r="W2373" s="2" t="s">
        <v>4909</v>
      </c>
      <c r="X2373" s="3">
        <v>44903.201388888891</v>
      </c>
      <c r="Y2373" s="2" t="s">
        <v>4483</v>
      </c>
      <c r="Z2373" s="2" t="s">
        <v>36</v>
      </c>
      <c r="AA2373" s="2"/>
      <c r="AB2373" s="2" t="s">
        <v>4910</v>
      </c>
    </row>
    <row r="2374" spans="1:28" ht="13" x14ac:dyDescent="0.15">
      <c r="A2374" s="1">
        <v>397</v>
      </c>
      <c r="B2374" s="2" t="s">
        <v>28</v>
      </c>
      <c r="C2374" s="2" t="s">
        <v>4252</v>
      </c>
      <c r="D2374" s="1">
        <v>76</v>
      </c>
      <c r="E2374" s="2" t="s">
        <v>1619</v>
      </c>
      <c r="F2374" s="2">
        <v>5</v>
      </c>
      <c r="G2374" s="2" t="s">
        <v>43</v>
      </c>
      <c r="H2374" s="1">
        <v>75</v>
      </c>
      <c r="I2374" s="1">
        <v>75</v>
      </c>
      <c r="J2374" s="1">
        <v>75</v>
      </c>
      <c r="K2374" s="1">
        <v>5</v>
      </c>
      <c r="L2374" s="1">
        <v>412.24</v>
      </c>
      <c r="M2374" s="1">
        <v>412.24</v>
      </c>
      <c r="N2374" s="1">
        <v>410.42500000000001</v>
      </c>
      <c r="O2374" s="1">
        <v>410.42500000000001</v>
      </c>
      <c r="P2374" s="1">
        <v>0</v>
      </c>
      <c r="Q2374" s="1">
        <v>1</v>
      </c>
      <c r="R2374" s="2" t="s">
        <v>49</v>
      </c>
      <c r="S2374" s="2" t="s">
        <v>50</v>
      </c>
      <c r="T2374" s="2"/>
      <c r="U2374" s="2"/>
      <c r="V2374" s="2" t="s">
        <v>50</v>
      </c>
      <c r="W2374" s="2" t="s">
        <v>4911</v>
      </c>
      <c r="X2374" s="3">
        <v>44903.201388888891</v>
      </c>
      <c r="Y2374" s="2" t="s">
        <v>4483</v>
      </c>
      <c r="Z2374" s="2" t="s">
        <v>36</v>
      </c>
      <c r="AA2374" s="2"/>
      <c r="AB2374" s="2" t="s">
        <v>4912</v>
      </c>
    </row>
    <row r="2375" spans="1:28" ht="13" x14ac:dyDescent="0.15">
      <c r="A2375" s="1">
        <v>397</v>
      </c>
      <c r="B2375" s="2" t="s">
        <v>28</v>
      </c>
      <c r="C2375" s="2" t="s">
        <v>4252</v>
      </c>
      <c r="D2375" s="1">
        <v>76</v>
      </c>
      <c r="E2375" s="2" t="s">
        <v>1619</v>
      </c>
      <c r="F2375" s="2">
        <v>5</v>
      </c>
      <c r="G2375" s="2" t="s">
        <v>29</v>
      </c>
      <c r="H2375" s="1">
        <v>86</v>
      </c>
      <c r="I2375" s="1">
        <v>86</v>
      </c>
      <c r="J2375" s="1">
        <v>86</v>
      </c>
      <c r="K2375" s="1">
        <v>5</v>
      </c>
      <c r="L2375" s="1">
        <v>412.35</v>
      </c>
      <c r="M2375" s="1">
        <v>412.35</v>
      </c>
      <c r="N2375" s="1">
        <v>410.505</v>
      </c>
      <c r="O2375" s="1">
        <v>410.505</v>
      </c>
      <c r="P2375" s="1">
        <v>0</v>
      </c>
      <c r="Q2375" s="1"/>
      <c r="R2375" s="2" t="s">
        <v>38</v>
      </c>
      <c r="S2375" s="2" t="s">
        <v>39</v>
      </c>
      <c r="T2375" s="2"/>
      <c r="U2375" s="2"/>
      <c r="V2375" s="2" t="s">
        <v>39</v>
      </c>
      <c r="W2375" s="2" t="s">
        <v>4913</v>
      </c>
      <c r="X2375" s="3">
        <v>44903.218055555553</v>
      </c>
      <c r="Y2375" s="2" t="s">
        <v>41</v>
      </c>
      <c r="Z2375" s="2" t="s">
        <v>36</v>
      </c>
      <c r="AA2375" s="2"/>
      <c r="AB2375" s="2" t="s">
        <v>4914</v>
      </c>
    </row>
    <row r="2376" spans="1:28" ht="13" x14ac:dyDescent="0.15">
      <c r="A2376" s="1">
        <v>397</v>
      </c>
      <c r="B2376" s="2" t="s">
        <v>28</v>
      </c>
      <c r="C2376" s="2" t="s">
        <v>4252</v>
      </c>
      <c r="D2376" s="1">
        <v>76</v>
      </c>
      <c r="E2376" s="2" t="s">
        <v>1619</v>
      </c>
      <c r="F2376" s="2">
        <v>6</v>
      </c>
      <c r="G2376" s="2" t="s">
        <v>43</v>
      </c>
      <c r="H2376" s="1">
        <v>75</v>
      </c>
      <c r="I2376" s="1">
        <v>75</v>
      </c>
      <c r="J2376" s="1">
        <v>75</v>
      </c>
      <c r="K2376" s="1">
        <v>5</v>
      </c>
      <c r="L2376" s="1">
        <v>413.74</v>
      </c>
      <c r="M2376" s="1">
        <v>413.74</v>
      </c>
      <c r="N2376" s="1">
        <v>411.52100000000002</v>
      </c>
      <c r="O2376" s="1">
        <v>411.52100000000002</v>
      </c>
      <c r="P2376" s="1">
        <v>0</v>
      </c>
      <c r="Q2376" s="1">
        <v>1</v>
      </c>
      <c r="R2376" s="2" t="s">
        <v>49</v>
      </c>
      <c r="S2376" s="2" t="s">
        <v>50</v>
      </c>
      <c r="T2376" s="2"/>
      <c r="U2376" s="2"/>
      <c r="V2376" s="2" t="s">
        <v>50</v>
      </c>
      <c r="W2376" s="2" t="s">
        <v>4915</v>
      </c>
      <c r="X2376" s="3">
        <v>44903.201388888891</v>
      </c>
      <c r="Y2376" s="2" t="s">
        <v>4483</v>
      </c>
      <c r="Z2376" s="2" t="s">
        <v>36</v>
      </c>
      <c r="AA2376" s="2"/>
      <c r="AB2376" s="2" t="s">
        <v>4916</v>
      </c>
    </row>
    <row r="2377" spans="1:28" ht="13" x14ac:dyDescent="0.15">
      <c r="A2377" s="1">
        <v>397</v>
      </c>
      <c r="B2377" s="2" t="s">
        <v>28</v>
      </c>
      <c r="C2377" s="2" t="s">
        <v>4252</v>
      </c>
      <c r="D2377" s="1">
        <v>76</v>
      </c>
      <c r="E2377" s="2" t="s">
        <v>1619</v>
      </c>
      <c r="F2377" s="2">
        <v>7</v>
      </c>
      <c r="G2377" s="2"/>
      <c r="H2377" s="1">
        <v>0</v>
      </c>
      <c r="I2377" s="1">
        <v>5</v>
      </c>
      <c r="J2377" s="1">
        <v>0</v>
      </c>
      <c r="K2377" s="1">
        <v>5</v>
      </c>
      <c r="L2377" s="1">
        <v>414.16</v>
      </c>
      <c r="M2377" s="1">
        <v>414.21</v>
      </c>
      <c r="N2377" s="1">
        <v>411.82799999999997</v>
      </c>
      <c r="O2377" s="1">
        <v>411.86500000000001</v>
      </c>
      <c r="P2377" s="1">
        <v>5</v>
      </c>
      <c r="Q2377" s="1">
        <v>5</v>
      </c>
      <c r="R2377" s="2" t="s">
        <v>44</v>
      </c>
      <c r="S2377" s="2" t="s">
        <v>105</v>
      </c>
      <c r="T2377" s="2"/>
      <c r="U2377" s="2"/>
      <c r="V2377" s="2" t="s">
        <v>105</v>
      </c>
      <c r="W2377" s="2" t="s">
        <v>4917</v>
      </c>
      <c r="X2377" s="3">
        <v>44902.967361111114</v>
      </c>
      <c r="Y2377" s="2" t="s">
        <v>798</v>
      </c>
      <c r="Z2377" s="2" t="s">
        <v>36</v>
      </c>
      <c r="AA2377" s="2"/>
      <c r="AB2377" s="2" t="s">
        <v>4918</v>
      </c>
    </row>
    <row r="2378" spans="1:28" ht="13" x14ac:dyDescent="0.15">
      <c r="A2378" s="1">
        <v>397</v>
      </c>
      <c r="B2378" s="2" t="s">
        <v>28</v>
      </c>
      <c r="C2378" s="2" t="s">
        <v>4252</v>
      </c>
      <c r="D2378" s="1">
        <v>76</v>
      </c>
      <c r="E2378" s="2" t="s">
        <v>1619</v>
      </c>
      <c r="F2378" s="2">
        <v>7</v>
      </c>
      <c r="G2378" s="2" t="s">
        <v>43</v>
      </c>
      <c r="H2378" s="1">
        <v>30</v>
      </c>
      <c r="I2378" s="1">
        <v>30</v>
      </c>
      <c r="J2378" s="1">
        <v>30</v>
      </c>
      <c r="K2378" s="1">
        <v>5</v>
      </c>
      <c r="L2378" s="1">
        <v>414.46</v>
      </c>
      <c r="M2378" s="1">
        <v>414.46</v>
      </c>
      <c r="N2378" s="1">
        <v>412.04700000000003</v>
      </c>
      <c r="O2378" s="1">
        <v>412.04700000000003</v>
      </c>
      <c r="P2378" s="1">
        <v>0</v>
      </c>
      <c r="Q2378" s="1">
        <v>1</v>
      </c>
      <c r="R2378" s="2" t="s">
        <v>49</v>
      </c>
      <c r="S2378" s="2" t="s">
        <v>50</v>
      </c>
      <c r="T2378" s="2"/>
      <c r="U2378" s="2"/>
      <c r="V2378" s="2" t="s">
        <v>50</v>
      </c>
      <c r="W2378" s="2" t="s">
        <v>4919</v>
      </c>
      <c r="X2378" s="3">
        <v>44903.201388888891</v>
      </c>
      <c r="Y2378" s="2" t="s">
        <v>4483</v>
      </c>
      <c r="Z2378" s="2" t="s">
        <v>36</v>
      </c>
      <c r="AA2378" s="2"/>
      <c r="AB2378" s="2" t="s">
        <v>4920</v>
      </c>
    </row>
    <row r="2379" spans="1:28" ht="13" x14ac:dyDescent="0.15">
      <c r="A2379" s="1">
        <v>397</v>
      </c>
      <c r="B2379" s="2" t="s">
        <v>28</v>
      </c>
      <c r="C2379" s="2" t="s">
        <v>4252</v>
      </c>
      <c r="D2379" s="1">
        <v>76</v>
      </c>
      <c r="E2379" s="2" t="s">
        <v>1619</v>
      </c>
      <c r="F2379" s="2" t="s">
        <v>119</v>
      </c>
      <c r="G2379" s="2"/>
      <c r="H2379" s="1">
        <v>30</v>
      </c>
      <c r="I2379" s="1">
        <v>36</v>
      </c>
      <c r="J2379" s="1">
        <v>0</v>
      </c>
      <c r="K2379" s="1">
        <v>5</v>
      </c>
      <c r="L2379" s="1">
        <v>415.02</v>
      </c>
      <c r="M2379" s="1">
        <v>415.08</v>
      </c>
      <c r="N2379" s="1">
        <v>412.45600000000002</v>
      </c>
      <c r="O2379" s="1">
        <v>412.5</v>
      </c>
      <c r="P2379" s="1">
        <v>6</v>
      </c>
      <c r="Q2379" s="1">
        <v>5</v>
      </c>
      <c r="R2379" s="2" t="s">
        <v>31</v>
      </c>
      <c r="S2379" s="2"/>
      <c r="T2379" s="2" t="s">
        <v>136</v>
      </c>
      <c r="U2379" s="2" t="s">
        <v>137</v>
      </c>
      <c r="V2379" s="2" t="s">
        <v>138</v>
      </c>
      <c r="W2379" s="2" t="s">
        <v>4921</v>
      </c>
      <c r="X2379" s="3">
        <v>44902.968055555553</v>
      </c>
      <c r="Y2379" s="2" t="s">
        <v>35</v>
      </c>
      <c r="Z2379" s="2" t="s">
        <v>36</v>
      </c>
      <c r="AA2379" s="2"/>
      <c r="AB2379" s="2" t="s">
        <v>4922</v>
      </c>
    </row>
    <row r="2380" spans="1:28" ht="13" x14ac:dyDescent="0.15">
      <c r="A2380" s="1">
        <v>397</v>
      </c>
      <c r="B2380" s="2" t="s">
        <v>28</v>
      </c>
      <c r="C2380" s="2" t="s">
        <v>4252</v>
      </c>
      <c r="D2380" s="1">
        <v>76</v>
      </c>
      <c r="E2380" s="2" t="s">
        <v>1619</v>
      </c>
      <c r="F2380" s="2" t="s">
        <v>119</v>
      </c>
      <c r="G2380" s="2"/>
      <c r="H2380" s="1">
        <v>30</v>
      </c>
      <c r="I2380" s="1">
        <v>36</v>
      </c>
      <c r="J2380" s="1">
        <v>0</v>
      </c>
      <c r="K2380" s="1">
        <v>5</v>
      </c>
      <c r="L2380" s="1">
        <v>415.02</v>
      </c>
      <c r="M2380" s="1">
        <v>415.08</v>
      </c>
      <c r="N2380" s="1">
        <v>412.45600000000002</v>
      </c>
      <c r="O2380" s="1">
        <v>412.5</v>
      </c>
      <c r="P2380" s="1">
        <v>6</v>
      </c>
      <c r="Q2380" s="1">
        <v>20</v>
      </c>
      <c r="R2380" s="2" t="s">
        <v>31</v>
      </c>
      <c r="S2380" s="2"/>
      <c r="T2380" s="2" t="s">
        <v>146</v>
      </c>
      <c r="U2380" s="2" t="s">
        <v>147</v>
      </c>
      <c r="V2380" s="2" t="s">
        <v>148</v>
      </c>
      <c r="W2380" s="2" t="s">
        <v>4923</v>
      </c>
      <c r="X2380" s="3">
        <v>44902.968055555553</v>
      </c>
      <c r="Y2380" s="2" t="s">
        <v>35</v>
      </c>
      <c r="Z2380" s="2" t="s">
        <v>36</v>
      </c>
      <c r="AA2380" s="2"/>
      <c r="AB2380" s="2" t="s">
        <v>4924</v>
      </c>
    </row>
    <row r="2381" spans="1:28" ht="13" x14ac:dyDescent="0.15">
      <c r="A2381" s="1">
        <v>397</v>
      </c>
      <c r="B2381" s="2" t="s">
        <v>28</v>
      </c>
      <c r="C2381" s="2" t="s">
        <v>4252</v>
      </c>
      <c r="D2381" s="1">
        <v>76</v>
      </c>
      <c r="E2381" s="2" t="s">
        <v>1619</v>
      </c>
      <c r="F2381" s="2" t="s">
        <v>119</v>
      </c>
      <c r="G2381" s="2"/>
      <c r="H2381" s="1">
        <v>30</v>
      </c>
      <c r="I2381" s="1">
        <v>36</v>
      </c>
      <c r="J2381" s="1">
        <v>0</v>
      </c>
      <c r="K2381" s="1">
        <v>5</v>
      </c>
      <c r="L2381" s="1">
        <v>415.02</v>
      </c>
      <c r="M2381" s="1">
        <v>415.08</v>
      </c>
      <c r="N2381" s="1">
        <v>412.45600000000002</v>
      </c>
      <c r="O2381" s="1">
        <v>412.5</v>
      </c>
      <c r="P2381" s="1">
        <v>6</v>
      </c>
      <c r="Q2381" s="1">
        <v>5</v>
      </c>
      <c r="R2381" s="2" t="s">
        <v>31</v>
      </c>
      <c r="S2381" s="2"/>
      <c r="T2381" s="2" t="s">
        <v>153</v>
      </c>
      <c r="U2381" s="2" t="s">
        <v>154</v>
      </c>
      <c r="V2381" s="2" t="s">
        <v>155</v>
      </c>
      <c r="W2381" s="2" t="s">
        <v>4925</v>
      </c>
      <c r="X2381" s="3">
        <v>44902.968055555553</v>
      </c>
      <c r="Y2381" s="2" t="s">
        <v>35</v>
      </c>
      <c r="Z2381" s="2" t="s">
        <v>36</v>
      </c>
      <c r="AA2381" s="2"/>
      <c r="AB2381" s="2" t="s">
        <v>4926</v>
      </c>
    </row>
    <row r="2382" spans="1:28" ht="13" x14ac:dyDescent="0.15">
      <c r="A2382" s="1">
        <v>397</v>
      </c>
      <c r="B2382" s="2" t="s">
        <v>28</v>
      </c>
      <c r="C2382" s="2" t="s">
        <v>4252</v>
      </c>
      <c r="D2382" s="1">
        <v>76</v>
      </c>
      <c r="E2382" s="2" t="s">
        <v>1619</v>
      </c>
      <c r="F2382" s="2" t="s">
        <v>119</v>
      </c>
      <c r="G2382" s="2"/>
      <c r="H2382" s="1">
        <v>30</v>
      </c>
      <c r="I2382" s="1">
        <v>36</v>
      </c>
      <c r="J2382" s="1">
        <v>30</v>
      </c>
      <c r="K2382" s="1">
        <v>5</v>
      </c>
      <c r="L2382" s="1">
        <v>415.02</v>
      </c>
      <c r="M2382" s="1">
        <v>415.08</v>
      </c>
      <c r="N2382" s="1">
        <v>412.45600000000002</v>
      </c>
      <c r="O2382" s="1">
        <v>412.5</v>
      </c>
      <c r="P2382" s="1">
        <v>6</v>
      </c>
      <c r="Q2382" s="1">
        <v>212</v>
      </c>
      <c r="R2382" s="2" t="s">
        <v>59</v>
      </c>
      <c r="S2382" s="2" t="s">
        <v>32</v>
      </c>
      <c r="T2382" s="2"/>
      <c r="U2382" s="2"/>
      <c r="V2382" s="2" t="s">
        <v>32</v>
      </c>
      <c r="W2382" s="2" t="s">
        <v>4927</v>
      </c>
      <c r="X2382" s="3">
        <v>44902.967361111114</v>
      </c>
      <c r="Y2382" s="2" t="s">
        <v>798</v>
      </c>
      <c r="Z2382" s="2" t="s">
        <v>36</v>
      </c>
      <c r="AA2382" s="2"/>
      <c r="AB2382" s="2" t="s">
        <v>4928</v>
      </c>
    </row>
    <row r="2383" spans="1:28" ht="13" x14ac:dyDescent="0.15">
      <c r="A2383" s="1">
        <v>397</v>
      </c>
      <c r="B2383" s="2" t="s">
        <v>28</v>
      </c>
      <c r="C2383" s="2" t="s">
        <v>4252</v>
      </c>
      <c r="D2383" s="1">
        <v>76</v>
      </c>
      <c r="E2383" s="2" t="s">
        <v>1619</v>
      </c>
      <c r="F2383" s="2" t="s">
        <v>119</v>
      </c>
      <c r="G2383" s="2"/>
      <c r="H2383" s="1">
        <v>30</v>
      </c>
      <c r="I2383" s="1">
        <v>36</v>
      </c>
      <c r="J2383" s="1">
        <v>0</v>
      </c>
      <c r="K2383" s="1">
        <v>5</v>
      </c>
      <c r="L2383" s="1">
        <v>415.02</v>
      </c>
      <c r="M2383" s="1">
        <v>415.08</v>
      </c>
      <c r="N2383" s="1">
        <v>412.45600000000002</v>
      </c>
      <c r="O2383" s="1">
        <v>412.5</v>
      </c>
      <c r="P2383" s="1">
        <v>6</v>
      </c>
      <c r="Q2383" s="1">
        <v>30</v>
      </c>
      <c r="R2383" s="2" t="s">
        <v>31</v>
      </c>
      <c r="S2383" s="2"/>
      <c r="T2383" s="2" t="s">
        <v>120</v>
      </c>
      <c r="U2383" s="2" t="s">
        <v>121</v>
      </c>
      <c r="V2383" s="2" t="s">
        <v>122</v>
      </c>
      <c r="W2383" s="2" t="s">
        <v>4929</v>
      </c>
      <c r="X2383" s="3">
        <v>44902.968055555553</v>
      </c>
      <c r="Y2383" s="2" t="s">
        <v>35</v>
      </c>
      <c r="Z2383" s="2" t="s">
        <v>36</v>
      </c>
      <c r="AA2383" s="2"/>
      <c r="AB2383" s="2" t="s">
        <v>4930</v>
      </c>
    </row>
    <row r="2384" spans="1:28" ht="13" x14ac:dyDescent="0.15">
      <c r="A2384" s="1">
        <v>397</v>
      </c>
      <c r="B2384" s="2" t="s">
        <v>28</v>
      </c>
      <c r="C2384" s="2" t="s">
        <v>4252</v>
      </c>
      <c r="D2384" s="1">
        <v>76</v>
      </c>
      <c r="E2384" s="2" t="s">
        <v>1619</v>
      </c>
      <c r="F2384" s="2" t="s">
        <v>119</v>
      </c>
      <c r="G2384" s="2"/>
      <c r="H2384" s="1">
        <v>30</v>
      </c>
      <c r="I2384" s="1">
        <v>36</v>
      </c>
      <c r="J2384" s="1">
        <v>0</v>
      </c>
      <c r="K2384" s="1">
        <v>5</v>
      </c>
      <c r="L2384" s="1">
        <v>415.02</v>
      </c>
      <c r="M2384" s="1">
        <v>415.08</v>
      </c>
      <c r="N2384" s="1">
        <v>412.45600000000002</v>
      </c>
      <c r="O2384" s="1">
        <v>412.5</v>
      </c>
      <c r="P2384" s="1">
        <v>6</v>
      </c>
      <c r="Q2384" s="1">
        <v>30</v>
      </c>
      <c r="R2384" s="2" t="s">
        <v>31</v>
      </c>
      <c r="S2384" s="2"/>
      <c r="T2384" s="2" t="s">
        <v>125</v>
      </c>
      <c r="U2384" s="2" t="s">
        <v>126</v>
      </c>
      <c r="V2384" s="2" t="s">
        <v>127</v>
      </c>
      <c r="W2384" s="2" t="s">
        <v>4931</v>
      </c>
      <c r="X2384" s="3">
        <v>44902.968055555553</v>
      </c>
      <c r="Y2384" s="2" t="s">
        <v>35</v>
      </c>
      <c r="Z2384" s="2" t="s">
        <v>36</v>
      </c>
      <c r="AA2384" s="2"/>
      <c r="AB2384" s="2" t="s">
        <v>4932</v>
      </c>
    </row>
    <row r="2385" spans="1:28" ht="13" x14ac:dyDescent="0.15">
      <c r="A2385" s="1">
        <v>397</v>
      </c>
      <c r="B2385" s="2" t="s">
        <v>28</v>
      </c>
      <c r="C2385" s="2" t="s">
        <v>4252</v>
      </c>
      <c r="D2385" s="1">
        <v>76</v>
      </c>
      <c r="E2385" s="2" t="s">
        <v>1619</v>
      </c>
      <c r="F2385" s="2" t="s">
        <v>119</v>
      </c>
      <c r="G2385" s="2"/>
      <c r="H2385" s="1">
        <v>30</v>
      </c>
      <c r="I2385" s="1">
        <v>36</v>
      </c>
      <c r="J2385" s="1">
        <v>0</v>
      </c>
      <c r="K2385" s="1">
        <v>5</v>
      </c>
      <c r="L2385" s="1">
        <v>415.02</v>
      </c>
      <c r="M2385" s="1">
        <v>415.08</v>
      </c>
      <c r="N2385" s="1">
        <v>412.45600000000002</v>
      </c>
      <c r="O2385" s="1">
        <v>412.5</v>
      </c>
      <c r="P2385" s="1">
        <v>6</v>
      </c>
      <c r="Q2385" s="1">
        <v>1</v>
      </c>
      <c r="R2385" s="2" t="s">
        <v>31</v>
      </c>
      <c r="S2385" s="2" t="s">
        <v>50</v>
      </c>
      <c r="T2385" s="2"/>
      <c r="U2385" s="2"/>
      <c r="V2385" s="2" t="s">
        <v>50</v>
      </c>
      <c r="W2385" s="2" t="s">
        <v>4933</v>
      </c>
      <c r="X2385" s="3">
        <v>44902.968055555553</v>
      </c>
      <c r="Y2385" s="2" t="s">
        <v>35</v>
      </c>
      <c r="Z2385" s="2" t="s">
        <v>36</v>
      </c>
      <c r="AA2385" s="2" t="s">
        <v>131</v>
      </c>
      <c r="AB2385" s="2" t="s">
        <v>4934</v>
      </c>
    </row>
    <row r="2386" spans="1:28" ht="13" x14ac:dyDescent="0.15">
      <c r="A2386" s="1">
        <v>397</v>
      </c>
      <c r="B2386" s="2" t="s">
        <v>28</v>
      </c>
      <c r="C2386" s="2" t="s">
        <v>4252</v>
      </c>
      <c r="D2386" s="1">
        <v>76</v>
      </c>
      <c r="E2386" s="2" t="s">
        <v>1619</v>
      </c>
      <c r="F2386" s="2" t="s">
        <v>119</v>
      </c>
      <c r="G2386" s="2"/>
      <c r="H2386" s="1">
        <v>30</v>
      </c>
      <c r="I2386" s="1">
        <v>36</v>
      </c>
      <c r="J2386" s="1">
        <v>0</v>
      </c>
      <c r="K2386" s="1">
        <v>5</v>
      </c>
      <c r="L2386" s="1">
        <v>415.02</v>
      </c>
      <c r="M2386" s="1">
        <v>415.08</v>
      </c>
      <c r="N2386" s="1">
        <v>412.45600000000002</v>
      </c>
      <c r="O2386" s="1">
        <v>412.5</v>
      </c>
      <c r="P2386" s="1">
        <v>6</v>
      </c>
      <c r="Q2386" s="1">
        <v>5</v>
      </c>
      <c r="R2386" s="2" t="s">
        <v>31</v>
      </c>
      <c r="S2386" s="2"/>
      <c r="T2386" s="2" t="s">
        <v>141</v>
      </c>
      <c r="U2386" s="2" t="s">
        <v>142</v>
      </c>
      <c r="V2386" s="2" t="s">
        <v>143</v>
      </c>
      <c r="W2386" s="2" t="s">
        <v>4935</v>
      </c>
      <c r="X2386" s="3">
        <v>44902.968055555553</v>
      </c>
      <c r="Y2386" s="2" t="s">
        <v>35</v>
      </c>
      <c r="Z2386" s="2" t="s">
        <v>36</v>
      </c>
      <c r="AA2386" s="2"/>
      <c r="AB2386" s="2" t="s">
        <v>4936</v>
      </c>
    </row>
    <row r="2387" spans="1:28" ht="13" x14ac:dyDescent="0.15">
      <c r="A2387" s="1">
        <v>397</v>
      </c>
      <c r="B2387" s="2" t="s">
        <v>28</v>
      </c>
      <c r="C2387" s="2" t="s">
        <v>4252</v>
      </c>
      <c r="D2387" s="1">
        <v>76</v>
      </c>
      <c r="E2387" s="2" t="s">
        <v>1619</v>
      </c>
      <c r="F2387" s="2" t="s">
        <v>119</v>
      </c>
      <c r="G2387" s="2"/>
      <c r="H2387" s="1">
        <v>30</v>
      </c>
      <c r="I2387" s="1">
        <v>36</v>
      </c>
      <c r="J2387" s="1">
        <v>0</v>
      </c>
      <c r="K2387" s="1">
        <v>5</v>
      </c>
      <c r="L2387" s="1">
        <v>415.02</v>
      </c>
      <c r="M2387" s="1">
        <v>415.08</v>
      </c>
      <c r="N2387" s="1">
        <v>412.45600000000002</v>
      </c>
      <c r="O2387" s="1">
        <v>412.5</v>
      </c>
      <c r="P2387" s="1">
        <v>6</v>
      </c>
      <c r="Q2387" s="1">
        <v>20</v>
      </c>
      <c r="R2387" s="2" t="s">
        <v>31</v>
      </c>
      <c r="S2387" s="2"/>
      <c r="T2387" s="2" t="s">
        <v>158</v>
      </c>
      <c r="U2387" s="2" t="s">
        <v>159</v>
      </c>
      <c r="V2387" s="2" t="s">
        <v>160</v>
      </c>
      <c r="W2387" s="2" t="s">
        <v>4937</v>
      </c>
      <c r="X2387" s="3">
        <v>44902.968055555553</v>
      </c>
      <c r="Y2387" s="2" t="s">
        <v>35</v>
      </c>
      <c r="Z2387" s="2" t="s">
        <v>36</v>
      </c>
      <c r="AA2387" s="2"/>
      <c r="AB2387" s="2" t="s">
        <v>4938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outlinePr summaryBelow="0" summaryRight="0"/>
  </sheetPr>
  <dimension ref="A1:S5144"/>
  <sheetViews>
    <sheetView workbookViewId="0">
      <pane ySplit="1" topLeftCell="A2" activePane="bottomLeft" state="frozen"/>
      <selection pane="bottomLeft"/>
    </sheetView>
  </sheetViews>
  <sheetFormatPr baseColWidth="10" defaultColWidth="12.6640625" defaultRowHeight="15.75" customHeight="1" x14ac:dyDescent="0.15"/>
  <cols>
    <col min="1" max="2" width="5.83203125" customWidth="1"/>
    <col min="3" max="3" width="4.33203125" customWidth="1"/>
    <col min="4" max="5" width="4.6640625" customWidth="1"/>
    <col min="6" max="6" width="4.33203125" customWidth="1"/>
    <col min="9" max="12" width="8.1640625" customWidth="1"/>
    <col min="18" max="18" width="19.6640625" customWidth="1"/>
  </cols>
  <sheetData>
    <row r="1" spans="1:19" ht="68" customHeight="1" x14ac:dyDescent="0.15">
      <c r="A1" s="41" t="s">
        <v>0</v>
      </c>
      <c r="B1" s="41" t="s">
        <v>1</v>
      </c>
      <c r="C1" s="41" t="s">
        <v>2</v>
      </c>
      <c r="D1" s="41" t="s">
        <v>3</v>
      </c>
      <c r="E1" s="41" t="s">
        <v>4</v>
      </c>
      <c r="F1" s="41" t="s">
        <v>5</v>
      </c>
      <c r="G1" s="41" t="s">
        <v>4939</v>
      </c>
      <c r="H1" s="41" t="s">
        <v>4940</v>
      </c>
      <c r="I1" s="41" t="s">
        <v>11</v>
      </c>
      <c r="J1" s="41" t="s">
        <v>12</v>
      </c>
      <c r="K1" s="41" t="s">
        <v>13</v>
      </c>
      <c r="L1" s="41" t="s">
        <v>14</v>
      </c>
      <c r="M1" s="41" t="s">
        <v>4941</v>
      </c>
      <c r="N1" s="41" t="s">
        <v>4942</v>
      </c>
      <c r="O1" s="41" t="s">
        <v>4943</v>
      </c>
      <c r="P1" s="41" t="s">
        <v>4944</v>
      </c>
      <c r="Q1" s="41" t="s">
        <v>4945</v>
      </c>
      <c r="R1" s="41" t="s">
        <v>26</v>
      </c>
      <c r="S1" s="4"/>
    </row>
    <row r="2" spans="1:19" ht="15.75" customHeight="1" x14ac:dyDescent="0.15">
      <c r="A2" s="5">
        <v>397</v>
      </c>
      <c r="B2" s="6" t="s">
        <v>28</v>
      </c>
      <c r="C2" s="6" t="s">
        <v>29</v>
      </c>
      <c r="D2" s="5">
        <v>1</v>
      </c>
      <c r="E2" s="6" t="s">
        <v>30</v>
      </c>
      <c r="F2" s="5">
        <v>1</v>
      </c>
      <c r="G2" s="5">
        <v>1.48</v>
      </c>
      <c r="H2" s="5">
        <v>1.48</v>
      </c>
      <c r="I2" s="5">
        <v>0</v>
      </c>
      <c r="J2" s="5">
        <v>1.48</v>
      </c>
      <c r="K2" s="5">
        <v>0</v>
      </c>
      <c r="L2" s="5">
        <v>1.48</v>
      </c>
      <c r="M2" s="6" t="s">
        <v>4946</v>
      </c>
      <c r="N2" s="6" t="s">
        <v>4947</v>
      </c>
      <c r="O2" s="6" t="s">
        <v>4948</v>
      </c>
      <c r="P2" s="5">
        <v>2</v>
      </c>
      <c r="Q2" s="5">
        <v>3</v>
      </c>
      <c r="R2" s="6"/>
      <c r="S2" s="7"/>
    </row>
    <row r="3" spans="1:19" ht="15.75" customHeight="1" x14ac:dyDescent="0.15">
      <c r="A3" s="5">
        <v>397</v>
      </c>
      <c r="B3" s="6" t="s">
        <v>28</v>
      </c>
      <c r="C3" s="6" t="s">
        <v>29</v>
      </c>
      <c r="D3" s="5">
        <v>1</v>
      </c>
      <c r="E3" s="6" t="s">
        <v>30</v>
      </c>
      <c r="F3" s="5">
        <v>2</v>
      </c>
      <c r="G3" s="5">
        <v>0.57999999999999996</v>
      </c>
      <c r="H3" s="5">
        <v>0.57999999999999996</v>
      </c>
      <c r="I3" s="5">
        <v>1.48</v>
      </c>
      <c r="J3" s="5">
        <v>2.06</v>
      </c>
      <c r="K3" s="5">
        <v>1.48</v>
      </c>
      <c r="L3" s="5">
        <v>2.06</v>
      </c>
      <c r="M3" s="6" t="s">
        <v>4949</v>
      </c>
      <c r="N3" s="6" t="s">
        <v>4950</v>
      </c>
      <c r="O3" s="6" t="s">
        <v>4951</v>
      </c>
      <c r="P3" s="5">
        <v>1</v>
      </c>
      <c r="Q3" s="5">
        <v>4</v>
      </c>
      <c r="R3" s="6"/>
      <c r="S3" s="7"/>
    </row>
    <row r="4" spans="1:19" ht="15.75" customHeight="1" x14ac:dyDescent="0.15">
      <c r="A4" s="5">
        <v>397</v>
      </c>
      <c r="B4" s="6" t="s">
        <v>28</v>
      </c>
      <c r="C4" s="6" t="s">
        <v>29</v>
      </c>
      <c r="D4" s="5">
        <v>1</v>
      </c>
      <c r="E4" s="6" t="s">
        <v>30</v>
      </c>
      <c r="F4" s="6" t="s">
        <v>119</v>
      </c>
      <c r="G4" s="5">
        <v>0.12</v>
      </c>
      <c r="H4" s="5">
        <v>0.12</v>
      </c>
      <c r="I4" s="5">
        <v>2.06</v>
      </c>
      <c r="J4" s="5">
        <v>2.1800000000000002</v>
      </c>
      <c r="K4" s="5">
        <v>2.06</v>
      </c>
      <c r="L4" s="5">
        <v>2.1800000000000002</v>
      </c>
      <c r="M4" s="6" t="s">
        <v>4952</v>
      </c>
      <c r="N4" s="6" t="s">
        <v>4953</v>
      </c>
      <c r="O4" s="6" t="s">
        <v>4954</v>
      </c>
      <c r="P4" s="5">
        <v>1</v>
      </c>
      <c r="Q4" s="5">
        <v>0</v>
      </c>
      <c r="R4" s="6"/>
      <c r="S4" s="7"/>
    </row>
    <row r="5" spans="1:19" ht="15.75" customHeight="1" x14ac:dyDescent="0.15">
      <c r="A5" s="5">
        <v>397</v>
      </c>
      <c r="B5" s="6" t="s">
        <v>28</v>
      </c>
      <c r="C5" s="6" t="s">
        <v>29</v>
      </c>
      <c r="D5" s="5">
        <v>2</v>
      </c>
      <c r="E5" s="6" t="s">
        <v>30</v>
      </c>
      <c r="F5" s="5">
        <v>1</v>
      </c>
      <c r="G5" s="5">
        <v>1.48</v>
      </c>
      <c r="H5" s="5">
        <v>1.48</v>
      </c>
      <c r="I5" s="5">
        <v>2.2000000000000002</v>
      </c>
      <c r="J5" s="5">
        <v>3.68</v>
      </c>
      <c r="K5" s="5">
        <v>2.2000000000000002</v>
      </c>
      <c r="L5" s="5">
        <v>3.6509999999999998</v>
      </c>
      <c r="M5" s="6" t="s">
        <v>4955</v>
      </c>
      <c r="N5" s="6" t="s">
        <v>4956</v>
      </c>
      <c r="O5" s="6" t="s">
        <v>4957</v>
      </c>
      <c r="P5" s="5">
        <v>1</v>
      </c>
      <c r="Q5" s="5">
        <v>1</v>
      </c>
      <c r="R5" s="6"/>
      <c r="S5" s="7"/>
    </row>
    <row r="6" spans="1:19" ht="15.75" customHeight="1" x14ac:dyDescent="0.15">
      <c r="A6" s="5">
        <v>397</v>
      </c>
      <c r="B6" s="6" t="s">
        <v>28</v>
      </c>
      <c r="C6" s="6" t="s">
        <v>29</v>
      </c>
      <c r="D6" s="5">
        <v>2</v>
      </c>
      <c r="E6" s="6" t="s">
        <v>30</v>
      </c>
      <c r="F6" s="5">
        <v>2</v>
      </c>
      <c r="G6" s="5">
        <v>1.48</v>
      </c>
      <c r="H6" s="5">
        <v>1.48</v>
      </c>
      <c r="I6" s="5">
        <v>3.68</v>
      </c>
      <c r="J6" s="5">
        <v>5.16</v>
      </c>
      <c r="K6" s="5">
        <v>3.6509999999999998</v>
      </c>
      <c r="L6" s="5">
        <v>5.1020000000000003</v>
      </c>
      <c r="M6" s="6" t="s">
        <v>4958</v>
      </c>
      <c r="N6" s="6" t="s">
        <v>4959</v>
      </c>
      <c r="O6" s="6" t="s">
        <v>4960</v>
      </c>
      <c r="P6" s="5">
        <v>1</v>
      </c>
      <c r="Q6" s="5">
        <v>1</v>
      </c>
      <c r="R6" s="6"/>
      <c r="S6" s="7"/>
    </row>
    <row r="7" spans="1:19" ht="15.75" customHeight="1" x14ac:dyDescent="0.15">
      <c r="A7" s="5">
        <v>397</v>
      </c>
      <c r="B7" s="6" t="s">
        <v>28</v>
      </c>
      <c r="C7" s="6" t="s">
        <v>29</v>
      </c>
      <c r="D7" s="5">
        <v>2</v>
      </c>
      <c r="E7" s="6" t="s">
        <v>30</v>
      </c>
      <c r="F7" s="5">
        <v>3</v>
      </c>
      <c r="G7" s="5">
        <v>1.47</v>
      </c>
      <c r="H7" s="5">
        <v>1.47</v>
      </c>
      <c r="I7" s="5">
        <v>5.16</v>
      </c>
      <c r="J7" s="5">
        <v>6.63</v>
      </c>
      <c r="K7" s="5">
        <v>5.1020000000000003</v>
      </c>
      <c r="L7" s="5">
        <v>6.5430000000000001</v>
      </c>
      <c r="M7" s="6" t="s">
        <v>4961</v>
      </c>
      <c r="N7" s="6" t="s">
        <v>4962</v>
      </c>
      <c r="O7" s="6" t="s">
        <v>4963</v>
      </c>
      <c r="P7" s="5">
        <v>1</v>
      </c>
      <c r="Q7" s="5">
        <v>6</v>
      </c>
      <c r="R7" s="6"/>
      <c r="S7" s="7"/>
    </row>
    <row r="8" spans="1:19" ht="15.75" customHeight="1" x14ac:dyDescent="0.15">
      <c r="A8" s="5">
        <v>397</v>
      </c>
      <c r="B8" s="6" t="s">
        <v>28</v>
      </c>
      <c r="C8" s="6" t="s">
        <v>29</v>
      </c>
      <c r="D8" s="5">
        <v>2</v>
      </c>
      <c r="E8" s="6" t="s">
        <v>30</v>
      </c>
      <c r="F8" s="5">
        <v>4</v>
      </c>
      <c r="G8" s="5">
        <v>1.47</v>
      </c>
      <c r="H8" s="5">
        <v>1.47</v>
      </c>
      <c r="I8" s="5">
        <v>6.63</v>
      </c>
      <c r="J8" s="5">
        <v>8.1</v>
      </c>
      <c r="K8" s="5">
        <v>6.5430000000000001</v>
      </c>
      <c r="L8" s="5">
        <v>7.984</v>
      </c>
      <c r="M8" s="6" t="s">
        <v>4964</v>
      </c>
      <c r="N8" s="6" t="s">
        <v>4965</v>
      </c>
      <c r="O8" s="6" t="s">
        <v>4966</v>
      </c>
      <c r="P8" s="5">
        <v>1</v>
      </c>
      <c r="Q8" s="5">
        <v>1</v>
      </c>
      <c r="R8" s="6"/>
      <c r="S8" s="7"/>
    </row>
    <row r="9" spans="1:19" ht="15.75" customHeight="1" x14ac:dyDescent="0.15">
      <c r="A9" s="5">
        <v>397</v>
      </c>
      <c r="B9" s="6" t="s">
        <v>28</v>
      </c>
      <c r="C9" s="6" t="s">
        <v>29</v>
      </c>
      <c r="D9" s="5">
        <v>2</v>
      </c>
      <c r="E9" s="6" t="s">
        <v>30</v>
      </c>
      <c r="F9" s="5">
        <v>5</v>
      </c>
      <c r="G9" s="5">
        <v>1.48</v>
      </c>
      <c r="H9" s="5">
        <v>1.48</v>
      </c>
      <c r="I9" s="5">
        <v>8.1</v>
      </c>
      <c r="J9" s="5">
        <v>9.58</v>
      </c>
      <c r="K9" s="5">
        <v>7.984</v>
      </c>
      <c r="L9" s="5">
        <v>9.4350000000000005</v>
      </c>
      <c r="M9" s="6" t="s">
        <v>4967</v>
      </c>
      <c r="N9" s="6" t="s">
        <v>4968</v>
      </c>
      <c r="O9" s="6" t="s">
        <v>4969</v>
      </c>
      <c r="P9" s="5">
        <v>1</v>
      </c>
      <c r="Q9" s="5">
        <v>1</v>
      </c>
      <c r="R9" s="6"/>
      <c r="S9" s="7"/>
    </row>
    <row r="10" spans="1:19" ht="15.75" customHeight="1" x14ac:dyDescent="0.15">
      <c r="A10" s="5">
        <v>397</v>
      </c>
      <c r="B10" s="6" t="s">
        <v>28</v>
      </c>
      <c r="C10" s="6" t="s">
        <v>29</v>
      </c>
      <c r="D10" s="5">
        <v>2</v>
      </c>
      <c r="E10" s="6" t="s">
        <v>30</v>
      </c>
      <c r="F10" s="5">
        <v>6</v>
      </c>
      <c r="G10" s="5">
        <v>1.47</v>
      </c>
      <c r="H10" s="5">
        <v>1.48</v>
      </c>
      <c r="I10" s="5">
        <v>9.58</v>
      </c>
      <c r="J10" s="5">
        <v>11.06</v>
      </c>
      <c r="K10" s="5">
        <v>9.4350000000000005</v>
      </c>
      <c r="L10" s="5">
        <v>10.885999999999999</v>
      </c>
      <c r="M10" s="6" t="s">
        <v>4970</v>
      </c>
      <c r="N10" s="6" t="s">
        <v>4971</v>
      </c>
      <c r="O10" s="6" t="s">
        <v>4972</v>
      </c>
      <c r="P10" s="5">
        <v>1</v>
      </c>
      <c r="Q10" s="5">
        <v>1</v>
      </c>
      <c r="R10" s="6"/>
      <c r="S10" s="7"/>
    </row>
    <row r="11" spans="1:19" ht="15.75" customHeight="1" x14ac:dyDescent="0.15">
      <c r="A11" s="5">
        <v>397</v>
      </c>
      <c r="B11" s="6" t="s">
        <v>28</v>
      </c>
      <c r="C11" s="6" t="s">
        <v>29</v>
      </c>
      <c r="D11" s="5">
        <v>2</v>
      </c>
      <c r="E11" s="6" t="s">
        <v>30</v>
      </c>
      <c r="F11" s="5">
        <v>7</v>
      </c>
      <c r="G11" s="5">
        <v>0.56999999999999995</v>
      </c>
      <c r="H11" s="5">
        <v>0.56999999999999995</v>
      </c>
      <c r="I11" s="5">
        <v>11.06</v>
      </c>
      <c r="J11" s="5">
        <v>11.63</v>
      </c>
      <c r="K11" s="5">
        <v>10.885999999999999</v>
      </c>
      <c r="L11" s="5">
        <v>11.445</v>
      </c>
      <c r="M11" s="6" t="s">
        <v>4973</v>
      </c>
      <c r="N11" s="6" t="s">
        <v>4974</v>
      </c>
      <c r="O11" s="6" t="s">
        <v>4975</v>
      </c>
      <c r="P11" s="5">
        <v>1</v>
      </c>
      <c r="Q11" s="5">
        <v>2</v>
      </c>
      <c r="R11" s="6"/>
      <c r="S11" s="7"/>
    </row>
    <row r="12" spans="1:19" ht="15.75" customHeight="1" x14ac:dyDescent="0.15">
      <c r="A12" s="5">
        <v>397</v>
      </c>
      <c r="B12" s="6" t="s">
        <v>28</v>
      </c>
      <c r="C12" s="6" t="s">
        <v>29</v>
      </c>
      <c r="D12" s="5">
        <v>2</v>
      </c>
      <c r="E12" s="6" t="s">
        <v>30</v>
      </c>
      <c r="F12" s="6" t="s">
        <v>119</v>
      </c>
      <c r="G12" s="5">
        <v>0.26</v>
      </c>
      <c r="H12" s="5">
        <v>0.26</v>
      </c>
      <c r="I12" s="5">
        <v>11.63</v>
      </c>
      <c r="J12" s="5">
        <v>11.89</v>
      </c>
      <c r="K12" s="5">
        <v>11.445</v>
      </c>
      <c r="L12" s="5">
        <v>11.7</v>
      </c>
      <c r="M12" s="6" t="s">
        <v>4976</v>
      </c>
      <c r="N12" s="6" t="s">
        <v>4977</v>
      </c>
      <c r="O12" s="6" t="s">
        <v>4978</v>
      </c>
      <c r="P12" s="5">
        <v>1</v>
      </c>
      <c r="Q12" s="5">
        <v>0</v>
      </c>
      <c r="R12" s="6"/>
      <c r="S12" s="7"/>
    </row>
    <row r="13" spans="1:19" ht="15.75" customHeight="1" x14ac:dyDescent="0.15">
      <c r="A13" s="5">
        <v>397</v>
      </c>
      <c r="B13" s="6" t="s">
        <v>28</v>
      </c>
      <c r="C13" s="6" t="s">
        <v>29</v>
      </c>
      <c r="D13" s="5">
        <v>3</v>
      </c>
      <c r="E13" s="6" t="s">
        <v>30</v>
      </c>
      <c r="F13" s="5">
        <v>1</v>
      </c>
      <c r="G13" s="5">
        <v>1.48</v>
      </c>
      <c r="H13" s="5">
        <v>1.48</v>
      </c>
      <c r="I13" s="5">
        <v>11.7</v>
      </c>
      <c r="J13" s="5">
        <v>13.18</v>
      </c>
      <c r="K13" s="5">
        <v>11.7</v>
      </c>
      <c r="L13" s="5">
        <v>13.127000000000001</v>
      </c>
      <c r="M13" s="6" t="s">
        <v>4979</v>
      </c>
      <c r="N13" s="6" t="s">
        <v>4980</v>
      </c>
      <c r="O13" s="6" t="s">
        <v>4981</v>
      </c>
      <c r="P13" s="5">
        <v>1</v>
      </c>
      <c r="Q13" s="5">
        <v>1</v>
      </c>
      <c r="R13" s="6"/>
      <c r="S13" s="7"/>
    </row>
    <row r="14" spans="1:19" ht="15.75" customHeight="1" x14ac:dyDescent="0.15">
      <c r="A14" s="5">
        <v>397</v>
      </c>
      <c r="B14" s="6" t="s">
        <v>28</v>
      </c>
      <c r="C14" s="6" t="s">
        <v>29</v>
      </c>
      <c r="D14" s="5">
        <v>3</v>
      </c>
      <c r="E14" s="6" t="s">
        <v>30</v>
      </c>
      <c r="F14" s="5">
        <v>2</v>
      </c>
      <c r="G14" s="5">
        <v>1.48</v>
      </c>
      <c r="H14" s="5">
        <v>1.48</v>
      </c>
      <c r="I14" s="5">
        <v>13.18</v>
      </c>
      <c r="J14" s="5">
        <v>14.66</v>
      </c>
      <c r="K14" s="5">
        <v>13.127000000000001</v>
      </c>
      <c r="L14" s="5">
        <v>14.555</v>
      </c>
      <c r="M14" s="6" t="s">
        <v>4982</v>
      </c>
      <c r="N14" s="6" t="s">
        <v>4983</v>
      </c>
      <c r="O14" s="6" t="s">
        <v>4984</v>
      </c>
      <c r="P14" s="5">
        <v>1</v>
      </c>
      <c r="Q14" s="5">
        <v>3</v>
      </c>
      <c r="R14" s="6"/>
      <c r="S14" s="7"/>
    </row>
    <row r="15" spans="1:19" ht="15.75" customHeight="1" x14ac:dyDescent="0.15">
      <c r="A15" s="5">
        <v>397</v>
      </c>
      <c r="B15" s="6" t="s">
        <v>28</v>
      </c>
      <c r="C15" s="6" t="s">
        <v>29</v>
      </c>
      <c r="D15" s="5">
        <v>3</v>
      </c>
      <c r="E15" s="6" t="s">
        <v>30</v>
      </c>
      <c r="F15" s="5">
        <v>3</v>
      </c>
      <c r="G15" s="5">
        <v>1.48</v>
      </c>
      <c r="H15" s="5">
        <v>1.48</v>
      </c>
      <c r="I15" s="5">
        <v>14.66</v>
      </c>
      <c r="J15" s="5">
        <v>16.14</v>
      </c>
      <c r="K15" s="5">
        <v>14.555</v>
      </c>
      <c r="L15" s="5">
        <v>15.981999999999999</v>
      </c>
      <c r="M15" s="6" t="s">
        <v>4985</v>
      </c>
      <c r="N15" s="6" t="s">
        <v>4986</v>
      </c>
      <c r="O15" s="6" t="s">
        <v>4987</v>
      </c>
      <c r="P15" s="5">
        <v>1</v>
      </c>
      <c r="Q15" s="5">
        <v>1</v>
      </c>
      <c r="R15" s="6"/>
      <c r="S15" s="7"/>
    </row>
    <row r="16" spans="1:19" ht="15.75" customHeight="1" x14ac:dyDescent="0.15">
      <c r="A16" s="5">
        <v>397</v>
      </c>
      <c r="B16" s="6" t="s">
        <v>28</v>
      </c>
      <c r="C16" s="6" t="s">
        <v>29</v>
      </c>
      <c r="D16" s="5">
        <v>3</v>
      </c>
      <c r="E16" s="6" t="s">
        <v>30</v>
      </c>
      <c r="F16" s="5">
        <v>4</v>
      </c>
      <c r="G16" s="5">
        <v>1.48</v>
      </c>
      <c r="H16" s="5">
        <v>1.48</v>
      </c>
      <c r="I16" s="5">
        <v>16.14</v>
      </c>
      <c r="J16" s="5">
        <v>17.62</v>
      </c>
      <c r="K16" s="5">
        <v>15.981999999999999</v>
      </c>
      <c r="L16" s="5">
        <v>17.41</v>
      </c>
      <c r="M16" s="6" t="s">
        <v>4988</v>
      </c>
      <c r="N16" s="6" t="s">
        <v>4989</v>
      </c>
      <c r="O16" s="6" t="s">
        <v>4990</v>
      </c>
      <c r="P16" s="5">
        <v>1</v>
      </c>
      <c r="Q16" s="5">
        <v>3</v>
      </c>
      <c r="R16" s="6"/>
      <c r="S16" s="7"/>
    </row>
    <row r="17" spans="1:19" ht="15.75" customHeight="1" x14ac:dyDescent="0.15">
      <c r="A17" s="5">
        <v>397</v>
      </c>
      <c r="B17" s="6" t="s">
        <v>28</v>
      </c>
      <c r="C17" s="6" t="s">
        <v>29</v>
      </c>
      <c r="D17" s="5">
        <v>3</v>
      </c>
      <c r="E17" s="6" t="s">
        <v>30</v>
      </c>
      <c r="F17" s="5">
        <v>5</v>
      </c>
      <c r="G17" s="5">
        <v>1.47</v>
      </c>
      <c r="H17" s="5">
        <v>1.47</v>
      </c>
      <c r="I17" s="5">
        <v>17.62</v>
      </c>
      <c r="J17" s="5">
        <v>19.09</v>
      </c>
      <c r="K17" s="5">
        <v>17.41</v>
      </c>
      <c r="L17" s="5">
        <v>18.827999999999999</v>
      </c>
      <c r="M17" s="6" t="s">
        <v>4991</v>
      </c>
      <c r="N17" s="6" t="s">
        <v>4992</v>
      </c>
      <c r="O17" s="6" t="s">
        <v>4993</v>
      </c>
      <c r="P17" s="5">
        <v>1</v>
      </c>
      <c r="Q17" s="5">
        <v>4</v>
      </c>
      <c r="R17" s="6"/>
      <c r="S17" s="7"/>
    </row>
    <row r="18" spans="1:19" ht="15.75" customHeight="1" x14ac:dyDescent="0.15">
      <c r="A18" s="5">
        <v>397</v>
      </c>
      <c r="B18" s="6" t="s">
        <v>28</v>
      </c>
      <c r="C18" s="6" t="s">
        <v>29</v>
      </c>
      <c r="D18" s="5">
        <v>3</v>
      </c>
      <c r="E18" s="6" t="s">
        <v>30</v>
      </c>
      <c r="F18" s="5">
        <v>6</v>
      </c>
      <c r="G18" s="5">
        <v>1.48</v>
      </c>
      <c r="H18" s="5">
        <v>1.48</v>
      </c>
      <c r="I18" s="5">
        <v>19.09</v>
      </c>
      <c r="J18" s="5">
        <v>20.57</v>
      </c>
      <c r="K18" s="5">
        <v>18.827999999999999</v>
      </c>
      <c r="L18" s="5">
        <v>20.254999999999999</v>
      </c>
      <c r="M18" s="6" t="s">
        <v>4994</v>
      </c>
      <c r="N18" s="6" t="s">
        <v>4995</v>
      </c>
      <c r="O18" s="6" t="s">
        <v>4996</v>
      </c>
      <c r="P18" s="5">
        <v>1</v>
      </c>
      <c r="Q18" s="5">
        <v>2</v>
      </c>
      <c r="R18" s="6"/>
      <c r="S18" s="7"/>
    </row>
    <row r="19" spans="1:19" ht="15.75" customHeight="1" x14ac:dyDescent="0.15">
      <c r="A19" s="5">
        <v>397</v>
      </c>
      <c r="B19" s="6" t="s">
        <v>28</v>
      </c>
      <c r="C19" s="6" t="s">
        <v>29</v>
      </c>
      <c r="D19" s="5">
        <v>3</v>
      </c>
      <c r="E19" s="6" t="s">
        <v>30</v>
      </c>
      <c r="F19" s="5">
        <v>7</v>
      </c>
      <c r="G19" s="5">
        <v>0.72</v>
      </c>
      <c r="H19" s="5">
        <v>0.72</v>
      </c>
      <c r="I19" s="5">
        <v>20.57</v>
      </c>
      <c r="J19" s="5">
        <v>21.29</v>
      </c>
      <c r="K19" s="5">
        <v>20.254999999999999</v>
      </c>
      <c r="L19" s="5">
        <v>20.95</v>
      </c>
      <c r="M19" s="6" t="s">
        <v>4997</v>
      </c>
      <c r="N19" s="6" t="s">
        <v>4998</v>
      </c>
      <c r="O19" s="6" t="s">
        <v>4999</v>
      </c>
      <c r="P19" s="5">
        <v>1</v>
      </c>
      <c r="Q19" s="5">
        <v>1</v>
      </c>
      <c r="R19" s="6"/>
      <c r="S19" s="7"/>
    </row>
    <row r="20" spans="1:19" ht="15.75" customHeight="1" x14ac:dyDescent="0.15">
      <c r="A20" s="5">
        <v>397</v>
      </c>
      <c r="B20" s="6" t="s">
        <v>28</v>
      </c>
      <c r="C20" s="6" t="s">
        <v>29</v>
      </c>
      <c r="D20" s="5">
        <v>3</v>
      </c>
      <c r="E20" s="6" t="s">
        <v>30</v>
      </c>
      <c r="F20" s="6" t="s">
        <v>119</v>
      </c>
      <c r="G20" s="5">
        <v>0.26</v>
      </c>
      <c r="H20" s="5">
        <v>0.26</v>
      </c>
      <c r="I20" s="5">
        <v>21.29</v>
      </c>
      <c r="J20" s="5">
        <v>21.55</v>
      </c>
      <c r="K20" s="5">
        <v>20.95</v>
      </c>
      <c r="L20" s="5">
        <v>21.2</v>
      </c>
      <c r="M20" s="6" t="s">
        <v>5000</v>
      </c>
      <c r="N20" s="6" t="s">
        <v>5001</v>
      </c>
      <c r="O20" s="6" t="s">
        <v>5002</v>
      </c>
      <c r="P20" s="5">
        <v>1</v>
      </c>
      <c r="Q20" s="5">
        <v>0</v>
      </c>
      <c r="R20" s="6"/>
      <c r="S20" s="7"/>
    </row>
    <row r="21" spans="1:19" ht="15.75" customHeight="1" x14ac:dyDescent="0.15">
      <c r="A21" s="5">
        <v>397</v>
      </c>
      <c r="B21" s="6" t="s">
        <v>28</v>
      </c>
      <c r="C21" s="6" t="s">
        <v>29</v>
      </c>
      <c r="D21" s="5">
        <v>4</v>
      </c>
      <c r="E21" s="6" t="s">
        <v>30</v>
      </c>
      <c r="F21" s="5">
        <v>1</v>
      </c>
      <c r="G21" s="5">
        <v>1.48</v>
      </c>
      <c r="H21" s="5">
        <v>1.48</v>
      </c>
      <c r="I21" s="5">
        <v>21.2</v>
      </c>
      <c r="J21" s="5">
        <v>22.68</v>
      </c>
      <c r="K21" s="5">
        <v>21.2</v>
      </c>
      <c r="L21" s="5">
        <v>22.623000000000001</v>
      </c>
      <c r="M21" s="6" t="s">
        <v>5003</v>
      </c>
      <c r="N21" s="6" t="s">
        <v>5004</v>
      </c>
      <c r="O21" s="6" t="s">
        <v>5005</v>
      </c>
      <c r="P21" s="5">
        <v>1</v>
      </c>
      <c r="Q21" s="5">
        <v>1</v>
      </c>
      <c r="R21" s="6"/>
      <c r="S21" s="7"/>
    </row>
    <row r="22" spans="1:19" ht="15.75" customHeight="1" x14ac:dyDescent="0.15">
      <c r="A22" s="5">
        <v>397</v>
      </c>
      <c r="B22" s="6" t="s">
        <v>28</v>
      </c>
      <c r="C22" s="6" t="s">
        <v>29</v>
      </c>
      <c r="D22" s="5">
        <v>4</v>
      </c>
      <c r="E22" s="6" t="s">
        <v>30</v>
      </c>
      <c r="F22" s="5">
        <v>2</v>
      </c>
      <c r="G22" s="5">
        <v>1.48</v>
      </c>
      <c r="H22" s="5">
        <v>1.48</v>
      </c>
      <c r="I22" s="5">
        <v>22.68</v>
      </c>
      <c r="J22" s="5">
        <v>24.16</v>
      </c>
      <c r="K22" s="5">
        <v>22.623000000000001</v>
      </c>
      <c r="L22" s="5">
        <v>24.045999999999999</v>
      </c>
      <c r="M22" s="6" t="s">
        <v>5006</v>
      </c>
      <c r="N22" s="6" t="s">
        <v>5007</v>
      </c>
      <c r="O22" s="6" t="s">
        <v>5008</v>
      </c>
      <c r="P22" s="5">
        <v>1</v>
      </c>
      <c r="Q22" s="5">
        <v>1</v>
      </c>
      <c r="R22" s="6"/>
      <c r="S22" s="7"/>
    </row>
    <row r="23" spans="1:19" ht="15.75" customHeight="1" x14ac:dyDescent="0.15">
      <c r="A23" s="5">
        <v>397</v>
      </c>
      <c r="B23" s="6" t="s">
        <v>28</v>
      </c>
      <c r="C23" s="6" t="s">
        <v>29</v>
      </c>
      <c r="D23" s="5">
        <v>4</v>
      </c>
      <c r="E23" s="6" t="s">
        <v>30</v>
      </c>
      <c r="F23" s="5">
        <v>3</v>
      </c>
      <c r="G23" s="5">
        <v>1.48</v>
      </c>
      <c r="H23" s="5">
        <v>1.48</v>
      </c>
      <c r="I23" s="5">
        <v>24.16</v>
      </c>
      <c r="J23" s="5">
        <v>25.64</v>
      </c>
      <c r="K23" s="5">
        <v>24.045999999999999</v>
      </c>
      <c r="L23" s="5">
        <v>25.469000000000001</v>
      </c>
      <c r="M23" s="6" t="s">
        <v>5009</v>
      </c>
      <c r="N23" s="6" t="s">
        <v>5010</v>
      </c>
      <c r="O23" s="6" t="s">
        <v>5011</v>
      </c>
      <c r="P23" s="5">
        <v>1</v>
      </c>
      <c r="Q23" s="5">
        <v>2</v>
      </c>
      <c r="R23" s="6"/>
      <c r="S23" s="7"/>
    </row>
    <row r="24" spans="1:19" ht="15.75" customHeight="1" x14ac:dyDescent="0.15">
      <c r="A24" s="5">
        <v>397</v>
      </c>
      <c r="B24" s="6" t="s">
        <v>28</v>
      </c>
      <c r="C24" s="6" t="s">
        <v>29</v>
      </c>
      <c r="D24" s="5">
        <v>4</v>
      </c>
      <c r="E24" s="6" t="s">
        <v>30</v>
      </c>
      <c r="F24" s="5">
        <v>4</v>
      </c>
      <c r="G24" s="5">
        <v>1.48</v>
      </c>
      <c r="H24" s="5">
        <v>1.48</v>
      </c>
      <c r="I24" s="5">
        <v>25.64</v>
      </c>
      <c r="J24" s="5">
        <v>27.12</v>
      </c>
      <c r="K24" s="5">
        <v>25.469000000000001</v>
      </c>
      <c r="L24" s="5">
        <v>26.891999999999999</v>
      </c>
      <c r="M24" s="6" t="s">
        <v>5012</v>
      </c>
      <c r="N24" s="6" t="s">
        <v>5013</v>
      </c>
      <c r="O24" s="6" t="s">
        <v>5014</v>
      </c>
      <c r="P24" s="5">
        <v>1</v>
      </c>
      <c r="Q24" s="5">
        <v>1</v>
      </c>
      <c r="R24" s="6"/>
      <c r="S24" s="7"/>
    </row>
    <row r="25" spans="1:19" ht="15.75" customHeight="1" x14ac:dyDescent="0.15">
      <c r="A25" s="5">
        <v>397</v>
      </c>
      <c r="B25" s="6" t="s">
        <v>28</v>
      </c>
      <c r="C25" s="6" t="s">
        <v>29</v>
      </c>
      <c r="D25" s="5">
        <v>4</v>
      </c>
      <c r="E25" s="6" t="s">
        <v>30</v>
      </c>
      <c r="F25" s="5">
        <v>5</v>
      </c>
      <c r="G25" s="5">
        <v>1.48</v>
      </c>
      <c r="H25" s="5">
        <v>1.48</v>
      </c>
      <c r="I25" s="5">
        <v>27.12</v>
      </c>
      <c r="J25" s="5">
        <v>28.6</v>
      </c>
      <c r="K25" s="5">
        <v>26.891999999999999</v>
      </c>
      <c r="L25" s="5">
        <v>28.315000000000001</v>
      </c>
      <c r="M25" s="6" t="s">
        <v>5015</v>
      </c>
      <c r="N25" s="6" t="s">
        <v>5016</v>
      </c>
      <c r="O25" s="6" t="s">
        <v>5017</v>
      </c>
      <c r="P25" s="5">
        <v>1</v>
      </c>
      <c r="Q25" s="5">
        <v>4</v>
      </c>
      <c r="R25" s="6"/>
      <c r="S25" s="7"/>
    </row>
    <row r="26" spans="1:19" ht="15.75" customHeight="1" x14ac:dyDescent="0.15">
      <c r="A26" s="5">
        <v>397</v>
      </c>
      <c r="B26" s="6" t="s">
        <v>28</v>
      </c>
      <c r="C26" s="6" t="s">
        <v>29</v>
      </c>
      <c r="D26" s="5">
        <v>4</v>
      </c>
      <c r="E26" s="6" t="s">
        <v>30</v>
      </c>
      <c r="F26" s="5">
        <v>6</v>
      </c>
      <c r="G26" s="5">
        <v>1.48</v>
      </c>
      <c r="H26" s="5">
        <v>1.48</v>
      </c>
      <c r="I26" s="5">
        <v>28.6</v>
      </c>
      <c r="J26" s="5">
        <v>30.08</v>
      </c>
      <c r="K26" s="5">
        <v>28.315000000000001</v>
      </c>
      <c r="L26" s="5">
        <v>29.738</v>
      </c>
      <c r="M26" s="6" t="s">
        <v>5018</v>
      </c>
      <c r="N26" s="6" t="s">
        <v>5019</v>
      </c>
      <c r="O26" s="6" t="s">
        <v>5020</v>
      </c>
      <c r="P26" s="5">
        <v>1</v>
      </c>
      <c r="Q26" s="5">
        <v>4</v>
      </c>
      <c r="R26" s="6"/>
      <c r="S26" s="7"/>
    </row>
    <row r="27" spans="1:19" ht="15.75" customHeight="1" x14ac:dyDescent="0.15">
      <c r="A27" s="5">
        <v>397</v>
      </c>
      <c r="B27" s="6" t="s">
        <v>28</v>
      </c>
      <c r="C27" s="6" t="s">
        <v>29</v>
      </c>
      <c r="D27" s="5">
        <v>4</v>
      </c>
      <c r="E27" s="6" t="s">
        <v>30</v>
      </c>
      <c r="F27" s="5">
        <v>7</v>
      </c>
      <c r="G27" s="5">
        <v>0.74</v>
      </c>
      <c r="H27" s="5">
        <v>0.74</v>
      </c>
      <c r="I27" s="5">
        <v>30.08</v>
      </c>
      <c r="J27" s="5">
        <v>30.82</v>
      </c>
      <c r="K27" s="5">
        <v>29.738</v>
      </c>
      <c r="L27" s="5">
        <v>30.45</v>
      </c>
      <c r="M27" s="6" t="s">
        <v>5021</v>
      </c>
      <c r="N27" s="6" t="s">
        <v>5022</v>
      </c>
      <c r="O27" s="6" t="s">
        <v>5023</v>
      </c>
      <c r="P27" s="5">
        <v>1</v>
      </c>
      <c r="Q27" s="5">
        <v>1</v>
      </c>
      <c r="R27" s="6"/>
      <c r="S27" s="7"/>
    </row>
    <row r="28" spans="1:19" ht="15.75" customHeight="1" x14ac:dyDescent="0.15">
      <c r="A28" s="5">
        <v>397</v>
      </c>
      <c r="B28" s="6" t="s">
        <v>28</v>
      </c>
      <c r="C28" s="6" t="s">
        <v>29</v>
      </c>
      <c r="D28" s="5">
        <v>4</v>
      </c>
      <c r="E28" s="6" t="s">
        <v>30</v>
      </c>
      <c r="F28" s="6" t="s">
        <v>119</v>
      </c>
      <c r="G28" s="5">
        <v>0.26</v>
      </c>
      <c r="H28" s="5">
        <v>0.26</v>
      </c>
      <c r="I28" s="5">
        <v>30.82</v>
      </c>
      <c r="J28" s="5">
        <v>31.08</v>
      </c>
      <c r="K28" s="5">
        <v>30.45</v>
      </c>
      <c r="L28" s="5">
        <v>30.7</v>
      </c>
      <c r="M28" s="6" t="s">
        <v>5024</v>
      </c>
      <c r="N28" s="6" t="s">
        <v>5025</v>
      </c>
      <c r="O28" s="6" t="s">
        <v>5026</v>
      </c>
      <c r="P28" s="5">
        <v>1</v>
      </c>
      <c r="Q28" s="5">
        <v>0</v>
      </c>
      <c r="R28" s="6"/>
      <c r="S28" s="7"/>
    </row>
    <row r="29" spans="1:19" ht="15.75" customHeight="1" x14ac:dyDescent="0.15">
      <c r="A29" s="5">
        <v>397</v>
      </c>
      <c r="B29" s="6" t="s">
        <v>28</v>
      </c>
      <c r="C29" s="6" t="s">
        <v>29</v>
      </c>
      <c r="D29" s="5">
        <v>5</v>
      </c>
      <c r="E29" s="6" t="s">
        <v>30</v>
      </c>
      <c r="F29" s="5">
        <v>1</v>
      </c>
      <c r="G29" s="5">
        <v>1.48</v>
      </c>
      <c r="H29" s="5">
        <v>1.48</v>
      </c>
      <c r="I29" s="5">
        <v>30.7</v>
      </c>
      <c r="J29" s="5">
        <v>32.18</v>
      </c>
      <c r="K29" s="5">
        <v>30.7</v>
      </c>
      <c r="L29" s="5">
        <v>32.119999999999997</v>
      </c>
      <c r="M29" s="6" t="s">
        <v>5027</v>
      </c>
      <c r="N29" s="6" t="s">
        <v>5028</v>
      </c>
      <c r="O29" s="6" t="s">
        <v>5029</v>
      </c>
      <c r="P29" s="5">
        <v>0</v>
      </c>
      <c r="Q29" s="5">
        <v>1</v>
      </c>
      <c r="R29" s="6"/>
      <c r="S29" s="7"/>
    </row>
    <row r="30" spans="1:19" ht="15.75" customHeight="1" x14ac:dyDescent="0.15">
      <c r="A30" s="5">
        <v>397</v>
      </c>
      <c r="B30" s="6" t="s">
        <v>28</v>
      </c>
      <c r="C30" s="6" t="s">
        <v>29</v>
      </c>
      <c r="D30" s="5">
        <v>5</v>
      </c>
      <c r="E30" s="6" t="s">
        <v>30</v>
      </c>
      <c r="F30" s="5">
        <v>2</v>
      </c>
      <c r="G30" s="5">
        <v>1.47</v>
      </c>
      <c r="H30" s="5">
        <v>1.47</v>
      </c>
      <c r="I30" s="5">
        <v>32.18</v>
      </c>
      <c r="J30" s="5">
        <v>33.65</v>
      </c>
      <c r="K30" s="5">
        <v>32.119999999999997</v>
      </c>
      <c r="L30" s="5">
        <v>33.530999999999999</v>
      </c>
      <c r="M30" s="6" t="s">
        <v>5030</v>
      </c>
      <c r="N30" s="6" t="s">
        <v>5031</v>
      </c>
      <c r="O30" s="6" t="s">
        <v>5032</v>
      </c>
      <c r="P30" s="5">
        <v>1</v>
      </c>
      <c r="Q30" s="5">
        <v>3</v>
      </c>
      <c r="R30" s="6"/>
      <c r="S30" s="7"/>
    </row>
    <row r="31" spans="1:19" ht="15.75" customHeight="1" x14ac:dyDescent="0.15">
      <c r="A31" s="5">
        <v>397</v>
      </c>
      <c r="B31" s="6" t="s">
        <v>28</v>
      </c>
      <c r="C31" s="6" t="s">
        <v>29</v>
      </c>
      <c r="D31" s="5">
        <v>5</v>
      </c>
      <c r="E31" s="6" t="s">
        <v>30</v>
      </c>
      <c r="F31" s="5">
        <v>3</v>
      </c>
      <c r="G31" s="5">
        <v>1.48</v>
      </c>
      <c r="H31" s="5">
        <v>1.48</v>
      </c>
      <c r="I31" s="5">
        <v>33.65</v>
      </c>
      <c r="J31" s="5">
        <v>35.130000000000003</v>
      </c>
      <c r="K31" s="5">
        <v>33.530999999999999</v>
      </c>
      <c r="L31" s="5">
        <v>34.951000000000001</v>
      </c>
      <c r="M31" s="6" t="s">
        <v>5033</v>
      </c>
      <c r="N31" s="6" t="s">
        <v>5034</v>
      </c>
      <c r="O31" s="6" t="s">
        <v>5035</v>
      </c>
      <c r="P31" s="5">
        <v>0</v>
      </c>
      <c r="Q31" s="5">
        <v>1</v>
      </c>
      <c r="R31" s="6"/>
      <c r="S31" s="7"/>
    </row>
    <row r="32" spans="1:19" ht="15.75" customHeight="1" x14ac:dyDescent="0.15">
      <c r="A32" s="5">
        <v>397</v>
      </c>
      <c r="B32" s="6" t="s">
        <v>28</v>
      </c>
      <c r="C32" s="6" t="s">
        <v>29</v>
      </c>
      <c r="D32" s="5">
        <v>5</v>
      </c>
      <c r="E32" s="6" t="s">
        <v>30</v>
      </c>
      <c r="F32" s="5">
        <v>4</v>
      </c>
      <c r="G32" s="5">
        <v>1.48</v>
      </c>
      <c r="H32" s="5">
        <v>1.48</v>
      </c>
      <c r="I32" s="5">
        <v>35.130000000000003</v>
      </c>
      <c r="J32" s="5">
        <v>36.61</v>
      </c>
      <c r="K32" s="5">
        <v>34.951000000000001</v>
      </c>
      <c r="L32" s="5">
        <v>36.371000000000002</v>
      </c>
      <c r="M32" s="6" t="s">
        <v>5036</v>
      </c>
      <c r="N32" s="6" t="s">
        <v>5037</v>
      </c>
      <c r="O32" s="6" t="s">
        <v>5038</v>
      </c>
      <c r="P32" s="5">
        <v>0</v>
      </c>
      <c r="Q32" s="5">
        <v>2</v>
      </c>
      <c r="R32" s="6"/>
      <c r="S32" s="7"/>
    </row>
    <row r="33" spans="1:19" ht="15.75" customHeight="1" x14ac:dyDescent="0.15">
      <c r="A33" s="5">
        <v>397</v>
      </c>
      <c r="B33" s="6" t="s">
        <v>28</v>
      </c>
      <c r="C33" s="6" t="s">
        <v>29</v>
      </c>
      <c r="D33" s="5">
        <v>5</v>
      </c>
      <c r="E33" s="6" t="s">
        <v>30</v>
      </c>
      <c r="F33" s="5">
        <v>5</v>
      </c>
      <c r="G33" s="5">
        <v>1.49</v>
      </c>
      <c r="H33" s="5">
        <v>1.49</v>
      </c>
      <c r="I33" s="5">
        <v>36.61</v>
      </c>
      <c r="J33" s="5">
        <v>38.1</v>
      </c>
      <c r="K33" s="5">
        <v>36.371000000000002</v>
      </c>
      <c r="L33" s="5">
        <v>37.801000000000002</v>
      </c>
      <c r="M33" s="6" t="s">
        <v>5039</v>
      </c>
      <c r="N33" s="6" t="s">
        <v>5040</v>
      </c>
      <c r="O33" s="6" t="s">
        <v>5041</v>
      </c>
      <c r="P33" s="5">
        <v>0</v>
      </c>
      <c r="Q33" s="5">
        <v>2</v>
      </c>
      <c r="R33" s="6"/>
      <c r="S33" s="7"/>
    </row>
    <row r="34" spans="1:19" ht="15.75" customHeight="1" x14ac:dyDescent="0.15">
      <c r="A34" s="5">
        <v>397</v>
      </c>
      <c r="B34" s="6" t="s">
        <v>28</v>
      </c>
      <c r="C34" s="6" t="s">
        <v>29</v>
      </c>
      <c r="D34" s="5">
        <v>5</v>
      </c>
      <c r="E34" s="6" t="s">
        <v>30</v>
      </c>
      <c r="F34" s="5">
        <v>6</v>
      </c>
      <c r="G34" s="5">
        <v>1.48</v>
      </c>
      <c r="H34" s="5">
        <v>1.48</v>
      </c>
      <c r="I34" s="5">
        <v>38.1</v>
      </c>
      <c r="J34" s="5">
        <v>39.58</v>
      </c>
      <c r="K34" s="5">
        <v>37.801000000000002</v>
      </c>
      <c r="L34" s="5">
        <v>39.220999999999997</v>
      </c>
      <c r="M34" s="6" t="s">
        <v>5042</v>
      </c>
      <c r="N34" s="6" t="s">
        <v>5043</v>
      </c>
      <c r="O34" s="6" t="s">
        <v>5044</v>
      </c>
      <c r="P34" s="5">
        <v>1</v>
      </c>
      <c r="Q34" s="5">
        <v>4</v>
      </c>
      <c r="R34" s="6"/>
      <c r="S34" s="7"/>
    </row>
    <row r="35" spans="1:19" ht="15.75" customHeight="1" x14ac:dyDescent="0.15">
      <c r="A35" s="5">
        <v>397</v>
      </c>
      <c r="B35" s="6" t="s">
        <v>28</v>
      </c>
      <c r="C35" s="6" t="s">
        <v>29</v>
      </c>
      <c r="D35" s="5">
        <v>5</v>
      </c>
      <c r="E35" s="6" t="s">
        <v>30</v>
      </c>
      <c r="F35" s="5">
        <v>7</v>
      </c>
      <c r="G35" s="5">
        <v>0.76</v>
      </c>
      <c r="H35" s="5">
        <v>0.76</v>
      </c>
      <c r="I35" s="5">
        <v>39.58</v>
      </c>
      <c r="J35" s="5">
        <v>40.340000000000003</v>
      </c>
      <c r="K35" s="5">
        <v>39.220999999999997</v>
      </c>
      <c r="L35" s="5">
        <v>39.951000000000001</v>
      </c>
      <c r="M35" s="6" t="s">
        <v>5045</v>
      </c>
      <c r="N35" s="6" t="s">
        <v>5046</v>
      </c>
      <c r="O35" s="6" t="s">
        <v>5047</v>
      </c>
      <c r="P35" s="5">
        <v>1</v>
      </c>
      <c r="Q35" s="5">
        <v>1</v>
      </c>
      <c r="R35" s="6"/>
      <c r="S35" s="7"/>
    </row>
    <row r="36" spans="1:19" ht="15.75" customHeight="1" x14ac:dyDescent="0.15">
      <c r="A36" s="5">
        <v>397</v>
      </c>
      <c r="B36" s="6" t="s">
        <v>28</v>
      </c>
      <c r="C36" s="6" t="s">
        <v>29</v>
      </c>
      <c r="D36" s="5">
        <v>5</v>
      </c>
      <c r="E36" s="6" t="s">
        <v>30</v>
      </c>
      <c r="F36" s="6" t="s">
        <v>119</v>
      </c>
      <c r="G36" s="5">
        <v>0.26</v>
      </c>
      <c r="H36" s="5">
        <v>0.26</v>
      </c>
      <c r="I36" s="5">
        <v>40.340000000000003</v>
      </c>
      <c r="J36" s="5">
        <v>40.6</v>
      </c>
      <c r="K36" s="5">
        <v>39.951000000000001</v>
      </c>
      <c r="L36" s="5">
        <v>40.200000000000003</v>
      </c>
      <c r="M36" s="6" t="s">
        <v>5048</v>
      </c>
      <c r="N36" s="6" t="s">
        <v>5049</v>
      </c>
      <c r="O36" s="6" t="s">
        <v>5050</v>
      </c>
      <c r="P36" s="5">
        <v>1</v>
      </c>
      <c r="Q36" s="5">
        <v>0</v>
      </c>
      <c r="R36" s="6"/>
      <c r="S36" s="7"/>
    </row>
    <row r="37" spans="1:19" ht="15.75" customHeight="1" x14ac:dyDescent="0.15">
      <c r="A37" s="5">
        <v>397</v>
      </c>
      <c r="B37" s="6" t="s">
        <v>28</v>
      </c>
      <c r="C37" s="6" t="s">
        <v>29</v>
      </c>
      <c r="D37" s="5">
        <v>6</v>
      </c>
      <c r="E37" s="6" t="s">
        <v>30</v>
      </c>
      <c r="F37" s="5">
        <v>1</v>
      </c>
      <c r="G37" s="5">
        <v>1.48</v>
      </c>
      <c r="H37" s="5">
        <v>1.48</v>
      </c>
      <c r="I37" s="5">
        <v>40.200000000000003</v>
      </c>
      <c r="J37" s="5">
        <v>41.68</v>
      </c>
      <c r="K37" s="5">
        <v>40.200000000000003</v>
      </c>
      <c r="L37" s="5">
        <v>41.604999999999997</v>
      </c>
      <c r="M37" s="6" t="s">
        <v>5051</v>
      </c>
      <c r="N37" s="6" t="s">
        <v>5052</v>
      </c>
      <c r="O37" s="6" t="s">
        <v>5053</v>
      </c>
      <c r="P37" s="5">
        <v>0</v>
      </c>
      <c r="Q37" s="5">
        <v>1</v>
      </c>
      <c r="R37" s="6"/>
      <c r="S37" s="7"/>
    </row>
    <row r="38" spans="1:19" ht="15.75" customHeight="1" x14ac:dyDescent="0.15">
      <c r="A38" s="5">
        <v>397</v>
      </c>
      <c r="B38" s="6" t="s">
        <v>28</v>
      </c>
      <c r="C38" s="6" t="s">
        <v>29</v>
      </c>
      <c r="D38" s="5">
        <v>6</v>
      </c>
      <c r="E38" s="6" t="s">
        <v>30</v>
      </c>
      <c r="F38" s="5">
        <v>2</v>
      </c>
      <c r="G38" s="5">
        <v>1.48</v>
      </c>
      <c r="H38" s="5">
        <v>1.49</v>
      </c>
      <c r="I38" s="5">
        <v>41.68</v>
      </c>
      <c r="J38" s="5">
        <v>43.17</v>
      </c>
      <c r="K38" s="5">
        <v>41.604999999999997</v>
      </c>
      <c r="L38" s="5">
        <v>43.018999999999998</v>
      </c>
      <c r="M38" s="6" t="s">
        <v>5054</v>
      </c>
      <c r="N38" s="6" t="s">
        <v>5055</v>
      </c>
      <c r="O38" s="6" t="s">
        <v>5056</v>
      </c>
      <c r="P38" s="5">
        <v>1</v>
      </c>
      <c r="Q38" s="5">
        <v>1</v>
      </c>
      <c r="R38" s="6"/>
      <c r="S38" s="7"/>
    </row>
    <row r="39" spans="1:19" ht="15.75" customHeight="1" x14ac:dyDescent="0.15">
      <c r="A39" s="5">
        <v>397</v>
      </c>
      <c r="B39" s="6" t="s">
        <v>28</v>
      </c>
      <c r="C39" s="6" t="s">
        <v>29</v>
      </c>
      <c r="D39" s="5">
        <v>6</v>
      </c>
      <c r="E39" s="6" t="s">
        <v>30</v>
      </c>
      <c r="F39" s="5">
        <v>3</v>
      </c>
      <c r="G39" s="5">
        <v>1.49</v>
      </c>
      <c r="H39" s="5">
        <v>1.53</v>
      </c>
      <c r="I39" s="5">
        <v>43.17</v>
      </c>
      <c r="J39" s="5">
        <v>44.7</v>
      </c>
      <c r="K39" s="5">
        <v>43.018999999999998</v>
      </c>
      <c r="L39" s="5">
        <v>44.470999999999997</v>
      </c>
      <c r="M39" s="6" t="s">
        <v>5057</v>
      </c>
      <c r="N39" s="6" t="s">
        <v>5058</v>
      </c>
      <c r="O39" s="6" t="s">
        <v>5059</v>
      </c>
      <c r="P39" s="5">
        <v>0</v>
      </c>
      <c r="Q39" s="5">
        <v>2</v>
      </c>
      <c r="R39" s="6"/>
      <c r="S39" s="7"/>
    </row>
    <row r="40" spans="1:19" ht="15.75" customHeight="1" x14ac:dyDescent="0.15">
      <c r="A40" s="5">
        <v>397</v>
      </c>
      <c r="B40" s="6" t="s">
        <v>28</v>
      </c>
      <c r="C40" s="6" t="s">
        <v>29</v>
      </c>
      <c r="D40" s="5">
        <v>6</v>
      </c>
      <c r="E40" s="6" t="s">
        <v>30</v>
      </c>
      <c r="F40" s="5">
        <v>4</v>
      </c>
      <c r="G40" s="5">
        <v>1.48</v>
      </c>
      <c r="H40" s="5">
        <v>1.51</v>
      </c>
      <c r="I40" s="5">
        <v>44.7</v>
      </c>
      <c r="J40" s="5">
        <v>46.21</v>
      </c>
      <c r="K40" s="5">
        <v>44.470999999999997</v>
      </c>
      <c r="L40" s="5">
        <v>45.904000000000003</v>
      </c>
      <c r="M40" s="6" t="s">
        <v>5060</v>
      </c>
      <c r="N40" s="6" t="s">
        <v>5061</v>
      </c>
      <c r="O40" s="6" t="s">
        <v>5062</v>
      </c>
      <c r="P40" s="5">
        <v>0</v>
      </c>
      <c r="Q40" s="5">
        <v>2</v>
      </c>
      <c r="R40" s="6"/>
      <c r="S40" s="7"/>
    </row>
    <row r="41" spans="1:19" ht="15.75" customHeight="1" x14ac:dyDescent="0.15">
      <c r="A41" s="5">
        <v>397</v>
      </c>
      <c r="B41" s="6" t="s">
        <v>28</v>
      </c>
      <c r="C41" s="6" t="s">
        <v>29</v>
      </c>
      <c r="D41" s="5">
        <v>6</v>
      </c>
      <c r="E41" s="6" t="s">
        <v>30</v>
      </c>
      <c r="F41" s="5">
        <v>5</v>
      </c>
      <c r="G41" s="5">
        <v>1.48</v>
      </c>
      <c r="H41" s="5">
        <v>1.53</v>
      </c>
      <c r="I41" s="5">
        <v>46.21</v>
      </c>
      <c r="J41" s="5">
        <v>47.74</v>
      </c>
      <c r="K41" s="5">
        <v>45.904000000000003</v>
      </c>
      <c r="L41" s="5">
        <v>47.356000000000002</v>
      </c>
      <c r="M41" s="6" t="s">
        <v>5063</v>
      </c>
      <c r="N41" s="6" t="s">
        <v>5064</v>
      </c>
      <c r="O41" s="6" t="s">
        <v>5065</v>
      </c>
      <c r="P41" s="5">
        <v>0</v>
      </c>
      <c r="Q41" s="5">
        <v>1</v>
      </c>
      <c r="R41" s="6"/>
      <c r="S41" s="7"/>
    </row>
    <row r="42" spans="1:19" ht="15.75" customHeight="1" x14ac:dyDescent="0.15">
      <c r="A42" s="5">
        <v>397</v>
      </c>
      <c r="B42" s="6" t="s">
        <v>28</v>
      </c>
      <c r="C42" s="6" t="s">
        <v>29</v>
      </c>
      <c r="D42" s="5">
        <v>6</v>
      </c>
      <c r="E42" s="6" t="s">
        <v>30</v>
      </c>
      <c r="F42" s="5">
        <v>6</v>
      </c>
      <c r="G42" s="5">
        <v>1.48</v>
      </c>
      <c r="H42" s="5">
        <v>1.52</v>
      </c>
      <c r="I42" s="5">
        <v>47.74</v>
      </c>
      <c r="J42" s="5">
        <v>49.26</v>
      </c>
      <c r="K42" s="5">
        <v>47.356000000000002</v>
      </c>
      <c r="L42" s="5">
        <v>48.798999999999999</v>
      </c>
      <c r="M42" s="6" t="s">
        <v>5066</v>
      </c>
      <c r="N42" s="6" t="s">
        <v>5067</v>
      </c>
      <c r="O42" s="6" t="s">
        <v>5068</v>
      </c>
      <c r="P42" s="5">
        <v>1</v>
      </c>
      <c r="Q42" s="5">
        <v>4</v>
      </c>
      <c r="R42" s="6"/>
      <c r="S42" s="7"/>
    </row>
    <row r="43" spans="1:19" ht="15.75" customHeight="1" x14ac:dyDescent="0.15">
      <c r="A43" s="5">
        <v>397</v>
      </c>
      <c r="B43" s="6" t="s">
        <v>28</v>
      </c>
      <c r="C43" s="6" t="s">
        <v>29</v>
      </c>
      <c r="D43" s="5">
        <v>6</v>
      </c>
      <c r="E43" s="6" t="s">
        <v>30</v>
      </c>
      <c r="F43" s="5">
        <v>7</v>
      </c>
      <c r="G43" s="5">
        <v>0.56000000000000005</v>
      </c>
      <c r="H43" s="5">
        <v>0.57999999999999996</v>
      </c>
      <c r="I43" s="5">
        <v>49.26</v>
      </c>
      <c r="J43" s="5">
        <v>49.84</v>
      </c>
      <c r="K43" s="5">
        <v>48.798999999999999</v>
      </c>
      <c r="L43" s="5">
        <v>49.348999999999997</v>
      </c>
      <c r="M43" s="6" t="s">
        <v>5069</v>
      </c>
      <c r="N43" s="6" t="s">
        <v>5070</v>
      </c>
      <c r="O43" s="6" t="s">
        <v>5071</v>
      </c>
      <c r="P43" s="5">
        <v>1</v>
      </c>
      <c r="Q43" s="5">
        <v>3</v>
      </c>
      <c r="R43" s="6"/>
      <c r="S43" s="7"/>
    </row>
    <row r="44" spans="1:19" ht="15.75" customHeight="1" x14ac:dyDescent="0.15">
      <c r="A44" s="5">
        <v>397</v>
      </c>
      <c r="B44" s="6" t="s">
        <v>28</v>
      </c>
      <c r="C44" s="6" t="s">
        <v>29</v>
      </c>
      <c r="D44" s="5">
        <v>6</v>
      </c>
      <c r="E44" s="6" t="s">
        <v>30</v>
      </c>
      <c r="F44" s="6" t="s">
        <v>119</v>
      </c>
      <c r="G44" s="5">
        <v>0.37</v>
      </c>
      <c r="H44" s="5">
        <v>0.37</v>
      </c>
      <c r="I44" s="5">
        <v>49.84</v>
      </c>
      <c r="J44" s="5">
        <v>50.21</v>
      </c>
      <c r="K44" s="5">
        <v>49.348999999999997</v>
      </c>
      <c r="L44" s="5">
        <v>49.7</v>
      </c>
      <c r="M44" s="6" t="s">
        <v>5072</v>
      </c>
      <c r="N44" s="6" t="s">
        <v>5073</v>
      </c>
      <c r="O44" s="6" t="s">
        <v>5074</v>
      </c>
      <c r="P44" s="5">
        <v>1</v>
      </c>
      <c r="Q44" s="5">
        <v>0</v>
      </c>
      <c r="R44" s="6"/>
      <c r="S44" s="7"/>
    </row>
    <row r="45" spans="1:19" ht="15.75" customHeight="1" x14ac:dyDescent="0.15">
      <c r="A45" s="5">
        <v>397</v>
      </c>
      <c r="B45" s="6" t="s">
        <v>28</v>
      </c>
      <c r="C45" s="6" t="s">
        <v>29</v>
      </c>
      <c r="D45" s="5">
        <v>7</v>
      </c>
      <c r="E45" s="6" t="s">
        <v>30</v>
      </c>
      <c r="F45" s="5">
        <v>1</v>
      </c>
      <c r="G45" s="5">
        <v>1.46</v>
      </c>
      <c r="H45" s="5">
        <v>1.46</v>
      </c>
      <c r="I45" s="5">
        <v>49.7</v>
      </c>
      <c r="J45" s="5">
        <v>51.16</v>
      </c>
      <c r="K45" s="5">
        <v>49.7</v>
      </c>
      <c r="L45" s="5">
        <v>51.05</v>
      </c>
      <c r="M45" s="6" t="s">
        <v>5075</v>
      </c>
      <c r="N45" s="6" t="s">
        <v>5076</v>
      </c>
      <c r="O45" s="6" t="s">
        <v>5077</v>
      </c>
      <c r="P45" s="5">
        <v>0</v>
      </c>
      <c r="Q45" s="5">
        <v>1</v>
      </c>
      <c r="R45" s="6"/>
      <c r="S45" s="7"/>
    </row>
    <row r="46" spans="1:19" ht="15.75" customHeight="1" x14ac:dyDescent="0.15">
      <c r="A46" s="5">
        <v>397</v>
      </c>
      <c r="B46" s="6" t="s">
        <v>28</v>
      </c>
      <c r="C46" s="6" t="s">
        <v>29</v>
      </c>
      <c r="D46" s="5">
        <v>7</v>
      </c>
      <c r="E46" s="6" t="s">
        <v>30</v>
      </c>
      <c r="F46" s="5">
        <v>2</v>
      </c>
      <c r="G46" s="5">
        <v>1.49</v>
      </c>
      <c r="H46" s="5">
        <v>1.49</v>
      </c>
      <c r="I46" s="5">
        <v>51.16</v>
      </c>
      <c r="J46" s="5">
        <v>52.65</v>
      </c>
      <c r="K46" s="5">
        <v>51.05</v>
      </c>
      <c r="L46" s="5">
        <v>52.429000000000002</v>
      </c>
      <c r="M46" s="6" t="s">
        <v>5078</v>
      </c>
      <c r="N46" s="6" t="s">
        <v>5079</v>
      </c>
      <c r="O46" s="6" t="s">
        <v>5080</v>
      </c>
      <c r="P46" s="5">
        <v>0</v>
      </c>
      <c r="Q46" s="5">
        <v>5</v>
      </c>
      <c r="R46" s="6"/>
      <c r="S46" s="7"/>
    </row>
    <row r="47" spans="1:19" ht="15.75" customHeight="1" x14ac:dyDescent="0.15">
      <c r="A47" s="5">
        <v>397</v>
      </c>
      <c r="B47" s="6" t="s">
        <v>28</v>
      </c>
      <c r="C47" s="6" t="s">
        <v>29</v>
      </c>
      <c r="D47" s="5">
        <v>7</v>
      </c>
      <c r="E47" s="6" t="s">
        <v>30</v>
      </c>
      <c r="F47" s="5">
        <v>3</v>
      </c>
      <c r="G47" s="5">
        <v>1.49</v>
      </c>
      <c r="H47" s="5">
        <v>1.51</v>
      </c>
      <c r="I47" s="5">
        <v>52.65</v>
      </c>
      <c r="J47" s="5">
        <v>54.16</v>
      </c>
      <c r="K47" s="5">
        <v>52.429000000000002</v>
      </c>
      <c r="L47" s="5">
        <v>53.826000000000001</v>
      </c>
      <c r="M47" s="6" t="s">
        <v>5081</v>
      </c>
      <c r="N47" s="6" t="s">
        <v>5082</v>
      </c>
      <c r="O47" s="6" t="s">
        <v>5083</v>
      </c>
      <c r="P47" s="5">
        <v>0</v>
      </c>
      <c r="Q47" s="5">
        <v>2</v>
      </c>
      <c r="R47" s="6"/>
      <c r="S47" s="7"/>
    </row>
    <row r="48" spans="1:19" ht="15.75" customHeight="1" x14ac:dyDescent="0.15">
      <c r="A48" s="5">
        <v>397</v>
      </c>
      <c r="B48" s="6" t="s">
        <v>28</v>
      </c>
      <c r="C48" s="6" t="s">
        <v>29</v>
      </c>
      <c r="D48" s="5">
        <v>7</v>
      </c>
      <c r="E48" s="6" t="s">
        <v>30</v>
      </c>
      <c r="F48" s="5">
        <v>4</v>
      </c>
      <c r="G48" s="5">
        <v>1.49</v>
      </c>
      <c r="H48" s="5">
        <v>1.51</v>
      </c>
      <c r="I48" s="5">
        <v>54.16</v>
      </c>
      <c r="J48" s="5">
        <v>55.67</v>
      </c>
      <c r="K48" s="5">
        <v>53.826000000000001</v>
      </c>
      <c r="L48" s="5">
        <v>55.222000000000001</v>
      </c>
      <c r="M48" s="6" t="s">
        <v>5084</v>
      </c>
      <c r="N48" s="6" t="s">
        <v>5085</v>
      </c>
      <c r="O48" s="6" t="s">
        <v>5086</v>
      </c>
      <c r="P48" s="5">
        <v>0</v>
      </c>
      <c r="Q48" s="5">
        <v>3</v>
      </c>
      <c r="R48" s="6"/>
      <c r="S48" s="7"/>
    </row>
    <row r="49" spans="1:19" ht="15.75" customHeight="1" x14ac:dyDescent="0.15">
      <c r="A49" s="5">
        <v>397</v>
      </c>
      <c r="B49" s="6" t="s">
        <v>28</v>
      </c>
      <c r="C49" s="6" t="s">
        <v>29</v>
      </c>
      <c r="D49" s="5">
        <v>7</v>
      </c>
      <c r="E49" s="6" t="s">
        <v>30</v>
      </c>
      <c r="F49" s="5">
        <v>5</v>
      </c>
      <c r="G49" s="5">
        <v>1.47</v>
      </c>
      <c r="H49" s="5">
        <v>1.52</v>
      </c>
      <c r="I49" s="5">
        <v>55.67</v>
      </c>
      <c r="J49" s="5">
        <v>57.19</v>
      </c>
      <c r="K49" s="5">
        <v>55.222000000000001</v>
      </c>
      <c r="L49" s="5">
        <v>56.628</v>
      </c>
      <c r="M49" s="6" t="s">
        <v>5087</v>
      </c>
      <c r="N49" s="6" t="s">
        <v>5088</v>
      </c>
      <c r="O49" s="6" t="s">
        <v>5089</v>
      </c>
      <c r="P49" s="5">
        <v>0</v>
      </c>
      <c r="Q49" s="5">
        <v>1</v>
      </c>
      <c r="R49" s="6"/>
      <c r="S49" s="7"/>
    </row>
    <row r="50" spans="1:19" ht="15.75" customHeight="1" x14ac:dyDescent="0.15">
      <c r="A50" s="5">
        <v>397</v>
      </c>
      <c r="B50" s="6" t="s">
        <v>28</v>
      </c>
      <c r="C50" s="6" t="s">
        <v>29</v>
      </c>
      <c r="D50" s="5">
        <v>7</v>
      </c>
      <c r="E50" s="6" t="s">
        <v>30</v>
      </c>
      <c r="F50" s="5">
        <v>6</v>
      </c>
      <c r="G50" s="5">
        <v>1.46</v>
      </c>
      <c r="H50" s="5">
        <v>1.52</v>
      </c>
      <c r="I50" s="5">
        <v>57.19</v>
      </c>
      <c r="J50" s="5">
        <v>58.71</v>
      </c>
      <c r="K50" s="5">
        <v>56.628</v>
      </c>
      <c r="L50" s="5">
        <v>58.033999999999999</v>
      </c>
      <c r="M50" s="6" t="s">
        <v>5090</v>
      </c>
      <c r="N50" s="6" t="s">
        <v>5091</v>
      </c>
      <c r="O50" s="6" t="s">
        <v>5092</v>
      </c>
      <c r="P50" s="5">
        <v>1</v>
      </c>
      <c r="Q50" s="5">
        <v>1</v>
      </c>
      <c r="R50" s="6"/>
      <c r="S50" s="7"/>
    </row>
    <row r="51" spans="1:19" ht="15.75" customHeight="1" x14ac:dyDescent="0.15">
      <c r="A51" s="5">
        <v>397</v>
      </c>
      <c r="B51" s="6" t="s">
        <v>28</v>
      </c>
      <c r="C51" s="6" t="s">
        <v>29</v>
      </c>
      <c r="D51" s="5">
        <v>7</v>
      </c>
      <c r="E51" s="6" t="s">
        <v>30</v>
      </c>
      <c r="F51" s="5">
        <v>7</v>
      </c>
      <c r="G51" s="5">
        <v>0.75</v>
      </c>
      <c r="H51" s="5">
        <v>0.75</v>
      </c>
      <c r="I51" s="5">
        <v>58.71</v>
      </c>
      <c r="J51" s="5">
        <v>59.46</v>
      </c>
      <c r="K51" s="5">
        <v>58.033999999999999</v>
      </c>
      <c r="L51" s="5">
        <v>58.728000000000002</v>
      </c>
      <c r="M51" s="6" t="s">
        <v>5093</v>
      </c>
      <c r="N51" s="6" t="s">
        <v>5094</v>
      </c>
      <c r="O51" s="6" t="s">
        <v>5095</v>
      </c>
      <c r="P51" s="5">
        <v>1</v>
      </c>
      <c r="Q51" s="5">
        <v>1</v>
      </c>
      <c r="R51" s="6"/>
      <c r="S51" s="7"/>
    </row>
    <row r="52" spans="1:19" ht="15.75" customHeight="1" x14ac:dyDescent="0.15">
      <c r="A52" s="5">
        <v>397</v>
      </c>
      <c r="B52" s="6" t="s">
        <v>28</v>
      </c>
      <c r="C52" s="6" t="s">
        <v>29</v>
      </c>
      <c r="D52" s="5">
        <v>7</v>
      </c>
      <c r="E52" s="6" t="s">
        <v>30</v>
      </c>
      <c r="F52" s="6" t="s">
        <v>119</v>
      </c>
      <c r="G52" s="5">
        <v>0.51</v>
      </c>
      <c r="H52" s="5">
        <v>0.51</v>
      </c>
      <c r="I52" s="5">
        <v>59.46</v>
      </c>
      <c r="J52" s="5">
        <v>59.97</v>
      </c>
      <c r="K52" s="5">
        <v>58.728000000000002</v>
      </c>
      <c r="L52" s="5">
        <v>59.2</v>
      </c>
      <c r="M52" s="6" t="s">
        <v>5096</v>
      </c>
      <c r="N52" s="6" t="s">
        <v>5097</v>
      </c>
      <c r="O52" s="6" t="s">
        <v>5098</v>
      </c>
      <c r="P52" s="5">
        <v>1</v>
      </c>
      <c r="Q52" s="5">
        <v>0</v>
      </c>
      <c r="R52" s="6"/>
      <c r="S52" s="7"/>
    </row>
    <row r="53" spans="1:19" ht="15.75" customHeight="1" x14ac:dyDescent="0.15">
      <c r="A53" s="5">
        <v>397</v>
      </c>
      <c r="B53" s="6" t="s">
        <v>28</v>
      </c>
      <c r="C53" s="6" t="s">
        <v>29</v>
      </c>
      <c r="D53" s="5">
        <v>8</v>
      </c>
      <c r="E53" s="6" t="s">
        <v>30</v>
      </c>
      <c r="F53" s="5">
        <v>1</v>
      </c>
      <c r="G53" s="5">
        <v>1.46</v>
      </c>
      <c r="H53" s="5">
        <v>1.46</v>
      </c>
      <c r="I53" s="5">
        <v>59.2</v>
      </c>
      <c r="J53" s="5">
        <v>60.66</v>
      </c>
      <c r="K53" s="5">
        <v>59.2</v>
      </c>
      <c r="L53" s="5">
        <v>60.55</v>
      </c>
      <c r="M53" s="6" t="s">
        <v>5099</v>
      </c>
      <c r="N53" s="6" t="s">
        <v>5100</v>
      </c>
      <c r="O53" s="6" t="s">
        <v>5101</v>
      </c>
      <c r="P53" s="5">
        <v>0</v>
      </c>
      <c r="Q53" s="5">
        <v>1</v>
      </c>
      <c r="R53" s="6"/>
      <c r="S53" s="7"/>
    </row>
    <row r="54" spans="1:19" ht="15.75" customHeight="1" x14ac:dyDescent="0.15">
      <c r="A54" s="5">
        <v>397</v>
      </c>
      <c r="B54" s="6" t="s">
        <v>28</v>
      </c>
      <c r="C54" s="6" t="s">
        <v>29</v>
      </c>
      <c r="D54" s="5">
        <v>8</v>
      </c>
      <c r="E54" s="6" t="s">
        <v>30</v>
      </c>
      <c r="F54" s="5">
        <v>2</v>
      </c>
      <c r="G54" s="5">
        <v>1.47</v>
      </c>
      <c r="H54" s="5">
        <v>1.47</v>
      </c>
      <c r="I54" s="5">
        <v>60.66</v>
      </c>
      <c r="J54" s="5">
        <v>62.13</v>
      </c>
      <c r="K54" s="5">
        <v>60.55</v>
      </c>
      <c r="L54" s="5">
        <v>61.91</v>
      </c>
      <c r="M54" s="6" t="s">
        <v>5102</v>
      </c>
      <c r="N54" s="6" t="s">
        <v>5103</v>
      </c>
      <c r="O54" s="6" t="s">
        <v>5104</v>
      </c>
      <c r="P54" s="5">
        <v>0</v>
      </c>
      <c r="Q54" s="5">
        <v>3</v>
      </c>
      <c r="R54" s="6"/>
      <c r="S54" s="7"/>
    </row>
    <row r="55" spans="1:19" ht="15.75" customHeight="1" x14ac:dyDescent="0.15">
      <c r="A55" s="5">
        <v>397</v>
      </c>
      <c r="B55" s="6" t="s">
        <v>28</v>
      </c>
      <c r="C55" s="6" t="s">
        <v>29</v>
      </c>
      <c r="D55" s="5">
        <v>8</v>
      </c>
      <c r="E55" s="6" t="s">
        <v>30</v>
      </c>
      <c r="F55" s="5">
        <v>3</v>
      </c>
      <c r="G55" s="5">
        <v>1.51</v>
      </c>
      <c r="H55" s="5">
        <v>1.51</v>
      </c>
      <c r="I55" s="5">
        <v>62.13</v>
      </c>
      <c r="J55" s="5">
        <v>63.64</v>
      </c>
      <c r="K55" s="5">
        <v>61.91</v>
      </c>
      <c r="L55" s="5">
        <v>63.307000000000002</v>
      </c>
      <c r="M55" s="6" t="s">
        <v>5105</v>
      </c>
      <c r="N55" s="6" t="s">
        <v>5106</v>
      </c>
      <c r="O55" s="6" t="s">
        <v>5107</v>
      </c>
      <c r="P55" s="5">
        <v>0</v>
      </c>
      <c r="Q55" s="5">
        <v>1</v>
      </c>
      <c r="R55" s="6"/>
      <c r="S55" s="7"/>
    </row>
    <row r="56" spans="1:19" ht="15.75" customHeight="1" x14ac:dyDescent="0.15">
      <c r="A56" s="5">
        <v>397</v>
      </c>
      <c r="B56" s="6" t="s">
        <v>28</v>
      </c>
      <c r="C56" s="6" t="s">
        <v>29</v>
      </c>
      <c r="D56" s="5">
        <v>8</v>
      </c>
      <c r="E56" s="6" t="s">
        <v>30</v>
      </c>
      <c r="F56" s="5">
        <v>4</v>
      </c>
      <c r="G56" s="5">
        <v>1.48</v>
      </c>
      <c r="H56" s="5">
        <v>1.48</v>
      </c>
      <c r="I56" s="5">
        <v>63.64</v>
      </c>
      <c r="J56" s="5">
        <v>65.12</v>
      </c>
      <c r="K56" s="5">
        <v>63.307000000000002</v>
      </c>
      <c r="L56" s="5">
        <v>64.676000000000002</v>
      </c>
      <c r="M56" s="6" t="s">
        <v>5108</v>
      </c>
      <c r="N56" s="6" t="s">
        <v>5109</v>
      </c>
      <c r="O56" s="6" t="s">
        <v>5110</v>
      </c>
      <c r="P56" s="5">
        <v>0</v>
      </c>
      <c r="Q56" s="5">
        <v>5</v>
      </c>
      <c r="R56" s="6"/>
      <c r="S56" s="7"/>
    </row>
    <row r="57" spans="1:19" ht="15.75" customHeight="1" x14ac:dyDescent="0.15">
      <c r="A57" s="5">
        <v>397</v>
      </c>
      <c r="B57" s="6" t="s">
        <v>28</v>
      </c>
      <c r="C57" s="6" t="s">
        <v>29</v>
      </c>
      <c r="D57" s="5">
        <v>8</v>
      </c>
      <c r="E57" s="6" t="s">
        <v>30</v>
      </c>
      <c r="F57" s="5">
        <v>5</v>
      </c>
      <c r="G57" s="5">
        <v>1.55</v>
      </c>
      <c r="H57" s="5">
        <v>1.55</v>
      </c>
      <c r="I57" s="5">
        <v>65.12</v>
      </c>
      <c r="J57" s="5">
        <v>66.67</v>
      </c>
      <c r="K57" s="5">
        <v>64.676000000000002</v>
      </c>
      <c r="L57" s="5">
        <v>66.11</v>
      </c>
      <c r="M57" s="6" t="s">
        <v>5111</v>
      </c>
      <c r="N57" s="6" t="s">
        <v>5112</v>
      </c>
      <c r="O57" s="6" t="s">
        <v>5113</v>
      </c>
      <c r="P57" s="5">
        <v>0</v>
      </c>
      <c r="Q57" s="5">
        <v>2</v>
      </c>
      <c r="R57" s="6"/>
      <c r="S57" s="7"/>
    </row>
    <row r="58" spans="1:19" ht="15.75" customHeight="1" x14ac:dyDescent="0.15">
      <c r="A58" s="5">
        <v>397</v>
      </c>
      <c r="B58" s="6" t="s">
        <v>28</v>
      </c>
      <c r="C58" s="6" t="s">
        <v>29</v>
      </c>
      <c r="D58" s="5">
        <v>8</v>
      </c>
      <c r="E58" s="6" t="s">
        <v>30</v>
      </c>
      <c r="F58" s="5">
        <v>6</v>
      </c>
      <c r="G58" s="5">
        <v>1.52</v>
      </c>
      <c r="H58" s="5">
        <v>1.52</v>
      </c>
      <c r="I58" s="5">
        <v>66.67</v>
      </c>
      <c r="J58" s="5">
        <v>68.19</v>
      </c>
      <c r="K58" s="5">
        <v>66.11</v>
      </c>
      <c r="L58" s="5">
        <v>67.516000000000005</v>
      </c>
      <c r="M58" s="6" t="s">
        <v>5114</v>
      </c>
      <c r="N58" s="6" t="s">
        <v>5115</v>
      </c>
      <c r="O58" s="6" t="s">
        <v>5116</v>
      </c>
      <c r="P58" s="5">
        <v>1</v>
      </c>
      <c r="Q58" s="5">
        <v>1</v>
      </c>
      <c r="R58" s="6"/>
      <c r="S58" s="7"/>
    </row>
    <row r="59" spans="1:19" ht="15.75" customHeight="1" x14ac:dyDescent="0.15">
      <c r="A59" s="5">
        <v>397</v>
      </c>
      <c r="B59" s="6" t="s">
        <v>28</v>
      </c>
      <c r="C59" s="6" t="s">
        <v>29</v>
      </c>
      <c r="D59" s="5">
        <v>8</v>
      </c>
      <c r="E59" s="6" t="s">
        <v>30</v>
      </c>
      <c r="F59" s="5">
        <v>7</v>
      </c>
      <c r="G59" s="5">
        <v>0.97</v>
      </c>
      <c r="H59" s="5">
        <v>0.97</v>
      </c>
      <c r="I59" s="5">
        <v>68.19</v>
      </c>
      <c r="J59" s="5">
        <v>69.16</v>
      </c>
      <c r="K59" s="5">
        <v>67.516000000000005</v>
      </c>
      <c r="L59" s="5">
        <v>68.412999999999997</v>
      </c>
      <c r="M59" s="6" t="s">
        <v>5117</v>
      </c>
      <c r="N59" s="6" t="s">
        <v>5118</v>
      </c>
      <c r="O59" s="6" t="s">
        <v>5119</v>
      </c>
      <c r="P59" s="5">
        <v>1</v>
      </c>
      <c r="Q59" s="5">
        <v>1</v>
      </c>
      <c r="R59" s="6"/>
      <c r="S59" s="7"/>
    </row>
    <row r="60" spans="1:19" ht="15.75" customHeight="1" x14ac:dyDescent="0.15">
      <c r="A60" s="5">
        <v>397</v>
      </c>
      <c r="B60" s="6" t="s">
        <v>28</v>
      </c>
      <c r="C60" s="6" t="s">
        <v>29</v>
      </c>
      <c r="D60" s="5">
        <v>8</v>
      </c>
      <c r="E60" s="6" t="s">
        <v>30</v>
      </c>
      <c r="F60" s="6" t="s">
        <v>119</v>
      </c>
      <c r="G60" s="5">
        <v>0.31</v>
      </c>
      <c r="H60" s="5">
        <v>0.31</v>
      </c>
      <c r="I60" s="5">
        <v>69.16</v>
      </c>
      <c r="J60" s="5">
        <v>69.47</v>
      </c>
      <c r="K60" s="5">
        <v>68.412999999999997</v>
      </c>
      <c r="L60" s="5">
        <v>68.7</v>
      </c>
      <c r="M60" s="6" t="s">
        <v>5120</v>
      </c>
      <c r="N60" s="6" t="s">
        <v>5121</v>
      </c>
      <c r="O60" s="6" t="s">
        <v>5122</v>
      </c>
      <c r="P60" s="5">
        <v>1</v>
      </c>
      <c r="Q60" s="5">
        <v>0</v>
      </c>
      <c r="R60" s="6"/>
      <c r="S60" s="7"/>
    </row>
    <row r="61" spans="1:19" ht="15.75" customHeight="1" x14ac:dyDescent="0.15">
      <c r="A61" s="5">
        <v>397</v>
      </c>
      <c r="B61" s="6" t="s">
        <v>28</v>
      </c>
      <c r="C61" s="6" t="s">
        <v>29</v>
      </c>
      <c r="D61" s="5">
        <v>9</v>
      </c>
      <c r="E61" s="6" t="s">
        <v>30</v>
      </c>
      <c r="F61" s="5">
        <v>1</v>
      </c>
      <c r="G61" s="5">
        <v>1.43</v>
      </c>
      <c r="H61" s="5">
        <v>1.43</v>
      </c>
      <c r="I61" s="5">
        <v>68.7</v>
      </c>
      <c r="J61" s="5">
        <v>70.13</v>
      </c>
      <c r="K61" s="5">
        <v>68.7</v>
      </c>
      <c r="L61" s="5">
        <v>70.034000000000006</v>
      </c>
      <c r="M61" s="6" t="s">
        <v>5123</v>
      </c>
      <c r="N61" s="6" t="s">
        <v>5124</v>
      </c>
      <c r="O61" s="6" t="s">
        <v>5125</v>
      </c>
      <c r="P61" s="5">
        <v>0</v>
      </c>
      <c r="Q61" s="5">
        <v>1</v>
      </c>
      <c r="R61" s="6"/>
      <c r="S61" s="7"/>
    </row>
    <row r="62" spans="1:19" ht="15.75" customHeight="1" x14ac:dyDescent="0.15">
      <c r="A62" s="5">
        <v>397</v>
      </c>
      <c r="B62" s="6" t="s">
        <v>28</v>
      </c>
      <c r="C62" s="6" t="s">
        <v>29</v>
      </c>
      <c r="D62" s="5">
        <v>9</v>
      </c>
      <c r="E62" s="6" t="s">
        <v>30</v>
      </c>
      <c r="F62" s="5">
        <v>2</v>
      </c>
      <c r="G62" s="5">
        <v>1.32</v>
      </c>
      <c r="H62" s="5">
        <v>1.32</v>
      </c>
      <c r="I62" s="5">
        <v>70.13</v>
      </c>
      <c r="J62" s="5">
        <v>71.45</v>
      </c>
      <c r="K62" s="5">
        <v>70.034000000000006</v>
      </c>
      <c r="L62" s="5">
        <v>71.266000000000005</v>
      </c>
      <c r="M62" s="6" t="s">
        <v>5126</v>
      </c>
      <c r="N62" s="6" t="s">
        <v>5127</v>
      </c>
      <c r="O62" s="6" t="s">
        <v>5128</v>
      </c>
      <c r="P62" s="5">
        <v>0</v>
      </c>
      <c r="Q62" s="5">
        <v>1</v>
      </c>
      <c r="R62" s="6"/>
      <c r="S62" s="7"/>
    </row>
    <row r="63" spans="1:19" ht="15.75" customHeight="1" x14ac:dyDescent="0.15">
      <c r="A63" s="5">
        <v>397</v>
      </c>
      <c r="B63" s="6" t="s">
        <v>28</v>
      </c>
      <c r="C63" s="6" t="s">
        <v>29</v>
      </c>
      <c r="D63" s="5">
        <v>9</v>
      </c>
      <c r="E63" s="6" t="s">
        <v>30</v>
      </c>
      <c r="F63" s="5">
        <v>3</v>
      </c>
      <c r="G63" s="5">
        <v>1.33</v>
      </c>
      <c r="H63" s="5">
        <v>1.33</v>
      </c>
      <c r="I63" s="5">
        <v>71.45</v>
      </c>
      <c r="J63" s="5">
        <v>72.78</v>
      </c>
      <c r="K63" s="5">
        <v>71.266000000000005</v>
      </c>
      <c r="L63" s="5">
        <v>72.507000000000005</v>
      </c>
      <c r="M63" s="6" t="s">
        <v>5129</v>
      </c>
      <c r="N63" s="6" t="s">
        <v>5130</v>
      </c>
      <c r="O63" s="6" t="s">
        <v>5131</v>
      </c>
      <c r="P63" s="5">
        <v>0</v>
      </c>
      <c r="Q63" s="5">
        <v>4</v>
      </c>
      <c r="R63" s="6"/>
      <c r="S63" s="7"/>
    </row>
    <row r="64" spans="1:19" ht="15.75" customHeight="1" x14ac:dyDescent="0.15">
      <c r="A64" s="5">
        <v>397</v>
      </c>
      <c r="B64" s="6" t="s">
        <v>28</v>
      </c>
      <c r="C64" s="6" t="s">
        <v>29</v>
      </c>
      <c r="D64" s="5">
        <v>9</v>
      </c>
      <c r="E64" s="6" t="s">
        <v>30</v>
      </c>
      <c r="F64" s="5">
        <v>4</v>
      </c>
      <c r="G64" s="5">
        <v>1.42</v>
      </c>
      <c r="H64" s="5">
        <v>1.42</v>
      </c>
      <c r="I64" s="5">
        <v>72.78</v>
      </c>
      <c r="J64" s="5">
        <v>74.2</v>
      </c>
      <c r="K64" s="5">
        <v>72.507000000000005</v>
      </c>
      <c r="L64" s="5">
        <v>73.832999999999998</v>
      </c>
      <c r="M64" s="6" t="s">
        <v>5132</v>
      </c>
      <c r="N64" s="6" t="s">
        <v>5133</v>
      </c>
      <c r="O64" s="6" t="s">
        <v>5134</v>
      </c>
      <c r="P64" s="5">
        <v>0</v>
      </c>
      <c r="Q64" s="5">
        <v>2</v>
      </c>
      <c r="R64" s="6"/>
      <c r="S64" s="7"/>
    </row>
    <row r="65" spans="1:19" ht="15.75" customHeight="1" x14ac:dyDescent="0.15">
      <c r="A65" s="5">
        <v>397</v>
      </c>
      <c r="B65" s="6" t="s">
        <v>28</v>
      </c>
      <c r="C65" s="6" t="s">
        <v>29</v>
      </c>
      <c r="D65" s="5">
        <v>9</v>
      </c>
      <c r="E65" s="6" t="s">
        <v>30</v>
      </c>
      <c r="F65" s="5">
        <v>5</v>
      </c>
      <c r="G65" s="5">
        <v>1.44</v>
      </c>
      <c r="H65" s="5">
        <v>1.44</v>
      </c>
      <c r="I65" s="5">
        <v>74.2</v>
      </c>
      <c r="J65" s="5">
        <v>75.64</v>
      </c>
      <c r="K65" s="5">
        <v>73.832999999999998</v>
      </c>
      <c r="L65" s="5">
        <v>75.176000000000002</v>
      </c>
      <c r="M65" s="6" t="s">
        <v>5135</v>
      </c>
      <c r="N65" s="6" t="s">
        <v>5136</v>
      </c>
      <c r="O65" s="6" t="s">
        <v>5137</v>
      </c>
      <c r="P65" s="5">
        <v>0</v>
      </c>
      <c r="Q65" s="5">
        <v>2</v>
      </c>
      <c r="R65" s="6"/>
      <c r="S65" s="7"/>
    </row>
    <row r="66" spans="1:19" ht="15.75" customHeight="1" x14ac:dyDescent="0.15">
      <c r="A66" s="5">
        <v>397</v>
      </c>
      <c r="B66" s="6" t="s">
        <v>28</v>
      </c>
      <c r="C66" s="6" t="s">
        <v>29</v>
      </c>
      <c r="D66" s="5">
        <v>9</v>
      </c>
      <c r="E66" s="6" t="s">
        <v>30</v>
      </c>
      <c r="F66" s="5">
        <v>6</v>
      </c>
      <c r="G66" s="5">
        <v>1.55</v>
      </c>
      <c r="H66" s="5">
        <v>1.55</v>
      </c>
      <c r="I66" s="5">
        <v>75.64</v>
      </c>
      <c r="J66" s="5">
        <v>77.19</v>
      </c>
      <c r="K66" s="5">
        <v>75.176000000000002</v>
      </c>
      <c r="L66" s="5">
        <v>76.623000000000005</v>
      </c>
      <c r="M66" s="6" t="s">
        <v>5138</v>
      </c>
      <c r="N66" s="6" t="s">
        <v>5139</v>
      </c>
      <c r="O66" s="6" t="s">
        <v>5140</v>
      </c>
      <c r="P66" s="5">
        <v>1</v>
      </c>
      <c r="Q66" s="5">
        <v>4</v>
      </c>
      <c r="R66" s="6"/>
      <c r="S66" s="7"/>
    </row>
    <row r="67" spans="1:19" ht="15.75" customHeight="1" x14ac:dyDescent="0.15">
      <c r="A67" s="5">
        <v>397</v>
      </c>
      <c r="B67" s="6" t="s">
        <v>28</v>
      </c>
      <c r="C67" s="6" t="s">
        <v>29</v>
      </c>
      <c r="D67" s="5">
        <v>9</v>
      </c>
      <c r="E67" s="6" t="s">
        <v>30</v>
      </c>
      <c r="F67" s="5">
        <v>7</v>
      </c>
      <c r="G67" s="5">
        <v>1.27</v>
      </c>
      <c r="H67" s="5">
        <v>1.27</v>
      </c>
      <c r="I67" s="5">
        <v>77.19</v>
      </c>
      <c r="J67" s="5">
        <v>78.459999999999994</v>
      </c>
      <c r="K67" s="5">
        <v>76.623000000000005</v>
      </c>
      <c r="L67" s="5">
        <v>77.808000000000007</v>
      </c>
      <c r="M67" s="6" t="s">
        <v>5141</v>
      </c>
      <c r="N67" s="6" t="s">
        <v>5142</v>
      </c>
      <c r="O67" s="6" t="s">
        <v>5143</v>
      </c>
      <c r="P67" s="5">
        <v>1</v>
      </c>
      <c r="Q67" s="5">
        <v>1</v>
      </c>
      <c r="R67" s="6"/>
      <c r="S67" s="7"/>
    </row>
    <row r="68" spans="1:19" ht="13" x14ac:dyDescent="0.15">
      <c r="A68" s="5">
        <v>397</v>
      </c>
      <c r="B68" s="6" t="s">
        <v>28</v>
      </c>
      <c r="C68" s="6" t="s">
        <v>29</v>
      </c>
      <c r="D68" s="5">
        <v>9</v>
      </c>
      <c r="E68" s="6" t="s">
        <v>30</v>
      </c>
      <c r="F68" s="6" t="s">
        <v>119</v>
      </c>
      <c r="G68" s="5">
        <v>0.42</v>
      </c>
      <c r="H68" s="5">
        <v>0.42</v>
      </c>
      <c r="I68" s="5">
        <v>78.459999999999994</v>
      </c>
      <c r="J68" s="5">
        <v>78.88</v>
      </c>
      <c r="K68" s="5">
        <v>77.808000000000007</v>
      </c>
      <c r="L68" s="5">
        <v>78.2</v>
      </c>
      <c r="M68" s="6" t="s">
        <v>5144</v>
      </c>
      <c r="N68" s="6" t="s">
        <v>5145</v>
      </c>
      <c r="O68" s="6" t="s">
        <v>5146</v>
      </c>
      <c r="P68" s="5">
        <v>1</v>
      </c>
      <c r="Q68" s="5">
        <v>0</v>
      </c>
      <c r="R68" s="6"/>
      <c r="S68" s="7"/>
    </row>
    <row r="69" spans="1:19" ht="13" x14ac:dyDescent="0.15">
      <c r="A69" s="5">
        <v>397</v>
      </c>
      <c r="B69" s="6" t="s">
        <v>28</v>
      </c>
      <c r="C69" s="6" t="s">
        <v>29</v>
      </c>
      <c r="D69" s="5">
        <v>10</v>
      </c>
      <c r="E69" s="6" t="s">
        <v>30</v>
      </c>
      <c r="F69" s="5">
        <v>1</v>
      </c>
      <c r="G69" s="5">
        <v>1.42</v>
      </c>
      <c r="H69" s="5">
        <v>1.42</v>
      </c>
      <c r="I69" s="5">
        <v>78.2</v>
      </c>
      <c r="J69" s="5">
        <v>79.62</v>
      </c>
      <c r="K69" s="5">
        <v>78.2</v>
      </c>
      <c r="L69" s="5">
        <v>79.587999999999994</v>
      </c>
      <c r="M69" s="6" t="s">
        <v>5147</v>
      </c>
      <c r="N69" s="6" t="s">
        <v>5148</v>
      </c>
      <c r="O69" s="6" t="s">
        <v>5149</v>
      </c>
      <c r="P69" s="5">
        <v>0</v>
      </c>
      <c r="Q69" s="5">
        <v>1</v>
      </c>
      <c r="R69" s="6"/>
      <c r="S69" s="7"/>
    </row>
    <row r="70" spans="1:19" ht="13" x14ac:dyDescent="0.15">
      <c r="A70" s="5">
        <v>397</v>
      </c>
      <c r="B70" s="6" t="s">
        <v>28</v>
      </c>
      <c r="C70" s="6" t="s">
        <v>29</v>
      </c>
      <c r="D70" s="5">
        <v>10</v>
      </c>
      <c r="E70" s="6" t="s">
        <v>30</v>
      </c>
      <c r="F70" s="5">
        <v>2</v>
      </c>
      <c r="G70" s="5">
        <v>1.26</v>
      </c>
      <c r="H70" s="5">
        <v>1.26</v>
      </c>
      <c r="I70" s="5">
        <v>79.62</v>
      </c>
      <c r="J70" s="5">
        <v>80.88</v>
      </c>
      <c r="K70" s="5">
        <v>79.587999999999994</v>
      </c>
      <c r="L70" s="5">
        <v>80.819000000000003</v>
      </c>
      <c r="M70" s="6" t="s">
        <v>5150</v>
      </c>
      <c r="N70" s="6" t="s">
        <v>5151</v>
      </c>
      <c r="O70" s="6" t="s">
        <v>5152</v>
      </c>
      <c r="P70" s="5">
        <v>0</v>
      </c>
      <c r="Q70" s="5">
        <v>4</v>
      </c>
      <c r="R70" s="6"/>
      <c r="S70" s="7"/>
    </row>
    <row r="71" spans="1:19" ht="13" x14ac:dyDescent="0.15">
      <c r="A71" s="5">
        <v>397</v>
      </c>
      <c r="B71" s="6" t="s">
        <v>28</v>
      </c>
      <c r="C71" s="6" t="s">
        <v>29</v>
      </c>
      <c r="D71" s="5">
        <v>10</v>
      </c>
      <c r="E71" s="6" t="s">
        <v>30</v>
      </c>
      <c r="F71" s="5">
        <v>3</v>
      </c>
      <c r="G71" s="5">
        <v>1.3</v>
      </c>
      <c r="H71" s="5">
        <v>1.3</v>
      </c>
      <c r="I71" s="5">
        <v>80.88</v>
      </c>
      <c r="J71" s="5">
        <v>82.18</v>
      </c>
      <c r="K71" s="5">
        <v>80.819000000000003</v>
      </c>
      <c r="L71" s="5">
        <v>82.09</v>
      </c>
      <c r="M71" s="6" t="s">
        <v>5153</v>
      </c>
      <c r="N71" s="6" t="s">
        <v>5154</v>
      </c>
      <c r="O71" s="6" t="s">
        <v>5155</v>
      </c>
      <c r="P71" s="5">
        <v>0</v>
      </c>
      <c r="Q71" s="5">
        <v>1</v>
      </c>
      <c r="R71" s="6"/>
      <c r="S71" s="7"/>
    </row>
    <row r="72" spans="1:19" ht="13" x14ac:dyDescent="0.15">
      <c r="A72" s="5">
        <v>397</v>
      </c>
      <c r="B72" s="6" t="s">
        <v>28</v>
      </c>
      <c r="C72" s="6" t="s">
        <v>29</v>
      </c>
      <c r="D72" s="5">
        <v>10</v>
      </c>
      <c r="E72" s="6" t="s">
        <v>30</v>
      </c>
      <c r="F72" s="5">
        <v>4</v>
      </c>
      <c r="G72" s="5">
        <v>1.17</v>
      </c>
      <c r="H72" s="5">
        <v>1.17</v>
      </c>
      <c r="I72" s="5">
        <v>82.18</v>
      </c>
      <c r="J72" s="5">
        <v>83.35</v>
      </c>
      <c r="K72" s="5">
        <v>82.09</v>
      </c>
      <c r="L72" s="5">
        <v>83.233999999999995</v>
      </c>
      <c r="M72" s="6" t="s">
        <v>5156</v>
      </c>
      <c r="N72" s="6" t="s">
        <v>5157</v>
      </c>
      <c r="O72" s="6" t="s">
        <v>5158</v>
      </c>
      <c r="P72" s="5">
        <v>0</v>
      </c>
      <c r="Q72" s="5">
        <v>2</v>
      </c>
      <c r="R72" s="6"/>
      <c r="S72" s="7"/>
    </row>
    <row r="73" spans="1:19" ht="13" x14ac:dyDescent="0.15">
      <c r="A73" s="5">
        <v>397</v>
      </c>
      <c r="B73" s="6" t="s">
        <v>28</v>
      </c>
      <c r="C73" s="6" t="s">
        <v>29</v>
      </c>
      <c r="D73" s="5">
        <v>10</v>
      </c>
      <c r="E73" s="6" t="s">
        <v>30</v>
      </c>
      <c r="F73" s="5">
        <v>5</v>
      </c>
      <c r="G73" s="5">
        <v>1.39</v>
      </c>
      <c r="H73" s="5">
        <v>1.39</v>
      </c>
      <c r="I73" s="5">
        <v>83.35</v>
      </c>
      <c r="J73" s="5">
        <v>84.74</v>
      </c>
      <c r="K73" s="5">
        <v>83.233999999999995</v>
      </c>
      <c r="L73" s="5">
        <v>84.591999999999999</v>
      </c>
      <c r="M73" s="6" t="s">
        <v>5159</v>
      </c>
      <c r="N73" s="6" t="s">
        <v>5160</v>
      </c>
      <c r="O73" s="6" t="s">
        <v>5161</v>
      </c>
      <c r="P73" s="5">
        <v>0</v>
      </c>
      <c r="Q73" s="5">
        <v>2</v>
      </c>
      <c r="R73" s="6"/>
      <c r="S73" s="7"/>
    </row>
    <row r="74" spans="1:19" ht="13" x14ac:dyDescent="0.15">
      <c r="A74" s="5">
        <v>397</v>
      </c>
      <c r="B74" s="6" t="s">
        <v>28</v>
      </c>
      <c r="C74" s="6" t="s">
        <v>29</v>
      </c>
      <c r="D74" s="5">
        <v>10</v>
      </c>
      <c r="E74" s="6" t="s">
        <v>30</v>
      </c>
      <c r="F74" s="5">
        <v>6</v>
      </c>
      <c r="G74" s="5">
        <v>1.36</v>
      </c>
      <c r="H74" s="5">
        <v>1.36</v>
      </c>
      <c r="I74" s="5">
        <v>84.74</v>
      </c>
      <c r="J74" s="5">
        <v>86.1</v>
      </c>
      <c r="K74" s="5">
        <v>84.591999999999999</v>
      </c>
      <c r="L74" s="5">
        <v>85.921000000000006</v>
      </c>
      <c r="M74" s="6" t="s">
        <v>5162</v>
      </c>
      <c r="N74" s="6" t="s">
        <v>5163</v>
      </c>
      <c r="O74" s="6" t="s">
        <v>5164</v>
      </c>
      <c r="P74" s="5">
        <v>1</v>
      </c>
      <c r="Q74" s="5">
        <v>1</v>
      </c>
      <c r="R74" s="6"/>
      <c r="S74" s="7"/>
    </row>
    <row r="75" spans="1:19" ht="13" x14ac:dyDescent="0.15">
      <c r="A75" s="5">
        <v>397</v>
      </c>
      <c r="B75" s="6" t="s">
        <v>28</v>
      </c>
      <c r="C75" s="6" t="s">
        <v>29</v>
      </c>
      <c r="D75" s="5">
        <v>10</v>
      </c>
      <c r="E75" s="6" t="s">
        <v>30</v>
      </c>
      <c r="F75" s="5">
        <v>7</v>
      </c>
      <c r="G75" s="5">
        <v>1.27</v>
      </c>
      <c r="H75" s="5">
        <v>1.27</v>
      </c>
      <c r="I75" s="5">
        <v>86.1</v>
      </c>
      <c r="J75" s="5">
        <v>87.37</v>
      </c>
      <c r="K75" s="5">
        <v>85.921000000000006</v>
      </c>
      <c r="L75" s="5">
        <v>87.162999999999997</v>
      </c>
      <c r="M75" s="6" t="s">
        <v>5165</v>
      </c>
      <c r="N75" s="6" t="s">
        <v>5166</v>
      </c>
      <c r="O75" s="6" t="s">
        <v>5167</v>
      </c>
      <c r="P75" s="5">
        <v>1</v>
      </c>
      <c r="Q75" s="5">
        <v>3</v>
      </c>
      <c r="R75" s="6"/>
      <c r="S75" s="7"/>
    </row>
    <row r="76" spans="1:19" ht="13" x14ac:dyDescent="0.15">
      <c r="A76" s="5">
        <v>397</v>
      </c>
      <c r="B76" s="6" t="s">
        <v>28</v>
      </c>
      <c r="C76" s="6" t="s">
        <v>29</v>
      </c>
      <c r="D76" s="5">
        <v>10</v>
      </c>
      <c r="E76" s="6" t="s">
        <v>30</v>
      </c>
      <c r="F76" s="6" t="s">
        <v>119</v>
      </c>
      <c r="G76" s="5">
        <v>0.55000000000000004</v>
      </c>
      <c r="H76" s="5">
        <v>0.55000000000000004</v>
      </c>
      <c r="I76" s="5">
        <v>87.37</v>
      </c>
      <c r="J76" s="5">
        <v>87.92</v>
      </c>
      <c r="K76" s="5">
        <v>87.162999999999997</v>
      </c>
      <c r="L76" s="5">
        <v>87.7</v>
      </c>
      <c r="M76" s="6" t="s">
        <v>5168</v>
      </c>
      <c r="N76" s="6" t="s">
        <v>5169</v>
      </c>
      <c r="O76" s="6" t="s">
        <v>5170</v>
      </c>
      <c r="P76" s="5">
        <v>1</v>
      </c>
      <c r="Q76" s="5">
        <v>0</v>
      </c>
      <c r="R76" s="6"/>
      <c r="S76" s="7"/>
    </row>
    <row r="77" spans="1:19" ht="13" x14ac:dyDescent="0.15">
      <c r="A77" s="5">
        <v>397</v>
      </c>
      <c r="B77" s="6" t="s">
        <v>28</v>
      </c>
      <c r="C77" s="6" t="s">
        <v>29</v>
      </c>
      <c r="D77" s="5">
        <v>11</v>
      </c>
      <c r="E77" s="6" t="s">
        <v>30</v>
      </c>
      <c r="F77" s="5">
        <v>1</v>
      </c>
      <c r="G77" s="5">
        <v>1.42</v>
      </c>
      <c r="H77" s="5">
        <v>1.42</v>
      </c>
      <c r="I77" s="5">
        <v>87.7</v>
      </c>
      <c r="J77" s="5">
        <v>89.12</v>
      </c>
      <c r="K77" s="5">
        <v>87.7</v>
      </c>
      <c r="L77" s="5">
        <v>89.091999999999999</v>
      </c>
      <c r="M77" s="6" t="s">
        <v>5171</v>
      </c>
      <c r="N77" s="6" t="s">
        <v>5172</v>
      </c>
      <c r="O77" s="6" t="s">
        <v>5173</v>
      </c>
      <c r="P77" s="5">
        <v>0</v>
      </c>
      <c r="Q77" s="5">
        <v>1</v>
      </c>
      <c r="R77" s="6"/>
      <c r="S77" s="7"/>
    </row>
    <row r="78" spans="1:19" ht="13" x14ac:dyDescent="0.15">
      <c r="A78" s="5">
        <v>397</v>
      </c>
      <c r="B78" s="6" t="s">
        <v>28</v>
      </c>
      <c r="C78" s="6" t="s">
        <v>29</v>
      </c>
      <c r="D78" s="5">
        <v>11</v>
      </c>
      <c r="E78" s="6" t="s">
        <v>30</v>
      </c>
      <c r="F78" s="5">
        <v>2</v>
      </c>
      <c r="G78" s="5">
        <v>1.38</v>
      </c>
      <c r="H78" s="5">
        <v>1.38</v>
      </c>
      <c r="I78" s="5">
        <v>89.12</v>
      </c>
      <c r="J78" s="5">
        <v>90.5</v>
      </c>
      <c r="K78" s="5">
        <v>89.091999999999999</v>
      </c>
      <c r="L78" s="5">
        <v>90.444999999999993</v>
      </c>
      <c r="M78" s="6" t="s">
        <v>5174</v>
      </c>
      <c r="N78" s="6" t="s">
        <v>5175</v>
      </c>
      <c r="O78" s="6" t="s">
        <v>5176</v>
      </c>
      <c r="P78" s="5">
        <v>0</v>
      </c>
      <c r="Q78" s="5">
        <v>4</v>
      </c>
      <c r="R78" s="6"/>
      <c r="S78" s="7"/>
    </row>
    <row r="79" spans="1:19" ht="13" x14ac:dyDescent="0.15">
      <c r="A79" s="5">
        <v>397</v>
      </c>
      <c r="B79" s="6" t="s">
        <v>28</v>
      </c>
      <c r="C79" s="6" t="s">
        <v>29</v>
      </c>
      <c r="D79" s="5">
        <v>11</v>
      </c>
      <c r="E79" s="6" t="s">
        <v>30</v>
      </c>
      <c r="F79" s="5">
        <v>3</v>
      </c>
      <c r="G79" s="5">
        <v>1.22</v>
      </c>
      <c r="H79" s="5">
        <v>1.22</v>
      </c>
      <c r="I79" s="5">
        <v>90.5</v>
      </c>
      <c r="J79" s="5">
        <v>91.72</v>
      </c>
      <c r="K79" s="5">
        <v>90.444999999999993</v>
      </c>
      <c r="L79" s="5">
        <v>91.641000000000005</v>
      </c>
      <c r="M79" s="6" t="s">
        <v>5177</v>
      </c>
      <c r="N79" s="6" t="s">
        <v>5178</v>
      </c>
      <c r="O79" s="6" t="s">
        <v>5179</v>
      </c>
      <c r="P79" s="5">
        <v>0</v>
      </c>
      <c r="Q79" s="5">
        <v>1</v>
      </c>
      <c r="R79" s="6"/>
      <c r="S79" s="7"/>
    </row>
    <row r="80" spans="1:19" ht="13" x14ac:dyDescent="0.15">
      <c r="A80" s="5">
        <v>397</v>
      </c>
      <c r="B80" s="6" t="s">
        <v>28</v>
      </c>
      <c r="C80" s="6" t="s">
        <v>29</v>
      </c>
      <c r="D80" s="5">
        <v>11</v>
      </c>
      <c r="E80" s="6" t="s">
        <v>30</v>
      </c>
      <c r="F80" s="5">
        <v>4</v>
      </c>
      <c r="G80" s="5">
        <v>1.33</v>
      </c>
      <c r="H80" s="5">
        <v>1.33</v>
      </c>
      <c r="I80" s="5">
        <v>91.72</v>
      </c>
      <c r="J80" s="5">
        <v>93.05</v>
      </c>
      <c r="K80" s="5">
        <v>91.641000000000005</v>
      </c>
      <c r="L80" s="5">
        <v>92.944999999999993</v>
      </c>
      <c r="M80" s="6" t="s">
        <v>5180</v>
      </c>
      <c r="N80" s="6" t="s">
        <v>5181</v>
      </c>
      <c r="O80" s="6" t="s">
        <v>5182</v>
      </c>
      <c r="P80" s="5">
        <v>0</v>
      </c>
      <c r="Q80" s="5">
        <v>2</v>
      </c>
      <c r="R80" s="6"/>
      <c r="S80" s="7"/>
    </row>
    <row r="81" spans="1:19" ht="13" x14ac:dyDescent="0.15">
      <c r="A81" s="5">
        <v>397</v>
      </c>
      <c r="B81" s="6" t="s">
        <v>28</v>
      </c>
      <c r="C81" s="6" t="s">
        <v>29</v>
      </c>
      <c r="D81" s="5">
        <v>11</v>
      </c>
      <c r="E81" s="6" t="s">
        <v>30</v>
      </c>
      <c r="F81" s="5">
        <v>5</v>
      </c>
      <c r="G81" s="5">
        <v>1.45</v>
      </c>
      <c r="H81" s="5">
        <v>1.45</v>
      </c>
      <c r="I81" s="5">
        <v>93.05</v>
      </c>
      <c r="J81" s="5">
        <v>94.5</v>
      </c>
      <c r="K81" s="5">
        <v>92.944999999999993</v>
      </c>
      <c r="L81" s="5">
        <v>94.367000000000004</v>
      </c>
      <c r="M81" s="6" t="s">
        <v>5183</v>
      </c>
      <c r="N81" s="6" t="s">
        <v>5184</v>
      </c>
      <c r="O81" s="6" t="s">
        <v>5185</v>
      </c>
      <c r="P81" s="5">
        <v>0</v>
      </c>
      <c r="Q81" s="5">
        <v>3</v>
      </c>
      <c r="R81" s="6"/>
      <c r="S81" s="7"/>
    </row>
    <row r="82" spans="1:19" ht="13" x14ac:dyDescent="0.15">
      <c r="A82" s="5">
        <v>397</v>
      </c>
      <c r="B82" s="6" t="s">
        <v>28</v>
      </c>
      <c r="C82" s="6" t="s">
        <v>29</v>
      </c>
      <c r="D82" s="5">
        <v>11</v>
      </c>
      <c r="E82" s="6" t="s">
        <v>30</v>
      </c>
      <c r="F82" s="5">
        <v>6</v>
      </c>
      <c r="G82" s="5">
        <v>1.42</v>
      </c>
      <c r="H82" s="5">
        <v>1.42</v>
      </c>
      <c r="I82" s="5">
        <v>94.5</v>
      </c>
      <c r="J82" s="5">
        <v>95.92</v>
      </c>
      <c r="K82" s="5">
        <v>94.367000000000004</v>
      </c>
      <c r="L82" s="5">
        <v>95.759</v>
      </c>
      <c r="M82" s="6" t="s">
        <v>5186</v>
      </c>
      <c r="N82" s="6" t="s">
        <v>5187</v>
      </c>
      <c r="O82" s="6" t="s">
        <v>5188</v>
      </c>
      <c r="P82" s="5">
        <v>1</v>
      </c>
      <c r="Q82" s="5">
        <v>3</v>
      </c>
      <c r="R82" s="6"/>
      <c r="S82" s="7"/>
    </row>
    <row r="83" spans="1:19" ht="13" x14ac:dyDescent="0.15">
      <c r="A83" s="5">
        <v>397</v>
      </c>
      <c r="B83" s="6" t="s">
        <v>28</v>
      </c>
      <c r="C83" s="6" t="s">
        <v>29</v>
      </c>
      <c r="D83" s="5">
        <v>11</v>
      </c>
      <c r="E83" s="6" t="s">
        <v>30</v>
      </c>
      <c r="F83" s="5">
        <v>7</v>
      </c>
      <c r="G83" s="5">
        <v>1.1599999999999999</v>
      </c>
      <c r="H83" s="5">
        <v>1.1599999999999999</v>
      </c>
      <c r="I83" s="5">
        <v>95.92</v>
      </c>
      <c r="J83" s="5">
        <v>97.08</v>
      </c>
      <c r="K83" s="5">
        <v>95.759</v>
      </c>
      <c r="L83" s="5">
        <v>96.896000000000001</v>
      </c>
      <c r="M83" s="6" t="s">
        <v>5189</v>
      </c>
      <c r="N83" s="6" t="s">
        <v>5190</v>
      </c>
      <c r="O83" s="6" t="s">
        <v>5191</v>
      </c>
      <c r="P83" s="5">
        <v>1</v>
      </c>
      <c r="Q83" s="5">
        <v>1</v>
      </c>
      <c r="R83" s="6"/>
      <c r="S83" s="7"/>
    </row>
    <row r="84" spans="1:19" ht="13" x14ac:dyDescent="0.15">
      <c r="A84" s="5">
        <v>397</v>
      </c>
      <c r="B84" s="6" t="s">
        <v>28</v>
      </c>
      <c r="C84" s="6" t="s">
        <v>29</v>
      </c>
      <c r="D84" s="5">
        <v>11</v>
      </c>
      <c r="E84" s="6" t="s">
        <v>30</v>
      </c>
      <c r="F84" s="6" t="s">
        <v>119</v>
      </c>
      <c r="G84" s="5">
        <v>0.31</v>
      </c>
      <c r="H84" s="5">
        <v>0.31</v>
      </c>
      <c r="I84" s="5">
        <v>97.08</v>
      </c>
      <c r="J84" s="5">
        <v>97.39</v>
      </c>
      <c r="K84" s="5">
        <v>96.896000000000001</v>
      </c>
      <c r="L84" s="5">
        <v>97.2</v>
      </c>
      <c r="M84" s="6" t="s">
        <v>5192</v>
      </c>
      <c r="N84" s="6" t="s">
        <v>5193</v>
      </c>
      <c r="O84" s="6" t="s">
        <v>5194</v>
      </c>
      <c r="P84" s="5">
        <v>1</v>
      </c>
      <c r="Q84" s="5">
        <v>0</v>
      </c>
      <c r="R84" s="6"/>
      <c r="S84" s="7"/>
    </row>
    <row r="85" spans="1:19" ht="13" x14ac:dyDescent="0.15">
      <c r="A85" s="5">
        <v>397</v>
      </c>
      <c r="B85" s="6" t="s">
        <v>28</v>
      </c>
      <c r="C85" s="6" t="s">
        <v>29</v>
      </c>
      <c r="D85" s="5">
        <v>12</v>
      </c>
      <c r="E85" s="6" t="s">
        <v>30</v>
      </c>
      <c r="F85" s="5">
        <v>1</v>
      </c>
      <c r="G85" s="5">
        <v>1.41</v>
      </c>
      <c r="H85" s="5">
        <v>1.41</v>
      </c>
      <c r="I85" s="5">
        <v>97.2</v>
      </c>
      <c r="J85" s="5">
        <v>98.61</v>
      </c>
      <c r="K85" s="5">
        <v>97.2</v>
      </c>
      <c r="L85" s="5">
        <v>98.537999999999997</v>
      </c>
      <c r="M85" s="6" t="s">
        <v>5195</v>
      </c>
      <c r="N85" s="6" t="s">
        <v>5196</v>
      </c>
      <c r="O85" s="6" t="s">
        <v>5197</v>
      </c>
      <c r="P85" s="5">
        <v>0</v>
      </c>
      <c r="Q85" s="5">
        <v>4</v>
      </c>
      <c r="R85" s="6"/>
      <c r="S85" s="7"/>
    </row>
    <row r="86" spans="1:19" ht="13" x14ac:dyDescent="0.15">
      <c r="A86" s="5">
        <v>397</v>
      </c>
      <c r="B86" s="6" t="s">
        <v>28</v>
      </c>
      <c r="C86" s="6" t="s">
        <v>29</v>
      </c>
      <c r="D86" s="5">
        <v>12</v>
      </c>
      <c r="E86" s="6" t="s">
        <v>30</v>
      </c>
      <c r="F86" s="5">
        <v>2</v>
      </c>
      <c r="G86" s="5">
        <v>1.45</v>
      </c>
      <c r="H86" s="5">
        <v>1.45</v>
      </c>
      <c r="I86" s="5">
        <v>98.61</v>
      </c>
      <c r="J86" s="5">
        <v>100.06</v>
      </c>
      <c r="K86" s="5">
        <v>98.537999999999997</v>
      </c>
      <c r="L86" s="5">
        <v>99.914000000000001</v>
      </c>
      <c r="M86" s="6" t="s">
        <v>5198</v>
      </c>
      <c r="N86" s="6" t="s">
        <v>5199</v>
      </c>
      <c r="O86" s="6" t="s">
        <v>5200</v>
      </c>
      <c r="P86" s="5">
        <v>0</v>
      </c>
      <c r="Q86" s="5">
        <v>1</v>
      </c>
      <c r="R86" s="6"/>
      <c r="S86" s="7"/>
    </row>
    <row r="87" spans="1:19" ht="13" x14ac:dyDescent="0.15">
      <c r="A87" s="5">
        <v>397</v>
      </c>
      <c r="B87" s="6" t="s">
        <v>28</v>
      </c>
      <c r="C87" s="6" t="s">
        <v>29</v>
      </c>
      <c r="D87" s="5">
        <v>12</v>
      </c>
      <c r="E87" s="6" t="s">
        <v>30</v>
      </c>
      <c r="F87" s="5">
        <v>3</v>
      </c>
      <c r="G87" s="5">
        <v>1.1499999999999999</v>
      </c>
      <c r="H87" s="5">
        <v>1.1499999999999999</v>
      </c>
      <c r="I87" s="5">
        <v>100.06</v>
      </c>
      <c r="J87" s="5">
        <v>101.21</v>
      </c>
      <c r="K87" s="5">
        <v>99.914000000000001</v>
      </c>
      <c r="L87" s="5">
        <v>101.006</v>
      </c>
      <c r="M87" s="6" t="s">
        <v>5201</v>
      </c>
      <c r="N87" s="6" t="s">
        <v>5202</v>
      </c>
      <c r="O87" s="6" t="s">
        <v>5203</v>
      </c>
      <c r="P87" s="5">
        <v>0</v>
      </c>
      <c r="Q87" s="5">
        <v>1</v>
      </c>
      <c r="R87" s="6"/>
      <c r="S87" s="7"/>
    </row>
    <row r="88" spans="1:19" ht="13" x14ac:dyDescent="0.15">
      <c r="A88" s="5">
        <v>397</v>
      </c>
      <c r="B88" s="6" t="s">
        <v>28</v>
      </c>
      <c r="C88" s="6" t="s">
        <v>29</v>
      </c>
      <c r="D88" s="5">
        <v>12</v>
      </c>
      <c r="E88" s="6" t="s">
        <v>30</v>
      </c>
      <c r="F88" s="5">
        <v>4</v>
      </c>
      <c r="G88" s="5">
        <v>1.4</v>
      </c>
      <c r="H88" s="5">
        <v>1.4</v>
      </c>
      <c r="I88" s="5">
        <v>101.21</v>
      </c>
      <c r="J88" s="5">
        <v>102.61</v>
      </c>
      <c r="K88" s="5">
        <v>101.006</v>
      </c>
      <c r="L88" s="5">
        <v>102.33499999999999</v>
      </c>
      <c r="M88" s="6" t="s">
        <v>5204</v>
      </c>
      <c r="N88" s="6" t="s">
        <v>5205</v>
      </c>
      <c r="O88" s="6" t="s">
        <v>5206</v>
      </c>
      <c r="P88" s="5">
        <v>0</v>
      </c>
      <c r="Q88" s="5">
        <v>3</v>
      </c>
      <c r="R88" s="6"/>
      <c r="S88" s="7"/>
    </row>
    <row r="89" spans="1:19" ht="13" x14ac:dyDescent="0.15">
      <c r="A89" s="5">
        <v>397</v>
      </c>
      <c r="B89" s="6" t="s">
        <v>28</v>
      </c>
      <c r="C89" s="6" t="s">
        <v>29</v>
      </c>
      <c r="D89" s="5">
        <v>12</v>
      </c>
      <c r="E89" s="6" t="s">
        <v>30</v>
      </c>
      <c r="F89" s="5">
        <v>5</v>
      </c>
      <c r="G89" s="5">
        <v>1.44</v>
      </c>
      <c r="H89" s="5">
        <v>1.44</v>
      </c>
      <c r="I89" s="5">
        <v>102.61</v>
      </c>
      <c r="J89" s="5">
        <v>104.05</v>
      </c>
      <c r="K89" s="5">
        <v>102.33499999999999</v>
      </c>
      <c r="L89" s="5">
        <v>103.70099999999999</v>
      </c>
      <c r="M89" s="6" t="s">
        <v>5207</v>
      </c>
      <c r="N89" s="6" t="s">
        <v>5208</v>
      </c>
      <c r="O89" s="6" t="s">
        <v>5209</v>
      </c>
      <c r="P89" s="5">
        <v>0</v>
      </c>
      <c r="Q89" s="5">
        <v>3</v>
      </c>
      <c r="R89" s="6"/>
      <c r="S89" s="7"/>
    </row>
    <row r="90" spans="1:19" ht="13" x14ac:dyDescent="0.15">
      <c r="A90" s="5">
        <v>397</v>
      </c>
      <c r="B90" s="6" t="s">
        <v>28</v>
      </c>
      <c r="C90" s="6" t="s">
        <v>29</v>
      </c>
      <c r="D90" s="5">
        <v>12</v>
      </c>
      <c r="E90" s="6" t="s">
        <v>30</v>
      </c>
      <c r="F90" s="5">
        <v>6</v>
      </c>
      <c r="G90" s="5">
        <v>1.46</v>
      </c>
      <c r="H90" s="5">
        <v>1.46</v>
      </c>
      <c r="I90" s="5">
        <v>104.05</v>
      </c>
      <c r="J90" s="5">
        <v>105.51</v>
      </c>
      <c r="K90" s="5">
        <v>103.70099999999999</v>
      </c>
      <c r="L90" s="5">
        <v>105.087</v>
      </c>
      <c r="M90" s="6" t="s">
        <v>5210</v>
      </c>
      <c r="N90" s="6" t="s">
        <v>5211</v>
      </c>
      <c r="O90" s="6" t="s">
        <v>5212</v>
      </c>
      <c r="P90" s="5">
        <v>1</v>
      </c>
      <c r="Q90" s="5">
        <v>1</v>
      </c>
      <c r="R90" s="6"/>
      <c r="S90" s="7"/>
    </row>
    <row r="91" spans="1:19" ht="13" x14ac:dyDescent="0.15">
      <c r="A91" s="5">
        <v>397</v>
      </c>
      <c r="B91" s="6" t="s">
        <v>28</v>
      </c>
      <c r="C91" s="6" t="s">
        <v>29</v>
      </c>
      <c r="D91" s="5">
        <v>12</v>
      </c>
      <c r="E91" s="6" t="s">
        <v>30</v>
      </c>
      <c r="F91" s="5">
        <v>7</v>
      </c>
      <c r="G91" s="5">
        <v>1.23</v>
      </c>
      <c r="H91" s="5">
        <v>1.23</v>
      </c>
      <c r="I91" s="5">
        <v>105.51</v>
      </c>
      <c r="J91" s="5">
        <v>106.74</v>
      </c>
      <c r="K91" s="5">
        <v>105.087</v>
      </c>
      <c r="L91" s="5">
        <v>106.254</v>
      </c>
      <c r="M91" s="6" t="s">
        <v>5213</v>
      </c>
      <c r="N91" s="6" t="s">
        <v>5214</v>
      </c>
      <c r="O91" s="6" t="s">
        <v>5215</v>
      </c>
      <c r="P91" s="5">
        <v>1</v>
      </c>
      <c r="Q91" s="5">
        <v>1</v>
      </c>
      <c r="R91" s="6"/>
      <c r="S91" s="7"/>
    </row>
    <row r="92" spans="1:19" ht="13" x14ac:dyDescent="0.15">
      <c r="A92" s="5">
        <v>397</v>
      </c>
      <c r="B92" s="6" t="s">
        <v>28</v>
      </c>
      <c r="C92" s="6" t="s">
        <v>29</v>
      </c>
      <c r="D92" s="5">
        <v>12</v>
      </c>
      <c r="E92" s="6" t="s">
        <v>30</v>
      </c>
      <c r="F92" s="6" t="s">
        <v>119</v>
      </c>
      <c r="G92" s="5">
        <v>0.47</v>
      </c>
      <c r="H92" s="5">
        <v>0.47</v>
      </c>
      <c r="I92" s="5">
        <v>106.74</v>
      </c>
      <c r="J92" s="5">
        <v>107.21</v>
      </c>
      <c r="K92" s="5">
        <v>106.254</v>
      </c>
      <c r="L92" s="5">
        <v>106.7</v>
      </c>
      <c r="M92" s="6" t="s">
        <v>5216</v>
      </c>
      <c r="N92" s="6" t="s">
        <v>5217</v>
      </c>
      <c r="O92" s="6" t="s">
        <v>5218</v>
      </c>
      <c r="P92" s="5">
        <v>1</v>
      </c>
      <c r="Q92" s="5">
        <v>0</v>
      </c>
      <c r="R92" s="6"/>
      <c r="S92" s="7"/>
    </row>
    <row r="93" spans="1:19" ht="13" x14ac:dyDescent="0.15">
      <c r="A93" s="5">
        <v>397</v>
      </c>
      <c r="B93" s="6" t="s">
        <v>28</v>
      </c>
      <c r="C93" s="6" t="s">
        <v>29</v>
      </c>
      <c r="D93" s="5">
        <v>13</v>
      </c>
      <c r="E93" s="6" t="s">
        <v>30</v>
      </c>
      <c r="F93" s="5">
        <v>1</v>
      </c>
      <c r="G93" s="5">
        <v>1.21</v>
      </c>
      <c r="H93" s="5">
        <v>1.21</v>
      </c>
      <c r="I93" s="5">
        <v>106.7</v>
      </c>
      <c r="J93" s="5">
        <v>107.91</v>
      </c>
      <c r="K93" s="5">
        <v>106.7</v>
      </c>
      <c r="L93" s="5">
        <v>107.91</v>
      </c>
      <c r="M93" s="6" t="s">
        <v>5219</v>
      </c>
      <c r="N93" s="6" t="s">
        <v>5220</v>
      </c>
      <c r="O93" s="6" t="s">
        <v>5221</v>
      </c>
      <c r="P93" s="5">
        <v>0</v>
      </c>
      <c r="Q93" s="5">
        <v>1</v>
      </c>
      <c r="R93" s="6"/>
      <c r="S93" s="7"/>
    </row>
    <row r="94" spans="1:19" ht="13" x14ac:dyDescent="0.15">
      <c r="A94" s="5">
        <v>397</v>
      </c>
      <c r="B94" s="6" t="s">
        <v>28</v>
      </c>
      <c r="C94" s="6" t="s">
        <v>29</v>
      </c>
      <c r="D94" s="5">
        <v>13</v>
      </c>
      <c r="E94" s="6" t="s">
        <v>30</v>
      </c>
      <c r="F94" s="5">
        <v>2</v>
      </c>
      <c r="G94" s="5">
        <v>1.19</v>
      </c>
      <c r="H94" s="5">
        <v>1.19</v>
      </c>
      <c r="I94" s="5">
        <v>107.91</v>
      </c>
      <c r="J94" s="5">
        <v>109.1</v>
      </c>
      <c r="K94" s="5">
        <v>107.91</v>
      </c>
      <c r="L94" s="5">
        <v>109.1</v>
      </c>
      <c r="M94" s="6" t="s">
        <v>5222</v>
      </c>
      <c r="N94" s="6" t="s">
        <v>5223</v>
      </c>
      <c r="O94" s="6" t="s">
        <v>5224</v>
      </c>
      <c r="P94" s="5">
        <v>0</v>
      </c>
      <c r="Q94" s="5">
        <v>1</v>
      </c>
      <c r="R94" s="6"/>
      <c r="S94" s="7"/>
    </row>
    <row r="95" spans="1:19" ht="13" x14ac:dyDescent="0.15">
      <c r="A95" s="5">
        <v>397</v>
      </c>
      <c r="B95" s="6" t="s">
        <v>28</v>
      </c>
      <c r="C95" s="6" t="s">
        <v>29</v>
      </c>
      <c r="D95" s="5">
        <v>13</v>
      </c>
      <c r="E95" s="6" t="s">
        <v>30</v>
      </c>
      <c r="F95" s="5">
        <v>3</v>
      </c>
      <c r="G95" s="5">
        <v>1.36</v>
      </c>
      <c r="H95" s="5">
        <v>1.36</v>
      </c>
      <c r="I95" s="5">
        <v>109.1</v>
      </c>
      <c r="J95" s="5">
        <v>110.46</v>
      </c>
      <c r="K95" s="5">
        <v>109.1</v>
      </c>
      <c r="L95" s="5">
        <v>110.46</v>
      </c>
      <c r="M95" s="6" t="s">
        <v>5225</v>
      </c>
      <c r="N95" s="6" t="s">
        <v>5226</v>
      </c>
      <c r="O95" s="6" t="s">
        <v>5227</v>
      </c>
      <c r="P95" s="5">
        <v>0</v>
      </c>
      <c r="Q95" s="5">
        <v>1</v>
      </c>
      <c r="R95" s="6"/>
      <c r="S95" s="7"/>
    </row>
    <row r="96" spans="1:19" ht="13" x14ac:dyDescent="0.15">
      <c r="A96" s="5">
        <v>397</v>
      </c>
      <c r="B96" s="6" t="s">
        <v>28</v>
      </c>
      <c r="C96" s="6" t="s">
        <v>29</v>
      </c>
      <c r="D96" s="5">
        <v>13</v>
      </c>
      <c r="E96" s="6" t="s">
        <v>30</v>
      </c>
      <c r="F96" s="5">
        <v>4</v>
      </c>
      <c r="G96" s="5">
        <v>1.2</v>
      </c>
      <c r="H96" s="5">
        <v>1.2</v>
      </c>
      <c r="I96" s="5">
        <v>110.46</v>
      </c>
      <c r="J96" s="5">
        <v>111.66</v>
      </c>
      <c r="K96" s="5">
        <v>110.46</v>
      </c>
      <c r="L96" s="5">
        <v>111.66</v>
      </c>
      <c r="M96" s="6" t="s">
        <v>5228</v>
      </c>
      <c r="N96" s="6" t="s">
        <v>5229</v>
      </c>
      <c r="O96" s="6" t="s">
        <v>5230</v>
      </c>
      <c r="P96" s="5">
        <v>0</v>
      </c>
      <c r="Q96" s="5">
        <v>3</v>
      </c>
      <c r="R96" s="6"/>
      <c r="S96" s="7"/>
    </row>
    <row r="97" spans="1:19" ht="13" x14ac:dyDescent="0.15">
      <c r="A97" s="5">
        <v>397</v>
      </c>
      <c r="B97" s="6" t="s">
        <v>28</v>
      </c>
      <c r="C97" s="6" t="s">
        <v>29</v>
      </c>
      <c r="D97" s="5">
        <v>13</v>
      </c>
      <c r="E97" s="6" t="s">
        <v>30</v>
      </c>
      <c r="F97" s="5">
        <v>5</v>
      </c>
      <c r="G97" s="5">
        <v>1.5</v>
      </c>
      <c r="H97" s="5">
        <v>1.5</v>
      </c>
      <c r="I97" s="5">
        <v>111.66</v>
      </c>
      <c r="J97" s="5">
        <v>113.16</v>
      </c>
      <c r="K97" s="5">
        <v>111.66</v>
      </c>
      <c r="L97" s="5">
        <v>113.16</v>
      </c>
      <c r="M97" s="6" t="s">
        <v>5231</v>
      </c>
      <c r="N97" s="6" t="s">
        <v>5232</v>
      </c>
      <c r="O97" s="6" t="s">
        <v>5233</v>
      </c>
      <c r="P97" s="5">
        <v>0</v>
      </c>
      <c r="Q97" s="5">
        <v>3</v>
      </c>
      <c r="R97" s="6"/>
      <c r="S97" s="7"/>
    </row>
    <row r="98" spans="1:19" ht="13" x14ac:dyDescent="0.15">
      <c r="A98" s="5">
        <v>397</v>
      </c>
      <c r="B98" s="6" t="s">
        <v>28</v>
      </c>
      <c r="C98" s="6" t="s">
        <v>29</v>
      </c>
      <c r="D98" s="5">
        <v>13</v>
      </c>
      <c r="E98" s="6" t="s">
        <v>30</v>
      </c>
      <c r="F98" s="5">
        <v>6</v>
      </c>
      <c r="G98" s="5">
        <v>1.41</v>
      </c>
      <c r="H98" s="5">
        <v>1.41</v>
      </c>
      <c r="I98" s="5">
        <v>113.16</v>
      </c>
      <c r="J98" s="5">
        <v>114.57</v>
      </c>
      <c r="K98" s="5">
        <v>113.16</v>
      </c>
      <c r="L98" s="5">
        <v>114.57</v>
      </c>
      <c r="M98" s="6" t="s">
        <v>5234</v>
      </c>
      <c r="N98" s="6" t="s">
        <v>5235</v>
      </c>
      <c r="O98" s="6" t="s">
        <v>5236</v>
      </c>
      <c r="P98" s="5">
        <v>1</v>
      </c>
      <c r="Q98" s="5">
        <v>4</v>
      </c>
      <c r="R98" s="6"/>
      <c r="S98" s="7"/>
    </row>
    <row r="99" spans="1:19" ht="13" x14ac:dyDescent="0.15">
      <c r="A99" s="5">
        <v>397</v>
      </c>
      <c r="B99" s="6" t="s">
        <v>28</v>
      </c>
      <c r="C99" s="6" t="s">
        <v>29</v>
      </c>
      <c r="D99" s="5">
        <v>13</v>
      </c>
      <c r="E99" s="6" t="s">
        <v>30</v>
      </c>
      <c r="F99" s="5">
        <v>7</v>
      </c>
      <c r="G99" s="5">
        <v>0.79</v>
      </c>
      <c r="H99" s="5">
        <v>0.79</v>
      </c>
      <c r="I99" s="5">
        <v>114.57</v>
      </c>
      <c r="J99" s="5">
        <v>115.36</v>
      </c>
      <c r="K99" s="5">
        <v>114.57</v>
      </c>
      <c r="L99" s="5">
        <v>115.36</v>
      </c>
      <c r="M99" s="6" t="s">
        <v>5237</v>
      </c>
      <c r="N99" s="6" t="s">
        <v>5238</v>
      </c>
      <c r="O99" s="6" t="s">
        <v>5239</v>
      </c>
      <c r="P99" s="5">
        <v>1</v>
      </c>
      <c r="Q99" s="5">
        <v>1</v>
      </c>
      <c r="R99" s="6"/>
      <c r="S99" s="7"/>
    </row>
    <row r="100" spans="1:19" ht="13" x14ac:dyDescent="0.15">
      <c r="A100" s="5">
        <v>397</v>
      </c>
      <c r="B100" s="6" t="s">
        <v>28</v>
      </c>
      <c r="C100" s="6" t="s">
        <v>29</v>
      </c>
      <c r="D100" s="5">
        <v>13</v>
      </c>
      <c r="E100" s="6" t="s">
        <v>30</v>
      </c>
      <c r="F100" s="6" t="s">
        <v>119</v>
      </c>
      <c r="G100" s="5">
        <v>0.82</v>
      </c>
      <c r="H100" s="5">
        <v>0.82</v>
      </c>
      <c r="I100" s="5">
        <v>115.36</v>
      </c>
      <c r="J100" s="5">
        <v>116.18</v>
      </c>
      <c r="K100" s="5">
        <v>115.36</v>
      </c>
      <c r="L100" s="5">
        <v>116.18</v>
      </c>
      <c r="M100" s="6" t="s">
        <v>5240</v>
      </c>
      <c r="N100" s="6" t="s">
        <v>5241</v>
      </c>
      <c r="O100" s="6" t="s">
        <v>5242</v>
      </c>
      <c r="P100" s="5">
        <v>1</v>
      </c>
      <c r="Q100" s="5">
        <v>0</v>
      </c>
      <c r="R100" s="6"/>
      <c r="S100" s="7"/>
    </row>
    <row r="101" spans="1:19" ht="13" x14ac:dyDescent="0.15">
      <c r="A101" s="5">
        <v>397</v>
      </c>
      <c r="B101" s="6" t="s">
        <v>28</v>
      </c>
      <c r="C101" s="6" t="s">
        <v>29</v>
      </c>
      <c r="D101" s="5">
        <v>14</v>
      </c>
      <c r="E101" s="6" t="s">
        <v>30</v>
      </c>
      <c r="F101" s="5">
        <v>1</v>
      </c>
      <c r="G101" s="5">
        <v>1.51</v>
      </c>
      <c r="H101" s="5">
        <v>1.51</v>
      </c>
      <c r="I101" s="5">
        <v>116.2</v>
      </c>
      <c r="J101" s="5">
        <v>117.71</v>
      </c>
      <c r="K101" s="5">
        <v>116.2</v>
      </c>
      <c r="L101" s="5">
        <v>117.71</v>
      </c>
      <c r="M101" s="6" t="s">
        <v>5243</v>
      </c>
      <c r="N101" s="6" t="s">
        <v>5244</v>
      </c>
      <c r="O101" s="6" t="s">
        <v>5245</v>
      </c>
      <c r="P101" s="5">
        <v>0</v>
      </c>
      <c r="Q101" s="5">
        <v>1</v>
      </c>
      <c r="R101" s="6"/>
      <c r="S101" s="7"/>
    </row>
    <row r="102" spans="1:19" ht="13" x14ac:dyDescent="0.15">
      <c r="A102" s="5">
        <v>397</v>
      </c>
      <c r="B102" s="6" t="s">
        <v>28</v>
      </c>
      <c r="C102" s="6" t="s">
        <v>29</v>
      </c>
      <c r="D102" s="5">
        <v>14</v>
      </c>
      <c r="E102" s="6" t="s">
        <v>30</v>
      </c>
      <c r="F102" s="5">
        <v>2</v>
      </c>
      <c r="G102" s="5">
        <v>1.46</v>
      </c>
      <c r="H102" s="5">
        <v>1.46</v>
      </c>
      <c r="I102" s="5">
        <v>117.71</v>
      </c>
      <c r="J102" s="5">
        <v>119.17</v>
      </c>
      <c r="K102" s="5">
        <v>117.71</v>
      </c>
      <c r="L102" s="5">
        <v>119.17</v>
      </c>
      <c r="M102" s="6" t="s">
        <v>5246</v>
      </c>
      <c r="N102" s="6" t="s">
        <v>5247</v>
      </c>
      <c r="O102" s="6" t="s">
        <v>5248</v>
      </c>
      <c r="P102" s="5">
        <v>0</v>
      </c>
      <c r="Q102" s="5">
        <v>1</v>
      </c>
      <c r="R102" s="6"/>
      <c r="S102" s="7"/>
    </row>
    <row r="103" spans="1:19" ht="13" x14ac:dyDescent="0.15">
      <c r="A103" s="5">
        <v>397</v>
      </c>
      <c r="B103" s="6" t="s">
        <v>28</v>
      </c>
      <c r="C103" s="6" t="s">
        <v>29</v>
      </c>
      <c r="D103" s="5">
        <v>14</v>
      </c>
      <c r="E103" s="6" t="s">
        <v>30</v>
      </c>
      <c r="F103" s="5">
        <v>3</v>
      </c>
      <c r="G103" s="5">
        <v>1.05</v>
      </c>
      <c r="H103" s="5">
        <v>1.05</v>
      </c>
      <c r="I103" s="5">
        <v>119.17</v>
      </c>
      <c r="J103" s="5">
        <v>120.22</v>
      </c>
      <c r="K103" s="5">
        <v>119.17</v>
      </c>
      <c r="L103" s="5">
        <v>120.22</v>
      </c>
      <c r="M103" s="6" t="s">
        <v>5249</v>
      </c>
      <c r="N103" s="6" t="s">
        <v>5250</v>
      </c>
      <c r="O103" s="6" t="s">
        <v>5251</v>
      </c>
      <c r="P103" s="5">
        <v>0</v>
      </c>
      <c r="Q103" s="5">
        <v>4</v>
      </c>
      <c r="R103" s="6"/>
      <c r="S103" s="7"/>
    </row>
    <row r="104" spans="1:19" ht="13" x14ac:dyDescent="0.15">
      <c r="A104" s="5">
        <v>397</v>
      </c>
      <c r="B104" s="6" t="s">
        <v>28</v>
      </c>
      <c r="C104" s="6" t="s">
        <v>29</v>
      </c>
      <c r="D104" s="5">
        <v>14</v>
      </c>
      <c r="E104" s="6" t="s">
        <v>30</v>
      </c>
      <c r="F104" s="5">
        <v>4</v>
      </c>
      <c r="G104" s="5">
        <v>1.41</v>
      </c>
      <c r="H104" s="5">
        <v>1.41</v>
      </c>
      <c r="I104" s="5">
        <v>120.22</v>
      </c>
      <c r="J104" s="5">
        <v>121.63</v>
      </c>
      <c r="K104" s="5">
        <v>120.22</v>
      </c>
      <c r="L104" s="5">
        <v>121.63</v>
      </c>
      <c r="M104" s="6" t="s">
        <v>5252</v>
      </c>
      <c r="N104" s="6" t="s">
        <v>5253</v>
      </c>
      <c r="O104" s="6" t="s">
        <v>5254</v>
      </c>
      <c r="P104" s="5">
        <v>0</v>
      </c>
      <c r="Q104" s="5">
        <v>1</v>
      </c>
      <c r="R104" s="6"/>
      <c r="S104" s="7"/>
    </row>
    <row r="105" spans="1:19" ht="13" x14ac:dyDescent="0.15">
      <c r="A105" s="5">
        <v>397</v>
      </c>
      <c r="B105" s="6" t="s">
        <v>28</v>
      </c>
      <c r="C105" s="6" t="s">
        <v>29</v>
      </c>
      <c r="D105" s="5">
        <v>14</v>
      </c>
      <c r="E105" s="6" t="s">
        <v>30</v>
      </c>
      <c r="F105" s="5">
        <v>5</v>
      </c>
      <c r="G105" s="5">
        <v>1.45</v>
      </c>
      <c r="H105" s="5">
        <v>1.45</v>
      </c>
      <c r="I105" s="5">
        <v>121.63</v>
      </c>
      <c r="J105" s="5">
        <v>123.08</v>
      </c>
      <c r="K105" s="5">
        <v>121.63</v>
      </c>
      <c r="L105" s="5">
        <v>123.08</v>
      </c>
      <c r="M105" s="6" t="s">
        <v>5255</v>
      </c>
      <c r="N105" s="6" t="s">
        <v>5256</v>
      </c>
      <c r="O105" s="6" t="s">
        <v>5257</v>
      </c>
      <c r="P105" s="5">
        <v>0</v>
      </c>
      <c r="Q105" s="5">
        <v>3</v>
      </c>
      <c r="R105" s="6"/>
      <c r="S105" s="7"/>
    </row>
    <row r="106" spans="1:19" ht="13" x14ac:dyDescent="0.15">
      <c r="A106" s="5">
        <v>397</v>
      </c>
      <c r="B106" s="6" t="s">
        <v>28</v>
      </c>
      <c r="C106" s="6" t="s">
        <v>29</v>
      </c>
      <c r="D106" s="5">
        <v>14</v>
      </c>
      <c r="E106" s="6" t="s">
        <v>30</v>
      </c>
      <c r="F106" s="5">
        <v>6</v>
      </c>
      <c r="G106" s="5">
        <v>0.95</v>
      </c>
      <c r="H106" s="5">
        <v>0.95</v>
      </c>
      <c r="I106" s="5">
        <v>123.08</v>
      </c>
      <c r="J106" s="5">
        <v>124.03</v>
      </c>
      <c r="K106" s="5">
        <v>123.08</v>
      </c>
      <c r="L106" s="5">
        <v>124.03</v>
      </c>
      <c r="M106" s="6" t="s">
        <v>5258</v>
      </c>
      <c r="N106" s="6" t="s">
        <v>5259</v>
      </c>
      <c r="O106" s="6" t="s">
        <v>5260</v>
      </c>
      <c r="P106" s="5">
        <v>1</v>
      </c>
      <c r="Q106" s="5">
        <v>3</v>
      </c>
      <c r="R106" s="6"/>
      <c r="S106" s="7"/>
    </row>
    <row r="107" spans="1:19" ht="13" x14ac:dyDescent="0.15">
      <c r="A107" s="5">
        <v>397</v>
      </c>
      <c r="B107" s="6" t="s">
        <v>28</v>
      </c>
      <c r="C107" s="6" t="s">
        <v>29</v>
      </c>
      <c r="D107" s="5">
        <v>14</v>
      </c>
      <c r="E107" s="6" t="s">
        <v>30</v>
      </c>
      <c r="F107" s="5">
        <v>7</v>
      </c>
      <c r="G107" s="5">
        <v>0.81</v>
      </c>
      <c r="H107" s="5">
        <v>0.81</v>
      </c>
      <c r="I107" s="5">
        <v>124.03</v>
      </c>
      <c r="J107" s="5">
        <v>124.84</v>
      </c>
      <c r="K107" s="5">
        <v>124.03</v>
      </c>
      <c r="L107" s="5">
        <v>124.84</v>
      </c>
      <c r="M107" s="6" t="s">
        <v>5261</v>
      </c>
      <c r="N107" s="6" t="s">
        <v>5262</v>
      </c>
      <c r="O107" s="6" t="s">
        <v>5263</v>
      </c>
      <c r="P107" s="5">
        <v>1</v>
      </c>
      <c r="Q107" s="5">
        <v>1</v>
      </c>
      <c r="R107" s="6"/>
      <c r="S107" s="7"/>
    </row>
    <row r="108" spans="1:19" ht="13" x14ac:dyDescent="0.15">
      <c r="A108" s="5">
        <v>397</v>
      </c>
      <c r="B108" s="6" t="s">
        <v>28</v>
      </c>
      <c r="C108" s="6" t="s">
        <v>29</v>
      </c>
      <c r="D108" s="5">
        <v>14</v>
      </c>
      <c r="E108" s="6" t="s">
        <v>30</v>
      </c>
      <c r="F108" s="6" t="s">
        <v>119</v>
      </c>
      <c r="G108" s="5">
        <v>0.33</v>
      </c>
      <c r="H108" s="5">
        <v>0.33</v>
      </c>
      <c r="I108" s="5">
        <v>124.84</v>
      </c>
      <c r="J108" s="5">
        <v>125.17</v>
      </c>
      <c r="K108" s="5">
        <v>124.84</v>
      </c>
      <c r="L108" s="5">
        <v>125.17</v>
      </c>
      <c r="M108" s="6" t="s">
        <v>5264</v>
      </c>
      <c r="N108" s="6" t="s">
        <v>5265</v>
      </c>
      <c r="O108" s="6" t="s">
        <v>5266</v>
      </c>
      <c r="P108" s="5">
        <v>1</v>
      </c>
      <c r="Q108" s="5">
        <v>0</v>
      </c>
      <c r="R108" s="6"/>
      <c r="S108" s="7"/>
    </row>
    <row r="109" spans="1:19" ht="13" x14ac:dyDescent="0.15">
      <c r="A109" s="5">
        <v>397</v>
      </c>
      <c r="B109" s="6" t="s">
        <v>28</v>
      </c>
      <c r="C109" s="6" t="s">
        <v>29</v>
      </c>
      <c r="D109" s="5">
        <v>15</v>
      </c>
      <c r="E109" s="6" t="s">
        <v>30</v>
      </c>
      <c r="F109" s="5">
        <v>1</v>
      </c>
      <c r="G109" s="5">
        <v>1.46</v>
      </c>
      <c r="H109" s="5">
        <v>1.46</v>
      </c>
      <c r="I109" s="5">
        <v>125.7</v>
      </c>
      <c r="J109" s="5">
        <v>127.16</v>
      </c>
      <c r="K109" s="5">
        <v>125.7</v>
      </c>
      <c r="L109" s="5">
        <v>127.127</v>
      </c>
      <c r="M109" s="6" t="s">
        <v>5267</v>
      </c>
      <c r="N109" s="6" t="s">
        <v>5268</v>
      </c>
      <c r="O109" s="6" t="s">
        <v>5269</v>
      </c>
      <c r="P109" s="5">
        <v>0</v>
      </c>
      <c r="Q109" s="5">
        <v>1</v>
      </c>
      <c r="R109" s="6" t="s">
        <v>5270</v>
      </c>
      <c r="S109" s="7"/>
    </row>
    <row r="110" spans="1:19" ht="13" x14ac:dyDescent="0.15">
      <c r="A110" s="5">
        <v>397</v>
      </c>
      <c r="B110" s="6" t="s">
        <v>28</v>
      </c>
      <c r="C110" s="6" t="s">
        <v>29</v>
      </c>
      <c r="D110" s="5">
        <v>15</v>
      </c>
      <c r="E110" s="6" t="s">
        <v>30</v>
      </c>
      <c r="F110" s="5">
        <v>2</v>
      </c>
      <c r="G110" s="5">
        <v>1.41</v>
      </c>
      <c r="H110" s="5">
        <v>1.41</v>
      </c>
      <c r="I110" s="5">
        <v>127.16</v>
      </c>
      <c r="J110" s="5">
        <v>128.57</v>
      </c>
      <c r="K110" s="5">
        <v>127.127</v>
      </c>
      <c r="L110" s="5">
        <v>128.505</v>
      </c>
      <c r="M110" s="6" t="s">
        <v>5271</v>
      </c>
      <c r="N110" s="6" t="s">
        <v>5272</v>
      </c>
      <c r="O110" s="6" t="s">
        <v>5273</v>
      </c>
      <c r="P110" s="5">
        <v>0</v>
      </c>
      <c r="Q110" s="5">
        <v>4</v>
      </c>
      <c r="R110" s="6"/>
      <c r="S110" s="7"/>
    </row>
    <row r="111" spans="1:19" ht="13" x14ac:dyDescent="0.15">
      <c r="A111" s="5">
        <v>397</v>
      </c>
      <c r="B111" s="6" t="s">
        <v>28</v>
      </c>
      <c r="C111" s="6" t="s">
        <v>29</v>
      </c>
      <c r="D111" s="5">
        <v>15</v>
      </c>
      <c r="E111" s="6" t="s">
        <v>30</v>
      </c>
      <c r="F111" s="5">
        <v>3</v>
      </c>
      <c r="G111" s="5">
        <v>1.45</v>
      </c>
      <c r="H111" s="5">
        <v>1.45</v>
      </c>
      <c r="I111" s="5">
        <v>128.57</v>
      </c>
      <c r="J111" s="5">
        <v>130.02000000000001</v>
      </c>
      <c r="K111" s="5">
        <v>128.505</v>
      </c>
      <c r="L111" s="5">
        <v>129.922</v>
      </c>
      <c r="M111" s="6" t="s">
        <v>5274</v>
      </c>
      <c r="N111" s="6" t="s">
        <v>5275</v>
      </c>
      <c r="O111" s="6" t="s">
        <v>5276</v>
      </c>
      <c r="P111" s="5">
        <v>0</v>
      </c>
      <c r="Q111" s="5">
        <v>1</v>
      </c>
      <c r="R111" s="6"/>
      <c r="S111" s="7"/>
    </row>
    <row r="112" spans="1:19" ht="13" x14ac:dyDescent="0.15">
      <c r="A112" s="5">
        <v>397</v>
      </c>
      <c r="B112" s="6" t="s">
        <v>28</v>
      </c>
      <c r="C112" s="6" t="s">
        <v>29</v>
      </c>
      <c r="D112" s="5">
        <v>15</v>
      </c>
      <c r="E112" s="6" t="s">
        <v>30</v>
      </c>
      <c r="F112" s="5">
        <v>4</v>
      </c>
      <c r="G112" s="5">
        <v>1.06</v>
      </c>
      <c r="H112" s="5">
        <v>1.06</v>
      </c>
      <c r="I112" s="5">
        <v>130.02000000000001</v>
      </c>
      <c r="J112" s="5">
        <v>131.08000000000001</v>
      </c>
      <c r="K112" s="5">
        <v>129.922</v>
      </c>
      <c r="L112" s="5">
        <v>130.958</v>
      </c>
      <c r="M112" s="6" t="s">
        <v>5277</v>
      </c>
      <c r="N112" s="6" t="s">
        <v>5278</v>
      </c>
      <c r="O112" s="6" t="s">
        <v>5279</v>
      </c>
      <c r="P112" s="5">
        <v>0</v>
      </c>
      <c r="Q112" s="5">
        <v>2</v>
      </c>
      <c r="R112" s="6"/>
      <c r="S112" s="7"/>
    </row>
    <row r="113" spans="1:19" ht="13" x14ac:dyDescent="0.15">
      <c r="A113" s="5">
        <v>397</v>
      </c>
      <c r="B113" s="6" t="s">
        <v>28</v>
      </c>
      <c r="C113" s="6" t="s">
        <v>29</v>
      </c>
      <c r="D113" s="5">
        <v>15</v>
      </c>
      <c r="E113" s="6" t="s">
        <v>30</v>
      </c>
      <c r="F113" s="5">
        <v>5</v>
      </c>
      <c r="G113" s="5">
        <v>1.5</v>
      </c>
      <c r="H113" s="5">
        <v>1.5</v>
      </c>
      <c r="I113" s="5">
        <v>131.08000000000001</v>
      </c>
      <c r="J113" s="5">
        <v>132.58000000000001</v>
      </c>
      <c r="K113" s="5">
        <v>130.958</v>
      </c>
      <c r="L113" s="5">
        <v>132.42500000000001</v>
      </c>
      <c r="M113" s="6" t="s">
        <v>5280</v>
      </c>
      <c r="N113" s="6" t="s">
        <v>5281</v>
      </c>
      <c r="O113" s="6" t="s">
        <v>5282</v>
      </c>
      <c r="P113" s="5">
        <v>0</v>
      </c>
      <c r="Q113" s="5">
        <v>1</v>
      </c>
      <c r="R113" s="6"/>
      <c r="S113" s="7"/>
    </row>
    <row r="114" spans="1:19" ht="13" x14ac:dyDescent="0.15">
      <c r="A114" s="5">
        <v>397</v>
      </c>
      <c r="B114" s="6" t="s">
        <v>28</v>
      </c>
      <c r="C114" s="6" t="s">
        <v>29</v>
      </c>
      <c r="D114" s="5">
        <v>15</v>
      </c>
      <c r="E114" s="6" t="s">
        <v>30</v>
      </c>
      <c r="F114" s="5">
        <v>6</v>
      </c>
      <c r="G114" s="5">
        <v>1.51</v>
      </c>
      <c r="H114" s="5">
        <v>1.51</v>
      </c>
      <c r="I114" s="5">
        <v>132.58000000000001</v>
      </c>
      <c r="J114" s="5">
        <v>134.09</v>
      </c>
      <c r="K114" s="5">
        <v>132.42500000000001</v>
      </c>
      <c r="L114" s="5">
        <v>133.9</v>
      </c>
      <c r="M114" s="6" t="s">
        <v>5283</v>
      </c>
      <c r="N114" s="6" t="s">
        <v>5284</v>
      </c>
      <c r="O114" s="6" t="s">
        <v>5285</v>
      </c>
      <c r="P114" s="5">
        <v>1</v>
      </c>
      <c r="Q114" s="5">
        <v>4</v>
      </c>
      <c r="R114" s="6"/>
      <c r="S114" s="7"/>
    </row>
    <row r="115" spans="1:19" ht="13" x14ac:dyDescent="0.15">
      <c r="A115" s="5">
        <v>397</v>
      </c>
      <c r="B115" s="6" t="s">
        <v>28</v>
      </c>
      <c r="C115" s="6" t="s">
        <v>29</v>
      </c>
      <c r="D115" s="5">
        <v>15</v>
      </c>
      <c r="E115" s="6" t="s">
        <v>30</v>
      </c>
      <c r="F115" s="5">
        <v>7</v>
      </c>
      <c r="G115" s="5">
        <v>0.98</v>
      </c>
      <c r="H115" s="5">
        <v>0.98</v>
      </c>
      <c r="I115" s="5">
        <v>134.09</v>
      </c>
      <c r="J115" s="5">
        <v>135.07</v>
      </c>
      <c r="K115" s="5">
        <v>133.9</v>
      </c>
      <c r="L115" s="5">
        <v>134.858</v>
      </c>
      <c r="M115" s="6" t="s">
        <v>5286</v>
      </c>
      <c r="N115" s="6" t="s">
        <v>5287</v>
      </c>
      <c r="O115" s="6" t="s">
        <v>5288</v>
      </c>
      <c r="P115" s="5">
        <v>1</v>
      </c>
      <c r="Q115" s="5">
        <v>1</v>
      </c>
      <c r="R115" s="6"/>
      <c r="S115" s="7"/>
    </row>
    <row r="116" spans="1:19" ht="13" x14ac:dyDescent="0.15">
      <c r="A116" s="5">
        <v>397</v>
      </c>
      <c r="B116" s="6" t="s">
        <v>28</v>
      </c>
      <c r="C116" s="6" t="s">
        <v>29</v>
      </c>
      <c r="D116" s="5">
        <v>15</v>
      </c>
      <c r="E116" s="6" t="s">
        <v>30</v>
      </c>
      <c r="F116" s="6" t="s">
        <v>119</v>
      </c>
      <c r="G116" s="5">
        <v>0.35</v>
      </c>
      <c r="H116" s="5">
        <v>0.35</v>
      </c>
      <c r="I116" s="5">
        <v>135.07</v>
      </c>
      <c r="J116" s="5">
        <v>135.41999999999999</v>
      </c>
      <c r="K116" s="5">
        <v>134.858</v>
      </c>
      <c r="L116" s="5">
        <v>135.19999999999999</v>
      </c>
      <c r="M116" s="6" t="s">
        <v>5289</v>
      </c>
      <c r="N116" s="6" t="s">
        <v>5290</v>
      </c>
      <c r="O116" s="6" t="s">
        <v>5291</v>
      </c>
      <c r="P116" s="5">
        <v>1</v>
      </c>
      <c r="Q116" s="5">
        <v>0</v>
      </c>
      <c r="R116" s="6"/>
      <c r="S116" s="7"/>
    </row>
    <row r="117" spans="1:19" ht="13" x14ac:dyDescent="0.15">
      <c r="A117" s="5">
        <v>397</v>
      </c>
      <c r="B117" s="6" t="s">
        <v>28</v>
      </c>
      <c r="C117" s="6" t="s">
        <v>29</v>
      </c>
      <c r="D117" s="5">
        <v>16</v>
      </c>
      <c r="E117" s="6" t="s">
        <v>30</v>
      </c>
      <c r="F117" s="5">
        <v>1</v>
      </c>
      <c r="G117" s="5">
        <v>0.79</v>
      </c>
      <c r="H117" s="5">
        <v>0.79</v>
      </c>
      <c r="I117" s="5">
        <v>135.19999999999999</v>
      </c>
      <c r="J117" s="5">
        <v>135.99</v>
      </c>
      <c r="K117" s="5">
        <v>135.19999999999999</v>
      </c>
      <c r="L117" s="5">
        <v>135.947</v>
      </c>
      <c r="M117" s="6" t="s">
        <v>5292</v>
      </c>
      <c r="N117" s="6" t="s">
        <v>5293</v>
      </c>
      <c r="O117" s="6" t="s">
        <v>5294</v>
      </c>
      <c r="P117" s="5">
        <v>0</v>
      </c>
      <c r="Q117" s="5">
        <v>1</v>
      </c>
      <c r="R117" s="6" t="s">
        <v>5295</v>
      </c>
      <c r="S117" s="7"/>
    </row>
    <row r="118" spans="1:19" ht="13" x14ac:dyDescent="0.15">
      <c r="A118" s="5">
        <v>397</v>
      </c>
      <c r="B118" s="6" t="s">
        <v>28</v>
      </c>
      <c r="C118" s="6" t="s">
        <v>29</v>
      </c>
      <c r="D118" s="5">
        <v>16</v>
      </c>
      <c r="E118" s="6" t="s">
        <v>30</v>
      </c>
      <c r="F118" s="5">
        <v>2</v>
      </c>
      <c r="G118" s="5">
        <v>1.29</v>
      </c>
      <c r="H118" s="5">
        <v>1.29</v>
      </c>
      <c r="I118" s="5">
        <v>135.99</v>
      </c>
      <c r="J118" s="5">
        <v>137.28</v>
      </c>
      <c r="K118" s="5">
        <v>135.947</v>
      </c>
      <c r="L118" s="5">
        <v>137.16800000000001</v>
      </c>
      <c r="M118" s="6" t="s">
        <v>5296</v>
      </c>
      <c r="N118" s="6" t="s">
        <v>5297</v>
      </c>
      <c r="O118" s="6" t="s">
        <v>5298</v>
      </c>
      <c r="P118" s="5">
        <v>0</v>
      </c>
      <c r="Q118" s="5">
        <v>4</v>
      </c>
      <c r="R118" s="6"/>
      <c r="S118" s="7"/>
    </row>
    <row r="119" spans="1:19" ht="13" x14ac:dyDescent="0.15">
      <c r="A119" s="5">
        <v>397</v>
      </c>
      <c r="B119" s="6" t="s">
        <v>28</v>
      </c>
      <c r="C119" s="6" t="s">
        <v>29</v>
      </c>
      <c r="D119" s="5">
        <v>16</v>
      </c>
      <c r="E119" s="6" t="s">
        <v>30</v>
      </c>
      <c r="F119" s="5">
        <v>3</v>
      </c>
      <c r="G119" s="5">
        <v>1.28</v>
      </c>
      <c r="H119" s="5">
        <v>1.28</v>
      </c>
      <c r="I119" s="5">
        <v>137.28</v>
      </c>
      <c r="J119" s="5">
        <v>138.56</v>
      </c>
      <c r="K119" s="5">
        <v>137.16800000000001</v>
      </c>
      <c r="L119" s="5">
        <v>138.37899999999999</v>
      </c>
      <c r="M119" s="6" t="s">
        <v>5299</v>
      </c>
      <c r="N119" s="6" t="s">
        <v>5300</v>
      </c>
      <c r="O119" s="6" t="s">
        <v>5301</v>
      </c>
      <c r="P119" s="5">
        <v>0</v>
      </c>
      <c r="Q119" s="5">
        <v>1</v>
      </c>
      <c r="R119" s="6"/>
      <c r="S119" s="7"/>
    </row>
    <row r="120" spans="1:19" ht="13" x14ac:dyDescent="0.15">
      <c r="A120" s="5">
        <v>397</v>
      </c>
      <c r="B120" s="6" t="s">
        <v>28</v>
      </c>
      <c r="C120" s="6" t="s">
        <v>29</v>
      </c>
      <c r="D120" s="5">
        <v>16</v>
      </c>
      <c r="E120" s="6" t="s">
        <v>30</v>
      </c>
      <c r="F120" s="5">
        <v>4</v>
      </c>
      <c r="G120" s="5">
        <v>1.06</v>
      </c>
      <c r="H120" s="5">
        <v>1.06</v>
      </c>
      <c r="I120" s="5">
        <v>138.56</v>
      </c>
      <c r="J120" s="5">
        <v>139.62</v>
      </c>
      <c r="K120" s="5">
        <v>138.37899999999999</v>
      </c>
      <c r="L120" s="5">
        <v>139.38200000000001</v>
      </c>
      <c r="M120" s="6" t="s">
        <v>5302</v>
      </c>
      <c r="N120" s="6" t="s">
        <v>5303</v>
      </c>
      <c r="O120" s="6" t="s">
        <v>5304</v>
      </c>
      <c r="P120" s="5">
        <v>1</v>
      </c>
      <c r="Q120" s="5">
        <v>1</v>
      </c>
      <c r="R120" s="6"/>
      <c r="S120" s="7"/>
    </row>
    <row r="121" spans="1:19" ht="13" x14ac:dyDescent="0.15">
      <c r="A121" s="5">
        <v>397</v>
      </c>
      <c r="B121" s="6" t="s">
        <v>28</v>
      </c>
      <c r="C121" s="6" t="s">
        <v>29</v>
      </c>
      <c r="D121" s="5">
        <v>16</v>
      </c>
      <c r="E121" s="6" t="s">
        <v>30</v>
      </c>
      <c r="F121" s="5">
        <v>5</v>
      </c>
      <c r="G121" s="5">
        <v>1.46</v>
      </c>
      <c r="H121" s="5">
        <v>1.46</v>
      </c>
      <c r="I121" s="5">
        <v>139.62</v>
      </c>
      <c r="J121" s="5">
        <v>141.08000000000001</v>
      </c>
      <c r="K121" s="5">
        <v>139.38200000000001</v>
      </c>
      <c r="L121" s="5">
        <v>140.76400000000001</v>
      </c>
      <c r="M121" s="6" t="s">
        <v>5305</v>
      </c>
      <c r="N121" s="6" t="s">
        <v>5306</v>
      </c>
      <c r="O121" s="6" t="s">
        <v>5307</v>
      </c>
      <c r="P121" s="5">
        <v>1</v>
      </c>
      <c r="Q121" s="5">
        <v>1</v>
      </c>
      <c r="R121" s="6"/>
      <c r="S121" s="7"/>
    </row>
    <row r="122" spans="1:19" ht="13" x14ac:dyDescent="0.15">
      <c r="A122" s="5">
        <v>397</v>
      </c>
      <c r="B122" s="6" t="s">
        <v>28</v>
      </c>
      <c r="C122" s="6" t="s">
        <v>29</v>
      </c>
      <c r="D122" s="5">
        <v>16</v>
      </c>
      <c r="E122" s="6" t="s">
        <v>30</v>
      </c>
      <c r="F122" s="5">
        <v>6</v>
      </c>
      <c r="G122" s="5">
        <v>1.48</v>
      </c>
      <c r="H122" s="5">
        <v>1.48</v>
      </c>
      <c r="I122" s="5">
        <v>141.08000000000001</v>
      </c>
      <c r="J122" s="5">
        <v>142.56</v>
      </c>
      <c r="K122" s="5">
        <v>140.76400000000001</v>
      </c>
      <c r="L122" s="5">
        <v>142.16399999999999</v>
      </c>
      <c r="M122" s="6" t="s">
        <v>5308</v>
      </c>
      <c r="N122" s="6" t="s">
        <v>5309</v>
      </c>
      <c r="O122" s="6" t="s">
        <v>5310</v>
      </c>
      <c r="P122" s="5">
        <v>0</v>
      </c>
      <c r="Q122" s="5">
        <v>1</v>
      </c>
      <c r="R122" s="6"/>
      <c r="S122" s="7"/>
    </row>
    <row r="123" spans="1:19" ht="13" x14ac:dyDescent="0.15">
      <c r="A123" s="5">
        <v>397</v>
      </c>
      <c r="B123" s="6" t="s">
        <v>28</v>
      </c>
      <c r="C123" s="6" t="s">
        <v>29</v>
      </c>
      <c r="D123" s="5">
        <v>16</v>
      </c>
      <c r="E123" s="6" t="s">
        <v>30</v>
      </c>
      <c r="F123" s="5">
        <v>7</v>
      </c>
      <c r="G123" s="5">
        <v>1.25</v>
      </c>
      <c r="H123" s="5">
        <v>1.25</v>
      </c>
      <c r="I123" s="5">
        <v>142.56</v>
      </c>
      <c r="J123" s="5">
        <v>143.81</v>
      </c>
      <c r="K123" s="5">
        <v>142.16399999999999</v>
      </c>
      <c r="L123" s="5">
        <v>143.34700000000001</v>
      </c>
      <c r="M123" s="6" t="s">
        <v>5311</v>
      </c>
      <c r="N123" s="6" t="s">
        <v>5312</v>
      </c>
      <c r="O123" s="6" t="s">
        <v>5313</v>
      </c>
      <c r="P123" s="5">
        <v>1</v>
      </c>
      <c r="Q123" s="5">
        <v>3</v>
      </c>
      <c r="R123" s="6"/>
      <c r="S123" s="7"/>
    </row>
    <row r="124" spans="1:19" ht="13" x14ac:dyDescent="0.15">
      <c r="A124" s="5">
        <v>397</v>
      </c>
      <c r="B124" s="6" t="s">
        <v>28</v>
      </c>
      <c r="C124" s="6" t="s">
        <v>29</v>
      </c>
      <c r="D124" s="5">
        <v>16</v>
      </c>
      <c r="E124" s="6" t="s">
        <v>30</v>
      </c>
      <c r="F124" s="5">
        <v>8</v>
      </c>
      <c r="G124" s="5">
        <v>0.94</v>
      </c>
      <c r="H124" s="5">
        <v>0.94</v>
      </c>
      <c r="I124" s="5">
        <v>143.81</v>
      </c>
      <c r="J124" s="5">
        <v>144.75</v>
      </c>
      <c r="K124" s="5">
        <v>143.34700000000001</v>
      </c>
      <c r="L124" s="5">
        <v>144.23599999999999</v>
      </c>
      <c r="M124" s="6" t="s">
        <v>5314</v>
      </c>
      <c r="N124" s="6" t="s">
        <v>5315</v>
      </c>
      <c r="O124" s="6" t="s">
        <v>5316</v>
      </c>
      <c r="P124" s="5">
        <v>1</v>
      </c>
      <c r="Q124" s="5">
        <v>1</v>
      </c>
      <c r="R124" s="6"/>
      <c r="S124" s="7"/>
    </row>
    <row r="125" spans="1:19" ht="13" x14ac:dyDescent="0.15">
      <c r="A125" s="5">
        <v>397</v>
      </c>
      <c r="B125" s="6" t="s">
        <v>28</v>
      </c>
      <c r="C125" s="6" t="s">
        <v>29</v>
      </c>
      <c r="D125" s="5">
        <v>16</v>
      </c>
      <c r="E125" s="6" t="s">
        <v>30</v>
      </c>
      <c r="F125" s="6" t="s">
        <v>119</v>
      </c>
      <c r="G125" s="5">
        <v>0.49</v>
      </c>
      <c r="H125" s="5">
        <v>0.49</v>
      </c>
      <c r="I125" s="5">
        <v>144.75</v>
      </c>
      <c r="J125" s="5">
        <v>145.24</v>
      </c>
      <c r="K125" s="5">
        <v>144.23599999999999</v>
      </c>
      <c r="L125" s="5">
        <v>144.69999999999999</v>
      </c>
      <c r="M125" s="6" t="s">
        <v>5317</v>
      </c>
      <c r="N125" s="6" t="s">
        <v>5318</v>
      </c>
      <c r="O125" s="6" t="s">
        <v>5319</v>
      </c>
      <c r="P125" s="5">
        <v>1</v>
      </c>
      <c r="Q125" s="5">
        <v>0</v>
      </c>
      <c r="R125" s="6"/>
      <c r="S125" s="7"/>
    </row>
    <row r="126" spans="1:19" ht="13" x14ac:dyDescent="0.15">
      <c r="A126" s="5">
        <v>397</v>
      </c>
      <c r="B126" s="6" t="s">
        <v>28</v>
      </c>
      <c r="C126" s="6" t="s">
        <v>29</v>
      </c>
      <c r="D126" s="5">
        <v>17</v>
      </c>
      <c r="E126" s="6" t="s">
        <v>30</v>
      </c>
      <c r="F126" s="5">
        <v>1</v>
      </c>
      <c r="G126" s="5">
        <v>0.77</v>
      </c>
      <c r="H126" s="5">
        <v>0.77</v>
      </c>
      <c r="I126" s="5">
        <v>144.69999999999999</v>
      </c>
      <c r="J126" s="5">
        <v>145.47</v>
      </c>
      <c r="K126" s="5">
        <v>144.69999999999999</v>
      </c>
      <c r="L126" s="5">
        <v>145.46</v>
      </c>
      <c r="M126" s="6" t="s">
        <v>5320</v>
      </c>
      <c r="N126" s="6" t="s">
        <v>5321</v>
      </c>
      <c r="O126" s="6" t="s">
        <v>5322</v>
      </c>
      <c r="P126" s="5">
        <v>0</v>
      </c>
      <c r="Q126" s="5">
        <v>1</v>
      </c>
      <c r="R126" s="6"/>
      <c r="S126" s="7"/>
    </row>
    <row r="127" spans="1:19" ht="13" x14ac:dyDescent="0.15">
      <c r="A127" s="5">
        <v>397</v>
      </c>
      <c r="B127" s="6" t="s">
        <v>28</v>
      </c>
      <c r="C127" s="6" t="s">
        <v>29</v>
      </c>
      <c r="D127" s="5">
        <v>17</v>
      </c>
      <c r="E127" s="6" t="s">
        <v>30</v>
      </c>
      <c r="F127" s="5">
        <v>2</v>
      </c>
      <c r="G127" s="5">
        <v>1.33</v>
      </c>
      <c r="H127" s="5">
        <v>1.33</v>
      </c>
      <c r="I127" s="5">
        <v>145.47</v>
      </c>
      <c r="J127" s="5">
        <v>146.80000000000001</v>
      </c>
      <c r="K127" s="5">
        <v>145.46</v>
      </c>
      <c r="L127" s="5">
        <v>146.77199999999999</v>
      </c>
      <c r="M127" s="6" t="s">
        <v>5323</v>
      </c>
      <c r="N127" s="6" t="s">
        <v>5324</v>
      </c>
      <c r="O127" s="6" t="s">
        <v>5325</v>
      </c>
      <c r="P127" s="5">
        <v>0</v>
      </c>
      <c r="Q127" s="5">
        <v>3</v>
      </c>
      <c r="R127" s="6"/>
      <c r="S127" s="7"/>
    </row>
    <row r="128" spans="1:19" ht="13" x14ac:dyDescent="0.15">
      <c r="A128" s="5">
        <v>397</v>
      </c>
      <c r="B128" s="6" t="s">
        <v>28</v>
      </c>
      <c r="C128" s="6" t="s">
        <v>29</v>
      </c>
      <c r="D128" s="5">
        <v>17</v>
      </c>
      <c r="E128" s="6" t="s">
        <v>30</v>
      </c>
      <c r="F128" s="5">
        <v>3</v>
      </c>
      <c r="G128" s="5">
        <v>1.37</v>
      </c>
      <c r="H128" s="5">
        <v>1.37</v>
      </c>
      <c r="I128" s="5">
        <v>146.80000000000001</v>
      </c>
      <c r="J128" s="5">
        <v>148.16999999999999</v>
      </c>
      <c r="K128" s="5">
        <v>146.77199999999999</v>
      </c>
      <c r="L128" s="5">
        <v>148.12299999999999</v>
      </c>
      <c r="M128" s="6" t="s">
        <v>5326</v>
      </c>
      <c r="N128" s="6" t="s">
        <v>5327</v>
      </c>
      <c r="O128" s="6" t="s">
        <v>5328</v>
      </c>
      <c r="P128" s="5">
        <v>0</v>
      </c>
      <c r="Q128" s="5">
        <v>1</v>
      </c>
      <c r="R128" s="6"/>
      <c r="S128" s="7"/>
    </row>
    <row r="129" spans="1:19" ht="13" x14ac:dyDescent="0.15">
      <c r="A129" s="5">
        <v>397</v>
      </c>
      <c r="B129" s="6" t="s">
        <v>28</v>
      </c>
      <c r="C129" s="6" t="s">
        <v>29</v>
      </c>
      <c r="D129" s="5">
        <v>17</v>
      </c>
      <c r="E129" s="6" t="s">
        <v>30</v>
      </c>
      <c r="F129" s="5">
        <v>4</v>
      </c>
      <c r="G129" s="5">
        <v>1.1399999999999999</v>
      </c>
      <c r="H129" s="5">
        <v>1.1399999999999999</v>
      </c>
      <c r="I129" s="5">
        <v>148.16999999999999</v>
      </c>
      <c r="J129" s="5">
        <v>149.31</v>
      </c>
      <c r="K129" s="5">
        <v>148.12299999999999</v>
      </c>
      <c r="L129" s="5">
        <v>149.24799999999999</v>
      </c>
      <c r="M129" s="6" t="s">
        <v>5329</v>
      </c>
      <c r="N129" s="6" t="s">
        <v>5330</v>
      </c>
      <c r="O129" s="6" t="s">
        <v>5331</v>
      </c>
      <c r="P129" s="5">
        <v>0</v>
      </c>
      <c r="Q129" s="5">
        <v>1</v>
      </c>
      <c r="R129" s="6"/>
      <c r="S129" s="7"/>
    </row>
    <row r="130" spans="1:19" ht="13" x14ac:dyDescent="0.15">
      <c r="A130" s="5">
        <v>397</v>
      </c>
      <c r="B130" s="6" t="s">
        <v>28</v>
      </c>
      <c r="C130" s="6" t="s">
        <v>29</v>
      </c>
      <c r="D130" s="5">
        <v>17</v>
      </c>
      <c r="E130" s="6" t="s">
        <v>30</v>
      </c>
      <c r="F130" s="5">
        <v>5</v>
      </c>
      <c r="G130" s="5">
        <v>1.37</v>
      </c>
      <c r="H130" s="5">
        <v>1.37</v>
      </c>
      <c r="I130" s="5">
        <v>149.31</v>
      </c>
      <c r="J130" s="5">
        <v>150.68</v>
      </c>
      <c r="K130" s="5">
        <v>149.24799999999999</v>
      </c>
      <c r="L130" s="5">
        <v>150.59899999999999</v>
      </c>
      <c r="M130" s="6" t="s">
        <v>5332</v>
      </c>
      <c r="N130" s="6" t="s">
        <v>5333</v>
      </c>
      <c r="O130" s="6" t="s">
        <v>5334</v>
      </c>
      <c r="P130" s="5">
        <v>0</v>
      </c>
      <c r="Q130" s="5">
        <v>2</v>
      </c>
      <c r="R130" s="6"/>
      <c r="S130" s="7"/>
    </row>
    <row r="131" spans="1:19" ht="13" x14ac:dyDescent="0.15">
      <c r="A131" s="5">
        <v>397</v>
      </c>
      <c r="B131" s="6" t="s">
        <v>28</v>
      </c>
      <c r="C131" s="6" t="s">
        <v>29</v>
      </c>
      <c r="D131" s="5">
        <v>17</v>
      </c>
      <c r="E131" s="6" t="s">
        <v>30</v>
      </c>
      <c r="F131" s="5">
        <v>6</v>
      </c>
      <c r="G131" s="5">
        <v>1.29</v>
      </c>
      <c r="H131" s="5">
        <v>1.29</v>
      </c>
      <c r="I131" s="5">
        <v>150.68</v>
      </c>
      <c r="J131" s="5">
        <v>151.97</v>
      </c>
      <c r="K131" s="5">
        <v>150.59899999999999</v>
      </c>
      <c r="L131" s="5">
        <v>151.87200000000001</v>
      </c>
      <c r="M131" s="6" t="s">
        <v>5335</v>
      </c>
      <c r="N131" s="6" t="s">
        <v>5336</v>
      </c>
      <c r="O131" s="6" t="s">
        <v>5337</v>
      </c>
      <c r="P131" s="5">
        <v>0</v>
      </c>
      <c r="Q131" s="5">
        <v>2</v>
      </c>
      <c r="R131" s="6"/>
      <c r="S131" s="7"/>
    </row>
    <row r="132" spans="1:19" ht="13" x14ac:dyDescent="0.15">
      <c r="A132" s="5">
        <v>397</v>
      </c>
      <c r="B132" s="6" t="s">
        <v>28</v>
      </c>
      <c r="C132" s="6" t="s">
        <v>29</v>
      </c>
      <c r="D132" s="5">
        <v>17</v>
      </c>
      <c r="E132" s="6" t="s">
        <v>30</v>
      </c>
      <c r="F132" s="5">
        <v>7</v>
      </c>
      <c r="G132" s="5">
        <v>1.1499999999999999</v>
      </c>
      <c r="H132" s="5">
        <v>1.1499999999999999</v>
      </c>
      <c r="I132" s="5">
        <v>151.97</v>
      </c>
      <c r="J132" s="5">
        <v>153.12</v>
      </c>
      <c r="K132" s="5">
        <v>151.87200000000001</v>
      </c>
      <c r="L132" s="5">
        <v>153.006</v>
      </c>
      <c r="M132" s="6" t="s">
        <v>5338</v>
      </c>
      <c r="N132" s="6" t="s">
        <v>5339</v>
      </c>
      <c r="O132" s="6" t="s">
        <v>5340</v>
      </c>
      <c r="P132" s="5">
        <v>1</v>
      </c>
      <c r="Q132" s="5">
        <v>4</v>
      </c>
      <c r="R132" s="6"/>
      <c r="S132" s="7"/>
    </row>
    <row r="133" spans="1:19" ht="13" x14ac:dyDescent="0.15">
      <c r="A133" s="5">
        <v>397</v>
      </c>
      <c r="B133" s="6" t="s">
        <v>28</v>
      </c>
      <c r="C133" s="6" t="s">
        <v>29</v>
      </c>
      <c r="D133" s="5">
        <v>17</v>
      </c>
      <c r="E133" s="6" t="s">
        <v>30</v>
      </c>
      <c r="F133" s="5">
        <v>8</v>
      </c>
      <c r="G133" s="5">
        <v>0.88</v>
      </c>
      <c r="H133" s="5">
        <v>0.88</v>
      </c>
      <c r="I133" s="5">
        <v>153.12</v>
      </c>
      <c r="J133" s="5">
        <v>154</v>
      </c>
      <c r="K133" s="5">
        <v>153.006</v>
      </c>
      <c r="L133" s="5">
        <v>153.874</v>
      </c>
      <c r="M133" s="6" t="s">
        <v>5341</v>
      </c>
      <c r="N133" s="6" t="s">
        <v>5342</v>
      </c>
      <c r="O133" s="6" t="s">
        <v>5343</v>
      </c>
      <c r="P133" s="5">
        <v>1</v>
      </c>
      <c r="Q133" s="5">
        <v>1</v>
      </c>
      <c r="R133" s="6"/>
      <c r="S133" s="7"/>
    </row>
    <row r="134" spans="1:19" ht="13" x14ac:dyDescent="0.15">
      <c r="A134" s="5">
        <v>397</v>
      </c>
      <c r="B134" s="6" t="s">
        <v>28</v>
      </c>
      <c r="C134" s="6" t="s">
        <v>29</v>
      </c>
      <c r="D134" s="5">
        <v>17</v>
      </c>
      <c r="E134" s="6" t="s">
        <v>30</v>
      </c>
      <c r="F134" s="6" t="s">
        <v>119</v>
      </c>
      <c r="G134" s="5">
        <v>0.33</v>
      </c>
      <c r="H134" s="5">
        <v>0.33</v>
      </c>
      <c r="I134" s="5">
        <v>154</v>
      </c>
      <c r="J134" s="5">
        <v>154.33000000000001</v>
      </c>
      <c r="K134" s="5">
        <v>153.874</v>
      </c>
      <c r="L134" s="5">
        <v>154.19999999999999</v>
      </c>
      <c r="M134" s="6" t="s">
        <v>5344</v>
      </c>
      <c r="N134" s="6" t="s">
        <v>5345</v>
      </c>
      <c r="O134" s="6" t="s">
        <v>5346</v>
      </c>
      <c r="P134" s="5">
        <v>1</v>
      </c>
      <c r="Q134" s="5">
        <v>0</v>
      </c>
      <c r="R134" s="6"/>
      <c r="S134" s="7"/>
    </row>
    <row r="135" spans="1:19" ht="13" x14ac:dyDescent="0.15">
      <c r="A135" s="5">
        <v>397</v>
      </c>
      <c r="B135" s="6" t="s">
        <v>28</v>
      </c>
      <c r="C135" s="6" t="s">
        <v>29</v>
      </c>
      <c r="D135" s="5">
        <v>18</v>
      </c>
      <c r="E135" s="6" t="s">
        <v>1619</v>
      </c>
      <c r="F135" s="5">
        <v>1</v>
      </c>
      <c r="G135" s="5">
        <v>1.31</v>
      </c>
      <c r="H135" s="5">
        <v>1.31</v>
      </c>
      <c r="I135" s="5">
        <v>154.19999999999999</v>
      </c>
      <c r="J135" s="5">
        <v>155.51</v>
      </c>
      <c r="K135" s="5">
        <v>154.19999999999999</v>
      </c>
      <c r="L135" s="5">
        <v>155.51</v>
      </c>
      <c r="M135" s="6" t="s">
        <v>5347</v>
      </c>
      <c r="N135" s="6" t="s">
        <v>5348</v>
      </c>
      <c r="O135" s="6" t="s">
        <v>5349</v>
      </c>
      <c r="P135" s="5">
        <v>0</v>
      </c>
      <c r="Q135" s="5">
        <v>1</v>
      </c>
      <c r="R135" s="6" t="s">
        <v>5350</v>
      </c>
      <c r="S135" s="7"/>
    </row>
    <row r="136" spans="1:19" ht="13" x14ac:dyDescent="0.15">
      <c r="A136" s="5">
        <v>397</v>
      </c>
      <c r="B136" s="6" t="s">
        <v>28</v>
      </c>
      <c r="C136" s="6" t="s">
        <v>29</v>
      </c>
      <c r="D136" s="5">
        <v>18</v>
      </c>
      <c r="E136" s="6" t="s">
        <v>1619</v>
      </c>
      <c r="F136" s="5">
        <v>2</v>
      </c>
      <c r="G136" s="5">
        <v>1.24</v>
      </c>
      <c r="H136" s="5">
        <v>1.24</v>
      </c>
      <c r="I136" s="5">
        <v>155.51</v>
      </c>
      <c r="J136" s="5">
        <v>156.75</v>
      </c>
      <c r="K136" s="5">
        <v>155.51</v>
      </c>
      <c r="L136" s="5">
        <v>156.75</v>
      </c>
      <c r="M136" s="6" t="s">
        <v>5351</v>
      </c>
      <c r="N136" s="6" t="s">
        <v>5352</v>
      </c>
      <c r="O136" s="6" t="s">
        <v>5353</v>
      </c>
      <c r="P136" s="5">
        <v>0</v>
      </c>
      <c r="Q136" s="5">
        <v>1</v>
      </c>
      <c r="R136" s="6"/>
      <c r="S136" s="7"/>
    </row>
    <row r="137" spans="1:19" ht="13" x14ac:dyDescent="0.15">
      <c r="A137" s="5">
        <v>397</v>
      </c>
      <c r="B137" s="6" t="s">
        <v>28</v>
      </c>
      <c r="C137" s="6" t="s">
        <v>29</v>
      </c>
      <c r="D137" s="5">
        <v>18</v>
      </c>
      <c r="E137" s="6" t="s">
        <v>1619</v>
      </c>
      <c r="F137" s="5">
        <v>3</v>
      </c>
      <c r="G137" s="5">
        <v>1.5</v>
      </c>
      <c r="H137" s="5">
        <v>1.5</v>
      </c>
      <c r="I137" s="5">
        <v>156.75</v>
      </c>
      <c r="J137" s="5">
        <v>158.25</v>
      </c>
      <c r="K137" s="5">
        <v>156.75</v>
      </c>
      <c r="L137" s="5">
        <v>158.25</v>
      </c>
      <c r="M137" s="6" t="s">
        <v>5354</v>
      </c>
      <c r="N137" s="6" t="s">
        <v>5355</v>
      </c>
      <c r="O137" s="6" t="s">
        <v>5356</v>
      </c>
      <c r="P137" s="5">
        <v>0</v>
      </c>
      <c r="Q137" s="5">
        <v>5</v>
      </c>
      <c r="R137" s="6"/>
      <c r="S137" s="7"/>
    </row>
    <row r="138" spans="1:19" ht="13" x14ac:dyDescent="0.15">
      <c r="A138" s="5">
        <v>397</v>
      </c>
      <c r="B138" s="6" t="s">
        <v>28</v>
      </c>
      <c r="C138" s="6" t="s">
        <v>29</v>
      </c>
      <c r="D138" s="5">
        <v>18</v>
      </c>
      <c r="E138" s="6" t="s">
        <v>1619</v>
      </c>
      <c r="F138" s="5">
        <v>4</v>
      </c>
      <c r="G138" s="5">
        <v>1.17</v>
      </c>
      <c r="H138" s="5">
        <v>1.17</v>
      </c>
      <c r="I138" s="5">
        <v>158.25</v>
      </c>
      <c r="J138" s="5">
        <v>159.41999999999999</v>
      </c>
      <c r="K138" s="5">
        <v>158.25</v>
      </c>
      <c r="L138" s="5">
        <v>159.41999999999999</v>
      </c>
      <c r="M138" s="6" t="s">
        <v>5357</v>
      </c>
      <c r="N138" s="6" t="s">
        <v>5358</v>
      </c>
      <c r="O138" s="6" t="s">
        <v>5359</v>
      </c>
      <c r="P138" s="5">
        <v>0</v>
      </c>
      <c r="Q138" s="5">
        <v>1</v>
      </c>
      <c r="R138" s="6"/>
      <c r="S138" s="7"/>
    </row>
    <row r="139" spans="1:19" ht="13" x14ac:dyDescent="0.15">
      <c r="A139" s="5">
        <v>397</v>
      </c>
      <c r="B139" s="6" t="s">
        <v>28</v>
      </c>
      <c r="C139" s="6" t="s">
        <v>29</v>
      </c>
      <c r="D139" s="5">
        <v>18</v>
      </c>
      <c r="E139" s="6" t="s">
        <v>1619</v>
      </c>
      <c r="F139" s="5">
        <v>5</v>
      </c>
      <c r="G139" s="5">
        <v>1.46</v>
      </c>
      <c r="H139" s="5">
        <v>1.46</v>
      </c>
      <c r="I139" s="5">
        <v>159.41999999999999</v>
      </c>
      <c r="J139" s="5">
        <v>160.88</v>
      </c>
      <c r="K139" s="5">
        <v>159.41999999999999</v>
      </c>
      <c r="L139" s="5">
        <v>160.88</v>
      </c>
      <c r="M139" s="6" t="s">
        <v>5360</v>
      </c>
      <c r="N139" s="6" t="s">
        <v>5361</v>
      </c>
      <c r="O139" s="6" t="s">
        <v>5362</v>
      </c>
      <c r="P139" s="5">
        <v>1</v>
      </c>
      <c r="Q139" s="5">
        <v>4</v>
      </c>
      <c r="R139" s="6"/>
      <c r="S139" s="7"/>
    </row>
    <row r="140" spans="1:19" ht="13" x14ac:dyDescent="0.15">
      <c r="A140" s="5">
        <v>397</v>
      </c>
      <c r="B140" s="6" t="s">
        <v>28</v>
      </c>
      <c r="C140" s="6" t="s">
        <v>29</v>
      </c>
      <c r="D140" s="5">
        <v>18</v>
      </c>
      <c r="E140" s="6" t="s">
        <v>1619</v>
      </c>
      <c r="F140" s="5">
        <v>6</v>
      </c>
      <c r="G140" s="5">
        <v>1.1399999999999999</v>
      </c>
      <c r="H140" s="5">
        <v>1.1399999999999999</v>
      </c>
      <c r="I140" s="5">
        <v>160.88</v>
      </c>
      <c r="J140" s="5">
        <v>162.02000000000001</v>
      </c>
      <c r="K140" s="5">
        <v>160.88</v>
      </c>
      <c r="L140" s="5">
        <v>162.02000000000001</v>
      </c>
      <c r="M140" s="6" t="s">
        <v>5363</v>
      </c>
      <c r="N140" s="6" t="s">
        <v>5364</v>
      </c>
      <c r="O140" s="6" t="s">
        <v>5365</v>
      </c>
      <c r="P140" s="5">
        <v>1</v>
      </c>
      <c r="Q140" s="5">
        <v>1</v>
      </c>
      <c r="R140" s="6"/>
      <c r="S140" s="7"/>
    </row>
    <row r="141" spans="1:19" ht="13" x14ac:dyDescent="0.15">
      <c r="A141" s="5">
        <v>397</v>
      </c>
      <c r="B141" s="6" t="s">
        <v>28</v>
      </c>
      <c r="C141" s="6" t="s">
        <v>29</v>
      </c>
      <c r="D141" s="5">
        <v>18</v>
      </c>
      <c r="E141" s="6" t="s">
        <v>1619</v>
      </c>
      <c r="F141" s="6" t="s">
        <v>119</v>
      </c>
      <c r="G141" s="5">
        <v>0.47</v>
      </c>
      <c r="H141" s="5">
        <v>0.47</v>
      </c>
      <c r="I141" s="5">
        <v>162.02000000000001</v>
      </c>
      <c r="J141" s="5">
        <v>162.49</v>
      </c>
      <c r="K141" s="5">
        <v>162.02000000000001</v>
      </c>
      <c r="L141" s="5">
        <v>162.49</v>
      </c>
      <c r="M141" s="6" t="s">
        <v>5366</v>
      </c>
      <c r="N141" s="6" t="s">
        <v>5367</v>
      </c>
      <c r="O141" s="6" t="s">
        <v>5368</v>
      </c>
      <c r="P141" s="5">
        <v>1</v>
      </c>
      <c r="Q141" s="5">
        <v>0</v>
      </c>
      <c r="R141" s="6"/>
      <c r="S141" s="7"/>
    </row>
    <row r="142" spans="1:19" ht="13" x14ac:dyDescent="0.15">
      <c r="A142" s="5">
        <v>397</v>
      </c>
      <c r="B142" s="6" t="s">
        <v>28</v>
      </c>
      <c r="C142" s="6" t="s">
        <v>29</v>
      </c>
      <c r="D142" s="5">
        <v>19</v>
      </c>
      <c r="E142" s="6" t="s">
        <v>1619</v>
      </c>
      <c r="F142" s="5">
        <v>1</v>
      </c>
      <c r="G142" s="5">
        <v>1.49</v>
      </c>
      <c r="H142" s="5">
        <v>1.49</v>
      </c>
      <c r="I142" s="5">
        <v>163.9</v>
      </c>
      <c r="J142" s="5">
        <v>165.39</v>
      </c>
      <c r="K142" s="5">
        <v>163.9</v>
      </c>
      <c r="L142" s="5">
        <v>165.39</v>
      </c>
      <c r="M142" s="6" t="s">
        <v>5369</v>
      </c>
      <c r="N142" s="6" t="s">
        <v>5370</v>
      </c>
      <c r="O142" s="6" t="s">
        <v>5371</v>
      </c>
      <c r="P142" s="5">
        <v>0</v>
      </c>
      <c r="Q142" s="5">
        <v>1</v>
      </c>
      <c r="R142" s="6"/>
      <c r="S142" s="7"/>
    </row>
    <row r="143" spans="1:19" ht="13" x14ac:dyDescent="0.15">
      <c r="A143" s="5">
        <v>397</v>
      </c>
      <c r="B143" s="6" t="s">
        <v>28</v>
      </c>
      <c r="C143" s="6" t="s">
        <v>29</v>
      </c>
      <c r="D143" s="5">
        <v>19</v>
      </c>
      <c r="E143" s="6" t="s">
        <v>1619</v>
      </c>
      <c r="F143" s="5">
        <v>2</v>
      </c>
      <c r="G143" s="5">
        <v>1.5</v>
      </c>
      <c r="H143" s="5">
        <v>1.5</v>
      </c>
      <c r="I143" s="5">
        <v>165.39</v>
      </c>
      <c r="J143" s="5">
        <v>166.89</v>
      </c>
      <c r="K143" s="5">
        <v>165.39</v>
      </c>
      <c r="L143" s="5">
        <v>166.89</v>
      </c>
      <c r="M143" s="6" t="s">
        <v>5372</v>
      </c>
      <c r="N143" s="6" t="s">
        <v>5373</v>
      </c>
      <c r="O143" s="6" t="s">
        <v>5374</v>
      </c>
      <c r="P143" s="5">
        <v>0</v>
      </c>
      <c r="Q143" s="5">
        <v>5</v>
      </c>
      <c r="R143" s="6"/>
      <c r="S143" s="7"/>
    </row>
    <row r="144" spans="1:19" ht="13" x14ac:dyDescent="0.15">
      <c r="A144" s="5">
        <v>397</v>
      </c>
      <c r="B144" s="6" t="s">
        <v>28</v>
      </c>
      <c r="C144" s="6" t="s">
        <v>29</v>
      </c>
      <c r="D144" s="5">
        <v>19</v>
      </c>
      <c r="E144" s="6" t="s">
        <v>1619</v>
      </c>
      <c r="F144" s="5">
        <v>3</v>
      </c>
      <c r="G144" s="5">
        <v>1.5</v>
      </c>
      <c r="H144" s="5">
        <v>1.5</v>
      </c>
      <c r="I144" s="5">
        <v>166.89</v>
      </c>
      <c r="J144" s="5">
        <v>168.39</v>
      </c>
      <c r="K144" s="5">
        <v>166.89</v>
      </c>
      <c r="L144" s="5">
        <v>168.39</v>
      </c>
      <c r="M144" s="6" t="s">
        <v>5375</v>
      </c>
      <c r="N144" s="6" t="s">
        <v>5376</v>
      </c>
      <c r="O144" s="6" t="s">
        <v>5377</v>
      </c>
      <c r="P144" s="5">
        <v>0</v>
      </c>
      <c r="Q144" s="5">
        <v>1</v>
      </c>
      <c r="R144" s="6"/>
      <c r="S144" s="7"/>
    </row>
    <row r="145" spans="1:19" ht="13" x14ac:dyDescent="0.15">
      <c r="A145" s="5">
        <v>397</v>
      </c>
      <c r="B145" s="6" t="s">
        <v>28</v>
      </c>
      <c r="C145" s="6" t="s">
        <v>29</v>
      </c>
      <c r="D145" s="5">
        <v>19</v>
      </c>
      <c r="E145" s="6" t="s">
        <v>1619</v>
      </c>
      <c r="F145" s="5">
        <v>4</v>
      </c>
      <c r="G145" s="5">
        <v>1.5</v>
      </c>
      <c r="H145" s="5">
        <v>1.5</v>
      </c>
      <c r="I145" s="5">
        <v>168.39</v>
      </c>
      <c r="J145" s="5">
        <v>169.89</v>
      </c>
      <c r="K145" s="5">
        <v>168.39</v>
      </c>
      <c r="L145" s="5">
        <v>169.89</v>
      </c>
      <c r="M145" s="6" t="s">
        <v>5378</v>
      </c>
      <c r="N145" s="6" t="s">
        <v>5379</v>
      </c>
      <c r="O145" s="6" t="s">
        <v>5380</v>
      </c>
      <c r="P145" s="5">
        <v>1</v>
      </c>
      <c r="Q145" s="5">
        <v>2</v>
      </c>
      <c r="R145" s="6"/>
      <c r="S145" s="7"/>
    </row>
    <row r="146" spans="1:19" ht="13" x14ac:dyDescent="0.15">
      <c r="A146" s="5">
        <v>397</v>
      </c>
      <c r="B146" s="6" t="s">
        <v>28</v>
      </c>
      <c r="C146" s="6" t="s">
        <v>29</v>
      </c>
      <c r="D146" s="5">
        <v>19</v>
      </c>
      <c r="E146" s="6" t="s">
        <v>1619</v>
      </c>
      <c r="F146" s="5">
        <v>5</v>
      </c>
      <c r="G146" s="5">
        <v>1.0900000000000001</v>
      </c>
      <c r="H146" s="5">
        <v>1.0900000000000001</v>
      </c>
      <c r="I146" s="5">
        <v>169.89</v>
      </c>
      <c r="J146" s="5">
        <v>170.98</v>
      </c>
      <c r="K146" s="5">
        <v>169.89</v>
      </c>
      <c r="L146" s="5">
        <v>170.98</v>
      </c>
      <c r="M146" s="6" t="s">
        <v>5381</v>
      </c>
      <c r="N146" s="6" t="s">
        <v>5382</v>
      </c>
      <c r="O146" s="6" t="s">
        <v>5383</v>
      </c>
      <c r="P146" s="5">
        <v>1</v>
      </c>
      <c r="Q146" s="5">
        <v>3</v>
      </c>
      <c r="R146" s="6"/>
      <c r="S146" s="7"/>
    </row>
    <row r="147" spans="1:19" ht="13" x14ac:dyDescent="0.15">
      <c r="A147" s="5">
        <v>397</v>
      </c>
      <c r="B147" s="6" t="s">
        <v>28</v>
      </c>
      <c r="C147" s="6" t="s">
        <v>29</v>
      </c>
      <c r="D147" s="5">
        <v>19</v>
      </c>
      <c r="E147" s="6" t="s">
        <v>1619</v>
      </c>
      <c r="F147" s="6" t="s">
        <v>119</v>
      </c>
      <c r="G147" s="5">
        <v>1.04</v>
      </c>
      <c r="H147" s="5">
        <v>1.04</v>
      </c>
      <c r="I147" s="5">
        <v>170.98</v>
      </c>
      <c r="J147" s="5">
        <v>172.02</v>
      </c>
      <c r="K147" s="5">
        <v>170.98</v>
      </c>
      <c r="L147" s="5">
        <v>172.02</v>
      </c>
      <c r="M147" s="6" t="s">
        <v>5384</v>
      </c>
      <c r="N147" s="6" t="s">
        <v>5385</v>
      </c>
      <c r="O147" s="6" t="s">
        <v>5386</v>
      </c>
      <c r="P147" s="5">
        <v>1</v>
      </c>
      <c r="Q147" s="5">
        <v>1</v>
      </c>
      <c r="R147" s="6" t="s">
        <v>5387</v>
      </c>
      <c r="S147" s="7"/>
    </row>
    <row r="148" spans="1:19" ht="13" x14ac:dyDescent="0.15">
      <c r="A148" s="5">
        <v>397</v>
      </c>
      <c r="B148" s="6" t="s">
        <v>28</v>
      </c>
      <c r="C148" s="6" t="s">
        <v>29</v>
      </c>
      <c r="D148" s="5">
        <v>20</v>
      </c>
      <c r="E148" s="6" t="s">
        <v>1619</v>
      </c>
      <c r="F148" s="5">
        <v>1</v>
      </c>
      <c r="G148" s="5">
        <v>0.91</v>
      </c>
      <c r="H148" s="5">
        <v>0.91</v>
      </c>
      <c r="I148" s="5">
        <v>173.6</v>
      </c>
      <c r="J148" s="5">
        <v>174.51</v>
      </c>
      <c r="K148" s="5">
        <v>173.6</v>
      </c>
      <c r="L148" s="5">
        <v>174.51</v>
      </c>
      <c r="M148" s="6" t="s">
        <v>5388</v>
      </c>
      <c r="N148" s="6" t="s">
        <v>5389</v>
      </c>
      <c r="O148" s="6" t="s">
        <v>5390</v>
      </c>
      <c r="P148" s="5">
        <v>0</v>
      </c>
      <c r="Q148" s="5">
        <v>1</v>
      </c>
      <c r="R148" s="6" t="s">
        <v>5391</v>
      </c>
      <c r="S148" s="7"/>
    </row>
    <row r="149" spans="1:19" ht="13" x14ac:dyDescent="0.15">
      <c r="A149" s="5">
        <v>397</v>
      </c>
      <c r="B149" s="6" t="s">
        <v>28</v>
      </c>
      <c r="C149" s="6" t="s">
        <v>29</v>
      </c>
      <c r="D149" s="5">
        <v>20</v>
      </c>
      <c r="E149" s="6" t="s">
        <v>1619</v>
      </c>
      <c r="F149" s="5">
        <v>2</v>
      </c>
      <c r="G149" s="5">
        <v>1.47</v>
      </c>
      <c r="H149" s="5">
        <v>1.47</v>
      </c>
      <c r="I149" s="5">
        <v>174.51</v>
      </c>
      <c r="J149" s="5">
        <v>175.98</v>
      </c>
      <c r="K149" s="5">
        <v>174.51</v>
      </c>
      <c r="L149" s="5">
        <v>175.98</v>
      </c>
      <c r="M149" s="6" t="s">
        <v>5392</v>
      </c>
      <c r="N149" s="6" t="s">
        <v>5393</v>
      </c>
      <c r="O149" s="6" t="s">
        <v>5394</v>
      </c>
      <c r="P149" s="5">
        <v>0</v>
      </c>
      <c r="Q149" s="5">
        <v>1</v>
      </c>
      <c r="R149" s="6"/>
      <c r="S149" s="7"/>
    </row>
    <row r="150" spans="1:19" ht="13" x14ac:dyDescent="0.15">
      <c r="A150" s="5">
        <v>397</v>
      </c>
      <c r="B150" s="6" t="s">
        <v>28</v>
      </c>
      <c r="C150" s="6" t="s">
        <v>29</v>
      </c>
      <c r="D150" s="5">
        <v>20</v>
      </c>
      <c r="E150" s="6" t="s">
        <v>1619</v>
      </c>
      <c r="F150" s="5">
        <v>3</v>
      </c>
      <c r="G150" s="5">
        <v>1.47</v>
      </c>
      <c r="H150" s="5">
        <v>1.47</v>
      </c>
      <c r="I150" s="5">
        <v>175.98</v>
      </c>
      <c r="J150" s="5">
        <v>177.45</v>
      </c>
      <c r="K150" s="5">
        <v>175.98</v>
      </c>
      <c r="L150" s="5">
        <v>177.45</v>
      </c>
      <c r="M150" s="6" t="s">
        <v>5395</v>
      </c>
      <c r="N150" s="6" t="s">
        <v>5396</v>
      </c>
      <c r="O150" s="6" t="s">
        <v>5397</v>
      </c>
      <c r="P150" s="5">
        <v>0</v>
      </c>
      <c r="Q150" s="5">
        <v>2</v>
      </c>
      <c r="R150" s="6"/>
      <c r="S150" s="7"/>
    </row>
    <row r="151" spans="1:19" ht="13" x14ac:dyDescent="0.15">
      <c r="A151" s="5">
        <v>397</v>
      </c>
      <c r="B151" s="6" t="s">
        <v>28</v>
      </c>
      <c r="C151" s="6" t="s">
        <v>29</v>
      </c>
      <c r="D151" s="5">
        <v>20</v>
      </c>
      <c r="E151" s="6" t="s">
        <v>1619</v>
      </c>
      <c r="F151" s="5">
        <v>4</v>
      </c>
      <c r="G151" s="5">
        <v>1.1399999999999999</v>
      </c>
      <c r="H151" s="5">
        <v>1.1399999999999999</v>
      </c>
      <c r="I151" s="5">
        <v>177.45</v>
      </c>
      <c r="J151" s="5">
        <v>178.59</v>
      </c>
      <c r="K151" s="5">
        <v>177.45</v>
      </c>
      <c r="L151" s="5">
        <v>178.59</v>
      </c>
      <c r="M151" s="6" t="s">
        <v>5398</v>
      </c>
      <c r="N151" s="6" t="s">
        <v>5399</v>
      </c>
      <c r="O151" s="6" t="s">
        <v>5400</v>
      </c>
      <c r="P151" s="5">
        <v>0</v>
      </c>
      <c r="Q151" s="5">
        <v>4</v>
      </c>
      <c r="R151" s="6"/>
      <c r="S151" s="7"/>
    </row>
    <row r="152" spans="1:19" ht="13" x14ac:dyDescent="0.15">
      <c r="A152" s="5">
        <v>397</v>
      </c>
      <c r="B152" s="6" t="s">
        <v>28</v>
      </c>
      <c r="C152" s="6" t="s">
        <v>29</v>
      </c>
      <c r="D152" s="5">
        <v>20</v>
      </c>
      <c r="E152" s="6" t="s">
        <v>1619</v>
      </c>
      <c r="F152" s="5">
        <v>5</v>
      </c>
      <c r="G152" s="5">
        <v>1.02</v>
      </c>
      <c r="H152" s="5">
        <v>1.02</v>
      </c>
      <c r="I152" s="5">
        <v>178.59</v>
      </c>
      <c r="J152" s="5">
        <v>179.61</v>
      </c>
      <c r="K152" s="5">
        <v>178.59</v>
      </c>
      <c r="L152" s="5">
        <v>179.61</v>
      </c>
      <c r="M152" s="6" t="s">
        <v>5401</v>
      </c>
      <c r="N152" s="6" t="s">
        <v>5402</v>
      </c>
      <c r="O152" s="6" t="s">
        <v>5403</v>
      </c>
      <c r="P152" s="5">
        <v>0</v>
      </c>
      <c r="Q152" s="5">
        <v>2</v>
      </c>
      <c r="R152" s="6"/>
      <c r="S152" s="7"/>
    </row>
    <row r="153" spans="1:19" ht="13" x14ac:dyDescent="0.15">
      <c r="A153" s="5">
        <v>397</v>
      </c>
      <c r="B153" s="6" t="s">
        <v>28</v>
      </c>
      <c r="C153" s="6" t="s">
        <v>29</v>
      </c>
      <c r="D153" s="5">
        <v>20</v>
      </c>
      <c r="E153" s="6" t="s">
        <v>1619</v>
      </c>
      <c r="F153" s="5">
        <v>6</v>
      </c>
      <c r="G153" s="5">
        <v>1.34</v>
      </c>
      <c r="H153" s="5">
        <v>1.34</v>
      </c>
      <c r="I153" s="5">
        <v>179.61</v>
      </c>
      <c r="J153" s="5">
        <v>180.95</v>
      </c>
      <c r="K153" s="5">
        <v>179.61</v>
      </c>
      <c r="L153" s="5">
        <v>180.95</v>
      </c>
      <c r="M153" s="6" t="s">
        <v>5404</v>
      </c>
      <c r="N153" s="6" t="s">
        <v>5405</v>
      </c>
      <c r="O153" s="6" t="s">
        <v>5406</v>
      </c>
      <c r="P153" s="5">
        <v>1</v>
      </c>
      <c r="Q153" s="5">
        <v>1</v>
      </c>
      <c r="R153" s="6"/>
      <c r="S153" s="7"/>
    </row>
    <row r="154" spans="1:19" ht="13" x14ac:dyDescent="0.15">
      <c r="A154" s="5">
        <v>397</v>
      </c>
      <c r="B154" s="6" t="s">
        <v>28</v>
      </c>
      <c r="C154" s="6" t="s">
        <v>29</v>
      </c>
      <c r="D154" s="5">
        <v>20</v>
      </c>
      <c r="E154" s="6" t="s">
        <v>1619</v>
      </c>
      <c r="F154" s="5">
        <v>7</v>
      </c>
      <c r="G154" s="5">
        <v>0.98</v>
      </c>
      <c r="H154" s="5">
        <v>0.98</v>
      </c>
      <c r="I154" s="5">
        <v>180.95</v>
      </c>
      <c r="J154" s="5">
        <v>181.93</v>
      </c>
      <c r="K154" s="5">
        <v>180.95</v>
      </c>
      <c r="L154" s="5">
        <v>181.93</v>
      </c>
      <c r="M154" s="6" t="s">
        <v>5407</v>
      </c>
      <c r="N154" s="6" t="s">
        <v>5408</v>
      </c>
      <c r="O154" s="6" t="s">
        <v>5409</v>
      </c>
      <c r="P154" s="5">
        <v>1</v>
      </c>
      <c r="Q154" s="5">
        <v>3</v>
      </c>
      <c r="R154" s="6"/>
      <c r="S154" s="7"/>
    </row>
    <row r="155" spans="1:19" ht="13" x14ac:dyDescent="0.15">
      <c r="A155" s="5">
        <v>397</v>
      </c>
      <c r="B155" s="6" t="s">
        <v>28</v>
      </c>
      <c r="C155" s="6" t="s">
        <v>29</v>
      </c>
      <c r="D155" s="5">
        <v>20</v>
      </c>
      <c r="E155" s="6" t="s">
        <v>1619</v>
      </c>
      <c r="F155" s="6" t="s">
        <v>119</v>
      </c>
      <c r="G155" s="5">
        <v>0.68</v>
      </c>
      <c r="H155" s="5">
        <v>0.68</v>
      </c>
      <c r="I155" s="5">
        <v>181.93</v>
      </c>
      <c r="J155" s="5">
        <v>182.61</v>
      </c>
      <c r="K155" s="5">
        <v>181.93</v>
      </c>
      <c r="L155" s="5">
        <v>182.61</v>
      </c>
      <c r="M155" s="6" t="s">
        <v>5410</v>
      </c>
      <c r="N155" s="6" t="s">
        <v>5411</v>
      </c>
      <c r="O155" s="6" t="s">
        <v>5412</v>
      </c>
      <c r="P155" s="5">
        <v>1</v>
      </c>
      <c r="Q155" s="5">
        <v>1</v>
      </c>
      <c r="R155" s="6"/>
      <c r="S155" s="7"/>
    </row>
    <row r="156" spans="1:19" ht="13" x14ac:dyDescent="0.15">
      <c r="A156" s="5">
        <v>397</v>
      </c>
      <c r="B156" s="6" t="s">
        <v>28</v>
      </c>
      <c r="C156" s="6" t="s">
        <v>29</v>
      </c>
      <c r="D156" s="5">
        <v>21</v>
      </c>
      <c r="E156" s="6" t="s">
        <v>1619</v>
      </c>
      <c r="F156" s="5">
        <v>1</v>
      </c>
      <c r="G156" s="5">
        <v>1.46</v>
      </c>
      <c r="H156" s="5">
        <v>1.46</v>
      </c>
      <c r="I156" s="5">
        <v>183.3</v>
      </c>
      <c r="J156" s="5">
        <v>184.76</v>
      </c>
      <c r="K156" s="5">
        <v>183.3</v>
      </c>
      <c r="L156" s="5">
        <v>184.76</v>
      </c>
      <c r="M156" s="6" t="s">
        <v>5413</v>
      </c>
      <c r="N156" s="6" t="s">
        <v>5414</v>
      </c>
      <c r="O156" s="6" t="s">
        <v>5415</v>
      </c>
      <c r="P156" s="5">
        <v>0</v>
      </c>
      <c r="Q156" s="5">
        <v>1</v>
      </c>
      <c r="R156" s="6" t="s">
        <v>5416</v>
      </c>
      <c r="S156" s="7"/>
    </row>
    <row r="157" spans="1:19" ht="13" x14ac:dyDescent="0.15">
      <c r="A157" s="5">
        <v>397</v>
      </c>
      <c r="B157" s="6" t="s">
        <v>28</v>
      </c>
      <c r="C157" s="6" t="s">
        <v>29</v>
      </c>
      <c r="D157" s="5">
        <v>21</v>
      </c>
      <c r="E157" s="6" t="s">
        <v>1619</v>
      </c>
      <c r="F157" s="5">
        <v>2</v>
      </c>
      <c r="G157" s="5">
        <v>1.43</v>
      </c>
      <c r="H157" s="5">
        <v>1.43</v>
      </c>
      <c r="I157" s="5">
        <v>184.76</v>
      </c>
      <c r="J157" s="5">
        <v>186.19</v>
      </c>
      <c r="K157" s="5">
        <v>184.76</v>
      </c>
      <c r="L157" s="5">
        <v>186.19</v>
      </c>
      <c r="M157" s="6" t="s">
        <v>5417</v>
      </c>
      <c r="N157" s="6" t="s">
        <v>5418</v>
      </c>
      <c r="O157" s="6" t="s">
        <v>5419</v>
      </c>
      <c r="P157" s="5">
        <v>0</v>
      </c>
      <c r="Q157" s="5">
        <v>3</v>
      </c>
      <c r="R157" s="6"/>
      <c r="S157" s="7"/>
    </row>
    <row r="158" spans="1:19" ht="13" x14ac:dyDescent="0.15">
      <c r="A158" s="5">
        <v>397</v>
      </c>
      <c r="B158" s="6" t="s">
        <v>28</v>
      </c>
      <c r="C158" s="6" t="s">
        <v>29</v>
      </c>
      <c r="D158" s="5">
        <v>21</v>
      </c>
      <c r="E158" s="6" t="s">
        <v>1619</v>
      </c>
      <c r="F158" s="5">
        <v>3</v>
      </c>
      <c r="G158" s="5">
        <v>1.45</v>
      </c>
      <c r="H158" s="5">
        <v>1.45</v>
      </c>
      <c r="I158" s="5">
        <v>186.19</v>
      </c>
      <c r="J158" s="5">
        <v>187.64</v>
      </c>
      <c r="K158" s="5">
        <v>186.19</v>
      </c>
      <c r="L158" s="5">
        <v>187.64</v>
      </c>
      <c r="M158" s="6" t="s">
        <v>5420</v>
      </c>
      <c r="N158" s="6" t="s">
        <v>5421</v>
      </c>
      <c r="O158" s="6" t="s">
        <v>5422</v>
      </c>
      <c r="P158" s="5">
        <v>0</v>
      </c>
      <c r="Q158" s="5">
        <v>2</v>
      </c>
      <c r="R158" s="6"/>
      <c r="S158" s="7"/>
    </row>
    <row r="159" spans="1:19" ht="13" x14ac:dyDescent="0.15">
      <c r="A159" s="5">
        <v>397</v>
      </c>
      <c r="B159" s="6" t="s">
        <v>28</v>
      </c>
      <c r="C159" s="6" t="s">
        <v>29</v>
      </c>
      <c r="D159" s="5">
        <v>21</v>
      </c>
      <c r="E159" s="6" t="s">
        <v>1619</v>
      </c>
      <c r="F159" s="5">
        <v>4</v>
      </c>
      <c r="G159" s="5">
        <v>1.31</v>
      </c>
      <c r="H159" s="5">
        <v>1.31</v>
      </c>
      <c r="I159" s="5">
        <v>187.64</v>
      </c>
      <c r="J159" s="5">
        <v>188.95</v>
      </c>
      <c r="K159" s="5">
        <v>187.64</v>
      </c>
      <c r="L159" s="5">
        <v>188.95</v>
      </c>
      <c r="M159" s="6" t="s">
        <v>5423</v>
      </c>
      <c r="N159" s="6" t="s">
        <v>5424</v>
      </c>
      <c r="O159" s="6" t="s">
        <v>5425</v>
      </c>
      <c r="P159" s="5">
        <v>0</v>
      </c>
      <c r="Q159" s="5">
        <v>4</v>
      </c>
      <c r="R159" s="6"/>
      <c r="S159" s="7"/>
    </row>
    <row r="160" spans="1:19" ht="13" x14ac:dyDescent="0.15">
      <c r="A160" s="5">
        <v>397</v>
      </c>
      <c r="B160" s="6" t="s">
        <v>28</v>
      </c>
      <c r="C160" s="6" t="s">
        <v>29</v>
      </c>
      <c r="D160" s="5">
        <v>21</v>
      </c>
      <c r="E160" s="6" t="s">
        <v>1619</v>
      </c>
      <c r="F160" s="5">
        <v>5</v>
      </c>
      <c r="G160" s="5">
        <v>1.04</v>
      </c>
      <c r="H160" s="5">
        <v>1.04</v>
      </c>
      <c r="I160" s="5">
        <v>188.95</v>
      </c>
      <c r="J160" s="5">
        <v>189.99</v>
      </c>
      <c r="K160" s="5">
        <v>188.95</v>
      </c>
      <c r="L160" s="5">
        <v>189.99</v>
      </c>
      <c r="M160" s="6" t="s">
        <v>5426</v>
      </c>
      <c r="N160" s="6" t="s">
        <v>5427</v>
      </c>
      <c r="O160" s="6" t="s">
        <v>5428</v>
      </c>
      <c r="P160" s="5">
        <v>1</v>
      </c>
      <c r="Q160" s="5">
        <v>2</v>
      </c>
      <c r="R160" s="6"/>
      <c r="S160" s="7"/>
    </row>
    <row r="161" spans="1:19" ht="13" x14ac:dyDescent="0.15">
      <c r="A161" s="5">
        <v>397</v>
      </c>
      <c r="B161" s="6" t="s">
        <v>28</v>
      </c>
      <c r="C161" s="6" t="s">
        <v>29</v>
      </c>
      <c r="D161" s="5">
        <v>21</v>
      </c>
      <c r="E161" s="6" t="s">
        <v>1619</v>
      </c>
      <c r="F161" s="5">
        <v>6</v>
      </c>
      <c r="G161" s="5">
        <v>1.1000000000000001</v>
      </c>
      <c r="H161" s="5">
        <v>1.1000000000000001</v>
      </c>
      <c r="I161" s="5">
        <v>189.99</v>
      </c>
      <c r="J161" s="5">
        <v>191.09</v>
      </c>
      <c r="K161" s="5">
        <v>189.99</v>
      </c>
      <c r="L161" s="5">
        <v>191.09</v>
      </c>
      <c r="M161" s="6" t="s">
        <v>5429</v>
      </c>
      <c r="N161" s="6" t="s">
        <v>5430</v>
      </c>
      <c r="O161" s="6" t="s">
        <v>5431</v>
      </c>
      <c r="P161" s="5">
        <v>1</v>
      </c>
      <c r="Q161" s="5">
        <v>1</v>
      </c>
      <c r="R161" s="6"/>
      <c r="S161" s="7"/>
    </row>
    <row r="162" spans="1:19" ht="13" x14ac:dyDescent="0.15">
      <c r="A162" s="5">
        <v>397</v>
      </c>
      <c r="B162" s="6" t="s">
        <v>28</v>
      </c>
      <c r="C162" s="6" t="s">
        <v>29</v>
      </c>
      <c r="D162" s="5">
        <v>21</v>
      </c>
      <c r="E162" s="6" t="s">
        <v>1619</v>
      </c>
      <c r="F162" s="5">
        <v>7</v>
      </c>
      <c r="G162" s="5">
        <v>0.85</v>
      </c>
      <c r="H162" s="5">
        <v>0.85</v>
      </c>
      <c r="I162" s="5">
        <v>191.09</v>
      </c>
      <c r="J162" s="5">
        <v>191.94</v>
      </c>
      <c r="K162" s="5">
        <v>191.09</v>
      </c>
      <c r="L162" s="5">
        <v>191.94</v>
      </c>
      <c r="M162" s="6" t="s">
        <v>5432</v>
      </c>
      <c r="N162" s="6" t="s">
        <v>5433</v>
      </c>
      <c r="O162" s="6" t="s">
        <v>5434</v>
      </c>
      <c r="P162" s="5">
        <v>2</v>
      </c>
      <c r="Q162" s="5">
        <v>0</v>
      </c>
      <c r="R162" s="6"/>
      <c r="S162" s="7"/>
    </row>
    <row r="163" spans="1:19" ht="13" x14ac:dyDescent="0.15">
      <c r="A163" s="5">
        <v>397</v>
      </c>
      <c r="B163" s="6" t="s">
        <v>28</v>
      </c>
      <c r="C163" s="6" t="s">
        <v>29</v>
      </c>
      <c r="D163" s="5">
        <v>21</v>
      </c>
      <c r="E163" s="6" t="s">
        <v>1619</v>
      </c>
      <c r="F163" s="6" t="s">
        <v>119</v>
      </c>
      <c r="G163" s="5">
        <v>0.68</v>
      </c>
      <c r="H163" s="5">
        <v>0.68</v>
      </c>
      <c r="I163" s="5">
        <v>191.94</v>
      </c>
      <c r="J163" s="5">
        <v>192.62</v>
      </c>
      <c r="K163" s="5">
        <v>191.94</v>
      </c>
      <c r="L163" s="5">
        <v>192.62</v>
      </c>
      <c r="M163" s="6" t="s">
        <v>5435</v>
      </c>
      <c r="N163" s="6" t="s">
        <v>5436</v>
      </c>
      <c r="O163" s="6" t="s">
        <v>5437</v>
      </c>
      <c r="P163" s="5">
        <v>1</v>
      </c>
      <c r="Q163" s="5">
        <v>0</v>
      </c>
      <c r="R163" s="6"/>
      <c r="S163" s="7"/>
    </row>
    <row r="164" spans="1:19" ht="13" x14ac:dyDescent="0.15">
      <c r="A164" s="5">
        <v>397</v>
      </c>
      <c r="B164" s="6" t="s">
        <v>28</v>
      </c>
      <c r="C164" s="6" t="s">
        <v>29</v>
      </c>
      <c r="D164" s="5">
        <v>22</v>
      </c>
      <c r="E164" s="6" t="s">
        <v>1619</v>
      </c>
      <c r="F164" s="5">
        <v>1</v>
      </c>
      <c r="G164" s="5">
        <v>1.46</v>
      </c>
      <c r="H164" s="5">
        <v>1.46</v>
      </c>
      <c r="I164" s="5">
        <v>193</v>
      </c>
      <c r="J164" s="5">
        <v>194.46</v>
      </c>
      <c r="K164" s="5">
        <v>193</v>
      </c>
      <c r="L164" s="5">
        <v>194.46</v>
      </c>
      <c r="M164" s="6" t="s">
        <v>5438</v>
      </c>
      <c r="N164" s="6" t="s">
        <v>5439</v>
      </c>
      <c r="O164" s="6" t="s">
        <v>5440</v>
      </c>
      <c r="P164" s="5">
        <v>0</v>
      </c>
      <c r="Q164" s="5">
        <v>1</v>
      </c>
      <c r="R164" s="6" t="s">
        <v>5441</v>
      </c>
      <c r="S164" s="7"/>
    </row>
    <row r="165" spans="1:19" ht="13" x14ac:dyDescent="0.15">
      <c r="A165" s="5">
        <v>397</v>
      </c>
      <c r="B165" s="6" t="s">
        <v>28</v>
      </c>
      <c r="C165" s="6" t="s">
        <v>29</v>
      </c>
      <c r="D165" s="5">
        <v>22</v>
      </c>
      <c r="E165" s="6" t="s">
        <v>1619</v>
      </c>
      <c r="F165" s="5">
        <v>2</v>
      </c>
      <c r="G165" s="5">
        <v>1.46</v>
      </c>
      <c r="H165" s="5">
        <v>1.46</v>
      </c>
      <c r="I165" s="5">
        <v>194.46</v>
      </c>
      <c r="J165" s="5">
        <v>195.92</v>
      </c>
      <c r="K165" s="5">
        <v>194.46</v>
      </c>
      <c r="L165" s="5">
        <v>195.92</v>
      </c>
      <c r="M165" s="6" t="s">
        <v>5442</v>
      </c>
      <c r="N165" s="6" t="s">
        <v>5443</v>
      </c>
      <c r="O165" s="6" t="s">
        <v>5444</v>
      </c>
      <c r="P165" s="5">
        <v>0</v>
      </c>
      <c r="Q165" s="5">
        <v>1</v>
      </c>
      <c r="R165" s="6"/>
      <c r="S165" s="7"/>
    </row>
    <row r="166" spans="1:19" ht="13" x14ac:dyDescent="0.15">
      <c r="A166" s="5">
        <v>397</v>
      </c>
      <c r="B166" s="6" t="s">
        <v>28</v>
      </c>
      <c r="C166" s="6" t="s">
        <v>29</v>
      </c>
      <c r="D166" s="5">
        <v>22</v>
      </c>
      <c r="E166" s="6" t="s">
        <v>1619</v>
      </c>
      <c r="F166" s="5">
        <v>3</v>
      </c>
      <c r="G166" s="5">
        <v>1.31</v>
      </c>
      <c r="H166" s="5">
        <v>1.31</v>
      </c>
      <c r="I166" s="5">
        <v>195.92</v>
      </c>
      <c r="J166" s="5">
        <v>197.23</v>
      </c>
      <c r="K166" s="5">
        <v>195.92</v>
      </c>
      <c r="L166" s="5">
        <v>197.23</v>
      </c>
      <c r="M166" s="6" t="s">
        <v>5445</v>
      </c>
      <c r="N166" s="6" t="s">
        <v>5446</v>
      </c>
      <c r="O166" s="6" t="s">
        <v>5447</v>
      </c>
      <c r="P166" s="5">
        <v>0</v>
      </c>
      <c r="Q166" s="5">
        <v>3</v>
      </c>
      <c r="R166" s="6"/>
      <c r="S166" s="7"/>
    </row>
    <row r="167" spans="1:19" ht="13" x14ac:dyDescent="0.15">
      <c r="A167" s="5">
        <v>397</v>
      </c>
      <c r="B167" s="6" t="s">
        <v>28</v>
      </c>
      <c r="C167" s="6" t="s">
        <v>29</v>
      </c>
      <c r="D167" s="5">
        <v>22</v>
      </c>
      <c r="E167" s="6" t="s">
        <v>1619</v>
      </c>
      <c r="F167" s="5">
        <v>4</v>
      </c>
      <c r="G167" s="5">
        <v>0.76</v>
      </c>
      <c r="H167" s="5">
        <v>0.76</v>
      </c>
      <c r="I167" s="5">
        <v>197.23</v>
      </c>
      <c r="J167" s="5">
        <v>197.99</v>
      </c>
      <c r="K167" s="5">
        <v>197.23</v>
      </c>
      <c r="L167" s="5">
        <v>197.99</v>
      </c>
      <c r="M167" s="6" t="s">
        <v>5448</v>
      </c>
      <c r="N167" s="6" t="s">
        <v>5449</v>
      </c>
      <c r="O167" s="6" t="s">
        <v>5450</v>
      </c>
      <c r="P167" s="5">
        <v>1</v>
      </c>
      <c r="Q167" s="5">
        <v>1</v>
      </c>
      <c r="R167" s="6"/>
      <c r="S167" s="7"/>
    </row>
    <row r="168" spans="1:19" ht="13" x14ac:dyDescent="0.15">
      <c r="A168" s="5">
        <v>397</v>
      </c>
      <c r="B168" s="6" t="s">
        <v>28</v>
      </c>
      <c r="C168" s="6" t="s">
        <v>29</v>
      </c>
      <c r="D168" s="5">
        <v>22</v>
      </c>
      <c r="E168" s="6" t="s">
        <v>1619</v>
      </c>
      <c r="F168" s="5">
        <v>5</v>
      </c>
      <c r="G168" s="5">
        <v>1.31</v>
      </c>
      <c r="H168" s="5">
        <v>1.31</v>
      </c>
      <c r="I168" s="5">
        <v>197.99</v>
      </c>
      <c r="J168" s="5">
        <v>199.3</v>
      </c>
      <c r="K168" s="5">
        <v>197.99</v>
      </c>
      <c r="L168" s="5">
        <v>199.3</v>
      </c>
      <c r="M168" s="6" t="s">
        <v>5451</v>
      </c>
      <c r="N168" s="6" t="s">
        <v>5452</v>
      </c>
      <c r="O168" s="6" t="s">
        <v>5453</v>
      </c>
      <c r="P168" s="5">
        <v>0</v>
      </c>
      <c r="Q168" s="5">
        <v>2</v>
      </c>
      <c r="R168" s="6"/>
      <c r="S168" s="7"/>
    </row>
    <row r="169" spans="1:19" ht="13" x14ac:dyDescent="0.15">
      <c r="A169" s="5">
        <v>397</v>
      </c>
      <c r="B169" s="6" t="s">
        <v>28</v>
      </c>
      <c r="C169" s="6" t="s">
        <v>29</v>
      </c>
      <c r="D169" s="5">
        <v>22</v>
      </c>
      <c r="E169" s="6" t="s">
        <v>1619</v>
      </c>
      <c r="F169" s="5">
        <v>6</v>
      </c>
      <c r="G169" s="5">
        <v>1.18</v>
      </c>
      <c r="H169" s="5">
        <v>1.18</v>
      </c>
      <c r="I169" s="5">
        <v>199.3</v>
      </c>
      <c r="J169" s="5">
        <v>200.48</v>
      </c>
      <c r="K169" s="5">
        <v>199.3</v>
      </c>
      <c r="L169" s="5">
        <v>200.48</v>
      </c>
      <c r="M169" s="6" t="s">
        <v>5454</v>
      </c>
      <c r="N169" s="6" t="s">
        <v>5455</v>
      </c>
      <c r="O169" s="6" t="s">
        <v>5456</v>
      </c>
      <c r="P169" s="5">
        <v>1</v>
      </c>
      <c r="Q169" s="5">
        <v>5</v>
      </c>
      <c r="R169" s="6"/>
      <c r="S169" s="7"/>
    </row>
    <row r="170" spans="1:19" ht="13" x14ac:dyDescent="0.15">
      <c r="A170" s="5">
        <v>397</v>
      </c>
      <c r="B170" s="6" t="s">
        <v>28</v>
      </c>
      <c r="C170" s="6" t="s">
        <v>29</v>
      </c>
      <c r="D170" s="5">
        <v>22</v>
      </c>
      <c r="E170" s="6" t="s">
        <v>1619</v>
      </c>
      <c r="F170" s="5">
        <v>7</v>
      </c>
      <c r="G170" s="5">
        <v>0.64</v>
      </c>
      <c r="H170" s="5">
        <v>0.64</v>
      </c>
      <c r="I170" s="5">
        <v>200.48</v>
      </c>
      <c r="J170" s="5">
        <v>201.12</v>
      </c>
      <c r="K170" s="5">
        <v>200.48</v>
      </c>
      <c r="L170" s="5">
        <v>201.12</v>
      </c>
      <c r="M170" s="6" t="s">
        <v>5457</v>
      </c>
      <c r="N170" s="6" t="s">
        <v>5458</v>
      </c>
      <c r="O170" s="6" t="s">
        <v>5459</v>
      </c>
      <c r="P170" s="5">
        <v>1</v>
      </c>
      <c r="Q170" s="5">
        <v>1</v>
      </c>
      <c r="R170" s="6"/>
      <c r="S170" s="7"/>
    </row>
    <row r="171" spans="1:19" ht="13" x14ac:dyDescent="0.15">
      <c r="A171" s="5">
        <v>397</v>
      </c>
      <c r="B171" s="6" t="s">
        <v>28</v>
      </c>
      <c r="C171" s="6" t="s">
        <v>29</v>
      </c>
      <c r="D171" s="5">
        <v>22</v>
      </c>
      <c r="E171" s="6" t="s">
        <v>1619</v>
      </c>
      <c r="F171" s="6" t="s">
        <v>119</v>
      </c>
      <c r="G171" s="5">
        <v>0.37</v>
      </c>
      <c r="H171" s="5">
        <v>0.37</v>
      </c>
      <c r="I171" s="5">
        <v>201.12</v>
      </c>
      <c r="J171" s="5">
        <v>201.49</v>
      </c>
      <c r="K171" s="5">
        <v>201.12</v>
      </c>
      <c r="L171" s="5">
        <v>201.49</v>
      </c>
      <c r="M171" s="6" t="s">
        <v>5460</v>
      </c>
      <c r="N171" s="6" t="s">
        <v>5461</v>
      </c>
      <c r="O171" s="6" t="s">
        <v>5462</v>
      </c>
      <c r="P171" s="5">
        <v>1</v>
      </c>
      <c r="Q171" s="5">
        <v>0</v>
      </c>
      <c r="R171" s="6"/>
      <c r="S171" s="7"/>
    </row>
    <row r="172" spans="1:19" ht="13" x14ac:dyDescent="0.15">
      <c r="A172" s="5">
        <v>397</v>
      </c>
      <c r="B172" s="6" t="s">
        <v>28</v>
      </c>
      <c r="C172" s="6" t="s">
        <v>29</v>
      </c>
      <c r="D172" s="5">
        <v>23</v>
      </c>
      <c r="E172" s="6" t="s">
        <v>1619</v>
      </c>
      <c r="F172" s="5">
        <v>1</v>
      </c>
      <c r="G172" s="5">
        <v>0.75</v>
      </c>
      <c r="H172" s="5">
        <v>0.75</v>
      </c>
      <c r="I172" s="5">
        <v>202.7</v>
      </c>
      <c r="J172" s="5">
        <v>203.45</v>
      </c>
      <c r="K172" s="5">
        <v>202.7</v>
      </c>
      <c r="L172" s="5">
        <v>203.45</v>
      </c>
      <c r="M172" s="6" t="s">
        <v>5463</v>
      </c>
      <c r="N172" s="6" t="s">
        <v>5464</v>
      </c>
      <c r="O172" s="6" t="s">
        <v>5465</v>
      </c>
      <c r="P172" s="5">
        <v>0</v>
      </c>
      <c r="Q172" s="5">
        <v>1</v>
      </c>
      <c r="R172" s="6"/>
      <c r="S172" s="7"/>
    </row>
    <row r="173" spans="1:19" ht="13" x14ac:dyDescent="0.15">
      <c r="A173" s="5">
        <v>397</v>
      </c>
      <c r="B173" s="6" t="s">
        <v>28</v>
      </c>
      <c r="C173" s="6" t="s">
        <v>29</v>
      </c>
      <c r="D173" s="5">
        <v>23</v>
      </c>
      <c r="E173" s="6" t="s">
        <v>1619</v>
      </c>
      <c r="F173" s="5">
        <v>2</v>
      </c>
      <c r="G173" s="5">
        <v>1.1499999999999999</v>
      </c>
      <c r="H173" s="5">
        <v>1.1499999999999999</v>
      </c>
      <c r="I173" s="5">
        <v>203.45</v>
      </c>
      <c r="J173" s="5">
        <v>204.6</v>
      </c>
      <c r="K173" s="5">
        <v>203.45</v>
      </c>
      <c r="L173" s="5">
        <v>204.6</v>
      </c>
      <c r="M173" s="6" t="s">
        <v>5466</v>
      </c>
      <c r="N173" s="6" t="s">
        <v>5467</v>
      </c>
      <c r="O173" s="6" t="s">
        <v>5468</v>
      </c>
      <c r="P173" s="5">
        <v>0</v>
      </c>
      <c r="Q173" s="5">
        <v>3</v>
      </c>
      <c r="R173" s="6"/>
      <c r="S173" s="7"/>
    </row>
    <row r="174" spans="1:19" ht="13" x14ac:dyDescent="0.15">
      <c r="A174" s="5">
        <v>397</v>
      </c>
      <c r="B174" s="6" t="s">
        <v>28</v>
      </c>
      <c r="C174" s="6" t="s">
        <v>29</v>
      </c>
      <c r="D174" s="5">
        <v>23</v>
      </c>
      <c r="E174" s="6" t="s">
        <v>1619</v>
      </c>
      <c r="F174" s="5">
        <v>3</v>
      </c>
      <c r="G174" s="5">
        <v>0.96</v>
      </c>
      <c r="H174" s="5">
        <v>0.96</v>
      </c>
      <c r="I174" s="5">
        <v>204.6</v>
      </c>
      <c r="J174" s="5">
        <v>205.56</v>
      </c>
      <c r="K174" s="5">
        <v>204.6</v>
      </c>
      <c r="L174" s="5">
        <v>205.56</v>
      </c>
      <c r="M174" s="6" t="s">
        <v>5469</v>
      </c>
      <c r="N174" s="6" t="s">
        <v>5470</v>
      </c>
      <c r="O174" s="6" t="s">
        <v>5471</v>
      </c>
      <c r="P174" s="5">
        <v>0</v>
      </c>
      <c r="Q174" s="5">
        <v>1</v>
      </c>
      <c r="R174" s="6"/>
      <c r="S174" s="7"/>
    </row>
    <row r="175" spans="1:19" ht="13" x14ac:dyDescent="0.15">
      <c r="A175" s="5">
        <v>397</v>
      </c>
      <c r="B175" s="6" t="s">
        <v>28</v>
      </c>
      <c r="C175" s="6" t="s">
        <v>29</v>
      </c>
      <c r="D175" s="5">
        <v>23</v>
      </c>
      <c r="E175" s="6" t="s">
        <v>1619</v>
      </c>
      <c r="F175" s="5">
        <v>4</v>
      </c>
      <c r="G175" s="5">
        <v>1.45</v>
      </c>
      <c r="H175" s="5">
        <v>1.45</v>
      </c>
      <c r="I175" s="5">
        <v>205.56</v>
      </c>
      <c r="J175" s="5">
        <v>207.01</v>
      </c>
      <c r="K175" s="5">
        <v>205.56</v>
      </c>
      <c r="L175" s="5">
        <v>207.01</v>
      </c>
      <c r="M175" s="6" t="s">
        <v>5472</v>
      </c>
      <c r="N175" s="6" t="s">
        <v>5473</v>
      </c>
      <c r="O175" s="6" t="s">
        <v>5474</v>
      </c>
      <c r="P175" s="5">
        <v>1</v>
      </c>
      <c r="Q175" s="5">
        <v>6</v>
      </c>
      <c r="R175" s="6"/>
      <c r="S175" s="7"/>
    </row>
    <row r="176" spans="1:19" ht="13" x14ac:dyDescent="0.15">
      <c r="A176" s="5">
        <v>397</v>
      </c>
      <c r="B176" s="6" t="s">
        <v>28</v>
      </c>
      <c r="C176" s="6" t="s">
        <v>29</v>
      </c>
      <c r="D176" s="5">
        <v>23</v>
      </c>
      <c r="E176" s="6" t="s">
        <v>1619</v>
      </c>
      <c r="F176" s="5">
        <v>5</v>
      </c>
      <c r="G176" s="5">
        <v>1.06</v>
      </c>
      <c r="H176" s="5">
        <v>1.06</v>
      </c>
      <c r="I176" s="5">
        <v>207.01</v>
      </c>
      <c r="J176" s="5">
        <v>208.07</v>
      </c>
      <c r="K176" s="5">
        <v>207.01</v>
      </c>
      <c r="L176" s="5">
        <v>208.07</v>
      </c>
      <c r="M176" s="6" t="s">
        <v>5475</v>
      </c>
      <c r="N176" s="6" t="s">
        <v>5476</v>
      </c>
      <c r="O176" s="6" t="s">
        <v>5477</v>
      </c>
      <c r="P176" s="5">
        <v>0</v>
      </c>
      <c r="Q176" s="5">
        <v>1</v>
      </c>
      <c r="R176" s="6"/>
      <c r="S176" s="7"/>
    </row>
    <row r="177" spans="1:19" ht="13" x14ac:dyDescent="0.15">
      <c r="A177" s="5">
        <v>397</v>
      </c>
      <c r="B177" s="6" t="s">
        <v>28</v>
      </c>
      <c r="C177" s="6" t="s">
        <v>29</v>
      </c>
      <c r="D177" s="5">
        <v>23</v>
      </c>
      <c r="E177" s="6" t="s">
        <v>1619</v>
      </c>
      <c r="F177" s="5">
        <v>6</v>
      </c>
      <c r="G177" s="5">
        <v>1.18</v>
      </c>
      <c r="H177" s="5">
        <v>1.18</v>
      </c>
      <c r="I177" s="5">
        <v>208.07</v>
      </c>
      <c r="J177" s="5">
        <v>209.25</v>
      </c>
      <c r="K177" s="5">
        <v>208.07</v>
      </c>
      <c r="L177" s="5">
        <v>209.25</v>
      </c>
      <c r="M177" s="6" t="s">
        <v>5478</v>
      </c>
      <c r="N177" s="6" t="s">
        <v>5479</v>
      </c>
      <c r="O177" s="6" t="s">
        <v>5480</v>
      </c>
      <c r="P177" s="5">
        <v>1</v>
      </c>
      <c r="Q177" s="5">
        <v>1</v>
      </c>
      <c r="R177" s="6"/>
      <c r="S177" s="7"/>
    </row>
    <row r="178" spans="1:19" ht="13" x14ac:dyDescent="0.15">
      <c r="A178" s="5">
        <v>397</v>
      </c>
      <c r="B178" s="6" t="s">
        <v>28</v>
      </c>
      <c r="C178" s="6" t="s">
        <v>29</v>
      </c>
      <c r="D178" s="5">
        <v>23</v>
      </c>
      <c r="E178" s="6" t="s">
        <v>1619</v>
      </c>
      <c r="F178" s="5">
        <v>7</v>
      </c>
      <c r="G178" s="5">
        <v>0.62</v>
      </c>
      <c r="H178" s="5">
        <v>0.62</v>
      </c>
      <c r="I178" s="5">
        <v>209.25</v>
      </c>
      <c r="J178" s="5">
        <v>209.87</v>
      </c>
      <c r="K178" s="5">
        <v>209.25</v>
      </c>
      <c r="L178" s="5">
        <v>209.87</v>
      </c>
      <c r="M178" s="6" t="s">
        <v>5481</v>
      </c>
      <c r="N178" s="6" t="s">
        <v>5482</v>
      </c>
      <c r="O178" s="6" t="s">
        <v>5483</v>
      </c>
      <c r="P178" s="5">
        <v>1</v>
      </c>
      <c r="Q178" s="5">
        <v>1</v>
      </c>
      <c r="R178" s="6"/>
      <c r="S178" s="7"/>
    </row>
    <row r="179" spans="1:19" ht="13" x14ac:dyDescent="0.15">
      <c r="A179" s="5">
        <v>397</v>
      </c>
      <c r="B179" s="6" t="s">
        <v>28</v>
      </c>
      <c r="C179" s="6" t="s">
        <v>29</v>
      </c>
      <c r="D179" s="5">
        <v>23</v>
      </c>
      <c r="E179" s="6" t="s">
        <v>1619</v>
      </c>
      <c r="F179" s="6" t="s">
        <v>119</v>
      </c>
      <c r="G179" s="5">
        <v>0.72</v>
      </c>
      <c r="H179" s="5">
        <v>0.72</v>
      </c>
      <c r="I179" s="5">
        <v>209.87</v>
      </c>
      <c r="J179" s="5">
        <v>210.59</v>
      </c>
      <c r="K179" s="5">
        <v>209.87</v>
      </c>
      <c r="L179" s="5">
        <v>210.59</v>
      </c>
      <c r="M179" s="6" t="s">
        <v>5484</v>
      </c>
      <c r="N179" s="6" t="s">
        <v>5485</v>
      </c>
      <c r="O179" s="6" t="s">
        <v>5486</v>
      </c>
      <c r="P179" s="5">
        <v>1</v>
      </c>
      <c r="Q179" s="5">
        <v>0</v>
      </c>
      <c r="R179" s="6"/>
      <c r="S179" s="7"/>
    </row>
    <row r="180" spans="1:19" ht="13" x14ac:dyDescent="0.15">
      <c r="A180" s="5">
        <v>397</v>
      </c>
      <c r="B180" s="6" t="s">
        <v>28</v>
      </c>
      <c r="C180" s="6" t="s">
        <v>29</v>
      </c>
      <c r="D180" s="5">
        <v>24</v>
      </c>
      <c r="E180" s="6" t="s">
        <v>1619</v>
      </c>
      <c r="F180" s="5">
        <v>1</v>
      </c>
      <c r="G180" s="5">
        <v>0.44</v>
      </c>
      <c r="H180" s="5">
        <v>0.44</v>
      </c>
      <c r="I180" s="5">
        <v>212.4</v>
      </c>
      <c r="J180" s="5">
        <v>212.84</v>
      </c>
      <c r="K180" s="5">
        <v>212.4</v>
      </c>
      <c r="L180" s="5">
        <v>212.83799999999999</v>
      </c>
      <c r="M180" s="6" t="s">
        <v>5487</v>
      </c>
      <c r="N180" s="6" t="s">
        <v>5488</v>
      </c>
      <c r="O180" s="6" t="s">
        <v>5489</v>
      </c>
      <c r="P180" s="5">
        <v>0</v>
      </c>
      <c r="Q180" s="5">
        <v>1</v>
      </c>
      <c r="R180" s="6" t="s">
        <v>5490</v>
      </c>
      <c r="S180" s="7"/>
    </row>
    <row r="181" spans="1:19" ht="13" x14ac:dyDescent="0.15">
      <c r="A181" s="5">
        <v>397</v>
      </c>
      <c r="B181" s="6" t="s">
        <v>28</v>
      </c>
      <c r="C181" s="6" t="s">
        <v>29</v>
      </c>
      <c r="D181" s="5">
        <v>24</v>
      </c>
      <c r="E181" s="6" t="s">
        <v>1619</v>
      </c>
      <c r="F181" s="5">
        <v>2</v>
      </c>
      <c r="G181" s="5">
        <v>1.46</v>
      </c>
      <c r="H181" s="5">
        <v>1.46</v>
      </c>
      <c r="I181" s="5">
        <v>212.84</v>
      </c>
      <c r="J181" s="5">
        <v>214.3</v>
      </c>
      <c r="K181" s="5">
        <v>212.83799999999999</v>
      </c>
      <c r="L181" s="5">
        <v>214.292</v>
      </c>
      <c r="M181" s="6" t="s">
        <v>5491</v>
      </c>
      <c r="N181" s="6" t="s">
        <v>5492</v>
      </c>
      <c r="O181" s="6" t="s">
        <v>5493</v>
      </c>
      <c r="P181" s="5">
        <v>0</v>
      </c>
      <c r="Q181" s="5">
        <v>1</v>
      </c>
      <c r="R181" s="6"/>
      <c r="S181" s="7"/>
    </row>
    <row r="182" spans="1:19" ht="13" x14ac:dyDescent="0.15">
      <c r="A182" s="5">
        <v>397</v>
      </c>
      <c r="B182" s="6" t="s">
        <v>28</v>
      </c>
      <c r="C182" s="6" t="s">
        <v>29</v>
      </c>
      <c r="D182" s="5">
        <v>24</v>
      </c>
      <c r="E182" s="6" t="s">
        <v>1619</v>
      </c>
      <c r="F182" s="5">
        <v>3</v>
      </c>
      <c r="G182" s="5">
        <v>1.46</v>
      </c>
      <c r="H182" s="5">
        <v>1.46</v>
      </c>
      <c r="I182" s="5">
        <v>214.3</v>
      </c>
      <c r="J182" s="5">
        <v>215.76</v>
      </c>
      <c r="K182" s="5">
        <v>214.292</v>
      </c>
      <c r="L182" s="5">
        <v>215.74600000000001</v>
      </c>
      <c r="M182" s="6" t="s">
        <v>5494</v>
      </c>
      <c r="N182" s="6" t="s">
        <v>5495</v>
      </c>
      <c r="O182" s="6" t="s">
        <v>5496</v>
      </c>
      <c r="P182" s="5">
        <v>0</v>
      </c>
      <c r="Q182" s="5">
        <v>4</v>
      </c>
      <c r="R182" s="6"/>
      <c r="S182" s="7"/>
    </row>
    <row r="183" spans="1:19" ht="13" x14ac:dyDescent="0.15">
      <c r="A183" s="5">
        <v>397</v>
      </c>
      <c r="B183" s="6" t="s">
        <v>28</v>
      </c>
      <c r="C183" s="6" t="s">
        <v>29</v>
      </c>
      <c r="D183" s="5">
        <v>24</v>
      </c>
      <c r="E183" s="6" t="s">
        <v>1619</v>
      </c>
      <c r="F183" s="5">
        <v>4</v>
      </c>
      <c r="G183" s="5">
        <v>1.46</v>
      </c>
      <c r="H183" s="5">
        <v>1.46</v>
      </c>
      <c r="I183" s="5">
        <v>215.76</v>
      </c>
      <c r="J183" s="5">
        <v>217.22</v>
      </c>
      <c r="K183" s="5">
        <v>215.74600000000001</v>
      </c>
      <c r="L183" s="5">
        <v>217.2</v>
      </c>
      <c r="M183" s="6" t="s">
        <v>5497</v>
      </c>
      <c r="N183" s="6" t="s">
        <v>5498</v>
      </c>
      <c r="O183" s="6" t="s">
        <v>5499</v>
      </c>
      <c r="P183" s="5">
        <v>0</v>
      </c>
      <c r="Q183" s="5">
        <v>2</v>
      </c>
      <c r="R183" s="6"/>
      <c r="S183" s="7"/>
    </row>
    <row r="184" spans="1:19" ht="13" x14ac:dyDescent="0.15">
      <c r="A184" s="5">
        <v>397</v>
      </c>
      <c r="B184" s="6" t="s">
        <v>28</v>
      </c>
      <c r="C184" s="6" t="s">
        <v>29</v>
      </c>
      <c r="D184" s="5">
        <v>24</v>
      </c>
      <c r="E184" s="6" t="s">
        <v>1619</v>
      </c>
      <c r="F184" s="5">
        <v>5</v>
      </c>
      <c r="G184" s="5">
        <v>1.44</v>
      </c>
      <c r="H184" s="5">
        <v>1.44</v>
      </c>
      <c r="I184" s="5">
        <v>217.22</v>
      </c>
      <c r="J184" s="5">
        <v>218.66</v>
      </c>
      <c r="K184" s="5">
        <v>217.2</v>
      </c>
      <c r="L184" s="5">
        <v>218.63399999999999</v>
      </c>
      <c r="M184" s="6" t="s">
        <v>5500</v>
      </c>
      <c r="N184" s="6" t="s">
        <v>5501</v>
      </c>
      <c r="O184" s="6" t="s">
        <v>5502</v>
      </c>
      <c r="P184" s="5">
        <v>2</v>
      </c>
      <c r="Q184" s="5">
        <v>1</v>
      </c>
      <c r="R184" s="6"/>
      <c r="S184" s="7"/>
    </row>
    <row r="185" spans="1:19" ht="13" x14ac:dyDescent="0.15">
      <c r="A185" s="5">
        <v>397</v>
      </c>
      <c r="B185" s="6" t="s">
        <v>28</v>
      </c>
      <c r="C185" s="6" t="s">
        <v>29</v>
      </c>
      <c r="D185" s="5">
        <v>24</v>
      </c>
      <c r="E185" s="6" t="s">
        <v>1619</v>
      </c>
      <c r="F185" s="5">
        <v>6</v>
      </c>
      <c r="G185" s="5">
        <v>1.1100000000000001</v>
      </c>
      <c r="H185" s="5">
        <v>1.1100000000000001</v>
      </c>
      <c r="I185" s="5">
        <v>218.66</v>
      </c>
      <c r="J185" s="5">
        <v>219.77</v>
      </c>
      <c r="K185" s="5">
        <v>218.63399999999999</v>
      </c>
      <c r="L185" s="5">
        <v>219.74</v>
      </c>
      <c r="M185" s="6" t="s">
        <v>5503</v>
      </c>
      <c r="N185" s="6" t="s">
        <v>5504</v>
      </c>
      <c r="O185" s="6" t="s">
        <v>5505</v>
      </c>
      <c r="P185" s="5">
        <v>0</v>
      </c>
      <c r="Q185" s="5">
        <v>1</v>
      </c>
      <c r="R185" s="6"/>
      <c r="S185" s="7"/>
    </row>
    <row r="186" spans="1:19" ht="13" x14ac:dyDescent="0.15">
      <c r="A186" s="5">
        <v>397</v>
      </c>
      <c r="B186" s="6" t="s">
        <v>28</v>
      </c>
      <c r="C186" s="6" t="s">
        <v>29</v>
      </c>
      <c r="D186" s="5">
        <v>24</v>
      </c>
      <c r="E186" s="6" t="s">
        <v>1619</v>
      </c>
      <c r="F186" s="5">
        <v>7</v>
      </c>
      <c r="G186" s="5">
        <v>1.26</v>
      </c>
      <c r="H186" s="5">
        <v>1.26</v>
      </c>
      <c r="I186" s="5">
        <v>219.77</v>
      </c>
      <c r="J186" s="5">
        <v>221.03</v>
      </c>
      <c r="K186" s="5">
        <v>219.74</v>
      </c>
      <c r="L186" s="5">
        <v>220.995</v>
      </c>
      <c r="M186" s="6" t="s">
        <v>5506</v>
      </c>
      <c r="N186" s="6" t="s">
        <v>5507</v>
      </c>
      <c r="O186" s="6" t="s">
        <v>5508</v>
      </c>
      <c r="P186" s="5">
        <v>1</v>
      </c>
      <c r="Q186" s="5">
        <v>1</v>
      </c>
      <c r="R186" s="6"/>
      <c r="S186" s="7"/>
    </row>
    <row r="187" spans="1:19" ht="13" x14ac:dyDescent="0.15">
      <c r="A187" s="5">
        <v>397</v>
      </c>
      <c r="B187" s="6" t="s">
        <v>28</v>
      </c>
      <c r="C187" s="6" t="s">
        <v>29</v>
      </c>
      <c r="D187" s="5">
        <v>24</v>
      </c>
      <c r="E187" s="6" t="s">
        <v>1619</v>
      </c>
      <c r="F187" s="5">
        <v>8</v>
      </c>
      <c r="G187" s="5">
        <v>0.6</v>
      </c>
      <c r="H187" s="5">
        <v>0.6</v>
      </c>
      <c r="I187" s="5">
        <v>221.03</v>
      </c>
      <c r="J187" s="5">
        <v>221.63</v>
      </c>
      <c r="K187" s="5">
        <v>220.995</v>
      </c>
      <c r="L187" s="5">
        <v>221.59200000000001</v>
      </c>
      <c r="M187" s="6" t="s">
        <v>5509</v>
      </c>
      <c r="N187" s="6" t="s">
        <v>5510</v>
      </c>
      <c r="O187" s="6" t="s">
        <v>5511</v>
      </c>
      <c r="P187" s="5">
        <v>1</v>
      </c>
      <c r="Q187" s="5">
        <v>3</v>
      </c>
      <c r="R187" s="6"/>
      <c r="S187" s="7"/>
    </row>
    <row r="188" spans="1:19" ht="13" x14ac:dyDescent="0.15">
      <c r="A188" s="5">
        <v>397</v>
      </c>
      <c r="B188" s="6" t="s">
        <v>28</v>
      </c>
      <c r="C188" s="6" t="s">
        <v>29</v>
      </c>
      <c r="D188" s="5">
        <v>24</v>
      </c>
      <c r="E188" s="6" t="s">
        <v>1619</v>
      </c>
      <c r="F188" s="6" t="s">
        <v>119</v>
      </c>
      <c r="G188" s="5">
        <v>0.51</v>
      </c>
      <c r="H188" s="5">
        <v>0.51</v>
      </c>
      <c r="I188" s="5">
        <v>221.63</v>
      </c>
      <c r="J188" s="5">
        <v>222.14</v>
      </c>
      <c r="K188" s="5">
        <v>221.59200000000001</v>
      </c>
      <c r="L188" s="5">
        <v>222.1</v>
      </c>
      <c r="M188" s="6" t="s">
        <v>5512</v>
      </c>
      <c r="N188" s="6" t="s">
        <v>5513</v>
      </c>
      <c r="O188" s="6" t="s">
        <v>5514</v>
      </c>
      <c r="P188" s="5">
        <v>1</v>
      </c>
      <c r="Q188" s="5">
        <v>0</v>
      </c>
      <c r="R188" s="6"/>
      <c r="S188" s="7"/>
    </row>
    <row r="189" spans="1:19" ht="13" x14ac:dyDescent="0.15">
      <c r="A189" s="5">
        <v>397</v>
      </c>
      <c r="B189" s="6" t="s">
        <v>28</v>
      </c>
      <c r="C189" s="6" t="s">
        <v>29</v>
      </c>
      <c r="D189" s="5">
        <v>25</v>
      </c>
      <c r="E189" s="6" t="s">
        <v>1619</v>
      </c>
      <c r="F189" s="5">
        <v>1</v>
      </c>
      <c r="G189" s="5">
        <v>1.46</v>
      </c>
      <c r="H189" s="5">
        <v>1.46</v>
      </c>
      <c r="I189" s="5">
        <v>222.1</v>
      </c>
      <c r="J189" s="5">
        <v>223.56</v>
      </c>
      <c r="K189" s="5">
        <v>222.1</v>
      </c>
      <c r="L189" s="5">
        <v>223.292</v>
      </c>
      <c r="M189" s="6" t="s">
        <v>5515</v>
      </c>
      <c r="N189" s="6" t="s">
        <v>5516</v>
      </c>
      <c r="O189" s="6" t="s">
        <v>5517</v>
      </c>
      <c r="P189" s="5">
        <v>0</v>
      </c>
      <c r="Q189" s="5">
        <v>1</v>
      </c>
      <c r="R189" s="6"/>
      <c r="S189" s="7"/>
    </row>
    <row r="190" spans="1:19" ht="13" x14ac:dyDescent="0.15">
      <c r="A190" s="5">
        <v>397</v>
      </c>
      <c r="B190" s="6" t="s">
        <v>28</v>
      </c>
      <c r="C190" s="6" t="s">
        <v>29</v>
      </c>
      <c r="D190" s="5">
        <v>25</v>
      </c>
      <c r="E190" s="6" t="s">
        <v>1619</v>
      </c>
      <c r="F190" s="5">
        <v>2</v>
      </c>
      <c r="G190" s="5">
        <v>1.46</v>
      </c>
      <c r="H190" s="5">
        <v>1.46</v>
      </c>
      <c r="I190" s="5">
        <v>223.56</v>
      </c>
      <c r="J190" s="5">
        <v>225.02</v>
      </c>
      <c r="K190" s="5">
        <v>223.292</v>
      </c>
      <c r="L190" s="5">
        <v>224.48400000000001</v>
      </c>
      <c r="M190" s="6" t="s">
        <v>5518</v>
      </c>
      <c r="N190" s="6" t="s">
        <v>5519</v>
      </c>
      <c r="O190" s="6" t="s">
        <v>5520</v>
      </c>
      <c r="P190" s="5">
        <v>0</v>
      </c>
      <c r="Q190" s="5">
        <v>1</v>
      </c>
      <c r="R190" s="6"/>
      <c r="S190" s="7"/>
    </row>
    <row r="191" spans="1:19" ht="13" x14ac:dyDescent="0.15">
      <c r="A191" s="5">
        <v>397</v>
      </c>
      <c r="B191" s="6" t="s">
        <v>28</v>
      </c>
      <c r="C191" s="6" t="s">
        <v>29</v>
      </c>
      <c r="D191" s="5">
        <v>25</v>
      </c>
      <c r="E191" s="6" t="s">
        <v>1619</v>
      </c>
      <c r="F191" s="5">
        <v>3</v>
      </c>
      <c r="G191" s="5">
        <v>1.46</v>
      </c>
      <c r="H191" s="5">
        <v>1.46</v>
      </c>
      <c r="I191" s="5">
        <v>225.02</v>
      </c>
      <c r="J191" s="5">
        <v>226.48</v>
      </c>
      <c r="K191" s="5">
        <v>224.48400000000001</v>
      </c>
      <c r="L191" s="5">
        <v>225.67500000000001</v>
      </c>
      <c r="M191" s="6" t="s">
        <v>5521</v>
      </c>
      <c r="N191" s="6" t="s">
        <v>5522</v>
      </c>
      <c r="O191" s="6" t="s">
        <v>5523</v>
      </c>
      <c r="P191" s="5">
        <v>0</v>
      </c>
      <c r="Q191" s="5">
        <v>3</v>
      </c>
      <c r="R191" s="6"/>
      <c r="S191" s="7"/>
    </row>
    <row r="192" spans="1:19" ht="13" x14ac:dyDescent="0.15">
      <c r="A192" s="5">
        <v>397</v>
      </c>
      <c r="B192" s="6" t="s">
        <v>28</v>
      </c>
      <c r="C192" s="6" t="s">
        <v>29</v>
      </c>
      <c r="D192" s="5">
        <v>25</v>
      </c>
      <c r="E192" s="6" t="s">
        <v>1619</v>
      </c>
      <c r="F192" s="5">
        <v>4</v>
      </c>
      <c r="G192" s="5">
        <v>1.06</v>
      </c>
      <c r="H192" s="5">
        <v>1.06</v>
      </c>
      <c r="I192" s="5">
        <v>226.48</v>
      </c>
      <c r="J192" s="5">
        <v>227.54</v>
      </c>
      <c r="K192" s="5">
        <v>225.67500000000001</v>
      </c>
      <c r="L192" s="5">
        <v>226.541</v>
      </c>
      <c r="M192" s="6" t="s">
        <v>5524</v>
      </c>
      <c r="N192" s="6" t="s">
        <v>5525</v>
      </c>
      <c r="O192" s="6" t="s">
        <v>5526</v>
      </c>
      <c r="P192" s="5">
        <v>1</v>
      </c>
      <c r="Q192" s="5">
        <v>2</v>
      </c>
      <c r="R192" s="6"/>
      <c r="S192" s="7"/>
    </row>
    <row r="193" spans="1:19" ht="13" x14ac:dyDescent="0.15">
      <c r="A193" s="5">
        <v>397</v>
      </c>
      <c r="B193" s="6" t="s">
        <v>28</v>
      </c>
      <c r="C193" s="6" t="s">
        <v>29</v>
      </c>
      <c r="D193" s="5">
        <v>25</v>
      </c>
      <c r="E193" s="6" t="s">
        <v>1619</v>
      </c>
      <c r="F193" s="6" t="s">
        <v>119</v>
      </c>
      <c r="G193" s="5">
        <v>0.44</v>
      </c>
      <c r="H193" s="5">
        <v>0.44</v>
      </c>
      <c r="I193" s="5">
        <v>227.54</v>
      </c>
      <c r="J193" s="5">
        <v>227.98</v>
      </c>
      <c r="K193" s="5">
        <v>226.541</v>
      </c>
      <c r="L193" s="5">
        <v>226.9</v>
      </c>
      <c r="M193" s="6" t="s">
        <v>5527</v>
      </c>
      <c r="N193" s="6" t="s">
        <v>5528</v>
      </c>
      <c r="O193" s="6" t="s">
        <v>5529</v>
      </c>
      <c r="P193" s="5">
        <v>1</v>
      </c>
      <c r="Q193" s="5">
        <v>0</v>
      </c>
      <c r="R193" s="6"/>
      <c r="S193" s="7"/>
    </row>
    <row r="194" spans="1:19" ht="13" x14ac:dyDescent="0.15">
      <c r="A194" s="5">
        <v>397</v>
      </c>
      <c r="B194" s="6" t="s">
        <v>28</v>
      </c>
      <c r="C194" s="6" t="s">
        <v>29</v>
      </c>
      <c r="D194" s="5">
        <v>26</v>
      </c>
      <c r="E194" s="6" t="s">
        <v>1619</v>
      </c>
      <c r="F194" s="5">
        <v>1</v>
      </c>
      <c r="G194" s="5">
        <v>1.46</v>
      </c>
      <c r="H194" s="5">
        <v>1.46</v>
      </c>
      <c r="I194" s="5">
        <v>226.9</v>
      </c>
      <c r="J194" s="5">
        <v>228.36</v>
      </c>
      <c r="K194" s="5">
        <v>226.9</v>
      </c>
      <c r="L194" s="5">
        <v>228.048</v>
      </c>
      <c r="M194" s="6" t="s">
        <v>5530</v>
      </c>
      <c r="N194" s="6" t="s">
        <v>5531</v>
      </c>
      <c r="O194" s="6" t="s">
        <v>5532</v>
      </c>
      <c r="P194" s="5">
        <v>0</v>
      </c>
      <c r="Q194" s="5">
        <v>1</v>
      </c>
      <c r="R194" s="6"/>
      <c r="S194" s="7"/>
    </row>
    <row r="195" spans="1:19" ht="13" x14ac:dyDescent="0.15">
      <c r="A195" s="5">
        <v>397</v>
      </c>
      <c r="B195" s="6" t="s">
        <v>28</v>
      </c>
      <c r="C195" s="6" t="s">
        <v>29</v>
      </c>
      <c r="D195" s="5">
        <v>26</v>
      </c>
      <c r="E195" s="6" t="s">
        <v>1619</v>
      </c>
      <c r="F195" s="5">
        <v>2</v>
      </c>
      <c r="G195" s="5">
        <v>1.46</v>
      </c>
      <c r="H195" s="5">
        <v>1.46</v>
      </c>
      <c r="I195" s="5">
        <v>228.36</v>
      </c>
      <c r="J195" s="5">
        <v>229.82</v>
      </c>
      <c r="K195" s="5">
        <v>228.048</v>
      </c>
      <c r="L195" s="5">
        <v>229.197</v>
      </c>
      <c r="M195" s="6" t="s">
        <v>5533</v>
      </c>
      <c r="N195" s="6" t="s">
        <v>5534</v>
      </c>
      <c r="O195" s="6" t="s">
        <v>5535</v>
      </c>
      <c r="P195" s="5">
        <v>0</v>
      </c>
      <c r="Q195" s="5">
        <v>5</v>
      </c>
      <c r="R195" s="6"/>
      <c r="S195" s="7"/>
    </row>
    <row r="196" spans="1:19" ht="13" x14ac:dyDescent="0.15">
      <c r="A196" s="5">
        <v>397</v>
      </c>
      <c r="B196" s="6" t="s">
        <v>28</v>
      </c>
      <c r="C196" s="6" t="s">
        <v>29</v>
      </c>
      <c r="D196" s="5">
        <v>26</v>
      </c>
      <c r="E196" s="6" t="s">
        <v>1619</v>
      </c>
      <c r="F196" s="5">
        <v>3</v>
      </c>
      <c r="G196" s="5">
        <v>1.46</v>
      </c>
      <c r="H196" s="5">
        <v>1.46</v>
      </c>
      <c r="I196" s="5">
        <v>229.82</v>
      </c>
      <c r="J196" s="5">
        <v>231.28</v>
      </c>
      <c r="K196" s="5">
        <v>229.197</v>
      </c>
      <c r="L196" s="5">
        <v>230.345</v>
      </c>
      <c r="M196" s="6" t="s">
        <v>5536</v>
      </c>
      <c r="N196" s="6" t="s">
        <v>5537</v>
      </c>
      <c r="O196" s="6" t="s">
        <v>5538</v>
      </c>
      <c r="P196" s="5">
        <v>0</v>
      </c>
      <c r="Q196" s="5">
        <v>1</v>
      </c>
      <c r="R196" s="6"/>
      <c r="S196" s="7"/>
    </row>
    <row r="197" spans="1:19" ht="13" x14ac:dyDescent="0.15">
      <c r="A197" s="5">
        <v>397</v>
      </c>
      <c r="B197" s="6" t="s">
        <v>28</v>
      </c>
      <c r="C197" s="6" t="s">
        <v>29</v>
      </c>
      <c r="D197" s="5">
        <v>26</v>
      </c>
      <c r="E197" s="6" t="s">
        <v>1619</v>
      </c>
      <c r="F197" s="5">
        <v>4</v>
      </c>
      <c r="G197" s="5">
        <v>1.06</v>
      </c>
      <c r="H197" s="5">
        <v>1.07</v>
      </c>
      <c r="I197" s="5">
        <v>231.28</v>
      </c>
      <c r="J197" s="5">
        <v>232.35</v>
      </c>
      <c r="K197" s="5">
        <v>230.345</v>
      </c>
      <c r="L197" s="5">
        <v>231.18600000000001</v>
      </c>
      <c r="M197" s="6" t="s">
        <v>5539</v>
      </c>
      <c r="N197" s="6" t="s">
        <v>5540</v>
      </c>
      <c r="O197" s="6" t="s">
        <v>5541</v>
      </c>
      <c r="P197" s="5">
        <v>1</v>
      </c>
      <c r="Q197" s="5">
        <v>2</v>
      </c>
      <c r="R197" s="6"/>
      <c r="S197" s="7"/>
    </row>
    <row r="198" spans="1:19" ht="13" x14ac:dyDescent="0.15">
      <c r="A198" s="5">
        <v>397</v>
      </c>
      <c r="B198" s="6" t="s">
        <v>28</v>
      </c>
      <c r="C198" s="6" t="s">
        <v>29</v>
      </c>
      <c r="D198" s="5">
        <v>26</v>
      </c>
      <c r="E198" s="6" t="s">
        <v>1619</v>
      </c>
      <c r="F198" s="5">
        <v>5</v>
      </c>
      <c r="G198" s="5">
        <v>0.52</v>
      </c>
      <c r="H198" s="5">
        <v>0.52</v>
      </c>
      <c r="I198" s="5">
        <v>232.35</v>
      </c>
      <c r="J198" s="5">
        <v>232.87</v>
      </c>
      <c r="K198" s="5">
        <v>231.18600000000001</v>
      </c>
      <c r="L198" s="5">
        <v>231.595</v>
      </c>
      <c r="M198" s="6" t="s">
        <v>5542</v>
      </c>
      <c r="N198" s="6" t="s">
        <v>5543</v>
      </c>
      <c r="O198" s="6" t="s">
        <v>5544</v>
      </c>
      <c r="P198" s="5">
        <v>1</v>
      </c>
      <c r="Q198" s="5">
        <v>1</v>
      </c>
      <c r="R198" s="6"/>
      <c r="S198" s="7"/>
    </row>
    <row r="199" spans="1:19" ht="13" x14ac:dyDescent="0.15">
      <c r="A199" s="5">
        <v>397</v>
      </c>
      <c r="B199" s="6" t="s">
        <v>28</v>
      </c>
      <c r="C199" s="6" t="s">
        <v>29</v>
      </c>
      <c r="D199" s="5">
        <v>26</v>
      </c>
      <c r="E199" s="6" t="s">
        <v>1619</v>
      </c>
      <c r="F199" s="6" t="s">
        <v>119</v>
      </c>
      <c r="G199" s="5">
        <v>0.26</v>
      </c>
      <c r="H199" s="5">
        <v>0.26</v>
      </c>
      <c r="I199" s="5">
        <v>232.87</v>
      </c>
      <c r="J199" s="5">
        <v>233.13</v>
      </c>
      <c r="K199" s="5">
        <v>231.595</v>
      </c>
      <c r="L199" s="5">
        <v>231.8</v>
      </c>
      <c r="M199" s="6" t="s">
        <v>5545</v>
      </c>
      <c r="N199" s="6" t="s">
        <v>5546</v>
      </c>
      <c r="O199" s="6" t="s">
        <v>5547</v>
      </c>
      <c r="P199" s="5">
        <v>1</v>
      </c>
      <c r="Q199" s="5">
        <v>0</v>
      </c>
      <c r="R199" s="6"/>
      <c r="S199" s="7"/>
    </row>
    <row r="200" spans="1:19" ht="13" x14ac:dyDescent="0.15">
      <c r="A200" s="5">
        <v>397</v>
      </c>
      <c r="B200" s="6" t="s">
        <v>28</v>
      </c>
      <c r="C200" s="6" t="s">
        <v>29</v>
      </c>
      <c r="D200" s="5">
        <v>27</v>
      </c>
      <c r="E200" s="6" t="s">
        <v>1619</v>
      </c>
      <c r="F200" s="5">
        <v>1</v>
      </c>
      <c r="G200" s="5">
        <v>1.46</v>
      </c>
      <c r="H200" s="5">
        <v>1.46</v>
      </c>
      <c r="I200" s="5">
        <v>231.8</v>
      </c>
      <c r="J200" s="5">
        <v>233.26</v>
      </c>
      <c r="K200" s="5">
        <v>231.8</v>
      </c>
      <c r="L200" s="5">
        <v>232.99</v>
      </c>
      <c r="M200" s="6" t="s">
        <v>5548</v>
      </c>
      <c r="N200" s="6" t="s">
        <v>5549</v>
      </c>
      <c r="O200" s="6" t="s">
        <v>5550</v>
      </c>
      <c r="P200" s="5">
        <v>0</v>
      </c>
      <c r="Q200" s="5">
        <v>1</v>
      </c>
      <c r="R200" s="6"/>
      <c r="S200" s="7"/>
    </row>
    <row r="201" spans="1:19" ht="13" x14ac:dyDescent="0.15">
      <c r="A201" s="5">
        <v>397</v>
      </c>
      <c r="B201" s="6" t="s">
        <v>28</v>
      </c>
      <c r="C201" s="6" t="s">
        <v>29</v>
      </c>
      <c r="D201" s="5">
        <v>27</v>
      </c>
      <c r="E201" s="6" t="s">
        <v>1619</v>
      </c>
      <c r="F201" s="5">
        <v>2</v>
      </c>
      <c r="G201" s="5">
        <v>1.45</v>
      </c>
      <c r="H201" s="5">
        <v>1.45</v>
      </c>
      <c r="I201" s="5">
        <v>233.26</v>
      </c>
      <c r="J201" s="5">
        <v>234.71</v>
      </c>
      <c r="K201" s="5">
        <v>232.99</v>
      </c>
      <c r="L201" s="5">
        <v>234.17099999999999</v>
      </c>
      <c r="M201" s="6" t="s">
        <v>5551</v>
      </c>
      <c r="N201" s="6" t="s">
        <v>5552</v>
      </c>
      <c r="O201" s="6" t="s">
        <v>5553</v>
      </c>
      <c r="P201" s="5">
        <v>0</v>
      </c>
      <c r="Q201" s="5">
        <v>1</v>
      </c>
      <c r="R201" s="6"/>
      <c r="S201" s="7"/>
    </row>
    <row r="202" spans="1:19" ht="13" x14ac:dyDescent="0.15">
      <c r="A202" s="5">
        <v>397</v>
      </c>
      <c r="B202" s="6" t="s">
        <v>28</v>
      </c>
      <c r="C202" s="6" t="s">
        <v>29</v>
      </c>
      <c r="D202" s="5">
        <v>27</v>
      </c>
      <c r="E202" s="6" t="s">
        <v>1619</v>
      </c>
      <c r="F202" s="5">
        <v>3</v>
      </c>
      <c r="G202" s="5">
        <v>1.46</v>
      </c>
      <c r="H202" s="5">
        <v>1.46</v>
      </c>
      <c r="I202" s="5">
        <v>234.71</v>
      </c>
      <c r="J202" s="5">
        <v>236.17</v>
      </c>
      <c r="K202" s="5">
        <v>234.17099999999999</v>
      </c>
      <c r="L202" s="5">
        <v>235.36099999999999</v>
      </c>
      <c r="M202" s="6" t="s">
        <v>5554</v>
      </c>
      <c r="N202" s="6" t="s">
        <v>5555</v>
      </c>
      <c r="O202" s="6" t="s">
        <v>5556</v>
      </c>
      <c r="P202" s="5">
        <v>0</v>
      </c>
      <c r="Q202" s="5">
        <v>3</v>
      </c>
      <c r="R202" s="6"/>
      <c r="S202" s="7"/>
    </row>
    <row r="203" spans="1:19" ht="13" x14ac:dyDescent="0.15">
      <c r="A203" s="5">
        <v>397</v>
      </c>
      <c r="B203" s="6" t="s">
        <v>28</v>
      </c>
      <c r="C203" s="6" t="s">
        <v>29</v>
      </c>
      <c r="D203" s="5">
        <v>27</v>
      </c>
      <c r="E203" s="6" t="s">
        <v>1619</v>
      </c>
      <c r="F203" s="5">
        <v>4</v>
      </c>
      <c r="G203" s="5">
        <v>1.27</v>
      </c>
      <c r="H203" s="5">
        <v>1.27</v>
      </c>
      <c r="I203" s="5">
        <v>236.17</v>
      </c>
      <c r="J203" s="5">
        <v>237.44</v>
      </c>
      <c r="K203" s="5">
        <v>235.36099999999999</v>
      </c>
      <c r="L203" s="5">
        <v>236.39599999999999</v>
      </c>
      <c r="M203" s="6" t="s">
        <v>5557</v>
      </c>
      <c r="N203" s="6" t="s">
        <v>5558</v>
      </c>
      <c r="O203" s="6" t="s">
        <v>5559</v>
      </c>
      <c r="P203" s="5">
        <v>0</v>
      </c>
      <c r="Q203" s="5">
        <v>1</v>
      </c>
      <c r="R203" s="6"/>
      <c r="S203" s="7"/>
    </row>
    <row r="204" spans="1:19" ht="13" x14ac:dyDescent="0.15">
      <c r="A204" s="5">
        <v>397</v>
      </c>
      <c r="B204" s="6" t="s">
        <v>28</v>
      </c>
      <c r="C204" s="6" t="s">
        <v>29</v>
      </c>
      <c r="D204" s="5">
        <v>27</v>
      </c>
      <c r="E204" s="6" t="s">
        <v>1619</v>
      </c>
      <c r="F204" s="6" t="s">
        <v>119</v>
      </c>
      <c r="G204" s="5">
        <v>0.25</v>
      </c>
      <c r="H204" s="5">
        <v>0.25</v>
      </c>
      <c r="I204" s="5">
        <v>237.44</v>
      </c>
      <c r="J204" s="5">
        <v>237.69</v>
      </c>
      <c r="K204" s="5">
        <v>236.39599999999999</v>
      </c>
      <c r="L204" s="5">
        <v>236.6</v>
      </c>
      <c r="M204" s="6" t="s">
        <v>5560</v>
      </c>
      <c r="N204" s="6" t="s">
        <v>5561</v>
      </c>
      <c r="O204" s="6" t="s">
        <v>5562</v>
      </c>
      <c r="P204" s="5">
        <v>1</v>
      </c>
      <c r="Q204" s="5">
        <v>0</v>
      </c>
      <c r="R204" s="6"/>
      <c r="S204" s="7"/>
    </row>
    <row r="205" spans="1:19" ht="13" x14ac:dyDescent="0.15">
      <c r="A205" s="5">
        <v>397</v>
      </c>
      <c r="B205" s="6" t="s">
        <v>28</v>
      </c>
      <c r="C205" s="6" t="s">
        <v>29</v>
      </c>
      <c r="D205" s="5">
        <v>28</v>
      </c>
      <c r="E205" s="6" t="s">
        <v>1619</v>
      </c>
      <c r="F205" s="5">
        <v>1</v>
      </c>
      <c r="G205" s="5">
        <v>1.45</v>
      </c>
      <c r="H205" s="5">
        <v>1.45</v>
      </c>
      <c r="I205" s="5">
        <v>236.6</v>
      </c>
      <c r="J205" s="5">
        <v>238.05</v>
      </c>
      <c r="K205" s="5">
        <v>236.6</v>
      </c>
      <c r="L205" s="5">
        <v>237.74600000000001</v>
      </c>
      <c r="M205" s="6" t="s">
        <v>5563</v>
      </c>
      <c r="N205" s="6" t="s">
        <v>5564</v>
      </c>
      <c r="O205" s="6" t="s">
        <v>5565</v>
      </c>
      <c r="P205" s="5">
        <v>0</v>
      </c>
      <c r="Q205" s="5">
        <v>1</v>
      </c>
      <c r="R205" s="6"/>
      <c r="S205" s="7"/>
    </row>
    <row r="206" spans="1:19" ht="13" x14ac:dyDescent="0.15">
      <c r="A206" s="5">
        <v>397</v>
      </c>
      <c r="B206" s="6" t="s">
        <v>28</v>
      </c>
      <c r="C206" s="6" t="s">
        <v>29</v>
      </c>
      <c r="D206" s="5">
        <v>28</v>
      </c>
      <c r="E206" s="6" t="s">
        <v>1619</v>
      </c>
      <c r="F206" s="5">
        <v>2</v>
      </c>
      <c r="G206" s="5">
        <v>1.46</v>
      </c>
      <c r="H206" s="5">
        <v>1.46</v>
      </c>
      <c r="I206" s="5">
        <v>238.05</v>
      </c>
      <c r="J206" s="5">
        <v>239.51</v>
      </c>
      <c r="K206" s="5">
        <v>237.74600000000001</v>
      </c>
      <c r="L206" s="5">
        <v>238.9</v>
      </c>
      <c r="M206" s="6" t="s">
        <v>5566</v>
      </c>
      <c r="N206" s="6" t="s">
        <v>5567</v>
      </c>
      <c r="O206" s="6" t="s">
        <v>5568</v>
      </c>
      <c r="P206" s="5">
        <v>0</v>
      </c>
      <c r="Q206" s="5">
        <v>1</v>
      </c>
      <c r="R206" s="6"/>
      <c r="S206" s="7"/>
    </row>
    <row r="207" spans="1:19" ht="13" x14ac:dyDescent="0.15">
      <c r="A207" s="5">
        <v>397</v>
      </c>
      <c r="B207" s="6" t="s">
        <v>28</v>
      </c>
      <c r="C207" s="6" t="s">
        <v>29</v>
      </c>
      <c r="D207" s="5">
        <v>28</v>
      </c>
      <c r="E207" s="6" t="s">
        <v>1619</v>
      </c>
      <c r="F207" s="5">
        <v>3</v>
      </c>
      <c r="G207" s="5">
        <v>1.46</v>
      </c>
      <c r="H207" s="5">
        <v>1.46</v>
      </c>
      <c r="I207" s="5">
        <v>239.51</v>
      </c>
      <c r="J207" s="5">
        <v>240.97</v>
      </c>
      <c r="K207" s="5">
        <v>238.9</v>
      </c>
      <c r="L207" s="5">
        <v>240.054</v>
      </c>
      <c r="M207" s="6" t="s">
        <v>5569</v>
      </c>
      <c r="N207" s="6" t="s">
        <v>5570</v>
      </c>
      <c r="O207" s="6" t="s">
        <v>5571</v>
      </c>
      <c r="P207" s="5">
        <v>1</v>
      </c>
      <c r="Q207" s="5">
        <v>5</v>
      </c>
      <c r="R207" s="6"/>
      <c r="S207" s="7"/>
    </row>
    <row r="208" spans="1:19" ht="13" x14ac:dyDescent="0.15">
      <c r="A208" s="5">
        <v>397</v>
      </c>
      <c r="B208" s="6" t="s">
        <v>28</v>
      </c>
      <c r="C208" s="6" t="s">
        <v>29</v>
      </c>
      <c r="D208" s="5">
        <v>28</v>
      </c>
      <c r="E208" s="6" t="s">
        <v>1619</v>
      </c>
      <c r="F208" s="5">
        <v>4</v>
      </c>
      <c r="G208" s="5">
        <v>1.5</v>
      </c>
      <c r="H208" s="5">
        <v>1.5</v>
      </c>
      <c r="I208" s="5">
        <v>240.97</v>
      </c>
      <c r="J208" s="5">
        <v>242.47</v>
      </c>
      <c r="K208" s="5">
        <v>240.054</v>
      </c>
      <c r="L208" s="5">
        <v>241.239</v>
      </c>
      <c r="M208" s="6" t="s">
        <v>5572</v>
      </c>
      <c r="N208" s="6" t="s">
        <v>5573</v>
      </c>
      <c r="O208" s="6" t="s">
        <v>5574</v>
      </c>
      <c r="P208" s="5">
        <v>1</v>
      </c>
      <c r="Q208" s="5">
        <v>2</v>
      </c>
      <c r="R208" s="6"/>
      <c r="S208" s="7"/>
    </row>
    <row r="209" spans="1:19" ht="13" x14ac:dyDescent="0.15">
      <c r="A209" s="5">
        <v>397</v>
      </c>
      <c r="B209" s="6" t="s">
        <v>28</v>
      </c>
      <c r="C209" s="6" t="s">
        <v>29</v>
      </c>
      <c r="D209" s="5">
        <v>28</v>
      </c>
      <c r="E209" s="6" t="s">
        <v>1619</v>
      </c>
      <c r="F209" s="6" t="s">
        <v>119</v>
      </c>
      <c r="G209" s="5">
        <v>0.33</v>
      </c>
      <c r="H209" s="5">
        <v>0.33</v>
      </c>
      <c r="I209" s="5">
        <v>242.47</v>
      </c>
      <c r="J209" s="5">
        <v>242.8</v>
      </c>
      <c r="K209" s="5">
        <v>241.239</v>
      </c>
      <c r="L209" s="5">
        <v>241.5</v>
      </c>
      <c r="M209" s="6" t="s">
        <v>5575</v>
      </c>
      <c r="N209" s="6" t="s">
        <v>5576</v>
      </c>
      <c r="O209" s="6" t="s">
        <v>5577</v>
      </c>
      <c r="P209" s="5">
        <v>1</v>
      </c>
      <c r="Q209" s="5">
        <v>0</v>
      </c>
      <c r="R209" s="6"/>
      <c r="S209" s="7"/>
    </row>
    <row r="210" spans="1:19" ht="13" x14ac:dyDescent="0.15">
      <c r="A210" s="5">
        <v>397</v>
      </c>
      <c r="B210" s="6" t="s">
        <v>28</v>
      </c>
      <c r="C210" s="6" t="s">
        <v>29</v>
      </c>
      <c r="D210" s="5">
        <v>29</v>
      </c>
      <c r="E210" s="6" t="s">
        <v>1619</v>
      </c>
      <c r="F210" s="5">
        <v>1</v>
      </c>
      <c r="G210" s="5">
        <v>1.46</v>
      </c>
      <c r="H210" s="5">
        <v>1.46</v>
      </c>
      <c r="I210" s="5">
        <v>241.5</v>
      </c>
      <c r="J210" s="5">
        <v>242.96</v>
      </c>
      <c r="K210" s="5">
        <v>241.5</v>
      </c>
      <c r="L210" s="5">
        <v>242.602</v>
      </c>
      <c r="M210" s="6" t="s">
        <v>5578</v>
      </c>
      <c r="N210" s="6" t="s">
        <v>5579</v>
      </c>
      <c r="O210" s="6" t="s">
        <v>5580</v>
      </c>
      <c r="P210" s="5">
        <v>0</v>
      </c>
      <c r="Q210" s="5">
        <v>1</v>
      </c>
      <c r="R210" s="6"/>
      <c r="S210" s="7"/>
    </row>
    <row r="211" spans="1:19" ht="13" x14ac:dyDescent="0.15">
      <c r="A211" s="5">
        <v>397</v>
      </c>
      <c r="B211" s="6" t="s">
        <v>28</v>
      </c>
      <c r="C211" s="6" t="s">
        <v>29</v>
      </c>
      <c r="D211" s="5">
        <v>29</v>
      </c>
      <c r="E211" s="6" t="s">
        <v>1619</v>
      </c>
      <c r="F211" s="5">
        <v>2</v>
      </c>
      <c r="G211" s="5">
        <v>1.46</v>
      </c>
      <c r="H211" s="5">
        <v>1.46</v>
      </c>
      <c r="I211" s="5">
        <v>242.96</v>
      </c>
      <c r="J211" s="5">
        <v>244.42</v>
      </c>
      <c r="K211" s="5">
        <v>242.602</v>
      </c>
      <c r="L211" s="5">
        <v>243.70400000000001</v>
      </c>
      <c r="M211" s="6" t="s">
        <v>5581</v>
      </c>
      <c r="N211" s="6" t="s">
        <v>5582</v>
      </c>
      <c r="O211" s="6" t="s">
        <v>5583</v>
      </c>
      <c r="P211" s="5">
        <v>0</v>
      </c>
      <c r="Q211" s="5">
        <v>1</v>
      </c>
      <c r="R211" s="6"/>
      <c r="S211" s="7"/>
    </row>
    <row r="212" spans="1:19" ht="13" x14ac:dyDescent="0.15">
      <c r="A212" s="5">
        <v>397</v>
      </c>
      <c r="B212" s="6" t="s">
        <v>28</v>
      </c>
      <c r="C212" s="6" t="s">
        <v>29</v>
      </c>
      <c r="D212" s="5">
        <v>29</v>
      </c>
      <c r="E212" s="6" t="s">
        <v>1619</v>
      </c>
      <c r="F212" s="5">
        <v>3</v>
      </c>
      <c r="G212" s="5">
        <v>1.46</v>
      </c>
      <c r="H212" s="5">
        <v>1.46</v>
      </c>
      <c r="I212" s="5">
        <v>244.42</v>
      </c>
      <c r="J212" s="5">
        <v>245.88</v>
      </c>
      <c r="K212" s="5">
        <v>243.70400000000001</v>
      </c>
      <c r="L212" s="5">
        <v>244.80600000000001</v>
      </c>
      <c r="M212" s="6" t="s">
        <v>5584</v>
      </c>
      <c r="N212" s="6" t="s">
        <v>5585</v>
      </c>
      <c r="O212" s="6" t="s">
        <v>5586</v>
      </c>
      <c r="P212" s="5">
        <v>0</v>
      </c>
      <c r="Q212" s="5">
        <v>1</v>
      </c>
      <c r="R212" s="6"/>
      <c r="S212" s="7"/>
    </row>
    <row r="213" spans="1:19" ht="13" x14ac:dyDescent="0.15">
      <c r="A213" s="5">
        <v>397</v>
      </c>
      <c r="B213" s="6" t="s">
        <v>28</v>
      </c>
      <c r="C213" s="6" t="s">
        <v>29</v>
      </c>
      <c r="D213" s="5">
        <v>29</v>
      </c>
      <c r="E213" s="6" t="s">
        <v>1619</v>
      </c>
      <c r="F213" s="5">
        <v>4</v>
      </c>
      <c r="G213" s="5">
        <v>1.27</v>
      </c>
      <c r="H213" s="5">
        <v>1.27</v>
      </c>
      <c r="I213" s="5">
        <v>245.88</v>
      </c>
      <c r="J213" s="5">
        <v>247.15</v>
      </c>
      <c r="K213" s="5">
        <v>244.80600000000001</v>
      </c>
      <c r="L213" s="5">
        <v>245.76400000000001</v>
      </c>
      <c r="M213" s="6" t="s">
        <v>5587</v>
      </c>
      <c r="N213" s="6" t="s">
        <v>5588</v>
      </c>
      <c r="O213" s="6" t="s">
        <v>5589</v>
      </c>
      <c r="P213" s="5">
        <v>0</v>
      </c>
      <c r="Q213" s="5">
        <v>1</v>
      </c>
      <c r="R213" s="6"/>
      <c r="S213" s="7"/>
    </row>
    <row r="214" spans="1:19" ht="13" x14ac:dyDescent="0.15">
      <c r="A214" s="5">
        <v>397</v>
      </c>
      <c r="B214" s="6" t="s">
        <v>28</v>
      </c>
      <c r="C214" s="6" t="s">
        <v>29</v>
      </c>
      <c r="D214" s="5">
        <v>29</v>
      </c>
      <c r="E214" s="6" t="s">
        <v>1619</v>
      </c>
      <c r="F214" s="5">
        <v>5</v>
      </c>
      <c r="G214" s="5">
        <v>0.52</v>
      </c>
      <c r="H214" s="5">
        <v>0.52</v>
      </c>
      <c r="I214" s="5">
        <v>247.15</v>
      </c>
      <c r="J214" s="5">
        <v>247.67</v>
      </c>
      <c r="K214" s="5">
        <v>245.76400000000001</v>
      </c>
      <c r="L214" s="5">
        <v>246.15600000000001</v>
      </c>
      <c r="M214" s="6" t="s">
        <v>5590</v>
      </c>
      <c r="N214" s="6" t="s">
        <v>5591</v>
      </c>
      <c r="O214" s="6" t="s">
        <v>5592</v>
      </c>
      <c r="P214" s="5">
        <v>0</v>
      </c>
      <c r="Q214" s="5">
        <v>3</v>
      </c>
      <c r="R214" s="6"/>
      <c r="S214" s="7"/>
    </row>
    <row r="215" spans="1:19" ht="13" x14ac:dyDescent="0.15">
      <c r="A215" s="5">
        <v>397</v>
      </c>
      <c r="B215" s="6" t="s">
        <v>28</v>
      </c>
      <c r="C215" s="6" t="s">
        <v>29</v>
      </c>
      <c r="D215" s="5">
        <v>29</v>
      </c>
      <c r="E215" s="6" t="s">
        <v>1619</v>
      </c>
      <c r="F215" s="6" t="s">
        <v>119</v>
      </c>
      <c r="G215" s="5">
        <v>0.19</v>
      </c>
      <c r="H215" s="5">
        <v>0.19</v>
      </c>
      <c r="I215" s="5">
        <v>247.67</v>
      </c>
      <c r="J215" s="5">
        <v>247.86</v>
      </c>
      <c r="K215" s="5">
        <v>246.15600000000001</v>
      </c>
      <c r="L215" s="5">
        <v>246.3</v>
      </c>
      <c r="M215" s="6" t="s">
        <v>5593</v>
      </c>
      <c r="N215" s="6" t="s">
        <v>5594</v>
      </c>
      <c r="O215" s="6" t="s">
        <v>5595</v>
      </c>
      <c r="P215" s="5">
        <v>1</v>
      </c>
      <c r="Q215" s="5">
        <v>0</v>
      </c>
      <c r="R215" s="6"/>
      <c r="S215" s="7"/>
    </row>
    <row r="216" spans="1:19" ht="13" x14ac:dyDescent="0.15">
      <c r="A216" s="5">
        <v>397</v>
      </c>
      <c r="B216" s="6" t="s">
        <v>28</v>
      </c>
      <c r="C216" s="6" t="s">
        <v>29</v>
      </c>
      <c r="D216" s="5">
        <v>30</v>
      </c>
      <c r="E216" s="6" t="s">
        <v>1619</v>
      </c>
      <c r="F216" s="5">
        <v>1</v>
      </c>
      <c r="G216" s="5">
        <v>1.46</v>
      </c>
      <c r="H216" s="5">
        <v>1.46</v>
      </c>
      <c r="I216" s="5">
        <v>246.3</v>
      </c>
      <c r="J216" s="5">
        <v>247.76</v>
      </c>
      <c r="K216" s="5">
        <v>246.3</v>
      </c>
      <c r="L216" s="5">
        <v>247.39400000000001</v>
      </c>
      <c r="M216" s="6" t="s">
        <v>5596</v>
      </c>
      <c r="N216" s="6" t="s">
        <v>5597</v>
      </c>
      <c r="O216" s="6" t="s">
        <v>5598</v>
      </c>
      <c r="P216" s="5">
        <v>0</v>
      </c>
      <c r="Q216" s="5">
        <v>1</v>
      </c>
      <c r="R216" s="6"/>
      <c r="S216" s="7"/>
    </row>
    <row r="217" spans="1:19" ht="13" x14ac:dyDescent="0.15">
      <c r="A217" s="5">
        <v>397</v>
      </c>
      <c r="B217" s="6" t="s">
        <v>28</v>
      </c>
      <c r="C217" s="6" t="s">
        <v>29</v>
      </c>
      <c r="D217" s="5">
        <v>30</v>
      </c>
      <c r="E217" s="6" t="s">
        <v>1619</v>
      </c>
      <c r="F217" s="5">
        <v>2</v>
      </c>
      <c r="G217" s="5">
        <v>1.46</v>
      </c>
      <c r="H217" s="5">
        <v>1.46</v>
      </c>
      <c r="I217" s="5">
        <v>247.76</v>
      </c>
      <c r="J217" s="5">
        <v>249.22</v>
      </c>
      <c r="K217" s="5">
        <v>247.39400000000001</v>
      </c>
      <c r="L217" s="5">
        <v>248.488</v>
      </c>
      <c r="M217" s="6" t="s">
        <v>5599</v>
      </c>
      <c r="N217" s="6" t="s">
        <v>5600</v>
      </c>
      <c r="O217" s="6" t="s">
        <v>5601</v>
      </c>
      <c r="P217" s="5">
        <v>0</v>
      </c>
      <c r="Q217" s="5">
        <v>4</v>
      </c>
      <c r="R217" s="6"/>
      <c r="S217" s="7"/>
    </row>
    <row r="218" spans="1:19" ht="13" x14ac:dyDescent="0.15">
      <c r="A218" s="5">
        <v>397</v>
      </c>
      <c r="B218" s="6" t="s">
        <v>28</v>
      </c>
      <c r="C218" s="6" t="s">
        <v>29</v>
      </c>
      <c r="D218" s="5">
        <v>30</v>
      </c>
      <c r="E218" s="6" t="s">
        <v>1619</v>
      </c>
      <c r="F218" s="5">
        <v>3</v>
      </c>
      <c r="G218" s="5">
        <v>1.45</v>
      </c>
      <c r="H218" s="5">
        <v>1.45</v>
      </c>
      <c r="I218" s="5">
        <v>249.22</v>
      </c>
      <c r="J218" s="5">
        <v>250.67</v>
      </c>
      <c r="K218" s="5">
        <v>248.488</v>
      </c>
      <c r="L218" s="5">
        <v>249.57400000000001</v>
      </c>
      <c r="M218" s="6" t="s">
        <v>5602</v>
      </c>
      <c r="N218" s="6" t="s">
        <v>5603</v>
      </c>
      <c r="O218" s="6" t="s">
        <v>5604</v>
      </c>
      <c r="P218" s="5">
        <v>0</v>
      </c>
      <c r="Q218" s="5">
        <v>2</v>
      </c>
      <c r="R218" s="6"/>
      <c r="S218" s="7"/>
    </row>
    <row r="219" spans="1:19" ht="13" x14ac:dyDescent="0.15">
      <c r="A219" s="5">
        <v>397</v>
      </c>
      <c r="B219" s="6" t="s">
        <v>28</v>
      </c>
      <c r="C219" s="6" t="s">
        <v>29</v>
      </c>
      <c r="D219" s="5">
        <v>30</v>
      </c>
      <c r="E219" s="6" t="s">
        <v>1619</v>
      </c>
      <c r="F219" s="5">
        <v>4</v>
      </c>
      <c r="G219" s="5">
        <v>1.46</v>
      </c>
      <c r="H219" s="5">
        <v>1.46</v>
      </c>
      <c r="I219" s="5">
        <v>250.67</v>
      </c>
      <c r="J219" s="5">
        <v>252.13</v>
      </c>
      <c r="K219" s="5">
        <v>249.57400000000001</v>
      </c>
      <c r="L219" s="5">
        <v>250.66800000000001</v>
      </c>
      <c r="M219" s="6" t="s">
        <v>5605</v>
      </c>
      <c r="N219" s="6" t="s">
        <v>5606</v>
      </c>
      <c r="O219" s="6" t="s">
        <v>5607</v>
      </c>
      <c r="P219" s="5">
        <v>1</v>
      </c>
      <c r="Q219" s="5">
        <v>2</v>
      </c>
      <c r="R219" s="6"/>
      <c r="S219" s="7"/>
    </row>
    <row r="220" spans="1:19" ht="13" x14ac:dyDescent="0.15">
      <c r="A220" s="5">
        <v>397</v>
      </c>
      <c r="B220" s="6" t="s">
        <v>28</v>
      </c>
      <c r="C220" s="6" t="s">
        <v>29</v>
      </c>
      <c r="D220" s="5">
        <v>30</v>
      </c>
      <c r="E220" s="6" t="s">
        <v>1619</v>
      </c>
      <c r="F220" s="5">
        <v>5</v>
      </c>
      <c r="G220" s="5">
        <v>0.55000000000000004</v>
      </c>
      <c r="H220" s="5">
        <v>0.55000000000000004</v>
      </c>
      <c r="I220" s="5">
        <v>252.13</v>
      </c>
      <c r="J220" s="5">
        <v>252.68</v>
      </c>
      <c r="K220" s="5">
        <v>250.66800000000001</v>
      </c>
      <c r="L220" s="5">
        <v>251.08</v>
      </c>
      <c r="M220" s="6" t="s">
        <v>5608</v>
      </c>
      <c r="N220" s="6" t="s">
        <v>5609</v>
      </c>
      <c r="O220" s="6" t="s">
        <v>5610</v>
      </c>
      <c r="P220" s="5">
        <v>1</v>
      </c>
      <c r="Q220" s="5">
        <v>1</v>
      </c>
      <c r="R220" s="6"/>
      <c r="S220" s="7"/>
    </row>
    <row r="221" spans="1:19" ht="13" x14ac:dyDescent="0.15">
      <c r="A221" s="5">
        <v>397</v>
      </c>
      <c r="B221" s="6" t="s">
        <v>28</v>
      </c>
      <c r="C221" s="6" t="s">
        <v>29</v>
      </c>
      <c r="D221" s="5">
        <v>30</v>
      </c>
      <c r="E221" s="6" t="s">
        <v>1619</v>
      </c>
      <c r="F221" s="6" t="s">
        <v>119</v>
      </c>
      <c r="G221" s="5">
        <v>0.16</v>
      </c>
      <c r="H221" s="5">
        <v>0.16</v>
      </c>
      <c r="I221" s="5">
        <v>252.68</v>
      </c>
      <c r="J221" s="5">
        <v>252.84</v>
      </c>
      <c r="K221" s="5">
        <v>251.08</v>
      </c>
      <c r="L221" s="5">
        <v>251.2</v>
      </c>
      <c r="M221" s="6" t="s">
        <v>5611</v>
      </c>
      <c r="N221" s="6" t="s">
        <v>5612</v>
      </c>
      <c r="O221" s="6" t="s">
        <v>5613</v>
      </c>
      <c r="P221" s="5">
        <v>1</v>
      </c>
      <c r="Q221" s="5">
        <v>0</v>
      </c>
      <c r="R221" s="6"/>
      <c r="S221" s="7"/>
    </row>
    <row r="222" spans="1:19" ht="13" x14ac:dyDescent="0.15">
      <c r="A222" s="5">
        <v>397</v>
      </c>
      <c r="B222" s="6" t="s">
        <v>28</v>
      </c>
      <c r="C222" s="6" t="s">
        <v>29</v>
      </c>
      <c r="D222" s="5">
        <v>31</v>
      </c>
      <c r="E222" s="6" t="s">
        <v>1619</v>
      </c>
      <c r="F222" s="5">
        <v>1</v>
      </c>
      <c r="G222" s="5">
        <v>1.46</v>
      </c>
      <c r="H222" s="5">
        <v>1.46</v>
      </c>
      <c r="I222" s="5">
        <v>251.2</v>
      </c>
      <c r="J222" s="5">
        <v>252.66</v>
      </c>
      <c r="K222" s="5">
        <v>251.2</v>
      </c>
      <c r="L222" s="5">
        <v>252.42699999999999</v>
      </c>
      <c r="M222" s="6" t="s">
        <v>5614</v>
      </c>
      <c r="N222" s="6" t="s">
        <v>5615</v>
      </c>
      <c r="O222" s="6" t="s">
        <v>5616</v>
      </c>
      <c r="P222" s="5">
        <v>0</v>
      </c>
      <c r="Q222" s="5">
        <v>1</v>
      </c>
      <c r="R222" s="6"/>
      <c r="S222" s="7"/>
    </row>
    <row r="223" spans="1:19" ht="13" x14ac:dyDescent="0.15">
      <c r="A223" s="5">
        <v>397</v>
      </c>
      <c r="B223" s="6" t="s">
        <v>28</v>
      </c>
      <c r="C223" s="6" t="s">
        <v>29</v>
      </c>
      <c r="D223" s="5">
        <v>31</v>
      </c>
      <c r="E223" s="6" t="s">
        <v>1619</v>
      </c>
      <c r="F223" s="5">
        <v>2</v>
      </c>
      <c r="G223" s="5">
        <v>1.46</v>
      </c>
      <c r="H223" s="5">
        <v>1.46</v>
      </c>
      <c r="I223" s="5">
        <v>252.66</v>
      </c>
      <c r="J223" s="5">
        <v>254.12</v>
      </c>
      <c r="K223" s="5">
        <v>252.42699999999999</v>
      </c>
      <c r="L223" s="5">
        <v>253.655</v>
      </c>
      <c r="M223" s="6" t="s">
        <v>5617</v>
      </c>
      <c r="N223" s="6" t="s">
        <v>5618</v>
      </c>
      <c r="O223" s="6" t="s">
        <v>5619</v>
      </c>
      <c r="P223" s="5">
        <v>0</v>
      </c>
      <c r="Q223" s="5">
        <v>3</v>
      </c>
      <c r="R223" s="6"/>
      <c r="S223" s="7"/>
    </row>
    <row r="224" spans="1:19" ht="13" x14ac:dyDescent="0.15">
      <c r="A224" s="5">
        <v>397</v>
      </c>
      <c r="B224" s="6" t="s">
        <v>28</v>
      </c>
      <c r="C224" s="6" t="s">
        <v>29</v>
      </c>
      <c r="D224" s="5">
        <v>31</v>
      </c>
      <c r="E224" s="6" t="s">
        <v>1619</v>
      </c>
      <c r="F224" s="5">
        <v>3</v>
      </c>
      <c r="G224" s="5">
        <v>1.49</v>
      </c>
      <c r="H224" s="5">
        <v>1.49</v>
      </c>
      <c r="I224" s="5">
        <v>254.12</v>
      </c>
      <c r="J224" s="5">
        <v>255.61</v>
      </c>
      <c r="K224" s="5">
        <v>253.655</v>
      </c>
      <c r="L224" s="5">
        <v>254.90700000000001</v>
      </c>
      <c r="M224" s="6" t="s">
        <v>5620</v>
      </c>
      <c r="N224" s="6" t="s">
        <v>5621</v>
      </c>
      <c r="O224" s="6" t="s">
        <v>5622</v>
      </c>
      <c r="P224" s="5">
        <v>0</v>
      </c>
      <c r="Q224" s="5">
        <v>1</v>
      </c>
      <c r="R224" s="6"/>
      <c r="S224" s="7"/>
    </row>
    <row r="225" spans="1:19" ht="13" x14ac:dyDescent="0.15">
      <c r="A225" s="5">
        <v>397</v>
      </c>
      <c r="B225" s="6" t="s">
        <v>28</v>
      </c>
      <c r="C225" s="6" t="s">
        <v>29</v>
      </c>
      <c r="D225" s="5">
        <v>31</v>
      </c>
      <c r="E225" s="6" t="s">
        <v>1619</v>
      </c>
      <c r="F225" s="5">
        <v>4</v>
      </c>
      <c r="G225" s="5">
        <v>1.1299999999999999</v>
      </c>
      <c r="H225" s="5">
        <v>1.1299999999999999</v>
      </c>
      <c r="I225" s="5">
        <v>255.61</v>
      </c>
      <c r="J225" s="5">
        <v>256.74</v>
      </c>
      <c r="K225" s="5">
        <v>254.90700000000001</v>
      </c>
      <c r="L225" s="5">
        <v>255.857</v>
      </c>
      <c r="M225" s="6" t="s">
        <v>5623</v>
      </c>
      <c r="N225" s="6" t="s">
        <v>5624</v>
      </c>
      <c r="O225" s="6" t="s">
        <v>5625</v>
      </c>
      <c r="P225" s="5">
        <v>0</v>
      </c>
      <c r="Q225" s="5">
        <v>1</v>
      </c>
      <c r="R225" s="6"/>
      <c r="S225" s="7"/>
    </row>
    <row r="226" spans="1:19" ht="13" x14ac:dyDescent="0.15">
      <c r="A226" s="5">
        <v>397</v>
      </c>
      <c r="B226" s="6" t="s">
        <v>28</v>
      </c>
      <c r="C226" s="6" t="s">
        <v>29</v>
      </c>
      <c r="D226" s="5">
        <v>31</v>
      </c>
      <c r="E226" s="6" t="s">
        <v>1619</v>
      </c>
      <c r="F226" s="6" t="s">
        <v>119</v>
      </c>
      <c r="G226" s="5">
        <v>0.17</v>
      </c>
      <c r="H226" s="5">
        <v>0.17</v>
      </c>
      <c r="I226" s="5">
        <v>256.74</v>
      </c>
      <c r="J226" s="5">
        <v>256.91000000000003</v>
      </c>
      <c r="K226" s="5">
        <v>255.857</v>
      </c>
      <c r="L226" s="5">
        <v>256</v>
      </c>
      <c r="M226" s="6" t="s">
        <v>5626</v>
      </c>
      <c r="N226" s="6" t="s">
        <v>5627</v>
      </c>
      <c r="O226" s="6" t="s">
        <v>5628</v>
      </c>
      <c r="P226" s="5">
        <v>1</v>
      </c>
      <c r="Q226" s="5">
        <v>0</v>
      </c>
      <c r="R226" s="6"/>
      <c r="S226" s="7"/>
    </row>
    <row r="227" spans="1:19" ht="13" x14ac:dyDescent="0.15">
      <c r="A227" s="5">
        <v>397</v>
      </c>
      <c r="B227" s="6" t="s">
        <v>28</v>
      </c>
      <c r="C227" s="6" t="s">
        <v>29</v>
      </c>
      <c r="D227" s="5">
        <v>32</v>
      </c>
      <c r="E227" s="6" t="s">
        <v>1619</v>
      </c>
      <c r="F227" s="5">
        <v>1</v>
      </c>
      <c r="G227" s="5">
        <v>1.5</v>
      </c>
      <c r="H227" s="5">
        <v>1.5</v>
      </c>
      <c r="I227" s="5">
        <v>256</v>
      </c>
      <c r="J227" s="5">
        <v>257.5</v>
      </c>
      <c r="K227" s="5">
        <v>256</v>
      </c>
      <c r="L227" s="5">
        <v>257.05</v>
      </c>
      <c r="M227" s="6" t="s">
        <v>5629</v>
      </c>
      <c r="N227" s="6" t="s">
        <v>5630</v>
      </c>
      <c r="O227" s="6" t="s">
        <v>5631</v>
      </c>
      <c r="P227" s="5">
        <v>0</v>
      </c>
      <c r="Q227" s="5">
        <v>1</v>
      </c>
      <c r="R227" s="6"/>
      <c r="S227" s="7"/>
    </row>
    <row r="228" spans="1:19" ht="13" x14ac:dyDescent="0.15">
      <c r="A228" s="5">
        <v>397</v>
      </c>
      <c r="B228" s="6" t="s">
        <v>28</v>
      </c>
      <c r="C228" s="6" t="s">
        <v>29</v>
      </c>
      <c r="D228" s="5">
        <v>32</v>
      </c>
      <c r="E228" s="6" t="s">
        <v>1619</v>
      </c>
      <c r="F228" s="5">
        <v>2</v>
      </c>
      <c r="G228" s="5">
        <v>1.5</v>
      </c>
      <c r="H228" s="5">
        <v>1.5</v>
      </c>
      <c r="I228" s="5">
        <v>257.5</v>
      </c>
      <c r="J228" s="5">
        <v>259</v>
      </c>
      <c r="K228" s="5">
        <v>257.05</v>
      </c>
      <c r="L228" s="5">
        <v>258.10000000000002</v>
      </c>
      <c r="M228" s="6" t="s">
        <v>5632</v>
      </c>
      <c r="N228" s="6" t="s">
        <v>5633</v>
      </c>
      <c r="O228" s="6" t="s">
        <v>5634</v>
      </c>
      <c r="P228" s="5">
        <v>0</v>
      </c>
      <c r="Q228" s="5">
        <v>2</v>
      </c>
      <c r="R228" s="6"/>
      <c r="S228" s="7"/>
    </row>
    <row r="229" spans="1:19" ht="13" x14ac:dyDescent="0.15">
      <c r="A229" s="5">
        <v>397</v>
      </c>
      <c r="B229" s="6" t="s">
        <v>28</v>
      </c>
      <c r="C229" s="6" t="s">
        <v>29</v>
      </c>
      <c r="D229" s="5">
        <v>32</v>
      </c>
      <c r="E229" s="6" t="s">
        <v>1619</v>
      </c>
      <c r="F229" s="5">
        <v>3</v>
      </c>
      <c r="G229" s="5">
        <v>1.5</v>
      </c>
      <c r="H229" s="5">
        <v>1.5</v>
      </c>
      <c r="I229" s="5">
        <v>259</v>
      </c>
      <c r="J229" s="5">
        <v>260.5</v>
      </c>
      <c r="K229" s="5">
        <v>258.10000000000002</v>
      </c>
      <c r="L229" s="5">
        <v>259.14999999999998</v>
      </c>
      <c r="M229" s="6" t="s">
        <v>5635</v>
      </c>
      <c r="N229" s="6" t="s">
        <v>5636</v>
      </c>
      <c r="O229" s="6" t="s">
        <v>5637</v>
      </c>
      <c r="P229" s="5">
        <v>0</v>
      </c>
      <c r="Q229" s="5">
        <v>5</v>
      </c>
      <c r="R229" s="6"/>
      <c r="S229" s="7"/>
    </row>
    <row r="230" spans="1:19" ht="13" x14ac:dyDescent="0.15">
      <c r="A230" s="5">
        <v>397</v>
      </c>
      <c r="B230" s="6" t="s">
        <v>28</v>
      </c>
      <c r="C230" s="6" t="s">
        <v>29</v>
      </c>
      <c r="D230" s="5">
        <v>32</v>
      </c>
      <c r="E230" s="6" t="s">
        <v>1619</v>
      </c>
      <c r="F230" s="5">
        <v>4</v>
      </c>
      <c r="G230" s="5">
        <v>1.5</v>
      </c>
      <c r="H230" s="5">
        <v>1.5</v>
      </c>
      <c r="I230" s="5">
        <v>260.5</v>
      </c>
      <c r="J230" s="5">
        <v>262</v>
      </c>
      <c r="K230" s="5">
        <v>259.14999999999998</v>
      </c>
      <c r="L230" s="5">
        <v>260.2</v>
      </c>
      <c r="M230" s="6" t="s">
        <v>5638</v>
      </c>
      <c r="N230" s="6" t="s">
        <v>5639</v>
      </c>
      <c r="O230" s="6" t="s">
        <v>5640</v>
      </c>
      <c r="P230" s="5">
        <v>1</v>
      </c>
      <c r="Q230" s="5">
        <v>1</v>
      </c>
      <c r="R230" s="6"/>
      <c r="S230" s="7"/>
    </row>
    <row r="231" spans="1:19" ht="13" x14ac:dyDescent="0.15">
      <c r="A231" s="5">
        <v>397</v>
      </c>
      <c r="B231" s="6" t="s">
        <v>28</v>
      </c>
      <c r="C231" s="6" t="s">
        <v>29</v>
      </c>
      <c r="D231" s="5">
        <v>32</v>
      </c>
      <c r="E231" s="6" t="s">
        <v>1619</v>
      </c>
      <c r="F231" s="5">
        <v>5</v>
      </c>
      <c r="G231" s="5">
        <v>0.73</v>
      </c>
      <c r="H231" s="5">
        <v>0.73</v>
      </c>
      <c r="I231" s="5">
        <v>262</v>
      </c>
      <c r="J231" s="5">
        <v>262.73</v>
      </c>
      <c r="K231" s="5">
        <v>260.2</v>
      </c>
      <c r="L231" s="5">
        <v>260.71100000000001</v>
      </c>
      <c r="M231" s="6" t="s">
        <v>5641</v>
      </c>
      <c r="N231" s="6" t="s">
        <v>5642</v>
      </c>
      <c r="O231" s="6" t="s">
        <v>5643</v>
      </c>
      <c r="P231" s="5">
        <v>1</v>
      </c>
      <c r="Q231" s="5">
        <v>1</v>
      </c>
      <c r="R231" s="6"/>
      <c r="S231" s="7"/>
    </row>
    <row r="232" spans="1:19" ht="13" x14ac:dyDescent="0.15">
      <c r="A232" s="5">
        <v>397</v>
      </c>
      <c r="B232" s="6" t="s">
        <v>28</v>
      </c>
      <c r="C232" s="6" t="s">
        <v>29</v>
      </c>
      <c r="D232" s="5">
        <v>32</v>
      </c>
      <c r="E232" s="6" t="s">
        <v>1619</v>
      </c>
      <c r="F232" s="6" t="s">
        <v>119</v>
      </c>
      <c r="G232" s="5">
        <v>0.27</v>
      </c>
      <c r="H232" s="5">
        <v>0.27</v>
      </c>
      <c r="I232" s="5">
        <v>262.73</v>
      </c>
      <c r="J232" s="5">
        <v>263</v>
      </c>
      <c r="K232" s="5">
        <v>260.71100000000001</v>
      </c>
      <c r="L232" s="5">
        <v>260.89999999999998</v>
      </c>
      <c r="M232" s="6" t="s">
        <v>5644</v>
      </c>
      <c r="N232" s="6" t="s">
        <v>5645</v>
      </c>
      <c r="O232" s="6" t="s">
        <v>5646</v>
      </c>
      <c r="P232" s="5">
        <v>1</v>
      </c>
      <c r="Q232" s="5">
        <v>0</v>
      </c>
      <c r="R232" s="6"/>
      <c r="S232" s="7"/>
    </row>
    <row r="233" spans="1:19" ht="13" x14ac:dyDescent="0.15">
      <c r="A233" s="5">
        <v>397</v>
      </c>
      <c r="B233" s="6" t="s">
        <v>28</v>
      </c>
      <c r="C233" s="6" t="s">
        <v>29</v>
      </c>
      <c r="D233" s="5">
        <v>33</v>
      </c>
      <c r="E233" s="6" t="s">
        <v>1619</v>
      </c>
      <c r="F233" s="5">
        <v>1</v>
      </c>
      <c r="G233" s="5">
        <v>1.5</v>
      </c>
      <c r="H233" s="5">
        <v>1.5</v>
      </c>
      <c r="I233" s="5">
        <v>260.89999999999998</v>
      </c>
      <c r="J233" s="5">
        <v>262.39999999999998</v>
      </c>
      <c r="K233" s="5">
        <v>260.89999999999998</v>
      </c>
      <c r="L233" s="5">
        <v>262.029</v>
      </c>
      <c r="M233" s="6" t="s">
        <v>5647</v>
      </c>
      <c r="N233" s="6" t="s">
        <v>5648</v>
      </c>
      <c r="O233" s="6" t="s">
        <v>5649</v>
      </c>
      <c r="P233" s="5">
        <v>0</v>
      </c>
      <c r="Q233" s="5">
        <v>1</v>
      </c>
      <c r="R233" s="6"/>
      <c r="S233" s="7"/>
    </row>
    <row r="234" spans="1:19" ht="13" x14ac:dyDescent="0.15">
      <c r="A234" s="5">
        <v>397</v>
      </c>
      <c r="B234" s="6" t="s">
        <v>28</v>
      </c>
      <c r="C234" s="6" t="s">
        <v>29</v>
      </c>
      <c r="D234" s="5">
        <v>33</v>
      </c>
      <c r="E234" s="6" t="s">
        <v>1619</v>
      </c>
      <c r="F234" s="5">
        <v>2</v>
      </c>
      <c r="G234" s="5">
        <v>1.5</v>
      </c>
      <c r="H234" s="5">
        <v>1.5</v>
      </c>
      <c r="I234" s="5">
        <v>262.39999999999998</v>
      </c>
      <c r="J234" s="5">
        <v>263.89999999999998</v>
      </c>
      <c r="K234" s="5">
        <v>262.029</v>
      </c>
      <c r="L234" s="5">
        <v>263.15699999999998</v>
      </c>
      <c r="M234" s="6" t="s">
        <v>5650</v>
      </c>
      <c r="N234" s="6" t="s">
        <v>5651</v>
      </c>
      <c r="O234" s="6" t="s">
        <v>5652</v>
      </c>
      <c r="P234" s="5">
        <v>0</v>
      </c>
      <c r="Q234" s="5">
        <v>1</v>
      </c>
      <c r="R234" s="6"/>
      <c r="S234" s="7"/>
    </row>
    <row r="235" spans="1:19" ht="13" x14ac:dyDescent="0.15">
      <c r="A235" s="5">
        <v>397</v>
      </c>
      <c r="B235" s="6" t="s">
        <v>28</v>
      </c>
      <c r="C235" s="6" t="s">
        <v>29</v>
      </c>
      <c r="D235" s="5">
        <v>33</v>
      </c>
      <c r="E235" s="6" t="s">
        <v>1619</v>
      </c>
      <c r="F235" s="5">
        <v>3</v>
      </c>
      <c r="G235" s="5">
        <v>1.5</v>
      </c>
      <c r="H235" s="5">
        <v>1.5</v>
      </c>
      <c r="I235" s="5">
        <v>263.89999999999998</v>
      </c>
      <c r="J235" s="5">
        <v>265.39999999999998</v>
      </c>
      <c r="K235" s="5">
        <v>263.15699999999998</v>
      </c>
      <c r="L235" s="5">
        <v>264.286</v>
      </c>
      <c r="M235" s="6" t="s">
        <v>5653</v>
      </c>
      <c r="N235" s="6" t="s">
        <v>5654</v>
      </c>
      <c r="O235" s="6" t="s">
        <v>5655</v>
      </c>
      <c r="P235" s="5">
        <v>0</v>
      </c>
      <c r="Q235" s="5">
        <v>1</v>
      </c>
      <c r="R235" s="6"/>
      <c r="S235" s="7"/>
    </row>
    <row r="236" spans="1:19" ht="13" x14ac:dyDescent="0.15">
      <c r="A236" s="5">
        <v>397</v>
      </c>
      <c r="B236" s="6" t="s">
        <v>28</v>
      </c>
      <c r="C236" s="6" t="s">
        <v>29</v>
      </c>
      <c r="D236" s="5">
        <v>33</v>
      </c>
      <c r="E236" s="6" t="s">
        <v>1619</v>
      </c>
      <c r="F236" s="5">
        <v>4</v>
      </c>
      <c r="G236" s="5">
        <v>1.1200000000000001</v>
      </c>
      <c r="H236" s="5">
        <v>1.1200000000000001</v>
      </c>
      <c r="I236" s="5">
        <v>265.39999999999998</v>
      </c>
      <c r="J236" s="5">
        <v>266.52</v>
      </c>
      <c r="K236" s="5">
        <v>264.286</v>
      </c>
      <c r="L236" s="5">
        <v>265.12799999999999</v>
      </c>
      <c r="M236" s="6" t="s">
        <v>5656</v>
      </c>
      <c r="N236" s="6" t="s">
        <v>5657</v>
      </c>
      <c r="O236" s="6" t="s">
        <v>5658</v>
      </c>
      <c r="P236" s="5">
        <v>0</v>
      </c>
      <c r="Q236" s="5">
        <v>3</v>
      </c>
      <c r="R236" s="6"/>
      <c r="S236" s="7"/>
    </row>
    <row r="237" spans="1:19" ht="13" x14ac:dyDescent="0.15">
      <c r="A237" s="5">
        <v>397</v>
      </c>
      <c r="B237" s="6" t="s">
        <v>28</v>
      </c>
      <c r="C237" s="6" t="s">
        <v>29</v>
      </c>
      <c r="D237" s="5">
        <v>33</v>
      </c>
      <c r="E237" s="6" t="s">
        <v>1619</v>
      </c>
      <c r="F237" s="5">
        <v>5</v>
      </c>
      <c r="G237" s="5">
        <v>0.51</v>
      </c>
      <c r="H237" s="5">
        <v>0.51</v>
      </c>
      <c r="I237" s="5">
        <v>266.52</v>
      </c>
      <c r="J237" s="5">
        <v>267.02999999999997</v>
      </c>
      <c r="K237" s="5">
        <v>265.12799999999999</v>
      </c>
      <c r="L237" s="5">
        <v>265.512</v>
      </c>
      <c r="M237" s="6" t="s">
        <v>5659</v>
      </c>
      <c r="N237" s="6" t="s">
        <v>5660</v>
      </c>
      <c r="O237" s="6" t="s">
        <v>5661</v>
      </c>
      <c r="P237" s="5">
        <v>0</v>
      </c>
      <c r="Q237" s="5">
        <v>1</v>
      </c>
      <c r="R237" s="6"/>
      <c r="S237" s="7"/>
    </row>
    <row r="238" spans="1:19" ht="13" x14ac:dyDescent="0.15">
      <c r="A238" s="5">
        <v>397</v>
      </c>
      <c r="B238" s="6" t="s">
        <v>28</v>
      </c>
      <c r="C238" s="6" t="s">
        <v>29</v>
      </c>
      <c r="D238" s="5">
        <v>33</v>
      </c>
      <c r="E238" s="6" t="s">
        <v>1619</v>
      </c>
      <c r="F238" s="6" t="s">
        <v>119</v>
      </c>
      <c r="G238" s="5">
        <v>0.25</v>
      </c>
      <c r="H238" s="5">
        <v>0.25</v>
      </c>
      <c r="I238" s="5">
        <v>267.02999999999997</v>
      </c>
      <c r="J238" s="5">
        <v>267.27999999999997</v>
      </c>
      <c r="K238" s="5">
        <v>265.512</v>
      </c>
      <c r="L238" s="5">
        <v>265.7</v>
      </c>
      <c r="M238" s="6" t="s">
        <v>5662</v>
      </c>
      <c r="N238" s="6" t="s">
        <v>5663</v>
      </c>
      <c r="O238" s="6" t="s">
        <v>5664</v>
      </c>
      <c r="P238" s="5">
        <v>1</v>
      </c>
      <c r="Q238" s="5">
        <v>0</v>
      </c>
      <c r="R238" s="6"/>
      <c r="S238" s="7"/>
    </row>
    <row r="239" spans="1:19" ht="13" x14ac:dyDescent="0.15">
      <c r="A239" s="5">
        <v>397</v>
      </c>
      <c r="B239" s="6" t="s">
        <v>28</v>
      </c>
      <c r="C239" s="6" t="s">
        <v>29</v>
      </c>
      <c r="D239" s="5">
        <v>34</v>
      </c>
      <c r="E239" s="6" t="s">
        <v>1619</v>
      </c>
      <c r="F239" s="5">
        <v>1</v>
      </c>
      <c r="G239" s="5">
        <v>1.5</v>
      </c>
      <c r="H239" s="5">
        <v>1.5</v>
      </c>
      <c r="I239" s="5">
        <v>265.7</v>
      </c>
      <c r="J239" s="5">
        <v>267.2</v>
      </c>
      <c r="K239" s="5">
        <v>265.7</v>
      </c>
      <c r="L239" s="5">
        <v>266.81700000000001</v>
      </c>
      <c r="M239" s="6" t="s">
        <v>5665</v>
      </c>
      <c r="N239" s="6" t="s">
        <v>5666</v>
      </c>
      <c r="O239" s="6" t="s">
        <v>5667</v>
      </c>
      <c r="P239" s="5">
        <v>0</v>
      </c>
      <c r="Q239" s="5">
        <v>1</v>
      </c>
      <c r="R239" s="6"/>
      <c r="S239" s="7"/>
    </row>
    <row r="240" spans="1:19" ht="13" x14ac:dyDescent="0.15">
      <c r="A240" s="5">
        <v>397</v>
      </c>
      <c r="B240" s="6" t="s">
        <v>28</v>
      </c>
      <c r="C240" s="6" t="s">
        <v>29</v>
      </c>
      <c r="D240" s="5">
        <v>34</v>
      </c>
      <c r="E240" s="6" t="s">
        <v>1619</v>
      </c>
      <c r="F240" s="5">
        <v>2</v>
      </c>
      <c r="G240" s="5">
        <v>1.5</v>
      </c>
      <c r="H240" s="5">
        <v>1.5</v>
      </c>
      <c r="I240" s="5">
        <v>267.2</v>
      </c>
      <c r="J240" s="5">
        <v>268.7</v>
      </c>
      <c r="K240" s="5">
        <v>266.81700000000001</v>
      </c>
      <c r="L240" s="5">
        <v>267.93400000000003</v>
      </c>
      <c r="M240" s="6" t="s">
        <v>5668</v>
      </c>
      <c r="N240" s="6" t="s">
        <v>5669</v>
      </c>
      <c r="O240" s="6" t="s">
        <v>5670</v>
      </c>
      <c r="P240" s="5">
        <v>0</v>
      </c>
      <c r="Q240" s="5">
        <v>1</v>
      </c>
      <c r="R240" s="6"/>
      <c r="S240" s="7"/>
    </row>
    <row r="241" spans="1:19" ht="13" x14ac:dyDescent="0.15">
      <c r="A241" s="5">
        <v>397</v>
      </c>
      <c r="B241" s="6" t="s">
        <v>28</v>
      </c>
      <c r="C241" s="6" t="s">
        <v>29</v>
      </c>
      <c r="D241" s="5">
        <v>34</v>
      </c>
      <c r="E241" s="6" t="s">
        <v>1619</v>
      </c>
      <c r="F241" s="5">
        <v>3</v>
      </c>
      <c r="G241" s="5">
        <v>1.5</v>
      </c>
      <c r="H241" s="5">
        <v>1.5</v>
      </c>
      <c r="I241" s="5">
        <v>268.7</v>
      </c>
      <c r="J241" s="5">
        <v>270.2</v>
      </c>
      <c r="K241" s="5">
        <v>267.93400000000003</v>
      </c>
      <c r="L241" s="5">
        <v>269.05099999999999</v>
      </c>
      <c r="M241" s="6" t="s">
        <v>5671</v>
      </c>
      <c r="N241" s="6" t="s">
        <v>5672</v>
      </c>
      <c r="O241" s="6" t="s">
        <v>5673</v>
      </c>
      <c r="P241" s="5">
        <v>0</v>
      </c>
      <c r="Q241" s="5">
        <v>6</v>
      </c>
      <c r="R241" s="6"/>
      <c r="S241" s="7"/>
    </row>
    <row r="242" spans="1:19" ht="13" x14ac:dyDescent="0.15">
      <c r="A242" s="5">
        <v>397</v>
      </c>
      <c r="B242" s="6" t="s">
        <v>28</v>
      </c>
      <c r="C242" s="6" t="s">
        <v>29</v>
      </c>
      <c r="D242" s="5">
        <v>34</v>
      </c>
      <c r="E242" s="6" t="s">
        <v>1619</v>
      </c>
      <c r="F242" s="5">
        <v>4</v>
      </c>
      <c r="G242" s="5">
        <v>1.18</v>
      </c>
      <c r="H242" s="5">
        <v>1.18</v>
      </c>
      <c r="I242" s="5">
        <v>270.2</v>
      </c>
      <c r="J242" s="5">
        <v>271.38</v>
      </c>
      <c r="K242" s="5">
        <v>269.05099999999999</v>
      </c>
      <c r="L242" s="5">
        <v>269.93</v>
      </c>
      <c r="M242" s="6" t="s">
        <v>5674</v>
      </c>
      <c r="N242" s="6" t="s">
        <v>5675</v>
      </c>
      <c r="O242" s="6" t="s">
        <v>5676</v>
      </c>
      <c r="P242" s="5">
        <v>1</v>
      </c>
      <c r="Q242" s="5">
        <v>2</v>
      </c>
      <c r="R242" s="6"/>
      <c r="S242" s="7"/>
    </row>
    <row r="243" spans="1:19" ht="13" x14ac:dyDescent="0.15">
      <c r="A243" s="5">
        <v>397</v>
      </c>
      <c r="B243" s="6" t="s">
        <v>28</v>
      </c>
      <c r="C243" s="6" t="s">
        <v>29</v>
      </c>
      <c r="D243" s="5">
        <v>34</v>
      </c>
      <c r="E243" s="6" t="s">
        <v>1619</v>
      </c>
      <c r="F243" s="5">
        <v>5</v>
      </c>
      <c r="G243" s="5">
        <v>0.52</v>
      </c>
      <c r="H243" s="5">
        <v>0.52</v>
      </c>
      <c r="I243" s="5">
        <v>271.38</v>
      </c>
      <c r="J243" s="5">
        <v>271.89999999999998</v>
      </c>
      <c r="K243" s="5">
        <v>269.93</v>
      </c>
      <c r="L243" s="5">
        <v>270.31700000000001</v>
      </c>
      <c r="M243" s="6" t="s">
        <v>5677</v>
      </c>
      <c r="N243" s="6" t="s">
        <v>5678</v>
      </c>
      <c r="O243" s="6" t="s">
        <v>5679</v>
      </c>
      <c r="P243" s="5">
        <v>1</v>
      </c>
      <c r="Q243" s="5">
        <v>1</v>
      </c>
      <c r="R243" s="6"/>
      <c r="S243" s="7"/>
    </row>
    <row r="244" spans="1:19" ht="13" x14ac:dyDescent="0.15">
      <c r="A244" s="5">
        <v>397</v>
      </c>
      <c r="B244" s="6" t="s">
        <v>28</v>
      </c>
      <c r="C244" s="6" t="s">
        <v>29</v>
      </c>
      <c r="D244" s="5">
        <v>34</v>
      </c>
      <c r="E244" s="6" t="s">
        <v>1619</v>
      </c>
      <c r="F244" s="6" t="s">
        <v>119</v>
      </c>
      <c r="G244" s="5">
        <v>0.38</v>
      </c>
      <c r="H244" s="5">
        <v>0.38</v>
      </c>
      <c r="I244" s="5">
        <v>271.89999999999998</v>
      </c>
      <c r="J244" s="5">
        <v>272.27999999999997</v>
      </c>
      <c r="K244" s="5">
        <v>270.31700000000001</v>
      </c>
      <c r="L244" s="5">
        <v>270.60000000000002</v>
      </c>
      <c r="M244" s="6" t="s">
        <v>5680</v>
      </c>
      <c r="N244" s="6" t="s">
        <v>5681</v>
      </c>
      <c r="O244" s="6" t="s">
        <v>5682</v>
      </c>
      <c r="P244" s="5">
        <v>1</v>
      </c>
      <c r="Q244" s="5">
        <v>0</v>
      </c>
      <c r="R244" s="6"/>
      <c r="S244" s="7"/>
    </row>
    <row r="245" spans="1:19" ht="13" x14ac:dyDescent="0.15">
      <c r="A245" s="5">
        <v>397</v>
      </c>
      <c r="B245" s="6" t="s">
        <v>28</v>
      </c>
      <c r="C245" s="6" t="s">
        <v>29</v>
      </c>
      <c r="D245" s="5">
        <v>35</v>
      </c>
      <c r="E245" s="6" t="s">
        <v>1619</v>
      </c>
      <c r="F245" s="5">
        <v>1</v>
      </c>
      <c r="G245" s="5">
        <v>1.5</v>
      </c>
      <c r="H245" s="5">
        <v>1.5</v>
      </c>
      <c r="I245" s="5">
        <v>270.60000000000002</v>
      </c>
      <c r="J245" s="5">
        <v>272.10000000000002</v>
      </c>
      <c r="K245" s="5">
        <v>270.60000000000002</v>
      </c>
      <c r="L245" s="5">
        <v>271.94600000000003</v>
      </c>
      <c r="M245" s="6" t="s">
        <v>5683</v>
      </c>
      <c r="N245" s="6" t="s">
        <v>5684</v>
      </c>
      <c r="O245" s="6" t="s">
        <v>5685</v>
      </c>
      <c r="P245" s="5">
        <v>0</v>
      </c>
      <c r="Q245" s="5">
        <v>1</v>
      </c>
      <c r="R245" s="6"/>
      <c r="S245" s="7"/>
    </row>
    <row r="246" spans="1:19" ht="13" x14ac:dyDescent="0.15">
      <c r="A246" s="5">
        <v>397</v>
      </c>
      <c r="B246" s="6" t="s">
        <v>28</v>
      </c>
      <c r="C246" s="6" t="s">
        <v>29</v>
      </c>
      <c r="D246" s="5">
        <v>35</v>
      </c>
      <c r="E246" s="6" t="s">
        <v>1619</v>
      </c>
      <c r="F246" s="5">
        <v>2</v>
      </c>
      <c r="G246" s="5">
        <v>1.5</v>
      </c>
      <c r="H246" s="5">
        <v>1.5</v>
      </c>
      <c r="I246" s="5">
        <v>272.10000000000002</v>
      </c>
      <c r="J246" s="5">
        <v>273.60000000000002</v>
      </c>
      <c r="K246" s="5">
        <v>271.94600000000003</v>
      </c>
      <c r="L246" s="5">
        <v>273.29199999999997</v>
      </c>
      <c r="M246" s="6" t="s">
        <v>5686</v>
      </c>
      <c r="N246" s="6" t="s">
        <v>5687</v>
      </c>
      <c r="O246" s="6" t="s">
        <v>5688</v>
      </c>
      <c r="P246" s="5">
        <v>0</v>
      </c>
      <c r="Q246" s="5">
        <v>1</v>
      </c>
      <c r="R246" s="6"/>
      <c r="S246" s="7"/>
    </row>
    <row r="247" spans="1:19" ht="13" x14ac:dyDescent="0.15">
      <c r="A247" s="5">
        <v>397</v>
      </c>
      <c r="B247" s="6" t="s">
        <v>28</v>
      </c>
      <c r="C247" s="6" t="s">
        <v>29</v>
      </c>
      <c r="D247" s="5">
        <v>35</v>
      </c>
      <c r="E247" s="6" t="s">
        <v>1619</v>
      </c>
      <c r="F247" s="5">
        <v>3</v>
      </c>
      <c r="G247" s="5">
        <v>1.5</v>
      </c>
      <c r="H247" s="5">
        <v>1.5</v>
      </c>
      <c r="I247" s="5">
        <v>273.60000000000002</v>
      </c>
      <c r="J247" s="5">
        <v>275.10000000000002</v>
      </c>
      <c r="K247" s="5">
        <v>273.29199999999997</v>
      </c>
      <c r="L247" s="5">
        <v>274.637</v>
      </c>
      <c r="M247" s="6" t="s">
        <v>5689</v>
      </c>
      <c r="N247" s="6" t="s">
        <v>5690</v>
      </c>
      <c r="O247" s="6" t="s">
        <v>5691</v>
      </c>
      <c r="P247" s="5">
        <v>0</v>
      </c>
      <c r="Q247" s="5">
        <v>3</v>
      </c>
      <c r="R247" s="6"/>
      <c r="S247" s="7"/>
    </row>
    <row r="248" spans="1:19" ht="13" x14ac:dyDescent="0.15">
      <c r="A248" s="5">
        <v>397</v>
      </c>
      <c r="B248" s="6" t="s">
        <v>28</v>
      </c>
      <c r="C248" s="6" t="s">
        <v>29</v>
      </c>
      <c r="D248" s="5">
        <v>35</v>
      </c>
      <c r="E248" s="6" t="s">
        <v>1619</v>
      </c>
      <c r="F248" s="5">
        <v>4</v>
      </c>
      <c r="G248" s="5">
        <v>0.7</v>
      </c>
      <c r="H248" s="5">
        <v>0.7</v>
      </c>
      <c r="I248" s="5">
        <v>275.10000000000002</v>
      </c>
      <c r="J248" s="5">
        <v>275.8</v>
      </c>
      <c r="K248" s="5">
        <v>274.637</v>
      </c>
      <c r="L248" s="5">
        <v>275.26499999999999</v>
      </c>
      <c r="M248" s="6" t="s">
        <v>5692</v>
      </c>
      <c r="N248" s="6" t="s">
        <v>5693</v>
      </c>
      <c r="O248" s="6" t="s">
        <v>5694</v>
      </c>
      <c r="P248" s="5">
        <v>0</v>
      </c>
      <c r="Q248" s="5">
        <v>1</v>
      </c>
      <c r="R248" s="6"/>
      <c r="S248" s="7"/>
    </row>
    <row r="249" spans="1:19" ht="13" x14ac:dyDescent="0.15">
      <c r="A249" s="5">
        <v>397</v>
      </c>
      <c r="B249" s="6" t="s">
        <v>28</v>
      </c>
      <c r="C249" s="6" t="s">
        <v>29</v>
      </c>
      <c r="D249" s="5">
        <v>35</v>
      </c>
      <c r="E249" s="6" t="s">
        <v>1619</v>
      </c>
      <c r="F249" s="6" t="s">
        <v>119</v>
      </c>
      <c r="G249" s="5">
        <v>0.15</v>
      </c>
      <c r="H249" s="5">
        <v>0.15</v>
      </c>
      <c r="I249" s="5">
        <v>275.8</v>
      </c>
      <c r="J249" s="5">
        <v>275.95</v>
      </c>
      <c r="K249" s="5">
        <v>275.26499999999999</v>
      </c>
      <c r="L249" s="5">
        <v>275.39999999999998</v>
      </c>
      <c r="M249" s="6" t="s">
        <v>5695</v>
      </c>
      <c r="N249" s="6" t="s">
        <v>5696</v>
      </c>
      <c r="O249" s="6" t="s">
        <v>5697</v>
      </c>
      <c r="P249" s="5">
        <v>1</v>
      </c>
      <c r="Q249" s="5">
        <v>0</v>
      </c>
      <c r="R249" s="6"/>
      <c r="S249" s="7"/>
    </row>
    <row r="250" spans="1:19" ht="13" x14ac:dyDescent="0.15">
      <c r="A250" s="5">
        <v>397</v>
      </c>
      <c r="B250" s="6" t="s">
        <v>28</v>
      </c>
      <c r="C250" s="6" t="s">
        <v>29</v>
      </c>
      <c r="D250" s="5">
        <v>36</v>
      </c>
      <c r="E250" s="6" t="s">
        <v>1619</v>
      </c>
      <c r="F250" s="5">
        <v>1</v>
      </c>
      <c r="G250" s="5">
        <v>1.44</v>
      </c>
      <c r="H250" s="5">
        <v>1.44</v>
      </c>
      <c r="I250" s="5">
        <v>275.39999999999998</v>
      </c>
      <c r="J250" s="5">
        <v>276.83999999999997</v>
      </c>
      <c r="K250" s="5">
        <v>275.39999999999998</v>
      </c>
      <c r="L250" s="5">
        <v>276.49900000000002</v>
      </c>
      <c r="M250" s="6" t="s">
        <v>5698</v>
      </c>
      <c r="N250" s="6" t="s">
        <v>5699</v>
      </c>
      <c r="O250" s="6" t="s">
        <v>5700</v>
      </c>
      <c r="P250" s="5">
        <v>0</v>
      </c>
      <c r="Q250" s="5">
        <v>1</v>
      </c>
      <c r="R250" s="6"/>
      <c r="S250" s="7"/>
    </row>
    <row r="251" spans="1:19" ht="13" x14ac:dyDescent="0.15">
      <c r="A251" s="5">
        <v>397</v>
      </c>
      <c r="B251" s="6" t="s">
        <v>28</v>
      </c>
      <c r="C251" s="6" t="s">
        <v>29</v>
      </c>
      <c r="D251" s="5">
        <v>36</v>
      </c>
      <c r="E251" s="6" t="s">
        <v>1619</v>
      </c>
      <c r="F251" s="5">
        <v>2</v>
      </c>
      <c r="G251" s="5">
        <v>1.5</v>
      </c>
      <c r="H251" s="5">
        <v>1.5</v>
      </c>
      <c r="I251" s="5">
        <v>276.83999999999997</v>
      </c>
      <c r="J251" s="5">
        <v>278.33999999999997</v>
      </c>
      <c r="K251" s="5">
        <v>276.49900000000002</v>
      </c>
      <c r="L251" s="5">
        <v>277.64400000000001</v>
      </c>
      <c r="M251" s="6" t="s">
        <v>5701</v>
      </c>
      <c r="N251" s="6" t="s">
        <v>5702</v>
      </c>
      <c r="O251" s="6" t="s">
        <v>5703</v>
      </c>
      <c r="P251" s="5">
        <v>0</v>
      </c>
      <c r="Q251" s="5">
        <v>1</v>
      </c>
      <c r="R251" s="6"/>
      <c r="S251" s="7"/>
    </row>
    <row r="252" spans="1:19" ht="13" x14ac:dyDescent="0.15">
      <c r="A252" s="5">
        <v>397</v>
      </c>
      <c r="B252" s="6" t="s">
        <v>28</v>
      </c>
      <c r="C252" s="6" t="s">
        <v>29</v>
      </c>
      <c r="D252" s="5">
        <v>36</v>
      </c>
      <c r="E252" s="6" t="s">
        <v>1619</v>
      </c>
      <c r="F252" s="5">
        <v>3</v>
      </c>
      <c r="G252" s="5">
        <v>1.5</v>
      </c>
      <c r="H252" s="5">
        <v>1.5</v>
      </c>
      <c r="I252" s="5">
        <v>278.33999999999997</v>
      </c>
      <c r="J252" s="5">
        <v>279.83999999999997</v>
      </c>
      <c r="K252" s="5">
        <v>277.64400000000001</v>
      </c>
      <c r="L252" s="5">
        <v>278.78899999999999</v>
      </c>
      <c r="M252" s="6" t="s">
        <v>5704</v>
      </c>
      <c r="N252" s="6" t="s">
        <v>5705</v>
      </c>
      <c r="O252" s="6" t="s">
        <v>5706</v>
      </c>
      <c r="P252" s="5">
        <v>0</v>
      </c>
      <c r="Q252" s="5">
        <v>5</v>
      </c>
      <c r="R252" s="6"/>
      <c r="S252" s="7"/>
    </row>
    <row r="253" spans="1:19" ht="13" x14ac:dyDescent="0.15">
      <c r="A253" s="5">
        <v>397</v>
      </c>
      <c r="B253" s="6" t="s">
        <v>28</v>
      </c>
      <c r="C253" s="6" t="s">
        <v>29</v>
      </c>
      <c r="D253" s="5">
        <v>36</v>
      </c>
      <c r="E253" s="6" t="s">
        <v>1619</v>
      </c>
      <c r="F253" s="5">
        <v>4</v>
      </c>
      <c r="G253" s="5">
        <v>1.22</v>
      </c>
      <c r="H253" s="5">
        <v>1.22</v>
      </c>
      <c r="I253" s="5">
        <v>279.83999999999997</v>
      </c>
      <c r="J253" s="5">
        <v>281.06</v>
      </c>
      <c r="K253" s="5">
        <v>278.78899999999999</v>
      </c>
      <c r="L253" s="5">
        <v>279.72000000000003</v>
      </c>
      <c r="M253" s="6" t="s">
        <v>5707</v>
      </c>
      <c r="N253" s="6" t="s">
        <v>5708</v>
      </c>
      <c r="O253" s="6" t="s">
        <v>5709</v>
      </c>
      <c r="P253" s="5">
        <v>1</v>
      </c>
      <c r="Q253" s="5">
        <v>2</v>
      </c>
      <c r="R253" s="6"/>
      <c r="S253" s="7"/>
    </row>
    <row r="254" spans="1:19" ht="13" x14ac:dyDescent="0.15">
      <c r="A254" s="5">
        <v>397</v>
      </c>
      <c r="B254" s="6" t="s">
        <v>28</v>
      </c>
      <c r="C254" s="6" t="s">
        <v>29</v>
      </c>
      <c r="D254" s="5">
        <v>36</v>
      </c>
      <c r="E254" s="6" t="s">
        <v>1619</v>
      </c>
      <c r="F254" s="5">
        <v>5</v>
      </c>
      <c r="G254" s="5">
        <v>0.52</v>
      </c>
      <c r="H254" s="5">
        <v>0.52</v>
      </c>
      <c r="I254" s="5">
        <v>281.06</v>
      </c>
      <c r="J254" s="5">
        <v>281.58</v>
      </c>
      <c r="K254" s="5">
        <v>279.72000000000003</v>
      </c>
      <c r="L254" s="5">
        <v>280.11700000000002</v>
      </c>
      <c r="M254" s="6" t="s">
        <v>5710</v>
      </c>
      <c r="N254" s="6" t="s">
        <v>5711</v>
      </c>
      <c r="O254" s="6" t="s">
        <v>5712</v>
      </c>
      <c r="P254" s="5">
        <v>1</v>
      </c>
      <c r="Q254" s="5">
        <v>1</v>
      </c>
      <c r="R254" s="6"/>
      <c r="S254" s="7"/>
    </row>
    <row r="255" spans="1:19" ht="13" x14ac:dyDescent="0.15">
      <c r="A255" s="5">
        <v>397</v>
      </c>
      <c r="B255" s="6" t="s">
        <v>28</v>
      </c>
      <c r="C255" s="6" t="s">
        <v>29</v>
      </c>
      <c r="D255" s="5">
        <v>36</v>
      </c>
      <c r="E255" s="6" t="s">
        <v>1619</v>
      </c>
      <c r="F255" s="6" t="s">
        <v>119</v>
      </c>
      <c r="G255" s="5">
        <v>0.24</v>
      </c>
      <c r="H255" s="5">
        <v>0.24</v>
      </c>
      <c r="I255" s="5">
        <v>281.58</v>
      </c>
      <c r="J255" s="5">
        <v>281.82</v>
      </c>
      <c r="K255" s="5">
        <v>280.11700000000002</v>
      </c>
      <c r="L255" s="5">
        <v>280.3</v>
      </c>
      <c r="M255" s="6" t="s">
        <v>5713</v>
      </c>
      <c r="N255" s="6" t="s">
        <v>5714</v>
      </c>
      <c r="O255" s="6" t="s">
        <v>5715</v>
      </c>
      <c r="P255" s="5">
        <v>1</v>
      </c>
      <c r="Q255" s="5">
        <v>0</v>
      </c>
      <c r="R255" s="6"/>
      <c r="S255" s="7"/>
    </row>
    <row r="256" spans="1:19" ht="13" x14ac:dyDescent="0.15">
      <c r="A256" s="5">
        <v>397</v>
      </c>
      <c r="B256" s="6" t="s">
        <v>28</v>
      </c>
      <c r="C256" s="6" t="s">
        <v>29</v>
      </c>
      <c r="D256" s="5">
        <v>37</v>
      </c>
      <c r="E256" s="6" t="s">
        <v>1619</v>
      </c>
      <c r="F256" s="5">
        <v>1</v>
      </c>
      <c r="G256" s="5">
        <v>1.5</v>
      </c>
      <c r="H256" s="5">
        <v>1.5</v>
      </c>
      <c r="I256" s="5">
        <v>280.3</v>
      </c>
      <c r="J256" s="5">
        <v>281.8</v>
      </c>
      <c r="K256" s="5">
        <v>280.3</v>
      </c>
      <c r="L256" s="5">
        <v>281.50200000000001</v>
      </c>
      <c r="M256" s="6" t="s">
        <v>5716</v>
      </c>
      <c r="N256" s="6" t="s">
        <v>5717</v>
      </c>
      <c r="O256" s="6" t="s">
        <v>5718</v>
      </c>
      <c r="P256" s="5">
        <v>0</v>
      </c>
      <c r="Q256" s="5">
        <v>1</v>
      </c>
      <c r="R256" s="6"/>
      <c r="S256" s="7"/>
    </row>
    <row r="257" spans="1:19" ht="13" x14ac:dyDescent="0.15">
      <c r="A257" s="5">
        <v>397</v>
      </c>
      <c r="B257" s="6" t="s">
        <v>28</v>
      </c>
      <c r="C257" s="6" t="s">
        <v>29</v>
      </c>
      <c r="D257" s="5">
        <v>37</v>
      </c>
      <c r="E257" s="6" t="s">
        <v>1619</v>
      </c>
      <c r="F257" s="5">
        <v>2</v>
      </c>
      <c r="G257" s="5">
        <v>1.5</v>
      </c>
      <c r="H257" s="5">
        <v>1.5</v>
      </c>
      <c r="I257" s="5">
        <v>281.8</v>
      </c>
      <c r="J257" s="5">
        <v>283.3</v>
      </c>
      <c r="K257" s="5">
        <v>281.50200000000001</v>
      </c>
      <c r="L257" s="5">
        <v>282.70400000000001</v>
      </c>
      <c r="M257" s="6" t="s">
        <v>5719</v>
      </c>
      <c r="N257" s="6" t="s">
        <v>5720</v>
      </c>
      <c r="O257" s="6" t="s">
        <v>5721</v>
      </c>
      <c r="P257" s="5">
        <v>0</v>
      </c>
      <c r="Q257" s="5">
        <v>1</v>
      </c>
      <c r="R257" s="6"/>
      <c r="S257" s="7"/>
    </row>
    <row r="258" spans="1:19" ht="13" x14ac:dyDescent="0.15">
      <c r="A258" s="5">
        <v>397</v>
      </c>
      <c r="B258" s="6" t="s">
        <v>28</v>
      </c>
      <c r="C258" s="6" t="s">
        <v>29</v>
      </c>
      <c r="D258" s="5">
        <v>37</v>
      </c>
      <c r="E258" s="6" t="s">
        <v>1619</v>
      </c>
      <c r="F258" s="5">
        <v>3</v>
      </c>
      <c r="G258" s="5">
        <v>1.5</v>
      </c>
      <c r="H258" s="5">
        <v>1.5</v>
      </c>
      <c r="I258" s="5">
        <v>283.3</v>
      </c>
      <c r="J258" s="5">
        <v>284.8</v>
      </c>
      <c r="K258" s="5">
        <v>282.70400000000001</v>
      </c>
      <c r="L258" s="5">
        <v>283.90600000000001</v>
      </c>
      <c r="M258" s="6" t="s">
        <v>5722</v>
      </c>
      <c r="N258" s="6" t="s">
        <v>5723</v>
      </c>
      <c r="O258" s="6" t="s">
        <v>5724</v>
      </c>
      <c r="P258" s="5">
        <v>0</v>
      </c>
      <c r="Q258" s="5">
        <v>3</v>
      </c>
      <c r="R258" s="6"/>
      <c r="S258" s="7"/>
    </row>
    <row r="259" spans="1:19" ht="13" x14ac:dyDescent="0.15">
      <c r="A259" s="5">
        <v>397</v>
      </c>
      <c r="B259" s="6" t="s">
        <v>28</v>
      </c>
      <c r="C259" s="6" t="s">
        <v>29</v>
      </c>
      <c r="D259" s="5">
        <v>37</v>
      </c>
      <c r="E259" s="6" t="s">
        <v>1619</v>
      </c>
      <c r="F259" s="5">
        <v>4</v>
      </c>
      <c r="G259" s="5">
        <v>1.33</v>
      </c>
      <c r="H259" s="5">
        <v>1.33</v>
      </c>
      <c r="I259" s="5">
        <v>284.8</v>
      </c>
      <c r="J259" s="5">
        <v>286.13</v>
      </c>
      <c r="K259" s="5">
        <v>283.90600000000001</v>
      </c>
      <c r="L259" s="5">
        <v>284.97199999999998</v>
      </c>
      <c r="M259" s="6" t="s">
        <v>5725</v>
      </c>
      <c r="N259" s="6" t="s">
        <v>5726</v>
      </c>
      <c r="O259" s="6" t="s">
        <v>5727</v>
      </c>
      <c r="P259" s="5">
        <v>1</v>
      </c>
      <c r="Q259" s="5">
        <v>1</v>
      </c>
      <c r="R259" s="6"/>
      <c r="S259" s="7"/>
    </row>
    <row r="260" spans="1:19" ht="13" x14ac:dyDescent="0.15">
      <c r="A260" s="5">
        <v>397</v>
      </c>
      <c r="B260" s="6" t="s">
        <v>28</v>
      </c>
      <c r="C260" s="6" t="s">
        <v>29</v>
      </c>
      <c r="D260" s="5">
        <v>37</v>
      </c>
      <c r="E260" s="6" t="s">
        <v>1619</v>
      </c>
      <c r="F260" s="6" t="s">
        <v>119</v>
      </c>
      <c r="G260" s="5">
        <v>0.16</v>
      </c>
      <c r="H260" s="5">
        <v>0.16</v>
      </c>
      <c r="I260" s="5">
        <v>286.13</v>
      </c>
      <c r="J260" s="5">
        <v>286.29000000000002</v>
      </c>
      <c r="K260" s="5">
        <v>284.97199999999998</v>
      </c>
      <c r="L260" s="5">
        <v>285.10000000000002</v>
      </c>
      <c r="M260" s="6" t="s">
        <v>5728</v>
      </c>
      <c r="N260" s="6" t="s">
        <v>5729</v>
      </c>
      <c r="O260" s="6" t="s">
        <v>5730</v>
      </c>
      <c r="P260" s="5">
        <v>1</v>
      </c>
      <c r="Q260" s="5">
        <v>0</v>
      </c>
      <c r="R260" s="6"/>
      <c r="S260" s="7"/>
    </row>
    <row r="261" spans="1:19" ht="13" x14ac:dyDescent="0.15">
      <c r="A261" s="5">
        <v>397</v>
      </c>
      <c r="B261" s="6" t="s">
        <v>28</v>
      </c>
      <c r="C261" s="6" t="s">
        <v>29</v>
      </c>
      <c r="D261" s="5">
        <v>38</v>
      </c>
      <c r="E261" s="6" t="s">
        <v>1619</v>
      </c>
      <c r="F261" s="5">
        <v>1</v>
      </c>
      <c r="G261" s="5">
        <v>1.5</v>
      </c>
      <c r="H261" s="5">
        <v>1.5</v>
      </c>
      <c r="I261" s="5">
        <v>285.10000000000002</v>
      </c>
      <c r="J261" s="5">
        <v>286.60000000000002</v>
      </c>
      <c r="K261" s="5">
        <v>285.10000000000002</v>
      </c>
      <c r="L261" s="5">
        <v>286.60000000000002</v>
      </c>
      <c r="M261" s="6" t="s">
        <v>5731</v>
      </c>
      <c r="N261" s="6" t="s">
        <v>5732</v>
      </c>
      <c r="O261" s="6" t="s">
        <v>5733</v>
      </c>
      <c r="P261" s="5">
        <v>0</v>
      </c>
      <c r="Q261" s="5">
        <v>1</v>
      </c>
      <c r="R261" s="6"/>
      <c r="S261" s="7"/>
    </row>
    <row r="262" spans="1:19" ht="13" x14ac:dyDescent="0.15">
      <c r="A262" s="5">
        <v>397</v>
      </c>
      <c r="B262" s="6" t="s">
        <v>28</v>
      </c>
      <c r="C262" s="6" t="s">
        <v>29</v>
      </c>
      <c r="D262" s="5">
        <v>38</v>
      </c>
      <c r="E262" s="6" t="s">
        <v>1619</v>
      </c>
      <c r="F262" s="5">
        <v>2</v>
      </c>
      <c r="G262" s="5">
        <v>1.49</v>
      </c>
      <c r="H262" s="5">
        <v>1.49</v>
      </c>
      <c r="I262" s="5">
        <v>286.60000000000002</v>
      </c>
      <c r="J262" s="5">
        <v>288.08999999999997</v>
      </c>
      <c r="K262" s="5">
        <v>286.60000000000002</v>
      </c>
      <c r="L262" s="5">
        <v>288.08999999999997</v>
      </c>
      <c r="M262" s="6" t="s">
        <v>5734</v>
      </c>
      <c r="N262" s="6" t="s">
        <v>5735</v>
      </c>
      <c r="O262" s="6" t="s">
        <v>5736</v>
      </c>
      <c r="P262" s="5">
        <v>0</v>
      </c>
      <c r="Q262" s="5">
        <v>4</v>
      </c>
      <c r="R262" s="6"/>
      <c r="S262" s="7"/>
    </row>
    <row r="263" spans="1:19" ht="13" x14ac:dyDescent="0.15">
      <c r="A263" s="5">
        <v>397</v>
      </c>
      <c r="B263" s="6" t="s">
        <v>28</v>
      </c>
      <c r="C263" s="6" t="s">
        <v>29</v>
      </c>
      <c r="D263" s="5">
        <v>38</v>
      </c>
      <c r="E263" s="6" t="s">
        <v>1619</v>
      </c>
      <c r="F263" s="5">
        <v>3</v>
      </c>
      <c r="G263" s="5">
        <v>1.5</v>
      </c>
      <c r="H263" s="5">
        <v>1.5</v>
      </c>
      <c r="I263" s="5">
        <v>288.08999999999997</v>
      </c>
      <c r="J263" s="5">
        <v>289.58999999999997</v>
      </c>
      <c r="K263" s="5">
        <v>288.08999999999997</v>
      </c>
      <c r="L263" s="5">
        <v>289.58999999999997</v>
      </c>
      <c r="M263" s="6" t="s">
        <v>5737</v>
      </c>
      <c r="N263" s="6" t="s">
        <v>5738</v>
      </c>
      <c r="O263" s="6" t="s">
        <v>5739</v>
      </c>
      <c r="P263" s="5">
        <v>0</v>
      </c>
      <c r="Q263" s="5">
        <v>3</v>
      </c>
      <c r="R263" s="6"/>
      <c r="S263" s="7"/>
    </row>
    <row r="264" spans="1:19" ht="13" x14ac:dyDescent="0.15">
      <c r="A264" s="5">
        <v>397</v>
      </c>
      <c r="B264" s="6" t="s">
        <v>28</v>
      </c>
      <c r="C264" s="6" t="s">
        <v>29</v>
      </c>
      <c r="D264" s="5">
        <v>38</v>
      </c>
      <c r="E264" s="6" t="s">
        <v>1619</v>
      </c>
      <c r="F264" s="5">
        <v>4</v>
      </c>
      <c r="G264" s="5">
        <v>1.1200000000000001</v>
      </c>
      <c r="H264" s="5">
        <v>1.1200000000000001</v>
      </c>
      <c r="I264" s="5">
        <v>289.58999999999997</v>
      </c>
      <c r="J264" s="5">
        <v>290.70999999999998</v>
      </c>
      <c r="K264" s="5">
        <v>289.58999999999997</v>
      </c>
      <c r="L264" s="5">
        <v>290.70999999999998</v>
      </c>
      <c r="M264" s="6" t="s">
        <v>5740</v>
      </c>
      <c r="N264" s="6" t="s">
        <v>5741</v>
      </c>
      <c r="O264" s="6" t="s">
        <v>5742</v>
      </c>
      <c r="P264" s="5">
        <v>0</v>
      </c>
      <c r="Q264" s="5">
        <v>3</v>
      </c>
      <c r="R264" s="6"/>
      <c r="S264" s="7"/>
    </row>
    <row r="265" spans="1:19" ht="13" x14ac:dyDescent="0.15">
      <c r="A265" s="5">
        <v>397</v>
      </c>
      <c r="B265" s="6" t="s">
        <v>28</v>
      </c>
      <c r="C265" s="6" t="s">
        <v>29</v>
      </c>
      <c r="D265" s="5">
        <v>38</v>
      </c>
      <c r="E265" s="6" t="s">
        <v>1619</v>
      </c>
      <c r="F265" s="5">
        <v>5</v>
      </c>
      <c r="G265" s="5">
        <v>1.24</v>
      </c>
      <c r="H265" s="5">
        <v>1.24</v>
      </c>
      <c r="I265" s="5">
        <v>290.70999999999998</v>
      </c>
      <c r="J265" s="5">
        <v>291.95</v>
      </c>
      <c r="K265" s="5">
        <v>290.70999999999998</v>
      </c>
      <c r="L265" s="5">
        <v>291.95</v>
      </c>
      <c r="M265" s="6" t="s">
        <v>5743</v>
      </c>
      <c r="N265" s="6" t="s">
        <v>5744</v>
      </c>
      <c r="O265" s="6" t="s">
        <v>5745</v>
      </c>
      <c r="P265" s="5">
        <v>2</v>
      </c>
      <c r="Q265" s="5">
        <v>1</v>
      </c>
      <c r="R265" s="6"/>
      <c r="S265" s="7"/>
    </row>
    <row r="266" spans="1:19" ht="13" x14ac:dyDescent="0.15">
      <c r="A266" s="5">
        <v>397</v>
      </c>
      <c r="B266" s="6" t="s">
        <v>28</v>
      </c>
      <c r="C266" s="6" t="s">
        <v>29</v>
      </c>
      <c r="D266" s="5">
        <v>38</v>
      </c>
      <c r="E266" s="6" t="s">
        <v>1619</v>
      </c>
      <c r="F266" s="5">
        <v>6</v>
      </c>
      <c r="G266" s="5">
        <v>1.38</v>
      </c>
      <c r="H266" s="5">
        <v>1.38</v>
      </c>
      <c r="I266" s="5">
        <v>291.95</v>
      </c>
      <c r="J266" s="5">
        <v>293.33</v>
      </c>
      <c r="K266" s="5">
        <v>291.95</v>
      </c>
      <c r="L266" s="5">
        <v>293.33</v>
      </c>
      <c r="M266" s="6" t="s">
        <v>5746</v>
      </c>
      <c r="N266" s="6" t="s">
        <v>5747</v>
      </c>
      <c r="O266" s="6" t="s">
        <v>5748</v>
      </c>
      <c r="P266" s="5">
        <v>1</v>
      </c>
      <c r="Q266" s="5">
        <v>2</v>
      </c>
      <c r="R266" s="6"/>
      <c r="S266" s="7"/>
    </row>
    <row r="267" spans="1:19" ht="13" x14ac:dyDescent="0.15">
      <c r="A267" s="5">
        <v>397</v>
      </c>
      <c r="B267" s="6" t="s">
        <v>28</v>
      </c>
      <c r="C267" s="6" t="s">
        <v>29</v>
      </c>
      <c r="D267" s="5">
        <v>38</v>
      </c>
      <c r="E267" s="6" t="s">
        <v>1619</v>
      </c>
      <c r="F267" s="6" t="s">
        <v>119</v>
      </c>
      <c r="G267" s="5">
        <v>0.78</v>
      </c>
      <c r="H267" s="5">
        <v>0.78</v>
      </c>
      <c r="I267" s="5">
        <v>293.33</v>
      </c>
      <c r="J267" s="5">
        <v>294.11</v>
      </c>
      <c r="K267" s="5">
        <v>293.33</v>
      </c>
      <c r="L267" s="5">
        <v>294.11</v>
      </c>
      <c r="M267" s="6" t="s">
        <v>5749</v>
      </c>
      <c r="N267" s="6" t="s">
        <v>5750</v>
      </c>
      <c r="O267" s="6" t="s">
        <v>5751</v>
      </c>
      <c r="P267" s="5">
        <v>1</v>
      </c>
      <c r="Q267" s="5">
        <v>0</v>
      </c>
      <c r="R267" s="6"/>
      <c r="S267" s="7"/>
    </row>
    <row r="268" spans="1:19" ht="13" x14ac:dyDescent="0.15">
      <c r="A268" s="5">
        <v>397</v>
      </c>
      <c r="B268" s="6" t="s">
        <v>28</v>
      </c>
      <c r="C268" s="6" t="s">
        <v>29</v>
      </c>
      <c r="D268" s="5">
        <v>39</v>
      </c>
      <c r="E268" s="6" t="s">
        <v>1619</v>
      </c>
      <c r="F268" s="5">
        <v>1</v>
      </c>
      <c r="G268" s="5">
        <v>1.48</v>
      </c>
      <c r="H268" s="5">
        <v>1.48</v>
      </c>
      <c r="I268" s="5">
        <v>294.8</v>
      </c>
      <c r="J268" s="5">
        <v>296.27999999999997</v>
      </c>
      <c r="K268" s="5">
        <v>294.8</v>
      </c>
      <c r="L268" s="5">
        <v>295.90100000000001</v>
      </c>
      <c r="M268" s="6" t="s">
        <v>5752</v>
      </c>
      <c r="N268" s="6" t="s">
        <v>5753</v>
      </c>
      <c r="O268" s="6" t="s">
        <v>5754</v>
      </c>
      <c r="P268" s="5">
        <v>0</v>
      </c>
      <c r="Q268" s="5">
        <v>1</v>
      </c>
      <c r="R268" s="6"/>
      <c r="S268" s="7"/>
    </row>
    <row r="269" spans="1:19" ht="13" x14ac:dyDescent="0.15">
      <c r="A269" s="5">
        <v>397</v>
      </c>
      <c r="B269" s="6" t="s">
        <v>28</v>
      </c>
      <c r="C269" s="6" t="s">
        <v>29</v>
      </c>
      <c r="D269" s="5">
        <v>39</v>
      </c>
      <c r="E269" s="6" t="s">
        <v>1619</v>
      </c>
      <c r="F269" s="5">
        <v>2</v>
      </c>
      <c r="G269" s="5">
        <v>1.47</v>
      </c>
      <c r="H269" s="5">
        <v>1.47</v>
      </c>
      <c r="I269" s="5">
        <v>296.27999999999997</v>
      </c>
      <c r="J269" s="5">
        <v>297.75</v>
      </c>
      <c r="K269" s="5">
        <v>295.90100000000001</v>
      </c>
      <c r="L269" s="5">
        <v>296.99400000000003</v>
      </c>
      <c r="M269" s="6" t="s">
        <v>5755</v>
      </c>
      <c r="N269" s="6" t="s">
        <v>5756</v>
      </c>
      <c r="O269" s="6" t="s">
        <v>5757</v>
      </c>
      <c r="P269" s="5">
        <v>0</v>
      </c>
      <c r="Q269" s="5">
        <v>3</v>
      </c>
      <c r="R269" s="6"/>
      <c r="S269" s="7"/>
    </row>
    <row r="270" spans="1:19" ht="13" x14ac:dyDescent="0.15">
      <c r="A270" s="5">
        <v>397</v>
      </c>
      <c r="B270" s="6" t="s">
        <v>28</v>
      </c>
      <c r="C270" s="6" t="s">
        <v>29</v>
      </c>
      <c r="D270" s="5">
        <v>39</v>
      </c>
      <c r="E270" s="6" t="s">
        <v>1619</v>
      </c>
      <c r="F270" s="5">
        <v>3</v>
      </c>
      <c r="G270" s="5">
        <v>1.48</v>
      </c>
      <c r="H270" s="5">
        <v>1.48</v>
      </c>
      <c r="I270" s="5">
        <v>297.75</v>
      </c>
      <c r="J270" s="5">
        <v>299.23</v>
      </c>
      <c r="K270" s="5">
        <v>296.99400000000003</v>
      </c>
      <c r="L270" s="5">
        <v>298.09399999999999</v>
      </c>
      <c r="M270" s="6" t="s">
        <v>5758</v>
      </c>
      <c r="N270" s="6" t="s">
        <v>5759</v>
      </c>
      <c r="O270" s="6" t="s">
        <v>5760</v>
      </c>
      <c r="P270" s="5">
        <v>0</v>
      </c>
      <c r="Q270" s="5">
        <v>1</v>
      </c>
      <c r="R270" s="6"/>
      <c r="S270" s="7"/>
    </row>
    <row r="271" spans="1:19" ht="13" x14ac:dyDescent="0.15">
      <c r="A271" s="5">
        <v>397</v>
      </c>
      <c r="B271" s="6" t="s">
        <v>28</v>
      </c>
      <c r="C271" s="6" t="s">
        <v>29</v>
      </c>
      <c r="D271" s="5">
        <v>39</v>
      </c>
      <c r="E271" s="6" t="s">
        <v>1619</v>
      </c>
      <c r="F271" s="5">
        <v>4</v>
      </c>
      <c r="G271" s="5">
        <v>1.47</v>
      </c>
      <c r="H271" s="5">
        <v>1.47</v>
      </c>
      <c r="I271" s="5">
        <v>299.23</v>
      </c>
      <c r="J271" s="5">
        <v>300.7</v>
      </c>
      <c r="K271" s="5">
        <v>298.09399999999999</v>
      </c>
      <c r="L271" s="5">
        <v>299.18700000000001</v>
      </c>
      <c r="M271" s="6" t="s">
        <v>5761</v>
      </c>
      <c r="N271" s="6" t="s">
        <v>5762</v>
      </c>
      <c r="O271" s="6" t="s">
        <v>5763</v>
      </c>
      <c r="P271" s="5">
        <v>0</v>
      </c>
      <c r="Q271" s="5">
        <v>1</v>
      </c>
      <c r="R271" s="6"/>
      <c r="S271" s="7"/>
    </row>
    <row r="272" spans="1:19" ht="13" x14ac:dyDescent="0.15">
      <c r="A272" s="5">
        <v>397</v>
      </c>
      <c r="B272" s="6" t="s">
        <v>28</v>
      </c>
      <c r="C272" s="6" t="s">
        <v>29</v>
      </c>
      <c r="D272" s="5">
        <v>39</v>
      </c>
      <c r="E272" s="6" t="s">
        <v>1619</v>
      </c>
      <c r="F272" s="5">
        <v>5</v>
      </c>
      <c r="G272" s="5">
        <v>0.52</v>
      </c>
      <c r="H272" s="5">
        <v>0.52</v>
      </c>
      <c r="I272" s="5">
        <v>300.7</v>
      </c>
      <c r="J272" s="5">
        <v>301.22000000000003</v>
      </c>
      <c r="K272" s="5">
        <v>299.18700000000001</v>
      </c>
      <c r="L272" s="5">
        <v>299.57400000000001</v>
      </c>
      <c r="M272" s="6" t="s">
        <v>5764</v>
      </c>
      <c r="N272" s="6" t="s">
        <v>5765</v>
      </c>
      <c r="O272" s="6" t="s">
        <v>5766</v>
      </c>
      <c r="P272" s="5">
        <v>0</v>
      </c>
      <c r="Q272" s="5">
        <v>1</v>
      </c>
      <c r="R272" s="6"/>
      <c r="S272" s="7"/>
    </row>
    <row r="273" spans="1:19" ht="13" x14ac:dyDescent="0.15">
      <c r="A273" s="5">
        <v>397</v>
      </c>
      <c r="B273" s="6" t="s">
        <v>28</v>
      </c>
      <c r="C273" s="6" t="s">
        <v>29</v>
      </c>
      <c r="D273" s="5">
        <v>39</v>
      </c>
      <c r="E273" s="6" t="s">
        <v>1619</v>
      </c>
      <c r="F273" s="6" t="s">
        <v>119</v>
      </c>
      <c r="G273" s="5">
        <v>0.17</v>
      </c>
      <c r="H273" s="5">
        <v>0.17</v>
      </c>
      <c r="I273" s="5">
        <v>301.22000000000003</v>
      </c>
      <c r="J273" s="5">
        <v>301.39</v>
      </c>
      <c r="K273" s="5">
        <v>299.57400000000001</v>
      </c>
      <c r="L273" s="5">
        <v>299.7</v>
      </c>
      <c r="M273" s="6" t="s">
        <v>5767</v>
      </c>
      <c r="N273" s="6" t="s">
        <v>5768</v>
      </c>
      <c r="O273" s="6" t="s">
        <v>5769</v>
      </c>
      <c r="P273" s="5">
        <v>1</v>
      </c>
      <c r="Q273" s="5">
        <v>0</v>
      </c>
      <c r="R273" s="6"/>
      <c r="S273" s="7"/>
    </row>
    <row r="274" spans="1:19" ht="13" x14ac:dyDescent="0.15">
      <c r="A274" s="5">
        <v>397</v>
      </c>
      <c r="B274" s="6" t="s">
        <v>28</v>
      </c>
      <c r="C274" s="6" t="s">
        <v>29</v>
      </c>
      <c r="D274" s="5">
        <v>40</v>
      </c>
      <c r="E274" s="6" t="s">
        <v>1619</v>
      </c>
      <c r="F274" s="5">
        <v>1</v>
      </c>
      <c r="G274" s="5">
        <v>1.48</v>
      </c>
      <c r="H274" s="5">
        <v>1.48</v>
      </c>
      <c r="I274" s="5">
        <v>299.7</v>
      </c>
      <c r="J274" s="5">
        <v>301.18</v>
      </c>
      <c r="K274" s="5">
        <v>299.7</v>
      </c>
      <c r="L274" s="5">
        <v>301.16500000000002</v>
      </c>
      <c r="M274" s="6" t="s">
        <v>5770</v>
      </c>
      <c r="N274" s="6" t="s">
        <v>5771</v>
      </c>
      <c r="O274" s="6" t="s">
        <v>5772</v>
      </c>
      <c r="P274" s="5">
        <v>0</v>
      </c>
      <c r="Q274" s="5">
        <v>4</v>
      </c>
      <c r="R274" s="6"/>
      <c r="S274" s="7"/>
    </row>
    <row r="275" spans="1:19" ht="13" x14ac:dyDescent="0.15">
      <c r="A275" s="5">
        <v>397</v>
      </c>
      <c r="B275" s="6" t="s">
        <v>28</v>
      </c>
      <c r="C275" s="6" t="s">
        <v>29</v>
      </c>
      <c r="D275" s="5">
        <v>40</v>
      </c>
      <c r="E275" s="6" t="s">
        <v>1619</v>
      </c>
      <c r="F275" s="5">
        <v>2</v>
      </c>
      <c r="G275" s="5">
        <v>1.47</v>
      </c>
      <c r="H275" s="5">
        <v>1.47</v>
      </c>
      <c r="I275" s="5">
        <v>301.18</v>
      </c>
      <c r="J275" s="5">
        <v>302.64999999999998</v>
      </c>
      <c r="K275" s="5">
        <v>301.16500000000002</v>
      </c>
      <c r="L275" s="5">
        <v>302.62</v>
      </c>
      <c r="M275" s="6" t="s">
        <v>5773</v>
      </c>
      <c r="N275" s="6" t="s">
        <v>5774</v>
      </c>
      <c r="O275" s="6" t="s">
        <v>5775</v>
      </c>
      <c r="P275" s="5">
        <v>0</v>
      </c>
      <c r="Q275" s="5">
        <v>1</v>
      </c>
      <c r="R275" s="6"/>
      <c r="S275" s="7"/>
    </row>
    <row r="276" spans="1:19" ht="13" x14ac:dyDescent="0.15">
      <c r="A276" s="5">
        <v>397</v>
      </c>
      <c r="B276" s="6" t="s">
        <v>28</v>
      </c>
      <c r="C276" s="6" t="s">
        <v>29</v>
      </c>
      <c r="D276" s="5">
        <v>40</v>
      </c>
      <c r="E276" s="6" t="s">
        <v>1619</v>
      </c>
      <c r="F276" s="5">
        <v>3</v>
      </c>
      <c r="G276" s="5">
        <v>1.1599999999999999</v>
      </c>
      <c r="H276" s="5">
        <v>1.1599999999999999</v>
      </c>
      <c r="I276" s="5">
        <v>302.64999999999998</v>
      </c>
      <c r="J276" s="5">
        <v>303.81</v>
      </c>
      <c r="K276" s="5">
        <v>302.62</v>
      </c>
      <c r="L276" s="5">
        <v>303.76799999999997</v>
      </c>
      <c r="M276" s="6" t="s">
        <v>5776</v>
      </c>
      <c r="N276" s="6" t="s">
        <v>5777</v>
      </c>
      <c r="O276" s="6" t="s">
        <v>5778</v>
      </c>
      <c r="P276" s="5">
        <v>1</v>
      </c>
      <c r="Q276" s="5">
        <v>3</v>
      </c>
      <c r="R276" s="6"/>
      <c r="S276" s="7"/>
    </row>
    <row r="277" spans="1:19" ht="13" x14ac:dyDescent="0.15">
      <c r="A277" s="5">
        <v>397</v>
      </c>
      <c r="B277" s="6" t="s">
        <v>28</v>
      </c>
      <c r="C277" s="6" t="s">
        <v>29</v>
      </c>
      <c r="D277" s="5">
        <v>40</v>
      </c>
      <c r="E277" s="6" t="s">
        <v>1619</v>
      </c>
      <c r="F277" s="5">
        <v>4</v>
      </c>
      <c r="G277" s="5">
        <v>0.53</v>
      </c>
      <c r="H277" s="5">
        <v>0.53</v>
      </c>
      <c r="I277" s="5">
        <v>303.81</v>
      </c>
      <c r="J277" s="5">
        <v>304.33999999999997</v>
      </c>
      <c r="K277" s="5">
        <v>303.76799999999997</v>
      </c>
      <c r="L277" s="5">
        <v>304.29199999999997</v>
      </c>
      <c r="M277" s="6" t="s">
        <v>5779</v>
      </c>
      <c r="N277" s="6" t="s">
        <v>5780</v>
      </c>
      <c r="O277" s="6" t="s">
        <v>5781</v>
      </c>
      <c r="P277" s="5">
        <v>1</v>
      </c>
      <c r="Q277" s="5">
        <v>1</v>
      </c>
      <c r="R277" s="6"/>
      <c r="S277" s="7"/>
    </row>
    <row r="278" spans="1:19" ht="13" x14ac:dyDescent="0.15">
      <c r="A278" s="5">
        <v>397</v>
      </c>
      <c r="B278" s="6" t="s">
        <v>28</v>
      </c>
      <c r="C278" s="6" t="s">
        <v>29</v>
      </c>
      <c r="D278" s="5">
        <v>40</v>
      </c>
      <c r="E278" s="6" t="s">
        <v>1619</v>
      </c>
      <c r="F278" s="6" t="s">
        <v>119</v>
      </c>
      <c r="G278" s="5">
        <v>0.21</v>
      </c>
      <c r="H278" s="5">
        <v>0.21</v>
      </c>
      <c r="I278" s="5">
        <v>304.33999999999997</v>
      </c>
      <c r="J278" s="5">
        <v>304.55</v>
      </c>
      <c r="K278" s="5">
        <v>304.29199999999997</v>
      </c>
      <c r="L278" s="5">
        <v>304.5</v>
      </c>
      <c r="M278" s="6" t="s">
        <v>5782</v>
      </c>
      <c r="N278" s="6" t="s">
        <v>5783</v>
      </c>
      <c r="O278" s="6" t="s">
        <v>5784</v>
      </c>
      <c r="P278" s="5">
        <v>1</v>
      </c>
      <c r="Q278" s="5">
        <v>0</v>
      </c>
      <c r="R278" s="6"/>
      <c r="S278" s="7"/>
    </row>
    <row r="279" spans="1:19" ht="13" x14ac:dyDescent="0.15">
      <c r="A279" s="5">
        <v>397</v>
      </c>
      <c r="B279" s="6" t="s">
        <v>28</v>
      </c>
      <c r="C279" s="6" t="s">
        <v>29</v>
      </c>
      <c r="D279" s="5">
        <v>41</v>
      </c>
      <c r="E279" s="6" t="s">
        <v>1619</v>
      </c>
      <c r="F279" s="5">
        <v>1</v>
      </c>
      <c r="G279" s="5">
        <v>1.49</v>
      </c>
      <c r="H279" s="5">
        <v>1.49</v>
      </c>
      <c r="I279" s="5">
        <v>304.5</v>
      </c>
      <c r="J279" s="5">
        <v>305.99</v>
      </c>
      <c r="K279" s="5">
        <v>304.5</v>
      </c>
      <c r="L279" s="5">
        <v>305.56400000000002</v>
      </c>
      <c r="M279" s="6" t="s">
        <v>5785</v>
      </c>
      <c r="N279" s="6" t="s">
        <v>5786</v>
      </c>
      <c r="O279" s="6" t="s">
        <v>5787</v>
      </c>
      <c r="P279" s="5">
        <v>0</v>
      </c>
      <c r="Q279" s="5">
        <v>1</v>
      </c>
      <c r="R279" s="6"/>
      <c r="S279" s="7"/>
    </row>
    <row r="280" spans="1:19" ht="13" x14ac:dyDescent="0.15">
      <c r="A280" s="5">
        <v>397</v>
      </c>
      <c r="B280" s="6" t="s">
        <v>28</v>
      </c>
      <c r="C280" s="6" t="s">
        <v>29</v>
      </c>
      <c r="D280" s="5">
        <v>41</v>
      </c>
      <c r="E280" s="6" t="s">
        <v>1619</v>
      </c>
      <c r="F280" s="5">
        <v>2</v>
      </c>
      <c r="G280" s="5">
        <v>1.48</v>
      </c>
      <c r="H280" s="5">
        <v>1.48</v>
      </c>
      <c r="I280" s="5">
        <v>305.99</v>
      </c>
      <c r="J280" s="5">
        <v>307.47000000000003</v>
      </c>
      <c r="K280" s="5">
        <v>305.56400000000002</v>
      </c>
      <c r="L280" s="5">
        <v>306.62099999999998</v>
      </c>
      <c r="M280" s="6" t="s">
        <v>5788</v>
      </c>
      <c r="N280" s="6" t="s">
        <v>5789</v>
      </c>
      <c r="O280" s="6" t="s">
        <v>5790</v>
      </c>
      <c r="P280" s="5">
        <v>0</v>
      </c>
      <c r="Q280" s="5">
        <v>1</v>
      </c>
      <c r="R280" s="6"/>
      <c r="S280" s="7"/>
    </row>
    <row r="281" spans="1:19" ht="13" x14ac:dyDescent="0.15">
      <c r="A281" s="5">
        <v>397</v>
      </c>
      <c r="B281" s="6" t="s">
        <v>28</v>
      </c>
      <c r="C281" s="6" t="s">
        <v>29</v>
      </c>
      <c r="D281" s="5">
        <v>41</v>
      </c>
      <c r="E281" s="6" t="s">
        <v>1619</v>
      </c>
      <c r="F281" s="5">
        <v>3</v>
      </c>
      <c r="G281" s="5">
        <v>1.5</v>
      </c>
      <c r="H281" s="5">
        <v>1.5</v>
      </c>
      <c r="I281" s="5">
        <v>307.47000000000003</v>
      </c>
      <c r="J281" s="5">
        <v>308.97000000000003</v>
      </c>
      <c r="K281" s="5">
        <v>306.62099999999998</v>
      </c>
      <c r="L281" s="5">
        <v>307.69299999999998</v>
      </c>
      <c r="M281" s="6" t="s">
        <v>5791</v>
      </c>
      <c r="N281" s="6" t="s">
        <v>5792</v>
      </c>
      <c r="O281" s="6" t="s">
        <v>5793</v>
      </c>
      <c r="P281" s="5">
        <v>0</v>
      </c>
      <c r="Q281" s="5">
        <v>1</v>
      </c>
      <c r="R281" s="6"/>
      <c r="S281" s="7"/>
    </row>
    <row r="282" spans="1:19" ht="13" x14ac:dyDescent="0.15">
      <c r="A282" s="5">
        <v>397</v>
      </c>
      <c r="B282" s="6" t="s">
        <v>28</v>
      </c>
      <c r="C282" s="6" t="s">
        <v>29</v>
      </c>
      <c r="D282" s="5">
        <v>41</v>
      </c>
      <c r="E282" s="6" t="s">
        <v>1619</v>
      </c>
      <c r="F282" s="5">
        <v>4</v>
      </c>
      <c r="G282" s="5">
        <v>1.49</v>
      </c>
      <c r="H282" s="5">
        <v>1.49</v>
      </c>
      <c r="I282" s="5">
        <v>308.97000000000003</v>
      </c>
      <c r="J282" s="5">
        <v>310.45999999999998</v>
      </c>
      <c r="K282" s="5">
        <v>307.69299999999998</v>
      </c>
      <c r="L282" s="5">
        <v>308.75700000000001</v>
      </c>
      <c r="M282" s="6" t="s">
        <v>5794</v>
      </c>
      <c r="N282" s="6" t="s">
        <v>5795</v>
      </c>
      <c r="O282" s="6" t="s">
        <v>5796</v>
      </c>
      <c r="P282" s="5">
        <v>0</v>
      </c>
      <c r="Q282" s="5">
        <v>1</v>
      </c>
      <c r="R282" s="6"/>
      <c r="S282" s="7"/>
    </row>
    <row r="283" spans="1:19" ht="13" x14ac:dyDescent="0.15">
      <c r="A283" s="5">
        <v>397</v>
      </c>
      <c r="B283" s="6" t="s">
        <v>28</v>
      </c>
      <c r="C283" s="6" t="s">
        <v>29</v>
      </c>
      <c r="D283" s="5">
        <v>41</v>
      </c>
      <c r="E283" s="6" t="s">
        <v>1619</v>
      </c>
      <c r="F283" s="5">
        <v>5</v>
      </c>
      <c r="G283" s="5">
        <v>0.73</v>
      </c>
      <c r="H283" s="5">
        <v>0.73</v>
      </c>
      <c r="I283" s="5">
        <v>310.45999999999998</v>
      </c>
      <c r="J283" s="5">
        <v>311.19</v>
      </c>
      <c r="K283" s="5">
        <v>308.75700000000001</v>
      </c>
      <c r="L283" s="5">
        <v>309.279</v>
      </c>
      <c r="M283" s="6" t="s">
        <v>5797</v>
      </c>
      <c r="N283" s="6" t="s">
        <v>5798</v>
      </c>
      <c r="O283" s="6" t="s">
        <v>5799</v>
      </c>
      <c r="P283" s="5">
        <v>0</v>
      </c>
      <c r="Q283" s="5">
        <v>3</v>
      </c>
      <c r="R283" s="6"/>
      <c r="S283" s="7"/>
    </row>
    <row r="284" spans="1:19" ht="13" x14ac:dyDescent="0.15">
      <c r="A284" s="5">
        <v>397</v>
      </c>
      <c r="B284" s="6" t="s">
        <v>28</v>
      </c>
      <c r="C284" s="6" t="s">
        <v>29</v>
      </c>
      <c r="D284" s="5">
        <v>41</v>
      </c>
      <c r="E284" s="6" t="s">
        <v>1619</v>
      </c>
      <c r="F284" s="6" t="s">
        <v>119</v>
      </c>
      <c r="G284" s="5">
        <v>0.17</v>
      </c>
      <c r="H284" s="5">
        <v>0.17</v>
      </c>
      <c r="I284" s="5">
        <v>311.19</v>
      </c>
      <c r="J284" s="5">
        <v>311.36</v>
      </c>
      <c r="K284" s="5">
        <v>309.279</v>
      </c>
      <c r="L284" s="5">
        <v>309.39999999999998</v>
      </c>
      <c r="M284" s="6" t="s">
        <v>5800</v>
      </c>
      <c r="N284" s="6" t="s">
        <v>5801</v>
      </c>
      <c r="O284" s="6" t="s">
        <v>5802</v>
      </c>
      <c r="P284" s="5">
        <v>1</v>
      </c>
      <c r="Q284" s="5">
        <v>0</v>
      </c>
      <c r="R284" s="6"/>
      <c r="S284" s="7"/>
    </row>
    <row r="285" spans="1:19" ht="13" x14ac:dyDescent="0.15">
      <c r="A285" s="5">
        <v>397</v>
      </c>
      <c r="B285" s="6" t="s">
        <v>28</v>
      </c>
      <c r="C285" s="6" t="s">
        <v>29</v>
      </c>
      <c r="D285" s="5">
        <v>42</v>
      </c>
      <c r="E285" s="6" t="s">
        <v>1619</v>
      </c>
      <c r="F285" s="5">
        <v>1</v>
      </c>
      <c r="G285" s="5">
        <v>1.49</v>
      </c>
      <c r="H285" s="5">
        <v>1.49</v>
      </c>
      <c r="I285" s="5">
        <v>309.39999999999998</v>
      </c>
      <c r="J285" s="5">
        <v>310.89</v>
      </c>
      <c r="K285" s="5">
        <v>309.39999999999998</v>
      </c>
      <c r="L285" s="5">
        <v>310.822</v>
      </c>
      <c r="M285" s="6" t="s">
        <v>5803</v>
      </c>
      <c r="N285" s="6" t="s">
        <v>5804</v>
      </c>
      <c r="O285" s="6" t="s">
        <v>5805</v>
      </c>
      <c r="P285" s="5">
        <v>0</v>
      </c>
      <c r="Q285" s="5">
        <v>1</v>
      </c>
      <c r="R285" s="6"/>
      <c r="S285" s="7"/>
    </row>
    <row r="286" spans="1:19" ht="13" x14ac:dyDescent="0.15">
      <c r="A286" s="5">
        <v>397</v>
      </c>
      <c r="B286" s="6" t="s">
        <v>28</v>
      </c>
      <c r="C286" s="6" t="s">
        <v>29</v>
      </c>
      <c r="D286" s="5">
        <v>42</v>
      </c>
      <c r="E286" s="6" t="s">
        <v>1619</v>
      </c>
      <c r="F286" s="5">
        <v>2</v>
      </c>
      <c r="G286" s="5">
        <v>1.49</v>
      </c>
      <c r="H286" s="5">
        <v>1.49</v>
      </c>
      <c r="I286" s="5">
        <v>310.89</v>
      </c>
      <c r="J286" s="5">
        <v>312.38</v>
      </c>
      <c r="K286" s="5">
        <v>310.822</v>
      </c>
      <c r="L286" s="5">
        <v>312.24400000000003</v>
      </c>
      <c r="M286" s="6" t="s">
        <v>5806</v>
      </c>
      <c r="N286" s="6" t="s">
        <v>5807</v>
      </c>
      <c r="O286" s="6" t="s">
        <v>5808</v>
      </c>
      <c r="P286" s="5">
        <v>0</v>
      </c>
      <c r="Q286" s="5">
        <v>5</v>
      </c>
      <c r="R286" s="6"/>
      <c r="S286" s="7"/>
    </row>
    <row r="287" spans="1:19" ht="13" x14ac:dyDescent="0.15">
      <c r="A287" s="5">
        <v>397</v>
      </c>
      <c r="B287" s="6" t="s">
        <v>28</v>
      </c>
      <c r="C287" s="6" t="s">
        <v>29</v>
      </c>
      <c r="D287" s="5">
        <v>42</v>
      </c>
      <c r="E287" s="6" t="s">
        <v>1619</v>
      </c>
      <c r="F287" s="5">
        <v>3</v>
      </c>
      <c r="G287" s="5">
        <v>1.27</v>
      </c>
      <c r="H287" s="5">
        <v>1.27</v>
      </c>
      <c r="I287" s="5">
        <v>312.38</v>
      </c>
      <c r="J287" s="5">
        <v>313.64999999999998</v>
      </c>
      <c r="K287" s="5">
        <v>312.24400000000003</v>
      </c>
      <c r="L287" s="5">
        <v>313.45600000000002</v>
      </c>
      <c r="M287" s="6" t="s">
        <v>5809</v>
      </c>
      <c r="N287" s="6" t="s">
        <v>5810</v>
      </c>
      <c r="O287" s="6" t="s">
        <v>5811</v>
      </c>
      <c r="P287" s="5">
        <v>1</v>
      </c>
      <c r="Q287" s="5">
        <v>2</v>
      </c>
      <c r="R287" s="6"/>
      <c r="S287" s="7"/>
    </row>
    <row r="288" spans="1:19" ht="13" x14ac:dyDescent="0.15">
      <c r="A288" s="5">
        <v>397</v>
      </c>
      <c r="B288" s="6" t="s">
        <v>28</v>
      </c>
      <c r="C288" s="6" t="s">
        <v>29</v>
      </c>
      <c r="D288" s="5">
        <v>42</v>
      </c>
      <c r="E288" s="6" t="s">
        <v>1619</v>
      </c>
      <c r="F288" s="5">
        <v>4</v>
      </c>
      <c r="G288" s="5">
        <v>0.52</v>
      </c>
      <c r="H288" s="5">
        <v>0.52</v>
      </c>
      <c r="I288" s="5">
        <v>313.64999999999998</v>
      </c>
      <c r="J288" s="5">
        <v>314.17</v>
      </c>
      <c r="K288" s="5">
        <v>313.45600000000002</v>
      </c>
      <c r="L288" s="5">
        <v>313.952</v>
      </c>
      <c r="M288" s="6" t="s">
        <v>5812</v>
      </c>
      <c r="N288" s="6" t="s">
        <v>5813</v>
      </c>
      <c r="O288" s="6" t="s">
        <v>5814</v>
      </c>
      <c r="P288" s="5">
        <v>1</v>
      </c>
      <c r="Q288" s="5">
        <v>1</v>
      </c>
      <c r="R288" s="6"/>
      <c r="S288" s="7"/>
    </row>
    <row r="289" spans="1:19" ht="13" x14ac:dyDescent="0.15">
      <c r="A289" s="5">
        <v>397</v>
      </c>
      <c r="B289" s="6" t="s">
        <v>28</v>
      </c>
      <c r="C289" s="6" t="s">
        <v>29</v>
      </c>
      <c r="D289" s="5">
        <v>42</v>
      </c>
      <c r="E289" s="6" t="s">
        <v>1619</v>
      </c>
      <c r="F289" s="6" t="s">
        <v>119</v>
      </c>
      <c r="G289" s="5">
        <v>0.26</v>
      </c>
      <c r="H289" s="5">
        <v>0.26</v>
      </c>
      <c r="I289" s="5">
        <v>314.17</v>
      </c>
      <c r="J289" s="5">
        <v>314.43</v>
      </c>
      <c r="K289" s="5">
        <v>313.952</v>
      </c>
      <c r="L289" s="5">
        <v>314.2</v>
      </c>
      <c r="M289" s="6" t="s">
        <v>5815</v>
      </c>
      <c r="N289" s="6" t="s">
        <v>5816</v>
      </c>
      <c r="O289" s="6" t="s">
        <v>5817</v>
      </c>
      <c r="P289" s="5">
        <v>1</v>
      </c>
      <c r="Q289" s="5">
        <v>0</v>
      </c>
      <c r="R289" s="6"/>
      <c r="S289" s="7"/>
    </row>
    <row r="290" spans="1:19" ht="13" x14ac:dyDescent="0.15">
      <c r="A290" s="5">
        <v>397</v>
      </c>
      <c r="B290" s="6" t="s">
        <v>28</v>
      </c>
      <c r="C290" s="6" t="s">
        <v>29</v>
      </c>
      <c r="D290" s="5">
        <v>43</v>
      </c>
      <c r="E290" s="6" t="s">
        <v>1619</v>
      </c>
      <c r="F290" s="5">
        <v>1</v>
      </c>
      <c r="G290" s="5">
        <v>1.48</v>
      </c>
      <c r="H290" s="5">
        <v>1.48</v>
      </c>
      <c r="I290" s="5">
        <v>314.2</v>
      </c>
      <c r="J290" s="5">
        <v>315.68</v>
      </c>
      <c r="K290" s="5">
        <v>314.2</v>
      </c>
      <c r="L290" s="5">
        <v>315.68</v>
      </c>
      <c r="M290" s="6" t="s">
        <v>5818</v>
      </c>
      <c r="N290" s="6" t="s">
        <v>5819</v>
      </c>
      <c r="O290" s="6" t="s">
        <v>5820</v>
      </c>
      <c r="P290" s="5">
        <v>0</v>
      </c>
      <c r="Q290" s="5">
        <v>1</v>
      </c>
      <c r="R290" s="6" t="s">
        <v>5821</v>
      </c>
      <c r="S290" s="7"/>
    </row>
    <row r="291" spans="1:19" ht="13" x14ac:dyDescent="0.15">
      <c r="A291" s="5">
        <v>397</v>
      </c>
      <c r="B291" s="6" t="s">
        <v>28</v>
      </c>
      <c r="C291" s="6" t="s">
        <v>29</v>
      </c>
      <c r="D291" s="5">
        <v>43</v>
      </c>
      <c r="E291" s="6" t="s">
        <v>1619</v>
      </c>
      <c r="F291" s="5">
        <v>2</v>
      </c>
      <c r="G291" s="5">
        <v>1.48</v>
      </c>
      <c r="H291" s="5">
        <v>1.48</v>
      </c>
      <c r="I291" s="5">
        <v>315.68</v>
      </c>
      <c r="J291" s="5">
        <v>317.16000000000003</v>
      </c>
      <c r="K291" s="5">
        <v>315.68</v>
      </c>
      <c r="L291" s="5">
        <v>317.16000000000003</v>
      </c>
      <c r="M291" s="6" t="s">
        <v>5822</v>
      </c>
      <c r="N291" s="6" t="s">
        <v>5823</v>
      </c>
      <c r="O291" s="6" t="s">
        <v>5824</v>
      </c>
      <c r="P291" s="5">
        <v>0</v>
      </c>
      <c r="Q291" s="5">
        <v>1</v>
      </c>
      <c r="R291" s="6"/>
      <c r="S291" s="7"/>
    </row>
    <row r="292" spans="1:19" ht="13" x14ac:dyDescent="0.15">
      <c r="A292" s="5">
        <v>397</v>
      </c>
      <c r="B292" s="6" t="s">
        <v>28</v>
      </c>
      <c r="C292" s="6" t="s">
        <v>29</v>
      </c>
      <c r="D292" s="5">
        <v>43</v>
      </c>
      <c r="E292" s="6" t="s">
        <v>1619</v>
      </c>
      <c r="F292" s="5">
        <v>3</v>
      </c>
      <c r="G292" s="5">
        <v>1.38</v>
      </c>
      <c r="H292" s="5">
        <v>1.38</v>
      </c>
      <c r="I292" s="5">
        <v>317.16000000000003</v>
      </c>
      <c r="J292" s="5">
        <v>318.54000000000002</v>
      </c>
      <c r="K292" s="5">
        <v>317.16000000000003</v>
      </c>
      <c r="L292" s="5">
        <v>318.54000000000002</v>
      </c>
      <c r="M292" s="6" t="s">
        <v>5825</v>
      </c>
      <c r="N292" s="6" t="s">
        <v>5826</v>
      </c>
      <c r="O292" s="6" t="s">
        <v>5827</v>
      </c>
      <c r="P292" s="5">
        <v>0</v>
      </c>
      <c r="Q292" s="5">
        <v>3</v>
      </c>
      <c r="R292" s="6"/>
      <c r="S292" s="7"/>
    </row>
    <row r="293" spans="1:19" ht="13" x14ac:dyDescent="0.15">
      <c r="A293" s="5">
        <v>397</v>
      </c>
      <c r="B293" s="6" t="s">
        <v>28</v>
      </c>
      <c r="C293" s="6" t="s">
        <v>29</v>
      </c>
      <c r="D293" s="5">
        <v>43</v>
      </c>
      <c r="E293" s="6" t="s">
        <v>1619</v>
      </c>
      <c r="F293" s="5">
        <v>4</v>
      </c>
      <c r="G293" s="5">
        <v>1.2</v>
      </c>
      <c r="H293" s="5">
        <v>1.2</v>
      </c>
      <c r="I293" s="5">
        <v>318.54000000000002</v>
      </c>
      <c r="J293" s="5">
        <v>319.74</v>
      </c>
      <c r="K293" s="5">
        <v>318.54000000000002</v>
      </c>
      <c r="L293" s="5">
        <v>319.74</v>
      </c>
      <c r="M293" s="6" t="s">
        <v>5828</v>
      </c>
      <c r="N293" s="6" t="s">
        <v>5829</v>
      </c>
      <c r="O293" s="6" t="s">
        <v>5830</v>
      </c>
      <c r="P293" s="5">
        <v>0</v>
      </c>
      <c r="Q293" s="5">
        <v>1</v>
      </c>
      <c r="R293" s="6"/>
      <c r="S293" s="7"/>
    </row>
    <row r="294" spans="1:19" ht="13" x14ac:dyDescent="0.15">
      <c r="A294" s="5">
        <v>397</v>
      </c>
      <c r="B294" s="6" t="s">
        <v>28</v>
      </c>
      <c r="C294" s="6" t="s">
        <v>29</v>
      </c>
      <c r="D294" s="5">
        <v>43</v>
      </c>
      <c r="E294" s="6" t="s">
        <v>1619</v>
      </c>
      <c r="F294" s="5">
        <v>5</v>
      </c>
      <c r="G294" s="5">
        <v>1.1299999999999999</v>
      </c>
      <c r="H294" s="5">
        <v>1.1299999999999999</v>
      </c>
      <c r="I294" s="5">
        <v>319.74</v>
      </c>
      <c r="J294" s="5">
        <v>320.87</v>
      </c>
      <c r="K294" s="5">
        <v>319.74</v>
      </c>
      <c r="L294" s="5">
        <v>320.87</v>
      </c>
      <c r="M294" s="6" t="s">
        <v>5831</v>
      </c>
      <c r="N294" s="6" t="s">
        <v>5832</v>
      </c>
      <c r="O294" s="6" t="s">
        <v>5833</v>
      </c>
      <c r="P294" s="5">
        <v>2</v>
      </c>
      <c r="Q294" s="5">
        <v>2</v>
      </c>
      <c r="R294" s="6"/>
      <c r="S294" s="7"/>
    </row>
    <row r="295" spans="1:19" ht="13" x14ac:dyDescent="0.15">
      <c r="A295" s="5">
        <v>397</v>
      </c>
      <c r="B295" s="6" t="s">
        <v>28</v>
      </c>
      <c r="C295" s="6" t="s">
        <v>29</v>
      </c>
      <c r="D295" s="5">
        <v>43</v>
      </c>
      <c r="E295" s="6" t="s">
        <v>1619</v>
      </c>
      <c r="F295" s="5">
        <v>6</v>
      </c>
      <c r="G295" s="5">
        <v>1.08</v>
      </c>
      <c r="H295" s="5">
        <v>1.08</v>
      </c>
      <c r="I295" s="5">
        <v>320.87</v>
      </c>
      <c r="J295" s="5">
        <v>321.95</v>
      </c>
      <c r="K295" s="5">
        <v>320.87</v>
      </c>
      <c r="L295" s="5">
        <v>321.95</v>
      </c>
      <c r="M295" s="6" t="s">
        <v>5834</v>
      </c>
      <c r="N295" s="6" t="s">
        <v>5835</v>
      </c>
      <c r="O295" s="6" t="s">
        <v>5836</v>
      </c>
      <c r="P295" s="5">
        <v>1</v>
      </c>
      <c r="Q295" s="5">
        <v>4</v>
      </c>
      <c r="R295" s="6"/>
      <c r="S295" s="7"/>
    </row>
    <row r="296" spans="1:19" ht="13" x14ac:dyDescent="0.15">
      <c r="A296" s="5">
        <v>397</v>
      </c>
      <c r="B296" s="6" t="s">
        <v>28</v>
      </c>
      <c r="C296" s="6" t="s">
        <v>29</v>
      </c>
      <c r="D296" s="5">
        <v>43</v>
      </c>
      <c r="E296" s="6" t="s">
        <v>1619</v>
      </c>
      <c r="F296" s="5">
        <v>7</v>
      </c>
      <c r="G296" s="5">
        <v>1.44</v>
      </c>
      <c r="H296" s="5">
        <v>1.44</v>
      </c>
      <c r="I296" s="5">
        <v>321.95</v>
      </c>
      <c r="J296" s="5">
        <v>323.39</v>
      </c>
      <c r="K296" s="5">
        <v>321.95</v>
      </c>
      <c r="L296" s="5">
        <v>323.39</v>
      </c>
      <c r="M296" s="6" t="s">
        <v>5837</v>
      </c>
      <c r="N296" s="6" t="s">
        <v>5838</v>
      </c>
      <c r="O296" s="6" t="s">
        <v>5839</v>
      </c>
      <c r="P296" s="5">
        <v>0</v>
      </c>
      <c r="Q296" s="5">
        <v>2</v>
      </c>
      <c r="R296" s="6" t="s">
        <v>5840</v>
      </c>
      <c r="S296" s="7"/>
    </row>
    <row r="297" spans="1:19" ht="13" x14ac:dyDescent="0.15">
      <c r="A297" s="5">
        <v>397</v>
      </c>
      <c r="B297" s="6" t="s">
        <v>28</v>
      </c>
      <c r="C297" s="6" t="s">
        <v>29</v>
      </c>
      <c r="D297" s="5">
        <v>43</v>
      </c>
      <c r="E297" s="6" t="s">
        <v>1619</v>
      </c>
      <c r="F297" s="6" t="s">
        <v>119</v>
      </c>
      <c r="G297" s="5">
        <v>0.47</v>
      </c>
      <c r="H297" s="5">
        <v>0.47</v>
      </c>
      <c r="I297" s="5">
        <v>323.39</v>
      </c>
      <c r="J297" s="5">
        <v>323.86</v>
      </c>
      <c r="K297" s="5">
        <v>323.39</v>
      </c>
      <c r="L297" s="5">
        <v>323.86</v>
      </c>
      <c r="M297" s="6" t="s">
        <v>5841</v>
      </c>
      <c r="N297" s="6" t="s">
        <v>5842</v>
      </c>
      <c r="O297" s="6" t="s">
        <v>5843</v>
      </c>
      <c r="P297" s="5">
        <v>1</v>
      </c>
      <c r="Q297" s="5">
        <v>0</v>
      </c>
      <c r="R297" s="6"/>
      <c r="S297" s="7"/>
    </row>
    <row r="298" spans="1:19" ht="13" x14ac:dyDescent="0.15">
      <c r="A298" s="5">
        <v>397</v>
      </c>
      <c r="B298" s="6" t="s">
        <v>28</v>
      </c>
      <c r="C298" s="6" t="s">
        <v>29</v>
      </c>
      <c r="D298" s="5">
        <v>44</v>
      </c>
      <c r="E298" s="6" t="s">
        <v>1619</v>
      </c>
      <c r="F298" s="5">
        <v>1</v>
      </c>
      <c r="G298" s="5">
        <v>1.49</v>
      </c>
      <c r="H298" s="5">
        <v>1.49</v>
      </c>
      <c r="I298" s="5">
        <v>323.89999999999998</v>
      </c>
      <c r="J298" s="5">
        <v>325.39</v>
      </c>
      <c r="K298" s="5">
        <v>323.89999999999998</v>
      </c>
      <c r="L298" s="5">
        <v>325.03199999999998</v>
      </c>
      <c r="M298" s="6" t="s">
        <v>5844</v>
      </c>
      <c r="N298" s="6" t="s">
        <v>5845</v>
      </c>
      <c r="O298" s="6" t="s">
        <v>5846</v>
      </c>
      <c r="P298" s="5">
        <v>0</v>
      </c>
      <c r="Q298" s="5">
        <v>1</v>
      </c>
      <c r="R298" s="6"/>
      <c r="S298" s="7"/>
    </row>
    <row r="299" spans="1:19" ht="13" x14ac:dyDescent="0.15">
      <c r="A299" s="5">
        <v>397</v>
      </c>
      <c r="B299" s="6" t="s">
        <v>28</v>
      </c>
      <c r="C299" s="6" t="s">
        <v>29</v>
      </c>
      <c r="D299" s="5">
        <v>44</v>
      </c>
      <c r="E299" s="6" t="s">
        <v>1619</v>
      </c>
      <c r="F299" s="5">
        <v>2</v>
      </c>
      <c r="G299" s="5">
        <v>1.49</v>
      </c>
      <c r="H299" s="5">
        <v>1.49</v>
      </c>
      <c r="I299" s="5">
        <v>325.39</v>
      </c>
      <c r="J299" s="5">
        <v>326.88</v>
      </c>
      <c r="K299" s="5">
        <v>325.03199999999998</v>
      </c>
      <c r="L299" s="5">
        <v>326.16399999999999</v>
      </c>
      <c r="M299" s="6" t="s">
        <v>5847</v>
      </c>
      <c r="N299" s="6" t="s">
        <v>5848</v>
      </c>
      <c r="O299" s="6" t="s">
        <v>5849</v>
      </c>
      <c r="P299" s="5">
        <v>0</v>
      </c>
      <c r="Q299" s="5">
        <v>1</v>
      </c>
      <c r="R299" s="6"/>
      <c r="S299" s="7"/>
    </row>
    <row r="300" spans="1:19" ht="13" x14ac:dyDescent="0.15">
      <c r="A300" s="5">
        <v>397</v>
      </c>
      <c r="B300" s="6" t="s">
        <v>28</v>
      </c>
      <c r="C300" s="6" t="s">
        <v>29</v>
      </c>
      <c r="D300" s="5">
        <v>44</v>
      </c>
      <c r="E300" s="6" t="s">
        <v>1619</v>
      </c>
      <c r="F300" s="5">
        <v>3</v>
      </c>
      <c r="G300" s="5">
        <v>1.48</v>
      </c>
      <c r="H300" s="5">
        <v>1.48</v>
      </c>
      <c r="I300" s="5">
        <v>326.88</v>
      </c>
      <c r="J300" s="5">
        <v>328.36</v>
      </c>
      <c r="K300" s="5">
        <v>326.16399999999999</v>
      </c>
      <c r="L300" s="5">
        <v>327.28800000000001</v>
      </c>
      <c r="M300" s="6" t="s">
        <v>5850</v>
      </c>
      <c r="N300" s="6" t="s">
        <v>5851</v>
      </c>
      <c r="O300" s="6" t="s">
        <v>5852</v>
      </c>
      <c r="P300" s="5">
        <v>0</v>
      </c>
      <c r="Q300" s="5">
        <v>6</v>
      </c>
      <c r="R300" s="6"/>
      <c r="S300" s="7"/>
    </row>
    <row r="301" spans="1:19" ht="13" x14ac:dyDescent="0.15">
      <c r="A301" s="5">
        <v>397</v>
      </c>
      <c r="B301" s="6" t="s">
        <v>28</v>
      </c>
      <c r="C301" s="6" t="s">
        <v>29</v>
      </c>
      <c r="D301" s="5">
        <v>44</v>
      </c>
      <c r="E301" s="6" t="s">
        <v>1619</v>
      </c>
      <c r="F301" s="5">
        <v>4</v>
      </c>
      <c r="G301" s="5">
        <v>1.3</v>
      </c>
      <c r="H301" s="5">
        <v>1.3</v>
      </c>
      <c r="I301" s="5">
        <v>328.36</v>
      </c>
      <c r="J301" s="5">
        <v>329.66</v>
      </c>
      <c r="K301" s="5">
        <v>327.28800000000001</v>
      </c>
      <c r="L301" s="5">
        <v>328.27600000000001</v>
      </c>
      <c r="M301" s="6" t="s">
        <v>5853</v>
      </c>
      <c r="N301" s="6" t="s">
        <v>5854</v>
      </c>
      <c r="O301" s="6" t="s">
        <v>5855</v>
      </c>
      <c r="P301" s="5">
        <v>0</v>
      </c>
      <c r="Q301" s="5">
        <v>1</v>
      </c>
      <c r="R301" s="6"/>
      <c r="S301" s="7"/>
    </row>
    <row r="302" spans="1:19" ht="13" x14ac:dyDescent="0.15">
      <c r="A302" s="5">
        <v>397</v>
      </c>
      <c r="B302" s="6" t="s">
        <v>28</v>
      </c>
      <c r="C302" s="6" t="s">
        <v>29</v>
      </c>
      <c r="D302" s="5">
        <v>44</v>
      </c>
      <c r="E302" s="6" t="s">
        <v>1619</v>
      </c>
      <c r="F302" s="5">
        <v>5</v>
      </c>
      <c r="G302" s="5">
        <v>0.53</v>
      </c>
      <c r="H302" s="5">
        <v>0.53</v>
      </c>
      <c r="I302" s="5">
        <v>329.66</v>
      </c>
      <c r="J302" s="5">
        <v>330.19</v>
      </c>
      <c r="K302" s="5">
        <v>328.27600000000001</v>
      </c>
      <c r="L302" s="5">
        <v>328.67899999999997</v>
      </c>
      <c r="M302" s="6" t="s">
        <v>5856</v>
      </c>
      <c r="N302" s="6" t="s">
        <v>5857</v>
      </c>
      <c r="O302" s="6" t="s">
        <v>5858</v>
      </c>
      <c r="P302" s="5">
        <v>0</v>
      </c>
      <c r="Q302" s="5">
        <v>1</v>
      </c>
      <c r="R302" s="6"/>
      <c r="S302" s="7"/>
    </row>
    <row r="303" spans="1:19" ht="13" x14ac:dyDescent="0.15">
      <c r="A303" s="5">
        <v>397</v>
      </c>
      <c r="B303" s="6" t="s">
        <v>28</v>
      </c>
      <c r="C303" s="6" t="s">
        <v>29</v>
      </c>
      <c r="D303" s="5">
        <v>44</v>
      </c>
      <c r="E303" s="6" t="s">
        <v>1619</v>
      </c>
      <c r="F303" s="6" t="s">
        <v>119</v>
      </c>
      <c r="G303" s="5">
        <v>0.16</v>
      </c>
      <c r="H303" s="5">
        <v>0.16</v>
      </c>
      <c r="I303" s="5">
        <v>330.19</v>
      </c>
      <c r="J303" s="5">
        <v>330.35</v>
      </c>
      <c r="K303" s="5">
        <v>328.67899999999997</v>
      </c>
      <c r="L303" s="5">
        <v>328.8</v>
      </c>
      <c r="M303" s="6" t="s">
        <v>5859</v>
      </c>
      <c r="N303" s="6" t="s">
        <v>5860</v>
      </c>
      <c r="O303" s="6" t="s">
        <v>5861</v>
      </c>
      <c r="P303" s="5">
        <v>1</v>
      </c>
      <c r="Q303" s="5">
        <v>0</v>
      </c>
      <c r="R303" s="6"/>
      <c r="S303" s="7"/>
    </row>
    <row r="304" spans="1:19" ht="13" x14ac:dyDescent="0.15">
      <c r="A304" s="5">
        <v>397</v>
      </c>
      <c r="B304" s="6" t="s">
        <v>28</v>
      </c>
      <c r="C304" s="6" t="s">
        <v>29</v>
      </c>
      <c r="D304" s="5">
        <v>45</v>
      </c>
      <c r="E304" s="6" t="s">
        <v>1619</v>
      </c>
      <c r="F304" s="5">
        <v>1</v>
      </c>
      <c r="G304" s="5">
        <v>1.49</v>
      </c>
      <c r="H304" s="5">
        <v>1.49</v>
      </c>
      <c r="I304" s="5">
        <v>328.8</v>
      </c>
      <c r="J304" s="5">
        <v>330.29</v>
      </c>
      <c r="K304" s="5">
        <v>328.8</v>
      </c>
      <c r="L304" s="5">
        <v>330.05200000000002</v>
      </c>
      <c r="M304" s="6" t="s">
        <v>5862</v>
      </c>
      <c r="N304" s="6" t="s">
        <v>5863</v>
      </c>
      <c r="O304" s="6" t="s">
        <v>5864</v>
      </c>
      <c r="P304" s="5">
        <v>0</v>
      </c>
      <c r="Q304" s="5">
        <v>1</v>
      </c>
      <c r="R304" s="6"/>
      <c r="S304" s="7"/>
    </row>
    <row r="305" spans="1:19" ht="13" x14ac:dyDescent="0.15">
      <c r="A305" s="5">
        <v>397</v>
      </c>
      <c r="B305" s="6" t="s">
        <v>28</v>
      </c>
      <c r="C305" s="6" t="s">
        <v>29</v>
      </c>
      <c r="D305" s="5">
        <v>45</v>
      </c>
      <c r="E305" s="6" t="s">
        <v>1619</v>
      </c>
      <c r="F305" s="5">
        <v>2</v>
      </c>
      <c r="G305" s="5">
        <v>1.49</v>
      </c>
      <c r="H305" s="5">
        <v>1.49</v>
      </c>
      <c r="I305" s="5">
        <v>330.29</v>
      </c>
      <c r="J305" s="5">
        <v>331.78</v>
      </c>
      <c r="K305" s="5">
        <v>330.05200000000002</v>
      </c>
      <c r="L305" s="5">
        <v>331.30500000000001</v>
      </c>
      <c r="M305" s="6" t="s">
        <v>5865</v>
      </c>
      <c r="N305" s="6" t="s">
        <v>5866</v>
      </c>
      <c r="O305" s="6" t="s">
        <v>5867</v>
      </c>
      <c r="P305" s="5">
        <v>0</v>
      </c>
      <c r="Q305" s="5">
        <v>3</v>
      </c>
      <c r="R305" s="6"/>
      <c r="S305" s="7"/>
    </row>
    <row r="306" spans="1:19" ht="13" x14ac:dyDescent="0.15">
      <c r="A306" s="5">
        <v>397</v>
      </c>
      <c r="B306" s="6" t="s">
        <v>28</v>
      </c>
      <c r="C306" s="6" t="s">
        <v>29</v>
      </c>
      <c r="D306" s="5">
        <v>45</v>
      </c>
      <c r="E306" s="6" t="s">
        <v>1619</v>
      </c>
      <c r="F306" s="5">
        <v>3</v>
      </c>
      <c r="G306" s="5">
        <v>1.49</v>
      </c>
      <c r="H306" s="5">
        <v>1.49</v>
      </c>
      <c r="I306" s="5">
        <v>331.78</v>
      </c>
      <c r="J306" s="5">
        <v>333.27</v>
      </c>
      <c r="K306" s="5">
        <v>331.30500000000001</v>
      </c>
      <c r="L306" s="5">
        <v>332.55700000000002</v>
      </c>
      <c r="M306" s="6" t="s">
        <v>5868</v>
      </c>
      <c r="N306" s="6" t="s">
        <v>5869</v>
      </c>
      <c r="O306" s="6" t="s">
        <v>5870</v>
      </c>
      <c r="P306" s="5">
        <v>1</v>
      </c>
      <c r="Q306" s="5">
        <v>1</v>
      </c>
      <c r="R306" s="6"/>
      <c r="S306" s="7"/>
    </row>
    <row r="307" spans="1:19" ht="13" x14ac:dyDescent="0.15">
      <c r="A307" s="5">
        <v>397</v>
      </c>
      <c r="B307" s="6" t="s">
        <v>28</v>
      </c>
      <c r="C307" s="6" t="s">
        <v>29</v>
      </c>
      <c r="D307" s="5">
        <v>45</v>
      </c>
      <c r="E307" s="6" t="s">
        <v>1619</v>
      </c>
      <c r="F307" s="5">
        <v>4</v>
      </c>
      <c r="G307" s="5">
        <v>1</v>
      </c>
      <c r="H307" s="5">
        <v>1</v>
      </c>
      <c r="I307" s="5">
        <v>333.27</v>
      </c>
      <c r="J307" s="5">
        <v>334.27</v>
      </c>
      <c r="K307" s="5">
        <v>332.55700000000002</v>
      </c>
      <c r="L307" s="5">
        <v>333.39800000000002</v>
      </c>
      <c r="M307" s="6" t="s">
        <v>5871</v>
      </c>
      <c r="N307" s="6" t="s">
        <v>5872</v>
      </c>
      <c r="O307" s="6" t="s">
        <v>5873</v>
      </c>
      <c r="P307" s="5">
        <v>1</v>
      </c>
      <c r="Q307" s="5">
        <v>1</v>
      </c>
      <c r="R307" s="6"/>
      <c r="S307" s="7"/>
    </row>
    <row r="308" spans="1:19" ht="13" x14ac:dyDescent="0.15">
      <c r="A308" s="5">
        <v>397</v>
      </c>
      <c r="B308" s="6" t="s">
        <v>28</v>
      </c>
      <c r="C308" s="6" t="s">
        <v>29</v>
      </c>
      <c r="D308" s="5">
        <v>45</v>
      </c>
      <c r="E308" s="6" t="s">
        <v>1619</v>
      </c>
      <c r="F308" s="6" t="s">
        <v>119</v>
      </c>
      <c r="G308" s="5">
        <v>0.24</v>
      </c>
      <c r="H308" s="5">
        <v>0.24</v>
      </c>
      <c r="I308" s="5">
        <v>334.27</v>
      </c>
      <c r="J308" s="5">
        <v>334.51</v>
      </c>
      <c r="K308" s="5">
        <v>333.39800000000002</v>
      </c>
      <c r="L308" s="5">
        <v>333.6</v>
      </c>
      <c r="M308" s="6" t="s">
        <v>5874</v>
      </c>
      <c r="N308" s="6" t="s">
        <v>5875</v>
      </c>
      <c r="O308" s="6" t="s">
        <v>5876</v>
      </c>
      <c r="P308" s="5">
        <v>1</v>
      </c>
      <c r="Q308" s="5">
        <v>0</v>
      </c>
      <c r="R308" s="6"/>
      <c r="S308" s="7"/>
    </row>
    <row r="309" spans="1:19" ht="13" x14ac:dyDescent="0.15">
      <c r="A309" s="5">
        <v>397</v>
      </c>
      <c r="B309" s="6" t="s">
        <v>28</v>
      </c>
      <c r="C309" s="6" t="s">
        <v>29</v>
      </c>
      <c r="D309" s="5">
        <v>46</v>
      </c>
      <c r="E309" s="6" t="s">
        <v>1619</v>
      </c>
      <c r="F309" s="5">
        <v>1</v>
      </c>
      <c r="G309" s="5">
        <v>1.49</v>
      </c>
      <c r="H309" s="5">
        <v>1.49</v>
      </c>
      <c r="I309" s="5">
        <v>333.6</v>
      </c>
      <c r="J309" s="5">
        <v>335.09</v>
      </c>
      <c r="K309" s="5">
        <v>333.6</v>
      </c>
      <c r="L309" s="5">
        <v>334.95699999999999</v>
      </c>
      <c r="M309" s="6" t="s">
        <v>5877</v>
      </c>
      <c r="N309" s="6" t="s">
        <v>5878</v>
      </c>
      <c r="O309" s="6" t="s">
        <v>5879</v>
      </c>
      <c r="P309" s="5">
        <v>0</v>
      </c>
      <c r="Q309" s="5">
        <v>1</v>
      </c>
      <c r="R309" s="6"/>
      <c r="S309" s="7"/>
    </row>
    <row r="310" spans="1:19" ht="13" x14ac:dyDescent="0.15">
      <c r="A310" s="5">
        <v>397</v>
      </c>
      <c r="B310" s="6" t="s">
        <v>28</v>
      </c>
      <c r="C310" s="6" t="s">
        <v>29</v>
      </c>
      <c r="D310" s="5">
        <v>46</v>
      </c>
      <c r="E310" s="6" t="s">
        <v>1619</v>
      </c>
      <c r="F310" s="5">
        <v>2</v>
      </c>
      <c r="G310" s="5">
        <v>1.49</v>
      </c>
      <c r="H310" s="5">
        <v>1.49</v>
      </c>
      <c r="I310" s="5">
        <v>335.09</v>
      </c>
      <c r="J310" s="5">
        <v>336.58</v>
      </c>
      <c r="K310" s="5">
        <v>334.95699999999999</v>
      </c>
      <c r="L310" s="5">
        <v>336.31400000000002</v>
      </c>
      <c r="M310" s="6" t="s">
        <v>5880</v>
      </c>
      <c r="N310" s="6" t="s">
        <v>5881</v>
      </c>
      <c r="O310" s="6" t="s">
        <v>5882</v>
      </c>
      <c r="P310" s="5">
        <v>0</v>
      </c>
      <c r="Q310" s="5">
        <v>5</v>
      </c>
      <c r="R310" s="6"/>
      <c r="S310" s="7"/>
    </row>
    <row r="311" spans="1:19" ht="13" x14ac:dyDescent="0.15">
      <c r="A311" s="5">
        <v>397</v>
      </c>
      <c r="B311" s="6" t="s">
        <v>28</v>
      </c>
      <c r="C311" s="6" t="s">
        <v>29</v>
      </c>
      <c r="D311" s="5">
        <v>46</v>
      </c>
      <c r="E311" s="6" t="s">
        <v>1619</v>
      </c>
      <c r="F311" s="5">
        <v>3</v>
      </c>
      <c r="G311" s="5">
        <v>1.49</v>
      </c>
      <c r="H311" s="5">
        <v>1.49</v>
      </c>
      <c r="I311" s="5">
        <v>336.58</v>
      </c>
      <c r="J311" s="5">
        <v>338.07</v>
      </c>
      <c r="K311" s="5">
        <v>336.31400000000002</v>
      </c>
      <c r="L311" s="5">
        <v>337.67099999999999</v>
      </c>
      <c r="M311" s="6" t="s">
        <v>5883</v>
      </c>
      <c r="N311" s="6" t="s">
        <v>5884</v>
      </c>
      <c r="O311" s="6" t="s">
        <v>5885</v>
      </c>
      <c r="P311" s="5">
        <v>0</v>
      </c>
      <c r="Q311" s="5">
        <v>2</v>
      </c>
      <c r="R311" s="6"/>
      <c r="S311" s="7"/>
    </row>
    <row r="312" spans="1:19" ht="13" x14ac:dyDescent="0.15">
      <c r="A312" s="5">
        <v>397</v>
      </c>
      <c r="B312" s="6" t="s">
        <v>28</v>
      </c>
      <c r="C312" s="6" t="s">
        <v>29</v>
      </c>
      <c r="D312" s="5">
        <v>46</v>
      </c>
      <c r="E312" s="6" t="s">
        <v>1619</v>
      </c>
      <c r="F312" s="5">
        <v>4</v>
      </c>
      <c r="G312" s="5">
        <v>0.71</v>
      </c>
      <c r="H312" s="5">
        <v>0.71</v>
      </c>
      <c r="I312" s="5">
        <v>338.07</v>
      </c>
      <c r="J312" s="5">
        <v>338.78</v>
      </c>
      <c r="K312" s="5">
        <v>337.67099999999999</v>
      </c>
      <c r="L312" s="5">
        <v>338.31799999999998</v>
      </c>
      <c r="M312" s="6" t="s">
        <v>5886</v>
      </c>
      <c r="N312" s="6" t="s">
        <v>5887</v>
      </c>
      <c r="O312" s="6" t="s">
        <v>5888</v>
      </c>
      <c r="P312" s="5">
        <v>0</v>
      </c>
      <c r="Q312" s="5">
        <v>1</v>
      </c>
      <c r="R312" s="6"/>
      <c r="S312" s="7"/>
    </row>
    <row r="313" spans="1:19" ht="13" x14ac:dyDescent="0.15">
      <c r="A313" s="5">
        <v>397</v>
      </c>
      <c r="B313" s="6" t="s">
        <v>28</v>
      </c>
      <c r="C313" s="6" t="s">
        <v>29</v>
      </c>
      <c r="D313" s="5">
        <v>46</v>
      </c>
      <c r="E313" s="6" t="s">
        <v>1619</v>
      </c>
      <c r="F313" s="6" t="s">
        <v>119</v>
      </c>
      <c r="G313" s="5">
        <v>0.2</v>
      </c>
      <c r="H313" s="5">
        <v>0.2</v>
      </c>
      <c r="I313" s="5">
        <v>338.78</v>
      </c>
      <c r="J313" s="5">
        <v>338.98</v>
      </c>
      <c r="K313" s="5">
        <v>338.31799999999998</v>
      </c>
      <c r="L313" s="5">
        <v>338.5</v>
      </c>
      <c r="M313" s="6" t="s">
        <v>5889</v>
      </c>
      <c r="N313" s="6" t="s">
        <v>5890</v>
      </c>
      <c r="O313" s="6" t="s">
        <v>5891</v>
      </c>
      <c r="P313" s="5">
        <v>1</v>
      </c>
      <c r="Q313" s="5">
        <v>0</v>
      </c>
      <c r="R313" s="6"/>
      <c r="S313" s="7"/>
    </row>
    <row r="314" spans="1:19" ht="13" x14ac:dyDescent="0.15">
      <c r="A314" s="5">
        <v>397</v>
      </c>
      <c r="B314" s="6" t="s">
        <v>28</v>
      </c>
      <c r="C314" s="6" t="s">
        <v>29</v>
      </c>
      <c r="D314" s="5">
        <v>47</v>
      </c>
      <c r="E314" s="6" t="s">
        <v>1619</v>
      </c>
      <c r="F314" s="5">
        <v>1</v>
      </c>
      <c r="G314" s="5">
        <v>1.49</v>
      </c>
      <c r="H314" s="5">
        <v>1.49</v>
      </c>
      <c r="I314" s="5">
        <v>338.5</v>
      </c>
      <c r="J314" s="5">
        <v>339.99</v>
      </c>
      <c r="K314" s="5">
        <v>338.5</v>
      </c>
      <c r="L314" s="5">
        <v>339.68400000000003</v>
      </c>
      <c r="M314" s="6" t="s">
        <v>5892</v>
      </c>
      <c r="N314" s="6" t="s">
        <v>5893</v>
      </c>
      <c r="O314" s="6" t="s">
        <v>5894</v>
      </c>
      <c r="P314" s="5">
        <v>0</v>
      </c>
      <c r="Q314" s="5">
        <v>1</v>
      </c>
      <c r="R314" s="6"/>
      <c r="S314" s="7"/>
    </row>
    <row r="315" spans="1:19" ht="13" x14ac:dyDescent="0.15">
      <c r="A315" s="5">
        <v>397</v>
      </c>
      <c r="B315" s="6" t="s">
        <v>28</v>
      </c>
      <c r="C315" s="6" t="s">
        <v>29</v>
      </c>
      <c r="D315" s="5">
        <v>47</v>
      </c>
      <c r="E315" s="6" t="s">
        <v>1619</v>
      </c>
      <c r="F315" s="5">
        <v>2</v>
      </c>
      <c r="G315" s="5">
        <v>1.46</v>
      </c>
      <c r="H315" s="5">
        <v>1.46</v>
      </c>
      <c r="I315" s="5">
        <v>339.99</v>
      </c>
      <c r="J315" s="5">
        <v>341.45</v>
      </c>
      <c r="K315" s="5">
        <v>339.68400000000003</v>
      </c>
      <c r="L315" s="5">
        <v>340.84399999999999</v>
      </c>
      <c r="M315" s="6" t="s">
        <v>5895</v>
      </c>
      <c r="N315" s="6" t="s">
        <v>5896</v>
      </c>
      <c r="O315" s="6" t="s">
        <v>5897</v>
      </c>
      <c r="P315" s="5">
        <v>0</v>
      </c>
      <c r="Q315" s="5">
        <v>1</v>
      </c>
      <c r="R315" s="6"/>
      <c r="S315" s="7"/>
    </row>
    <row r="316" spans="1:19" ht="13" x14ac:dyDescent="0.15">
      <c r="A316" s="5">
        <v>397</v>
      </c>
      <c r="B316" s="6" t="s">
        <v>28</v>
      </c>
      <c r="C316" s="6" t="s">
        <v>29</v>
      </c>
      <c r="D316" s="5">
        <v>47</v>
      </c>
      <c r="E316" s="6" t="s">
        <v>1619</v>
      </c>
      <c r="F316" s="5">
        <v>3</v>
      </c>
      <c r="G316" s="5">
        <v>1.49</v>
      </c>
      <c r="H316" s="5">
        <v>1.49</v>
      </c>
      <c r="I316" s="5">
        <v>341.45</v>
      </c>
      <c r="J316" s="5">
        <v>342.94</v>
      </c>
      <c r="K316" s="5">
        <v>340.84399999999999</v>
      </c>
      <c r="L316" s="5">
        <v>342.02800000000002</v>
      </c>
      <c r="M316" s="6" t="s">
        <v>5898</v>
      </c>
      <c r="N316" s="6" t="s">
        <v>5899</v>
      </c>
      <c r="O316" s="6" t="s">
        <v>5900</v>
      </c>
      <c r="P316" s="5">
        <v>1</v>
      </c>
      <c r="Q316" s="5">
        <v>3</v>
      </c>
      <c r="R316" s="6"/>
      <c r="S316" s="7"/>
    </row>
    <row r="317" spans="1:19" ht="13" x14ac:dyDescent="0.15">
      <c r="A317" s="5">
        <v>397</v>
      </c>
      <c r="B317" s="6" t="s">
        <v>28</v>
      </c>
      <c r="C317" s="6" t="s">
        <v>29</v>
      </c>
      <c r="D317" s="5">
        <v>47</v>
      </c>
      <c r="E317" s="6" t="s">
        <v>1619</v>
      </c>
      <c r="F317" s="5">
        <v>4</v>
      </c>
      <c r="G317" s="5">
        <v>1.24</v>
      </c>
      <c r="H317" s="5">
        <v>1.24</v>
      </c>
      <c r="I317" s="5">
        <v>342.94</v>
      </c>
      <c r="J317" s="5">
        <v>344.18</v>
      </c>
      <c r="K317" s="5">
        <v>342.02800000000002</v>
      </c>
      <c r="L317" s="5">
        <v>343.01400000000001</v>
      </c>
      <c r="M317" s="6" t="s">
        <v>5901</v>
      </c>
      <c r="N317" s="6" t="s">
        <v>5902</v>
      </c>
      <c r="O317" s="6" t="s">
        <v>5903</v>
      </c>
      <c r="P317" s="5">
        <v>1</v>
      </c>
      <c r="Q317" s="5">
        <v>2</v>
      </c>
      <c r="R317" s="6"/>
      <c r="S317" s="7"/>
    </row>
    <row r="318" spans="1:19" ht="13" x14ac:dyDescent="0.15">
      <c r="A318" s="5">
        <v>397</v>
      </c>
      <c r="B318" s="6" t="s">
        <v>28</v>
      </c>
      <c r="C318" s="6" t="s">
        <v>29</v>
      </c>
      <c r="D318" s="5">
        <v>47</v>
      </c>
      <c r="E318" s="6" t="s">
        <v>1619</v>
      </c>
      <c r="F318" s="6" t="s">
        <v>119</v>
      </c>
      <c r="G318" s="5">
        <v>0.36</v>
      </c>
      <c r="H318" s="5">
        <v>0.36</v>
      </c>
      <c r="I318" s="5">
        <v>344.18</v>
      </c>
      <c r="J318" s="5">
        <v>344.54</v>
      </c>
      <c r="K318" s="5">
        <v>343.01400000000001</v>
      </c>
      <c r="L318" s="5">
        <v>343.3</v>
      </c>
      <c r="M318" s="6" t="s">
        <v>5904</v>
      </c>
      <c r="N318" s="6" t="s">
        <v>5905</v>
      </c>
      <c r="O318" s="6" t="s">
        <v>5906</v>
      </c>
      <c r="P318" s="5">
        <v>1</v>
      </c>
      <c r="Q318" s="5">
        <v>0</v>
      </c>
      <c r="R318" s="6"/>
      <c r="S318" s="7"/>
    </row>
    <row r="319" spans="1:19" ht="13" x14ac:dyDescent="0.15">
      <c r="A319" s="5">
        <v>397</v>
      </c>
      <c r="B319" s="6" t="s">
        <v>28</v>
      </c>
      <c r="C319" s="6" t="s">
        <v>29</v>
      </c>
      <c r="D319" s="5">
        <v>48</v>
      </c>
      <c r="E319" s="6" t="s">
        <v>1619</v>
      </c>
      <c r="F319" s="5">
        <v>1</v>
      </c>
      <c r="G319" s="5">
        <v>1.46</v>
      </c>
      <c r="H319" s="5">
        <v>1.46</v>
      </c>
      <c r="I319" s="5">
        <v>343.3</v>
      </c>
      <c r="J319" s="5">
        <v>344.76</v>
      </c>
      <c r="K319" s="5">
        <v>343.3</v>
      </c>
      <c r="L319" s="5">
        <v>344.46100000000001</v>
      </c>
      <c r="M319" s="6" t="s">
        <v>5907</v>
      </c>
      <c r="N319" s="6" t="s">
        <v>5908</v>
      </c>
      <c r="O319" s="6" t="s">
        <v>5909</v>
      </c>
      <c r="P319" s="5">
        <v>0</v>
      </c>
      <c r="Q319" s="5">
        <v>1</v>
      </c>
      <c r="R319" s="6"/>
      <c r="S319" s="7"/>
    </row>
    <row r="320" spans="1:19" ht="13" x14ac:dyDescent="0.15">
      <c r="A320" s="5">
        <v>397</v>
      </c>
      <c r="B320" s="6" t="s">
        <v>28</v>
      </c>
      <c r="C320" s="6" t="s">
        <v>29</v>
      </c>
      <c r="D320" s="5">
        <v>48</v>
      </c>
      <c r="E320" s="6" t="s">
        <v>1619</v>
      </c>
      <c r="F320" s="5">
        <v>2</v>
      </c>
      <c r="G320" s="5">
        <v>1.5</v>
      </c>
      <c r="H320" s="5">
        <v>1.5</v>
      </c>
      <c r="I320" s="5">
        <v>344.76</v>
      </c>
      <c r="J320" s="5">
        <v>346.26</v>
      </c>
      <c r="K320" s="5">
        <v>344.46100000000001</v>
      </c>
      <c r="L320" s="5">
        <v>345.65499999999997</v>
      </c>
      <c r="M320" s="6" t="s">
        <v>5910</v>
      </c>
      <c r="N320" s="6" t="s">
        <v>5911</v>
      </c>
      <c r="O320" s="6" t="s">
        <v>5912</v>
      </c>
      <c r="P320" s="5">
        <v>0</v>
      </c>
      <c r="Q320" s="5">
        <v>4</v>
      </c>
      <c r="R320" s="6"/>
      <c r="S320" s="7"/>
    </row>
    <row r="321" spans="1:19" ht="13" x14ac:dyDescent="0.15">
      <c r="A321" s="5">
        <v>397</v>
      </c>
      <c r="B321" s="6" t="s">
        <v>28</v>
      </c>
      <c r="C321" s="6" t="s">
        <v>29</v>
      </c>
      <c r="D321" s="5">
        <v>48</v>
      </c>
      <c r="E321" s="6" t="s">
        <v>1619</v>
      </c>
      <c r="F321" s="5">
        <v>3</v>
      </c>
      <c r="G321" s="5">
        <v>1.5</v>
      </c>
      <c r="H321" s="5">
        <v>1.5</v>
      </c>
      <c r="I321" s="5">
        <v>346.26</v>
      </c>
      <c r="J321" s="5">
        <v>347.76</v>
      </c>
      <c r="K321" s="5">
        <v>345.65499999999997</v>
      </c>
      <c r="L321" s="5">
        <v>346.84800000000001</v>
      </c>
      <c r="M321" s="6" t="s">
        <v>5913</v>
      </c>
      <c r="N321" s="6" t="s">
        <v>5914</v>
      </c>
      <c r="O321" s="6" t="s">
        <v>5915</v>
      </c>
      <c r="P321" s="5">
        <v>0</v>
      </c>
      <c r="Q321" s="5">
        <v>1</v>
      </c>
      <c r="R321" s="6"/>
      <c r="S321" s="7"/>
    </row>
    <row r="322" spans="1:19" ht="13" x14ac:dyDescent="0.15">
      <c r="A322" s="5">
        <v>397</v>
      </c>
      <c r="B322" s="6" t="s">
        <v>28</v>
      </c>
      <c r="C322" s="6" t="s">
        <v>29</v>
      </c>
      <c r="D322" s="5">
        <v>48</v>
      </c>
      <c r="E322" s="6" t="s">
        <v>1619</v>
      </c>
      <c r="F322" s="5">
        <v>4</v>
      </c>
      <c r="G322" s="5">
        <v>1.33</v>
      </c>
      <c r="H322" s="5">
        <v>1.33</v>
      </c>
      <c r="I322" s="5">
        <v>347.76</v>
      </c>
      <c r="J322" s="5">
        <v>349.09</v>
      </c>
      <c r="K322" s="5">
        <v>346.84800000000001</v>
      </c>
      <c r="L322" s="5">
        <v>347.90600000000001</v>
      </c>
      <c r="M322" s="6" t="s">
        <v>5916</v>
      </c>
      <c r="N322" s="6" t="s">
        <v>5917</v>
      </c>
      <c r="O322" s="6" t="s">
        <v>5918</v>
      </c>
      <c r="P322" s="5">
        <v>0</v>
      </c>
      <c r="Q322" s="5">
        <v>2</v>
      </c>
      <c r="R322" s="6"/>
      <c r="S322" s="7"/>
    </row>
    <row r="323" spans="1:19" ht="13" x14ac:dyDescent="0.15">
      <c r="A323" s="5">
        <v>397</v>
      </c>
      <c r="B323" s="6" t="s">
        <v>28</v>
      </c>
      <c r="C323" s="6" t="s">
        <v>29</v>
      </c>
      <c r="D323" s="5">
        <v>48</v>
      </c>
      <c r="E323" s="6" t="s">
        <v>1619</v>
      </c>
      <c r="F323" s="6" t="s">
        <v>119</v>
      </c>
      <c r="G323" s="5">
        <v>0.37</v>
      </c>
      <c r="H323" s="5">
        <v>0.37</v>
      </c>
      <c r="I323" s="5">
        <v>349.09</v>
      </c>
      <c r="J323" s="5">
        <v>349.46</v>
      </c>
      <c r="K323" s="5">
        <v>347.90600000000001</v>
      </c>
      <c r="L323" s="5">
        <v>348.2</v>
      </c>
      <c r="M323" s="6" t="s">
        <v>5919</v>
      </c>
      <c r="N323" s="6" t="s">
        <v>5920</v>
      </c>
      <c r="O323" s="6" t="s">
        <v>5921</v>
      </c>
      <c r="P323" s="5">
        <v>1</v>
      </c>
      <c r="Q323" s="5">
        <v>0</v>
      </c>
      <c r="R323" s="6"/>
      <c r="S323" s="7"/>
    </row>
    <row r="324" spans="1:19" ht="13" x14ac:dyDescent="0.15">
      <c r="A324" s="5">
        <v>397</v>
      </c>
      <c r="B324" s="6" t="s">
        <v>28</v>
      </c>
      <c r="C324" s="6" t="s">
        <v>29</v>
      </c>
      <c r="D324" s="5">
        <v>49</v>
      </c>
      <c r="E324" s="6" t="s">
        <v>1619</v>
      </c>
      <c r="F324" s="5">
        <v>1</v>
      </c>
      <c r="G324" s="5">
        <v>1.5</v>
      </c>
      <c r="H324" s="5">
        <v>1.5</v>
      </c>
      <c r="I324" s="5">
        <v>348.2</v>
      </c>
      <c r="J324" s="5">
        <v>349.7</v>
      </c>
      <c r="K324" s="5">
        <v>348.2</v>
      </c>
      <c r="L324" s="5">
        <v>349.37799999999999</v>
      </c>
      <c r="M324" s="6" t="s">
        <v>5922</v>
      </c>
      <c r="N324" s="6" t="s">
        <v>5923</v>
      </c>
      <c r="O324" s="6" t="s">
        <v>5924</v>
      </c>
      <c r="P324" s="5">
        <v>0</v>
      </c>
      <c r="Q324" s="5">
        <v>1</v>
      </c>
      <c r="R324" s="6"/>
      <c r="S324" s="7"/>
    </row>
    <row r="325" spans="1:19" ht="13" x14ac:dyDescent="0.15">
      <c r="A325" s="5">
        <v>397</v>
      </c>
      <c r="B325" s="6" t="s">
        <v>28</v>
      </c>
      <c r="C325" s="6" t="s">
        <v>29</v>
      </c>
      <c r="D325" s="5">
        <v>49</v>
      </c>
      <c r="E325" s="6" t="s">
        <v>1619</v>
      </c>
      <c r="F325" s="5">
        <v>2</v>
      </c>
      <c r="G325" s="5">
        <v>1.5</v>
      </c>
      <c r="H325" s="5">
        <v>1.5</v>
      </c>
      <c r="I325" s="5">
        <v>349.7</v>
      </c>
      <c r="J325" s="5">
        <v>351.2</v>
      </c>
      <c r="K325" s="5">
        <v>349.37799999999999</v>
      </c>
      <c r="L325" s="5">
        <v>350.55700000000002</v>
      </c>
      <c r="M325" s="6" t="s">
        <v>5925</v>
      </c>
      <c r="N325" s="6" t="s">
        <v>5926</v>
      </c>
      <c r="O325" s="6" t="s">
        <v>5927</v>
      </c>
      <c r="P325" s="5">
        <v>0</v>
      </c>
      <c r="Q325" s="5">
        <v>1</v>
      </c>
      <c r="R325" s="6"/>
      <c r="S325" s="7"/>
    </row>
    <row r="326" spans="1:19" ht="13" x14ac:dyDescent="0.15">
      <c r="A326" s="5">
        <v>397</v>
      </c>
      <c r="B326" s="6" t="s">
        <v>28</v>
      </c>
      <c r="C326" s="6" t="s">
        <v>29</v>
      </c>
      <c r="D326" s="5">
        <v>49</v>
      </c>
      <c r="E326" s="6" t="s">
        <v>1619</v>
      </c>
      <c r="F326" s="5">
        <v>3</v>
      </c>
      <c r="G326" s="5">
        <v>1.5</v>
      </c>
      <c r="H326" s="5">
        <v>1.5</v>
      </c>
      <c r="I326" s="5">
        <v>351.2</v>
      </c>
      <c r="J326" s="5">
        <v>352.7</v>
      </c>
      <c r="K326" s="5">
        <v>350.55700000000002</v>
      </c>
      <c r="L326" s="5">
        <v>351.73500000000001</v>
      </c>
      <c r="M326" s="6" t="s">
        <v>5928</v>
      </c>
      <c r="N326" s="6" t="s">
        <v>5929</v>
      </c>
      <c r="O326" s="6" t="s">
        <v>5930</v>
      </c>
      <c r="P326" s="5">
        <v>1</v>
      </c>
      <c r="Q326" s="5">
        <v>4</v>
      </c>
      <c r="R326" s="6"/>
      <c r="S326" s="7"/>
    </row>
    <row r="327" spans="1:19" ht="13" x14ac:dyDescent="0.15">
      <c r="A327" s="5">
        <v>397</v>
      </c>
      <c r="B327" s="6" t="s">
        <v>28</v>
      </c>
      <c r="C327" s="6" t="s">
        <v>29</v>
      </c>
      <c r="D327" s="5">
        <v>49</v>
      </c>
      <c r="E327" s="6" t="s">
        <v>1619</v>
      </c>
      <c r="F327" s="5">
        <v>4</v>
      </c>
      <c r="G327" s="5">
        <v>1.23</v>
      </c>
      <c r="H327" s="5">
        <v>1.23</v>
      </c>
      <c r="I327" s="5">
        <v>352.7</v>
      </c>
      <c r="J327" s="5">
        <v>353.93</v>
      </c>
      <c r="K327" s="5">
        <v>351.73500000000001</v>
      </c>
      <c r="L327" s="5">
        <v>352.70100000000002</v>
      </c>
      <c r="M327" s="6" t="s">
        <v>5931</v>
      </c>
      <c r="N327" s="6" t="s">
        <v>5932</v>
      </c>
      <c r="O327" s="6" t="s">
        <v>5933</v>
      </c>
      <c r="P327" s="5">
        <v>1</v>
      </c>
      <c r="Q327" s="5">
        <v>1</v>
      </c>
      <c r="R327" s="6"/>
      <c r="S327" s="7"/>
    </row>
    <row r="328" spans="1:19" ht="13" x14ac:dyDescent="0.15">
      <c r="A328" s="5">
        <v>397</v>
      </c>
      <c r="B328" s="6" t="s">
        <v>28</v>
      </c>
      <c r="C328" s="6" t="s">
        <v>29</v>
      </c>
      <c r="D328" s="5">
        <v>49</v>
      </c>
      <c r="E328" s="6" t="s">
        <v>1619</v>
      </c>
      <c r="F328" s="6" t="s">
        <v>119</v>
      </c>
      <c r="G328" s="5">
        <v>0.38</v>
      </c>
      <c r="H328" s="5">
        <v>0.38</v>
      </c>
      <c r="I328" s="5">
        <v>353.93</v>
      </c>
      <c r="J328" s="5">
        <v>354.31</v>
      </c>
      <c r="K328" s="5">
        <v>352.70100000000002</v>
      </c>
      <c r="L328" s="5">
        <v>353</v>
      </c>
      <c r="M328" s="6" t="s">
        <v>5934</v>
      </c>
      <c r="N328" s="6" t="s">
        <v>5935</v>
      </c>
      <c r="O328" s="6" t="s">
        <v>5936</v>
      </c>
      <c r="P328" s="5">
        <v>1</v>
      </c>
      <c r="Q328" s="5">
        <v>0</v>
      </c>
      <c r="R328" s="6"/>
      <c r="S328" s="7"/>
    </row>
    <row r="329" spans="1:19" ht="13" x14ac:dyDescent="0.15">
      <c r="A329" s="5">
        <v>397</v>
      </c>
      <c r="B329" s="6" t="s">
        <v>28</v>
      </c>
      <c r="C329" s="6" t="s">
        <v>3366</v>
      </c>
      <c r="D329" s="5">
        <v>1</v>
      </c>
      <c r="E329" s="6" t="s">
        <v>30</v>
      </c>
      <c r="F329" s="5">
        <v>1</v>
      </c>
      <c r="G329" s="5">
        <v>1.5</v>
      </c>
      <c r="H329" s="5">
        <v>1.5</v>
      </c>
      <c r="I329" s="5">
        <v>0</v>
      </c>
      <c r="J329" s="5">
        <v>1.5</v>
      </c>
      <c r="K329" s="5">
        <v>0</v>
      </c>
      <c r="L329" s="5">
        <v>1.4870000000000001</v>
      </c>
      <c r="M329" s="6" t="s">
        <v>5937</v>
      </c>
      <c r="N329" s="6" t="s">
        <v>5938</v>
      </c>
      <c r="O329" s="6" t="s">
        <v>5939</v>
      </c>
      <c r="P329" s="5">
        <v>2</v>
      </c>
      <c r="Q329" s="5">
        <v>0</v>
      </c>
      <c r="R329" s="6"/>
      <c r="S329" s="7"/>
    </row>
    <row r="330" spans="1:19" ht="13" x14ac:dyDescent="0.15">
      <c r="A330" s="5">
        <v>397</v>
      </c>
      <c r="B330" s="6" t="s">
        <v>28</v>
      </c>
      <c r="C330" s="6" t="s">
        <v>3366</v>
      </c>
      <c r="D330" s="5">
        <v>1</v>
      </c>
      <c r="E330" s="6" t="s">
        <v>30</v>
      </c>
      <c r="F330" s="5">
        <v>2</v>
      </c>
      <c r="G330" s="5">
        <v>1.5</v>
      </c>
      <c r="H330" s="5">
        <v>1.5</v>
      </c>
      <c r="I330" s="5">
        <v>1.5</v>
      </c>
      <c r="J330" s="5">
        <v>3</v>
      </c>
      <c r="K330" s="5">
        <v>1.4870000000000001</v>
      </c>
      <c r="L330" s="5">
        <v>2.9740000000000002</v>
      </c>
      <c r="M330" s="6" t="s">
        <v>5940</v>
      </c>
      <c r="N330" s="6" t="s">
        <v>5941</v>
      </c>
      <c r="O330" s="6" t="s">
        <v>5942</v>
      </c>
      <c r="P330" s="5">
        <v>0</v>
      </c>
      <c r="Q330" s="5">
        <v>0</v>
      </c>
      <c r="R330" s="6"/>
      <c r="S330" s="7"/>
    </row>
    <row r="331" spans="1:19" ht="13" x14ac:dyDescent="0.15">
      <c r="A331" s="5">
        <v>397</v>
      </c>
      <c r="B331" s="6" t="s">
        <v>28</v>
      </c>
      <c r="C331" s="6" t="s">
        <v>3366</v>
      </c>
      <c r="D331" s="5">
        <v>1</v>
      </c>
      <c r="E331" s="6" t="s">
        <v>30</v>
      </c>
      <c r="F331" s="5">
        <v>3</v>
      </c>
      <c r="G331" s="5">
        <v>1.5</v>
      </c>
      <c r="H331" s="5">
        <v>1.5</v>
      </c>
      <c r="I331" s="5">
        <v>3</v>
      </c>
      <c r="J331" s="5">
        <v>4.5</v>
      </c>
      <c r="K331" s="5">
        <v>2.9740000000000002</v>
      </c>
      <c r="L331" s="5">
        <v>4.4619999999999997</v>
      </c>
      <c r="M331" s="6" t="s">
        <v>5943</v>
      </c>
      <c r="N331" s="6" t="s">
        <v>5944</v>
      </c>
      <c r="O331" s="6" t="s">
        <v>5945</v>
      </c>
      <c r="P331" s="5">
        <v>0</v>
      </c>
      <c r="Q331" s="5">
        <v>0</v>
      </c>
      <c r="R331" s="6"/>
      <c r="S331" s="7"/>
    </row>
    <row r="332" spans="1:19" ht="13" x14ac:dyDescent="0.15">
      <c r="A332" s="5">
        <v>397</v>
      </c>
      <c r="B332" s="6" t="s">
        <v>28</v>
      </c>
      <c r="C332" s="6" t="s">
        <v>3366</v>
      </c>
      <c r="D332" s="5">
        <v>1</v>
      </c>
      <c r="E332" s="6" t="s">
        <v>30</v>
      </c>
      <c r="F332" s="5">
        <v>4</v>
      </c>
      <c r="G332" s="5">
        <v>1.1399999999999999</v>
      </c>
      <c r="H332" s="5">
        <v>1.1399999999999999</v>
      </c>
      <c r="I332" s="5">
        <v>4.5</v>
      </c>
      <c r="J332" s="5">
        <v>5.64</v>
      </c>
      <c r="K332" s="5">
        <v>4.4619999999999997</v>
      </c>
      <c r="L332" s="5">
        <v>5.5919999999999996</v>
      </c>
      <c r="M332" s="6" t="s">
        <v>5946</v>
      </c>
      <c r="N332" s="6" t="s">
        <v>5947</v>
      </c>
      <c r="O332" s="6" t="s">
        <v>5948</v>
      </c>
      <c r="P332" s="5">
        <v>0</v>
      </c>
      <c r="Q332" s="5">
        <v>1</v>
      </c>
      <c r="R332" s="6"/>
      <c r="S332" s="7"/>
    </row>
    <row r="333" spans="1:19" ht="13" x14ac:dyDescent="0.15">
      <c r="A333" s="5">
        <v>397</v>
      </c>
      <c r="B333" s="6" t="s">
        <v>28</v>
      </c>
      <c r="C333" s="6" t="s">
        <v>3366</v>
      </c>
      <c r="D333" s="5">
        <v>1</v>
      </c>
      <c r="E333" s="6" t="s">
        <v>30</v>
      </c>
      <c r="F333" s="6" t="s">
        <v>119</v>
      </c>
      <c r="G333" s="5">
        <v>0.21</v>
      </c>
      <c r="H333" s="5">
        <v>0.21</v>
      </c>
      <c r="I333" s="5">
        <v>5.64</v>
      </c>
      <c r="J333" s="5">
        <v>5.85</v>
      </c>
      <c r="K333" s="5">
        <v>5.5919999999999996</v>
      </c>
      <c r="L333" s="5">
        <v>5.8</v>
      </c>
      <c r="M333" s="6" t="s">
        <v>5949</v>
      </c>
      <c r="N333" s="6" t="s">
        <v>5950</v>
      </c>
      <c r="O333" s="6" t="s">
        <v>5951</v>
      </c>
      <c r="P333" s="5">
        <v>0</v>
      </c>
      <c r="Q333" s="5">
        <v>0</v>
      </c>
      <c r="R333" s="6"/>
      <c r="S333" s="7"/>
    </row>
    <row r="334" spans="1:19" ht="13" x14ac:dyDescent="0.15">
      <c r="A334" s="5">
        <v>397</v>
      </c>
      <c r="B334" s="6" t="s">
        <v>28</v>
      </c>
      <c r="C334" s="6" t="s">
        <v>3366</v>
      </c>
      <c r="D334" s="5">
        <v>2</v>
      </c>
      <c r="E334" s="6" t="s">
        <v>30</v>
      </c>
      <c r="F334" s="5">
        <v>1</v>
      </c>
      <c r="G334" s="5">
        <v>1.51</v>
      </c>
      <c r="H334" s="5">
        <v>1.51</v>
      </c>
      <c r="I334" s="5">
        <v>5.8</v>
      </c>
      <c r="J334" s="5">
        <v>7.31</v>
      </c>
      <c r="K334" s="5">
        <v>5.8</v>
      </c>
      <c r="L334" s="5">
        <v>7.2560000000000002</v>
      </c>
      <c r="M334" s="6" t="s">
        <v>5952</v>
      </c>
      <c r="N334" s="6" t="s">
        <v>5953</v>
      </c>
      <c r="O334" s="6" t="s">
        <v>5954</v>
      </c>
      <c r="P334" s="5">
        <v>0</v>
      </c>
      <c r="Q334" s="5">
        <v>0</v>
      </c>
      <c r="R334" s="6"/>
      <c r="S334" s="7"/>
    </row>
    <row r="335" spans="1:19" ht="13" x14ac:dyDescent="0.15">
      <c r="A335" s="5">
        <v>397</v>
      </c>
      <c r="B335" s="6" t="s">
        <v>28</v>
      </c>
      <c r="C335" s="6" t="s">
        <v>3366</v>
      </c>
      <c r="D335" s="5">
        <v>2</v>
      </c>
      <c r="E335" s="6" t="s">
        <v>30</v>
      </c>
      <c r="F335" s="5">
        <v>2</v>
      </c>
      <c r="G335" s="5">
        <v>1.5</v>
      </c>
      <c r="H335" s="5">
        <v>1.5</v>
      </c>
      <c r="I335" s="5">
        <v>7.31</v>
      </c>
      <c r="J335" s="5">
        <v>8.81</v>
      </c>
      <c r="K335" s="5">
        <v>7.2560000000000002</v>
      </c>
      <c r="L335" s="5">
        <v>8.7029999999999994</v>
      </c>
      <c r="M335" s="6" t="s">
        <v>5955</v>
      </c>
      <c r="N335" s="6" t="s">
        <v>5956</v>
      </c>
      <c r="O335" s="6" t="s">
        <v>5957</v>
      </c>
      <c r="P335" s="5">
        <v>0</v>
      </c>
      <c r="Q335" s="5">
        <v>0</v>
      </c>
      <c r="R335" s="6"/>
      <c r="S335" s="7"/>
    </row>
    <row r="336" spans="1:19" ht="13" x14ac:dyDescent="0.15">
      <c r="A336" s="5">
        <v>397</v>
      </c>
      <c r="B336" s="6" t="s">
        <v>28</v>
      </c>
      <c r="C336" s="6" t="s">
        <v>3366</v>
      </c>
      <c r="D336" s="5">
        <v>2</v>
      </c>
      <c r="E336" s="6" t="s">
        <v>30</v>
      </c>
      <c r="F336" s="5">
        <v>3</v>
      </c>
      <c r="G336" s="5">
        <v>1.49</v>
      </c>
      <c r="H336" s="5">
        <v>1.49</v>
      </c>
      <c r="I336" s="5">
        <v>8.81</v>
      </c>
      <c r="J336" s="5">
        <v>10.3</v>
      </c>
      <c r="K336" s="5">
        <v>8.7029999999999994</v>
      </c>
      <c r="L336" s="5">
        <v>10.14</v>
      </c>
      <c r="M336" s="6" t="s">
        <v>5958</v>
      </c>
      <c r="N336" s="6" t="s">
        <v>5959</v>
      </c>
      <c r="O336" s="6" t="s">
        <v>5960</v>
      </c>
      <c r="P336" s="5">
        <v>0</v>
      </c>
      <c r="Q336" s="5">
        <v>0</v>
      </c>
      <c r="R336" s="6"/>
      <c r="S336" s="7"/>
    </row>
    <row r="337" spans="1:19" ht="13" x14ac:dyDescent="0.15">
      <c r="A337" s="5">
        <v>397</v>
      </c>
      <c r="B337" s="6" t="s">
        <v>28</v>
      </c>
      <c r="C337" s="6" t="s">
        <v>3366</v>
      </c>
      <c r="D337" s="5">
        <v>2</v>
      </c>
      <c r="E337" s="6" t="s">
        <v>30</v>
      </c>
      <c r="F337" s="5">
        <v>4</v>
      </c>
      <c r="G337" s="5">
        <v>1.5</v>
      </c>
      <c r="H337" s="5">
        <v>1.5</v>
      </c>
      <c r="I337" s="5">
        <v>10.3</v>
      </c>
      <c r="J337" s="5">
        <v>11.8</v>
      </c>
      <c r="K337" s="5">
        <v>10.14</v>
      </c>
      <c r="L337" s="5">
        <v>11.587</v>
      </c>
      <c r="M337" s="6" t="s">
        <v>5961</v>
      </c>
      <c r="N337" s="6" t="s">
        <v>5962</v>
      </c>
      <c r="O337" s="6" t="s">
        <v>5963</v>
      </c>
      <c r="P337" s="5">
        <v>0</v>
      </c>
      <c r="Q337" s="5">
        <v>1</v>
      </c>
      <c r="R337" s="6"/>
      <c r="S337" s="7"/>
    </row>
    <row r="338" spans="1:19" ht="13" x14ac:dyDescent="0.15">
      <c r="A338" s="5">
        <v>397</v>
      </c>
      <c r="B338" s="6" t="s">
        <v>28</v>
      </c>
      <c r="C338" s="6" t="s">
        <v>3366</v>
      </c>
      <c r="D338" s="5">
        <v>2</v>
      </c>
      <c r="E338" s="6" t="s">
        <v>30</v>
      </c>
      <c r="F338" s="5">
        <v>5</v>
      </c>
      <c r="G338" s="5">
        <v>1.5</v>
      </c>
      <c r="H338" s="5">
        <v>1.5</v>
      </c>
      <c r="I338" s="5">
        <v>11.8</v>
      </c>
      <c r="J338" s="5">
        <v>13.3</v>
      </c>
      <c r="K338" s="5">
        <v>11.587</v>
      </c>
      <c r="L338" s="5">
        <v>13.034000000000001</v>
      </c>
      <c r="M338" s="6" t="s">
        <v>5964</v>
      </c>
      <c r="N338" s="6" t="s">
        <v>5965</v>
      </c>
      <c r="O338" s="6" t="s">
        <v>5966</v>
      </c>
      <c r="P338" s="5">
        <v>0</v>
      </c>
      <c r="Q338" s="5">
        <v>0</v>
      </c>
      <c r="R338" s="6"/>
      <c r="S338" s="7"/>
    </row>
    <row r="339" spans="1:19" ht="13" x14ac:dyDescent="0.15">
      <c r="A339" s="5">
        <v>397</v>
      </c>
      <c r="B339" s="6" t="s">
        <v>28</v>
      </c>
      <c r="C339" s="6" t="s">
        <v>3366</v>
      </c>
      <c r="D339" s="5">
        <v>2</v>
      </c>
      <c r="E339" s="6" t="s">
        <v>30</v>
      </c>
      <c r="F339" s="5">
        <v>6</v>
      </c>
      <c r="G339" s="5">
        <v>1.43</v>
      </c>
      <c r="H339" s="5">
        <v>1.43</v>
      </c>
      <c r="I339" s="5">
        <v>13.3</v>
      </c>
      <c r="J339" s="5">
        <v>14.73</v>
      </c>
      <c r="K339" s="5">
        <v>13.034000000000001</v>
      </c>
      <c r="L339" s="5">
        <v>14.413</v>
      </c>
      <c r="M339" s="6" t="s">
        <v>5967</v>
      </c>
      <c r="N339" s="6" t="s">
        <v>5968</v>
      </c>
      <c r="O339" s="6" t="s">
        <v>5969</v>
      </c>
      <c r="P339" s="5">
        <v>0</v>
      </c>
      <c r="Q339" s="5">
        <v>0</v>
      </c>
      <c r="R339" s="6"/>
      <c r="S339" s="7"/>
    </row>
    <row r="340" spans="1:19" ht="13" x14ac:dyDescent="0.15">
      <c r="A340" s="5">
        <v>397</v>
      </c>
      <c r="B340" s="6" t="s">
        <v>28</v>
      </c>
      <c r="C340" s="6" t="s">
        <v>3366</v>
      </c>
      <c r="D340" s="5">
        <v>2</v>
      </c>
      <c r="E340" s="6" t="s">
        <v>30</v>
      </c>
      <c r="F340" s="5">
        <v>7</v>
      </c>
      <c r="G340" s="5">
        <v>0.61</v>
      </c>
      <c r="H340" s="5">
        <v>0.61</v>
      </c>
      <c r="I340" s="5">
        <v>14.73</v>
      </c>
      <c r="J340" s="5">
        <v>15.34</v>
      </c>
      <c r="K340" s="5">
        <v>14.413</v>
      </c>
      <c r="L340" s="5">
        <v>15.000999999999999</v>
      </c>
      <c r="M340" s="6" t="s">
        <v>5970</v>
      </c>
      <c r="N340" s="6" t="s">
        <v>5971</v>
      </c>
      <c r="O340" s="6" t="s">
        <v>5972</v>
      </c>
      <c r="P340" s="5">
        <v>0</v>
      </c>
      <c r="Q340" s="5">
        <v>0</v>
      </c>
      <c r="R340" s="6"/>
      <c r="S340" s="7"/>
    </row>
    <row r="341" spans="1:19" ht="13" x14ac:dyDescent="0.15">
      <c r="A341" s="5">
        <v>397</v>
      </c>
      <c r="B341" s="6" t="s">
        <v>28</v>
      </c>
      <c r="C341" s="6" t="s">
        <v>3366</v>
      </c>
      <c r="D341" s="5">
        <v>2</v>
      </c>
      <c r="E341" s="6" t="s">
        <v>30</v>
      </c>
      <c r="F341" s="6" t="s">
        <v>119</v>
      </c>
      <c r="G341" s="5">
        <v>0.31</v>
      </c>
      <c r="H341" s="5">
        <v>0.31</v>
      </c>
      <c r="I341" s="5">
        <v>15.34</v>
      </c>
      <c r="J341" s="5">
        <v>15.65</v>
      </c>
      <c r="K341" s="5">
        <v>15.000999999999999</v>
      </c>
      <c r="L341" s="5">
        <v>15.3</v>
      </c>
      <c r="M341" s="6" t="s">
        <v>5973</v>
      </c>
      <c r="N341" s="6" t="s">
        <v>5974</v>
      </c>
      <c r="O341" s="6" t="s">
        <v>5975</v>
      </c>
      <c r="P341" s="5">
        <v>0</v>
      </c>
      <c r="Q341" s="5">
        <v>0</v>
      </c>
      <c r="R341" s="6"/>
      <c r="S341" s="7"/>
    </row>
    <row r="342" spans="1:19" ht="13" x14ac:dyDescent="0.15">
      <c r="A342" s="5">
        <v>397</v>
      </c>
      <c r="B342" s="6" t="s">
        <v>28</v>
      </c>
      <c r="C342" s="6" t="s">
        <v>3366</v>
      </c>
      <c r="D342" s="5">
        <v>3</v>
      </c>
      <c r="E342" s="6" t="s">
        <v>30</v>
      </c>
      <c r="F342" s="5">
        <v>1</v>
      </c>
      <c r="G342" s="5">
        <v>1.46</v>
      </c>
      <c r="H342" s="5">
        <v>1.46</v>
      </c>
      <c r="I342" s="5">
        <v>15.3</v>
      </c>
      <c r="J342" s="5">
        <v>16.760000000000002</v>
      </c>
      <c r="K342" s="5">
        <v>15.3</v>
      </c>
      <c r="L342" s="5">
        <v>16.733000000000001</v>
      </c>
      <c r="M342" s="6" t="s">
        <v>5976</v>
      </c>
      <c r="N342" s="6" t="s">
        <v>5977</v>
      </c>
      <c r="O342" s="6" t="s">
        <v>5978</v>
      </c>
      <c r="P342" s="5">
        <v>0</v>
      </c>
      <c r="Q342" s="5">
        <v>0</v>
      </c>
      <c r="R342" s="6"/>
      <c r="S342" s="7"/>
    </row>
    <row r="343" spans="1:19" ht="13" x14ac:dyDescent="0.15">
      <c r="A343" s="5">
        <v>397</v>
      </c>
      <c r="B343" s="6" t="s">
        <v>28</v>
      </c>
      <c r="C343" s="6" t="s">
        <v>3366</v>
      </c>
      <c r="D343" s="5">
        <v>3</v>
      </c>
      <c r="E343" s="6" t="s">
        <v>30</v>
      </c>
      <c r="F343" s="5">
        <v>2</v>
      </c>
      <c r="G343" s="5">
        <v>1.46</v>
      </c>
      <c r="H343" s="5">
        <v>1.46</v>
      </c>
      <c r="I343" s="5">
        <v>16.760000000000002</v>
      </c>
      <c r="J343" s="5">
        <v>18.22</v>
      </c>
      <c r="K343" s="5">
        <v>16.733000000000001</v>
      </c>
      <c r="L343" s="5">
        <v>18.166</v>
      </c>
      <c r="M343" s="6" t="s">
        <v>5979</v>
      </c>
      <c r="N343" s="6" t="s">
        <v>5980</v>
      </c>
      <c r="O343" s="6" t="s">
        <v>5981</v>
      </c>
      <c r="P343" s="5">
        <v>0</v>
      </c>
      <c r="Q343" s="5">
        <v>0</v>
      </c>
      <c r="R343" s="6"/>
      <c r="S343" s="7"/>
    </row>
    <row r="344" spans="1:19" ht="13" x14ac:dyDescent="0.15">
      <c r="A344" s="5">
        <v>397</v>
      </c>
      <c r="B344" s="6" t="s">
        <v>28</v>
      </c>
      <c r="C344" s="6" t="s">
        <v>3366</v>
      </c>
      <c r="D344" s="5">
        <v>3</v>
      </c>
      <c r="E344" s="6" t="s">
        <v>30</v>
      </c>
      <c r="F344" s="5">
        <v>3</v>
      </c>
      <c r="G344" s="5">
        <v>1.45</v>
      </c>
      <c r="H344" s="5">
        <v>1.45</v>
      </c>
      <c r="I344" s="5">
        <v>18.22</v>
      </c>
      <c r="J344" s="5">
        <v>19.670000000000002</v>
      </c>
      <c r="K344" s="5">
        <v>18.166</v>
      </c>
      <c r="L344" s="5">
        <v>19.588999999999999</v>
      </c>
      <c r="M344" s="6" t="s">
        <v>5982</v>
      </c>
      <c r="N344" s="6" t="s">
        <v>5983</v>
      </c>
      <c r="O344" s="6" t="s">
        <v>5984</v>
      </c>
      <c r="P344" s="5">
        <v>0</v>
      </c>
      <c r="Q344" s="5">
        <v>0</v>
      </c>
      <c r="R344" s="6"/>
      <c r="S344" s="7"/>
    </row>
    <row r="345" spans="1:19" ht="13" x14ac:dyDescent="0.15">
      <c r="A345" s="5">
        <v>397</v>
      </c>
      <c r="B345" s="6" t="s">
        <v>28</v>
      </c>
      <c r="C345" s="6" t="s">
        <v>3366</v>
      </c>
      <c r="D345" s="5">
        <v>3</v>
      </c>
      <c r="E345" s="6" t="s">
        <v>30</v>
      </c>
      <c r="F345" s="5">
        <v>4</v>
      </c>
      <c r="G345" s="5">
        <v>1.46</v>
      </c>
      <c r="H345" s="5">
        <v>1.46</v>
      </c>
      <c r="I345" s="5">
        <v>19.670000000000002</v>
      </c>
      <c r="J345" s="5">
        <v>21.13</v>
      </c>
      <c r="K345" s="5">
        <v>19.588999999999999</v>
      </c>
      <c r="L345" s="5">
        <v>21.021999999999998</v>
      </c>
      <c r="M345" s="6" t="s">
        <v>5985</v>
      </c>
      <c r="N345" s="6" t="s">
        <v>5986</v>
      </c>
      <c r="O345" s="6" t="s">
        <v>5987</v>
      </c>
      <c r="P345" s="5">
        <v>0</v>
      </c>
      <c r="Q345" s="5">
        <v>0</v>
      </c>
      <c r="R345" s="6"/>
      <c r="S345" s="7"/>
    </row>
    <row r="346" spans="1:19" ht="13" x14ac:dyDescent="0.15">
      <c r="A346" s="5">
        <v>397</v>
      </c>
      <c r="B346" s="6" t="s">
        <v>28</v>
      </c>
      <c r="C346" s="6" t="s">
        <v>3366</v>
      </c>
      <c r="D346" s="5">
        <v>3</v>
      </c>
      <c r="E346" s="6" t="s">
        <v>30</v>
      </c>
      <c r="F346" s="5">
        <v>5</v>
      </c>
      <c r="G346" s="5">
        <v>1.46</v>
      </c>
      <c r="H346" s="5">
        <v>1.46</v>
      </c>
      <c r="I346" s="5">
        <v>21.13</v>
      </c>
      <c r="J346" s="5">
        <v>22.59</v>
      </c>
      <c r="K346" s="5">
        <v>21.021999999999998</v>
      </c>
      <c r="L346" s="5">
        <v>22.454000000000001</v>
      </c>
      <c r="M346" s="6" t="s">
        <v>5988</v>
      </c>
      <c r="N346" s="6" t="s">
        <v>5989</v>
      </c>
      <c r="O346" s="6" t="s">
        <v>5990</v>
      </c>
      <c r="P346" s="5">
        <v>0</v>
      </c>
      <c r="Q346" s="5">
        <v>0</v>
      </c>
      <c r="R346" s="6"/>
      <c r="S346" s="7"/>
    </row>
    <row r="347" spans="1:19" ht="13" x14ac:dyDescent="0.15">
      <c r="A347" s="5">
        <v>397</v>
      </c>
      <c r="B347" s="6" t="s">
        <v>28</v>
      </c>
      <c r="C347" s="6" t="s">
        <v>3366</v>
      </c>
      <c r="D347" s="5">
        <v>3</v>
      </c>
      <c r="E347" s="6" t="s">
        <v>30</v>
      </c>
      <c r="F347" s="5">
        <v>6</v>
      </c>
      <c r="G347" s="5">
        <v>1.46</v>
      </c>
      <c r="H347" s="5">
        <v>1.46</v>
      </c>
      <c r="I347" s="5">
        <v>22.59</v>
      </c>
      <c r="J347" s="5">
        <v>24.05</v>
      </c>
      <c r="K347" s="5">
        <v>22.454000000000001</v>
      </c>
      <c r="L347" s="5">
        <v>23.887</v>
      </c>
      <c r="M347" s="6" t="s">
        <v>5991</v>
      </c>
      <c r="N347" s="6" t="s">
        <v>5992</v>
      </c>
      <c r="O347" s="6" t="s">
        <v>5993</v>
      </c>
      <c r="P347" s="5">
        <v>0</v>
      </c>
      <c r="Q347" s="5">
        <v>0</v>
      </c>
      <c r="R347" s="6"/>
      <c r="S347" s="7"/>
    </row>
    <row r="348" spans="1:19" ht="13" x14ac:dyDescent="0.15">
      <c r="A348" s="5">
        <v>397</v>
      </c>
      <c r="B348" s="6" t="s">
        <v>28</v>
      </c>
      <c r="C348" s="6" t="s">
        <v>3366</v>
      </c>
      <c r="D348" s="5">
        <v>3</v>
      </c>
      <c r="E348" s="6" t="s">
        <v>30</v>
      </c>
      <c r="F348" s="5">
        <v>7</v>
      </c>
      <c r="G348" s="5">
        <v>0.68</v>
      </c>
      <c r="H348" s="5">
        <v>0.68</v>
      </c>
      <c r="I348" s="5">
        <v>24.05</v>
      </c>
      <c r="J348" s="5">
        <v>24.73</v>
      </c>
      <c r="K348" s="5">
        <v>23.887</v>
      </c>
      <c r="L348" s="5">
        <v>24.555</v>
      </c>
      <c r="M348" s="6" t="s">
        <v>5994</v>
      </c>
      <c r="N348" s="6" t="s">
        <v>5995</v>
      </c>
      <c r="O348" s="6" t="s">
        <v>5996</v>
      </c>
      <c r="P348" s="5">
        <v>0</v>
      </c>
      <c r="Q348" s="5">
        <v>0</v>
      </c>
      <c r="R348" s="6"/>
      <c r="S348" s="7"/>
    </row>
    <row r="349" spans="1:19" ht="13" x14ac:dyDescent="0.15">
      <c r="A349" s="5">
        <v>397</v>
      </c>
      <c r="B349" s="6" t="s">
        <v>28</v>
      </c>
      <c r="C349" s="6" t="s">
        <v>3366</v>
      </c>
      <c r="D349" s="5">
        <v>3</v>
      </c>
      <c r="E349" s="6" t="s">
        <v>30</v>
      </c>
      <c r="F349" s="6" t="s">
        <v>119</v>
      </c>
      <c r="G349" s="5">
        <v>0.25</v>
      </c>
      <c r="H349" s="5">
        <v>0.25</v>
      </c>
      <c r="I349" s="5">
        <v>24.73</v>
      </c>
      <c r="J349" s="5">
        <v>24.98</v>
      </c>
      <c r="K349" s="5">
        <v>24.555</v>
      </c>
      <c r="L349" s="5">
        <v>24.8</v>
      </c>
      <c r="M349" s="6" t="s">
        <v>5997</v>
      </c>
      <c r="N349" s="6" t="s">
        <v>5998</v>
      </c>
      <c r="O349" s="6" t="s">
        <v>5999</v>
      </c>
      <c r="P349" s="5">
        <v>0</v>
      </c>
      <c r="Q349" s="5">
        <v>0</v>
      </c>
      <c r="R349" s="6"/>
      <c r="S349" s="7"/>
    </row>
    <row r="350" spans="1:19" ht="13" x14ac:dyDescent="0.15">
      <c r="A350" s="5">
        <v>397</v>
      </c>
      <c r="B350" s="6" t="s">
        <v>28</v>
      </c>
      <c r="C350" s="6" t="s">
        <v>3366</v>
      </c>
      <c r="D350" s="5">
        <v>4</v>
      </c>
      <c r="E350" s="6" t="s">
        <v>30</v>
      </c>
      <c r="F350" s="5">
        <v>1</v>
      </c>
      <c r="G350" s="5">
        <v>1.46</v>
      </c>
      <c r="H350" s="5">
        <v>1.46</v>
      </c>
      <c r="I350" s="5">
        <v>24.8</v>
      </c>
      <c r="J350" s="5">
        <v>26.26</v>
      </c>
      <c r="K350" s="5">
        <v>24.8</v>
      </c>
      <c r="L350" s="5">
        <v>26.198</v>
      </c>
      <c r="M350" s="6" t="s">
        <v>6000</v>
      </c>
      <c r="N350" s="6" t="s">
        <v>6001</v>
      </c>
      <c r="O350" s="6" t="s">
        <v>6002</v>
      </c>
      <c r="P350" s="5">
        <v>0</v>
      </c>
      <c r="Q350" s="5">
        <v>0</v>
      </c>
      <c r="R350" s="6"/>
      <c r="S350" s="7"/>
    </row>
    <row r="351" spans="1:19" ht="13" x14ac:dyDescent="0.15">
      <c r="A351" s="5">
        <v>397</v>
      </c>
      <c r="B351" s="6" t="s">
        <v>28</v>
      </c>
      <c r="C351" s="6" t="s">
        <v>3366</v>
      </c>
      <c r="D351" s="5">
        <v>4</v>
      </c>
      <c r="E351" s="6" t="s">
        <v>30</v>
      </c>
      <c r="F351" s="5">
        <v>2</v>
      </c>
      <c r="G351" s="5">
        <v>1.46</v>
      </c>
      <c r="H351" s="5">
        <v>1.46</v>
      </c>
      <c r="I351" s="5">
        <v>26.26</v>
      </c>
      <c r="J351" s="5">
        <v>27.72</v>
      </c>
      <c r="K351" s="5">
        <v>26.198</v>
      </c>
      <c r="L351" s="5">
        <v>27.596</v>
      </c>
      <c r="M351" s="6" t="s">
        <v>6003</v>
      </c>
      <c r="N351" s="6" t="s">
        <v>6004</v>
      </c>
      <c r="O351" s="6" t="s">
        <v>6005</v>
      </c>
      <c r="P351" s="5">
        <v>0</v>
      </c>
      <c r="Q351" s="5">
        <v>0</v>
      </c>
      <c r="R351" s="6"/>
      <c r="S351" s="7"/>
    </row>
    <row r="352" spans="1:19" ht="13" x14ac:dyDescent="0.15">
      <c r="A352" s="5">
        <v>397</v>
      </c>
      <c r="B352" s="6" t="s">
        <v>28</v>
      </c>
      <c r="C352" s="6" t="s">
        <v>3366</v>
      </c>
      <c r="D352" s="5">
        <v>4</v>
      </c>
      <c r="E352" s="6" t="s">
        <v>30</v>
      </c>
      <c r="F352" s="5">
        <v>3</v>
      </c>
      <c r="G352" s="5">
        <v>1.46</v>
      </c>
      <c r="H352" s="5">
        <v>1.46</v>
      </c>
      <c r="I352" s="5">
        <v>27.72</v>
      </c>
      <c r="J352" s="5">
        <v>29.18</v>
      </c>
      <c r="K352" s="5">
        <v>27.596</v>
      </c>
      <c r="L352" s="5">
        <v>28.995000000000001</v>
      </c>
      <c r="M352" s="6" t="s">
        <v>6006</v>
      </c>
      <c r="N352" s="6" t="s">
        <v>6007</v>
      </c>
      <c r="O352" s="6" t="s">
        <v>6008</v>
      </c>
      <c r="P352" s="5">
        <v>0</v>
      </c>
      <c r="Q352" s="5">
        <v>0</v>
      </c>
      <c r="R352" s="6"/>
      <c r="S352" s="7"/>
    </row>
    <row r="353" spans="1:19" ht="13" x14ac:dyDescent="0.15">
      <c r="A353" s="5">
        <v>397</v>
      </c>
      <c r="B353" s="6" t="s">
        <v>28</v>
      </c>
      <c r="C353" s="6" t="s">
        <v>3366</v>
      </c>
      <c r="D353" s="5">
        <v>4</v>
      </c>
      <c r="E353" s="6" t="s">
        <v>30</v>
      </c>
      <c r="F353" s="5">
        <v>4</v>
      </c>
      <c r="G353" s="5">
        <v>1.46</v>
      </c>
      <c r="H353" s="5">
        <v>1.46</v>
      </c>
      <c r="I353" s="5">
        <v>29.18</v>
      </c>
      <c r="J353" s="5">
        <v>30.64</v>
      </c>
      <c r="K353" s="5">
        <v>28.995000000000001</v>
      </c>
      <c r="L353" s="5">
        <v>30.393000000000001</v>
      </c>
      <c r="M353" s="6" t="s">
        <v>6009</v>
      </c>
      <c r="N353" s="6" t="s">
        <v>6010</v>
      </c>
      <c r="O353" s="6" t="s">
        <v>6011</v>
      </c>
      <c r="P353" s="5">
        <v>0</v>
      </c>
      <c r="Q353" s="5">
        <v>0</v>
      </c>
      <c r="R353" s="6"/>
      <c r="S353" s="7"/>
    </row>
    <row r="354" spans="1:19" ht="13" x14ac:dyDescent="0.15">
      <c r="A354" s="5">
        <v>397</v>
      </c>
      <c r="B354" s="6" t="s">
        <v>28</v>
      </c>
      <c r="C354" s="6" t="s">
        <v>3366</v>
      </c>
      <c r="D354" s="5">
        <v>4</v>
      </c>
      <c r="E354" s="6" t="s">
        <v>30</v>
      </c>
      <c r="F354" s="5">
        <v>5</v>
      </c>
      <c r="G354" s="5">
        <v>1.46</v>
      </c>
      <c r="H354" s="5">
        <v>1.46</v>
      </c>
      <c r="I354" s="5">
        <v>30.64</v>
      </c>
      <c r="J354" s="5">
        <v>32.1</v>
      </c>
      <c r="K354" s="5">
        <v>30.393000000000001</v>
      </c>
      <c r="L354" s="5">
        <v>31.791</v>
      </c>
      <c r="M354" s="6" t="s">
        <v>6012</v>
      </c>
      <c r="N354" s="6" t="s">
        <v>6013</v>
      </c>
      <c r="O354" s="6" t="s">
        <v>6014</v>
      </c>
      <c r="P354" s="5">
        <v>0</v>
      </c>
      <c r="Q354" s="5">
        <v>1</v>
      </c>
      <c r="R354" s="6"/>
      <c r="S354" s="7"/>
    </row>
    <row r="355" spans="1:19" ht="13" x14ac:dyDescent="0.15">
      <c r="A355" s="5">
        <v>397</v>
      </c>
      <c r="B355" s="6" t="s">
        <v>28</v>
      </c>
      <c r="C355" s="6" t="s">
        <v>3366</v>
      </c>
      <c r="D355" s="5">
        <v>4</v>
      </c>
      <c r="E355" s="6" t="s">
        <v>30</v>
      </c>
      <c r="F355" s="5">
        <v>6</v>
      </c>
      <c r="G355" s="5">
        <v>1.47</v>
      </c>
      <c r="H355" s="5">
        <v>1.47</v>
      </c>
      <c r="I355" s="5">
        <v>32.1</v>
      </c>
      <c r="J355" s="5">
        <v>33.57</v>
      </c>
      <c r="K355" s="5">
        <v>31.791</v>
      </c>
      <c r="L355" s="5">
        <v>33.198999999999998</v>
      </c>
      <c r="M355" s="6" t="s">
        <v>6015</v>
      </c>
      <c r="N355" s="6" t="s">
        <v>6016</v>
      </c>
      <c r="O355" s="6" t="s">
        <v>6017</v>
      </c>
      <c r="P355" s="5">
        <v>0</v>
      </c>
      <c r="Q355" s="5">
        <v>0</v>
      </c>
      <c r="R355" s="6"/>
      <c r="S355" s="7"/>
    </row>
    <row r="356" spans="1:19" ht="13" x14ac:dyDescent="0.15">
      <c r="A356" s="5">
        <v>397</v>
      </c>
      <c r="B356" s="6" t="s">
        <v>28</v>
      </c>
      <c r="C356" s="6" t="s">
        <v>3366</v>
      </c>
      <c r="D356" s="5">
        <v>4</v>
      </c>
      <c r="E356" s="6" t="s">
        <v>30</v>
      </c>
      <c r="F356" s="5">
        <v>7</v>
      </c>
      <c r="G356" s="5">
        <v>0.84</v>
      </c>
      <c r="H356" s="5">
        <v>0.84</v>
      </c>
      <c r="I356" s="5">
        <v>33.57</v>
      </c>
      <c r="J356" s="5">
        <v>34.409999999999997</v>
      </c>
      <c r="K356" s="5">
        <v>33.198999999999998</v>
      </c>
      <c r="L356" s="5">
        <v>34.003</v>
      </c>
      <c r="M356" s="6" t="s">
        <v>6018</v>
      </c>
      <c r="N356" s="6" t="s">
        <v>6019</v>
      </c>
      <c r="O356" s="6" t="s">
        <v>6020</v>
      </c>
      <c r="P356" s="5">
        <v>0</v>
      </c>
      <c r="Q356" s="5">
        <v>0</v>
      </c>
      <c r="R356" s="6"/>
      <c r="S356" s="7"/>
    </row>
    <row r="357" spans="1:19" ht="13" x14ac:dyDescent="0.15">
      <c r="A357" s="5">
        <v>397</v>
      </c>
      <c r="B357" s="6" t="s">
        <v>28</v>
      </c>
      <c r="C357" s="6" t="s">
        <v>3366</v>
      </c>
      <c r="D357" s="5">
        <v>4</v>
      </c>
      <c r="E357" s="6" t="s">
        <v>30</v>
      </c>
      <c r="F357" s="6" t="s">
        <v>119</v>
      </c>
      <c r="G357" s="5">
        <v>0.31</v>
      </c>
      <c r="H357" s="5">
        <v>0.31</v>
      </c>
      <c r="I357" s="5">
        <v>34.409999999999997</v>
      </c>
      <c r="J357" s="5">
        <v>34.72</v>
      </c>
      <c r="K357" s="5">
        <v>34.003</v>
      </c>
      <c r="L357" s="5">
        <v>34.299999999999997</v>
      </c>
      <c r="M357" s="6" t="s">
        <v>6021</v>
      </c>
      <c r="N357" s="6" t="s">
        <v>6022</v>
      </c>
      <c r="O357" s="6" t="s">
        <v>6023</v>
      </c>
      <c r="P357" s="5">
        <v>0</v>
      </c>
      <c r="Q357" s="5">
        <v>0</v>
      </c>
      <c r="R357" s="6"/>
      <c r="S357" s="7"/>
    </row>
    <row r="358" spans="1:19" ht="13" x14ac:dyDescent="0.15">
      <c r="A358" s="5">
        <v>397</v>
      </c>
      <c r="B358" s="6" t="s">
        <v>28</v>
      </c>
      <c r="C358" s="6" t="s">
        <v>3366</v>
      </c>
      <c r="D358" s="5">
        <v>5</v>
      </c>
      <c r="E358" s="6" t="s">
        <v>30</v>
      </c>
      <c r="F358" s="5">
        <v>1</v>
      </c>
      <c r="G358" s="5">
        <v>1.45</v>
      </c>
      <c r="H358" s="5">
        <v>1.45</v>
      </c>
      <c r="I358" s="5">
        <v>34.299999999999997</v>
      </c>
      <c r="J358" s="5">
        <v>35.75</v>
      </c>
      <c r="K358" s="5">
        <v>34.299999999999997</v>
      </c>
      <c r="L358" s="5">
        <v>35.741999999999997</v>
      </c>
      <c r="M358" s="6" t="s">
        <v>6024</v>
      </c>
      <c r="N358" s="6" t="s">
        <v>6025</v>
      </c>
      <c r="O358" s="6" t="s">
        <v>6026</v>
      </c>
      <c r="P358" s="5">
        <v>0</v>
      </c>
      <c r="Q358" s="5">
        <v>0</v>
      </c>
      <c r="R358" s="6"/>
      <c r="S358" s="7"/>
    </row>
    <row r="359" spans="1:19" ht="13" x14ac:dyDescent="0.15">
      <c r="A359" s="5">
        <v>397</v>
      </c>
      <c r="B359" s="6" t="s">
        <v>28</v>
      </c>
      <c r="C359" s="6" t="s">
        <v>3366</v>
      </c>
      <c r="D359" s="5">
        <v>5</v>
      </c>
      <c r="E359" s="6" t="s">
        <v>30</v>
      </c>
      <c r="F359" s="5">
        <v>2</v>
      </c>
      <c r="G359" s="5">
        <v>1.46</v>
      </c>
      <c r="H359" s="5">
        <v>1.46</v>
      </c>
      <c r="I359" s="5">
        <v>35.75</v>
      </c>
      <c r="J359" s="5">
        <v>37.21</v>
      </c>
      <c r="K359" s="5">
        <v>35.741999999999997</v>
      </c>
      <c r="L359" s="5">
        <v>37.195</v>
      </c>
      <c r="M359" s="6" t="s">
        <v>6027</v>
      </c>
      <c r="N359" s="6" t="s">
        <v>6028</v>
      </c>
      <c r="O359" s="6" t="s">
        <v>6029</v>
      </c>
      <c r="P359" s="5">
        <v>0</v>
      </c>
      <c r="Q359" s="5">
        <v>0</v>
      </c>
      <c r="R359" s="6"/>
      <c r="S359" s="7"/>
    </row>
    <row r="360" spans="1:19" ht="13" x14ac:dyDescent="0.15">
      <c r="A360" s="5">
        <v>397</v>
      </c>
      <c r="B360" s="6" t="s">
        <v>28</v>
      </c>
      <c r="C360" s="6" t="s">
        <v>3366</v>
      </c>
      <c r="D360" s="5">
        <v>5</v>
      </c>
      <c r="E360" s="6" t="s">
        <v>30</v>
      </c>
      <c r="F360" s="5">
        <v>3</v>
      </c>
      <c r="G360" s="5">
        <v>1.45</v>
      </c>
      <c r="H360" s="5">
        <v>1.45</v>
      </c>
      <c r="I360" s="5">
        <v>37.21</v>
      </c>
      <c r="J360" s="5">
        <v>38.659999999999997</v>
      </c>
      <c r="K360" s="5">
        <v>37.195</v>
      </c>
      <c r="L360" s="5">
        <v>38.637</v>
      </c>
      <c r="M360" s="6" t="s">
        <v>6030</v>
      </c>
      <c r="N360" s="6" t="s">
        <v>6031</v>
      </c>
      <c r="O360" s="6" t="s">
        <v>6032</v>
      </c>
      <c r="P360" s="5">
        <v>0</v>
      </c>
      <c r="Q360" s="5">
        <v>0</v>
      </c>
      <c r="R360" s="6"/>
      <c r="S360" s="7"/>
    </row>
    <row r="361" spans="1:19" ht="13" x14ac:dyDescent="0.15">
      <c r="A361" s="5">
        <v>397</v>
      </c>
      <c r="B361" s="6" t="s">
        <v>28</v>
      </c>
      <c r="C361" s="6" t="s">
        <v>3366</v>
      </c>
      <c r="D361" s="5">
        <v>5</v>
      </c>
      <c r="E361" s="6" t="s">
        <v>30</v>
      </c>
      <c r="F361" s="5">
        <v>4</v>
      </c>
      <c r="G361" s="5">
        <v>1.46</v>
      </c>
      <c r="H361" s="5">
        <v>1.46</v>
      </c>
      <c r="I361" s="5">
        <v>38.659999999999997</v>
      </c>
      <c r="J361" s="5">
        <v>40.119999999999997</v>
      </c>
      <c r="K361" s="5">
        <v>38.637</v>
      </c>
      <c r="L361" s="5">
        <v>40.090000000000003</v>
      </c>
      <c r="M361" s="6" t="s">
        <v>6033</v>
      </c>
      <c r="N361" s="6" t="s">
        <v>6034</v>
      </c>
      <c r="O361" s="6" t="s">
        <v>6035</v>
      </c>
      <c r="P361" s="5">
        <v>0</v>
      </c>
      <c r="Q361" s="5">
        <v>0</v>
      </c>
      <c r="R361" s="6"/>
      <c r="S361" s="7"/>
    </row>
    <row r="362" spans="1:19" ht="13" x14ac:dyDescent="0.15">
      <c r="A362" s="5">
        <v>397</v>
      </c>
      <c r="B362" s="6" t="s">
        <v>28</v>
      </c>
      <c r="C362" s="6" t="s">
        <v>3366</v>
      </c>
      <c r="D362" s="5">
        <v>5</v>
      </c>
      <c r="E362" s="6" t="s">
        <v>30</v>
      </c>
      <c r="F362" s="5">
        <v>5</v>
      </c>
      <c r="G362" s="5">
        <v>1.46</v>
      </c>
      <c r="H362" s="5">
        <v>1.46</v>
      </c>
      <c r="I362" s="5">
        <v>40.119999999999997</v>
      </c>
      <c r="J362" s="5">
        <v>41.58</v>
      </c>
      <c r="K362" s="5">
        <v>40.090000000000003</v>
      </c>
      <c r="L362" s="5">
        <v>41.542000000000002</v>
      </c>
      <c r="M362" s="6" t="s">
        <v>6036</v>
      </c>
      <c r="N362" s="6" t="s">
        <v>6037</v>
      </c>
      <c r="O362" s="6" t="s">
        <v>6038</v>
      </c>
      <c r="P362" s="5">
        <v>0</v>
      </c>
      <c r="Q362" s="5">
        <v>0</v>
      </c>
      <c r="R362" s="6"/>
      <c r="S362" s="7"/>
    </row>
    <row r="363" spans="1:19" ht="13" x14ac:dyDescent="0.15">
      <c r="A363" s="5">
        <v>397</v>
      </c>
      <c r="B363" s="6" t="s">
        <v>28</v>
      </c>
      <c r="C363" s="6" t="s">
        <v>3366</v>
      </c>
      <c r="D363" s="5">
        <v>5</v>
      </c>
      <c r="E363" s="6" t="s">
        <v>30</v>
      </c>
      <c r="F363" s="5">
        <v>6</v>
      </c>
      <c r="G363" s="5">
        <v>1.46</v>
      </c>
      <c r="H363" s="5">
        <v>1.46</v>
      </c>
      <c r="I363" s="5">
        <v>41.58</v>
      </c>
      <c r="J363" s="5">
        <v>43.04</v>
      </c>
      <c r="K363" s="5">
        <v>41.542000000000002</v>
      </c>
      <c r="L363" s="5">
        <v>42.994999999999997</v>
      </c>
      <c r="M363" s="6" t="s">
        <v>6039</v>
      </c>
      <c r="N363" s="6" t="s">
        <v>6040</v>
      </c>
      <c r="O363" s="6" t="s">
        <v>6041</v>
      </c>
      <c r="P363" s="5">
        <v>0</v>
      </c>
      <c r="Q363" s="5">
        <v>0</v>
      </c>
      <c r="R363" s="6"/>
      <c r="S363" s="7"/>
    </row>
    <row r="364" spans="1:19" ht="13" x14ac:dyDescent="0.15">
      <c r="A364" s="5">
        <v>397</v>
      </c>
      <c r="B364" s="6" t="s">
        <v>28</v>
      </c>
      <c r="C364" s="6" t="s">
        <v>3366</v>
      </c>
      <c r="D364" s="5">
        <v>5</v>
      </c>
      <c r="E364" s="6" t="s">
        <v>30</v>
      </c>
      <c r="F364" s="5">
        <v>7</v>
      </c>
      <c r="G364" s="5">
        <v>0.54</v>
      </c>
      <c r="H364" s="5">
        <v>0.54</v>
      </c>
      <c r="I364" s="5">
        <v>43.04</v>
      </c>
      <c r="J364" s="5">
        <v>43.58</v>
      </c>
      <c r="K364" s="5">
        <v>42.994999999999997</v>
      </c>
      <c r="L364" s="5">
        <v>43.531999999999996</v>
      </c>
      <c r="M364" s="6" t="s">
        <v>6042</v>
      </c>
      <c r="N364" s="6" t="s">
        <v>6043</v>
      </c>
      <c r="O364" s="6" t="s">
        <v>6044</v>
      </c>
      <c r="P364" s="5">
        <v>0</v>
      </c>
      <c r="Q364" s="5">
        <v>0</v>
      </c>
      <c r="R364" s="6"/>
      <c r="S364" s="7"/>
    </row>
    <row r="365" spans="1:19" ht="13" x14ac:dyDescent="0.15">
      <c r="A365" s="5">
        <v>397</v>
      </c>
      <c r="B365" s="6" t="s">
        <v>28</v>
      </c>
      <c r="C365" s="6" t="s">
        <v>3366</v>
      </c>
      <c r="D365" s="5">
        <v>5</v>
      </c>
      <c r="E365" s="6" t="s">
        <v>30</v>
      </c>
      <c r="F365" s="6" t="s">
        <v>119</v>
      </c>
      <c r="G365" s="5">
        <v>0.27</v>
      </c>
      <c r="H365" s="5">
        <v>0.27</v>
      </c>
      <c r="I365" s="5">
        <v>43.58</v>
      </c>
      <c r="J365" s="5">
        <v>43.85</v>
      </c>
      <c r="K365" s="5">
        <v>43.531999999999996</v>
      </c>
      <c r="L365" s="5">
        <v>43.8</v>
      </c>
      <c r="M365" s="6" t="s">
        <v>6045</v>
      </c>
      <c r="N365" s="6" t="s">
        <v>6046</v>
      </c>
      <c r="O365" s="6" t="s">
        <v>6047</v>
      </c>
      <c r="P365" s="5">
        <v>0</v>
      </c>
      <c r="Q365" s="5">
        <v>0</v>
      </c>
      <c r="R365" s="6"/>
      <c r="S365" s="7"/>
    </row>
    <row r="366" spans="1:19" ht="13" x14ac:dyDescent="0.15">
      <c r="A366" s="5">
        <v>397</v>
      </c>
      <c r="B366" s="6" t="s">
        <v>28</v>
      </c>
      <c r="C366" s="6" t="s">
        <v>3366</v>
      </c>
      <c r="D366" s="5">
        <v>6</v>
      </c>
      <c r="E366" s="6" t="s">
        <v>30</v>
      </c>
      <c r="F366" s="5">
        <v>1</v>
      </c>
      <c r="G366" s="5">
        <v>1.46</v>
      </c>
      <c r="H366" s="5">
        <v>1.46</v>
      </c>
      <c r="I366" s="5">
        <v>43.8</v>
      </c>
      <c r="J366" s="5">
        <v>45.26</v>
      </c>
      <c r="K366" s="5">
        <v>43.8</v>
      </c>
      <c r="L366" s="5">
        <v>45.173000000000002</v>
      </c>
      <c r="M366" s="6" t="s">
        <v>6048</v>
      </c>
      <c r="N366" s="6" t="s">
        <v>6049</v>
      </c>
      <c r="O366" s="6" t="s">
        <v>6050</v>
      </c>
      <c r="P366" s="5">
        <v>0</v>
      </c>
      <c r="Q366" s="5">
        <v>0</v>
      </c>
      <c r="R366" s="6"/>
      <c r="S366" s="7"/>
    </row>
    <row r="367" spans="1:19" ht="13" x14ac:dyDescent="0.15">
      <c r="A367" s="5">
        <v>397</v>
      </c>
      <c r="B367" s="6" t="s">
        <v>28</v>
      </c>
      <c r="C367" s="6" t="s">
        <v>3366</v>
      </c>
      <c r="D367" s="5">
        <v>6</v>
      </c>
      <c r="E367" s="6" t="s">
        <v>30</v>
      </c>
      <c r="F367" s="5">
        <v>2</v>
      </c>
      <c r="G367" s="5">
        <v>1.45</v>
      </c>
      <c r="H367" s="5">
        <v>1.48</v>
      </c>
      <c r="I367" s="5">
        <v>45.26</v>
      </c>
      <c r="J367" s="5">
        <v>46.74</v>
      </c>
      <c r="K367" s="5">
        <v>45.173000000000002</v>
      </c>
      <c r="L367" s="5">
        <v>46.564999999999998</v>
      </c>
      <c r="M367" s="6" t="s">
        <v>6051</v>
      </c>
      <c r="N367" s="6" t="s">
        <v>6052</v>
      </c>
      <c r="O367" s="6" t="s">
        <v>6053</v>
      </c>
      <c r="P367" s="5">
        <v>0</v>
      </c>
      <c r="Q367" s="5">
        <v>0</v>
      </c>
      <c r="R367" s="6"/>
      <c r="S367" s="7"/>
    </row>
    <row r="368" spans="1:19" ht="13" x14ac:dyDescent="0.15">
      <c r="A368" s="5">
        <v>397</v>
      </c>
      <c r="B368" s="6" t="s">
        <v>28</v>
      </c>
      <c r="C368" s="6" t="s">
        <v>3366</v>
      </c>
      <c r="D368" s="5">
        <v>6</v>
      </c>
      <c r="E368" s="6" t="s">
        <v>30</v>
      </c>
      <c r="F368" s="5">
        <v>3</v>
      </c>
      <c r="G368" s="5">
        <v>1.46</v>
      </c>
      <c r="H368" s="5">
        <v>1.5</v>
      </c>
      <c r="I368" s="5">
        <v>46.74</v>
      </c>
      <c r="J368" s="5">
        <v>48.24</v>
      </c>
      <c r="K368" s="5">
        <v>46.564999999999998</v>
      </c>
      <c r="L368" s="5">
        <v>47.975999999999999</v>
      </c>
      <c r="M368" s="6" t="s">
        <v>6054</v>
      </c>
      <c r="N368" s="6" t="s">
        <v>6055</v>
      </c>
      <c r="O368" s="6" t="s">
        <v>6056</v>
      </c>
      <c r="P368" s="5">
        <v>0</v>
      </c>
      <c r="Q368" s="5">
        <v>0</v>
      </c>
      <c r="R368" s="6"/>
      <c r="S368" s="7"/>
    </row>
    <row r="369" spans="1:19" ht="13" x14ac:dyDescent="0.15">
      <c r="A369" s="5">
        <v>397</v>
      </c>
      <c r="B369" s="6" t="s">
        <v>28</v>
      </c>
      <c r="C369" s="6" t="s">
        <v>3366</v>
      </c>
      <c r="D369" s="5">
        <v>6</v>
      </c>
      <c r="E369" s="6" t="s">
        <v>30</v>
      </c>
      <c r="F369" s="5">
        <v>4</v>
      </c>
      <c r="G369" s="5">
        <v>1.46</v>
      </c>
      <c r="H369" s="5">
        <v>1.5</v>
      </c>
      <c r="I369" s="5">
        <v>48.24</v>
      </c>
      <c r="J369" s="5">
        <v>49.74</v>
      </c>
      <c r="K369" s="5">
        <v>47.975999999999999</v>
      </c>
      <c r="L369" s="5">
        <v>49.387</v>
      </c>
      <c r="M369" s="6" t="s">
        <v>6057</v>
      </c>
      <c r="N369" s="6" t="s">
        <v>6058</v>
      </c>
      <c r="O369" s="6" t="s">
        <v>6059</v>
      </c>
      <c r="P369" s="5">
        <v>0</v>
      </c>
      <c r="Q369" s="5">
        <v>0</v>
      </c>
      <c r="R369" s="6"/>
      <c r="S369" s="7"/>
    </row>
    <row r="370" spans="1:19" ht="13" x14ac:dyDescent="0.15">
      <c r="A370" s="5">
        <v>397</v>
      </c>
      <c r="B370" s="6" t="s">
        <v>28</v>
      </c>
      <c r="C370" s="6" t="s">
        <v>3366</v>
      </c>
      <c r="D370" s="5">
        <v>6</v>
      </c>
      <c r="E370" s="6" t="s">
        <v>30</v>
      </c>
      <c r="F370" s="5">
        <v>5</v>
      </c>
      <c r="G370" s="5">
        <v>1.46</v>
      </c>
      <c r="H370" s="5">
        <v>1.48</v>
      </c>
      <c r="I370" s="5">
        <v>49.74</v>
      </c>
      <c r="J370" s="5">
        <v>51.22</v>
      </c>
      <c r="K370" s="5">
        <v>49.387</v>
      </c>
      <c r="L370" s="5">
        <v>50.779000000000003</v>
      </c>
      <c r="M370" s="6" t="s">
        <v>6060</v>
      </c>
      <c r="N370" s="6" t="s">
        <v>6061</v>
      </c>
      <c r="O370" s="6" t="s">
        <v>6062</v>
      </c>
      <c r="P370" s="5">
        <v>0</v>
      </c>
      <c r="Q370" s="5">
        <v>0</v>
      </c>
      <c r="R370" s="6"/>
      <c r="S370" s="7"/>
    </row>
    <row r="371" spans="1:19" ht="13" x14ac:dyDescent="0.15">
      <c r="A371" s="5">
        <v>397</v>
      </c>
      <c r="B371" s="6" t="s">
        <v>28</v>
      </c>
      <c r="C371" s="6" t="s">
        <v>3366</v>
      </c>
      <c r="D371" s="5">
        <v>6</v>
      </c>
      <c r="E371" s="6" t="s">
        <v>30</v>
      </c>
      <c r="F371" s="5">
        <v>6</v>
      </c>
      <c r="G371" s="5">
        <v>1.46</v>
      </c>
      <c r="H371" s="5">
        <v>1.49</v>
      </c>
      <c r="I371" s="5">
        <v>51.22</v>
      </c>
      <c r="J371" s="5">
        <v>52.71</v>
      </c>
      <c r="K371" s="5">
        <v>50.779000000000003</v>
      </c>
      <c r="L371" s="5">
        <v>52.180999999999997</v>
      </c>
      <c r="M371" s="6" t="s">
        <v>6063</v>
      </c>
      <c r="N371" s="6" t="s">
        <v>6064</v>
      </c>
      <c r="O371" s="6" t="s">
        <v>6065</v>
      </c>
      <c r="P371" s="5">
        <v>0</v>
      </c>
      <c r="Q371" s="5">
        <v>0</v>
      </c>
      <c r="R371" s="6"/>
      <c r="S371" s="7"/>
    </row>
    <row r="372" spans="1:19" ht="13" x14ac:dyDescent="0.15">
      <c r="A372" s="5">
        <v>397</v>
      </c>
      <c r="B372" s="6" t="s">
        <v>28</v>
      </c>
      <c r="C372" s="6" t="s">
        <v>3366</v>
      </c>
      <c r="D372" s="5">
        <v>6</v>
      </c>
      <c r="E372" s="6" t="s">
        <v>30</v>
      </c>
      <c r="F372" s="5">
        <v>7</v>
      </c>
      <c r="G372" s="5">
        <v>0.82</v>
      </c>
      <c r="H372" s="5">
        <v>0.84</v>
      </c>
      <c r="I372" s="5">
        <v>52.71</v>
      </c>
      <c r="J372" s="5">
        <v>53.55</v>
      </c>
      <c r="K372" s="5">
        <v>52.180999999999997</v>
      </c>
      <c r="L372" s="5">
        <v>52.970999999999997</v>
      </c>
      <c r="M372" s="6" t="s">
        <v>6066</v>
      </c>
      <c r="N372" s="6" t="s">
        <v>6067</v>
      </c>
      <c r="O372" s="6" t="s">
        <v>6068</v>
      </c>
      <c r="P372" s="5">
        <v>0</v>
      </c>
      <c r="Q372" s="5">
        <v>1</v>
      </c>
      <c r="R372" s="6"/>
      <c r="S372" s="7"/>
    </row>
    <row r="373" spans="1:19" ht="13" x14ac:dyDescent="0.15">
      <c r="A373" s="5">
        <v>397</v>
      </c>
      <c r="B373" s="6" t="s">
        <v>28</v>
      </c>
      <c r="C373" s="6" t="s">
        <v>3366</v>
      </c>
      <c r="D373" s="5">
        <v>6</v>
      </c>
      <c r="E373" s="6" t="s">
        <v>30</v>
      </c>
      <c r="F373" s="6" t="s">
        <v>119</v>
      </c>
      <c r="G373" s="5">
        <v>0.35</v>
      </c>
      <c r="H373" s="5">
        <v>0.35</v>
      </c>
      <c r="I373" s="5">
        <v>53.55</v>
      </c>
      <c r="J373" s="5">
        <v>53.9</v>
      </c>
      <c r="K373" s="5">
        <v>52.970999999999997</v>
      </c>
      <c r="L373" s="5">
        <v>53.3</v>
      </c>
      <c r="M373" s="6" t="s">
        <v>6069</v>
      </c>
      <c r="N373" s="6" t="s">
        <v>6070</v>
      </c>
      <c r="O373" s="6" t="s">
        <v>6071</v>
      </c>
      <c r="P373" s="5">
        <v>0</v>
      </c>
      <c r="Q373" s="5">
        <v>0</v>
      </c>
      <c r="R373" s="6"/>
      <c r="S373" s="7"/>
    </row>
    <row r="374" spans="1:19" ht="13" x14ac:dyDescent="0.15">
      <c r="A374" s="5">
        <v>397</v>
      </c>
      <c r="B374" s="6" t="s">
        <v>28</v>
      </c>
      <c r="C374" s="6" t="s">
        <v>3366</v>
      </c>
      <c r="D374" s="5">
        <v>7</v>
      </c>
      <c r="E374" s="6" t="s">
        <v>30</v>
      </c>
      <c r="F374" s="5">
        <v>1</v>
      </c>
      <c r="G374" s="5">
        <v>1.46</v>
      </c>
      <c r="H374" s="5">
        <v>1.46</v>
      </c>
      <c r="I374" s="5">
        <v>53.3</v>
      </c>
      <c r="J374" s="5">
        <v>54.76</v>
      </c>
      <c r="K374" s="5">
        <v>53.3</v>
      </c>
      <c r="L374" s="5">
        <v>54.655999999999999</v>
      </c>
      <c r="M374" s="6" t="s">
        <v>6072</v>
      </c>
      <c r="N374" s="6" t="s">
        <v>6073</v>
      </c>
      <c r="O374" s="6" t="s">
        <v>6074</v>
      </c>
      <c r="P374" s="5">
        <v>0</v>
      </c>
      <c r="Q374" s="5">
        <v>0</v>
      </c>
      <c r="R374" s="6"/>
      <c r="S374" s="7"/>
    </row>
    <row r="375" spans="1:19" ht="13" x14ac:dyDescent="0.15">
      <c r="A375" s="5">
        <v>397</v>
      </c>
      <c r="B375" s="6" t="s">
        <v>28</v>
      </c>
      <c r="C375" s="6" t="s">
        <v>3366</v>
      </c>
      <c r="D375" s="5">
        <v>7</v>
      </c>
      <c r="E375" s="6" t="s">
        <v>30</v>
      </c>
      <c r="F375" s="5">
        <v>2</v>
      </c>
      <c r="G375" s="5">
        <v>1.48</v>
      </c>
      <c r="H375" s="5">
        <v>1.5</v>
      </c>
      <c r="I375" s="5">
        <v>54.76</v>
      </c>
      <c r="J375" s="5">
        <v>56.26</v>
      </c>
      <c r="K375" s="5">
        <v>54.655999999999999</v>
      </c>
      <c r="L375" s="5">
        <v>56.048999999999999</v>
      </c>
      <c r="M375" s="6" t="s">
        <v>6075</v>
      </c>
      <c r="N375" s="6" t="s">
        <v>6076</v>
      </c>
      <c r="O375" s="6" t="s">
        <v>6077</v>
      </c>
      <c r="P375" s="5">
        <v>0</v>
      </c>
      <c r="Q375" s="5">
        <v>0</v>
      </c>
      <c r="R375" s="6"/>
      <c r="S375" s="7"/>
    </row>
    <row r="376" spans="1:19" ht="13" x14ac:dyDescent="0.15">
      <c r="A376" s="5">
        <v>397</v>
      </c>
      <c r="B376" s="6" t="s">
        <v>28</v>
      </c>
      <c r="C376" s="6" t="s">
        <v>3366</v>
      </c>
      <c r="D376" s="5">
        <v>7</v>
      </c>
      <c r="E376" s="6" t="s">
        <v>30</v>
      </c>
      <c r="F376" s="5">
        <v>3</v>
      </c>
      <c r="G376" s="5">
        <v>1.49</v>
      </c>
      <c r="H376" s="5">
        <v>1.52</v>
      </c>
      <c r="I376" s="5">
        <v>56.26</v>
      </c>
      <c r="J376" s="5">
        <v>57.78</v>
      </c>
      <c r="K376" s="5">
        <v>56.048999999999999</v>
      </c>
      <c r="L376" s="5">
        <v>57.46</v>
      </c>
      <c r="M376" s="6" t="s">
        <v>6078</v>
      </c>
      <c r="N376" s="6" t="s">
        <v>6079</v>
      </c>
      <c r="O376" s="6" t="s">
        <v>6080</v>
      </c>
      <c r="P376" s="5">
        <v>0</v>
      </c>
      <c r="Q376" s="5">
        <v>0</v>
      </c>
      <c r="R376" s="6"/>
      <c r="S376" s="7"/>
    </row>
    <row r="377" spans="1:19" ht="13" x14ac:dyDescent="0.15">
      <c r="A377" s="5">
        <v>397</v>
      </c>
      <c r="B377" s="6" t="s">
        <v>28</v>
      </c>
      <c r="C377" s="6" t="s">
        <v>3366</v>
      </c>
      <c r="D377" s="5">
        <v>7</v>
      </c>
      <c r="E377" s="6" t="s">
        <v>30</v>
      </c>
      <c r="F377" s="5">
        <v>4</v>
      </c>
      <c r="G377" s="5">
        <v>1.49</v>
      </c>
      <c r="H377" s="5">
        <v>1.52</v>
      </c>
      <c r="I377" s="5">
        <v>57.78</v>
      </c>
      <c r="J377" s="5">
        <v>59.3</v>
      </c>
      <c r="K377" s="5">
        <v>57.46</v>
      </c>
      <c r="L377" s="5">
        <v>58.872</v>
      </c>
      <c r="M377" s="6" t="s">
        <v>6081</v>
      </c>
      <c r="N377" s="6" t="s">
        <v>6082</v>
      </c>
      <c r="O377" s="6" t="s">
        <v>6083</v>
      </c>
      <c r="P377" s="5">
        <v>0</v>
      </c>
      <c r="Q377" s="5">
        <v>0</v>
      </c>
      <c r="R377" s="6"/>
      <c r="S377" s="7"/>
    </row>
    <row r="378" spans="1:19" ht="13" x14ac:dyDescent="0.15">
      <c r="A378" s="5">
        <v>397</v>
      </c>
      <c r="B378" s="6" t="s">
        <v>28</v>
      </c>
      <c r="C378" s="6" t="s">
        <v>3366</v>
      </c>
      <c r="D378" s="5">
        <v>7</v>
      </c>
      <c r="E378" s="6" t="s">
        <v>30</v>
      </c>
      <c r="F378" s="5">
        <v>5</v>
      </c>
      <c r="G378" s="5">
        <v>1.48</v>
      </c>
      <c r="H378" s="5">
        <v>1.52</v>
      </c>
      <c r="I378" s="5">
        <v>59.3</v>
      </c>
      <c r="J378" s="5">
        <v>60.82</v>
      </c>
      <c r="K378" s="5">
        <v>58.872</v>
      </c>
      <c r="L378" s="5">
        <v>60.283000000000001</v>
      </c>
      <c r="M378" s="6" t="s">
        <v>6084</v>
      </c>
      <c r="N378" s="6" t="s">
        <v>6085</v>
      </c>
      <c r="O378" s="6" t="s">
        <v>6086</v>
      </c>
      <c r="P378" s="5">
        <v>0</v>
      </c>
      <c r="Q378" s="5">
        <v>0</v>
      </c>
      <c r="R378" s="6"/>
      <c r="S378" s="7"/>
    </row>
    <row r="379" spans="1:19" ht="13" x14ac:dyDescent="0.15">
      <c r="A379" s="5">
        <v>397</v>
      </c>
      <c r="B379" s="6" t="s">
        <v>28</v>
      </c>
      <c r="C379" s="6" t="s">
        <v>3366</v>
      </c>
      <c r="D379" s="5">
        <v>7</v>
      </c>
      <c r="E379" s="6" t="s">
        <v>30</v>
      </c>
      <c r="F379" s="5">
        <v>6</v>
      </c>
      <c r="G379" s="5">
        <v>1.48</v>
      </c>
      <c r="H379" s="5">
        <v>1.53</v>
      </c>
      <c r="I379" s="5">
        <v>60.82</v>
      </c>
      <c r="J379" s="5">
        <v>62.35</v>
      </c>
      <c r="K379" s="5">
        <v>60.283000000000001</v>
      </c>
      <c r="L379" s="5">
        <v>61.704000000000001</v>
      </c>
      <c r="M379" s="6" t="s">
        <v>6087</v>
      </c>
      <c r="N379" s="6" t="s">
        <v>6088</v>
      </c>
      <c r="O379" s="6" t="s">
        <v>6089</v>
      </c>
      <c r="P379" s="5">
        <v>0</v>
      </c>
      <c r="Q379" s="5">
        <v>0</v>
      </c>
      <c r="R379" s="6"/>
      <c r="S379" s="7"/>
    </row>
    <row r="380" spans="1:19" ht="13" x14ac:dyDescent="0.15">
      <c r="A380" s="5">
        <v>397</v>
      </c>
      <c r="B380" s="6" t="s">
        <v>28</v>
      </c>
      <c r="C380" s="6" t="s">
        <v>3366</v>
      </c>
      <c r="D380" s="5">
        <v>7</v>
      </c>
      <c r="E380" s="6" t="s">
        <v>30</v>
      </c>
      <c r="F380" s="5">
        <v>7</v>
      </c>
      <c r="G380" s="5">
        <v>0.88</v>
      </c>
      <c r="H380" s="5">
        <v>0.88</v>
      </c>
      <c r="I380" s="5">
        <v>62.35</v>
      </c>
      <c r="J380" s="5">
        <v>63.23</v>
      </c>
      <c r="K380" s="5">
        <v>61.704000000000001</v>
      </c>
      <c r="L380" s="5">
        <v>62.521000000000001</v>
      </c>
      <c r="M380" s="6" t="s">
        <v>6090</v>
      </c>
      <c r="N380" s="6" t="s">
        <v>6091</v>
      </c>
      <c r="O380" s="6" t="s">
        <v>6092</v>
      </c>
      <c r="P380" s="5">
        <v>0</v>
      </c>
      <c r="Q380" s="5">
        <v>0</v>
      </c>
      <c r="R380" s="6"/>
      <c r="S380" s="7"/>
    </row>
    <row r="381" spans="1:19" ht="13" x14ac:dyDescent="0.15">
      <c r="A381" s="5">
        <v>397</v>
      </c>
      <c r="B381" s="6" t="s">
        <v>28</v>
      </c>
      <c r="C381" s="6" t="s">
        <v>3366</v>
      </c>
      <c r="D381" s="5">
        <v>7</v>
      </c>
      <c r="E381" s="6" t="s">
        <v>30</v>
      </c>
      <c r="F381" s="6" t="s">
        <v>119</v>
      </c>
      <c r="G381" s="5">
        <v>0.3</v>
      </c>
      <c r="H381" s="5">
        <v>0.3</v>
      </c>
      <c r="I381" s="5">
        <v>63.23</v>
      </c>
      <c r="J381" s="5">
        <v>63.53</v>
      </c>
      <c r="K381" s="5">
        <v>62.521000000000001</v>
      </c>
      <c r="L381" s="5">
        <v>62.8</v>
      </c>
      <c r="M381" s="6" t="s">
        <v>6093</v>
      </c>
      <c r="N381" s="6" t="s">
        <v>6094</v>
      </c>
      <c r="O381" s="6" t="s">
        <v>6095</v>
      </c>
      <c r="P381" s="5">
        <v>0</v>
      </c>
      <c r="Q381" s="5">
        <v>0</v>
      </c>
      <c r="R381" s="6"/>
      <c r="S381" s="7"/>
    </row>
    <row r="382" spans="1:19" ht="13" x14ac:dyDescent="0.15">
      <c r="A382" s="5">
        <v>397</v>
      </c>
      <c r="B382" s="6" t="s">
        <v>28</v>
      </c>
      <c r="C382" s="6" t="s">
        <v>3366</v>
      </c>
      <c r="D382" s="5">
        <v>8</v>
      </c>
      <c r="E382" s="6" t="s">
        <v>30</v>
      </c>
      <c r="F382" s="5">
        <v>1</v>
      </c>
      <c r="G382" s="5">
        <v>1.5</v>
      </c>
      <c r="H382" s="5">
        <v>1.5</v>
      </c>
      <c r="I382" s="5">
        <v>62.8</v>
      </c>
      <c r="J382" s="5">
        <v>64.3</v>
      </c>
      <c r="K382" s="5">
        <v>62.8</v>
      </c>
      <c r="L382" s="5">
        <v>64.141999999999996</v>
      </c>
      <c r="M382" s="6" t="s">
        <v>6096</v>
      </c>
      <c r="N382" s="6" t="s">
        <v>6097</v>
      </c>
      <c r="O382" s="6" t="s">
        <v>6098</v>
      </c>
      <c r="P382" s="5">
        <v>0</v>
      </c>
      <c r="Q382" s="5">
        <v>0</v>
      </c>
      <c r="R382" s="6"/>
      <c r="S382" s="7"/>
    </row>
    <row r="383" spans="1:19" ht="13" x14ac:dyDescent="0.15">
      <c r="A383" s="5">
        <v>397</v>
      </c>
      <c r="B383" s="6" t="s">
        <v>28</v>
      </c>
      <c r="C383" s="6" t="s">
        <v>3366</v>
      </c>
      <c r="D383" s="5">
        <v>8</v>
      </c>
      <c r="E383" s="6" t="s">
        <v>30</v>
      </c>
      <c r="F383" s="5">
        <v>2</v>
      </c>
      <c r="G383" s="5">
        <v>1.5</v>
      </c>
      <c r="H383" s="5">
        <v>1.5</v>
      </c>
      <c r="I383" s="5">
        <v>64.3</v>
      </c>
      <c r="J383" s="5">
        <v>65.8</v>
      </c>
      <c r="K383" s="5">
        <v>64.141999999999996</v>
      </c>
      <c r="L383" s="5">
        <v>65.483000000000004</v>
      </c>
      <c r="M383" s="6" t="s">
        <v>6099</v>
      </c>
      <c r="N383" s="6" t="s">
        <v>6100</v>
      </c>
      <c r="O383" s="6" t="s">
        <v>6101</v>
      </c>
      <c r="P383" s="5">
        <v>0</v>
      </c>
      <c r="Q383" s="5">
        <v>1</v>
      </c>
      <c r="R383" s="6"/>
      <c r="S383" s="7"/>
    </row>
    <row r="384" spans="1:19" ht="13" x14ac:dyDescent="0.15">
      <c r="A384" s="5">
        <v>397</v>
      </c>
      <c r="B384" s="6" t="s">
        <v>28</v>
      </c>
      <c r="C384" s="6" t="s">
        <v>3366</v>
      </c>
      <c r="D384" s="5">
        <v>8</v>
      </c>
      <c r="E384" s="6" t="s">
        <v>30</v>
      </c>
      <c r="F384" s="5">
        <v>3</v>
      </c>
      <c r="G384" s="5">
        <v>1.53</v>
      </c>
      <c r="H384" s="5">
        <v>1.53</v>
      </c>
      <c r="I384" s="5">
        <v>65.8</v>
      </c>
      <c r="J384" s="5">
        <v>67.33</v>
      </c>
      <c r="K384" s="5">
        <v>65.483000000000004</v>
      </c>
      <c r="L384" s="5">
        <v>66.852000000000004</v>
      </c>
      <c r="M384" s="6" t="s">
        <v>6102</v>
      </c>
      <c r="N384" s="6" t="s">
        <v>6103</v>
      </c>
      <c r="O384" s="6" t="s">
        <v>6104</v>
      </c>
      <c r="P384" s="5">
        <v>0</v>
      </c>
      <c r="Q384" s="5">
        <v>0</v>
      </c>
      <c r="R384" s="6"/>
      <c r="S384" s="7"/>
    </row>
    <row r="385" spans="1:19" ht="13" x14ac:dyDescent="0.15">
      <c r="A385" s="5">
        <v>397</v>
      </c>
      <c r="B385" s="6" t="s">
        <v>28</v>
      </c>
      <c r="C385" s="6" t="s">
        <v>3366</v>
      </c>
      <c r="D385" s="5">
        <v>8</v>
      </c>
      <c r="E385" s="6" t="s">
        <v>30</v>
      </c>
      <c r="F385" s="5">
        <v>4</v>
      </c>
      <c r="G385" s="5">
        <v>1.53</v>
      </c>
      <c r="H385" s="5">
        <v>1.53</v>
      </c>
      <c r="I385" s="5">
        <v>67.33</v>
      </c>
      <c r="J385" s="5">
        <v>68.86</v>
      </c>
      <c r="K385" s="5">
        <v>66.852000000000004</v>
      </c>
      <c r="L385" s="5">
        <v>68.221000000000004</v>
      </c>
      <c r="M385" s="6" t="s">
        <v>6105</v>
      </c>
      <c r="N385" s="6" t="s">
        <v>6106</v>
      </c>
      <c r="O385" s="6" t="s">
        <v>6107</v>
      </c>
      <c r="P385" s="5">
        <v>0</v>
      </c>
      <c r="Q385" s="5">
        <v>0</v>
      </c>
      <c r="R385" s="6"/>
      <c r="S385" s="7"/>
    </row>
    <row r="386" spans="1:19" ht="13" x14ac:dyDescent="0.15">
      <c r="A386" s="5">
        <v>397</v>
      </c>
      <c r="B386" s="6" t="s">
        <v>28</v>
      </c>
      <c r="C386" s="6" t="s">
        <v>3366</v>
      </c>
      <c r="D386" s="5">
        <v>8</v>
      </c>
      <c r="E386" s="6" t="s">
        <v>30</v>
      </c>
      <c r="F386" s="5">
        <v>5</v>
      </c>
      <c r="G386" s="5">
        <v>0.91</v>
      </c>
      <c r="H386" s="5">
        <v>0.91</v>
      </c>
      <c r="I386" s="5">
        <v>68.86</v>
      </c>
      <c r="J386" s="5">
        <v>69.77</v>
      </c>
      <c r="K386" s="5">
        <v>68.221000000000004</v>
      </c>
      <c r="L386" s="5">
        <v>69.034999999999997</v>
      </c>
      <c r="M386" s="6" t="s">
        <v>6108</v>
      </c>
      <c r="N386" s="6" t="s">
        <v>6109</v>
      </c>
      <c r="O386" s="6" t="s">
        <v>6110</v>
      </c>
      <c r="P386" s="5">
        <v>0</v>
      </c>
      <c r="Q386" s="5">
        <v>0</v>
      </c>
      <c r="R386" s="6"/>
      <c r="S386" s="7"/>
    </row>
    <row r="387" spans="1:19" ht="13" x14ac:dyDescent="0.15">
      <c r="A387" s="5">
        <v>397</v>
      </c>
      <c r="B387" s="6" t="s">
        <v>28</v>
      </c>
      <c r="C387" s="6" t="s">
        <v>3366</v>
      </c>
      <c r="D387" s="5">
        <v>8</v>
      </c>
      <c r="E387" s="6" t="s">
        <v>30</v>
      </c>
      <c r="F387" s="5">
        <v>6</v>
      </c>
      <c r="G387" s="5">
        <v>0.71</v>
      </c>
      <c r="H387" s="5">
        <v>0.71</v>
      </c>
      <c r="I387" s="5">
        <v>69.77</v>
      </c>
      <c r="J387" s="5">
        <v>70.48</v>
      </c>
      <c r="K387" s="5">
        <v>69.034999999999997</v>
      </c>
      <c r="L387" s="5">
        <v>69.67</v>
      </c>
      <c r="M387" s="6" t="s">
        <v>6111</v>
      </c>
      <c r="N387" s="6" t="s">
        <v>6112</v>
      </c>
      <c r="O387" s="6" t="s">
        <v>6113</v>
      </c>
      <c r="P387" s="5">
        <v>0</v>
      </c>
      <c r="Q387" s="5">
        <v>0</v>
      </c>
      <c r="R387" s="6"/>
      <c r="S387" s="7"/>
    </row>
    <row r="388" spans="1:19" ht="13" x14ac:dyDescent="0.15">
      <c r="A388" s="5">
        <v>397</v>
      </c>
      <c r="B388" s="6" t="s">
        <v>28</v>
      </c>
      <c r="C388" s="6" t="s">
        <v>3366</v>
      </c>
      <c r="D388" s="5">
        <v>8</v>
      </c>
      <c r="E388" s="6" t="s">
        <v>30</v>
      </c>
      <c r="F388" s="5">
        <v>7</v>
      </c>
      <c r="G388" s="5">
        <v>1.54</v>
      </c>
      <c r="H388" s="5">
        <v>1.54</v>
      </c>
      <c r="I388" s="5">
        <v>70.48</v>
      </c>
      <c r="J388" s="5">
        <v>72.02</v>
      </c>
      <c r="K388" s="5">
        <v>69.67</v>
      </c>
      <c r="L388" s="5">
        <v>71.046999999999997</v>
      </c>
      <c r="M388" s="6" t="s">
        <v>6114</v>
      </c>
      <c r="N388" s="6" t="s">
        <v>6115</v>
      </c>
      <c r="O388" s="6" t="s">
        <v>6116</v>
      </c>
      <c r="P388" s="5">
        <v>0</v>
      </c>
      <c r="Q388" s="5">
        <v>0</v>
      </c>
      <c r="R388" s="6"/>
      <c r="S388" s="7"/>
    </row>
    <row r="389" spans="1:19" ht="13" x14ac:dyDescent="0.15">
      <c r="A389" s="5">
        <v>397</v>
      </c>
      <c r="B389" s="6" t="s">
        <v>28</v>
      </c>
      <c r="C389" s="6" t="s">
        <v>3366</v>
      </c>
      <c r="D389" s="5">
        <v>8</v>
      </c>
      <c r="E389" s="6" t="s">
        <v>30</v>
      </c>
      <c r="F389" s="5">
        <v>8</v>
      </c>
      <c r="G389" s="5">
        <v>1.01</v>
      </c>
      <c r="H389" s="5">
        <v>1.01</v>
      </c>
      <c r="I389" s="5">
        <v>72.02</v>
      </c>
      <c r="J389" s="5">
        <v>73.03</v>
      </c>
      <c r="K389" s="5">
        <v>71.046999999999997</v>
      </c>
      <c r="L389" s="5">
        <v>71.950999999999993</v>
      </c>
      <c r="M389" s="6" t="s">
        <v>6117</v>
      </c>
      <c r="N389" s="6" t="s">
        <v>6118</v>
      </c>
      <c r="O389" s="6" t="s">
        <v>6119</v>
      </c>
      <c r="P389" s="5">
        <v>0</v>
      </c>
      <c r="Q389" s="5">
        <v>0</v>
      </c>
      <c r="R389" s="6"/>
      <c r="S389" s="7"/>
    </row>
    <row r="390" spans="1:19" ht="13" x14ac:dyDescent="0.15">
      <c r="A390" s="5">
        <v>397</v>
      </c>
      <c r="B390" s="6" t="s">
        <v>28</v>
      </c>
      <c r="C390" s="6" t="s">
        <v>3366</v>
      </c>
      <c r="D390" s="5">
        <v>8</v>
      </c>
      <c r="E390" s="6" t="s">
        <v>30</v>
      </c>
      <c r="F390" s="6" t="s">
        <v>119</v>
      </c>
      <c r="G390" s="5">
        <v>0.39</v>
      </c>
      <c r="H390" s="5">
        <v>0.39</v>
      </c>
      <c r="I390" s="5">
        <v>73.03</v>
      </c>
      <c r="J390" s="5">
        <v>73.42</v>
      </c>
      <c r="K390" s="5">
        <v>71.950999999999993</v>
      </c>
      <c r="L390" s="5">
        <v>72.3</v>
      </c>
      <c r="M390" s="6" t="s">
        <v>6120</v>
      </c>
      <c r="N390" s="6" t="s">
        <v>6121</v>
      </c>
      <c r="O390" s="6" t="s">
        <v>6122</v>
      </c>
      <c r="P390" s="5">
        <v>0</v>
      </c>
      <c r="Q390" s="5">
        <v>0</v>
      </c>
      <c r="R390" s="6"/>
      <c r="S390" s="7"/>
    </row>
    <row r="391" spans="1:19" ht="13" x14ac:dyDescent="0.15">
      <c r="A391" s="5">
        <v>397</v>
      </c>
      <c r="B391" s="6" t="s">
        <v>28</v>
      </c>
      <c r="C391" s="6" t="s">
        <v>3366</v>
      </c>
      <c r="D391" s="5">
        <v>9</v>
      </c>
      <c r="E391" s="6" t="s">
        <v>30</v>
      </c>
      <c r="F391" s="5">
        <v>1</v>
      </c>
      <c r="G391" s="5">
        <v>1.49</v>
      </c>
      <c r="H391" s="5">
        <v>1.49</v>
      </c>
      <c r="I391" s="5">
        <v>72.3</v>
      </c>
      <c r="J391" s="5">
        <v>73.790000000000006</v>
      </c>
      <c r="K391" s="5">
        <v>72.3</v>
      </c>
      <c r="L391" s="5">
        <v>73.652000000000001</v>
      </c>
      <c r="M391" s="6" t="s">
        <v>6123</v>
      </c>
      <c r="N391" s="6" t="s">
        <v>6124</v>
      </c>
      <c r="O391" s="6" t="s">
        <v>6125</v>
      </c>
      <c r="P391" s="5">
        <v>0</v>
      </c>
      <c r="Q391" s="5">
        <v>0</v>
      </c>
      <c r="R391" s="6"/>
      <c r="S391" s="7"/>
    </row>
    <row r="392" spans="1:19" ht="13" x14ac:dyDescent="0.15">
      <c r="A392" s="5">
        <v>397</v>
      </c>
      <c r="B392" s="6" t="s">
        <v>28</v>
      </c>
      <c r="C392" s="6" t="s">
        <v>3366</v>
      </c>
      <c r="D392" s="5">
        <v>9</v>
      </c>
      <c r="E392" s="6" t="s">
        <v>30</v>
      </c>
      <c r="F392" s="5">
        <v>2</v>
      </c>
      <c r="G392" s="5">
        <v>1.36</v>
      </c>
      <c r="H392" s="5">
        <v>1.36</v>
      </c>
      <c r="I392" s="5">
        <v>73.790000000000006</v>
      </c>
      <c r="J392" s="5">
        <v>75.150000000000006</v>
      </c>
      <c r="K392" s="5">
        <v>73.652000000000001</v>
      </c>
      <c r="L392" s="5">
        <v>74.885999999999996</v>
      </c>
      <c r="M392" s="6" t="s">
        <v>6126</v>
      </c>
      <c r="N392" s="6" t="s">
        <v>6127</v>
      </c>
      <c r="O392" s="6" t="s">
        <v>6128</v>
      </c>
      <c r="P392" s="5">
        <v>0</v>
      </c>
      <c r="Q392" s="5">
        <v>1</v>
      </c>
      <c r="R392" s="6"/>
      <c r="S392" s="7"/>
    </row>
    <row r="393" spans="1:19" ht="13" x14ac:dyDescent="0.15">
      <c r="A393" s="5">
        <v>397</v>
      </c>
      <c r="B393" s="6" t="s">
        <v>28</v>
      </c>
      <c r="C393" s="6" t="s">
        <v>3366</v>
      </c>
      <c r="D393" s="5">
        <v>9</v>
      </c>
      <c r="E393" s="6" t="s">
        <v>30</v>
      </c>
      <c r="F393" s="5">
        <v>3</v>
      </c>
      <c r="G393" s="5">
        <v>1.47</v>
      </c>
      <c r="H393" s="5">
        <v>1.47</v>
      </c>
      <c r="I393" s="5">
        <v>75.150000000000006</v>
      </c>
      <c r="J393" s="5">
        <v>76.62</v>
      </c>
      <c r="K393" s="5">
        <v>74.885999999999996</v>
      </c>
      <c r="L393" s="5">
        <v>76.22</v>
      </c>
      <c r="M393" s="6" t="s">
        <v>6129</v>
      </c>
      <c r="N393" s="6" t="s">
        <v>6130</v>
      </c>
      <c r="O393" s="6" t="s">
        <v>6131</v>
      </c>
      <c r="P393" s="5">
        <v>0</v>
      </c>
      <c r="Q393" s="5">
        <v>0</v>
      </c>
      <c r="R393" s="6"/>
      <c r="S393" s="7"/>
    </row>
    <row r="394" spans="1:19" ht="13" x14ac:dyDescent="0.15">
      <c r="A394" s="5">
        <v>397</v>
      </c>
      <c r="B394" s="6" t="s">
        <v>28</v>
      </c>
      <c r="C394" s="6" t="s">
        <v>3366</v>
      </c>
      <c r="D394" s="5">
        <v>9</v>
      </c>
      <c r="E394" s="6" t="s">
        <v>30</v>
      </c>
      <c r="F394" s="5">
        <v>4</v>
      </c>
      <c r="G394" s="5">
        <v>1.1399999999999999</v>
      </c>
      <c r="H394" s="5">
        <v>1.1499999999999999</v>
      </c>
      <c r="I394" s="5">
        <v>76.62</v>
      </c>
      <c r="J394" s="5">
        <v>77.77</v>
      </c>
      <c r="K394" s="5">
        <v>76.22</v>
      </c>
      <c r="L394" s="5">
        <v>77.263000000000005</v>
      </c>
      <c r="M394" s="6" t="s">
        <v>6132</v>
      </c>
      <c r="N394" s="6" t="s">
        <v>6133</v>
      </c>
      <c r="O394" s="6" t="s">
        <v>6134</v>
      </c>
      <c r="P394" s="5">
        <v>0</v>
      </c>
      <c r="Q394" s="5">
        <v>1</v>
      </c>
      <c r="R394" s="6"/>
      <c r="S394" s="7"/>
    </row>
    <row r="395" spans="1:19" ht="13" x14ac:dyDescent="0.15">
      <c r="A395" s="5">
        <v>397</v>
      </c>
      <c r="B395" s="6" t="s">
        <v>28</v>
      </c>
      <c r="C395" s="6" t="s">
        <v>3366</v>
      </c>
      <c r="D395" s="5">
        <v>9</v>
      </c>
      <c r="E395" s="6" t="s">
        <v>30</v>
      </c>
      <c r="F395" s="5">
        <v>5</v>
      </c>
      <c r="G395" s="5">
        <v>1.1499999999999999</v>
      </c>
      <c r="H395" s="5">
        <v>1.1499999999999999</v>
      </c>
      <c r="I395" s="5">
        <v>77.77</v>
      </c>
      <c r="J395" s="5">
        <v>78.92</v>
      </c>
      <c r="K395" s="5">
        <v>77.263000000000005</v>
      </c>
      <c r="L395" s="5">
        <v>78.307000000000002</v>
      </c>
      <c r="M395" s="6" t="s">
        <v>6135</v>
      </c>
      <c r="N395" s="6" t="s">
        <v>6136</v>
      </c>
      <c r="O395" s="6" t="s">
        <v>6137</v>
      </c>
      <c r="P395" s="5">
        <v>0</v>
      </c>
      <c r="Q395" s="5">
        <v>0</v>
      </c>
      <c r="R395" s="6"/>
      <c r="S395" s="7"/>
    </row>
    <row r="396" spans="1:19" ht="13" x14ac:dyDescent="0.15">
      <c r="A396" s="5">
        <v>397</v>
      </c>
      <c r="B396" s="6" t="s">
        <v>28</v>
      </c>
      <c r="C396" s="6" t="s">
        <v>3366</v>
      </c>
      <c r="D396" s="5">
        <v>9</v>
      </c>
      <c r="E396" s="6" t="s">
        <v>30</v>
      </c>
      <c r="F396" s="5">
        <v>6</v>
      </c>
      <c r="G396" s="5">
        <v>0.79</v>
      </c>
      <c r="H396" s="5">
        <v>0.79</v>
      </c>
      <c r="I396" s="5">
        <v>78.92</v>
      </c>
      <c r="J396" s="5">
        <v>79.709999999999994</v>
      </c>
      <c r="K396" s="5">
        <v>78.307000000000002</v>
      </c>
      <c r="L396" s="5">
        <v>79.024000000000001</v>
      </c>
      <c r="M396" s="6" t="s">
        <v>6138</v>
      </c>
      <c r="N396" s="6" t="s">
        <v>6139</v>
      </c>
      <c r="O396" s="6" t="s">
        <v>6140</v>
      </c>
      <c r="P396" s="5">
        <v>0</v>
      </c>
      <c r="Q396" s="5">
        <v>0</v>
      </c>
      <c r="R396" s="6"/>
      <c r="S396" s="7"/>
    </row>
    <row r="397" spans="1:19" ht="13" x14ac:dyDescent="0.15">
      <c r="A397" s="5">
        <v>397</v>
      </c>
      <c r="B397" s="6" t="s">
        <v>28</v>
      </c>
      <c r="C397" s="6" t="s">
        <v>3366</v>
      </c>
      <c r="D397" s="5">
        <v>9</v>
      </c>
      <c r="E397" s="6" t="s">
        <v>30</v>
      </c>
      <c r="F397" s="5">
        <v>7</v>
      </c>
      <c r="G397" s="5">
        <v>1.54</v>
      </c>
      <c r="H397" s="5">
        <v>1.54</v>
      </c>
      <c r="I397" s="5">
        <v>79.709999999999994</v>
      </c>
      <c r="J397" s="5">
        <v>81.25</v>
      </c>
      <c r="K397" s="5">
        <v>79.024000000000001</v>
      </c>
      <c r="L397" s="5">
        <v>80.421000000000006</v>
      </c>
      <c r="M397" s="6" t="s">
        <v>6141</v>
      </c>
      <c r="N397" s="6" t="s">
        <v>6142</v>
      </c>
      <c r="O397" s="6" t="s">
        <v>6143</v>
      </c>
      <c r="P397" s="5">
        <v>0</v>
      </c>
      <c r="Q397" s="5">
        <v>0</v>
      </c>
      <c r="R397" s="6"/>
      <c r="S397" s="7"/>
    </row>
    <row r="398" spans="1:19" ht="13" x14ac:dyDescent="0.15">
      <c r="A398" s="5">
        <v>397</v>
      </c>
      <c r="B398" s="6" t="s">
        <v>28</v>
      </c>
      <c r="C398" s="6" t="s">
        <v>3366</v>
      </c>
      <c r="D398" s="5">
        <v>9</v>
      </c>
      <c r="E398" s="6" t="s">
        <v>30</v>
      </c>
      <c r="F398" s="5">
        <v>8</v>
      </c>
      <c r="G398" s="5">
        <v>1.1399999999999999</v>
      </c>
      <c r="H398" s="5">
        <v>1.1399999999999999</v>
      </c>
      <c r="I398" s="5">
        <v>81.25</v>
      </c>
      <c r="J398" s="5">
        <v>82.39</v>
      </c>
      <c r="K398" s="5">
        <v>80.421000000000006</v>
      </c>
      <c r="L398" s="5">
        <v>81.456000000000003</v>
      </c>
      <c r="M398" s="6" t="s">
        <v>6144</v>
      </c>
      <c r="N398" s="6" t="s">
        <v>6145</v>
      </c>
      <c r="O398" s="6" t="s">
        <v>6146</v>
      </c>
      <c r="P398" s="5">
        <v>0</v>
      </c>
      <c r="Q398" s="5">
        <v>0</v>
      </c>
      <c r="R398" s="6"/>
      <c r="S398" s="7"/>
    </row>
    <row r="399" spans="1:19" ht="13" x14ac:dyDescent="0.15">
      <c r="A399" s="5">
        <v>397</v>
      </c>
      <c r="B399" s="6" t="s">
        <v>28</v>
      </c>
      <c r="C399" s="6" t="s">
        <v>3366</v>
      </c>
      <c r="D399" s="5">
        <v>9</v>
      </c>
      <c r="E399" s="6" t="s">
        <v>30</v>
      </c>
      <c r="F399" s="6" t="s">
        <v>119</v>
      </c>
      <c r="G399" s="5">
        <v>0.38</v>
      </c>
      <c r="H399" s="5">
        <v>0.38</v>
      </c>
      <c r="I399" s="5">
        <v>82.39</v>
      </c>
      <c r="J399" s="5">
        <v>82.77</v>
      </c>
      <c r="K399" s="5">
        <v>81.456000000000003</v>
      </c>
      <c r="L399" s="5">
        <v>81.8</v>
      </c>
      <c r="M399" s="6" t="s">
        <v>6147</v>
      </c>
      <c r="N399" s="6" t="s">
        <v>6148</v>
      </c>
      <c r="O399" s="6" t="s">
        <v>6149</v>
      </c>
      <c r="P399" s="5">
        <v>0</v>
      </c>
      <c r="Q399" s="5">
        <v>0</v>
      </c>
      <c r="R399" s="6"/>
      <c r="S399" s="7"/>
    </row>
    <row r="400" spans="1:19" ht="13" x14ac:dyDescent="0.15">
      <c r="A400" s="5">
        <v>397</v>
      </c>
      <c r="B400" s="6" t="s">
        <v>28</v>
      </c>
      <c r="C400" s="6" t="s">
        <v>3366</v>
      </c>
      <c r="D400" s="5">
        <v>10</v>
      </c>
      <c r="E400" s="6" t="s">
        <v>1619</v>
      </c>
      <c r="F400" s="5">
        <v>1</v>
      </c>
      <c r="G400" s="5">
        <v>1.46</v>
      </c>
      <c r="H400" s="5">
        <v>1.46</v>
      </c>
      <c r="I400" s="5">
        <v>81.8</v>
      </c>
      <c r="J400" s="5">
        <v>83.26</v>
      </c>
      <c r="K400" s="5">
        <v>81.8</v>
      </c>
      <c r="L400" s="5">
        <v>82.882999999999996</v>
      </c>
      <c r="M400" s="6" t="s">
        <v>6150</v>
      </c>
      <c r="N400" s="6" t="s">
        <v>6151</v>
      </c>
      <c r="O400" s="6" t="s">
        <v>6152</v>
      </c>
      <c r="P400" s="5">
        <v>0</v>
      </c>
      <c r="Q400" s="5">
        <v>0</v>
      </c>
      <c r="R400" s="6"/>
      <c r="S400" s="7"/>
    </row>
    <row r="401" spans="1:19" ht="13" x14ac:dyDescent="0.15">
      <c r="A401" s="5">
        <v>397</v>
      </c>
      <c r="B401" s="6" t="s">
        <v>28</v>
      </c>
      <c r="C401" s="6" t="s">
        <v>3366</v>
      </c>
      <c r="D401" s="5">
        <v>10</v>
      </c>
      <c r="E401" s="6" t="s">
        <v>1619</v>
      </c>
      <c r="F401" s="5">
        <v>2</v>
      </c>
      <c r="G401" s="5">
        <v>1.3</v>
      </c>
      <c r="H401" s="5">
        <v>1.3</v>
      </c>
      <c r="I401" s="5">
        <v>83.26</v>
      </c>
      <c r="J401" s="5">
        <v>84.56</v>
      </c>
      <c r="K401" s="5">
        <v>82.882999999999996</v>
      </c>
      <c r="L401" s="5">
        <v>83.847999999999999</v>
      </c>
      <c r="M401" s="6" t="s">
        <v>6153</v>
      </c>
      <c r="N401" s="6" t="s">
        <v>6154</v>
      </c>
      <c r="O401" s="6" t="s">
        <v>6155</v>
      </c>
      <c r="P401" s="5">
        <v>0</v>
      </c>
      <c r="Q401" s="5">
        <v>0</v>
      </c>
      <c r="R401" s="6"/>
      <c r="S401" s="7"/>
    </row>
    <row r="402" spans="1:19" ht="13" x14ac:dyDescent="0.15">
      <c r="A402" s="5">
        <v>397</v>
      </c>
      <c r="B402" s="6" t="s">
        <v>28</v>
      </c>
      <c r="C402" s="6" t="s">
        <v>3366</v>
      </c>
      <c r="D402" s="5">
        <v>10</v>
      </c>
      <c r="E402" s="6" t="s">
        <v>1619</v>
      </c>
      <c r="F402" s="5">
        <v>3</v>
      </c>
      <c r="G402" s="5">
        <v>1.46</v>
      </c>
      <c r="H402" s="5">
        <v>1.46</v>
      </c>
      <c r="I402" s="5">
        <v>84.56</v>
      </c>
      <c r="J402" s="5">
        <v>86.02</v>
      </c>
      <c r="K402" s="5">
        <v>83.847999999999999</v>
      </c>
      <c r="L402" s="5">
        <v>84.930999999999997</v>
      </c>
      <c r="M402" s="6" t="s">
        <v>6156</v>
      </c>
      <c r="N402" s="6" t="s">
        <v>6157</v>
      </c>
      <c r="O402" s="6" t="s">
        <v>6158</v>
      </c>
      <c r="P402" s="5">
        <v>0</v>
      </c>
      <c r="Q402" s="5">
        <v>0</v>
      </c>
      <c r="R402" s="6"/>
      <c r="S402" s="7"/>
    </row>
    <row r="403" spans="1:19" ht="13" x14ac:dyDescent="0.15">
      <c r="A403" s="5">
        <v>397</v>
      </c>
      <c r="B403" s="6" t="s">
        <v>28</v>
      </c>
      <c r="C403" s="6" t="s">
        <v>3366</v>
      </c>
      <c r="D403" s="5">
        <v>10</v>
      </c>
      <c r="E403" s="6" t="s">
        <v>1619</v>
      </c>
      <c r="F403" s="5">
        <v>4</v>
      </c>
      <c r="G403" s="5">
        <v>1.46</v>
      </c>
      <c r="H403" s="5">
        <v>1.46</v>
      </c>
      <c r="I403" s="5">
        <v>86.02</v>
      </c>
      <c r="J403" s="5">
        <v>87.48</v>
      </c>
      <c r="K403" s="5">
        <v>84.930999999999997</v>
      </c>
      <c r="L403" s="5">
        <v>86.013999999999996</v>
      </c>
      <c r="M403" s="6" t="s">
        <v>6159</v>
      </c>
      <c r="N403" s="6" t="s">
        <v>6160</v>
      </c>
      <c r="O403" s="6" t="s">
        <v>6161</v>
      </c>
      <c r="P403" s="5">
        <v>0</v>
      </c>
      <c r="Q403" s="5">
        <v>1</v>
      </c>
      <c r="R403" s="6"/>
      <c r="S403" s="7"/>
    </row>
    <row r="404" spans="1:19" ht="13" x14ac:dyDescent="0.15">
      <c r="A404" s="5">
        <v>397</v>
      </c>
      <c r="B404" s="6" t="s">
        <v>28</v>
      </c>
      <c r="C404" s="6" t="s">
        <v>3366</v>
      </c>
      <c r="D404" s="5">
        <v>10</v>
      </c>
      <c r="E404" s="6" t="s">
        <v>1619</v>
      </c>
      <c r="F404" s="5">
        <v>5</v>
      </c>
      <c r="G404" s="5">
        <v>0.57999999999999996</v>
      </c>
      <c r="H404" s="5">
        <v>0.57999999999999996</v>
      </c>
      <c r="I404" s="5">
        <v>87.48</v>
      </c>
      <c r="J404" s="5">
        <v>88.06</v>
      </c>
      <c r="K404" s="5">
        <v>86.013999999999996</v>
      </c>
      <c r="L404" s="5">
        <v>86.444000000000003</v>
      </c>
      <c r="M404" s="6" t="s">
        <v>6162</v>
      </c>
      <c r="N404" s="6" t="s">
        <v>6163</v>
      </c>
      <c r="O404" s="6" t="s">
        <v>6164</v>
      </c>
      <c r="P404" s="5">
        <v>0</v>
      </c>
      <c r="Q404" s="5">
        <v>0</v>
      </c>
      <c r="R404" s="6"/>
      <c r="S404" s="7"/>
    </row>
    <row r="405" spans="1:19" ht="13" x14ac:dyDescent="0.15">
      <c r="A405" s="5">
        <v>397</v>
      </c>
      <c r="B405" s="6" t="s">
        <v>28</v>
      </c>
      <c r="C405" s="6" t="s">
        <v>3366</v>
      </c>
      <c r="D405" s="5">
        <v>10</v>
      </c>
      <c r="E405" s="6" t="s">
        <v>1619</v>
      </c>
      <c r="F405" s="6" t="s">
        <v>119</v>
      </c>
      <c r="G405" s="5">
        <v>0.21</v>
      </c>
      <c r="H405" s="5">
        <v>0.21</v>
      </c>
      <c r="I405" s="5">
        <v>88.06</v>
      </c>
      <c r="J405" s="5">
        <v>88.27</v>
      </c>
      <c r="K405" s="5">
        <v>86.444000000000003</v>
      </c>
      <c r="L405" s="5">
        <v>86.6</v>
      </c>
      <c r="M405" s="6" t="s">
        <v>6165</v>
      </c>
      <c r="N405" s="6" t="s">
        <v>6166</v>
      </c>
      <c r="O405" s="6" t="s">
        <v>6167</v>
      </c>
      <c r="P405" s="5">
        <v>0</v>
      </c>
      <c r="Q405" s="5">
        <v>0</v>
      </c>
      <c r="R405" s="6"/>
      <c r="S405" s="7"/>
    </row>
    <row r="406" spans="1:19" ht="13" x14ac:dyDescent="0.15">
      <c r="A406" s="5">
        <v>397</v>
      </c>
      <c r="B406" s="6" t="s">
        <v>28</v>
      </c>
      <c r="C406" s="6" t="s">
        <v>3366</v>
      </c>
      <c r="D406" s="5">
        <v>11</v>
      </c>
      <c r="E406" s="6" t="s">
        <v>1619</v>
      </c>
      <c r="F406" s="5">
        <v>1</v>
      </c>
      <c r="G406" s="5">
        <v>1.26</v>
      </c>
      <c r="H406" s="5">
        <v>1.26</v>
      </c>
      <c r="I406" s="5">
        <v>86.6</v>
      </c>
      <c r="J406" s="5">
        <v>87.86</v>
      </c>
      <c r="K406" s="5">
        <v>86.6</v>
      </c>
      <c r="L406" s="5">
        <v>87.614000000000004</v>
      </c>
      <c r="M406" s="6" t="s">
        <v>6168</v>
      </c>
      <c r="N406" s="6" t="s">
        <v>6169</v>
      </c>
      <c r="O406" s="6" t="s">
        <v>6170</v>
      </c>
      <c r="P406" s="5">
        <v>0</v>
      </c>
      <c r="Q406" s="5">
        <v>0</v>
      </c>
      <c r="R406" s="6"/>
      <c r="S406" s="7"/>
    </row>
    <row r="407" spans="1:19" ht="13" x14ac:dyDescent="0.15">
      <c r="A407" s="5">
        <v>397</v>
      </c>
      <c r="B407" s="6" t="s">
        <v>28</v>
      </c>
      <c r="C407" s="6" t="s">
        <v>3366</v>
      </c>
      <c r="D407" s="5">
        <v>11</v>
      </c>
      <c r="E407" s="6" t="s">
        <v>1619</v>
      </c>
      <c r="F407" s="5">
        <v>2</v>
      </c>
      <c r="G407" s="5">
        <v>1.46</v>
      </c>
      <c r="H407" s="5">
        <v>1.46</v>
      </c>
      <c r="I407" s="5">
        <v>87.86</v>
      </c>
      <c r="J407" s="5">
        <v>89.32</v>
      </c>
      <c r="K407" s="5">
        <v>87.614000000000004</v>
      </c>
      <c r="L407" s="5">
        <v>88.789000000000001</v>
      </c>
      <c r="M407" s="6" t="s">
        <v>6171</v>
      </c>
      <c r="N407" s="6" t="s">
        <v>6172</v>
      </c>
      <c r="O407" s="6" t="s">
        <v>6173</v>
      </c>
      <c r="P407" s="5">
        <v>0</v>
      </c>
      <c r="Q407" s="5">
        <v>1</v>
      </c>
      <c r="R407" s="6"/>
      <c r="S407" s="7"/>
    </row>
    <row r="408" spans="1:19" ht="13" x14ac:dyDescent="0.15">
      <c r="A408" s="5">
        <v>397</v>
      </c>
      <c r="B408" s="6" t="s">
        <v>28</v>
      </c>
      <c r="C408" s="6" t="s">
        <v>3366</v>
      </c>
      <c r="D408" s="5">
        <v>11</v>
      </c>
      <c r="E408" s="6" t="s">
        <v>1619</v>
      </c>
      <c r="F408" s="5">
        <v>3</v>
      </c>
      <c r="G408" s="5">
        <v>1.46</v>
      </c>
      <c r="H408" s="5">
        <v>1.46</v>
      </c>
      <c r="I408" s="5">
        <v>89.32</v>
      </c>
      <c r="J408" s="5">
        <v>90.78</v>
      </c>
      <c r="K408" s="5">
        <v>88.789000000000001</v>
      </c>
      <c r="L408" s="5">
        <v>89.962999999999994</v>
      </c>
      <c r="M408" s="6" t="s">
        <v>6174</v>
      </c>
      <c r="N408" s="6" t="s">
        <v>6175</v>
      </c>
      <c r="O408" s="6" t="s">
        <v>6176</v>
      </c>
      <c r="P408" s="5">
        <v>0</v>
      </c>
      <c r="Q408" s="5">
        <v>0</v>
      </c>
      <c r="R408" s="6"/>
      <c r="S408" s="7"/>
    </row>
    <row r="409" spans="1:19" ht="13" x14ac:dyDescent="0.15">
      <c r="A409" s="5">
        <v>397</v>
      </c>
      <c r="B409" s="6" t="s">
        <v>28</v>
      </c>
      <c r="C409" s="6" t="s">
        <v>3366</v>
      </c>
      <c r="D409" s="5">
        <v>11</v>
      </c>
      <c r="E409" s="6" t="s">
        <v>1619</v>
      </c>
      <c r="F409" s="5">
        <v>4</v>
      </c>
      <c r="G409" s="5">
        <v>1.21</v>
      </c>
      <c r="H409" s="5">
        <v>1.21</v>
      </c>
      <c r="I409" s="5">
        <v>90.78</v>
      </c>
      <c r="J409" s="5">
        <v>91.99</v>
      </c>
      <c r="K409" s="5">
        <v>89.962999999999994</v>
      </c>
      <c r="L409" s="5">
        <v>90.936999999999998</v>
      </c>
      <c r="M409" s="6" t="s">
        <v>6177</v>
      </c>
      <c r="N409" s="6" t="s">
        <v>6178</v>
      </c>
      <c r="O409" s="6" t="s">
        <v>6179</v>
      </c>
      <c r="P409" s="5">
        <v>0</v>
      </c>
      <c r="Q409" s="5">
        <v>0</v>
      </c>
      <c r="R409" s="6"/>
      <c r="S409" s="7"/>
    </row>
    <row r="410" spans="1:19" ht="13" x14ac:dyDescent="0.15">
      <c r="A410" s="5">
        <v>397</v>
      </c>
      <c r="B410" s="6" t="s">
        <v>28</v>
      </c>
      <c r="C410" s="6" t="s">
        <v>3366</v>
      </c>
      <c r="D410" s="5">
        <v>11</v>
      </c>
      <c r="E410" s="6" t="s">
        <v>1619</v>
      </c>
      <c r="F410" s="5">
        <v>5</v>
      </c>
      <c r="G410" s="5">
        <v>0.52</v>
      </c>
      <c r="H410" s="5">
        <v>0.52</v>
      </c>
      <c r="I410" s="5">
        <v>91.99</v>
      </c>
      <c r="J410" s="5">
        <v>92.51</v>
      </c>
      <c r="K410" s="5">
        <v>90.936999999999998</v>
      </c>
      <c r="L410" s="5">
        <v>91.355000000000004</v>
      </c>
      <c r="M410" s="6" t="s">
        <v>6180</v>
      </c>
      <c r="N410" s="6" t="s">
        <v>6181</v>
      </c>
      <c r="O410" s="6" t="s">
        <v>6182</v>
      </c>
      <c r="P410" s="5">
        <v>0</v>
      </c>
      <c r="Q410" s="5">
        <v>0</v>
      </c>
      <c r="R410" s="6"/>
      <c r="S410" s="7"/>
    </row>
    <row r="411" spans="1:19" ht="13" x14ac:dyDescent="0.15">
      <c r="A411" s="5">
        <v>397</v>
      </c>
      <c r="B411" s="6" t="s">
        <v>28</v>
      </c>
      <c r="C411" s="6" t="s">
        <v>3366</v>
      </c>
      <c r="D411" s="5">
        <v>11</v>
      </c>
      <c r="E411" s="6" t="s">
        <v>1619</v>
      </c>
      <c r="F411" s="6" t="s">
        <v>119</v>
      </c>
      <c r="G411" s="5">
        <v>0.18</v>
      </c>
      <c r="H411" s="5">
        <v>0.18</v>
      </c>
      <c r="I411" s="5">
        <v>92.51</v>
      </c>
      <c r="J411" s="5">
        <v>92.69</v>
      </c>
      <c r="K411" s="5">
        <v>91.355000000000004</v>
      </c>
      <c r="L411" s="5">
        <v>91.5</v>
      </c>
      <c r="M411" s="6" t="s">
        <v>6183</v>
      </c>
      <c r="N411" s="6" t="s">
        <v>6184</v>
      </c>
      <c r="O411" s="6" t="s">
        <v>6185</v>
      </c>
      <c r="P411" s="5">
        <v>0</v>
      </c>
      <c r="Q411" s="5">
        <v>0</v>
      </c>
      <c r="R411" s="6"/>
      <c r="S411" s="7"/>
    </row>
    <row r="412" spans="1:19" ht="13" x14ac:dyDescent="0.15">
      <c r="A412" s="5">
        <v>397</v>
      </c>
      <c r="B412" s="6" t="s">
        <v>28</v>
      </c>
      <c r="C412" s="6" t="s">
        <v>3366</v>
      </c>
      <c r="D412" s="5">
        <v>12</v>
      </c>
      <c r="E412" s="6" t="s">
        <v>1619</v>
      </c>
      <c r="F412" s="5">
        <v>1</v>
      </c>
      <c r="G412" s="5">
        <v>1.46</v>
      </c>
      <c r="H412" s="5">
        <v>1.46</v>
      </c>
      <c r="I412" s="5">
        <v>91.5</v>
      </c>
      <c r="J412" s="5">
        <v>92.96</v>
      </c>
      <c r="K412" s="5">
        <v>91.5</v>
      </c>
      <c r="L412" s="5">
        <v>92.447000000000003</v>
      </c>
      <c r="M412" s="6" t="s">
        <v>6186</v>
      </c>
      <c r="N412" s="6" t="s">
        <v>6187</v>
      </c>
      <c r="O412" s="6" t="s">
        <v>6188</v>
      </c>
      <c r="P412" s="5">
        <v>0</v>
      </c>
      <c r="Q412" s="5">
        <v>1</v>
      </c>
      <c r="R412" s="6"/>
      <c r="S412" s="7"/>
    </row>
    <row r="413" spans="1:19" ht="13" x14ac:dyDescent="0.15">
      <c r="A413" s="5">
        <v>397</v>
      </c>
      <c r="B413" s="6" t="s">
        <v>28</v>
      </c>
      <c r="C413" s="6" t="s">
        <v>3366</v>
      </c>
      <c r="D413" s="5">
        <v>12</v>
      </c>
      <c r="E413" s="6" t="s">
        <v>1619</v>
      </c>
      <c r="F413" s="5">
        <v>2</v>
      </c>
      <c r="G413" s="5">
        <v>1.46</v>
      </c>
      <c r="H413" s="5">
        <v>1.46</v>
      </c>
      <c r="I413" s="5">
        <v>92.96</v>
      </c>
      <c r="J413" s="5">
        <v>94.42</v>
      </c>
      <c r="K413" s="5">
        <v>92.447000000000003</v>
      </c>
      <c r="L413" s="5">
        <v>93.394000000000005</v>
      </c>
      <c r="M413" s="6" t="s">
        <v>6189</v>
      </c>
      <c r="N413" s="6" t="s">
        <v>6190</v>
      </c>
      <c r="O413" s="6" t="s">
        <v>6191</v>
      </c>
      <c r="P413" s="5">
        <v>0</v>
      </c>
      <c r="Q413" s="5">
        <v>0</v>
      </c>
      <c r="R413" s="6"/>
      <c r="S413" s="7"/>
    </row>
    <row r="414" spans="1:19" ht="13" x14ac:dyDescent="0.15">
      <c r="A414" s="5">
        <v>397</v>
      </c>
      <c r="B414" s="6" t="s">
        <v>28</v>
      </c>
      <c r="C414" s="6" t="s">
        <v>3366</v>
      </c>
      <c r="D414" s="5">
        <v>12</v>
      </c>
      <c r="E414" s="6" t="s">
        <v>1619</v>
      </c>
      <c r="F414" s="5">
        <v>3</v>
      </c>
      <c r="G414" s="5">
        <v>1.46</v>
      </c>
      <c r="H414" s="5">
        <v>1.46</v>
      </c>
      <c r="I414" s="5">
        <v>94.42</v>
      </c>
      <c r="J414" s="5">
        <v>95.88</v>
      </c>
      <c r="K414" s="5">
        <v>93.394000000000005</v>
      </c>
      <c r="L414" s="5">
        <v>94.340999999999994</v>
      </c>
      <c r="M414" s="6" t="s">
        <v>6192</v>
      </c>
      <c r="N414" s="6" t="s">
        <v>6193</v>
      </c>
      <c r="O414" s="6" t="s">
        <v>6194</v>
      </c>
      <c r="P414" s="5">
        <v>0</v>
      </c>
      <c r="Q414" s="5">
        <v>0</v>
      </c>
      <c r="R414" s="6"/>
      <c r="S414" s="7"/>
    </row>
    <row r="415" spans="1:19" ht="13" x14ac:dyDescent="0.15">
      <c r="A415" s="5">
        <v>397</v>
      </c>
      <c r="B415" s="6" t="s">
        <v>28</v>
      </c>
      <c r="C415" s="6" t="s">
        <v>3366</v>
      </c>
      <c r="D415" s="5">
        <v>12</v>
      </c>
      <c r="E415" s="6" t="s">
        <v>1619</v>
      </c>
      <c r="F415" s="5">
        <v>4</v>
      </c>
      <c r="G415" s="5">
        <v>1.46</v>
      </c>
      <c r="H415" s="5">
        <v>1.46</v>
      </c>
      <c r="I415" s="5">
        <v>95.88</v>
      </c>
      <c r="J415" s="5">
        <v>97.34</v>
      </c>
      <c r="K415" s="5">
        <v>94.340999999999994</v>
      </c>
      <c r="L415" s="5">
        <v>95.287999999999997</v>
      </c>
      <c r="M415" s="6" t="s">
        <v>6195</v>
      </c>
      <c r="N415" s="6" t="s">
        <v>6196</v>
      </c>
      <c r="O415" s="6" t="s">
        <v>6197</v>
      </c>
      <c r="P415" s="5">
        <v>0</v>
      </c>
      <c r="Q415" s="5">
        <v>0</v>
      </c>
      <c r="R415" s="6"/>
      <c r="S415" s="7"/>
    </row>
    <row r="416" spans="1:19" ht="13" x14ac:dyDescent="0.15">
      <c r="A416" s="5">
        <v>397</v>
      </c>
      <c r="B416" s="6" t="s">
        <v>28</v>
      </c>
      <c r="C416" s="6" t="s">
        <v>3366</v>
      </c>
      <c r="D416" s="5">
        <v>12</v>
      </c>
      <c r="E416" s="6" t="s">
        <v>1619</v>
      </c>
      <c r="F416" s="5">
        <v>5</v>
      </c>
      <c r="G416" s="5">
        <v>1.35</v>
      </c>
      <c r="H416" s="5">
        <v>1.35</v>
      </c>
      <c r="I416" s="5">
        <v>97.34</v>
      </c>
      <c r="J416" s="5">
        <v>98.69</v>
      </c>
      <c r="K416" s="5">
        <v>95.287999999999997</v>
      </c>
      <c r="L416" s="5">
        <v>96.162999999999997</v>
      </c>
      <c r="M416" s="6" t="s">
        <v>6198</v>
      </c>
      <c r="N416" s="6" t="s">
        <v>6199</v>
      </c>
      <c r="O416" s="6" t="s">
        <v>6200</v>
      </c>
      <c r="P416" s="5">
        <v>0</v>
      </c>
      <c r="Q416" s="5">
        <v>1</v>
      </c>
      <c r="R416" s="6"/>
      <c r="S416" s="7"/>
    </row>
    <row r="417" spans="1:19" ht="13" x14ac:dyDescent="0.15">
      <c r="A417" s="5">
        <v>397</v>
      </c>
      <c r="B417" s="6" t="s">
        <v>28</v>
      </c>
      <c r="C417" s="6" t="s">
        <v>3366</v>
      </c>
      <c r="D417" s="5">
        <v>12</v>
      </c>
      <c r="E417" s="6" t="s">
        <v>1619</v>
      </c>
      <c r="F417" s="6" t="s">
        <v>119</v>
      </c>
      <c r="G417" s="5">
        <v>0.21</v>
      </c>
      <c r="H417" s="5">
        <v>0.21</v>
      </c>
      <c r="I417" s="5">
        <v>98.69</v>
      </c>
      <c r="J417" s="5">
        <v>98.9</v>
      </c>
      <c r="K417" s="5">
        <v>96.162999999999997</v>
      </c>
      <c r="L417" s="5">
        <v>96.3</v>
      </c>
      <c r="M417" s="6" t="s">
        <v>6201</v>
      </c>
      <c r="N417" s="6" t="s">
        <v>6202</v>
      </c>
      <c r="O417" s="6" t="s">
        <v>6203</v>
      </c>
      <c r="P417" s="5">
        <v>0</v>
      </c>
      <c r="Q417" s="5">
        <v>0</v>
      </c>
      <c r="R417" s="6"/>
      <c r="S417" s="7"/>
    </row>
    <row r="418" spans="1:19" ht="13" x14ac:dyDescent="0.15">
      <c r="A418" s="5">
        <v>397</v>
      </c>
      <c r="B418" s="6" t="s">
        <v>28</v>
      </c>
      <c r="C418" s="6" t="s">
        <v>3366</v>
      </c>
      <c r="D418" s="5">
        <v>13</v>
      </c>
      <c r="E418" s="6" t="s">
        <v>1619</v>
      </c>
      <c r="F418" s="5">
        <v>1</v>
      </c>
      <c r="G418" s="5">
        <v>1.45</v>
      </c>
      <c r="H418" s="5">
        <v>1.45</v>
      </c>
      <c r="I418" s="5">
        <v>96.3</v>
      </c>
      <c r="J418" s="5">
        <v>97.75</v>
      </c>
      <c r="K418" s="5">
        <v>96.3</v>
      </c>
      <c r="L418" s="5">
        <v>97.405000000000001</v>
      </c>
      <c r="M418" s="6" t="s">
        <v>6204</v>
      </c>
      <c r="N418" s="6" t="s">
        <v>6205</v>
      </c>
      <c r="O418" s="6" t="s">
        <v>6206</v>
      </c>
      <c r="P418" s="5">
        <v>0</v>
      </c>
      <c r="Q418" s="5">
        <v>0</v>
      </c>
      <c r="R418" s="6"/>
      <c r="S418" s="7"/>
    </row>
    <row r="419" spans="1:19" ht="13" x14ac:dyDescent="0.15">
      <c r="A419" s="5">
        <v>397</v>
      </c>
      <c r="B419" s="6" t="s">
        <v>28</v>
      </c>
      <c r="C419" s="6" t="s">
        <v>3366</v>
      </c>
      <c r="D419" s="5">
        <v>13</v>
      </c>
      <c r="E419" s="6" t="s">
        <v>1619</v>
      </c>
      <c r="F419" s="5">
        <v>2</v>
      </c>
      <c r="G419" s="5">
        <v>1.46</v>
      </c>
      <c r="H419" s="5">
        <v>1.46</v>
      </c>
      <c r="I419" s="5">
        <v>97.75</v>
      </c>
      <c r="J419" s="5">
        <v>99.21</v>
      </c>
      <c r="K419" s="5">
        <v>97.405000000000001</v>
      </c>
      <c r="L419" s="5">
        <v>98.518000000000001</v>
      </c>
      <c r="M419" s="6" t="s">
        <v>6207</v>
      </c>
      <c r="N419" s="6" t="s">
        <v>6208</v>
      </c>
      <c r="O419" s="6" t="s">
        <v>6209</v>
      </c>
      <c r="P419" s="5">
        <v>0</v>
      </c>
      <c r="Q419" s="5">
        <v>0</v>
      </c>
      <c r="R419" s="6"/>
      <c r="S419" s="7"/>
    </row>
    <row r="420" spans="1:19" ht="13" x14ac:dyDescent="0.15">
      <c r="A420" s="5">
        <v>397</v>
      </c>
      <c r="B420" s="6" t="s">
        <v>28</v>
      </c>
      <c r="C420" s="6" t="s">
        <v>3366</v>
      </c>
      <c r="D420" s="5">
        <v>13</v>
      </c>
      <c r="E420" s="6" t="s">
        <v>1619</v>
      </c>
      <c r="F420" s="5">
        <v>3</v>
      </c>
      <c r="G420" s="5">
        <v>1.46</v>
      </c>
      <c r="H420" s="5">
        <v>1.46</v>
      </c>
      <c r="I420" s="5">
        <v>99.21</v>
      </c>
      <c r="J420" s="5">
        <v>100.67</v>
      </c>
      <c r="K420" s="5">
        <v>98.518000000000001</v>
      </c>
      <c r="L420" s="5">
        <v>99.63</v>
      </c>
      <c r="M420" s="6" t="s">
        <v>6210</v>
      </c>
      <c r="N420" s="6" t="s">
        <v>6211</v>
      </c>
      <c r="O420" s="6" t="s">
        <v>6212</v>
      </c>
      <c r="P420" s="5">
        <v>0</v>
      </c>
      <c r="Q420" s="5">
        <v>0</v>
      </c>
      <c r="R420" s="6"/>
      <c r="S420" s="7"/>
    </row>
    <row r="421" spans="1:19" ht="13" x14ac:dyDescent="0.15">
      <c r="A421" s="5">
        <v>397</v>
      </c>
      <c r="B421" s="6" t="s">
        <v>28</v>
      </c>
      <c r="C421" s="6" t="s">
        <v>3366</v>
      </c>
      <c r="D421" s="5">
        <v>13</v>
      </c>
      <c r="E421" s="6" t="s">
        <v>1619</v>
      </c>
      <c r="F421" s="5">
        <v>4</v>
      </c>
      <c r="G421" s="5">
        <v>1.35</v>
      </c>
      <c r="H421" s="5">
        <v>1.35</v>
      </c>
      <c r="I421" s="5">
        <v>100.67</v>
      </c>
      <c r="J421" s="5">
        <v>102.02</v>
      </c>
      <c r="K421" s="5">
        <v>99.63</v>
      </c>
      <c r="L421" s="5">
        <v>100.65900000000001</v>
      </c>
      <c r="M421" s="6" t="s">
        <v>6213</v>
      </c>
      <c r="N421" s="6" t="s">
        <v>6214</v>
      </c>
      <c r="O421" s="6" t="s">
        <v>6215</v>
      </c>
      <c r="P421" s="5">
        <v>0</v>
      </c>
      <c r="Q421" s="5">
        <v>0</v>
      </c>
      <c r="R421" s="6"/>
      <c r="S421" s="7"/>
    </row>
    <row r="422" spans="1:19" ht="13" x14ac:dyDescent="0.15">
      <c r="A422" s="5">
        <v>397</v>
      </c>
      <c r="B422" s="6" t="s">
        <v>28</v>
      </c>
      <c r="C422" s="6" t="s">
        <v>3366</v>
      </c>
      <c r="D422" s="5">
        <v>13</v>
      </c>
      <c r="E422" s="6" t="s">
        <v>1619</v>
      </c>
      <c r="F422" s="5">
        <v>5</v>
      </c>
      <c r="G422" s="5">
        <v>0.52</v>
      </c>
      <c r="H422" s="5">
        <v>0.52</v>
      </c>
      <c r="I422" s="5">
        <v>102.02</v>
      </c>
      <c r="J422" s="5">
        <v>102.54</v>
      </c>
      <c r="K422" s="5">
        <v>100.65900000000001</v>
      </c>
      <c r="L422" s="5">
        <v>101.056</v>
      </c>
      <c r="M422" s="6" t="s">
        <v>6216</v>
      </c>
      <c r="N422" s="6" t="s">
        <v>6217</v>
      </c>
      <c r="O422" s="6" t="s">
        <v>6218</v>
      </c>
      <c r="P422" s="5">
        <v>0</v>
      </c>
      <c r="Q422" s="5">
        <v>0</v>
      </c>
      <c r="R422" s="6"/>
      <c r="S422" s="7"/>
    </row>
    <row r="423" spans="1:19" ht="13" x14ac:dyDescent="0.15">
      <c r="A423" s="5">
        <v>397</v>
      </c>
      <c r="B423" s="6" t="s">
        <v>28</v>
      </c>
      <c r="C423" s="6" t="s">
        <v>3366</v>
      </c>
      <c r="D423" s="5">
        <v>13</v>
      </c>
      <c r="E423" s="6" t="s">
        <v>1619</v>
      </c>
      <c r="F423" s="6" t="s">
        <v>119</v>
      </c>
      <c r="G423" s="5">
        <v>0.19</v>
      </c>
      <c r="H423" s="5">
        <v>0.19</v>
      </c>
      <c r="I423" s="5">
        <v>102.54</v>
      </c>
      <c r="J423" s="5">
        <v>102.73</v>
      </c>
      <c r="K423" s="5">
        <v>101.056</v>
      </c>
      <c r="L423" s="5">
        <v>101.2</v>
      </c>
      <c r="M423" s="6" t="s">
        <v>6219</v>
      </c>
      <c r="N423" s="6" t="s">
        <v>6220</v>
      </c>
      <c r="O423" s="6" t="s">
        <v>6221</v>
      </c>
      <c r="P423" s="5">
        <v>0</v>
      </c>
      <c r="Q423" s="5">
        <v>0</v>
      </c>
      <c r="R423" s="6"/>
      <c r="S423" s="7"/>
    </row>
    <row r="424" spans="1:19" ht="13" x14ac:dyDescent="0.15">
      <c r="A424" s="5">
        <v>397</v>
      </c>
      <c r="B424" s="6" t="s">
        <v>28</v>
      </c>
      <c r="C424" s="6" t="s">
        <v>3366</v>
      </c>
      <c r="D424" s="5">
        <v>14</v>
      </c>
      <c r="E424" s="6" t="s">
        <v>1619</v>
      </c>
      <c r="F424" s="5">
        <v>1</v>
      </c>
      <c r="G424" s="5">
        <v>1.46</v>
      </c>
      <c r="H424" s="5">
        <v>1.46</v>
      </c>
      <c r="I424" s="5">
        <v>101.2</v>
      </c>
      <c r="J424" s="5">
        <v>102.66</v>
      </c>
      <c r="K424" s="5">
        <v>101.2</v>
      </c>
      <c r="L424" s="5">
        <v>102.1</v>
      </c>
      <c r="M424" s="6" t="s">
        <v>6222</v>
      </c>
      <c r="N424" s="6" t="s">
        <v>6223</v>
      </c>
      <c r="O424" s="6" t="s">
        <v>6224</v>
      </c>
      <c r="P424" s="5">
        <v>0</v>
      </c>
      <c r="Q424" s="5">
        <v>0</v>
      </c>
      <c r="R424" s="6"/>
      <c r="S424" s="7"/>
    </row>
    <row r="425" spans="1:19" ht="13" x14ac:dyDescent="0.15">
      <c r="A425" s="5">
        <v>397</v>
      </c>
      <c r="B425" s="6" t="s">
        <v>28</v>
      </c>
      <c r="C425" s="6" t="s">
        <v>3366</v>
      </c>
      <c r="D425" s="5">
        <v>14</v>
      </c>
      <c r="E425" s="6" t="s">
        <v>1619</v>
      </c>
      <c r="F425" s="5">
        <v>2</v>
      </c>
      <c r="G425" s="5">
        <v>1.46</v>
      </c>
      <c r="H425" s="5">
        <v>1.46</v>
      </c>
      <c r="I425" s="5">
        <v>102.66</v>
      </c>
      <c r="J425" s="5">
        <v>104.12</v>
      </c>
      <c r="K425" s="5">
        <v>102.1</v>
      </c>
      <c r="L425" s="5">
        <v>102.999</v>
      </c>
      <c r="M425" s="6" t="s">
        <v>6225</v>
      </c>
      <c r="N425" s="6" t="s">
        <v>6226</v>
      </c>
      <c r="O425" s="6" t="s">
        <v>6227</v>
      </c>
      <c r="P425" s="5">
        <v>0</v>
      </c>
      <c r="Q425" s="5">
        <v>0</v>
      </c>
      <c r="R425" s="6"/>
      <c r="S425" s="7"/>
    </row>
    <row r="426" spans="1:19" ht="13" x14ac:dyDescent="0.15">
      <c r="A426" s="5">
        <v>397</v>
      </c>
      <c r="B426" s="6" t="s">
        <v>28</v>
      </c>
      <c r="C426" s="6" t="s">
        <v>3366</v>
      </c>
      <c r="D426" s="5">
        <v>14</v>
      </c>
      <c r="E426" s="6" t="s">
        <v>1619</v>
      </c>
      <c r="F426" s="5">
        <v>3</v>
      </c>
      <c r="G426" s="5">
        <v>1.45</v>
      </c>
      <c r="H426" s="5">
        <v>1.45</v>
      </c>
      <c r="I426" s="5">
        <v>104.12</v>
      </c>
      <c r="J426" s="5">
        <v>105.57</v>
      </c>
      <c r="K426" s="5">
        <v>102.999</v>
      </c>
      <c r="L426" s="5">
        <v>103.893</v>
      </c>
      <c r="M426" s="6" t="s">
        <v>6228</v>
      </c>
      <c r="N426" s="6" t="s">
        <v>6229</v>
      </c>
      <c r="O426" s="6" t="s">
        <v>6230</v>
      </c>
      <c r="P426" s="5">
        <v>0</v>
      </c>
      <c r="Q426" s="5">
        <v>0</v>
      </c>
      <c r="R426" s="6"/>
      <c r="S426" s="7"/>
    </row>
    <row r="427" spans="1:19" ht="13" x14ac:dyDescent="0.15">
      <c r="A427" s="5">
        <v>397</v>
      </c>
      <c r="B427" s="6" t="s">
        <v>28</v>
      </c>
      <c r="C427" s="6" t="s">
        <v>3366</v>
      </c>
      <c r="D427" s="5">
        <v>14</v>
      </c>
      <c r="E427" s="6" t="s">
        <v>1619</v>
      </c>
      <c r="F427" s="5">
        <v>4</v>
      </c>
      <c r="G427" s="5">
        <v>1.46</v>
      </c>
      <c r="H427" s="5">
        <v>1.46</v>
      </c>
      <c r="I427" s="5">
        <v>105.57</v>
      </c>
      <c r="J427" s="5">
        <v>107.03</v>
      </c>
      <c r="K427" s="5">
        <v>103.893</v>
      </c>
      <c r="L427" s="5">
        <v>104.792</v>
      </c>
      <c r="M427" s="6" t="s">
        <v>6231</v>
      </c>
      <c r="N427" s="6" t="s">
        <v>6232</v>
      </c>
      <c r="O427" s="6" t="s">
        <v>6233</v>
      </c>
      <c r="P427" s="5">
        <v>0</v>
      </c>
      <c r="Q427" s="5">
        <v>0</v>
      </c>
      <c r="R427" s="6"/>
      <c r="S427" s="7"/>
    </row>
    <row r="428" spans="1:19" ht="13" x14ac:dyDescent="0.15">
      <c r="A428" s="5">
        <v>397</v>
      </c>
      <c r="B428" s="6" t="s">
        <v>28</v>
      </c>
      <c r="C428" s="6" t="s">
        <v>3366</v>
      </c>
      <c r="D428" s="5">
        <v>14</v>
      </c>
      <c r="E428" s="6" t="s">
        <v>1619</v>
      </c>
      <c r="F428" s="5">
        <v>5</v>
      </c>
      <c r="G428" s="5">
        <v>1.24</v>
      </c>
      <c r="H428" s="5">
        <v>1.24</v>
      </c>
      <c r="I428" s="5">
        <v>107.03</v>
      </c>
      <c r="J428" s="5">
        <v>108.27</v>
      </c>
      <c r="K428" s="5">
        <v>104.792</v>
      </c>
      <c r="L428" s="5">
        <v>105.557</v>
      </c>
      <c r="M428" s="6" t="s">
        <v>6234</v>
      </c>
      <c r="N428" s="6" t="s">
        <v>6235</v>
      </c>
      <c r="O428" s="6" t="s">
        <v>6236</v>
      </c>
      <c r="P428" s="5">
        <v>0</v>
      </c>
      <c r="Q428" s="5">
        <v>0</v>
      </c>
      <c r="R428" s="6"/>
      <c r="S428" s="7"/>
    </row>
    <row r="429" spans="1:19" ht="13" x14ac:dyDescent="0.15">
      <c r="A429" s="5">
        <v>397</v>
      </c>
      <c r="B429" s="6" t="s">
        <v>28</v>
      </c>
      <c r="C429" s="6" t="s">
        <v>3366</v>
      </c>
      <c r="D429" s="5">
        <v>14</v>
      </c>
      <c r="E429" s="6" t="s">
        <v>1619</v>
      </c>
      <c r="F429" s="5">
        <v>6</v>
      </c>
      <c r="G429" s="5">
        <v>0.52</v>
      </c>
      <c r="H429" s="5">
        <v>0.52</v>
      </c>
      <c r="I429" s="5">
        <v>108.27</v>
      </c>
      <c r="J429" s="5">
        <v>108.79</v>
      </c>
      <c r="K429" s="5">
        <v>105.557</v>
      </c>
      <c r="L429" s="5">
        <v>105.877</v>
      </c>
      <c r="M429" s="6" t="s">
        <v>6237</v>
      </c>
      <c r="N429" s="6" t="s">
        <v>6238</v>
      </c>
      <c r="O429" s="6" t="s">
        <v>6239</v>
      </c>
      <c r="P429" s="5">
        <v>0</v>
      </c>
      <c r="Q429" s="5">
        <v>0</v>
      </c>
      <c r="R429" s="6"/>
      <c r="S429" s="7"/>
    </row>
    <row r="430" spans="1:19" ht="13" x14ac:dyDescent="0.15">
      <c r="A430" s="5">
        <v>397</v>
      </c>
      <c r="B430" s="6" t="s">
        <v>28</v>
      </c>
      <c r="C430" s="6" t="s">
        <v>3366</v>
      </c>
      <c r="D430" s="5">
        <v>14</v>
      </c>
      <c r="E430" s="6" t="s">
        <v>1619</v>
      </c>
      <c r="F430" s="6" t="s">
        <v>119</v>
      </c>
      <c r="G430" s="5">
        <v>0.2</v>
      </c>
      <c r="H430" s="5">
        <v>0.2</v>
      </c>
      <c r="I430" s="5">
        <v>108.79</v>
      </c>
      <c r="J430" s="5">
        <v>108.99</v>
      </c>
      <c r="K430" s="5">
        <v>105.877</v>
      </c>
      <c r="L430" s="5">
        <v>106</v>
      </c>
      <c r="M430" s="6" t="s">
        <v>6240</v>
      </c>
      <c r="N430" s="6" t="s">
        <v>6241</v>
      </c>
      <c r="O430" s="6" t="s">
        <v>6242</v>
      </c>
      <c r="P430" s="5">
        <v>0</v>
      </c>
      <c r="Q430" s="5">
        <v>0</v>
      </c>
      <c r="R430" s="6"/>
      <c r="S430" s="7"/>
    </row>
    <row r="431" spans="1:19" ht="13" x14ac:dyDescent="0.15">
      <c r="A431" s="5">
        <v>397</v>
      </c>
      <c r="B431" s="6" t="s">
        <v>28</v>
      </c>
      <c r="C431" s="6" t="s">
        <v>3366</v>
      </c>
      <c r="D431" s="5">
        <v>15</v>
      </c>
      <c r="E431" s="6" t="s">
        <v>1619</v>
      </c>
      <c r="F431" s="5">
        <v>1</v>
      </c>
      <c r="G431" s="5">
        <v>1.45</v>
      </c>
      <c r="H431" s="5">
        <v>1.45</v>
      </c>
      <c r="I431" s="5">
        <v>106</v>
      </c>
      <c r="J431" s="5">
        <v>107.45</v>
      </c>
      <c r="K431" s="5">
        <v>106</v>
      </c>
      <c r="L431" s="5">
        <v>106.964</v>
      </c>
      <c r="M431" s="6" t="s">
        <v>6243</v>
      </c>
      <c r="N431" s="6" t="s">
        <v>6244</v>
      </c>
      <c r="O431" s="6" t="s">
        <v>6245</v>
      </c>
      <c r="P431" s="5">
        <v>0</v>
      </c>
      <c r="Q431" s="5">
        <v>0</v>
      </c>
      <c r="R431" s="6"/>
      <c r="S431" s="7"/>
    </row>
    <row r="432" spans="1:19" ht="13" x14ac:dyDescent="0.15">
      <c r="A432" s="5">
        <v>397</v>
      </c>
      <c r="B432" s="6" t="s">
        <v>28</v>
      </c>
      <c r="C432" s="6" t="s">
        <v>3366</v>
      </c>
      <c r="D432" s="5">
        <v>15</v>
      </c>
      <c r="E432" s="6" t="s">
        <v>1619</v>
      </c>
      <c r="F432" s="5">
        <v>2</v>
      </c>
      <c r="G432" s="5">
        <v>1.46</v>
      </c>
      <c r="H432" s="5">
        <v>1.46</v>
      </c>
      <c r="I432" s="5">
        <v>107.45</v>
      </c>
      <c r="J432" s="5">
        <v>108.91</v>
      </c>
      <c r="K432" s="5">
        <v>106.964</v>
      </c>
      <c r="L432" s="5">
        <v>107.935</v>
      </c>
      <c r="M432" s="6" t="s">
        <v>6246</v>
      </c>
      <c r="N432" s="6" t="s">
        <v>6247</v>
      </c>
      <c r="O432" s="6" t="s">
        <v>6248</v>
      </c>
      <c r="P432" s="5">
        <v>0</v>
      </c>
      <c r="Q432" s="5">
        <v>0</v>
      </c>
      <c r="R432" s="6"/>
      <c r="S432" s="7"/>
    </row>
    <row r="433" spans="1:19" ht="13" x14ac:dyDescent="0.15">
      <c r="A433" s="5">
        <v>397</v>
      </c>
      <c r="B433" s="6" t="s">
        <v>28</v>
      </c>
      <c r="C433" s="6" t="s">
        <v>3366</v>
      </c>
      <c r="D433" s="5">
        <v>15</v>
      </c>
      <c r="E433" s="6" t="s">
        <v>1619</v>
      </c>
      <c r="F433" s="5">
        <v>3</v>
      </c>
      <c r="G433" s="5">
        <v>1.46</v>
      </c>
      <c r="H433" s="5">
        <v>1.46</v>
      </c>
      <c r="I433" s="5">
        <v>108.91</v>
      </c>
      <c r="J433" s="5">
        <v>110.37</v>
      </c>
      <c r="K433" s="5">
        <v>107.935</v>
      </c>
      <c r="L433" s="5">
        <v>108.90600000000001</v>
      </c>
      <c r="M433" s="6" t="s">
        <v>6249</v>
      </c>
      <c r="N433" s="6" t="s">
        <v>6250</v>
      </c>
      <c r="O433" s="6" t="s">
        <v>6251</v>
      </c>
      <c r="P433" s="5">
        <v>0</v>
      </c>
      <c r="Q433" s="5">
        <v>0</v>
      </c>
      <c r="R433" s="6"/>
      <c r="S433" s="7"/>
    </row>
    <row r="434" spans="1:19" ht="13" x14ac:dyDescent="0.15">
      <c r="A434" s="5">
        <v>397</v>
      </c>
      <c r="B434" s="6" t="s">
        <v>28</v>
      </c>
      <c r="C434" s="6" t="s">
        <v>3366</v>
      </c>
      <c r="D434" s="5">
        <v>15</v>
      </c>
      <c r="E434" s="6" t="s">
        <v>1619</v>
      </c>
      <c r="F434" s="5">
        <v>4</v>
      </c>
      <c r="G434" s="5">
        <v>1.46</v>
      </c>
      <c r="H434" s="5">
        <v>1.46</v>
      </c>
      <c r="I434" s="5">
        <v>110.37</v>
      </c>
      <c r="J434" s="5">
        <v>111.83</v>
      </c>
      <c r="K434" s="5">
        <v>108.90600000000001</v>
      </c>
      <c r="L434" s="5">
        <v>109.876</v>
      </c>
      <c r="M434" s="6" t="s">
        <v>6252</v>
      </c>
      <c r="N434" s="6" t="s">
        <v>6253</v>
      </c>
      <c r="O434" s="6" t="s">
        <v>6254</v>
      </c>
      <c r="P434" s="5">
        <v>0</v>
      </c>
      <c r="Q434" s="5">
        <v>0</v>
      </c>
      <c r="R434" s="6"/>
      <c r="S434" s="7"/>
    </row>
    <row r="435" spans="1:19" ht="13" x14ac:dyDescent="0.15">
      <c r="A435" s="5">
        <v>397</v>
      </c>
      <c r="B435" s="6" t="s">
        <v>28</v>
      </c>
      <c r="C435" s="6" t="s">
        <v>3366</v>
      </c>
      <c r="D435" s="5">
        <v>15</v>
      </c>
      <c r="E435" s="6" t="s">
        <v>1619</v>
      </c>
      <c r="F435" s="5">
        <v>5</v>
      </c>
      <c r="G435" s="5">
        <v>1.34</v>
      </c>
      <c r="H435" s="5">
        <v>1.34</v>
      </c>
      <c r="I435" s="5">
        <v>111.83</v>
      </c>
      <c r="J435" s="5">
        <v>113.17</v>
      </c>
      <c r="K435" s="5">
        <v>109.876</v>
      </c>
      <c r="L435" s="5">
        <v>110.767</v>
      </c>
      <c r="M435" s="6" t="s">
        <v>6255</v>
      </c>
      <c r="N435" s="6" t="s">
        <v>6256</v>
      </c>
      <c r="O435" s="6" t="s">
        <v>6257</v>
      </c>
      <c r="P435" s="5">
        <v>0</v>
      </c>
      <c r="Q435" s="5">
        <v>0</v>
      </c>
      <c r="R435" s="6"/>
      <c r="S435" s="7"/>
    </row>
    <row r="436" spans="1:19" ht="13" x14ac:dyDescent="0.15">
      <c r="A436" s="5">
        <v>397</v>
      </c>
      <c r="B436" s="6" t="s">
        <v>28</v>
      </c>
      <c r="C436" s="6" t="s">
        <v>3366</v>
      </c>
      <c r="D436" s="5">
        <v>15</v>
      </c>
      <c r="E436" s="6" t="s">
        <v>1619</v>
      </c>
      <c r="F436" s="6" t="s">
        <v>119</v>
      </c>
      <c r="G436" s="5">
        <v>0.2</v>
      </c>
      <c r="H436" s="5">
        <v>0.2</v>
      </c>
      <c r="I436" s="5">
        <v>113.17</v>
      </c>
      <c r="J436" s="5">
        <v>113.37</v>
      </c>
      <c r="K436" s="5">
        <v>110.767</v>
      </c>
      <c r="L436" s="5">
        <v>110.9</v>
      </c>
      <c r="M436" s="6" t="s">
        <v>6258</v>
      </c>
      <c r="N436" s="6" t="s">
        <v>6259</v>
      </c>
      <c r="O436" s="6" t="s">
        <v>6260</v>
      </c>
      <c r="P436" s="5">
        <v>0</v>
      </c>
      <c r="Q436" s="5">
        <v>0</v>
      </c>
      <c r="R436" s="6"/>
      <c r="S436" s="7"/>
    </row>
    <row r="437" spans="1:19" ht="13" x14ac:dyDescent="0.15">
      <c r="A437" s="5">
        <v>397</v>
      </c>
      <c r="B437" s="6" t="s">
        <v>28</v>
      </c>
      <c r="C437" s="6" t="s">
        <v>3366</v>
      </c>
      <c r="D437" s="5">
        <v>16</v>
      </c>
      <c r="E437" s="6" t="s">
        <v>1619</v>
      </c>
      <c r="F437" s="5">
        <v>1</v>
      </c>
      <c r="G437" s="5">
        <v>1.46</v>
      </c>
      <c r="H437" s="5">
        <v>1.46</v>
      </c>
      <c r="I437" s="5">
        <v>110.9</v>
      </c>
      <c r="J437" s="5">
        <v>112.36</v>
      </c>
      <c r="K437" s="5">
        <v>110.9</v>
      </c>
      <c r="L437" s="5">
        <v>111.867</v>
      </c>
      <c r="M437" s="6" t="s">
        <v>6261</v>
      </c>
      <c r="N437" s="6" t="s">
        <v>6262</v>
      </c>
      <c r="O437" s="6" t="s">
        <v>6263</v>
      </c>
      <c r="P437" s="5">
        <v>0</v>
      </c>
      <c r="Q437" s="5">
        <v>0</v>
      </c>
      <c r="R437" s="6"/>
      <c r="S437" s="7"/>
    </row>
    <row r="438" spans="1:19" ht="13" x14ac:dyDescent="0.15">
      <c r="A438" s="5">
        <v>397</v>
      </c>
      <c r="B438" s="6" t="s">
        <v>28</v>
      </c>
      <c r="C438" s="6" t="s">
        <v>3366</v>
      </c>
      <c r="D438" s="5">
        <v>16</v>
      </c>
      <c r="E438" s="6" t="s">
        <v>1619</v>
      </c>
      <c r="F438" s="5">
        <v>2</v>
      </c>
      <c r="G438" s="5">
        <v>1.47</v>
      </c>
      <c r="H438" s="5">
        <v>1.47</v>
      </c>
      <c r="I438" s="5">
        <v>112.36</v>
      </c>
      <c r="J438" s="5">
        <v>113.83</v>
      </c>
      <c r="K438" s="5">
        <v>111.867</v>
      </c>
      <c r="L438" s="5">
        <v>112.84</v>
      </c>
      <c r="M438" s="6" t="s">
        <v>6264</v>
      </c>
      <c r="N438" s="6" t="s">
        <v>6265</v>
      </c>
      <c r="O438" s="6" t="s">
        <v>6266</v>
      </c>
      <c r="P438" s="5">
        <v>0</v>
      </c>
      <c r="Q438" s="5">
        <v>0</v>
      </c>
      <c r="R438" s="6"/>
      <c r="S438" s="7"/>
    </row>
    <row r="439" spans="1:19" ht="13" x14ac:dyDescent="0.15">
      <c r="A439" s="5">
        <v>397</v>
      </c>
      <c r="B439" s="6" t="s">
        <v>28</v>
      </c>
      <c r="C439" s="6" t="s">
        <v>3366</v>
      </c>
      <c r="D439" s="5">
        <v>16</v>
      </c>
      <c r="E439" s="6" t="s">
        <v>1619</v>
      </c>
      <c r="F439" s="5">
        <v>3</v>
      </c>
      <c r="G439" s="5">
        <v>1.46</v>
      </c>
      <c r="H439" s="5">
        <v>1.46</v>
      </c>
      <c r="I439" s="5">
        <v>113.83</v>
      </c>
      <c r="J439" s="5">
        <v>115.29</v>
      </c>
      <c r="K439" s="5">
        <v>112.84</v>
      </c>
      <c r="L439" s="5">
        <v>113.807</v>
      </c>
      <c r="M439" s="6" t="s">
        <v>6267</v>
      </c>
      <c r="N439" s="6" t="s">
        <v>6268</v>
      </c>
      <c r="O439" s="6" t="s">
        <v>6269</v>
      </c>
      <c r="P439" s="5">
        <v>0</v>
      </c>
      <c r="Q439" s="5">
        <v>0</v>
      </c>
      <c r="R439" s="6"/>
      <c r="S439" s="7"/>
    </row>
    <row r="440" spans="1:19" ht="13" x14ac:dyDescent="0.15">
      <c r="A440" s="5">
        <v>397</v>
      </c>
      <c r="B440" s="6" t="s">
        <v>28</v>
      </c>
      <c r="C440" s="6" t="s">
        <v>3366</v>
      </c>
      <c r="D440" s="5">
        <v>16</v>
      </c>
      <c r="E440" s="6" t="s">
        <v>1619</v>
      </c>
      <c r="F440" s="5">
        <v>4</v>
      </c>
      <c r="G440" s="5">
        <v>1.46</v>
      </c>
      <c r="H440" s="5">
        <v>1.46</v>
      </c>
      <c r="I440" s="5">
        <v>115.29</v>
      </c>
      <c r="J440" s="5">
        <v>116.75</v>
      </c>
      <c r="K440" s="5">
        <v>113.807</v>
      </c>
      <c r="L440" s="5">
        <v>114.773</v>
      </c>
      <c r="M440" s="6" t="s">
        <v>6270</v>
      </c>
      <c r="N440" s="6" t="s">
        <v>6271</v>
      </c>
      <c r="O440" s="6" t="s">
        <v>6272</v>
      </c>
      <c r="P440" s="5">
        <v>0</v>
      </c>
      <c r="Q440" s="5">
        <v>0</v>
      </c>
      <c r="R440" s="6"/>
      <c r="S440" s="7"/>
    </row>
    <row r="441" spans="1:19" ht="13" x14ac:dyDescent="0.15">
      <c r="A441" s="5">
        <v>397</v>
      </c>
      <c r="B441" s="6" t="s">
        <v>28</v>
      </c>
      <c r="C441" s="6" t="s">
        <v>3366</v>
      </c>
      <c r="D441" s="5">
        <v>16</v>
      </c>
      <c r="E441" s="6" t="s">
        <v>1619</v>
      </c>
      <c r="F441" s="5">
        <v>5</v>
      </c>
      <c r="G441" s="5">
        <v>1.21</v>
      </c>
      <c r="H441" s="5">
        <v>1.21</v>
      </c>
      <c r="I441" s="5">
        <v>116.75</v>
      </c>
      <c r="J441" s="5">
        <v>117.96</v>
      </c>
      <c r="K441" s="5">
        <v>114.773</v>
      </c>
      <c r="L441" s="5">
        <v>115.574</v>
      </c>
      <c r="M441" s="6" t="s">
        <v>6273</v>
      </c>
      <c r="N441" s="6" t="s">
        <v>6274</v>
      </c>
      <c r="O441" s="6" t="s">
        <v>6275</v>
      </c>
      <c r="P441" s="5">
        <v>0</v>
      </c>
      <c r="Q441" s="5">
        <v>0</v>
      </c>
      <c r="R441" s="6"/>
      <c r="S441" s="7"/>
    </row>
    <row r="442" spans="1:19" ht="13" x14ac:dyDescent="0.15">
      <c r="A442" s="5">
        <v>397</v>
      </c>
      <c r="B442" s="6" t="s">
        <v>28</v>
      </c>
      <c r="C442" s="6" t="s">
        <v>3366</v>
      </c>
      <c r="D442" s="5">
        <v>16</v>
      </c>
      <c r="E442" s="6" t="s">
        <v>1619</v>
      </c>
      <c r="F442" s="6" t="s">
        <v>119</v>
      </c>
      <c r="G442" s="5">
        <v>0.19</v>
      </c>
      <c r="H442" s="5">
        <v>0.19</v>
      </c>
      <c r="I442" s="5">
        <v>117.96</v>
      </c>
      <c r="J442" s="5">
        <v>118.15</v>
      </c>
      <c r="K442" s="5">
        <v>115.574</v>
      </c>
      <c r="L442" s="5">
        <v>115.7</v>
      </c>
      <c r="M442" s="6" t="s">
        <v>6276</v>
      </c>
      <c r="N442" s="6" t="s">
        <v>6277</v>
      </c>
      <c r="O442" s="6" t="s">
        <v>6278</v>
      </c>
      <c r="P442" s="5">
        <v>0</v>
      </c>
      <c r="Q442" s="5">
        <v>0</v>
      </c>
      <c r="R442" s="6"/>
      <c r="S442" s="7"/>
    </row>
    <row r="443" spans="1:19" ht="13" x14ac:dyDescent="0.15">
      <c r="A443" s="5">
        <v>397</v>
      </c>
      <c r="B443" s="6" t="s">
        <v>28</v>
      </c>
      <c r="C443" s="6" t="s">
        <v>3366</v>
      </c>
      <c r="D443" s="5">
        <v>17</v>
      </c>
      <c r="E443" s="6" t="s">
        <v>1619</v>
      </c>
      <c r="F443" s="5">
        <v>1</v>
      </c>
      <c r="G443" s="5">
        <v>1.45</v>
      </c>
      <c r="H443" s="5">
        <v>1.45</v>
      </c>
      <c r="I443" s="5">
        <v>115.7</v>
      </c>
      <c r="J443" s="5">
        <v>117.15</v>
      </c>
      <c r="K443" s="5">
        <v>115.7</v>
      </c>
      <c r="L443" s="5">
        <v>116.65</v>
      </c>
      <c r="M443" s="6" t="s">
        <v>6279</v>
      </c>
      <c r="N443" s="6" t="s">
        <v>6280</v>
      </c>
      <c r="O443" s="6" t="s">
        <v>6281</v>
      </c>
      <c r="P443" s="5">
        <v>0</v>
      </c>
      <c r="Q443" s="5">
        <v>0</v>
      </c>
      <c r="R443" s="6"/>
      <c r="S443" s="7"/>
    </row>
    <row r="444" spans="1:19" ht="13" x14ac:dyDescent="0.15">
      <c r="A444" s="5">
        <v>397</v>
      </c>
      <c r="B444" s="6" t="s">
        <v>28</v>
      </c>
      <c r="C444" s="6" t="s">
        <v>3366</v>
      </c>
      <c r="D444" s="5">
        <v>17</v>
      </c>
      <c r="E444" s="6" t="s">
        <v>1619</v>
      </c>
      <c r="F444" s="5">
        <v>2</v>
      </c>
      <c r="G444" s="5">
        <v>1.46</v>
      </c>
      <c r="H444" s="5">
        <v>1.46</v>
      </c>
      <c r="I444" s="5">
        <v>117.15</v>
      </c>
      <c r="J444" s="5">
        <v>118.61</v>
      </c>
      <c r="K444" s="5">
        <v>116.65</v>
      </c>
      <c r="L444" s="5">
        <v>117.60599999999999</v>
      </c>
      <c r="M444" s="6" t="s">
        <v>6282</v>
      </c>
      <c r="N444" s="6" t="s">
        <v>6283</v>
      </c>
      <c r="O444" s="6" t="s">
        <v>6284</v>
      </c>
      <c r="P444" s="5">
        <v>0</v>
      </c>
      <c r="Q444" s="5">
        <v>0</v>
      </c>
      <c r="R444" s="6"/>
      <c r="S444" s="7"/>
    </row>
    <row r="445" spans="1:19" ht="13" x14ac:dyDescent="0.15">
      <c r="A445" s="5">
        <v>397</v>
      </c>
      <c r="B445" s="6" t="s">
        <v>28</v>
      </c>
      <c r="C445" s="6" t="s">
        <v>3366</v>
      </c>
      <c r="D445" s="5">
        <v>17</v>
      </c>
      <c r="E445" s="6" t="s">
        <v>1619</v>
      </c>
      <c r="F445" s="5">
        <v>3</v>
      </c>
      <c r="G445" s="5">
        <v>1.46</v>
      </c>
      <c r="H445" s="5">
        <v>1.46</v>
      </c>
      <c r="I445" s="5">
        <v>118.61</v>
      </c>
      <c r="J445" s="5">
        <v>120.07</v>
      </c>
      <c r="K445" s="5">
        <v>117.60599999999999</v>
      </c>
      <c r="L445" s="5">
        <v>118.562</v>
      </c>
      <c r="M445" s="6" t="s">
        <v>6285</v>
      </c>
      <c r="N445" s="6" t="s">
        <v>6286</v>
      </c>
      <c r="O445" s="6" t="s">
        <v>6287</v>
      </c>
      <c r="P445" s="5">
        <v>0</v>
      </c>
      <c r="Q445" s="5">
        <v>0</v>
      </c>
      <c r="R445" s="6"/>
      <c r="S445" s="7"/>
    </row>
    <row r="446" spans="1:19" ht="13" x14ac:dyDescent="0.15">
      <c r="A446" s="5">
        <v>397</v>
      </c>
      <c r="B446" s="6" t="s">
        <v>28</v>
      </c>
      <c r="C446" s="6" t="s">
        <v>3366</v>
      </c>
      <c r="D446" s="5">
        <v>17</v>
      </c>
      <c r="E446" s="6" t="s">
        <v>1619</v>
      </c>
      <c r="F446" s="5">
        <v>4</v>
      </c>
      <c r="G446" s="5">
        <v>1.46</v>
      </c>
      <c r="H446" s="5">
        <v>1.46</v>
      </c>
      <c r="I446" s="5">
        <v>120.07</v>
      </c>
      <c r="J446" s="5">
        <v>121.53</v>
      </c>
      <c r="K446" s="5">
        <v>118.562</v>
      </c>
      <c r="L446" s="5">
        <v>119.51900000000001</v>
      </c>
      <c r="M446" s="6" t="s">
        <v>6288</v>
      </c>
      <c r="N446" s="6" t="s">
        <v>6289</v>
      </c>
      <c r="O446" s="6" t="s">
        <v>6290</v>
      </c>
      <c r="P446" s="5">
        <v>0</v>
      </c>
      <c r="Q446" s="5">
        <v>0</v>
      </c>
      <c r="R446" s="6"/>
      <c r="S446" s="7"/>
    </row>
    <row r="447" spans="1:19" ht="13" x14ac:dyDescent="0.15">
      <c r="A447" s="5">
        <v>397</v>
      </c>
      <c r="B447" s="6" t="s">
        <v>28</v>
      </c>
      <c r="C447" s="6" t="s">
        <v>3366</v>
      </c>
      <c r="D447" s="5">
        <v>17</v>
      </c>
      <c r="E447" s="6" t="s">
        <v>1619</v>
      </c>
      <c r="F447" s="5">
        <v>5</v>
      </c>
      <c r="G447" s="5">
        <v>1.46</v>
      </c>
      <c r="H447" s="5">
        <v>1.46</v>
      </c>
      <c r="I447" s="5">
        <v>121.53</v>
      </c>
      <c r="J447" s="5">
        <v>122.99</v>
      </c>
      <c r="K447" s="5">
        <v>119.51900000000001</v>
      </c>
      <c r="L447" s="5">
        <v>120.47499999999999</v>
      </c>
      <c r="M447" s="6" t="s">
        <v>6291</v>
      </c>
      <c r="N447" s="6" t="s">
        <v>6292</v>
      </c>
      <c r="O447" s="6" t="s">
        <v>6293</v>
      </c>
      <c r="P447" s="5">
        <v>0</v>
      </c>
      <c r="Q447" s="5">
        <v>0</v>
      </c>
      <c r="R447" s="6"/>
      <c r="S447" s="7"/>
    </row>
    <row r="448" spans="1:19" ht="13" x14ac:dyDescent="0.15">
      <c r="A448" s="5">
        <v>397</v>
      </c>
      <c r="B448" s="6" t="s">
        <v>28</v>
      </c>
      <c r="C448" s="6" t="s">
        <v>3366</v>
      </c>
      <c r="D448" s="5">
        <v>17</v>
      </c>
      <c r="E448" s="6" t="s">
        <v>1619</v>
      </c>
      <c r="F448" s="5">
        <v>6</v>
      </c>
      <c r="G448" s="5">
        <v>1.1200000000000001</v>
      </c>
      <c r="H448" s="5">
        <v>1.1200000000000001</v>
      </c>
      <c r="I448" s="5">
        <v>122.99</v>
      </c>
      <c r="J448" s="5">
        <v>124.11</v>
      </c>
      <c r="K448" s="5">
        <v>120.47499999999999</v>
      </c>
      <c r="L448" s="5">
        <v>121.209</v>
      </c>
      <c r="M448" s="6" t="s">
        <v>6294</v>
      </c>
      <c r="N448" s="6" t="s">
        <v>6295</v>
      </c>
      <c r="O448" s="6" t="s">
        <v>6296</v>
      </c>
      <c r="P448" s="5">
        <v>0</v>
      </c>
      <c r="Q448" s="5">
        <v>0</v>
      </c>
      <c r="R448" s="6"/>
      <c r="S448" s="7"/>
    </row>
    <row r="449" spans="1:19" ht="13" x14ac:dyDescent="0.15">
      <c r="A449" s="5">
        <v>397</v>
      </c>
      <c r="B449" s="6" t="s">
        <v>28</v>
      </c>
      <c r="C449" s="6" t="s">
        <v>3366</v>
      </c>
      <c r="D449" s="5">
        <v>17</v>
      </c>
      <c r="E449" s="6" t="s">
        <v>1619</v>
      </c>
      <c r="F449" s="5">
        <v>7</v>
      </c>
      <c r="G449" s="5">
        <v>0.51</v>
      </c>
      <c r="H449" s="5">
        <v>0.51</v>
      </c>
      <c r="I449" s="5">
        <v>124.11</v>
      </c>
      <c r="J449" s="5">
        <v>124.62</v>
      </c>
      <c r="K449" s="5">
        <v>121.209</v>
      </c>
      <c r="L449" s="5">
        <v>121.54300000000001</v>
      </c>
      <c r="M449" s="6" t="s">
        <v>6297</v>
      </c>
      <c r="N449" s="6" t="s">
        <v>6298</v>
      </c>
      <c r="O449" s="6" t="s">
        <v>6299</v>
      </c>
      <c r="P449" s="5">
        <v>0</v>
      </c>
      <c r="Q449" s="5">
        <v>0</v>
      </c>
      <c r="R449" s="6"/>
      <c r="S449" s="7"/>
    </row>
    <row r="450" spans="1:19" ht="13" x14ac:dyDescent="0.15">
      <c r="A450" s="5">
        <v>397</v>
      </c>
      <c r="B450" s="6" t="s">
        <v>28</v>
      </c>
      <c r="C450" s="6" t="s">
        <v>3366</v>
      </c>
      <c r="D450" s="5">
        <v>17</v>
      </c>
      <c r="E450" s="6" t="s">
        <v>1619</v>
      </c>
      <c r="F450" s="6" t="s">
        <v>119</v>
      </c>
      <c r="G450" s="5">
        <v>0.24</v>
      </c>
      <c r="H450" s="5">
        <v>0.24</v>
      </c>
      <c r="I450" s="5">
        <v>124.62</v>
      </c>
      <c r="J450" s="5">
        <v>124.86</v>
      </c>
      <c r="K450" s="5">
        <v>121.54300000000001</v>
      </c>
      <c r="L450" s="5">
        <v>121.7</v>
      </c>
      <c r="M450" s="6" t="s">
        <v>6300</v>
      </c>
      <c r="N450" s="6" t="s">
        <v>6301</v>
      </c>
      <c r="O450" s="6" t="s">
        <v>6302</v>
      </c>
      <c r="P450" s="5">
        <v>0</v>
      </c>
      <c r="Q450" s="5">
        <v>0</v>
      </c>
      <c r="R450" s="6"/>
      <c r="S450" s="7"/>
    </row>
    <row r="451" spans="1:19" ht="13" x14ac:dyDescent="0.15">
      <c r="A451" s="5">
        <v>397</v>
      </c>
      <c r="B451" s="6" t="s">
        <v>28</v>
      </c>
      <c r="C451" s="6" t="s">
        <v>3366</v>
      </c>
      <c r="D451" s="5">
        <v>18</v>
      </c>
      <c r="E451" s="6" t="s">
        <v>1619</v>
      </c>
      <c r="F451" s="5">
        <v>1</v>
      </c>
      <c r="G451" s="5">
        <v>1.45</v>
      </c>
      <c r="H451" s="5">
        <v>1.45</v>
      </c>
      <c r="I451" s="5">
        <v>121.7</v>
      </c>
      <c r="J451" s="5">
        <v>123.15</v>
      </c>
      <c r="K451" s="5">
        <v>121.7</v>
      </c>
      <c r="L451" s="5">
        <v>122.56699999999999</v>
      </c>
      <c r="M451" s="6" t="s">
        <v>6303</v>
      </c>
      <c r="N451" s="6" t="s">
        <v>6304</v>
      </c>
      <c r="O451" s="6" t="s">
        <v>6305</v>
      </c>
      <c r="P451" s="5">
        <v>0</v>
      </c>
      <c r="Q451" s="5">
        <v>0</v>
      </c>
      <c r="R451" s="6"/>
      <c r="S451" s="7"/>
    </row>
    <row r="452" spans="1:19" ht="13" x14ac:dyDescent="0.15">
      <c r="A452" s="5">
        <v>397</v>
      </c>
      <c r="B452" s="6" t="s">
        <v>28</v>
      </c>
      <c r="C452" s="6" t="s">
        <v>3366</v>
      </c>
      <c r="D452" s="5">
        <v>18</v>
      </c>
      <c r="E452" s="6" t="s">
        <v>1619</v>
      </c>
      <c r="F452" s="5">
        <v>2</v>
      </c>
      <c r="G452" s="5">
        <v>1.46</v>
      </c>
      <c r="H452" s="5">
        <v>1.46</v>
      </c>
      <c r="I452" s="5">
        <v>123.15</v>
      </c>
      <c r="J452" s="5">
        <v>124.61</v>
      </c>
      <c r="K452" s="5">
        <v>122.56699999999999</v>
      </c>
      <c r="L452" s="5">
        <v>123.44</v>
      </c>
      <c r="M452" s="6" t="s">
        <v>6306</v>
      </c>
      <c r="N452" s="6" t="s">
        <v>6307</v>
      </c>
      <c r="O452" s="6" t="s">
        <v>6308</v>
      </c>
      <c r="P452" s="5">
        <v>0</v>
      </c>
      <c r="Q452" s="5">
        <v>0</v>
      </c>
      <c r="R452" s="6"/>
      <c r="S452" s="7"/>
    </row>
    <row r="453" spans="1:19" ht="13" x14ac:dyDescent="0.15">
      <c r="A453" s="5">
        <v>397</v>
      </c>
      <c r="B453" s="6" t="s">
        <v>28</v>
      </c>
      <c r="C453" s="6" t="s">
        <v>3366</v>
      </c>
      <c r="D453" s="5">
        <v>18</v>
      </c>
      <c r="E453" s="6" t="s">
        <v>1619</v>
      </c>
      <c r="F453" s="5">
        <v>3</v>
      </c>
      <c r="G453" s="5">
        <v>1.46</v>
      </c>
      <c r="H453" s="5">
        <v>1.46</v>
      </c>
      <c r="I453" s="5">
        <v>124.61</v>
      </c>
      <c r="J453" s="5">
        <v>126.07</v>
      </c>
      <c r="K453" s="5">
        <v>123.44</v>
      </c>
      <c r="L453" s="5">
        <v>124.31399999999999</v>
      </c>
      <c r="M453" s="6" t="s">
        <v>6309</v>
      </c>
      <c r="N453" s="6" t="s">
        <v>6310</v>
      </c>
      <c r="O453" s="6" t="s">
        <v>6311</v>
      </c>
      <c r="P453" s="5">
        <v>0</v>
      </c>
      <c r="Q453" s="5">
        <v>0</v>
      </c>
      <c r="R453" s="6"/>
      <c r="S453" s="7"/>
    </row>
    <row r="454" spans="1:19" ht="13" x14ac:dyDescent="0.15">
      <c r="A454" s="5">
        <v>397</v>
      </c>
      <c r="B454" s="6" t="s">
        <v>28</v>
      </c>
      <c r="C454" s="6" t="s">
        <v>3366</v>
      </c>
      <c r="D454" s="5">
        <v>18</v>
      </c>
      <c r="E454" s="6" t="s">
        <v>1619</v>
      </c>
      <c r="F454" s="5">
        <v>4</v>
      </c>
      <c r="G454" s="5">
        <v>1.45</v>
      </c>
      <c r="H454" s="5">
        <v>1.46</v>
      </c>
      <c r="I454" s="5">
        <v>126.07</v>
      </c>
      <c r="J454" s="5">
        <v>127.53</v>
      </c>
      <c r="K454" s="5">
        <v>124.31399999999999</v>
      </c>
      <c r="L454" s="5">
        <v>125.187</v>
      </c>
      <c r="M454" s="6" t="s">
        <v>6312</v>
      </c>
      <c r="N454" s="6" t="s">
        <v>6313</v>
      </c>
      <c r="O454" s="6" t="s">
        <v>6314</v>
      </c>
      <c r="P454" s="5">
        <v>0</v>
      </c>
      <c r="Q454" s="5">
        <v>0</v>
      </c>
      <c r="R454" s="6"/>
      <c r="S454" s="7"/>
    </row>
    <row r="455" spans="1:19" ht="13" x14ac:dyDescent="0.15">
      <c r="A455" s="5">
        <v>397</v>
      </c>
      <c r="B455" s="6" t="s">
        <v>28</v>
      </c>
      <c r="C455" s="6" t="s">
        <v>3366</v>
      </c>
      <c r="D455" s="5">
        <v>18</v>
      </c>
      <c r="E455" s="6" t="s">
        <v>1619</v>
      </c>
      <c r="F455" s="5">
        <v>5</v>
      </c>
      <c r="G455" s="5">
        <v>1.47</v>
      </c>
      <c r="H455" s="5">
        <v>1.47</v>
      </c>
      <c r="I455" s="5">
        <v>127.53</v>
      </c>
      <c r="J455" s="5">
        <v>129</v>
      </c>
      <c r="K455" s="5">
        <v>125.187</v>
      </c>
      <c r="L455" s="5">
        <v>126.066</v>
      </c>
      <c r="M455" s="6" t="s">
        <v>6315</v>
      </c>
      <c r="N455" s="6" t="s">
        <v>6316</v>
      </c>
      <c r="O455" s="6" t="s">
        <v>6317</v>
      </c>
      <c r="P455" s="5">
        <v>0</v>
      </c>
      <c r="Q455" s="5">
        <v>0</v>
      </c>
      <c r="R455" s="6"/>
      <c r="S455" s="7"/>
    </row>
    <row r="456" spans="1:19" ht="13" x14ac:dyDescent="0.15">
      <c r="A456" s="5">
        <v>397</v>
      </c>
      <c r="B456" s="6" t="s">
        <v>28</v>
      </c>
      <c r="C456" s="6" t="s">
        <v>3366</v>
      </c>
      <c r="D456" s="5">
        <v>18</v>
      </c>
      <c r="E456" s="6" t="s">
        <v>1619</v>
      </c>
      <c r="F456" s="5">
        <v>6</v>
      </c>
      <c r="G456" s="5">
        <v>0.87</v>
      </c>
      <c r="H456" s="5">
        <v>0.87</v>
      </c>
      <c r="I456" s="5">
        <v>129</v>
      </c>
      <c r="J456" s="5">
        <v>129.87</v>
      </c>
      <c r="K456" s="5">
        <v>126.066</v>
      </c>
      <c r="L456" s="5">
        <v>126.586</v>
      </c>
      <c r="M456" s="6" t="s">
        <v>6318</v>
      </c>
      <c r="N456" s="6" t="s">
        <v>6319</v>
      </c>
      <c r="O456" s="6" t="s">
        <v>6320</v>
      </c>
      <c r="P456" s="5">
        <v>0</v>
      </c>
      <c r="Q456" s="5">
        <v>0</v>
      </c>
      <c r="R456" s="6"/>
      <c r="S456" s="7"/>
    </row>
    <row r="457" spans="1:19" ht="13" x14ac:dyDescent="0.15">
      <c r="A457" s="5">
        <v>397</v>
      </c>
      <c r="B457" s="6" t="s">
        <v>28</v>
      </c>
      <c r="C457" s="6" t="s">
        <v>3366</v>
      </c>
      <c r="D457" s="5">
        <v>18</v>
      </c>
      <c r="E457" s="6" t="s">
        <v>1619</v>
      </c>
      <c r="F457" s="6" t="s">
        <v>119</v>
      </c>
      <c r="G457" s="5">
        <v>0.19</v>
      </c>
      <c r="H457" s="5">
        <v>0.19</v>
      </c>
      <c r="I457" s="5">
        <v>129.87</v>
      </c>
      <c r="J457" s="5">
        <v>130.06</v>
      </c>
      <c r="K457" s="5">
        <v>126.586</v>
      </c>
      <c r="L457" s="5">
        <v>126.7</v>
      </c>
      <c r="M457" s="6" t="s">
        <v>6321</v>
      </c>
      <c r="N457" s="6" t="s">
        <v>6322</v>
      </c>
      <c r="O457" s="6" t="s">
        <v>6323</v>
      </c>
      <c r="P457" s="5">
        <v>0</v>
      </c>
      <c r="Q457" s="5">
        <v>0</v>
      </c>
      <c r="R457" s="6"/>
      <c r="S457" s="7"/>
    </row>
    <row r="458" spans="1:19" ht="13" x14ac:dyDescent="0.15">
      <c r="A458" s="5">
        <v>397</v>
      </c>
      <c r="B458" s="6" t="s">
        <v>28</v>
      </c>
      <c r="C458" s="6" t="s">
        <v>3366</v>
      </c>
      <c r="D458" s="5">
        <v>19</v>
      </c>
      <c r="E458" s="6" t="s">
        <v>1619</v>
      </c>
      <c r="F458" s="5">
        <v>1</v>
      </c>
      <c r="G458" s="5">
        <v>1.45</v>
      </c>
      <c r="H458" s="5">
        <v>1.45</v>
      </c>
      <c r="I458" s="5">
        <v>126.7</v>
      </c>
      <c r="J458" s="5">
        <v>128.15</v>
      </c>
      <c r="K458" s="5">
        <v>126.7</v>
      </c>
      <c r="L458" s="5">
        <v>127.73699999999999</v>
      </c>
      <c r="M458" s="6" t="s">
        <v>6324</v>
      </c>
      <c r="N458" s="6" t="s">
        <v>6325</v>
      </c>
      <c r="O458" s="6" t="s">
        <v>6326</v>
      </c>
      <c r="P458" s="5">
        <v>0</v>
      </c>
      <c r="Q458" s="5">
        <v>0</v>
      </c>
      <c r="R458" s="6"/>
      <c r="S458" s="7"/>
    </row>
    <row r="459" spans="1:19" ht="13" x14ac:dyDescent="0.15">
      <c r="A459" s="5">
        <v>397</v>
      </c>
      <c r="B459" s="6" t="s">
        <v>28</v>
      </c>
      <c r="C459" s="6" t="s">
        <v>3366</v>
      </c>
      <c r="D459" s="5">
        <v>19</v>
      </c>
      <c r="E459" s="6" t="s">
        <v>1619</v>
      </c>
      <c r="F459" s="5">
        <v>2</v>
      </c>
      <c r="G459" s="5">
        <v>1.46</v>
      </c>
      <c r="H459" s="5">
        <v>1.46</v>
      </c>
      <c r="I459" s="5">
        <v>128.15</v>
      </c>
      <c r="J459" s="5">
        <v>129.61000000000001</v>
      </c>
      <c r="K459" s="5">
        <v>127.73699999999999</v>
      </c>
      <c r="L459" s="5">
        <v>128.78200000000001</v>
      </c>
      <c r="M459" s="6" t="s">
        <v>6327</v>
      </c>
      <c r="N459" s="6" t="s">
        <v>6328</v>
      </c>
      <c r="O459" s="6" t="s">
        <v>6329</v>
      </c>
      <c r="P459" s="5">
        <v>0</v>
      </c>
      <c r="Q459" s="5">
        <v>0</v>
      </c>
      <c r="R459" s="6"/>
      <c r="S459" s="7"/>
    </row>
    <row r="460" spans="1:19" ht="13" x14ac:dyDescent="0.15">
      <c r="A460" s="5">
        <v>397</v>
      </c>
      <c r="B460" s="6" t="s">
        <v>28</v>
      </c>
      <c r="C460" s="6" t="s">
        <v>3366</v>
      </c>
      <c r="D460" s="5">
        <v>19</v>
      </c>
      <c r="E460" s="6" t="s">
        <v>1619</v>
      </c>
      <c r="F460" s="5">
        <v>3</v>
      </c>
      <c r="G460" s="5">
        <v>1.46</v>
      </c>
      <c r="H460" s="5">
        <v>1.46</v>
      </c>
      <c r="I460" s="5">
        <v>129.61000000000001</v>
      </c>
      <c r="J460" s="5">
        <v>131.07</v>
      </c>
      <c r="K460" s="5">
        <v>128.78200000000001</v>
      </c>
      <c r="L460" s="5">
        <v>129.82599999999999</v>
      </c>
      <c r="M460" s="6" t="s">
        <v>6330</v>
      </c>
      <c r="N460" s="6" t="s">
        <v>6331</v>
      </c>
      <c r="O460" s="6" t="s">
        <v>6332</v>
      </c>
      <c r="P460" s="5">
        <v>0</v>
      </c>
      <c r="Q460" s="5">
        <v>0</v>
      </c>
      <c r="R460" s="6"/>
      <c r="S460" s="7"/>
    </row>
    <row r="461" spans="1:19" ht="13" x14ac:dyDescent="0.15">
      <c r="A461" s="5">
        <v>397</v>
      </c>
      <c r="B461" s="6" t="s">
        <v>28</v>
      </c>
      <c r="C461" s="6" t="s">
        <v>3366</v>
      </c>
      <c r="D461" s="5">
        <v>19</v>
      </c>
      <c r="E461" s="6" t="s">
        <v>1619</v>
      </c>
      <c r="F461" s="5">
        <v>4</v>
      </c>
      <c r="G461" s="5">
        <v>1.46</v>
      </c>
      <c r="H461" s="5">
        <v>1.46</v>
      </c>
      <c r="I461" s="5">
        <v>131.07</v>
      </c>
      <c r="J461" s="5">
        <v>132.53</v>
      </c>
      <c r="K461" s="5">
        <v>129.82599999999999</v>
      </c>
      <c r="L461" s="5">
        <v>130.87100000000001</v>
      </c>
      <c r="M461" s="6" t="s">
        <v>6333</v>
      </c>
      <c r="N461" s="6" t="s">
        <v>6334</v>
      </c>
      <c r="O461" s="6" t="s">
        <v>6335</v>
      </c>
      <c r="P461" s="5">
        <v>0</v>
      </c>
      <c r="Q461" s="5">
        <v>0</v>
      </c>
      <c r="R461" s="6"/>
      <c r="S461" s="7"/>
    </row>
    <row r="462" spans="1:19" ht="13" x14ac:dyDescent="0.15">
      <c r="A462" s="5">
        <v>397</v>
      </c>
      <c r="B462" s="6" t="s">
        <v>28</v>
      </c>
      <c r="C462" s="6" t="s">
        <v>3366</v>
      </c>
      <c r="D462" s="5">
        <v>19</v>
      </c>
      <c r="E462" s="6" t="s">
        <v>1619</v>
      </c>
      <c r="F462" s="5">
        <v>5</v>
      </c>
      <c r="G462" s="5">
        <v>0.55000000000000004</v>
      </c>
      <c r="H462" s="5">
        <v>0.55000000000000004</v>
      </c>
      <c r="I462" s="5">
        <v>132.53</v>
      </c>
      <c r="J462" s="5">
        <v>133.08000000000001</v>
      </c>
      <c r="K462" s="5">
        <v>130.87100000000001</v>
      </c>
      <c r="L462" s="5">
        <v>131.26400000000001</v>
      </c>
      <c r="M462" s="6" t="s">
        <v>6336</v>
      </c>
      <c r="N462" s="6" t="s">
        <v>6337</v>
      </c>
      <c r="O462" s="6" t="s">
        <v>6338</v>
      </c>
      <c r="P462" s="5">
        <v>0</v>
      </c>
      <c r="Q462" s="5">
        <v>0</v>
      </c>
      <c r="R462" s="6"/>
      <c r="S462" s="7"/>
    </row>
    <row r="463" spans="1:19" ht="13" x14ac:dyDescent="0.15">
      <c r="A463" s="5">
        <v>397</v>
      </c>
      <c r="B463" s="6" t="s">
        <v>28</v>
      </c>
      <c r="C463" s="6" t="s">
        <v>3366</v>
      </c>
      <c r="D463" s="5">
        <v>19</v>
      </c>
      <c r="E463" s="6" t="s">
        <v>1619</v>
      </c>
      <c r="F463" s="6" t="s">
        <v>119</v>
      </c>
      <c r="G463" s="5">
        <v>0.19</v>
      </c>
      <c r="H463" s="5">
        <v>0.19</v>
      </c>
      <c r="I463" s="5">
        <v>133.08000000000001</v>
      </c>
      <c r="J463" s="5">
        <v>133.27000000000001</v>
      </c>
      <c r="K463" s="5">
        <v>131.26400000000001</v>
      </c>
      <c r="L463" s="5">
        <v>131.4</v>
      </c>
      <c r="M463" s="6" t="s">
        <v>6339</v>
      </c>
      <c r="N463" s="6" t="s">
        <v>6340</v>
      </c>
      <c r="O463" s="6" t="s">
        <v>6341</v>
      </c>
      <c r="P463" s="5">
        <v>0</v>
      </c>
      <c r="Q463" s="5">
        <v>0</v>
      </c>
      <c r="R463" s="6"/>
      <c r="S463" s="7"/>
    </row>
    <row r="464" spans="1:19" ht="13" x14ac:dyDescent="0.15">
      <c r="A464" s="5">
        <v>397</v>
      </c>
      <c r="B464" s="6" t="s">
        <v>28</v>
      </c>
      <c r="C464" s="6" t="s">
        <v>3366</v>
      </c>
      <c r="D464" s="5">
        <v>20</v>
      </c>
      <c r="E464" s="6" t="s">
        <v>1619</v>
      </c>
      <c r="F464" s="5">
        <v>1</v>
      </c>
      <c r="G464" s="5">
        <v>1.46</v>
      </c>
      <c r="H464" s="5">
        <v>1.46</v>
      </c>
      <c r="I464" s="5">
        <v>131.4</v>
      </c>
      <c r="J464" s="5">
        <v>132.86000000000001</v>
      </c>
      <c r="K464" s="5">
        <v>131.4</v>
      </c>
      <c r="L464" s="5">
        <v>132.422</v>
      </c>
      <c r="M464" s="6" t="s">
        <v>6342</v>
      </c>
      <c r="N464" s="6" t="s">
        <v>6343</v>
      </c>
      <c r="O464" s="6" t="s">
        <v>6344</v>
      </c>
      <c r="P464" s="5">
        <v>0</v>
      </c>
      <c r="Q464" s="5">
        <v>0</v>
      </c>
      <c r="R464" s="6"/>
      <c r="S464" s="7"/>
    </row>
    <row r="465" spans="1:19" ht="13" x14ac:dyDescent="0.15">
      <c r="A465" s="5">
        <v>397</v>
      </c>
      <c r="B465" s="6" t="s">
        <v>28</v>
      </c>
      <c r="C465" s="6" t="s">
        <v>3366</v>
      </c>
      <c r="D465" s="5">
        <v>20</v>
      </c>
      <c r="E465" s="6" t="s">
        <v>1619</v>
      </c>
      <c r="F465" s="5">
        <v>2</v>
      </c>
      <c r="G465" s="5">
        <v>1.47</v>
      </c>
      <c r="H465" s="5">
        <v>1.47</v>
      </c>
      <c r="I465" s="5">
        <v>132.86000000000001</v>
      </c>
      <c r="J465" s="5">
        <v>134.33000000000001</v>
      </c>
      <c r="K465" s="5">
        <v>132.422</v>
      </c>
      <c r="L465" s="5">
        <v>133.45099999999999</v>
      </c>
      <c r="M465" s="6" t="s">
        <v>6345</v>
      </c>
      <c r="N465" s="6" t="s">
        <v>6346</v>
      </c>
      <c r="O465" s="6" t="s">
        <v>6347</v>
      </c>
      <c r="P465" s="5">
        <v>0</v>
      </c>
      <c r="Q465" s="5">
        <v>0</v>
      </c>
      <c r="R465" s="6"/>
      <c r="S465" s="7"/>
    </row>
    <row r="466" spans="1:19" ht="13" x14ac:dyDescent="0.15">
      <c r="A466" s="5">
        <v>397</v>
      </c>
      <c r="B466" s="6" t="s">
        <v>28</v>
      </c>
      <c r="C466" s="6" t="s">
        <v>3366</v>
      </c>
      <c r="D466" s="5">
        <v>20</v>
      </c>
      <c r="E466" s="6" t="s">
        <v>1619</v>
      </c>
      <c r="F466" s="5">
        <v>3</v>
      </c>
      <c r="G466" s="5">
        <v>1.48</v>
      </c>
      <c r="H466" s="5">
        <v>1.48</v>
      </c>
      <c r="I466" s="5">
        <v>134.33000000000001</v>
      </c>
      <c r="J466" s="5">
        <v>135.81</v>
      </c>
      <c r="K466" s="5">
        <v>133.45099999999999</v>
      </c>
      <c r="L466" s="5">
        <v>134.48699999999999</v>
      </c>
      <c r="M466" s="6" t="s">
        <v>6348</v>
      </c>
      <c r="N466" s="6" t="s">
        <v>6349</v>
      </c>
      <c r="O466" s="6" t="s">
        <v>6350</v>
      </c>
      <c r="P466" s="5">
        <v>0</v>
      </c>
      <c r="Q466" s="5">
        <v>0</v>
      </c>
      <c r="R466" s="6"/>
      <c r="S466" s="7"/>
    </row>
    <row r="467" spans="1:19" ht="13" x14ac:dyDescent="0.15">
      <c r="A467" s="5">
        <v>397</v>
      </c>
      <c r="B467" s="6" t="s">
        <v>28</v>
      </c>
      <c r="C467" s="6" t="s">
        <v>3366</v>
      </c>
      <c r="D467" s="5">
        <v>20</v>
      </c>
      <c r="E467" s="6" t="s">
        <v>1619</v>
      </c>
      <c r="F467" s="5">
        <v>4</v>
      </c>
      <c r="G467" s="5">
        <v>1.47</v>
      </c>
      <c r="H467" s="5">
        <v>1.47</v>
      </c>
      <c r="I467" s="5">
        <v>135.81</v>
      </c>
      <c r="J467" s="5">
        <v>137.28</v>
      </c>
      <c r="K467" s="5">
        <v>134.48699999999999</v>
      </c>
      <c r="L467" s="5">
        <v>135.51599999999999</v>
      </c>
      <c r="M467" s="6" t="s">
        <v>6351</v>
      </c>
      <c r="N467" s="6" t="s">
        <v>6352</v>
      </c>
      <c r="O467" s="6" t="s">
        <v>6353</v>
      </c>
      <c r="P467" s="5">
        <v>0</v>
      </c>
      <c r="Q467" s="5">
        <v>0</v>
      </c>
      <c r="R467" s="6"/>
      <c r="S467" s="7"/>
    </row>
    <row r="468" spans="1:19" ht="13" x14ac:dyDescent="0.15">
      <c r="A468" s="5">
        <v>397</v>
      </c>
      <c r="B468" s="6" t="s">
        <v>28</v>
      </c>
      <c r="C468" s="6" t="s">
        <v>3366</v>
      </c>
      <c r="D468" s="5">
        <v>20</v>
      </c>
      <c r="E468" s="6" t="s">
        <v>1619</v>
      </c>
      <c r="F468" s="5">
        <v>5</v>
      </c>
      <c r="G468" s="5">
        <v>0.91</v>
      </c>
      <c r="H468" s="5">
        <v>0.91</v>
      </c>
      <c r="I468" s="5">
        <v>137.28</v>
      </c>
      <c r="J468" s="5">
        <v>138.19</v>
      </c>
      <c r="K468" s="5">
        <v>135.51599999999999</v>
      </c>
      <c r="L468" s="5">
        <v>136.15299999999999</v>
      </c>
      <c r="M468" s="6" t="s">
        <v>6354</v>
      </c>
      <c r="N468" s="6" t="s">
        <v>6355</v>
      </c>
      <c r="O468" s="6" t="s">
        <v>6356</v>
      </c>
      <c r="P468" s="5">
        <v>0</v>
      </c>
      <c r="Q468" s="5">
        <v>0</v>
      </c>
      <c r="R468" s="6"/>
      <c r="S468" s="7"/>
    </row>
    <row r="469" spans="1:19" ht="13" x14ac:dyDescent="0.15">
      <c r="A469" s="5">
        <v>397</v>
      </c>
      <c r="B469" s="6" t="s">
        <v>28</v>
      </c>
      <c r="C469" s="6" t="s">
        <v>3366</v>
      </c>
      <c r="D469" s="5">
        <v>20</v>
      </c>
      <c r="E469" s="6" t="s">
        <v>1619</v>
      </c>
      <c r="F469" s="6" t="s">
        <v>119</v>
      </c>
      <c r="G469" s="5">
        <v>0.21</v>
      </c>
      <c r="H469" s="5">
        <v>0.21</v>
      </c>
      <c r="I469" s="5">
        <v>138.19</v>
      </c>
      <c r="J469" s="5">
        <v>138.4</v>
      </c>
      <c r="K469" s="5">
        <v>136.15299999999999</v>
      </c>
      <c r="L469" s="5">
        <v>136.30000000000001</v>
      </c>
      <c r="M469" s="6" t="s">
        <v>6357</v>
      </c>
      <c r="N469" s="6" t="s">
        <v>6358</v>
      </c>
      <c r="O469" s="6" t="s">
        <v>6359</v>
      </c>
      <c r="P469" s="5">
        <v>0</v>
      </c>
      <c r="Q469" s="5">
        <v>0</v>
      </c>
      <c r="R469" s="6"/>
      <c r="S469" s="7"/>
    </row>
    <row r="470" spans="1:19" ht="13" x14ac:dyDescent="0.15">
      <c r="A470" s="5">
        <v>397</v>
      </c>
      <c r="B470" s="6" t="s">
        <v>28</v>
      </c>
      <c r="C470" s="6" t="s">
        <v>3366</v>
      </c>
      <c r="D470" s="5">
        <v>21</v>
      </c>
      <c r="E470" s="6" t="s">
        <v>1619</v>
      </c>
      <c r="F470" s="5">
        <v>1</v>
      </c>
      <c r="G470" s="5">
        <v>1.47</v>
      </c>
      <c r="H470" s="5">
        <v>1.47</v>
      </c>
      <c r="I470" s="5">
        <v>136.30000000000001</v>
      </c>
      <c r="J470" s="5">
        <v>137.77000000000001</v>
      </c>
      <c r="K470" s="5">
        <v>136.30000000000001</v>
      </c>
      <c r="L470" s="5">
        <v>137.22</v>
      </c>
      <c r="M470" s="6" t="s">
        <v>6360</v>
      </c>
      <c r="N470" s="6" t="s">
        <v>6361</v>
      </c>
      <c r="O470" s="6" t="s">
        <v>6362</v>
      </c>
      <c r="P470" s="5">
        <v>0</v>
      </c>
      <c r="Q470" s="5">
        <v>0</v>
      </c>
      <c r="R470" s="6"/>
      <c r="S470" s="7"/>
    </row>
    <row r="471" spans="1:19" ht="13" x14ac:dyDescent="0.15">
      <c r="A471" s="5">
        <v>397</v>
      </c>
      <c r="B471" s="6" t="s">
        <v>28</v>
      </c>
      <c r="C471" s="6" t="s">
        <v>3366</v>
      </c>
      <c r="D471" s="5">
        <v>21</v>
      </c>
      <c r="E471" s="6" t="s">
        <v>1619</v>
      </c>
      <c r="F471" s="5">
        <v>2</v>
      </c>
      <c r="G471" s="5">
        <v>1.47</v>
      </c>
      <c r="H471" s="5">
        <v>1.47</v>
      </c>
      <c r="I471" s="5">
        <v>137.77000000000001</v>
      </c>
      <c r="J471" s="5">
        <v>139.24</v>
      </c>
      <c r="K471" s="5">
        <v>137.22</v>
      </c>
      <c r="L471" s="5">
        <v>138.13999999999999</v>
      </c>
      <c r="M471" s="6" t="s">
        <v>6363</v>
      </c>
      <c r="N471" s="6" t="s">
        <v>6364</v>
      </c>
      <c r="O471" s="6" t="s">
        <v>6365</v>
      </c>
      <c r="P471" s="5">
        <v>0</v>
      </c>
      <c r="Q471" s="5">
        <v>0</v>
      </c>
      <c r="R471" s="6"/>
      <c r="S471" s="7"/>
    </row>
    <row r="472" spans="1:19" ht="13" x14ac:dyDescent="0.15">
      <c r="A472" s="5">
        <v>397</v>
      </c>
      <c r="B472" s="6" t="s">
        <v>28</v>
      </c>
      <c r="C472" s="6" t="s">
        <v>3366</v>
      </c>
      <c r="D472" s="5">
        <v>21</v>
      </c>
      <c r="E472" s="6" t="s">
        <v>1619</v>
      </c>
      <c r="F472" s="5">
        <v>3</v>
      </c>
      <c r="G472" s="5">
        <v>1.48</v>
      </c>
      <c r="H472" s="5">
        <v>1.48</v>
      </c>
      <c r="I472" s="5">
        <v>139.24</v>
      </c>
      <c r="J472" s="5">
        <v>140.72</v>
      </c>
      <c r="K472" s="5">
        <v>138.13999999999999</v>
      </c>
      <c r="L472" s="5">
        <v>139.066</v>
      </c>
      <c r="M472" s="6" t="s">
        <v>6366</v>
      </c>
      <c r="N472" s="6" t="s">
        <v>6367</v>
      </c>
      <c r="O472" s="6" t="s">
        <v>6368</v>
      </c>
      <c r="P472" s="5">
        <v>0</v>
      </c>
      <c r="Q472" s="5">
        <v>0</v>
      </c>
      <c r="R472" s="6"/>
      <c r="S472" s="7"/>
    </row>
    <row r="473" spans="1:19" ht="13" x14ac:dyDescent="0.15">
      <c r="A473" s="5">
        <v>397</v>
      </c>
      <c r="B473" s="6" t="s">
        <v>28</v>
      </c>
      <c r="C473" s="6" t="s">
        <v>3366</v>
      </c>
      <c r="D473" s="5">
        <v>21</v>
      </c>
      <c r="E473" s="6" t="s">
        <v>1619</v>
      </c>
      <c r="F473" s="5">
        <v>4</v>
      </c>
      <c r="G473" s="5">
        <v>1.48</v>
      </c>
      <c r="H473" s="5">
        <v>1.48</v>
      </c>
      <c r="I473" s="5">
        <v>140.72</v>
      </c>
      <c r="J473" s="5">
        <v>142.19999999999999</v>
      </c>
      <c r="K473" s="5">
        <v>139.066</v>
      </c>
      <c r="L473" s="5">
        <v>139.99199999999999</v>
      </c>
      <c r="M473" s="6" t="s">
        <v>6369</v>
      </c>
      <c r="N473" s="6" t="s">
        <v>6370</v>
      </c>
      <c r="O473" s="6" t="s">
        <v>6371</v>
      </c>
      <c r="P473" s="5">
        <v>0</v>
      </c>
      <c r="Q473" s="5">
        <v>0</v>
      </c>
      <c r="R473" s="6"/>
      <c r="S473" s="7"/>
    </row>
    <row r="474" spans="1:19" ht="13" x14ac:dyDescent="0.15">
      <c r="A474" s="5">
        <v>397</v>
      </c>
      <c r="B474" s="6" t="s">
        <v>28</v>
      </c>
      <c r="C474" s="6" t="s">
        <v>3366</v>
      </c>
      <c r="D474" s="5">
        <v>21</v>
      </c>
      <c r="E474" s="6" t="s">
        <v>1619</v>
      </c>
      <c r="F474" s="5">
        <v>5</v>
      </c>
      <c r="G474" s="5">
        <v>1.04</v>
      </c>
      <c r="H474" s="5">
        <v>1.04</v>
      </c>
      <c r="I474" s="5">
        <v>142.19999999999999</v>
      </c>
      <c r="J474" s="5">
        <v>143.24</v>
      </c>
      <c r="K474" s="5">
        <v>139.99199999999999</v>
      </c>
      <c r="L474" s="5">
        <v>140.643</v>
      </c>
      <c r="M474" s="6" t="s">
        <v>6372</v>
      </c>
      <c r="N474" s="6" t="s">
        <v>6373</v>
      </c>
      <c r="O474" s="6" t="s">
        <v>6374</v>
      </c>
      <c r="P474" s="5">
        <v>0</v>
      </c>
      <c r="Q474" s="5">
        <v>0</v>
      </c>
      <c r="R474" s="6"/>
      <c r="S474" s="7"/>
    </row>
    <row r="475" spans="1:19" ht="13" x14ac:dyDescent="0.15">
      <c r="A475" s="5">
        <v>397</v>
      </c>
      <c r="B475" s="6" t="s">
        <v>28</v>
      </c>
      <c r="C475" s="6" t="s">
        <v>3366</v>
      </c>
      <c r="D475" s="5">
        <v>21</v>
      </c>
      <c r="E475" s="6" t="s">
        <v>1619</v>
      </c>
      <c r="F475" s="5">
        <v>6</v>
      </c>
      <c r="G475" s="5">
        <v>0.53</v>
      </c>
      <c r="H475" s="5">
        <v>0.53</v>
      </c>
      <c r="I475" s="5">
        <v>143.24</v>
      </c>
      <c r="J475" s="5">
        <v>143.77000000000001</v>
      </c>
      <c r="K475" s="5">
        <v>140.643</v>
      </c>
      <c r="L475" s="5">
        <v>140.97499999999999</v>
      </c>
      <c r="M475" s="6" t="s">
        <v>6375</v>
      </c>
      <c r="N475" s="6" t="s">
        <v>6376</v>
      </c>
      <c r="O475" s="6" t="s">
        <v>6377</v>
      </c>
      <c r="P475" s="5">
        <v>0</v>
      </c>
      <c r="Q475" s="5">
        <v>0</v>
      </c>
      <c r="R475" s="6"/>
      <c r="S475" s="7"/>
    </row>
    <row r="476" spans="1:19" ht="13" x14ac:dyDescent="0.15">
      <c r="A476" s="5">
        <v>397</v>
      </c>
      <c r="B476" s="6" t="s">
        <v>28</v>
      </c>
      <c r="C476" s="6" t="s">
        <v>3366</v>
      </c>
      <c r="D476" s="5">
        <v>21</v>
      </c>
      <c r="E476" s="6" t="s">
        <v>1619</v>
      </c>
      <c r="F476" s="6" t="s">
        <v>119</v>
      </c>
      <c r="G476" s="5">
        <v>0.2</v>
      </c>
      <c r="H476" s="5">
        <v>0.2</v>
      </c>
      <c r="I476" s="5">
        <v>143.77000000000001</v>
      </c>
      <c r="J476" s="5">
        <v>143.97</v>
      </c>
      <c r="K476" s="5">
        <v>140.97499999999999</v>
      </c>
      <c r="L476" s="5">
        <v>141.1</v>
      </c>
      <c r="M476" s="6" t="s">
        <v>6378</v>
      </c>
      <c r="N476" s="6" t="s">
        <v>6379</v>
      </c>
      <c r="O476" s="6" t="s">
        <v>6380</v>
      </c>
      <c r="P476" s="5">
        <v>0</v>
      </c>
      <c r="Q476" s="5">
        <v>0</v>
      </c>
      <c r="R476" s="6"/>
      <c r="S476" s="7"/>
    </row>
    <row r="477" spans="1:19" ht="13" x14ac:dyDescent="0.15">
      <c r="A477" s="5">
        <v>397</v>
      </c>
      <c r="B477" s="6" t="s">
        <v>28</v>
      </c>
      <c r="C477" s="6" t="s">
        <v>3366</v>
      </c>
      <c r="D477" s="5">
        <v>22</v>
      </c>
      <c r="E477" s="6" t="s">
        <v>1619</v>
      </c>
      <c r="F477" s="5">
        <v>1</v>
      </c>
      <c r="G477" s="5">
        <v>1.48</v>
      </c>
      <c r="H477" s="5">
        <v>1.48</v>
      </c>
      <c r="I477" s="5">
        <v>141.1</v>
      </c>
      <c r="J477" s="5">
        <v>142.58000000000001</v>
      </c>
      <c r="K477" s="5">
        <v>141.1</v>
      </c>
      <c r="L477" s="5">
        <v>142.09299999999999</v>
      </c>
      <c r="M477" s="6" t="s">
        <v>6381</v>
      </c>
      <c r="N477" s="6" t="s">
        <v>6382</v>
      </c>
      <c r="O477" s="6" t="s">
        <v>6383</v>
      </c>
      <c r="P477" s="5">
        <v>0</v>
      </c>
      <c r="Q477" s="5">
        <v>0</v>
      </c>
      <c r="R477" s="6"/>
      <c r="S477" s="7"/>
    </row>
    <row r="478" spans="1:19" ht="13" x14ac:dyDescent="0.15">
      <c r="A478" s="5">
        <v>397</v>
      </c>
      <c r="B478" s="6" t="s">
        <v>28</v>
      </c>
      <c r="C478" s="6" t="s">
        <v>3366</v>
      </c>
      <c r="D478" s="5">
        <v>22</v>
      </c>
      <c r="E478" s="6" t="s">
        <v>1619</v>
      </c>
      <c r="F478" s="5">
        <v>2</v>
      </c>
      <c r="G478" s="5">
        <v>1.48</v>
      </c>
      <c r="H478" s="5">
        <v>1.48</v>
      </c>
      <c r="I478" s="5">
        <v>142.58000000000001</v>
      </c>
      <c r="J478" s="5">
        <v>144.06</v>
      </c>
      <c r="K478" s="5">
        <v>142.09299999999999</v>
      </c>
      <c r="L478" s="5">
        <v>143.08699999999999</v>
      </c>
      <c r="M478" s="6" t="s">
        <v>6384</v>
      </c>
      <c r="N478" s="6" t="s">
        <v>6385</v>
      </c>
      <c r="O478" s="6" t="s">
        <v>6386</v>
      </c>
      <c r="P478" s="5">
        <v>0</v>
      </c>
      <c r="Q478" s="5">
        <v>0</v>
      </c>
      <c r="R478" s="6"/>
      <c r="S478" s="7"/>
    </row>
    <row r="479" spans="1:19" ht="13" x14ac:dyDescent="0.15">
      <c r="A479" s="5">
        <v>397</v>
      </c>
      <c r="B479" s="6" t="s">
        <v>28</v>
      </c>
      <c r="C479" s="6" t="s">
        <v>3366</v>
      </c>
      <c r="D479" s="5">
        <v>22</v>
      </c>
      <c r="E479" s="6" t="s">
        <v>1619</v>
      </c>
      <c r="F479" s="5">
        <v>3</v>
      </c>
      <c r="G479" s="5">
        <v>1.49</v>
      </c>
      <c r="H479" s="5">
        <v>1.49</v>
      </c>
      <c r="I479" s="5">
        <v>144.06</v>
      </c>
      <c r="J479" s="5">
        <v>145.55000000000001</v>
      </c>
      <c r="K479" s="5">
        <v>143.08699999999999</v>
      </c>
      <c r="L479" s="5">
        <v>144.08699999999999</v>
      </c>
      <c r="M479" s="6" t="s">
        <v>6387</v>
      </c>
      <c r="N479" s="6" t="s">
        <v>6388</v>
      </c>
      <c r="O479" s="6" t="s">
        <v>6389</v>
      </c>
      <c r="P479" s="5">
        <v>0</v>
      </c>
      <c r="Q479" s="5">
        <v>0</v>
      </c>
      <c r="R479" s="6"/>
      <c r="S479" s="7"/>
    </row>
    <row r="480" spans="1:19" ht="13" x14ac:dyDescent="0.15">
      <c r="A480" s="5">
        <v>397</v>
      </c>
      <c r="B480" s="6" t="s">
        <v>28</v>
      </c>
      <c r="C480" s="6" t="s">
        <v>3366</v>
      </c>
      <c r="D480" s="5">
        <v>22</v>
      </c>
      <c r="E480" s="6" t="s">
        <v>1619</v>
      </c>
      <c r="F480" s="5">
        <v>4</v>
      </c>
      <c r="G480" s="5">
        <v>1.49</v>
      </c>
      <c r="H480" s="5">
        <v>1.49</v>
      </c>
      <c r="I480" s="5">
        <v>145.55000000000001</v>
      </c>
      <c r="J480" s="5">
        <v>147.04</v>
      </c>
      <c r="K480" s="5">
        <v>144.08699999999999</v>
      </c>
      <c r="L480" s="5">
        <v>145.08699999999999</v>
      </c>
      <c r="M480" s="6" t="s">
        <v>6390</v>
      </c>
      <c r="N480" s="6" t="s">
        <v>6391</v>
      </c>
      <c r="O480" s="6" t="s">
        <v>6392</v>
      </c>
      <c r="P480" s="5">
        <v>0</v>
      </c>
      <c r="Q480" s="5">
        <v>0</v>
      </c>
      <c r="R480" s="6"/>
      <c r="S480" s="7"/>
    </row>
    <row r="481" spans="1:19" ht="13" x14ac:dyDescent="0.15">
      <c r="A481" s="5">
        <v>397</v>
      </c>
      <c r="B481" s="6" t="s">
        <v>28</v>
      </c>
      <c r="C481" s="6" t="s">
        <v>3366</v>
      </c>
      <c r="D481" s="5">
        <v>22</v>
      </c>
      <c r="E481" s="6" t="s">
        <v>1619</v>
      </c>
      <c r="F481" s="5">
        <v>5</v>
      </c>
      <c r="G481" s="5">
        <v>1.17</v>
      </c>
      <c r="H481" s="5">
        <v>1.17</v>
      </c>
      <c r="I481" s="5">
        <v>147.04</v>
      </c>
      <c r="J481" s="5">
        <v>148.21</v>
      </c>
      <c r="K481" s="5">
        <v>145.08699999999999</v>
      </c>
      <c r="L481" s="5">
        <v>145.87200000000001</v>
      </c>
      <c r="M481" s="6" t="s">
        <v>6393</v>
      </c>
      <c r="N481" s="6" t="s">
        <v>6394</v>
      </c>
      <c r="O481" s="6" t="s">
        <v>6395</v>
      </c>
      <c r="P481" s="5">
        <v>0</v>
      </c>
      <c r="Q481" s="5">
        <v>0</v>
      </c>
      <c r="R481" s="6"/>
      <c r="S481" s="7"/>
    </row>
    <row r="482" spans="1:19" ht="13" x14ac:dyDescent="0.15">
      <c r="A482" s="5">
        <v>397</v>
      </c>
      <c r="B482" s="6" t="s">
        <v>28</v>
      </c>
      <c r="C482" s="6" t="s">
        <v>3366</v>
      </c>
      <c r="D482" s="5">
        <v>22</v>
      </c>
      <c r="E482" s="6" t="s">
        <v>1619</v>
      </c>
      <c r="F482" s="6" t="s">
        <v>119</v>
      </c>
      <c r="G482" s="5">
        <v>0.19</v>
      </c>
      <c r="H482" s="5">
        <v>0.19</v>
      </c>
      <c r="I482" s="5">
        <v>148.21</v>
      </c>
      <c r="J482" s="5">
        <v>148.4</v>
      </c>
      <c r="K482" s="5">
        <v>145.87200000000001</v>
      </c>
      <c r="L482" s="5">
        <v>146</v>
      </c>
      <c r="M482" s="6" t="s">
        <v>6396</v>
      </c>
      <c r="N482" s="6" t="s">
        <v>6397</v>
      </c>
      <c r="O482" s="6" t="s">
        <v>6398</v>
      </c>
      <c r="P482" s="5">
        <v>0</v>
      </c>
      <c r="Q482" s="5">
        <v>0</v>
      </c>
      <c r="R482" s="6"/>
      <c r="S482" s="7"/>
    </row>
    <row r="483" spans="1:19" ht="13" x14ac:dyDescent="0.15">
      <c r="A483" s="5">
        <v>397</v>
      </c>
      <c r="B483" s="6" t="s">
        <v>28</v>
      </c>
      <c r="C483" s="6" t="s">
        <v>3366</v>
      </c>
      <c r="D483" s="5">
        <v>23</v>
      </c>
      <c r="E483" s="6" t="s">
        <v>1619</v>
      </c>
      <c r="F483" s="5">
        <v>1</v>
      </c>
      <c r="G483" s="5">
        <v>1.49</v>
      </c>
      <c r="H483" s="5">
        <v>1.49</v>
      </c>
      <c r="I483" s="5">
        <v>146</v>
      </c>
      <c r="J483" s="5">
        <v>147.49</v>
      </c>
      <c r="K483" s="5">
        <v>146</v>
      </c>
      <c r="L483" s="5">
        <v>146.96299999999999</v>
      </c>
      <c r="M483" s="6" t="s">
        <v>6399</v>
      </c>
      <c r="N483" s="6" t="s">
        <v>6400</v>
      </c>
      <c r="O483" s="6" t="s">
        <v>6401</v>
      </c>
      <c r="P483" s="5">
        <v>0</v>
      </c>
      <c r="Q483" s="5">
        <v>0</v>
      </c>
      <c r="R483" s="6"/>
      <c r="S483" s="7"/>
    </row>
    <row r="484" spans="1:19" ht="13" x14ac:dyDescent="0.15">
      <c r="A484" s="5">
        <v>397</v>
      </c>
      <c r="B484" s="6" t="s">
        <v>28</v>
      </c>
      <c r="C484" s="6" t="s">
        <v>3366</v>
      </c>
      <c r="D484" s="5">
        <v>23</v>
      </c>
      <c r="E484" s="6" t="s">
        <v>1619</v>
      </c>
      <c r="F484" s="5">
        <v>2</v>
      </c>
      <c r="G484" s="5">
        <v>1.49</v>
      </c>
      <c r="H484" s="5">
        <v>1.49</v>
      </c>
      <c r="I484" s="5">
        <v>147.49</v>
      </c>
      <c r="J484" s="5">
        <v>148.97999999999999</v>
      </c>
      <c r="K484" s="5">
        <v>146.96299999999999</v>
      </c>
      <c r="L484" s="5">
        <v>147.92500000000001</v>
      </c>
      <c r="M484" s="6" t="s">
        <v>6402</v>
      </c>
      <c r="N484" s="6" t="s">
        <v>6403</v>
      </c>
      <c r="O484" s="6" t="s">
        <v>6404</v>
      </c>
      <c r="P484" s="5">
        <v>0</v>
      </c>
      <c r="Q484" s="5">
        <v>0</v>
      </c>
      <c r="R484" s="6"/>
      <c r="S484" s="7"/>
    </row>
    <row r="485" spans="1:19" ht="13" x14ac:dyDescent="0.15">
      <c r="A485" s="5">
        <v>397</v>
      </c>
      <c r="B485" s="6" t="s">
        <v>28</v>
      </c>
      <c r="C485" s="6" t="s">
        <v>3366</v>
      </c>
      <c r="D485" s="5">
        <v>23</v>
      </c>
      <c r="E485" s="6" t="s">
        <v>1619</v>
      </c>
      <c r="F485" s="5">
        <v>3</v>
      </c>
      <c r="G485" s="5">
        <v>1.49</v>
      </c>
      <c r="H485" s="5">
        <v>1.49</v>
      </c>
      <c r="I485" s="5">
        <v>148.97999999999999</v>
      </c>
      <c r="J485" s="5">
        <v>150.47</v>
      </c>
      <c r="K485" s="5">
        <v>147.92500000000001</v>
      </c>
      <c r="L485" s="5">
        <v>148.88800000000001</v>
      </c>
      <c r="M485" s="6" t="s">
        <v>6405</v>
      </c>
      <c r="N485" s="6" t="s">
        <v>6406</v>
      </c>
      <c r="O485" s="6" t="s">
        <v>6407</v>
      </c>
      <c r="P485" s="5">
        <v>0</v>
      </c>
      <c r="Q485" s="5">
        <v>0</v>
      </c>
      <c r="R485" s="6"/>
      <c r="S485" s="7"/>
    </row>
    <row r="486" spans="1:19" ht="13" x14ac:dyDescent="0.15">
      <c r="A486" s="5">
        <v>397</v>
      </c>
      <c r="B486" s="6" t="s">
        <v>28</v>
      </c>
      <c r="C486" s="6" t="s">
        <v>3366</v>
      </c>
      <c r="D486" s="5">
        <v>23</v>
      </c>
      <c r="E486" s="6" t="s">
        <v>1619</v>
      </c>
      <c r="F486" s="5">
        <v>4</v>
      </c>
      <c r="G486" s="5">
        <v>1.49</v>
      </c>
      <c r="H486" s="5">
        <v>1.49</v>
      </c>
      <c r="I486" s="5">
        <v>150.47</v>
      </c>
      <c r="J486" s="5">
        <v>151.96</v>
      </c>
      <c r="K486" s="5">
        <v>148.88800000000001</v>
      </c>
      <c r="L486" s="5">
        <v>149.85</v>
      </c>
      <c r="M486" s="6" t="s">
        <v>6408</v>
      </c>
      <c r="N486" s="6" t="s">
        <v>6409</v>
      </c>
      <c r="O486" s="6" t="s">
        <v>6410</v>
      </c>
      <c r="P486" s="5">
        <v>0</v>
      </c>
      <c r="Q486" s="5">
        <v>0</v>
      </c>
      <c r="R486" s="6"/>
      <c r="S486" s="7"/>
    </row>
    <row r="487" spans="1:19" ht="13" x14ac:dyDescent="0.15">
      <c r="A487" s="5">
        <v>397</v>
      </c>
      <c r="B487" s="6" t="s">
        <v>28</v>
      </c>
      <c r="C487" s="6" t="s">
        <v>3366</v>
      </c>
      <c r="D487" s="5">
        <v>23</v>
      </c>
      <c r="E487" s="6" t="s">
        <v>1619</v>
      </c>
      <c r="F487" s="5">
        <v>5</v>
      </c>
      <c r="G487" s="5">
        <v>1.27</v>
      </c>
      <c r="H487" s="5">
        <v>1.27</v>
      </c>
      <c r="I487" s="5">
        <v>151.96</v>
      </c>
      <c r="J487" s="5">
        <v>153.22999999999999</v>
      </c>
      <c r="K487" s="5">
        <v>149.85</v>
      </c>
      <c r="L487" s="5">
        <v>150.67099999999999</v>
      </c>
      <c r="M487" s="6" t="s">
        <v>6411</v>
      </c>
      <c r="N487" s="6" t="s">
        <v>6412</v>
      </c>
      <c r="O487" s="6" t="s">
        <v>6413</v>
      </c>
      <c r="P487" s="5">
        <v>0</v>
      </c>
      <c r="Q487" s="5">
        <v>0</v>
      </c>
      <c r="R487" s="6"/>
      <c r="S487" s="7"/>
    </row>
    <row r="488" spans="1:19" ht="13" x14ac:dyDescent="0.15">
      <c r="A488" s="5">
        <v>397</v>
      </c>
      <c r="B488" s="6" t="s">
        <v>28</v>
      </c>
      <c r="C488" s="6" t="s">
        <v>3366</v>
      </c>
      <c r="D488" s="5">
        <v>23</v>
      </c>
      <c r="E488" s="6" t="s">
        <v>1619</v>
      </c>
      <c r="F488" s="6" t="s">
        <v>119</v>
      </c>
      <c r="G488" s="5">
        <v>0.2</v>
      </c>
      <c r="H488" s="5">
        <v>0.2</v>
      </c>
      <c r="I488" s="5">
        <v>153.22999999999999</v>
      </c>
      <c r="J488" s="5">
        <v>153.43</v>
      </c>
      <c r="K488" s="5">
        <v>150.67099999999999</v>
      </c>
      <c r="L488" s="5">
        <v>150.80000000000001</v>
      </c>
      <c r="M488" s="6" t="s">
        <v>6414</v>
      </c>
      <c r="N488" s="6" t="s">
        <v>6415</v>
      </c>
      <c r="O488" s="6" t="s">
        <v>6416</v>
      </c>
      <c r="P488" s="5">
        <v>0</v>
      </c>
      <c r="Q488" s="5">
        <v>0</v>
      </c>
      <c r="R488" s="6"/>
      <c r="S488" s="7"/>
    </row>
    <row r="489" spans="1:19" ht="13" x14ac:dyDescent="0.15">
      <c r="A489" s="5">
        <v>397</v>
      </c>
      <c r="B489" s="6" t="s">
        <v>28</v>
      </c>
      <c r="C489" s="6" t="s">
        <v>3366</v>
      </c>
      <c r="D489" s="5">
        <v>24</v>
      </c>
      <c r="E489" s="6" t="s">
        <v>1619</v>
      </c>
      <c r="F489" s="5">
        <v>1</v>
      </c>
      <c r="G489" s="5">
        <v>1.49</v>
      </c>
      <c r="H489" s="5">
        <v>1.49</v>
      </c>
      <c r="I489" s="5">
        <v>150.80000000000001</v>
      </c>
      <c r="J489" s="5">
        <v>152.29</v>
      </c>
      <c r="K489" s="5">
        <v>150.80000000000001</v>
      </c>
      <c r="L489" s="5">
        <v>151.923</v>
      </c>
      <c r="M489" s="6" t="s">
        <v>6417</v>
      </c>
      <c r="N489" s="6" t="s">
        <v>6418</v>
      </c>
      <c r="O489" s="6" t="s">
        <v>6419</v>
      </c>
      <c r="P489" s="5">
        <v>0</v>
      </c>
      <c r="Q489" s="5">
        <v>0</v>
      </c>
      <c r="R489" s="6"/>
      <c r="S489" s="7"/>
    </row>
    <row r="490" spans="1:19" ht="13" x14ac:dyDescent="0.15">
      <c r="A490" s="5">
        <v>397</v>
      </c>
      <c r="B490" s="6" t="s">
        <v>28</v>
      </c>
      <c r="C490" s="6" t="s">
        <v>3366</v>
      </c>
      <c r="D490" s="5">
        <v>24</v>
      </c>
      <c r="E490" s="6" t="s">
        <v>1619</v>
      </c>
      <c r="F490" s="5">
        <v>2</v>
      </c>
      <c r="G490" s="5">
        <v>1.49</v>
      </c>
      <c r="H490" s="5">
        <v>1.49</v>
      </c>
      <c r="I490" s="5">
        <v>152.29</v>
      </c>
      <c r="J490" s="5">
        <v>153.78</v>
      </c>
      <c r="K490" s="5">
        <v>151.923</v>
      </c>
      <c r="L490" s="5">
        <v>153.04599999999999</v>
      </c>
      <c r="M490" s="6" t="s">
        <v>6420</v>
      </c>
      <c r="N490" s="6" t="s">
        <v>6421</v>
      </c>
      <c r="O490" s="6" t="s">
        <v>6422</v>
      </c>
      <c r="P490" s="5">
        <v>0</v>
      </c>
      <c r="Q490" s="5">
        <v>0</v>
      </c>
      <c r="R490" s="6"/>
      <c r="S490" s="7"/>
    </row>
    <row r="491" spans="1:19" ht="13" x14ac:dyDescent="0.15">
      <c r="A491" s="5">
        <v>397</v>
      </c>
      <c r="B491" s="6" t="s">
        <v>28</v>
      </c>
      <c r="C491" s="6" t="s">
        <v>3366</v>
      </c>
      <c r="D491" s="5">
        <v>24</v>
      </c>
      <c r="E491" s="6" t="s">
        <v>1619</v>
      </c>
      <c r="F491" s="5">
        <v>3</v>
      </c>
      <c r="G491" s="5">
        <v>1.49</v>
      </c>
      <c r="H491" s="5">
        <v>1.49</v>
      </c>
      <c r="I491" s="5">
        <v>153.78</v>
      </c>
      <c r="J491" s="5">
        <v>155.27000000000001</v>
      </c>
      <c r="K491" s="5">
        <v>153.04599999999999</v>
      </c>
      <c r="L491" s="5">
        <v>154.16900000000001</v>
      </c>
      <c r="M491" s="6" t="s">
        <v>6423</v>
      </c>
      <c r="N491" s="6" t="s">
        <v>6424</v>
      </c>
      <c r="O491" s="6" t="s">
        <v>6425</v>
      </c>
      <c r="P491" s="5">
        <v>0</v>
      </c>
      <c r="Q491" s="5">
        <v>0</v>
      </c>
      <c r="R491" s="6"/>
      <c r="S491" s="7"/>
    </row>
    <row r="492" spans="1:19" ht="13" x14ac:dyDescent="0.15">
      <c r="A492" s="5">
        <v>397</v>
      </c>
      <c r="B492" s="6" t="s">
        <v>28</v>
      </c>
      <c r="C492" s="6" t="s">
        <v>3366</v>
      </c>
      <c r="D492" s="5">
        <v>24</v>
      </c>
      <c r="E492" s="6" t="s">
        <v>1619</v>
      </c>
      <c r="F492" s="5">
        <v>4</v>
      </c>
      <c r="G492" s="5">
        <v>1.35</v>
      </c>
      <c r="H492" s="5">
        <v>1.35</v>
      </c>
      <c r="I492" s="5">
        <v>155.27000000000001</v>
      </c>
      <c r="J492" s="5">
        <v>156.62</v>
      </c>
      <c r="K492" s="5">
        <v>154.16900000000001</v>
      </c>
      <c r="L492" s="5">
        <v>155.18700000000001</v>
      </c>
      <c r="M492" s="6" t="s">
        <v>6426</v>
      </c>
      <c r="N492" s="6" t="s">
        <v>6427</v>
      </c>
      <c r="O492" s="6" t="s">
        <v>6428</v>
      </c>
      <c r="P492" s="5">
        <v>0</v>
      </c>
      <c r="Q492" s="5">
        <v>0</v>
      </c>
      <c r="R492" s="6"/>
      <c r="S492" s="7"/>
    </row>
    <row r="493" spans="1:19" ht="13" x14ac:dyDescent="0.15">
      <c r="A493" s="5">
        <v>397</v>
      </c>
      <c r="B493" s="6" t="s">
        <v>28</v>
      </c>
      <c r="C493" s="6" t="s">
        <v>3366</v>
      </c>
      <c r="D493" s="5">
        <v>24</v>
      </c>
      <c r="E493" s="6" t="s">
        <v>1619</v>
      </c>
      <c r="F493" s="5">
        <v>5</v>
      </c>
      <c r="G493" s="5">
        <v>0.52</v>
      </c>
      <c r="H493" s="5">
        <v>0.52</v>
      </c>
      <c r="I493" s="5">
        <v>156.62</v>
      </c>
      <c r="J493" s="5">
        <v>157.13999999999999</v>
      </c>
      <c r="K493" s="5">
        <v>155.18700000000001</v>
      </c>
      <c r="L493" s="5">
        <v>155.57900000000001</v>
      </c>
      <c r="M493" s="6" t="s">
        <v>6429</v>
      </c>
      <c r="N493" s="6" t="s">
        <v>6430</v>
      </c>
      <c r="O493" s="6" t="s">
        <v>6431</v>
      </c>
      <c r="P493" s="5">
        <v>0</v>
      </c>
      <c r="Q493" s="5">
        <v>0</v>
      </c>
      <c r="R493" s="6"/>
      <c r="S493" s="7"/>
    </row>
    <row r="494" spans="1:19" ht="13" x14ac:dyDescent="0.15">
      <c r="A494" s="5">
        <v>397</v>
      </c>
      <c r="B494" s="6" t="s">
        <v>28</v>
      </c>
      <c r="C494" s="6" t="s">
        <v>3366</v>
      </c>
      <c r="D494" s="5">
        <v>24</v>
      </c>
      <c r="E494" s="6" t="s">
        <v>1619</v>
      </c>
      <c r="F494" s="6" t="s">
        <v>119</v>
      </c>
      <c r="G494" s="5">
        <v>0.16</v>
      </c>
      <c r="H494" s="5">
        <v>0.16</v>
      </c>
      <c r="I494" s="5">
        <v>157.13999999999999</v>
      </c>
      <c r="J494" s="5">
        <v>157.30000000000001</v>
      </c>
      <c r="K494" s="5">
        <v>155.57900000000001</v>
      </c>
      <c r="L494" s="5">
        <v>155.69999999999999</v>
      </c>
      <c r="M494" s="6" t="s">
        <v>6432</v>
      </c>
      <c r="N494" s="6" t="s">
        <v>6433</v>
      </c>
      <c r="O494" s="6" t="s">
        <v>6434</v>
      </c>
      <c r="P494" s="5">
        <v>0</v>
      </c>
      <c r="Q494" s="5">
        <v>0</v>
      </c>
      <c r="R494" s="6"/>
      <c r="S494" s="7"/>
    </row>
    <row r="495" spans="1:19" ht="13" x14ac:dyDescent="0.15">
      <c r="A495" s="5">
        <v>397</v>
      </c>
      <c r="B495" s="6" t="s">
        <v>28</v>
      </c>
      <c r="C495" s="6" t="s">
        <v>3366</v>
      </c>
      <c r="D495" s="5">
        <v>25</v>
      </c>
      <c r="E495" s="6" t="s">
        <v>1619</v>
      </c>
      <c r="F495" s="5">
        <v>1</v>
      </c>
      <c r="G495" s="5">
        <v>1.49</v>
      </c>
      <c r="H495" s="5">
        <v>1.49</v>
      </c>
      <c r="I495" s="5">
        <v>155.69999999999999</v>
      </c>
      <c r="J495" s="5">
        <v>157.19</v>
      </c>
      <c r="K495" s="5">
        <v>155.69999999999999</v>
      </c>
      <c r="L495" s="5">
        <v>156.631</v>
      </c>
      <c r="M495" s="6" t="s">
        <v>6435</v>
      </c>
      <c r="N495" s="6" t="s">
        <v>6436</v>
      </c>
      <c r="O495" s="6" t="s">
        <v>6437</v>
      </c>
      <c r="P495" s="5">
        <v>0</v>
      </c>
      <c r="Q495" s="5">
        <v>0</v>
      </c>
      <c r="R495" s="6"/>
      <c r="S495" s="7"/>
    </row>
    <row r="496" spans="1:19" ht="13" x14ac:dyDescent="0.15">
      <c r="A496" s="5">
        <v>397</v>
      </c>
      <c r="B496" s="6" t="s">
        <v>28</v>
      </c>
      <c r="C496" s="6" t="s">
        <v>3366</v>
      </c>
      <c r="D496" s="5">
        <v>25</v>
      </c>
      <c r="E496" s="6" t="s">
        <v>1619</v>
      </c>
      <c r="F496" s="5">
        <v>2</v>
      </c>
      <c r="G496" s="5">
        <v>1.49</v>
      </c>
      <c r="H496" s="5">
        <v>1.49</v>
      </c>
      <c r="I496" s="5">
        <v>157.19</v>
      </c>
      <c r="J496" s="5">
        <v>158.68</v>
      </c>
      <c r="K496" s="5">
        <v>156.631</v>
      </c>
      <c r="L496" s="5">
        <v>157.56200000000001</v>
      </c>
      <c r="M496" s="6" t="s">
        <v>6438</v>
      </c>
      <c r="N496" s="6" t="s">
        <v>6439</v>
      </c>
      <c r="O496" s="6" t="s">
        <v>6440</v>
      </c>
      <c r="P496" s="5">
        <v>0</v>
      </c>
      <c r="Q496" s="5">
        <v>0</v>
      </c>
      <c r="R496" s="6"/>
      <c r="S496" s="7"/>
    </row>
    <row r="497" spans="1:19" ht="13" x14ac:dyDescent="0.15">
      <c r="A497" s="5">
        <v>397</v>
      </c>
      <c r="B497" s="6" t="s">
        <v>28</v>
      </c>
      <c r="C497" s="6" t="s">
        <v>3366</v>
      </c>
      <c r="D497" s="5">
        <v>25</v>
      </c>
      <c r="E497" s="6" t="s">
        <v>1619</v>
      </c>
      <c r="F497" s="5">
        <v>3</v>
      </c>
      <c r="G497" s="5">
        <v>1.49</v>
      </c>
      <c r="H497" s="5">
        <v>1.49</v>
      </c>
      <c r="I497" s="5">
        <v>158.68</v>
      </c>
      <c r="J497" s="5">
        <v>160.16999999999999</v>
      </c>
      <c r="K497" s="5">
        <v>157.56200000000001</v>
      </c>
      <c r="L497" s="5">
        <v>158.494</v>
      </c>
      <c r="M497" s="6" t="s">
        <v>6441</v>
      </c>
      <c r="N497" s="6" t="s">
        <v>6442</v>
      </c>
      <c r="O497" s="6" t="s">
        <v>6443</v>
      </c>
      <c r="P497" s="5">
        <v>0</v>
      </c>
      <c r="Q497" s="5">
        <v>0</v>
      </c>
      <c r="R497" s="6"/>
      <c r="S497" s="7"/>
    </row>
    <row r="498" spans="1:19" ht="13" x14ac:dyDescent="0.15">
      <c r="A498" s="5">
        <v>397</v>
      </c>
      <c r="B498" s="6" t="s">
        <v>28</v>
      </c>
      <c r="C498" s="6" t="s">
        <v>3366</v>
      </c>
      <c r="D498" s="5">
        <v>25</v>
      </c>
      <c r="E498" s="6" t="s">
        <v>1619</v>
      </c>
      <c r="F498" s="5">
        <v>4</v>
      </c>
      <c r="G498" s="5">
        <v>1.49</v>
      </c>
      <c r="H498" s="5">
        <v>1.49</v>
      </c>
      <c r="I498" s="5">
        <v>160.16999999999999</v>
      </c>
      <c r="J498" s="5">
        <v>161.66</v>
      </c>
      <c r="K498" s="5">
        <v>158.494</v>
      </c>
      <c r="L498" s="5">
        <v>159.42500000000001</v>
      </c>
      <c r="M498" s="6" t="s">
        <v>6444</v>
      </c>
      <c r="N498" s="6" t="s">
        <v>6445</v>
      </c>
      <c r="O498" s="6" t="s">
        <v>6446</v>
      </c>
      <c r="P498" s="5">
        <v>0</v>
      </c>
      <c r="Q498" s="5">
        <v>0</v>
      </c>
      <c r="R498" s="6"/>
      <c r="S498" s="7"/>
    </row>
    <row r="499" spans="1:19" ht="13" x14ac:dyDescent="0.15">
      <c r="A499" s="5">
        <v>397</v>
      </c>
      <c r="B499" s="6" t="s">
        <v>28</v>
      </c>
      <c r="C499" s="6" t="s">
        <v>3366</v>
      </c>
      <c r="D499" s="5">
        <v>25</v>
      </c>
      <c r="E499" s="6" t="s">
        <v>1619</v>
      </c>
      <c r="F499" s="5">
        <v>5</v>
      </c>
      <c r="G499" s="5">
        <v>1.01</v>
      </c>
      <c r="H499" s="5">
        <v>1.01</v>
      </c>
      <c r="I499" s="5">
        <v>161.66</v>
      </c>
      <c r="J499" s="5">
        <v>162.66999999999999</v>
      </c>
      <c r="K499" s="5">
        <v>159.42500000000001</v>
      </c>
      <c r="L499" s="5">
        <v>160.05600000000001</v>
      </c>
      <c r="M499" s="6" t="s">
        <v>6447</v>
      </c>
      <c r="N499" s="6" t="s">
        <v>6448</v>
      </c>
      <c r="O499" s="6" t="s">
        <v>6449</v>
      </c>
      <c r="P499" s="5">
        <v>0</v>
      </c>
      <c r="Q499" s="5">
        <v>0</v>
      </c>
      <c r="R499" s="6"/>
      <c r="S499" s="7"/>
    </row>
    <row r="500" spans="1:19" ht="13" x14ac:dyDescent="0.15">
      <c r="A500" s="5">
        <v>397</v>
      </c>
      <c r="B500" s="6" t="s">
        <v>28</v>
      </c>
      <c r="C500" s="6" t="s">
        <v>3366</v>
      </c>
      <c r="D500" s="5">
        <v>25</v>
      </c>
      <c r="E500" s="6" t="s">
        <v>1619</v>
      </c>
      <c r="F500" s="5">
        <v>6</v>
      </c>
      <c r="G500" s="5">
        <v>0.53</v>
      </c>
      <c r="H500" s="5">
        <v>0.53</v>
      </c>
      <c r="I500" s="5">
        <v>162.66999999999999</v>
      </c>
      <c r="J500" s="5">
        <v>163.19999999999999</v>
      </c>
      <c r="K500" s="5">
        <v>160.05600000000001</v>
      </c>
      <c r="L500" s="5">
        <v>160.387</v>
      </c>
      <c r="M500" s="6" t="s">
        <v>6450</v>
      </c>
      <c r="N500" s="6" t="s">
        <v>6451</v>
      </c>
      <c r="O500" s="6" t="s">
        <v>6452</v>
      </c>
      <c r="P500" s="5">
        <v>0</v>
      </c>
      <c r="Q500" s="5">
        <v>0</v>
      </c>
      <c r="R500" s="6"/>
      <c r="S500" s="7"/>
    </row>
    <row r="501" spans="1:19" ht="13" x14ac:dyDescent="0.15">
      <c r="A501" s="5">
        <v>397</v>
      </c>
      <c r="B501" s="6" t="s">
        <v>28</v>
      </c>
      <c r="C501" s="6" t="s">
        <v>3366</v>
      </c>
      <c r="D501" s="5">
        <v>25</v>
      </c>
      <c r="E501" s="6" t="s">
        <v>1619</v>
      </c>
      <c r="F501" s="6" t="s">
        <v>119</v>
      </c>
      <c r="G501" s="5">
        <v>0.18</v>
      </c>
      <c r="H501" s="5">
        <v>0.18</v>
      </c>
      <c r="I501" s="5">
        <v>163.19999999999999</v>
      </c>
      <c r="J501" s="5">
        <v>163.38</v>
      </c>
      <c r="K501" s="5">
        <v>160.387</v>
      </c>
      <c r="L501" s="5">
        <v>160.5</v>
      </c>
      <c r="M501" s="6" t="s">
        <v>6453</v>
      </c>
      <c r="N501" s="6" t="s">
        <v>6454</v>
      </c>
      <c r="O501" s="6" t="s">
        <v>6455</v>
      </c>
      <c r="P501" s="5">
        <v>0</v>
      </c>
      <c r="Q501" s="5">
        <v>0</v>
      </c>
      <c r="R501" s="6"/>
      <c r="S501" s="7"/>
    </row>
    <row r="502" spans="1:19" ht="13" x14ac:dyDescent="0.15">
      <c r="A502" s="5">
        <v>397</v>
      </c>
      <c r="B502" s="6" t="s">
        <v>28</v>
      </c>
      <c r="C502" s="6" t="s">
        <v>3366</v>
      </c>
      <c r="D502" s="5">
        <v>26</v>
      </c>
      <c r="E502" s="6" t="s">
        <v>1619</v>
      </c>
      <c r="F502" s="5">
        <v>1</v>
      </c>
      <c r="G502" s="5">
        <v>1.49</v>
      </c>
      <c r="H502" s="5">
        <v>1.49</v>
      </c>
      <c r="I502" s="5">
        <v>160.5</v>
      </c>
      <c r="J502" s="5">
        <v>161.99</v>
      </c>
      <c r="K502" s="5">
        <v>160.5</v>
      </c>
      <c r="L502" s="5">
        <v>161.458</v>
      </c>
      <c r="M502" s="6" t="s">
        <v>6456</v>
      </c>
      <c r="N502" s="6" t="s">
        <v>6457</v>
      </c>
      <c r="O502" s="6" t="s">
        <v>6458</v>
      </c>
      <c r="P502" s="5">
        <v>0</v>
      </c>
      <c r="Q502" s="5">
        <v>0</v>
      </c>
      <c r="R502" s="6"/>
      <c r="S502" s="7"/>
    </row>
    <row r="503" spans="1:19" ht="13" x14ac:dyDescent="0.15">
      <c r="A503" s="5">
        <v>397</v>
      </c>
      <c r="B503" s="6" t="s">
        <v>28</v>
      </c>
      <c r="C503" s="6" t="s">
        <v>3366</v>
      </c>
      <c r="D503" s="5">
        <v>26</v>
      </c>
      <c r="E503" s="6" t="s">
        <v>1619</v>
      </c>
      <c r="F503" s="5">
        <v>2</v>
      </c>
      <c r="G503" s="5">
        <v>1.45</v>
      </c>
      <c r="H503" s="5">
        <v>1.45</v>
      </c>
      <c r="I503" s="5">
        <v>161.99</v>
      </c>
      <c r="J503" s="5">
        <v>163.44</v>
      </c>
      <c r="K503" s="5">
        <v>161.458</v>
      </c>
      <c r="L503" s="5">
        <v>162.39099999999999</v>
      </c>
      <c r="M503" s="6" t="s">
        <v>6459</v>
      </c>
      <c r="N503" s="6" t="s">
        <v>6460</v>
      </c>
      <c r="O503" s="6" t="s">
        <v>6461</v>
      </c>
      <c r="P503" s="5">
        <v>0</v>
      </c>
      <c r="Q503" s="5">
        <v>0</v>
      </c>
      <c r="R503" s="6"/>
      <c r="S503" s="7"/>
    </row>
    <row r="504" spans="1:19" ht="13" x14ac:dyDescent="0.15">
      <c r="A504" s="5">
        <v>397</v>
      </c>
      <c r="B504" s="6" t="s">
        <v>28</v>
      </c>
      <c r="C504" s="6" t="s">
        <v>3366</v>
      </c>
      <c r="D504" s="5">
        <v>26</v>
      </c>
      <c r="E504" s="6" t="s">
        <v>1619</v>
      </c>
      <c r="F504" s="6" t="s">
        <v>119</v>
      </c>
      <c r="G504" s="5">
        <v>0.17</v>
      </c>
      <c r="H504" s="5">
        <v>0.17</v>
      </c>
      <c r="I504" s="5">
        <v>163.44</v>
      </c>
      <c r="J504" s="5">
        <v>163.61000000000001</v>
      </c>
      <c r="K504" s="5">
        <v>162.39099999999999</v>
      </c>
      <c r="L504" s="5">
        <v>162.5</v>
      </c>
      <c r="M504" s="6" t="s">
        <v>6462</v>
      </c>
      <c r="N504" s="6" t="s">
        <v>6463</v>
      </c>
      <c r="O504" s="6" t="s">
        <v>6464</v>
      </c>
      <c r="P504" s="5">
        <v>0</v>
      </c>
      <c r="Q504" s="5">
        <v>0</v>
      </c>
      <c r="R504" s="6"/>
      <c r="S504" s="7"/>
    </row>
    <row r="505" spans="1:19" ht="13" x14ac:dyDescent="0.15">
      <c r="A505" s="5">
        <v>397</v>
      </c>
      <c r="B505" s="6" t="s">
        <v>28</v>
      </c>
      <c r="C505" s="6" t="s">
        <v>3366</v>
      </c>
      <c r="D505" s="5">
        <v>27</v>
      </c>
      <c r="E505" s="6" t="s">
        <v>1619</v>
      </c>
      <c r="F505" s="5">
        <v>1</v>
      </c>
      <c r="G505" s="5">
        <v>1.49</v>
      </c>
      <c r="H505" s="5">
        <v>1.49</v>
      </c>
      <c r="I505" s="5">
        <v>162.5</v>
      </c>
      <c r="J505" s="5">
        <v>163.99</v>
      </c>
      <c r="K505" s="5">
        <v>162.5</v>
      </c>
      <c r="L505" s="5">
        <v>163.58000000000001</v>
      </c>
      <c r="M505" s="6" t="s">
        <v>6465</v>
      </c>
      <c r="N505" s="6" t="s">
        <v>6466</v>
      </c>
      <c r="O505" s="6" t="s">
        <v>6467</v>
      </c>
      <c r="P505" s="5">
        <v>0</v>
      </c>
      <c r="Q505" s="5">
        <v>0</v>
      </c>
      <c r="R505" s="6"/>
      <c r="S505" s="7"/>
    </row>
    <row r="506" spans="1:19" ht="13" x14ac:dyDescent="0.15">
      <c r="A506" s="5">
        <v>397</v>
      </c>
      <c r="B506" s="6" t="s">
        <v>28</v>
      </c>
      <c r="C506" s="6" t="s">
        <v>3366</v>
      </c>
      <c r="D506" s="5">
        <v>27</v>
      </c>
      <c r="E506" s="6" t="s">
        <v>1619</v>
      </c>
      <c r="F506" s="5">
        <v>2</v>
      </c>
      <c r="G506" s="5">
        <v>1.49</v>
      </c>
      <c r="H506" s="5">
        <v>1.49</v>
      </c>
      <c r="I506" s="5">
        <v>163.99</v>
      </c>
      <c r="J506" s="5">
        <v>165.48</v>
      </c>
      <c r="K506" s="5">
        <v>163.58000000000001</v>
      </c>
      <c r="L506" s="5">
        <v>164.661</v>
      </c>
      <c r="M506" s="6" t="s">
        <v>6468</v>
      </c>
      <c r="N506" s="6" t="s">
        <v>6469</v>
      </c>
      <c r="O506" s="6" t="s">
        <v>6470</v>
      </c>
      <c r="P506" s="5">
        <v>0</v>
      </c>
      <c r="Q506" s="5">
        <v>0</v>
      </c>
      <c r="R506" s="6"/>
      <c r="S506" s="7"/>
    </row>
    <row r="507" spans="1:19" ht="13" x14ac:dyDescent="0.15">
      <c r="A507" s="5">
        <v>397</v>
      </c>
      <c r="B507" s="6" t="s">
        <v>28</v>
      </c>
      <c r="C507" s="6" t="s">
        <v>3366</v>
      </c>
      <c r="D507" s="5">
        <v>27</v>
      </c>
      <c r="E507" s="6" t="s">
        <v>1619</v>
      </c>
      <c r="F507" s="5">
        <v>3</v>
      </c>
      <c r="G507" s="5">
        <v>1.48</v>
      </c>
      <c r="H507" s="5">
        <v>1.48</v>
      </c>
      <c r="I507" s="5">
        <v>165.48</v>
      </c>
      <c r="J507" s="5">
        <v>166.96</v>
      </c>
      <c r="K507" s="5">
        <v>164.661</v>
      </c>
      <c r="L507" s="5">
        <v>165.73400000000001</v>
      </c>
      <c r="M507" s="6" t="s">
        <v>6471</v>
      </c>
      <c r="N507" s="6" t="s">
        <v>6472</v>
      </c>
      <c r="O507" s="6" t="s">
        <v>6473</v>
      </c>
      <c r="P507" s="5">
        <v>0</v>
      </c>
      <c r="Q507" s="5">
        <v>0</v>
      </c>
      <c r="R507" s="6"/>
      <c r="S507" s="7"/>
    </row>
    <row r="508" spans="1:19" ht="13" x14ac:dyDescent="0.15">
      <c r="A508" s="5">
        <v>397</v>
      </c>
      <c r="B508" s="6" t="s">
        <v>28</v>
      </c>
      <c r="C508" s="6" t="s">
        <v>3366</v>
      </c>
      <c r="D508" s="5">
        <v>27</v>
      </c>
      <c r="E508" s="6" t="s">
        <v>1619</v>
      </c>
      <c r="F508" s="5">
        <v>4</v>
      </c>
      <c r="G508" s="5">
        <v>1.49</v>
      </c>
      <c r="H508" s="5">
        <v>1.49</v>
      </c>
      <c r="I508" s="5">
        <v>166.96</v>
      </c>
      <c r="J508" s="5">
        <v>168.45</v>
      </c>
      <c r="K508" s="5">
        <v>165.73400000000001</v>
      </c>
      <c r="L508" s="5">
        <v>166.81399999999999</v>
      </c>
      <c r="M508" s="6" t="s">
        <v>6474</v>
      </c>
      <c r="N508" s="6" t="s">
        <v>6475</v>
      </c>
      <c r="O508" s="6" t="s">
        <v>6476</v>
      </c>
      <c r="P508" s="5">
        <v>0</v>
      </c>
      <c r="Q508" s="5">
        <v>0</v>
      </c>
      <c r="R508" s="6"/>
      <c r="S508" s="7"/>
    </row>
    <row r="509" spans="1:19" ht="13" x14ac:dyDescent="0.15">
      <c r="A509" s="5">
        <v>397</v>
      </c>
      <c r="B509" s="6" t="s">
        <v>28</v>
      </c>
      <c r="C509" s="6" t="s">
        <v>3366</v>
      </c>
      <c r="D509" s="5">
        <v>27</v>
      </c>
      <c r="E509" s="6" t="s">
        <v>1619</v>
      </c>
      <c r="F509" s="5">
        <v>5</v>
      </c>
      <c r="G509" s="5">
        <v>0.51</v>
      </c>
      <c r="H509" s="5">
        <v>0.51</v>
      </c>
      <c r="I509" s="5">
        <v>168.45</v>
      </c>
      <c r="J509" s="5">
        <v>168.96</v>
      </c>
      <c r="K509" s="5">
        <v>166.81399999999999</v>
      </c>
      <c r="L509" s="5">
        <v>167.184</v>
      </c>
      <c r="M509" s="6" t="s">
        <v>6477</v>
      </c>
      <c r="N509" s="6" t="s">
        <v>6478</v>
      </c>
      <c r="O509" s="6" t="s">
        <v>6479</v>
      </c>
      <c r="P509" s="5">
        <v>0</v>
      </c>
      <c r="Q509" s="5">
        <v>0</v>
      </c>
      <c r="R509" s="6"/>
      <c r="S509" s="7"/>
    </row>
    <row r="510" spans="1:19" ht="13" x14ac:dyDescent="0.15">
      <c r="A510" s="5">
        <v>397</v>
      </c>
      <c r="B510" s="6" t="s">
        <v>28</v>
      </c>
      <c r="C510" s="6" t="s">
        <v>3366</v>
      </c>
      <c r="D510" s="5">
        <v>27</v>
      </c>
      <c r="E510" s="6" t="s">
        <v>1619</v>
      </c>
      <c r="F510" s="6" t="s">
        <v>119</v>
      </c>
      <c r="G510" s="5">
        <v>0.16</v>
      </c>
      <c r="H510" s="5">
        <v>0.16</v>
      </c>
      <c r="I510" s="5">
        <v>168.96</v>
      </c>
      <c r="J510" s="5">
        <v>169.12</v>
      </c>
      <c r="K510" s="5">
        <v>167.184</v>
      </c>
      <c r="L510" s="5">
        <v>167.3</v>
      </c>
      <c r="M510" s="6" t="s">
        <v>6480</v>
      </c>
      <c r="N510" s="6" t="s">
        <v>6481</v>
      </c>
      <c r="O510" s="6" t="s">
        <v>6482</v>
      </c>
      <c r="P510" s="5">
        <v>0</v>
      </c>
      <c r="Q510" s="5">
        <v>0</v>
      </c>
      <c r="R510" s="6"/>
      <c r="S510" s="7"/>
    </row>
    <row r="511" spans="1:19" ht="13" x14ac:dyDescent="0.15">
      <c r="A511" s="5">
        <v>397</v>
      </c>
      <c r="B511" s="6" t="s">
        <v>28</v>
      </c>
      <c r="C511" s="6" t="s">
        <v>3366</v>
      </c>
      <c r="D511" s="5">
        <v>28</v>
      </c>
      <c r="E511" s="6" t="s">
        <v>1619</v>
      </c>
      <c r="F511" s="5">
        <v>1</v>
      </c>
      <c r="G511" s="5">
        <v>1.5</v>
      </c>
      <c r="H511" s="5">
        <v>1.5</v>
      </c>
      <c r="I511" s="5">
        <v>167.3</v>
      </c>
      <c r="J511" s="5">
        <v>168.8</v>
      </c>
      <c r="K511" s="5">
        <v>167.3</v>
      </c>
      <c r="L511" s="5">
        <v>168.21899999999999</v>
      </c>
      <c r="M511" s="6" t="s">
        <v>6483</v>
      </c>
      <c r="N511" s="6" t="s">
        <v>6484</v>
      </c>
      <c r="O511" s="6" t="s">
        <v>6485</v>
      </c>
      <c r="P511" s="5">
        <v>0</v>
      </c>
      <c r="Q511" s="5">
        <v>0</v>
      </c>
      <c r="R511" s="6"/>
      <c r="S511" s="7"/>
    </row>
    <row r="512" spans="1:19" ht="13" x14ac:dyDescent="0.15">
      <c r="A512" s="5">
        <v>397</v>
      </c>
      <c r="B512" s="6" t="s">
        <v>28</v>
      </c>
      <c r="C512" s="6" t="s">
        <v>3366</v>
      </c>
      <c r="D512" s="5">
        <v>28</v>
      </c>
      <c r="E512" s="6" t="s">
        <v>1619</v>
      </c>
      <c r="F512" s="5">
        <v>2</v>
      </c>
      <c r="G512" s="5">
        <v>1.49</v>
      </c>
      <c r="H512" s="5">
        <v>1.49</v>
      </c>
      <c r="I512" s="5">
        <v>168.8</v>
      </c>
      <c r="J512" s="5">
        <v>170.29</v>
      </c>
      <c r="K512" s="5">
        <v>168.21899999999999</v>
      </c>
      <c r="L512" s="5">
        <v>169.131</v>
      </c>
      <c r="M512" s="6" t="s">
        <v>6486</v>
      </c>
      <c r="N512" s="6" t="s">
        <v>6487</v>
      </c>
      <c r="O512" s="6" t="s">
        <v>6488</v>
      </c>
      <c r="P512" s="5">
        <v>0</v>
      </c>
      <c r="Q512" s="5">
        <v>0</v>
      </c>
      <c r="R512" s="6"/>
      <c r="S512" s="7"/>
    </row>
    <row r="513" spans="1:19" ht="13" x14ac:dyDescent="0.15">
      <c r="A513" s="5">
        <v>397</v>
      </c>
      <c r="B513" s="6" t="s">
        <v>28</v>
      </c>
      <c r="C513" s="6" t="s">
        <v>3366</v>
      </c>
      <c r="D513" s="5">
        <v>28</v>
      </c>
      <c r="E513" s="6" t="s">
        <v>1619</v>
      </c>
      <c r="F513" s="5">
        <v>3</v>
      </c>
      <c r="G513" s="5">
        <v>1.49</v>
      </c>
      <c r="H513" s="5">
        <v>1.49</v>
      </c>
      <c r="I513" s="5">
        <v>170.29</v>
      </c>
      <c r="J513" s="5">
        <v>171.78</v>
      </c>
      <c r="K513" s="5">
        <v>169.131</v>
      </c>
      <c r="L513" s="5">
        <v>170.04400000000001</v>
      </c>
      <c r="M513" s="6" t="s">
        <v>6489</v>
      </c>
      <c r="N513" s="6" t="s">
        <v>6490</v>
      </c>
      <c r="O513" s="6" t="s">
        <v>6491</v>
      </c>
      <c r="P513" s="5">
        <v>0</v>
      </c>
      <c r="Q513" s="5">
        <v>0</v>
      </c>
      <c r="R513" s="6"/>
      <c r="S513" s="7"/>
    </row>
    <row r="514" spans="1:19" ht="13" x14ac:dyDescent="0.15">
      <c r="A514" s="5">
        <v>397</v>
      </c>
      <c r="B514" s="6" t="s">
        <v>28</v>
      </c>
      <c r="C514" s="6" t="s">
        <v>3366</v>
      </c>
      <c r="D514" s="5">
        <v>28</v>
      </c>
      <c r="E514" s="6" t="s">
        <v>1619</v>
      </c>
      <c r="F514" s="5">
        <v>4</v>
      </c>
      <c r="G514" s="5">
        <v>1.49</v>
      </c>
      <c r="H514" s="5">
        <v>1.49</v>
      </c>
      <c r="I514" s="5">
        <v>171.78</v>
      </c>
      <c r="J514" s="5">
        <v>173.27</v>
      </c>
      <c r="K514" s="5">
        <v>170.04400000000001</v>
      </c>
      <c r="L514" s="5">
        <v>170.95699999999999</v>
      </c>
      <c r="M514" s="6" t="s">
        <v>6492</v>
      </c>
      <c r="N514" s="6" t="s">
        <v>6493</v>
      </c>
      <c r="O514" s="6" t="s">
        <v>6494</v>
      </c>
      <c r="P514" s="5">
        <v>0</v>
      </c>
      <c r="Q514" s="5">
        <v>0</v>
      </c>
      <c r="R514" s="6"/>
      <c r="S514" s="7"/>
    </row>
    <row r="515" spans="1:19" ht="13" x14ac:dyDescent="0.15">
      <c r="A515" s="5">
        <v>397</v>
      </c>
      <c r="B515" s="6" t="s">
        <v>28</v>
      </c>
      <c r="C515" s="6" t="s">
        <v>3366</v>
      </c>
      <c r="D515" s="5">
        <v>28</v>
      </c>
      <c r="E515" s="6" t="s">
        <v>1619</v>
      </c>
      <c r="F515" s="5">
        <v>5</v>
      </c>
      <c r="G515" s="5">
        <v>1.25</v>
      </c>
      <c r="H515" s="5">
        <v>1.25</v>
      </c>
      <c r="I515" s="5">
        <v>173.27</v>
      </c>
      <c r="J515" s="5">
        <v>174.52</v>
      </c>
      <c r="K515" s="5">
        <v>170.95699999999999</v>
      </c>
      <c r="L515" s="5">
        <v>171.72200000000001</v>
      </c>
      <c r="M515" s="6" t="s">
        <v>6495</v>
      </c>
      <c r="N515" s="6" t="s">
        <v>6496</v>
      </c>
      <c r="O515" s="6" t="s">
        <v>6497</v>
      </c>
      <c r="P515" s="5">
        <v>0</v>
      </c>
      <c r="Q515" s="5">
        <v>0</v>
      </c>
      <c r="R515" s="6"/>
      <c r="S515" s="7"/>
    </row>
    <row r="516" spans="1:19" ht="13" x14ac:dyDescent="0.15">
      <c r="A516" s="5">
        <v>397</v>
      </c>
      <c r="B516" s="6" t="s">
        <v>28</v>
      </c>
      <c r="C516" s="6" t="s">
        <v>3366</v>
      </c>
      <c r="D516" s="5">
        <v>28</v>
      </c>
      <c r="E516" s="6" t="s">
        <v>1619</v>
      </c>
      <c r="F516" s="5">
        <v>6</v>
      </c>
      <c r="G516" s="5">
        <v>0.6</v>
      </c>
      <c r="H516" s="5">
        <v>0.6</v>
      </c>
      <c r="I516" s="5">
        <v>174.52</v>
      </c>
      <c r="J516" s="5">
        <v>175.12</v>
      </c>
      <c r="K516" s="5">
        <v>171.72200000000001</v>
      </c>
      <c r="L516" s="5">
        <v>172.09</v>
      </c>
      <c r="M516" s="6" t="s">
        <v>6498</v>
      </c>
      <c r="N516" s="6" t="s">
        <v>6499</v>
      </c>
      <c r="O516" s="6" t="s">
        <v>6500</v>
      </c>
      <c r="P516" s="5">
        <v>0</v>
      </c>
      <c r="Q516" s="5">
        <v>0</v>
      </c>
      <c r="R516" s="6"/>
      <c r="S516" s="7"/>
    </row>
    <row r="517" spans="1:19" ht="13" x14ac:dyDescent="0.15">
      <c r="A517" s="5">
        <v>397</v>
      </c>
      <c r="B517" s="6" t="s">
        <v>28</v>
      </c>
      <c r="C517" s="6" t="s">
        <v>3366</v>
      </c>
      <c r="D517" s="5">
        <v>28</v>
      </c>
      <c r="E517" s="6" t="s">
        <v>1619</v>
      </c>
      <c r="F517" s="6" t="s">
        <v>119</v>
      </c>
      <c r="G517" s="5">
        <v>0.18</v>
      </c>
      <c r="H517" s="5">
        <v>0.18</v>
      </c>
      <c r="I517" s="5">
        <v>175.12</v>
      </c>
      <c r="J517" s="5">
        <v>175.3</v>
      </c>
      <c r="K517" s="5">
        <v>172.09</v>
      </c>
      <c r="L517" s="5">
        <v>172.2</v>
      </c>
      <c r="M517" s="6" t="s">
        <v>6501</v>
      </c>
      <c r="N517" s="6" t="s">
        <v>6502</v>
      </c>
      <c r="O517" s="6" t="s">
        <v>6503</v>
      </c>
      <c r="P517" s="5">
        <v>0</v>
      </c>
      <c r="Q517" s="5">
        <v>0</v>
      </c>
      <c r="R517" s="6"/>
      <c r="S517" s="7"/>
    </row>
    <row r="518" spans="1:19" ht="13" x14ac:dyDescent="0.15">
      <c r="A518" s="5">
        <v>397</v>
      </c>
      <c r="B518" s="6" t="s">
        <v>28</v>
      </c>
      <c r="C518" s="6" t="s">
        <v>3366</v>
      </c>
      <c r="D518" s="5">
        <v>29</v>
      </c>
      <c r="E518" s="6" t="s">
        <v>1619</v>
      </c>
      <c r="F518" s="5">
        <v>1</v>
      </c>
      <c r="G518" s="5">
        <v>1.49</v>
      </c>
      <c r="H518" s="5">
        <v>1.49</v>
      </c>
      <c r="I518" s="5">
        <v>172.2</v>
      </c>
      <c r="J518" s="5">
        <v>173.69</v>
      </c>
      <c r="K518" s="5">
        <v>172.2</v>
      </c>
      <c r="L518" s="5">
        <v>173.24700000000001</v>
      </c>
      <c r="M518" s="6" t="s">
        <v>6504</v>
      </c>
      <c r="N518" s="6" t="s">
        <v>6505</v>
      </c>
      <c r="O518" s="6" t="s">
        <v>6506</v>
      </c>
      <c r="P518" s="5">
        <v>0</v>
      </c>
      <c r="Q518" s="5">
        <v>0</v>
      </c>
      <c r="R518" s="6"/>
      <c r="S518" s="7"/>
    </row>
    <row r="519" spans="1:19" ht="13" x14ac:dyDescent="0.15">
      <c r="A519" s="5">
        <v>397</v>
      </c>
      <c r="B519" s="6" t="s">
        <v>28</v>
      </c>
      <c r="C519" s="6" t="s">
        <v>3366</v>
      </c>
      <c r="D519" s="5">
        <v>29</v>
      </c>
      <c r="E519" s="6" t="s">
        <v>1619</v>
      </c>
      <c r="F519" s="5">
        <v>2</v>
      </c>
      <c r="G519" s="5">
        <v>1.49</v>
      </c>
      <c r="H519" s="5">
        <v>1.49</v>
      </c>
      <c r="I519" s="5">
        <v>173.69</v>
      </c>
      <c r="J519" s="5">
        <v>175.18</v>
      </c>
      <c r="K519" s="5">
        <v>173.24700000000001</v>
      </c>
      <c r="L519" s="5">
        <v>174.29400000000001</v>
      </c>
      <c r="M519" s="6" t="s">
        <v>6507</v>
      </c>
      <c r="N519" s="6" t="s">
        <v>6508</v>
      </c>
      <c r="O519" s="6" t="s">
        <v>6509</v>
      </c>
      <c r="P519" s="5">
        <v>0</v>
      </c>
      <c r="Q519" s="5">
        <v>0</v>
      </c>
      <c r="R519" s="6"/>
      <c r="S519" s="7"/>
    </row>
    <row r="520" spans="1:19" ht="13" x14ac:dyDescent="0.15">
      <c r="A520" s="5">
        <v>397</v>
      </c>
      <c r="B520" s="6" t="s">
        <v>28</v>
      </c>
      <c r="C520" s="6" t="s">
        <v>3366</v>
      </c>
      <c r="D520" s="5">
        <v>29</v>
      </c>
      <c r="E520" s="6" t="s">
        <v>1619</v>
      </c>
      <c r="F520" s="5">
        <v>3</v>
      </c>
      <c r="G520" s="5">
        <v>1.49</v>
      </c>
      <c r="H520" s="5">
        <v>1.49</v>
      </c>
      <c r="I520" s="5">
        <v>175.18</v>
      </c>
      <c r="J520" s="5">
        <v>176.67</v>
      </c>
      <c r="K520" s="5">
        <v>174.29400000000001</v>
      </c>
      <c r="L520" s="5">
        <v>175.34200000000001</v>
      </c>
      <c r="M520" s="6" t="s">
        <v>6510</v>
      </c>
      <c r="N520" s="6" t="s">
        <v>6511</v>
      </c>
      <c r="O520" s="6" t="s">
        <v>6512</v>
      </c>
      <c r="P520" s="5">
        <v>0</v>
      </c>
      <c r="Q520" s="5">
        <v>0</v>
      </c>
      <c r="R520" s="6"/>
      <c r="S520" s="7"/>
    </row>
    <row r="521" spans="1:19" ht="13" x14ac:dyDescent="0.15">
      <c r="A521" s="5">
        <v>397</v>
      </c>
      <c r="B521" s="6" t="s">
        <v>28</v>
      </c>
      <c r="C521" s="6" t="s">
        <v>3366</v>
      </c>
      <c r="D521" s="5">
        <v>29</v>
      </c>
      <c r="E521" s="6" t="s">
        <v>1619</v>
      </c>
      <c r="F521" s="5">
        <v>4</v>
      </c>
      <c r="G521" s="5">
        <v>1.31</v>
      </c>
      <c r="H521" s="5">
        <v>1.31</v>
      </c>
      <c r="I521" s="5">
        <v>176.67</v>
      </c>
      <c r="J521" s="5">
        <v>177.98</v>
      </c>
      <c r="K521" s="5">
        <v>175.34200000000001</v>
      </c>
      <c r="L521" s="5">
        <v>176.262</v>
      </c>
      <c r="M521" s="6" t="s">
        <v>6513</v>
      </c>
      <c r="N521" s="6" t="s">
        <v>6514</v>
      </c>
      <c r="O521" s="6" t="s">
        <v>6515</v>
      </c>
      <c r="P521" s="5">
        <v>0</v>
      </c>
      <c r="Q521" s="5">
        <v>0</v>
      </c>
      <c r="R521" s="6"/>
      <c r="S521" s="7"/>
    </row>
    <row r="522" spans="1:19" ht="13" x14ac:dyDescent="0.15">
      <c r="A522" s="5">
        <v>397</v>
      </c>
      <c r="B522" s="6" t="s">
        <v>28</v>
      </c>
      <c r="C522" s="6" t="s">
        <v>3366</v>
      </c>
      <c r="D522" s="5">
        <v>29</v>
      </c>
      <c r="E522" s="6" t="s">
        <v>1619</v>
      </c>
      <c r="F522" s="5">
        <v>5</v>
      </c>
      <c r="G522" s="5">
        <v>0.89</v>
      </c>
      <c r="H522" s="5">
        <v>0.89</v>
      </c>
      <c r="I522" s="5">
        <v>177.98</v>
      </c>
      <c r="J522" s="5">
        <v>178.87</v>
      </c>
      <c r="K522" s="5">
        <v>176.262</v>
      </c>
      <c r="L522" s="5">
        <v>176.88800000000001</v>
      </c>
      <c r="M522" s="6" t="s">
        <v>6516</v>
      </c>
      <c r="N522" s="6" t="s">
        <v>6517</v>
      </c>
      <c r="O522" s="6" t="s">
        <v>6518</v>
      </c>
      <c r="P522" s="5">
        <v>0</v>
      </c>
      <c r="Q522" s="5">
        <v>0</v>
      </c>
      <c r="R522" s="6"/>
      <c r="S522" s="7"/>
    </row>
    <row r="523" spans="1:19" ht="13" x14ac:dyDescent="0.15">
      <c r="A523" s="5">
        <v>397</v>
      </c>
      <c r="B523" s="6" t="s">
        <v>28</v>
      </c>
      <c r="C523" s="6" t="s">
        <v>3366</v>
      </c>
      <c r="D523" s="5">
        <v>29</v>
      </c>
      <c r="E523" s="6" t="s">
        <v>1619</v>
      </c>
      <c r="F523" s="6" t="s">
        <v>119</v>
      </c>
      <c r="G523" s="5">
        <v>0.16</v>
      </c>
      <c r="H523" s="5">
        <v>0.16</v>
      </c>
      <c r="I523" s="5">
        <v>178.87</v>
      </c>
      <c r="J523" s="5">
        <v>179.03</v>
      </c>
      <c r="K523" s="5">
        <v>176.88800000000001</v>
      </c>
      <c r="L523" s="5">
        <v>177</v>
      </c>
      <c r="M523" s="6" t="s">
        <v>6519</v>
      </c>
      <c r="N523" s="6" t="s">
        <v>6520</v>
      </c>
      <c r="O523" s="6" t="s">
        <v>6521</v>
      </c>
      <c r="P523" s="5">
        <v>0</v>
      </c>
      <c r="Q523" s="5">
        <v>0</v>
      </c>
      <c r="R523" s="6"/>
      <c r="S523" s="7"/>
    </row>
    <row r="524" spans="1:19" ht="13" x14ac:dyDescent="0.15">
      <c r="A524" s="5">
        <v>397</v>
      </c>
      <c r="B524" s="6" t="s">
        <v>28</v>
      </c>
      <c r="C524" s="6" t="s">
        <v>3366</v>
      </c>
      <c r="D524" s="5">
        <v>30</v>
      </c>
      <c r="E524" s="6" t="s">
        <v>1619</v>
      </c>
      <c r="F524" s="5">
        <v>1</v>
      </c>
      <c r="G524" s="5">
        <v>1.49</v>
      </c>
      <c r="H524" s="5">
        <v>1.49</v>
      </c>
      <c r="I524" s="5">
        <v>177</v>
      </c>
      <c r="J524" s="5">
        <v>178.49</v>
      </c>
      <c r="K524" s="5">
        <v>177</v>
      </c>
      <c r="L524" s="5">
        <v>177.869</v>
      </c>
      <c r="M524" s="6" t="s">
        <v>6522</v>
      </c>
      <c r="N524" s="6" t="s">
        <v>6523</v>
      </c>
      <c r="O524" s="6" t="s">
        <v>6524</v>
      </c>
      <c r="P524" s="5">
        <v>0</v>
      </c>
      <c r="Q524" s="5">
        <v>0</v>
      </c>
      <c r="R524" s="6"/>
      <c r="S524" s="7"/>
    </row>
    <row r="525" spans="1:19" ht="13" x14ac:dyDescent="0.15">
      <c r="A525" s="5">
        <v>397</v>
      </c>
      <c r="B525" s="6" t="s">
        <v>28</v>
      </c>
      <c r="C525" s="6" t="s">
        <v>3366</v>
      </c>
      <c r="D525" s="5">
        <v>30</v>
      </c>
      <c r="E525" s="6" t="s">
        <v>1619</v>
      </c>
      <c r="F525" s="5">
        <v>2</v>
      </c>
      <c r="G525" s="5">
        <v>1.5</v>
      </c>
      <c r="H525" s="5">
        <v>1.5</v>
      </c>
      <c r="I525" s="5">
        <v>178.49</v>
      </c>
      <c r="J525" s="5">
        <v>179.99</v>
      </c>
      <c r="K525" s="5">
        <v>177.869</v>
      </c>
      <c r="L525" s="5">
        <v>178.744</v>
      </c>
      <c r="M525" s="6" t="s">
        <v>6525</v>
      </c>
      <c r="N525" s="6" t="s">
        <v>6526</v>
      </c>
      <c r="O525" s="6" t="s">
        <v>6527</v>
      </c>
      <c r="P525" s="5">
        <v>0</v>
      </c>
      <c r="Q525" s="5">
        <v>0</v>
      </c>
      <c r="R525" s="6"/>
      <c r="S525" s="7"/>
    </row>
    <row r="526" spans="1:19" ht="13" x14ac:dyDescent="0.15">
      <c r="A526" s="5">
        <v>397</v>
      </c>
      <c r="B526" s="6" t="s">
        <v>28</v>
      </c>
      <c r="C526" s="6" t="s">
        <v>3366</v>
      </c>
      <c r="D526" s="5">
        <v>30</v>
      </c>
      <c r="E526" s="6" t="s">
        <v>1619</v>
      </c>
      <c r="F526" s="5">
        <v>3</v>
      </c>
      <c r="G526" s="5">
        <v>1.49</v>
      </c>
      <c r="H526" s="5">
        <v>1.49</v>
      </c>
      <c r="I526" s="5">
        <v>179.99</v>
      </c>
      <c r="J526" s="5">
        <v>181.48</v>
      </c>
      <c r="K526" s="5">
        <v>178.744</v>
      </c>
      <c r="L526" s="5">
        <v>179.613</v>
      </c>
      <c r="M526" s="6" t="s">
        <v>6528</v>
      </c>
      <c r="N526" s="6" t="s">
        <v>6529</v>
      </c>
      <c r="O526" s="6" t="s">
        <v>6530</v>
      </c>
      <c r="P526" s="5">
        <v>0</v>
      </c>
      <c r="Q526" s="5">
        <v>0</v>
      </c>
      <c r="R526" s="6"/>
      <c r="S526" s="7"/>
    </row>
    <row r="527" spans="1:19" ht="13" x14ac:dyDescent="0.15">
      <c r="A527" s="5">
        <v>397</v>
      </c>
      <c r="B527" s="6" t="s">
        <v>28</v>
      </c>
      <c r="C527" s="6" t="s">
        <v>3366</v>
      </c>
      <c r="D527" s="5">
        <v>30</v>
      </c>
      <c r="E527" s="6" t="s">
        <v>1619</v>
      </c>
      <c r="F527" s="5">
        <v>4</v>
      </c>
      <c r="G527" s="5">
        <v>1.49</v>
      </c>
      <c r="H527" s="5">
        <v>1.49</v>
      </c>
      <c r="I527" s="5">
        <v>181.48</v>
      </c>
      <c r="J527" s="5">
        <v>182.97</v>
      </c>
      <c r="K527" s="5">
        <v>179.613</v>
      </c>
      <c r="L527" s="5">
        <v>180.482</v>
      </c>
      <c r="M527" s="6" t="s">
        <v>6531</v>
      </c>
      <c r="N527" s="6" t="s">
        <v>6532</v>
      </c>
      <c r="O527" s="6" t="s">
        <v>6533</v>
      </c>
      <c r="P527" s="5">
        <v>0</v>
      </c>
      <c r="Q527" s="5">
        <v>0</v>
      </c>
      <c r="R527" s="6"/>
      <c r="S527" s="7"/>
    </row>
    <row r="528" spans="1:19" ht="13" x14ac:dyDescent="0.15">
      <c r="A528" s="5">
        <v>397</v>
      </c>
      <c r="B528" s="6" t="s">
        <v>28</v>
      </c>
      <c r="C528" s="6" t="s">
        <v>3366</v>
      </c>
      <c r="D528" s="5">
        <v>30</v>
      </c>
      <c r="E528" s="6" t="s">
        <v>1619</v>
      </c>
      <c r="F528" s="5">
        <v>5</v>
      </c>
      <c r="G528" s="5">
        <v>1.5</v>
      </c>
      <c r="H528" s="5">
        <v>1.5</v>
      </c>
      <c r="I528" s="5">
        <v>182.97</v>
      </c>
      <c r="J528" s="5">
        <v>184.47</v>
      </c>
      <c r="K528" s="5">
        <v>180.482</v>
      </c>
      <c r="L528" s="5">
        <v>181.357</v>
      </c>
      <c r="M528" s="6" t="s">
        <v>6534</v>
      </c>
      <c r="N528" s="6" t="s">
        <v>6535</v>
      </c>
      <c r="O528" s="6" t="s">
        <v>6536</v>
      </c>
      <c r="P528" s="5">
        <v>0</v>
      </c>
      <c r="Q528" s="5">
        <v>0</v>
      </c>
      <c r="R528" s="6"/>
      <c r="S528" s="7"/>
    </row>
    <row r="529" spans="1:19" ht="13" x14ac:dyDescent="0.15">
      <c r="A529" s="5">
        <v>397</v>
      </c>
      <c r="B529" s="6" t="s">
        <v>28</v>
      </c>
      <c r="C529" s="6" t="s">
        <v>3366</v>
      </c>
      <c r="D529" s="5">
        <v>30</v>
      </c>
      <c r="E529" s="6" t="s">
        <v>1619</v>
      </c>
      <c r="F529" s="5">
        <v>6</v>
      </c>
      <c r="G529" s="5">
        <v>0.75</v>
      </c>
      <c r="H529" s="5">
        <v>0.75</v>
      </c>
      <c r="I529" s="5">
        <v>184.47</v>
      </c>
      <c r="J529" s="5">
        <v>185.22</v>
      </c>
      <c r="K529" s="5">
        <v>181.357</v>
      </c>
      <c r="L529" s="5">
        <v>181.79499999999999</v>
      </c>
      <c r="M529" s="6" t="s">
        <v>6537</v>
      </c>
      <c r="N529" s="6" t="s">
        <v>6538</v>
      </c>
      <c r="O529" s="6" t="s">
        <v>6539</v>
      </c>
      <c r="P529" s="5">
        <v>0</v>
      </c>
      <c r="Q529" s="5">
        <v>0</v>
      </c>
      <c r="R529" s="6"/>
      <c r="S529" s="7"/>
    </row>
    <row r="530" spans="1:19" ht="13" x14ac:dyDescent="0.15">
      <c r="A530" s="5">
        <v>397</v>
      </c>
      <c r="B530" s="6" t="s">
        <v>28</v>
      </c>
      <c r="C530" s="6" t="s">
        <v>3366</v>
      </c>
      <c r="D530" s="5">
        <v>30</v>
      </c>
      <c r="E530" s="6" t="s">
        <v>1619</v>
      </c>
      <c r="F530" s="6" t="s">
        <v>119</v>
      </c>
      <c r="G530" s="5">
        <v>0.18</v>
      </c>
      <c r="H530" s="5">
        <v>0.18</v>
      </c>
      <c r="I530" s="5">
        <v>185.22</v>
      </c>
      <c r="J530" s="5">
        <v>185.4</v>
      </c>
      <c r="K530" s="5">
        <v>181.79499999999999</v>
      </c>
      <c r="L530" s="5">
        <v>181.9</v>
      </c>
      <c r="M530" s="6" t="s">
        <v>6540</v>
      </c>
      <c r="N530" s="6" t="s">
        <v>6541</v>
      </c>
      <c r="O530" s="6" t="s">
        <v>6542</v>
      </c>
      <c r="P530" s="5">
        <v>0</v>
      </c>
      <c r="Q530" s="5">
        <v>0</v>
      </c>
      <c r="R530" s="6"/>
      <c r="S530" s="7"/>
    </row>
    <row r="531" spans="1:19" ht="13" x14ac:dyDescent="0.15">
      <c r="A531" s="5">
        <v>397</v>
      </c>
      <c r="B531" s="6" t="s">
        <v>28</v>
      </c>
      <c r="C531" s="6" t="s">
        <v>3366</v>
      </c>
      <c r="D531" s="5">
        <v>31</v>
      </c>
      <c r="E531" s="6" t="s">
        <v>1619</v>
      </c>
      <c r="F531" s="5">
        <v>1</v>
      </c>
      <c r="G531" s="5">
        <v>1.49</v>
      </c>
      <c r="H531" s="5">
        <v>1.49</v>
      </c>
      <c r="I531" s="5">
        <v>181.9</v>
      </c>
      <c r="J531" s="5">
        <v>183.39</v>
      </c>
      <c r="K531" s="5">
        <v>181.9</v>
      </c>
      <c r="L531" s="5">
        <v>183.02500000000001</v>
      </c>
      <c r="M531" s="6" t="s">
        <v>6543</v>
      </c>
      <c r="N531" s="6" t="s">
        <v>6544</v>
      </c>
      <c r="O531" s="6" t="s">
        <v>6545</v>
      </c>
      <c r="P531" s="5">
        <v>0</v>
      </c>
      <c r="Q531" s="5">
        <v>0</v>
      </c>
      <c r="R531" s="6"/>
      <c r="S531" s="7"/>
    </row>
    <row r="532" spans="1:19" ht="13" x14ac:dyDescent="0.15">
      <c r="A532" s="5">
        <v>397</v>
      </c>
      <c r="B532" s="6" t="s">
        <v>28</v>
      </c>
      <c r="C532" s="6" t="s">
        <v>3366</v>
      </c>
      <c r="D532" s="5">
        <v>31</v>
      </c>
      <c r="E532" s="6" t="s">
        <v>1619</v>
      </c>
      <c r="F532" s="5">
        <v>2</v>
      </c>
      <c r="G532" s="5">
        <v>1.5</v>
      </c>
      <c r="H532" s="5">
        <v>1.5</v>
      </c>
      <c r="I532" s="5">
        <v>183.39</v>
      </c>
      <c r="J532" s="5">
        <v>184.89</v>
      </c>
      <c r="K532" s="5">
        <v>183.02500000000001</v>
      </c>
      <c r="L532" s="5">
        <v>184.15700000000001</v>
      </c>
      <c r="M532" s="6" t="s">
        <v>6546</v>
      </c>
      <c r="N532" s="6" t="s">
        <v>6547</v>
      </c>
      <c r="O532" s="6" t="s">
        <v>6548</v>
      </c>
      <c r="P532" s="5">
        <v>0</v>
      </c>
      <c r="Q532" s="5">
        <v>0</v>
      </c>
      <c r="R532" s="6"/>
      <c r="S532" s="7"/>
    </row>
    <row r="533" spans="1:19" ht="13" x14ac:dyDescent="0.15">
      <c r="A533" s="5">
        <v>397</v>
      </c>
      <c r="B533" s="6" t="s">
        <v>28</v>
      </c>
      <c r="C533" s="6" t="s">
        <v>3366</v>
      </c>
      <c r="D533" s="5">
        <v>31</v>
      </c>
      <c r="E533" s="6" t="s">
        <v>1619</v>
      </c>
      <c r="F533" s="5">
        <v>3</v>
      </c>
      <c r="G533" s="5">
        <v>1.49</v>
      </c>
      <c r="H533" s="5">
        <v>1.49</v>
      </c>
      <c r="I533" s="5">
        <v>184.89</v>
      </c>
      <c r="J533" s="5">
        <v>186.38</v>
      </c>
      <c r="K533" s="5">
        <v>184.15700000000001</v>
      </c>
      <c r="L533" s="5">
        <v>185.28100000000001</v>
      </c>
      <c r="M533" s="6" t="s">
        <v>6549</v>
      </c>
      <c r="N533" s="6" t="s">
        <v>6550</v>
      </c>
      <c r="O533" s="6" t="s">
        <v>6551</v>
      </c>
      <c r="P533" s="5">
        <v>0</v>
      </c>
      <c r="Q533" s="5">
        <v>0</v>
      </c>
      <c r="R533" s="6"/>
      <c r="S533" s="7"/>
    </row>
    <row r="534" spans="1:19" ht="13" x14ac:dyDescent="0.15">
      <c r="A534" s="5">
        <v>397</v>
      </c>
      <c r="B534" s="6" t="s">
        <v>28</v>
      </c>
      <c r="C534" s="6" t="s">
        <v>3366</v>
      </c>
      <c r="D534" s="5">
        <v>31</v>
      </c>
      <c r="E534" s="6" t="s">
        <v>1619</v>
      </c>
      <c r="F534" s="5">
        <v>4</v>
      </c>
      <c r="G534" s="5">
        <v>1.08</v>
      </c>
      <c r="H534" s="5">
        <v>1.08</v>
      </c>
      <c r="I534" s="5">
        <v>186.38</v>
      </c>
      <c r="J534" s="5">
        <v>187.46</v>
      </c>
      <c r="K534" s="5">
        <v>185.28100000000001</v>
      </c>
      <c r="L534" s="5">
        <v>186.096</v>
      </c>
      <c r="M534" s="6" t="s">
        <v>6552</v>
      </c>
      <c r="N534" s="6" t="s">
        <v>6553</v>
      </c>
      <c r="O534" s="6" t="s">
        <v>6554</v>
      </c>
      <c r="P534" s="5">
        <v>0</v>
      </c>
      <c r="Q534" s="5">
        <v>0</v>
      </c>
      <c r="R534" s="6"/>
      <c r="S534" s="7"/>
    </row>
    <row r="535" spans="1:19" ht="13" x14ac:dyDescent="0.15">
      <c r="A535" s="5">
        <v>397</v>
      </c>
      <c r="B535" s="6" t="s">
        <v>28</v>
      </c>
      <c r="C535" s="6" t="s">
        <v>3366</v>
      </c>
      <c r="D535" s="5">
        <v>31</v>
      </c>
      <c r="E535" s="6" t="s">
        <v>1619</v>
      </c>
      <c r="F535" s="5">
        <v>5</v>
      </c>
      <c r="G535" s="5">
        <v>0.61</v>
      </c>
      <c r="H535" s="5">
        <v>0.61</v>
      </c>
      <c r="I535" s="5">
        <v>187.46</v>
      </c>
      <c r="J535" s="5">
        <v>188.07</v>
      </c>
      <c r="K535" s="5">
        <v>186.096</v>
      </c>
      <c r="L535" s="5">
        <v>186.55600000000001</v>
      </c>
      <c r="M535" s="6" t="s">
        <v>6555</v>
      </c>
      <c r="N535" s="6" t="s">
        <v>6556</v>
      </c>
      <c r="O535" s="6" t="s">
        <v>6557</v>
      </c>
      <c r="P535" s="5">
        <v>0</v>
      </c>
      <c r="Q535" s="5">
        <v>0</v>
      </c>
      <c r="R535" s="6"/>
      <c r="S535" s="7"/>
    </row>
    <row r="536" spans="1:19" ht="13" x14ac:dyDescent="0.15">
      <c r="A536" s="5">
        <v>397</v>
      </c>
      <c r="B536" s="6" t="s">
        <v>28</v>
      </c>
      <c r="C536" s="6" t="s">
        <v>3366</v>
      </c>
      <c r="D536" s="5">
        <v>31</v>
      </c>
      <c r="E536" s="6" t="s">
        <v>1619</v>
      </c>
      <c r="F536" s="6" t="s">
        <v>119</v>
      </c>
      <c r="G536" s="5">
        <v>0.19</v>
      </c>
      <c r="H536" s="5">
        <v>0.19</v>
      </c>
      <c r="I536" s="5">
        <v>188.07</v>
      </c>
      <c r="J536" s="5">
        <v>188.26</v>
      </c>
      <c r="K536" s="5">
        <v>186.55600000000001</v>
      </c>
      <c r="L536" s="5">
        <v>186.7</v>
      </c>
      <c r="M536" s="6" t="s">
        <v>6558</v>
      </c>
      <c r="N536" s="6" t="s">
        <v>6559</v>
      </c>
      <c r="O536" s="6" t="s">
        <v>6560</v>
      </c>
      <c r="P536" s="5">
        <v>0</v>
      </c>
      <c r="Q536" s="5">
        <v>0</v>
      </c>
      <c r="R536" s="6"/>
      <c r="S536" s="7"/>
    </row>
    <row r="537" spans="1:19" ht="13" x14ac:dyDescent="0.15">
      <c r="A537" s="5">
        <v>397</v>
      </c>
      <c r="B537" s="6" t="s">
        <v>28</v>
      </c>
      <c r="C537" s="6" t="s">
        <v>3366</v>
      </c>
      <c r="D537" s="5">
        <v>32</v>
      </c>
      <c r="E537" s="6" t="s">
        <v>1619</v>
      </c>
      <c r="F537" s="5">
        <v>1</v>
      </c>
      <c r="G537" s="5">
        <v>1.49</v>
      </c>
      <c r="H537" s="5">
        <v>1.49</v>
      </c>
      <c r="I537" s="5">
        <v>186.7</v>
      </c>
      <c r="J537" s="5">
        <v>188.19</v>
      </c>
      <c r="K537" s="5">
        <v>186.7</v>
      </c>
      <c r="L537" s="5">
        <v>187.74199999999999</v>
      </c>
      <c r="M537" s="6" t="s">
        <v>6561</v>
      </c>
      <c r="N537" s="6" t="s">
        <v>6562</v>
      </c>
      <c r="O537" s="6" t="s">
        <v>6563</v>
      </c>
      <c r="P537" s="5">
        <v>0</v>
      </c>
      <c r="Q537" s="5">
        <v>0</v>
      </c>
      <c r="R537" s="6"/>
      <c r="S537" s="7"/>
    </row>
    <row r="538" spans="1:19" ht="13" x14ac:dyDescent="0.15">
      <c r="A538" s="5">
        <v>397</v>
      </c>
      <c r="B538" s="6" t="s">
        <v>28</v>
      </c>
      <c r="C538" s="6" t="s">
        <v>3366</v>
      </c>
      <c r="D538" s="5">
        <v>32</v>
      </c>
      <c r="E538" s="6" t="s">
        <v>1619</v>
      </c>
      <c r="F538" s="5">
        <v>2</v>
      </c>
      <c r="G538" s="5">
        <v>1.5</v>
      </c>
      <c r="H538" s="5">
        <v>1.5</v>
      </c>
      <c r="I538" s="5">
        <v>188.19</v>
      </c>
      <c r="J538" s="5">
        <v>189.69</v>
      </c>
      <c r="K538" s="5">
        <v>187.74199999999999</v>
      </c>
      <c r="L538" s="5">
        <v>188.79</v>
      </c>
      <c r="M538" s="6" t="s">
        <v>6564</v>
      </c>
      <c r="N538" s="6" t="s">
        <v>6565</v>
      </c>
      <c r="O538" s="6" t="s">
        <v>6566</v>
      </c>
      <c r="P538" s="5">
        <v>0</v>
      </c>
      <c r="Q538" s="5">
        <v>0</v>
      </c>
      <c r="R538" s="6"/>
      <c r="S538" s="7"/>
    </row>
    <row r="539" spans="1:19" ht="13" x14ac:dyDescent="0.15">
      <c r="A539" s="5">
        <v>397</v>
      </c>
      <c r="B539" s="6" t="s">
        <v>28</v>
      </c>
      <c r="C539" s="6" t="s">
        <v>3366</v>
      </c>
      <c r="D539" s="5">
        <v>32</v>
      </c>
      <c r="E539" s="6" t="s">
        <v>1619</v>
      </c>
      <c r="F539" s="5">
        <v>3</v>
      </c>
      <c r="G539" s="5">
        <v>1.5</v>
      </c>
      <c r="H539" s="5">
        <v>1.5</v>
      </c>
      <c r="I539" s="5">
        <v>189.69</v>
      </c>
      <c r="J539" s="5">
        <v>191.19</v>
      </c>
      <c r="K539" s="5">
        <v>188.79</v>
      </c>
      <c r="L539" s="5">
        <v>189.839</v>
      </c>
      <c r="M539" s="6" t="s">
        <v>6567</v>
      </c>
      <c r="N539" s="6" t="s">
        <v>6568</v>
      </c>
      <c r="O539" s="6" t="s">
        <v>6569</v>
      </c>
      <c r="P539" s="5">
        <v>0</v>
      </c>
      <c r="Q539" s="5">
        <v>0</v>
      </c>
      <c r="R539" s="6"/>
      <c r="S539" s="7"/>
    </row>
    <row r="540" spans="1:19" ht="13" x14ac:dyDescent="0.15">
      <c r="A540" s="5">
        <v>397</v>
      </c>
      <c r="B540" s="6" t="s">
        <v>28</v>
      </c>
      <c r="C540" s="6" t="s">
        <v>3366</v>
      </c>
      <c r="D540" s="5">
        <v>32</v>
      </c>
      <c r="E540" s="6" t="s">
        <v>1619</v>
      </c>
      <c r="F540" s="5">
        <v>4</v>
      </c>
      <c r="G540" s="5">
        <v>1.5</v>
      </c>
      <c r="H540" s="5">
        <v>1.5</v>
      </c>
      <c r="I540" s="5">
        <v>191.19</v>
      </c>
      <c r="J540" s="5">
        <v>192.69</v>
      </c>
      <c r="K540" s="5">
        <v>189.839</v>
      </c>
      <c r="L540" s="5">
        <v>190.887</v>
      </c>
      <c r="M540" s="6" t="s">
        <v>6570</v>
      </c>
      <c r="N540" s="6" t="s">
        <v>6571</v>
      </c>
      <c r="O540" s="6" t="s">
        <v>6572</v>
      </c>
      <c r="P540" s="5">
        <v>0</v>
      </c>
      <c r="Q540" s="5">
        <v>0</v>
      </c>
      <c r="R540" s="6"/>
      <c r="S540" s="7"/>
    </row>
    <row r="541" spans="1:19" ht="13" x14ac:dyDescent="0.15">
      <c r="A541" s="5">
        <v>397</v>
      </c>
      <c r="B541" s="6" t="s">
        <v>28</v>
      </c>
      <c r="C541" s="6" t="s">
        <v>3366</v>
      </c>
      <c r="D541" s="5">
        <v>32</v>
      </c>
      <c r="E541" s="6" t="s">
        <v>1619</v>
      </c>
      <c r="F541" s="5">
        <v>5</v>
      </c>
      <c r="G541" s="5">
        <v>0.76</v>
      </c>
      <c r="H541" s="5">
        <v>0.76</v>
      </c>
      <c r="I541" s="5">
        <v>192.69</v>
      </c>
      <c r="J541" s="5">
        <v>193.45</v>
      </c>
      <c r="K541" s="5">
        <v>190.887</v>
      </c>
      <c r="L541" s="5">
        <v>191.41800000000001</v>
      </c>
      <c r="M541" s="6" t="s">
        <v>6573</v>
      </c>
      <c r="N541" s="6" t="s">
        <v>6574</v>
      </c>
      <c r="O541" s="6" t="s">
        <v>6575</v>
      </c>
      <c r="P541" s="5">
        <v>0</v>
      </c>
      <c r="Q541" s="5">
        <v>0</v>
      </c>
      <c r="R541" s="6"/>
      <c r="S541" s="7"/>
    </row>
    <row r="542" spans="1:19" ht="13" x14ac:dyDescent="0.15">
      <c r="A542" s="5">
        <v>397</v>
      </c>
      <c r="B542" s="6" t="s">
        <v>28</v>
      </c>
      <c r="C542" s="6" t="s">
        <v>3366</v>
      </c>
      <c r="D542" s="5">
        <v>32</v>
      </c>
      <c r="E542" s="6" t="s">
        <v>1619</v>
      </c>
      <c r="F542" s="6" t="s">
        <v>119</v>
      </c>
      <c r="G542" s="5">
        <v>0.26</v>
      </c>
      <c r="H542" s="5">
        <v>0.26</v>
      </c>
      <c r="I542" s="5">
        <v>193.45</v>
      </c>
      <c r="J542" s="5">
        <v>193.71</v>
      </c>
      <c r="K542" s="5">
        <v>191.41800000000001</v>
      </c>
      <c r="L542" s="5">
        <v>191.6</v>
      </c>
      <c r="M542" s="6" t="s">
        <v>6576</v>
      </c>
      <c r="N542" s="6" t="s">
        <v>6577</v>
      </c>
      <c r="O542" s="6" t="s">
        <v>6578</v>
      </c>
      <c r="P542" s="5">
        <v>0</v>
      </c>
      <c r="Q542" s="5">
        <v>0</v>
      </c>
      <c r="R542" s="6"/>
      <c r="S542" s="7"/>
    </row>
    <row r="543" spans="1:19" ht="13" x14ac:dyDescent="0.15">
      <c r="A543" s="5">
        <v>397</v>
      </c>
      <c r="B543" s="6" t="s">
        <v>28</v>
      </c>
      <c r="C543" s="6" t="s">
        <v>3366</v>
      </c>
      <c r="D543" s="5">
        <v>33</v>
      </c>
      <c r="E543" s="6" t="s">
        <v>1619</v>
      </c>
      <c r="F543" s="5">
        <v>1</v>
      </c>
      <c r="G543" s="5">
        <v>1.5</v>
      </c>
      <c r="H543" s="5">
        <v>1.5</v>
      </c>
      <c r="I543" s="5">
        <v>191.6</v>
      </c>
      <c r="J543" s="5">
        <v>193.1</v>
      </c>
      <c r="K543" s="5">
        <v>191.6</v>
      </c>
      <c r="L543" s="5">
        <v>192.66800000000001</v>
      </c>
      <c r="M543" s="6" t="s">
        <v>6579</v>
      </c>
      <c r="N543" s="6" t="s">
        <v>6580</v>
      </c>
      <c r="O543" s="6" t="s">
        <v>6581</v>
      </c>
      <c r="P543" s="5">
        <v>0</v>
      </c>
      <c r="Q543" s="5">
        <v>0</v>
      </c>
      <c r="R543" s="6"/>
      <c r="S543" s="7"/>
    </row>
    <row r="544" spans="1:19" ht="13" x14ac:dyDescent="0.15">
      <c r="A544" s="5">
        <v>397</v>
      </c>
      <c r="B544" s="6" t="s">
        <v>28</v>
      </c>
      <c r="C544" s="6" t="s">
        <v>3366</v>
      </c>
      <c r="D544" s="5">
        <v>33</v>
      </c>
      <c r="E544" s="6" t="s">
        <v>1619</v>
      </c>
      <c r="F544" s="5">
        <v>2</v>
      </c>
      <c r="G544" s="5">
        <v>1.5</v>
      </c>
      <c r="H544" s="5">
        <v>1.5</v>
      </c>
      <c r="I544" s="5">
        <v>193.1</v>
      </c>
      <c r="J544" s="5">
        <v>194.6</v>
      </c>
      <c r="K544" s="5">
        <v>192.66800000000001</v>
      </c>
      <c r="L544" s="5">
        <v>193.73699999999999</v>
      </c>
      <c r="M544" s="6" t="s">
        <v>6582</v>
      </c>
      <c r="N544" s="6" t="s">
        <v>6583</v>
      </c>
      <c r="O544" s="6" t="s">
        <v>6584</v>
      </c>
      <c r="P544" s="5">
        <v>0</v>
      </c>
      <c r="Q544" s="5">
        <v>0</v>
      </c>
      <c r="R544" s="6"/>
      <c r="S544" s="7"/>
    </row>
    <row r="545" spans="1:19" ht="13" x14ac:dyDescent="0.15">
      <c r="A545" s="5">
        <v>397</v>
      </c>
      <c r="B545" s="6" t="s">
        <v>28</v>
      </c>
      <c r="C545" s="6" t="s">
        <v>3366</v>
      </c>
      <c r="D545" s="5">
        <v>33</v>
      </c>
      <c r="E545" s="6" t="s">
        <v>1619</v>
      </c>
      <c r="F545" s="5">
        <v>3</v>
      </c>
      <c r="G545" s="5">
        <v>1.49</v>
      </c>
      <c r="H545" s="5">
        <v>1.49</v>
      </c>
      <c r="I545" s="5">
        <v>194.6</v>
      </c>
      <c r="J545" s="5">
        <v>196.09</v>
      </c>
      <c r="K545" s="5">
        <v>193.73699999999999</v>
      </c>
      <c r="L545" s="5">
        <v>194.798</v>
      </c>
      <c r="M545" s="6" t="s">
        <v>6585</v>
      </c>
      <c r="N545" s="6" t="s">
        <v>6586</v>
      </c>
      <c r="O545" s="6" t="s">
        <v>6587</v>
      </c>
      <c r="P545" s="5">
        <v>0</v>
      </c>
      <c r="Q545" s="5">
        <v>0</v>
      </c>
      <c r="R545" s="6"/>
      <c r="S545" s="7"/>
    </row>
    <row r="546" spans="1:19" ht="13" x14ac:dyDescent="0.15">
      <c r="A546" s="5">
        <v>397</v>
      </c>
      <c r="B546" s="6" t="s">
        <v>28</v>
      </c>
      <c r="C546" s="6" t="s">
        <v>3366</v>
      </c>
      <c r="D546" s="5">
        <v>33</v>
      </c>
      <c r="E546" s="6" t="s">
        <v>1619</v>
      </c>
      <c r="F546" s="5">
        <v>4</v>
      </c>
      <c r="G546" s="5">
        <v>1.21</v>
      </c>
      <c r="H546" s="5">
        <v>1.21</v>
      </c>
      <c r="I546" s="5">
        <v>196.09</v>
      </c>
      <c r="J546" s="5">
        <v>197.3</v>
      </c>
      <c r="K546" s="5">
        <v>194.798</v>
      </c>
      <c r="L546" s="5">
        <v>195.66</v>
      </c>
      <c r="M546" s="6" t="s">
        <v>6588</v>
      </c>
      <c r="N546" s="6" t="s">
        <v>6589</v>
      </c>
      <c r="O546" s="6" t="s">
        <v>6590</v>
      </c>
      <c r="P546" s="5">
        <v>0</v>
      </c>
      <c r="Q546" s="5">
        <v>0</v>
      </c>
      <c r="R546" s="6"/>
      <c r="S546" s="7"/>
    </row>
    <row r="547" spans="1:19" ht="13" x14ac:dyDescent="0.15">
      <c r="A547" s="5">
        <v>397</v>
      </c>
      <c r="B547" s="6" t="s">
        <v>28</v>
      </c>
      <c r="C547" s="6" t="s">
        <v>3366</v>
      </c>
      <c r="D547" s="5">
        <v>33</v>
      </c>
      <c r="E547" s="6" t="s">
        <v>1619</v>
      </c>
      <c r="F547" s="5">
        <v>5</v>
      </c>
      <c r="G547" s="5">
        <v>0.88</v>
      </c>
      <c r="H547" s="5">
        <v>0.88</v>
      </c>
      <c r="I547" s="5">
        <v>197.3</v>
      </c>
      <c r="J547" s="5">
        <v>198.18</v>
      </c>
      <c r="K547" s="5">
        <v>195.66</v>
      </c>
      <c r="L547" s="5">
        <v>196.286</v>
      </c>
      <c r="M547" s="6" t="s">
        <v>6591</v>
      </c>
      <c r="N547" s="6" t="s">
        <v>6592</v>
      </c>
      <c r="O547" s="6" t="s">
        <v>6593</v>
      </c>
      <c r="P547" s="5">
        <v>0</v>
      </c>
      <c r="Q547" s="5">
        <v>0</v>
      </c>
      <c r="R547" s="6"/>
      <c r="S547" s="7"/>
    </row>
    <row r="548" spans="1:19" ht="13" x14ac:dyDescent="0.15">
      <c r="A548" s="5">
        <v>397</v>
      </c>
      <c r="B548" s="6" t="s">
        <v>28</v>
      </c>
      <c r="C548" s="6" t="s">
        <v>3366</v>
      </c>
      <c r="D548" s="5">
        <v>33</v>
      </c>
      <c r="E548" s="6" t="s">
        <v>1619</v>
      </c>
      <c r="F548" s="6" t="s">
        <v>119</v>
      </c>
      <c r="G548" s="5">
        <v>0.16</v>
      </c>
      <c r="H548" s="5">
        <v>0.16</v>
      </c>
      <c r="I548" s="5">
        <v>198.18</v>
      </c>
      <c r="J548" s="5">
        <v>198.34</v>
      </c>
      <c r="K548" s="5">
        <v>196.286</v>
      </c>
      <c r="L548" s="5">
        <v>196.4</v>
      </c>
      <c r="M548" s="6" t="s">
        <v>6594</v>
      </c>
      <c r="N548" s="6" t="s">
        <v>6595</v>
      </c>
      <c r="O548" s="6" t="s">
        <v>6596</v>
      </c>
      <c r="P548" s="5">
        <v>0</v>
      </c>
      <c r="Q548" s="5">
        <v>0</v>
      </c>
      <c r="R548" s="6"/>
      <c r="S548" s="7"/>
    </row>
    <row r="549" spans="1:19" ht="13" x14ac:dyDescent="0.15">
      <c r="A549" s="5">
        <v>397</v>
      </c>
      <c r="B549" s="6" t="s">
        <v>28</v>
      </c>
      <c r="C549" s="6" t="s">
        <v>3366</v>
      </c>
      <c r="D549" s="5">
        <v>34</v>
      </c>
      <c r="E549" s="6" t="s">
        <v>1619</v>
      </c>
      <c r="F549" s="5">
        <v>1</v>
      </c>
      <c r="G549" s="5">
        <v>1.5</v>
      </c>
      <c r="H549" s="5">
        <v>1.5</v>
      </c>
      <c r="I549" s="5">
        <v>196.4</v>
      </c>
      <c r="J549" s="5">
        <v>197.9</v>
      </c>
      <c r="K549" s="5">
        <v>196.4</v>
      </c>
      <c r="L549" s="5">
        <v>197.494</v>
      </c>
      <c r="M549" s="6" t="s">
        <v>6597</v>
      </c>
      <c r="N549" s="6" t="s">
        <v>6598</v>
      </c>
      <c r="O549" s="6" t="s">
        <v>6599</v>
      </c>
      <c r="P549" s="5">
        <v>0</v>
      </c>
      <c r="Q549" s="5">
        <v>0</v>
      </c>
      <c r="R549" s="6"/>
      <c r="S549" s="7"/>
    </row>
    <row r="550" spans="1:19" ht="13" x14ac:dyDescent="0.15">
      <c r="A550" s="5">
        <v>397</v>
      </c>
      <c r="B550" s="6" t="s">
        <v>28</v>
      </c>
      <c r="C550" s="6" t="s">
        <v>3366</v>
      </c>
      <c r="D550" s="5">
        <v>34</v>
      </c>
      <c r="E550" s="6" t="s">
        <v>1619</v>
      </c>
      <c r="F550" s="5">
        <v>2</v>
      </c>
      <c r="G550" s="5">
        <v>1.5</v>
      </c>
      <c r="H550" s="5">
        <v>1.5</v>
      </c>
      <c r="I550" s="5">
        <v>197.9</v>
      </c>
      <c r="J550" s="5">
        <v>199.4</v>
      </c>
      <c r="K550" s="5">
        <v>197.494</v>
      </c>
      <c r="L550" s="5">
        <v>198.58799999999999</v>
      </c>
      <c r="M550" s="6" t="s">
        <v>6600</v>
      </c>
      <c r="N550" s="6" t="s">
        <v>6601</v>
      </c>
      <c r="O550" s="6" t="s">
        <v>6602</v>
      </c>
      <c r="P550" s="5">
        <v>0</v>
      </c>
      <c r="Q550" s="5">
        <v>0</v>
      </c>
      <c r="R550" s="6"/>
      <c r="S550" s="7"/>
    </row>
    <row r="551" spans="1:19" ht="13" x14ac:dyDescent="0.15">
      <c r="A551" s="5">
        <v>397</v>
      </c>
      <c r="B551" s="6" t="s">
        <v>28</v>
      </c>
      <c r="C551" s="6" t="s">
        <v>3366</v>
      </c>
      <c r="D551" s="5">
        <v>34</v>
      </c>
      <c r="E551" s="6" t="s">
        <v>1619</v>
      </c>
      <c r="F551" s="5">
        <v>3</v>
      </c>
      <c r="G551" s="5">
        <v>1.5</v>
      </c>
      <c r="H551" s="5">
        <v>1.5</v>
      </c>
      <c r="I551" s="5">
        <v>199.4</v>
      </c>
      <c r="J551" s="5">
        <v>200.9</v>
      </c>
      <c r="K551" s="5">
        <v>198.58799999999999</v>
      </c>
      <c r="L551" s="5">
        <v>199.68100000000001</v>
      </c>
      <c r="M551" s="6" t="s">
        <v>6603</v>
      </c>
      <c r="N551" s="6" t="s">
        <v>6604</v>
      </c>
      <c r="O551" s="6" t="s">
        <v>6605</v>
      </c>
      <c r="P551" s="5">
        <v>0</v>
      </c>
      <c r="Q551" s="5">
        <v>0</v>
      </c>
      <c r="R551" s="6"/>
      <c r="S551" s="7"/>
    </row>
    <row r="552" spans="1:19" ht="13" x14ac:dyDescent="0.15">
      <c r="A552" s="5">
        <v>397</v>
      </c>
      <c r="B552" s="6" t="s">
        <v>28</v>
      </c>
      <c r="C552" s="6" t="s">
        <v>3366</v>
      </c>
      <c r="D552" s="5">
        <v>34</v>
      </c>
      <c r="E552" s="6" t="s">
        <v>1619</v>
      </c>
      <c r="F552" s="5">
        <v>4</v>
      </c>
      <c r="G552" s="5">
        <v>1.21</v>
      </c>
      <c r="H552" s="5">
        <v>1.21</v>
      </c>
      <c r="I552" s="5">
        <v>200.9</v>
      </c>
      <c r="J552" s="5">
        <v>202.11</v>
      </c>
      <c r="K552" s="5">
        <v>199.68100000000001</v>
      </c>
      <c r="L552" s="5">
        <v>200.56399999999999</v>
      </c>
      <c r="M552" s="6" t="s">
        <v>6606</v>
      </c>
      <c r="N552" s="6" t="s">
        <v>6607</v>
      </c>
      <c r="O552" s="6" t="s">
        <v>6608</v>
      </c>
      <c r="P552" s="5">
        <v>0</v>
      </c>
      <c r="Q552" s="5">
        <v>0</v>
      </c>
      <c r="R552" s="6"/>
      <c r="S552" s="7"/>
    </row>
    <row r="553" spans="1:19" ht="13" x14ac:dyDescent="0.15">
      <c r="A553" s="5">
        <v>397</v>
      </c>
      <c r="B553" s="6" t="s">
        <v>28</v>
      </c>
      <c r="C553" s="6" t="s">
        <v>3366</v>
      </c>
      <c r="D553" s="5">
        <v>34</v>
      </c>
      <c r="E553" s="6" t="s">
        <v>1619</v>
      </c>
      <c r="F553" s="5">
        <v>5</v>
      </c>
      <c r="G553" s="5">
        <v>0.79</v>
      </c>
      <c r="H553" s="5">
        <v>0.79</v>
      </c>
      <c r="I553" s="5">
        <v>202.11</v>
      </c>
      <c r="J553" s="5">
        <v>202.9</v>
      </c>
      <c r="K553" s="5">
        <v>200.56399999999999</v>
      </c>
      <c r="L553" s="5">
        <v>201.14</v>
      </c>
      <c r="M553" s="6" t="s">
        <v>6609</v>
      </c>
      <c r="N553" s="6" t="s">
        <v>6610</v>
      </c>
      <c r="O553" s="6" t="s">
        <v>6611</v>
      </c>
      <c r="P553" s="5">
        <v>0</v>
      </c>
      <c r="Q553" s="5">
        <v>0</v>
      </c>
      <c r="R553" s="6"/>
      <c r="S553" s="7"/>
    </row>
    <row r="554" spans="1:19" ht="13" x14ac:dyDescent="0.15">
      <c r="A554" s="5">
        <v>397</v>
      </c>
      <c r="B554" s="6" t="s">
        <v>28</v>
      </c>
      <c r="C554" s="6" t="s">
        <v>3366</v>
      </c>
      <c r="D554" s="5">
        <v>34</v>
      </c>
      <c r="E554" s="6" t="s">
        <v>1619</v>
      </c>
      <c r="F554" s="6" t="s">
        <v>119</v>
      </c>
      <c r="G554" s="5">
        <v>0.22</v>
      </c>
      <c r="H554" s="5">
        <v>0.22</v>
      </c>
      <c r="I554" s="5">
        <v>202.9</v>
      </c>
      <c r="J554" s="5">
        <v>203.12</v>
      </c>
      <c r="K554" s="5">
        <v>201.14</v>
      </c>
      <c r="L554" s="5">
        <v>201.3</v>
      </c>
      <c r="M554" s="6" t="s">
        <v>6612</v>
      </c>
      <c r="N554" s="6" t="s">
        <v>6613</v>
      </c>
      <c r="O554" s="6" t="s">
        <v>6614</v>
      </c>
      <c r="P554" s="5">
        <v>0</v>
      </c>
      <c r="Q554" s="5">
        <v>0</v>
      </c>
      <c r="R554" s="6"/>
      <c r="S554" s="7"/>
    </row>
    <row r="555" spans="1:19" ht="13" x14ac:dyDescent="0.15">
      <c r="A555" s="5">
        <v>397</v>
      </c>
      <c r="B555" s="6" t="s">
        <v>28</v>
      </c>
      <c r="C555" s="6" t="s">
        <v>3366</v>
      </c>
      <c r="D555" s="5">
        <v>35</v>
      </c>
      <c r="E555" s="6" t="s">
        <v>1619</v>
      </c>
      <c r="F555" s="5">
        <v>1</v>
      </c>
      <c r="G555" s="5">
        <v>1.49</v>
      </c>
      <c r="H555" s="5">
        <v>1.49</v>
      </c>
      <c r="I555" s="5">
        <v>201.3</v>
      </c>
      <c r="J555" s="5">
        <v>202.79</v>
      </c>
      <c r="K555" s="5">
        <v>201.3</v>
      </c>
      <c r="L555" s="5">
        <v>202.42099999999999</v>
      </c>
      <c r="M555" s="6" t="s">
        <v>6615</v>
      </c>
      <c r="N555" s="6" t="s">
        <v>6616</v>
      </c>
      <c r="O555" s="6" t="s">
        <v>6617</v>
      </c>
      <c r="P555" s="5">
        <v>0</v>
      </c>
      <c r="Q555" s="5">
        <v>0</v>
      </c>
      <c r="R555" s="6"/>
      <c r="S555" s="7"/>
    </row>
    <row r="556" spans="1:19" ht="13" x14ac:dyDescent="0.15">
      <c r="A556" s="5">
        <v>397</v>
      </c>
      <c r="B556" s="6" t="s">
        <v>28</v>
      </c>
      <c r="C556" s="6" t="s">
        <v>3366</v>
      </c>
      <c r="D556" s="5">
        <v>35</v>
      </c>
      <c r="E556" s="6" t="s">
        <v>1619</v>
      </c>
      <c r="F556" s="5">
        <v>2</v>
      </c>
      <c r="G556" s="5">
        <v>1.5</v>
      </c>
      <c r="H556" s="5">
        <v>1.5</v>
      </c>
      <c r="I556" s="5">
        <v>202.79</v>
      </c>
      <c r="J556" s="5">
        <v>204.29</v>
      </c>
      <c r="K556" s="5">
        <v>202.42099999999999</v>
      </c>
      <c r="L556" s="5">
        <v>203.55</v>
      </c>
      <c r="M556" s="6" t="s">
        <v>6618</v>
      </c>
      <c r="N556" s="6" t="s">
        <v>6619</v>
      </c>
      <c r="O556" s="6" t="s">
        <v>6620</v>
      </c>
      <c r="P556" s="5">
        <v>0</v>
      </c>
      <c r="Q556" s="5">
        <v>0</v>
      </c>
      <c r="R556" s="6"/>
      <c r="S556" s="7"/>
    </row>
    <row r="557" spans="1:19" ht="13" x14ac:dyDescent="0.15">
      <c r="A557" s="5">
        <v>397</v>
      </c>
      <c r="B557" s="6" t="s">
        <v>28</v>
      </c>
      <c r="C557" s="6" t="s">
        <v>3366</v>
      </c>
      <c r="D557" s="5">
        <v>35</v>
      </c>
      <c r="E557" s="6" t="s">
        <v>1619</v>
      </c>
      <c r="F557" s="5">
        <v>3</v>
      </c>
      <c r="G557" s="5">
        <v>1.5</v>
      </c>
      <c r="H557" s="5">
        <v>1.51</v>
      </c>
      <c r="I557" s="5">
        <v>204.29</v>
      </c>
      <c r="J557" s="5">
        <v>205.8</v>
      </c>
      <c r="K557" s="5">
        <v>203.55</v>
      </c>
      <c r="L557" s="5">
        <v>204.68600000000001</v>
      </c>
      <c r="M557" s="6" t="s">
        <v>6621</v>
      </c>
      <c r="N557" s="6" t="s">
        <v>6622</v>
      </c>
      <c r="O557" s="6" t="s">
        <v>6623</v>
      </c>
      <c r="P557" s="5">
        <v>0</v>
      </c>
      <c r="Q557" s="5">
        <v>0</v>
      </c>
      <c r="R557" s="6"/>
      <c r="S557" s="7"/>
    </row>
    <row r="558" spans="1:19" ht="13" x14ac:dyDescent="0.15">
      <c r="A558" s="5">
        <v>397</v>
      </c>
      <c r="B558" s="6" t="s">
        <v>28</v>
      </c>
      <c r="C558" s="6" t="s">
        <v>3366</v>
      </c>
      <c r="D558" s="5">
        <v>35</v>
      </c>
      <c r="E558" s="6" t="s">
        <v>1619</v>
      </c>
      <c r="F558" s="5">
        <v>4</v>
      </c>
      <c r="G558" s="5">
        <v>1.01</v>
      </c>
      <c r="H558" s="5">
        <v>1.01</v>
      </c>
      <c r="I558" s="5">
        <v>205.8</v>
      </c>
      <c r="J558" s="5">
        <v>206.81</v>
      </c>
      <c r="K558" s="5">
        <v>204.68600000000001</v>
      </c>
      <c r="L558" s="5">
        <v>205.446</v>
      </c>
      <c r="M558" s="6" t="s">
        <v>6624</v>
      </c>
      <c r="N558" s="6" t="s">
        <v>6625</v>
      </c>
      <c r="O558" s="6" t="s">
        <v>6626</v>
      </c>
      <c r="P558" s="5">
        <v>0</v>
      </c>
      <c r="Q558" s="5">
        <v>0</v>
      </c>
      <c r="R558" s="6"/>
      <c r="S558" s="7"/>
    </row>
    <row r="559" spans="1:19" ht="13" x14ac:dyDescent="0.15">
      <c r="A559" s="5">
        <v>397</v>
      </c>
      <c r="B559" s="6" t="s">
        <v>28</v>
      </c>
      <c r="C559" s="6" t="s">
        <v>3366</v>
      </c>
      <c r="D559" s="5">
        <v>35</v>
      </c>
      <c r="E559" s="6" t="s">
        <v>1619</v>
      </c>
      <c r="F559" s="5">
        <v>5</v>
      </c>
      <c r="G559" s="5">
        <v>0.64</v>
      </c>
      <c r="H559" s="5">
        <v>0.64</v>
      </c>
      <c r="I559" s="5">
        <v>206.81</v>
      </c>
      <c r="J559" s="5">
        <v>207.45</v>
      </c>
      <c r="K559" s="5">
        <v>205.446</v>
      </c>
      <c r="L559" s="5">
        <v>205.92699999999999</v>
      </c>
      <c r="M559" s="6" t="s">
        <v>6627</v>
      </c>
      <c r="N559" s="6" t="s">
        <v>6628</v>
      </c>
      <c r="O559" s="6" t="s">
        <v>6629</v>
      </c>
      <c r="P559" s="5">
        <v>0</v>
      </c>
      <c r="Q559" s="5">
        <v>0</v>
      </c>
      <c r="R559" s="6"/>
      <c r="S559" s="7"/>
    </row>
    <row r="560" spans="1:19" ht="13" x14ac:dyDescent="0.15">
      <c r="A560" s="5">
        <v>397</v>
      </c>
      <c r="B560" s="6" t="s">
        <v>28</v>
      </c>
      <c r="C560" s="6" t="s">
        <v>3366</v>
      </c>
      <c r="D560" s="5">
        <v>35</v>
      </c>
      <c r="E560" s="6" t="s">
        <v>1619</v>
      </c>
      <c r="F560" s="6" t="s">
        <v>119</v>
      </c>
      <c r="G560" s="5">
        <v>0.23</v>
      </c>
      <c r="H560" s="5">
        <v>0.23</v>
      </c>
      <c r="I560" s="5">
        <v>207.45</v>
      </c>
      <c r="J560" s="5">
        <v>207.68</v>
      </c>
      <c r="K560" s="5">
        <v>205.92699999999999</v>
      </c>
      <c r="L560" s="5">
        <v>206.1</v>
      </c>
      <c r="M560" s="6" t="s">
        <v>6630</v>
      </c>
      <c r="N560" s="6" t="s">
        <v>6631</v>
      </c>
      <c r="O560" s="6" t="s">
        <v>6632</v>
      </c>
      <c r="P560" s="5">
        <v>0</v>
      </c>
      <c r="Q560" s="5">
        <v>0</v>
      </c>
      <c r="R560" s="6"/>
      <c r="S560" s="7"/>
    </row>
    <row r="561" spans="1:19" ht="13" x14ac:dyDescent="0.15">
      <c r="A561" s="5">
        <v>397</v>
      </c>
      <c r="B561" s="6" t="s">
        <v>28</v>
      </c>
      <c r="C561" s="6" t="s">
        <v>3366</v>
      </c>
      <c r="D561" s="5">
        <v>36</v>
      </c>
      <c r="E561" s="6" t="s">
        <v>1619</v>
      </c>
      <c r="F561" s="5">
        <v>1</v>
      </c>
      <c r="G561" s="5">
        <v>1.5</v>
      </c>
      <c r="H561" s="5">
        <v>1.5</v>
      </c>
      <c r="I561" s="5">
        <v>206.1</v>
      </c>
      <c r="J561" s="5">
        <v>207.6</v>
      </c>
      <c r="K561" s="5">
        <v>206.1</v>
      </c>
      <c r="L561" s="5">
        <v>207.12899999999999</v>
      </c>
      <c r="M561" s="6" t="s">
        <v>6633</v>
      </c>
      <c r="N561" s="6" t="s">
        <v>6634</v>
      </c>
      <c r="O561" s="6" t="s">
        <v>6635</v>
      </c>
      <c r="P561" s="5">
        <v>0</v>
      </c>
      <c r="Q561" s="5">
        <v>0</v>
      </c>
      <c r="R561" s="6"/>
      <c r="S561" s="7"/>
    </row>
    <row r="562" spans="1:19" ht="13" x14ac:dyDescent="0.15">
      <c r="A562" s="5">
        <v>397</v>
      </c>
      <c r="B562" s="6" t="s">
        <v>28</v>
      </c>
      <c r="C562" s="6" t="s">
        <v>3366</v>
      </c>
      <c r="D562" s="5">
        <v>36</v>
      </c>
      <c r="E562" s="6" t="s">
        <v>1619</v>
      </c>
      <c r="F562" s="5">
        <v>2</v>
      </c>
      <c r="G562" s="5">
        <v>1.5</v>
      </c>
      <c r="H562" s="5">
        <v>1.5</v>
      </c>
      <c r="I562" s="5">
        <v>207.6</v>
      </c>
      <c r="J562" s="5">
        <v>209.1</v>
      </c>
      <c r="K562" s="5">
        <v>207.12899999999999</v>
      </c>
      <c r="L562" s="5">
        <v>208.15899999999999</v>
      </c>
      <c r="M562" s="6" t="s">
        <v>6636</v>
      </c>
      <c r="N562" s="6" t="s">
        <v>6637</v>
      </c>
      <c r="O562" s="6" t="s">
        <v>6638</v>
      </c>
      <c r="P562" s="5">
        <v>0</v>
      </c>
      <c r="Q562" s="5">
        <v>0</v>
      </c>
      <c r="R562" s="6"/>
      <c r="S562" s="7"/>
    </row>
    <row r="563" spans="1:19" ht="13" x14ac:dyDescent="0.15">
      <c r="A563" s="5">
        <v>397</v>
      </c>
      <c r="B563" s="6" t="s">
        <v>28</v>
      </c>
      <c r="C563" s="6" t="s">
        <v>3366</v>
      </c>
      <c r="D563" s="5">
        <v>36</v>
      </c>
      <c r="E563" s="6" t="s">
        <v>1619</v>
      </c>
      <c r="F563" s="5">
        <v>3</v>
      </c>
      <c r="G563" s="5">
        <v>1.5</v>
      </c>
      <c r="H563" s="5">
        <v>1.5</v>
      </c>
      <c r="I563" s="5">
        <v>209.1</v>
      </c>
      <c r="J563" s="5">
        <v>210.6</v>
      </c>
      <c r="K563" s="5">
        <v>208.15899999999999</v>
      </c>
      <c r="L563" s="5">
        <v>209.18799999999999</v>
      </c>
      <c r="M563" s="6" t="s">
        <v>6639</v>
      </c>
      <c r="N563" s="6" t="s">
        <v>6640</v>
      </c>
      <c r="O563" s="6" t="s">
        <v>6641</v>
      </c>
      <c r="P563" s="5">
        <v>0</v>
      </c>
      <c r="Q563" s="5">
        <v>0</v>
      </c>
      <c r="R563" s="6"/>
      <c r="S563" s="7"/>
    </row>
    <row r="564" spans="1:19" ht="13" x14ac:dyDescent="0.15">
      <c r="A564" s="5">
        <v>397</v>
      </c>
      <c r="B564" s="6" t="s">
        <v>28</v>
      </c>
      <c r="C564" s="6" t="s">
        <v>3366</v>
      </c>
      <c r="D564" s="5">
        <v>36</v>
      </c>
      <c r="E564" s="6" t="s">
        <v>1619</v>
      </c>
      <c r="F564" s="5">
        <v>4</v>
      </c>
      <c r="G564" s="5">
        <v>1.49</v>
      </c>
      <c r="H564" s="5">
        <v>1.49</v>
      </c>
      <c r="I564" s="5">
        <v>210.6</v>
      </c>
      <c r="J564" s="5">
        <v>212.09</v>
      </c>
      <c r="K564" s="5">
        <v>209.18799999999999</v>
      </c>
      <c r="L564" s="5">
        <v>210.21100000000001</v>
      </c>
      <c r="M564" s="6" t="s">
        <v>6642</v>
      </c>
      <c r="N564" s="6" t="s">
        <v>6643</v>
      </c>
      <c r="O564" s="6" t="s">
        <v>6644</v>
      </c>
      <c r="P564" s="5">
        <v>0</v>
      </c>
      <c r="Q564" s="5">
        <v>0</v>
      </c>
      <c r="R564" s="6"/>
      <c r="S564" s="7"/>
    </row>
    <row r="565" spans="1:19" ht="13" x14ac:dyDescent="0.15">
      <c r="A565" s="5">
        <v>397</v>
      </c>
      <c r="B565" s="6" t="s">
        <v>28</v>
      </c>
      <c r="C565" s="6" t="s">
        <v>3366</v>
      </c>
      <c r="D565" s="5">
        <v>36</v>
      </c>
      <c r="E565" s="6" t="s">
        <v>1619</v>
      </c>
      <c r="F565" s="5">
        <v>5</v>
      </c>
      <c r="G565" s="5">
        <v>0.8</v>
      </c>
      <c r="H565" s="5">
        <v>0.8</v>
      </c>
      <c r="I565" s="5">
        <v>212.09</v>
      </c>
      <c r="J565" s="5">
        <v>212.89</v>
      </c>
      <c r="K565" s="5">
        <v>210.21100000000001</v>
      </c>
      <c r="L565" s="5">
        <v>210.76</v>
      </c>
      <c r="M565" s="6" t="s">
        <v>6645</v>
      </c>
      <c r="N565" s="6" t="s">
        <v>6646</v>
      </c>
      <c r="O565" s="6" t="s">
        <v>6647</v>
      </c>
      <c r="P565" s="5">
        <v>0</v>
      </c>
      <c r="Q565" s="5">
        <v>0</v>
      </c>
      <c r="R565" s="6"/>
      <c r="S565" s="7"/>
    </row>
    <row r="566" spans="1:19" ht="13" x14ac:dyDescent="0.15">
      <c r="A566" s="5">
        <v>397</v>
      </c>
      <c r="B566" s="6" t="s">
        <v>28</v>
      </c>
      <c r="C566" s="6" t="s">
        <v>3366</v>
      </c>
      <c r="D566" s="5">
        <v>36</v>
      </c>
      <c r="E566" s="6" t="s">
        <v>1619</v>
      </c>
      <c r="F566" s="6" t="s">
        <v>119</v>
      </c>
      <c r="G566" s="5">
        <v>0.35</v>
      </c>
      <c r="H566" s="5">
        <v>0.35</v>
      </c>
      <c r="I566" s="5">
        <v>212.89</v>
      </c>
      <c r="J566" s="5">
        <v>213.24</v>
      </c>
      <c r="K566" s="5">
        <v>210.76</v>
      </c>
      <c r="L566" s="5">
        <v>211</v>
      </c>
      <c r="M566" s="6" t="s">
        <v>6648</v>
      </c>
      <c r="N566" s="6" t="s">
        <v>6649</v>
      </c>
      <c r="O566" s="6" t="s">
        <v>6650</v>
      </c>
      <c r="P566" s="5">
        <v>0</v>
      </c>
      <c r="Q566" s="5">
        <v>0</v>
      </c>
      <c r="R566" s="6"/>
      <c r="S566" s="7"/>
    </row>
    <row r="567" spans="1:19" ht="13" x14ac:dyDescent="0.15">
      <c r="A567" s="5">
        <v>397</v>
      </c>
      <c r="B567" s="6" t="s">
        <v>28</v>
      </c>
      <c r="C567" s="6" t="s">
        <v>3366</v>
      </c>
      <c r="D567" s="5">
        <v>37</v>
      </c>
      <c r="E567" s="6" t="s">
        <v>1619</v>
      </c>
      <c r="F567" s="5">
        <v>1</v>
      </c>
      <c r="G567" s="5">
        <v>1.5</v>
      </c>
      <c r="H567" s="5">
        <v>1.5</v>
      </c>
      <c r="I567" s="5">
        <v>211</v>
      </c>
      <c r="J567" s="5">
        <v>212.5</v>
      </c>
      <c r="K567" s="5">
        <v>211</v>
      </c>
      <c r="L567" s="5">
        <v>211.94900000000001</v>
      </c>
      <c r="M567" s="6" t="s">
        <v>6651</v>
      </c>
      <c r="N567" s="6" t="s">
        <v>6652</v>
      </c>
      <c r="O567" s="6" t="s">
        <v>6653</v>
      </c>
      <c r="P567" s="5">
        <v>0</v>
      </c>
      <c r="Q567" s="5">
        <v>0</v>
      </c>
      <c r="R567" s="6"/>
      <c r="S567" s="7"/>
    </row>
    <row r="568" spans="1:19" ht="13" x14ac:dyDescent="0.15">
      <c r="A568" s="5">
        <v>397</v>
      </c>
      <c r="B568" s="6" t="s">
        <v>28</v>
      </c>
      <c r="C568" s="6" t="s">
        <v>3366</v>
      </c>
      <c r="D568" s="5">
        <v>37</v>
      </c>
      <c r="E568" s="6" t="s">
        <v>1619</v>
      </c>
      <c r="F568" s="5">
        <v>2</v>
      </c>
      <c r="G568" s="5">
        <v>1.49</v>
      </c>
      <c r="H568" s="5">
        <v>1.49</v>
      </c>
      <c r="I568" s="5">
        <v>212.5</v>
      </c>
      <c r="J568" s="5">
        <v>213.99</v>
      </c>
      <c r="K568" s="5">
        <v>211.94900000000001</v>
      </c>
      <c r="L568" s="5">
        <v>212.89099999999999</v>
      </c>
      <c r="M568" s="6" t="s">
        <v>6654</v>
      </c>
      <c r="N568" s="6" t="s">
        <v>6655</v>
      </c>
      <c r="O568" s="6" t="s">
        <v>6656</v>
      </c>
      <c r="P568" s="5">
        <v>0</v>
      </c>
      <c r="Q568" s="5">
        <v>0</v>
      </c>
      <c r="R568" s="6"/>
      <c r="S568" s="7"/>
    </row>
    <row r="569" spans="1:19" ht="13" x14ac:dyDescent="0.15">
      <c r="A569" s="5">
        <v>397</v>
      </c>
      <c r="B569" s="6" t="s">
        <v>28</v>
      </c>
      <c r="C569" s="6" t="s">
        <v>3366</v>
      </c>
      <c r="D569" s="5">
        <v>37</v>
      </c>
      <c r="E569" s="6" t="s">
        <v>1619</v>
      </c>
      <c r="F569" s="5">
        <v>3</v>
      </c>
      <c r="G569" s="5">
        <v>1.5</v>
      </c>
      <c r="H569" s="5">
        <v>1.5</v>
      </c>
      <c r="I569" s="5">
        <v>213.99</v>
      </c>
      <c r="J569" s="5">
        <v>215.49</v>
      </c>
      <c r="K569" s="5">
        <v>212.89099999999999</v>
      </c>
      <c r="L569" s="5">
        <v>213.839</v>
      </c>
      <c r="M569" s="6" t="s">
        <v>6657</v>
      </c>
      <c r="N569" s="6" t="s">
        <v>6658</v>
      </c>
      <c r="O569" s="6" t="s">
        <v>6659</v>
      </c>
      <c r="P569" s="5">
        <v>0</v>
      </c>
      <c r="Q569" s="5">
        <v>0</v>
      </c>
      <c r="R569" s="6"/>
      <c r="S569" s="7"/>
    </row>
    <row r="570" spans="1:19" ht="13" x14ac:dyDescent="0.15">
      <c r="A570" s="5">
        <v>397</v>
      </c>
      <c r="B570" s="6" t="s">
        <v>28</v>
      </c>
      <c r="C570" s="6" t="s">
        <v>3366</v>
      </c>
      <c r="D570" s="5">
        <v>37</v>
      </c>
      <c r="E570" s="6" t="s">
        <v>1619</v>
      </c>
      <c r="F570" s="5">
        <v>4</v>
      </c>
      <c r="G570" s="5">
        <v>1.49</v>
      </c>
      <c r="H570" s="5">
        <v>1.49</v>
      </c>
      <c r="I570" s="5">
        <v>215.49</v>
      </c>
      <c r="J570" s="5">
        <v>216.98</v>
      </c>
      <c r="K570" s="5">
        <v>213.839</v>
      </c>
      <c r="L570" s="5">
        <v>214.78200000000001</v>
      </c>
      <c r="M570" s="6" t="s">
        <v>6660</v>
      </c>
      <c r="N570" s="6" t="s">
        <v>6661</v>
      </c>
      <c r="O570" s="6" t="s">
        <v>6662</v>
      </c>
      <c r="P570" s="5">
        <v>0</v>
      </c>
      <c r="Q570" s="5">
        <v>0</v>
      </c>
      <c r="R570" s="6"/>
      <c r="S570" s="7"/>
    </row>
    <row r="571" spans="1:19" ht="13" x14ac:dyDescent="0.15">
      <c r="A571" s="5">
        <v>397</v>
      </c>
      <c r="B571" s="6" t="s">
        <v>28</v>
      </c>
      <c r="C571" s="6" t="s">
        <v>3366</v>
      </c>
      <c r="D571" s="5">
        <v>37</v>
      </c>
      <c r="E571" s="6" t="s">
        <v>1619</v>
      </c>
      <c r="F571" s="5">
        <v>5</v>
      </c>
      <c r="G571" s="5">
        <v>1.4</v>
      </c>
      <c r="H571" s="5">
        <v>1.4</v>
      </c>
      <c r="I571" s="5">
        <v>216.98</v>
      </c>
      <c r="J571" s="5">
        <v>218.38</v>
      </c>
      <c r="K571" s="5">
        <v>214.78200000000001</v>
      </c>
      <c r="L571" s="5">
        <v>215.667</v>
      </c>
      <c r="M571" s="6" t="s">
        <v>6663</v>
      </c>
      <c r="N571" s="6" t="s">
        <v>6664</v>
      </c>
      <c r="O571" s="6" t="s">
        <v>6665</v>
      </c>
      <c r="P571" s="5">
        <v>0</v>
      </c>
      <c r="Q571" s="5">
        <v>0</v>
      </c>
      <c r="R571" s="6"/>
      <c r="S571" s="7"/>
    </row>
    <row r="572" spans="1:19" ht="13" x14ac:dyDescent="0.15">
      <c r="A572" s="5">
        <v>397</v>
      </c>
      <c r="B572" s="6" t="s">
        <v>28</v>
      </c>
      <c r="C572" s="6" t="s">
        <v>3366</v>
      </c>
      <c r="D572" s="5">
        <v>37</v>
      </c>
      <c r="E572" s="6" t="s">
        <v>1619</v>
      </c>
      <c r="F572" s="6" t="s">
        <v>119</v>
      </c>
      <c r="G572" s="5">
        <v>0.21</v>
      </c>
      <c r="H572" s="5">
        <v>0.21</v>
      </c>
      <c r="I572" s="5">
        <v>218.38</v>
      </c>
      <c r="J572" s="5">
        <v>218.59</v>
      </c>
      <c r="K572" s="5">
        <v>215.667</v>
      </c>
      <c r="L572" s="5">
        <v>215.8</v>
      </c>
      <c r="M572" s="6" t="s">
        <v>6666</v>
      </c>
      <c r="N572" s="6" t="s">
        <v>6667</v>
      </c>
      <c r="O572" s="6" t="s">
        <v>6668</v>
      </c>
      <c r="P572" s="5">
        <v>0</v>
      </c>
      <c r="Q572" s="5">
        <v>0</v>
      </c>
      <c r="R572" s="6"/>
      <c r="S572" s="7"/>
    </row>
    <row r="573" spans="1:19" ht="13" x14ac:dyDescent="0.15">
      <c r="A573" s="5">
        <v>397</v>
      </c>
      <c r="B573" s="6" t="s">
        <v>28</v>
      </c>
      <c r="C573" s="6" t="s">
        <v>3366</v>
      </c>
      <c r="D573" s="5">
        <v>38</v>
      </c>
      <c r="E573" s="6" t="s">
        <v>1619</v>
      </c>
      <c r="F573" s="5">
        <v>1</v>
      </c>
      <c r="G573" s="5">
        <v>1.46</v>
      </c>
      <c r="H573" s="5">
        <v>1.46</v>
      </c>
      <c r="I573" s="5">
        <v>215.8</v>
      </c>
      <c r="J573" s="5">
        <v>217.26</v>
      </c>
      <c r="K573" s="5">
        <v>215.8</v>
      </c>
      <c r="L573" s="5">
        <v>216.815</v>
      </c>
      <c r="M573" s="6" t="s">
        <v>6669</v>
      </c>
      <c r="N573" s="6" t="s">
        <v>6670</v>
      </c>
      <c r="O573" s="6" t="s">
        <v>6671</v>
      </c>
      <c r="P573" s="5">
        <v>0</v>
      </c>
      <c r="Q573" s="5">
        <v>0</v>
      </c>
      <c r="R573" s="6"/>
      <c r="S573" s="7"/>
    </row>
    <row r="574" spans="1:19" ht="13" x14ac:dyDescent="0.15">
      <c r="A574" s="5">
        <v>397</v>
      </c>
      <c r="B574" s="6" t="s">
        <v>28</v>
      </c>
      <c r="C574" s="6" t="s">
        <v>3366</v>
      </c>
      <c r="D574" s="5">
        <v>38</v>
      </c>
      <c r="E574" s="6" t="s">
        <v>1619</v>
      </c>
      <c r="F574" s="5">
        <v>2</v>
      </c>
      <c r="G574" s="5">
        <v>1.45</v>
      </c>
      <c r="H574" s="5">
        <v>1.45</v>
      </c>
      <c r="I574" s="5">
        <v>217.26</v>
      </c>
      <c r="J574" s="5">
        <v>218.71</v>
      </c>
      <c r="K574" s="5">
        <v>216.815</v>
      </c>
      <c r="L574" s="5">
        <v>217.822</v>
      </c>
      <c r="M574" s="6" t="s">
        <v>6672</v>
      </c>
      <c r="N574" s="6" t="s">
        <v>6673</v>
      </c>
      <c r="O574" s="6" t="s">
        <v>6674</v>
      </c>
      <c r="P574" s="5">
        <v>0</v>
      </c>
      <c r="Q574" s="5">
        <v>0</v>
      </c>
      <c r="R574" s="6"/>
      <c r="S574" s="7"/>
    </row>
    <row r="575" spans="1:19" ht="13" x14ac:dyDescent="0.15">
      <c r="A575" s="5">
        <v>397</v>
      </c>
      <c r="B575" s="6" t="s">
        <v>28</v>
      </c>
      <c r="C575" s="6" t="s">
        <v>3366</v>
      </c>
      <c r="D575" s="5">
        <v>38</v>
      </c>
      <c r="E575" s="6" t="s">
        <v>1619</v>
      </c>
      <c r="F575" s="5">
        <v>3</v>
      </c>
      <c r="G575" s="5">
        <v>1.46</v>
      </c>
      <c r="H575" s="5">
        <v>1.46</v>
      </c>
      <c r="I575" s="5">
        <v>218.71</v>
      </c>
      <c r="J575" s="5">
        <v>220.17</v>
      </c>
      <c r="K575" s="5">
        <v>217.822</v>
      </c>
      <c r="L575" s="5">
        <v>218.83699999999999</v>
      </c>
      <c r="M575" s="6" t="s">
        <v>6675</v>
      </c>
      <c r="N575" s="6" t="s">
        <v>6676</v>
      </c>
      <c r="O575" s="6" t="s">
        <v>6677</v>
      </c>
      <c r="P575" s="5">
        <v>0</v>
      </c>
      <c r="Q575" s="5">
        <v>0</v>
      </c>
      <c r="R575" s="6"/>
      <c r="S575" s="7"/>
    </row>
    <row r="576" spans="1:19" ht="13" x14ac:dyDescent="0.15">
      <c r="A576" s="5">
        <v>397</v>
      </c>
      <c r="B576" s="6" t="s">
        <v>28</v>
      </c>
      <c r="C576" s="6" t="s">
        <v>3366</v>
      </c>
      <c r="D576" s="5">
        <v>38</v>
      </c>
      <c r="E576" s="6" t="s">
        <v>1619</v>
      </c>
      <c r="F576" s="5">
        <v>4</v>
      </c>
      <c r="G576" s="5">
        <v>1.46</v>
      </c>
      <c r="H576" s="5">
        <v>1.46</v>
      </c>
      <c r="I576" s="5">
        <v>220.17</v>
      </c>
      <c r="J576" s="5">
        <v>221.63</v>
      </c>
      <c r="K576" s="5">
        <v>218.83699999999999</v>
      </c>
      <c r="L576" s="5">
        <v>219.852</v>
      </c>
      <c r="M576" s="6" t="s">
        <v>6678</v>
      </c>
      <c r="N576" s="6" t="s">
        <v>6679</v>
      </c>
      <c r="O576" s="6" t="s">
        <v>6680</v>
      </c>
      <c r="P576" s="5">
        <v>0</v>
      </c>
      <c r="Q576" s="5">
        <v>0</v>
      </c>
      <c r="R576" s="6"/>
      <c r="S576" s="7"/>
    </row>
    <row r="577" spans="1:19" ht="13" x14ac:dyDescent="0.15">
      <c r="A577" s="5">
        <v>397</v>
      </c>
      <c r="B577" s="6" t="s">
        <v>28</v>
      </c>
      <c r="C577" s="6" t="s">
        <v>3366</v>
      </c>
      <c r="D577" s="5">
        <v>38</v>
      </c>
      <c r="E577" s="6" t="s">
        <v>1619</v>
      </c>
      <c r="F577" s="5">
        <v>5</v>
      </c>
      <c r="G577" s="5">
        <v>0.86</v>
      </c>
      <c r="H577" s="5">
        <v>0.86</v>
      </c>
      <c r="I577" s="5">
        <v>221.63</v>
      </c>
      <c r="J577" s="5">
        <v>222.49</v>
      </c>
      <c r="K577" s="5">
        <v>219.852</v>
      </c>
      <c r="L577" s="5">
        <v>220.45</v>
      </c>
      <c r="M577" s="6" t="s">
        <v>6681</v>
      </c>
      <c r="N577" s="6" t="s">
        <v>6682</v>
      </c>
      <c r="O577" s="6" t="s">
        <v>6683</v>
      </c>
      <c r="P577" s="5">
        <v>0</v>
      </c>
      <c r="Q577" s="5">
        <v>0</v>
      </c>
      <c r="R577" s="6"/>
      <c r="S577" s="7"/>
    </row>
    <row r="578" spans="1:19" ht="13" x14ac:dyDescent="0.15">
      <c r="A578" s="5">
        <v>397</v>
      </c>
      <c r="B578" s="6" t="s">
        <v>28</v>
      </c>
      <c r="C578" s="6" t="s">
        <v>3366</v>
      </c>
      <c r="D578" s="5">
        <v>38</v>
      </c>
      <c r="E578" s="6" t="s">
        <v>1619</v>
      </c>
      <c r="F578" s="6" t="s">
        <v>119</v>
      </c>
      <c r="G578" s="5">
        <v>0.36</v>
      </c>
      <c r="H578" s="5">
        <v>0.36</v>
      </c>
      <c r="I578" s="5">
        <v>222.49</v>
      </c>
      <c r="J578" s="5">
        <v>222.85</v>
      </c>
      <c r="K578" s="5">
        <v>220.45</v>
      </c>
      <c r="L578" s="5">
        <v>220.7</v>
      </c>
      <c r="M578" s="6" t="s">
        <v>6684</v>
      </c>
      <c r="N578" s="6" t="s">
        <v>6685</v>
      </c>
      <c r="O578" s="6" t="s">
        <v>6686</v>
      </c>
      <c r="P578" s="5">
        <v>0</v>
      </c>
      <c r="Q578" s="5">
        <v>0</v>
      </c>
      <c r="R578" s="6"/>
      <c r="S578" s="7"/>
    </row>
    <row r="579" spans="1:19" ht="13" x14ac:dyDescent="0.15">
      <c r="A579" s="5">
        <v>397</v>
      </c>
      <c r="B579" s="6" t="s">
        <v>28</v>
      </c>
      <c r="C579" s="6" t="s">
        <v>3366</v>
      </c>
      <c r="D579" s="5">
        <v>39</v>
      </c>
      <c r="E579" s="6" t="s">
        <v>1619</v>
      </c>
      <c r="F579" s="5">
        <v>1</v>
      </c>
      <c r="G579" s="5">
        <v>1.49</v>
      </c>
      <c r="H579" s="5">
        <v>1.49</v>
      </c>
      <c r="I579" s="5">
        <v>220.7</v>
      </c>
      <c r="J579" s="5">
        <v>222.19</v>
      </c>
      <c r="K579" s="5">
        <v>220.7</v>
      </c>
      <c r="L579" s="5">
        <v>221.66800000000001</v>
      </c>
      <c r="M579" s="6" t="s">
        <v>6687</v>
      </c>
      <c r="N579" s="6" t="s">
        <v>6688</v>
      </c>
      <c r="O579" s="6" t="s">
        <v>6689</v>
      </c>
      <c r="P579" s="5">
        <v>0</v>
      </c>
      <c r="Q579" s="5">
        <v>0</v>
      </c>
      <c r="R579" s="6"/>
      <c r="S579" s="7"/>
    </row>
    <row r="580" spans="1:19" ht="13" x14ac:dyDescent="0.15">
      <c r="A580" s="5">
        <v>397</v>
      </c>
      <c r="B580" s="6" t="s">
        <v>28</v>
      </c>
      <c r="C580" s="6" t="s">
        <v>3366</v>
      </c>
      <c r="D580" s="5">
        <v>39</v>
      </c>
      <c r="E580" s="6" t="s">
        <v>1619</v>
      </c>
      <c r="F580" s="5">
        <v>2</v>
      </c>
      <c r="G580" s="5">
        <v>1.5</v>
      </c>
      <c r="H580" s="5">
        <v>1.5</v>
      </c>
      <c r="I580" s="5">
        <v>222.19</v>
      </c>
      <c r="J580" s="5">
        <v>223.69</v>
      </c>
      <c r="K580" s="5">
        <v>221.66800000000001</v>
      </c>
      <c r="L580" s="5">
        <v>222.642</v>
      </c>
      <c r="M580" s="6" t="s">
        <v>6690</v>
      </c>
      <c r="N580" s="6" t="s">
        <v>6691</v>
      </c>
      <c r="O580" s="6" t="s">
        <v>6692</v>
      </c>
      <c r="P580" s="5">
        <v>0</v>
      </c>
      <c r="Q580" s="5">
        <v>0</v>
      </c>
      <c r="R580" s="6"/>
      <c r="S580" s="7"/>
    </row>
    <row r="581" spans="1:19" ht="13" x14ac:dyDescent="0.15">
      <c r="A581" s="5">
        <v>397</v>
      </c>
      <c r="B581" s="6" t="s">
        <v>28</v>
      </c>
      <c r="C581" s="6" t="s">
        <v>3366</v>
      </c>
      <c r="D581" s="5">
        <v>39</v>
      </c>
      <c r="E581" s="6" t="s">
        <v>1619</v>
      </c>
      <c r="F581" s="5">
        <v>3</v>
      </c>
      <c r="G581" s="5">
        <v>1.49</v>
      </c>
      <c r="H581" s="5">
        <v>1.49</v>
      </c>
      <c r="I581" s="5">
        <v>223.69</v>
      </c>
      <c r="J581" s="5">
        <v>225.18</v>
      </c>
      <c r="K581" s="5">
        <v>222.642</v>
      </c>
      <c r="L581" s="5">
        <v>223.61</v>
      </c>
      <c r="M581" s="6" t="s">
        <v>6693</v>
      </c>
      <c r="N581" s="6" t="s">
        <v>6694</v>
      </c>
      <c r="O581" s="6" t="s">
        <v>6695</v>
      </c>
      <c r="P581" s="5">
        <v>0</v>
      </c>
      <c r="Q581" s="5">
        <v>0</v>
      </c>
      <c r="R581" s="6"/>
      <c r="S581" s="7"/>
    </row>
    <row r="582" spans="1:19" ht="13" x14ac:dyDescent="0.15">
      <c r="A582" s="5">
        <v>397</v>
      </c>
      <c r="B582" s="6" t="s">
        <v>28</v>
      </c>
      <c r="C582" s="6" t="s">
        <v>3366</v>
      </c>
      <c r="D582" s="5">
        <v>39</v>
      </c>
      <c r="E582" s="6" t="s">
        <v>1619</v>
      </c>
      <c r="F582" s="5">
        <v>4</v>
      </c>
      <c r="G582" s="5">
        <v>1.5</v>
      </c>
      <c r="H582" s="5">
        <v>1.5</v>
      </c>
      <c r="I582" s="5">
        <v>225.18</v>
      </c>
      <c r="J582" s="5">
        <v>226.68</v>
      </c>
      <c r="K582" s="5">
        <v>223.61</v>
      </c>
      <c r="L582" s="5">
        <v>224.584</v>
      </c>
      <c r="M582" s="6" t="s">
        <v>6696</v>
      </c>
      <c r="N582" s="6" t="s">
        <v>6697</v>
      </c>
      <c r="O582" s="6" t="s">
        <v>6698</v>
      </c>
      <c r="P582" s="5">
        <v>0</v>
      </c>
      <c r="Q582" s="5">
        <v>0</v>
      </c>
      <c r="R582" s="6"/>
      <c r="S582" s="7"/>
    </row>
    <row r="583" spans="1:19" ht="13" x14ac:dyDescent="0.15">
      <c r="A583" s="5">
        <v>397</v>
      </c>
      <c r="B583" s="6" t="s">
        <v>28</v>
      </c>
      <c r="C583" s="6" t="s">
        <v>3366</v>
      </c>
      <c r="D583" s="5">
        <v>39</v>
      </c>
      <c r="E583" s="6" t="s">
        <v>1619</v>
      </c>
      <c r="F583" s="5">
        <v>5</v>
      </c>
      <c r="G583" s="5">
        <v>1.19</v>
      </c>
      <c r="H583" s="5">
        <v>1.19</v>
      </c>
      <c r="I583" s="5">
        <v>226.68</v>
      </c>
      <c r="J583" s="5">
        <v>227.87</v>
      </c>
      <c r="K583" s="5">
        <v>224.584</v>
      </c>
      <c r="L583" s="5">
        <v>225.357</v>
      </c>
      <c r="M583" s="6" t="s">
        <v>6699</v>
      </c>
      <c r="N583" s="6" t="s">
        <v>6700</v>
      </c>
      <c r="O583" s="6" t="s">
        <v>6701</v>
      </c>
      <c r="P583" s="5">
        <v>0</v>
      </c>
      <c r="Q583" s="5">
        <v>0</v>
      </c>
      <c r="R583" s="6"/>
      <c r="S583" s="7"/>
    </row>
    <row r="584" spans="1:19" ht="13" x14ac:dyDescent="0.15">
      <c r="A584" s="5">
        <v>397</v>
      </c>
      <c r="B584" s="6" t="s">
        <v>28</v>
      </c>
      <c r="C584" s="6" t="s">
        <v>3366</v>
      </c>
      <c r="D584" s="5">
        <v>39</v>
      </c>
      <c r="E584" s="6" t="s">
        <v>1619</v>
      </c>
      <c r="F584" s="6" t="s">
        <v>119</v>
      </c>
      <c r="G584" s="5">
        <v>0.22</v>
      </c>
      <c r="H584" s="5">
        <v>0.22</v>
      </c>
      <c r="I584" s="5">
        <v>227.87</v>
      </c>
      <c r="J584" s="5">
        <v>228.09</v>
      </c>
      <c r="K584" s="5">
        <v>225.357</v>
      </c>
      <c r="L584" s="5">
        <v>225.5</v>
      </c>
      <c r="M584" s="6" t="s">
        <v>6702</v>
      </c>
      <c r="N584" s="6" t="s">
        <v>6703</v>
      </c>
      <c r="O584" s="6" t="s">
        <v>6704</v>
      </c>
      <c r="P584" s="5">
        <v>0</v>
      </c>
      <c r="Q584" s="5">
        <v>0</v>
      </c>
      <c r="R584" s="6"/>
      <c r="S584" s="7"/>
    </row>
    <row r="585" spans="1:19" ht="13" x14ac:dyDescent="0.15">
      <c r="A585" s="5">
        <v>397</v>
      </c>
      <c r="B585" s="6" t="s">
        <v>28</v>
      </c>
      <c r="C585" s="6" t="s">
        <v>3366</v>
      </c>
      <c r="D585" s="5">
        <v>40</v>
      </c>
      <c r="E585" s="6" t="s">
        <v>1619</v>
      </c>
      <c r="F585" s="5">
        <v>1</v>
      </c>
      <c r="G585" s="5">
        <v>1.5</v>
      </c>
      <c r="H585" s="5">
        <v>1.5</v>
      </c>
      <c r="I585" s="5">
        <v>225.5</v>
      </c>
      <c r="J585" s="5">
        <v>227</v>
      </c>
      <c r="K585" s="5">
        <v>225.5</v>
      </c>
      <c r="L585" s="5">
        <v>226.64</v>
      </c>
      <c r="M585" s="6" t="s">
        <v>6705</v>
      </c>
      <c r="N585" s="6" t="s">
        <v>6706</v>
      </c>
      <c r="O585" s="6" t="s">
        <v>6707</v>
      </c>
      <c r="P585" s="5">
        <v>0</v>
      </c>
      <c r="Q585" s="5">
        <v>0</v>
      </c>
      <c r="R585" s="6"/>
      <c r="S585" s="7"/>
    </row>
    <row r="586" spans="1:19" ht="13" x14ac:dyDescent="0.15">
      <c r="A586" s="5">
        <v>397</v>
      </c>
      <c r="B586" s="6" t="s">
        <v>28</v>
      </c>
      <c r="C586" s="6" t="s">
        <v>3366</v>
      </c>
      <c r="D586" s="5">
        <v>40</v>
      </c>
      <c r="E586" s="6" t="s">
        <v>1619</v>
      </c>
      <c r="F586" s="5">
        <v>2</v>
      </c>
      <c r="G586" s="5">
        <v>1.49</v>
      </c>
      <c r="H586" s="5">
        <v>1.49</v>
      </c>
      <c r="I586" s="5">
        <v>227</v>
      </c>
      <c r="J586" s="5">
        <v>228.49</v>
      </c>
      <c r="K586" s="5">
        <v>226.64</v>
      </c>
      <c r="L586" s="5">
        <v>227.77199999999999</v>
      </c>
      <c r="M586" s="6" t="s">
        <v>6708</v>
      </c>
      <c r="N586" s="6" t="s">
        <v>6709</v>
      </c>
      <c r="O586" s="6" t="s">
        <v>6710</v>
      </c>
      <c r="P586" s="5">
        <v>0</v>
      </c>
      <c r="Q586" s="5">
        <v>0</v>
      </c>
      <c r="R586" s="6"/>
      <c r="S586" s="7"/>
    </row>
    <row r="587" spans="1:19" ht="13" x14ac:dyDescent="0.15">
      <c r="A587" s="5">
        <v>397</v>
      </c>
      <c r="B587" s="6" t="s">
        <v>28</v>
      </c>
      <c r="C587" s="6" t="s">
        <v>3366</v>
      </c>
      <c r="D587" s="5">
        <v>40</v>
      </c>
      <c r="E587" s="6" t="s">
        <v>1619</v>
      </c>
      <c r="F587" s="5">
        <v>3</v>
      </c>
      <c r="G587" s="5">
        <v>1.49</v>
      </c>
      <c r="H587" s="5">
        <v>1.49</v>
      </c>
      <c r="I587" s="5">
        <v>228.49</v>
      </c>
      <c r="J587" s="5">
        <v>229.98</v>
      </c>
      <c r="K587" s="5">
        <v>227.77199999999999</v>
      </c>
      <c r="L587" s="5">
        <v>228.90299999999999</v>
      </c>
      <c r="M587" s="6" t="s">
        <v>6711</v>
      </c>
      <c r="N587" s="6" t="s">
        <v>6712</v>
      </c>
      <c r="O587" s="6" t="s">
        <v>6713</v>
      </c>
      <c r="P587" s="5">
        <v>0</v>
      </c>
      <c r="Q587" s="5">
        <v>0</v>
      </c>
      <c r="R587" s="6"/>
      <c r="S587" s="7"/>
    </row>
    <row r="588" spans="1:19" ht="13" x14ac:dyDescent="0.15">
      <c r="A588" s="5">
        <v>397</v>
      </c>
      <c r="B588" s="6" t="s">
        <v>28</v>
      </c>
      <c r="C588" s="6" t="s">
        <v>3366</v>
      </c>
      <c r="D588" s="5">
        <v>40</v>
      </c>
      <c r="E588" s="6" t="s">
        <v>1619</v>
      </c>
      <c r="F588" s="5">
        <v>4</v>
      </c>
      <c r="G588" s="5">
        <v>1.1000000000000001</v>
      </c>
      <c r="H588" s="5">
        <v>1.1000000000000001</v>
      </c>
      <c r="I588" s="5">
        <v>229.98</v>
      </c>
      <c r="J588" s="5">
        <v>231.08</v>
      </c>
      <c r="K588" s="5">
        <v>228.90299999999999</v>
      </c>
      <c r="L588" s="5">
        <v>229.739</v>
      </c>
      <c r="M588" s="6" t="s">
        <v>6714</v>
      </c>
      <c r="N588" s="6" t="s">
        <v>6715</v>
      </c>
      <c r="O588" s="6" t="s">
        <v>6716</v>
      </c>
      <c r="P588" s="5">
        <v>0</v>
      </c>
      <c r="Q588" s="5">
        <v>0</v>
      </c>
      <c r="R588" s="6"/>
      <c r="S588" s="7"/>
    </row>
    <row r="589" spans="1:19" ht="13" x14ac:dyDescent="0.15">
      <c r="A589" s="5">
        <v>397</v>
      </c>
      <c r="B589" s="6" t="s">
        <v>28</v>
      </c>
      <c r="C589" s="6" t="s">
        <v>3366</v>
      </c>
      <c r="D589" s="5">
        <v>40</v>
      </c>
      <c r="E589" s="6" t="s">
        <v>1619</v>
      </c>
      <c r="F589" s="5">
        <v>5</v>
      </c>
      <c r="G589" s="5">
        <v>0.51</v>
      </c>
      <c r="H589" s="5">
        <v>0.51</v>
      </c>
      <c r="I589" s="5">
        <v>231.08</v>
      </c>
      <c r="J589" s="5">
        <v>231.59</v>
      </c>
      <c r="K589" s="5">
        <v>229.739</v>
      </c>
      <c r="L589" s="5">
        <v>230.12700000000001</v>
      </c>
      <c r="M589" s="6" t="s">
        <v>6717</v>
      </c>
      <c r="N589" s="6" t="s">
        <v>6718</v>
      </c>
      <c r="O589" s="6" t="s">
        <v>6719</v>
      </c>
      <c r="P589" s="5">
        <v>0</v>
      </c>
      <c r="Q589" s="5">
        <v>0</v>
      </c>
      <c r="R589" s="6"/>
      <c r="S589" s="7"/>
    </row>
    <row r="590" spans="1:19" ht="13" x14ac:dyDescent="0.15">
      <c r="A590" s="5">
        <v>397</v>
      </c>
      <c r="B590" s="6" t="s">
        <v>28</v>
      </c>
      <c r="C590" s="6" t="s">
        <v>3366</v>
      </c>
      <c r="D590" s="5">
        <v>40</v>
      </c>
      <c r="E590" s="6" t="s">
        <v>1619</v>
      </c>
      <c r="F590" s="6" t="s">
        <v>119</v>
      </c>
      <c r="G590" s="5">
        <v>0.36</v>
      </c>
      <c r="H590" s="5">
        <v>0.36</v>
      </c>
      <c r="I590" s="5">
        <v>231.59</v>
      </c>
      <c r="J590" s="5">
        <v>231.95</v>
      </c>
      <c r="K590" s="5">
        <v>230.12700000000001</v>
      </c>
      <c r="L590" s="5">
        <v>230.4</v>
      </c>
      <c r="M590" s="6" t="s">
        <v>6720</v>
      </c>
      <c r="N590" s="6" t="s">
        <v>6721</v>
      </c>
      <c r="O590" s="6" t="s">
        <v>6722</v>
      </c>
      <c r="P590" s="5">
        <v>0</v>
      </c>
      <c r="Q590" s="5">
        <v>0</v>
      </c>
      <c r="R590" s="6"/>
      <c r="S590" s="7"/>
    </row>
    <row r="591" spans="1:19" ht="13" x14ac:dyDescent="0.15">
      <c r="A591" s="5">
        <v>397</v>
      </c>
      <c r="B591" s="6" t="s">
        <v>28</v>
      </c>
      <c r="C591" s="6" t="s">
        <v>3366</v>
      </c>
      <c r="D591" s="5">
        <v>41</v>
      </c>
      <c r="E591" s="6" t="s">
        <v>1619</v>
      </c>
      <c r="F591" s="5">
        <v>1</v>
      </c>
      <c r="G591" s="5">
        <v>1.49</v>
      </c>
      <c r="H591" s="5">
        <v>1.49</v>
      </c>
      <c r="I591" s="5">
        <v>230.4</v>
      </c>
      <c r="J591" s="5">
        <v>231.89</v>
      </c>
      <c r="K591" s="5">
        <v>230.4</v>
      </c>
      <c r="L591" s="5">
        <v>231.38900000000001</v>
      </c>
      <c r="M591" s="6" t="s">
        <v>6723</v>
      </c>
      <c r="N591" s="6" t="s">
        <v>6724</v>
      </c>
      <c r="O591" s="6" t="s">
        <v>6725</v>
      </c>
      <c r="P591" s="5">
        <v>0</v>
      </c>
      <c r="Q591" s="5">
        <v>0</v>
      </c>
      <c r="R591" s="6"/>
      <c r="S591" s="7"/>
    </row>
    <row r="592" spans="1:19" ht="13" x14ac:dyDescent="0.15">
      <c r="A592" s="5">
        <v>397</v>
      </c>
      <c r="B592" s="6" t="s">
        <v>28</v>
      </c>
      <c r="C592" s="6" t="s">
        <v>3366</v>
      </c>
      <c r="D592" s="5">
        <v>41</v>
      </c>
      <c r="E592" s="6" t="s">
        <v>1619</v>
      </c>
      <c r="F592" s="5">
        <v>2</v>
      </c>
      <c r="G592" s="5">
        <v>1.5</v>
      </c>
      <c r="H592" s="5">
        <v>1.5</v>
      </c>
      <c r="I592" s="5">
        <v>231.89</v>
      </c>
      <c r="J592" s="5">
        <v>233.39</v>
      </c>
      <c r="K592" s="5">
        <v>231.38900000000001</v>
      </c>
      <c r="L592" s="5">
        <v>232.38499999999999</v>
      </c>
      <c r="M592" s="6" t="s">
        <v>6726</v>
      </c>
      <c r="N592" s="6" t="s">
        <v>6727</v>
      </c>
      <c r="O592" s="6" t="s">
        <v>6728</v>
      </c>
      <c r="P592" s="5">
        <v>0</v>
      </c>
      <c r="Q592" s="5">
        <v>0</v>
      </c>
      <c r="R592" s="6"/>
      <c r="S592" s="7"/>
    </row>
    <row r="593" spans="1:19" ht="13" x14ac:dyDescent="0.15">
      <c r="A593" s="5">
        <v>397</v>
      </c>
      <c r="B593" s="6" t="s">
        <v>28</v>
      </c>
      <c r="C593" s="6" t="s">
        <v>3366</v>
      </c>
      <c r="D593" s="5">
        <v>41</v>
      </c>
      <c r="E593" s="6" t="s">
        <v>1619</v>
      </c>
      <c r="F593" s="5">
        <v>3</v>
      </c>
      <c r="G593" s="5">
        <v>1.5</v>
      </c>
      <c r="H593" s="5">
        <v>1.5</v>
      </c>
      <c r="I593" s="5">
        <v>233.39</v>
      </c>
      <c r="J593" s="5">
        <v>234.89</v>
      </c>
      <c r="K593" s="5">
        <v>232.38499999999999</v>
      </c>
      <c r="L593" s="5">
        <v>233.381</v>
      </c>
      <c r="M593" s="6" t="s">
        <v>6729</v>
      </c>
      <c r="N593" s="6" t="s">
        <v>6730</v>
      </c>
      <c r="O593" s="6" t="s">
        <v>6731</v>
      </c>
      <c r="P593" s="5">
        <v>0</v>
      </c>
      <c r="Q593" s="5">
        <v>0</v>
      </c>
      <c r="R593" s="6"/>
      <c r="S593" s="7"/>
    </row>
    <row r="594" spans="1:19" ht="13" x14ac:dyDescent="0.15">
      <c r="A594" s="5">
        <v>397</v>
      </c>
      <c r="B594" s="6" t="s">
        <v>28</v>
      </c>
      <c r="C594" s="6" t="s">
        <v>3366</v>
      </c>
      <c r="D594" s="5">
        <v>41</v>
      </c>
      <c r="E594" s="6" t="s">
        <v>1619</v>
      </c>
      <c r="F594" s="5">
        <v>4</v>
      </c>
      <c r="G594" s="5">
        <v>1.5</v>
      </c>
      <c r="H594" s="5">
        <v>1.5</v>
      </c>
      <c r="I594" s="5">
        <v>234.89</v>
      </c>
      <c r="J594" s="5">
        <v>236.39</v>
      </c>
      <c r="K594" s="5">
        <v>233.381</v>
      </c>
      <c r="L594" s="5">
        <v>234.37700000000001</v>
      </c>
      <c r="M594" s="6" t="s">
        <v>6732</v>
      </c>
      <c r="N594" s="6" t="s">
        <v>6733</v>
      </c>
      <c r="O594" s="6" t="s">
        <v>6734</v>
      </c>
      <c r="P594" s="5">
        <v>0</v>
      </c>
      <c r="Q594" s="5">
        <v>0</v>
      </c>
      <c r="R594" s="6"/>
      <c r="S594" s="7"/>
    </row>
    <row r="595" spans="1:19" ht="13" x14ac:dyDescent="0.15">
      <c r="A595" s="5">
        <v>397</v>
      </c>
      <c r="B595" s="6" t="s">
        <v>28</v>
      </c>
      <c r="C595" s="6" t="s">
        <v>3366</v>
      </c>
      <c r="D595" s="5">
        <v>41</v>
      </c>
      <c r="E595" s="6" t="s">
        <v>1619</v>
      </c>
      <c r="F595" s="5">
        <v>5</v>
      </c>
      <c r="G595" s="5">
        <v>0.9</v>
      </c>
      <c r="H595" s="5">
        <v>0.9</v>
      </c>
      <c r="I595" s="5">
        <v>236.39</v>
      </c>
      <c r="J595" s="5">
        <v>237.29</v>
      </c>
      <c r="K595" s="5">
        <v>234.37700000000001</v>
      </c>
      <c r="L595" s="5">
        <v>234.97399999999999</v>
      </c>
      <c r="M595" s="6" t="s">
        <v>6735</v>
      </c>
      <c r="N595" s="6" t="s">
        <v>6736</v>
      </c>
      <c r="O595" s="6" t="s">
        <v>6737</v>
      </c>
      <c r="P595" s="5">
        <v>0</v>
      </c>
      <c r="Q595" s="5">
        <v>0</v>
      </c>
      <c r="R595" s="6"/>
      <c r="S595" s="7"/>
    </row>
    <row r="596" spans="1:19" ht="13" x14ac:dyDescent="0.15">
      <c r="A596" s="5">
        <v>397</v>
      </c>
      <c r="B596" s="6" t="s">
        <v>28</v>
      </c>
      <c r="C596" s="6" t="s">
        <v>3366</v>
      </c>
      <c r="D596" s="5">
        <v>41</v>
      </c>
      <c r="E596" s="6" t="s">
        <v>1619</v>
      </c>
      <c r="F596" s="6" t="s">
        <v>119</v>
      </c>
      <c r="G596" s="5">
        <v>0.34</v>
      </c>
      <c r="H596" s="5">
        <v>0.34</v>
      </c>
      <c r="I596" s="5">
        <v>237.29</v>
      </c>
      <c r="J596" s="5">
        <v>237.63</v>
      </c>
      <c r="K596" s="5">
        <v>234.97399999999999</v>
      </c>
      <c r="L596" s="5">
        <v>235.2</v>
      </c>
      <c r="M596" s="6" t="s">
        <v>6738</v>
      </c>
      <c r="N596" s="6" t="s">
        <v>6739</v>
      </c>
      <c r="O596" s="6" t="s">
        <v>6740</v>
      </c>
      <c r="P596" s="5">
        <v>0</v>
      </c>
      <c r="Q596" s="5">
        <v>0</v>
      </c>
      <c r="R596" s="6"/>
      <c r="S596" s="7"/>
    </row>
    <row r="597" spans="1:19" ht="13" x14ac:dyDescent="0.15">
      <c r="A597" s="5">
        <v>397</v>
      </c>
      <c r="B597" s="6" t="s">
        <v>28</v>
      </c>
      <c r="C597" s="6" t="s">
        <v>3366</v>
      </c>
      <c r="D597" s="5">
        <v>42</v>
      </c>
      <c r="E597" s="6" t="s">
        <v>1619</v>
      </c>
      <c r="F597" s="5">
        <v>1</v>
      </c>
      <c r="G597" s="5">
        <v>1.5</v>
      </c>
      <c r="H597" s="5">
        <v>1.5</v>
      </c>
      <c r="I597" s="5">
        <v>235.2</v>
      </c>
      <c r="J597" s="5">
        <v>236.7</v>
      </c>
      <c r="K597" s="5">
        <v>235.2</v>
      </c>
      <c r="L597" s="5">
        <v>236.197</v>
      </c>
      <c r="M597" s="6" t="s">
        <v>6741</v>
      </c>
      <c r="N597" s="6" t="s">
        <v>6742</v>
      </c>
      <c r="O597" s="6" t="s">
        <v>6743</v>
      </c>
      <c r="P597" s="5">
        <v>0</v>
      </c>
      <c r="Q597" s="5">
        <v>0</v>
      </c>
      <c r="R597" s="6"/>
      <c r="S597" s="7"/>
    </row>
    <row r="598" spans="1:19" ht="13" x14ac:dyDescent="0.15">
      <c r="A598" s="5">
        <v>397</v>
      </c>
      <c r="B598" s="6" t="s">
        <v>28</v>
      </c>
      <c r="C598" s="6" t="s">
        <v>3366</v>
      </c>
      <c r="D598" s="5">
        <v>42</v>
      </c>
      <c r="E598" s="6" t="s">
        <v>1619</v>
      </c>
      <c r="F598" s="5">
        <v>2</v>
      </c>
      <c r="G598" s="5">
        <v>1.49</v>
      </c>
      <c r="H598" s="5">
        <v>1.49</v>
      </c>
      <c r="I598" s="5">
        <v>236.7</v>
      </c>
      <c r="J598" s="5">
        <v>238.19</v>
      </c>
      <c r="K598" s="5">
        <v>236.197</v>
      </c>
      <c r="L598" s="5">
        <v>237.18799999999999</v>
      </c>
      <c r="M598" s="6" t="s">
        <v>6744</v>
      </c>
      <c r="N598" s="6" t="s">
        <v>6745</v>
      </c>
      <c r="O598" s="6" t="s">
        <v>6746</v>
      </c>
      <c r="P598" s="5">
        <v>0</v>
      </c>
      <c r="Q598" s="5">
        <v>0</v>
      </c>
      <c r="R598" s="6"/>
      <c r="S598" s="7"/>
    </row>
    <row r="599" spans="1:19" ht="13" x14ac:dyDescent="0.15">
      <c r="A599" s="5">
        <v>397</v>
      </c>
      <c r="B599" s="6" t="s">
        <v>28</v>
      </c>
      <c r="C599" s="6" t="s">
        <v>3366</v>
      </c>
      <c r="D599" s="5">
        <v>42</v>
      </c>
      <c r="E599" s="6" t="s">
        <v>1619</v>
      </c>
      <c r="F599" s="5">
        <v>3</v>
      </c>
      <c r="G599" s="5">
        <v>1.5</v>
      </c>
      <c r="H599" s="5">
        <v>1.5</v>
      </c>
      <c r="I599" s="5">
        <v>238.19</v>
      </c>
      <c r="J599" s="5">
        <v>239.69</v>
      </c>
      <c r="K599" s="5">
        <v>237.18799999999999</v>
      </c>
      <c r="L599" s="5">
        <v>238.185</v>
      </c>
      <c r="M599" s="6" t="s">
        <v>6747</v>
      </c>
      <c r="N599" s="6" t="s">
        <v>6748</v>
      </c>
      <c r="O599" s="6" t="s">
        <v>6749</v>
      </c>
      <c r="P599" s="5">
        <v>0</v>
      </c>
      <c r="Q599" s="5">
        <v>0</v>
      </c>
      <c r="R599" s="6"/>
      <c r="S599" s="7"/>
    </row>
    <row r="600" spans="1:19" ht="13" x14ac:dyDescent="0.15">
      <c r="A600" s="5">
        <v>397</v>
      </c>
      <c r="B600" s="6" t="s">
        <v>28</v>
      </c>
      <c r="C600" s="6" t="s">
        <v>3366</v>
      </c>
      <c r="D600" s="5">
        <v>42</v>
      </c>
      <c r="E600" s="6" t="s">
        <v>1619</v>
      </c>
      <c r="F600" s="5">
        <v>4</v>
      </c>
      <c r="G600" s="5">
        <v>1.5</v>
      </c>
      <c r="H600" s="5">
        <v>1.5</v>
      </c>
      <c r="I600" s="5">
        <v>239.69</v>
      </c>
      <c r="J600" s="5">
        <v>241.19</v>
      </c>
      <c r="K600" s="5">
        <v>238.185</v>
      </c>
      <c r="L600" s="5">
        <v>239.18299999999999</v>
      </c>
      <c r="M600" s="6" t="s">
        <v>6750</v>
      </c>
      <c r="N600" s="6" t="s">
        <v>6751</v>
      </c>
      <c r="O600" s="6" t="s">
        <v>6752</v>
      </c>
      <c r="P600" s="5">
        <v>0</v>
      </c>
      <c r="Q600" s="5">
        <v>0</v>
      </c>
      <c r="R600" s="6"/>
      <c r="S600" s="7"/>
    </row>
    <row r="601" spans="1:19" ht="13" x14ac:dyDescent="0.15">
      <c r="A601" s="5">
        <v>397</v>
      </c>
      <c r="B601" s="6" t="s">
        <v>28</v>
      </c>
      <c r="C601" s="6" t="s">
        <v>3366</v>
      </c>
      <c r="D601" s="5">
        <v>42</v>
      </c>
      <c r="E601" s="6" t="s">
        <v>1619</v>
      </c>
      <c r="F601" s="5">
        <v>5</v>
      </c>
      <c r="G601" s="5">
        <v>0.99</v>
      </c>
      <c r="H601" s="5">
        <v>0.99</v>
      </c>
      <c r="I601" s="5">
        <v>241.19</v>
      </c>
      <c r="J601" s="5">
        <v>242.18</v>
      </c>
      <c r="K601" s="5">
        <v>239.18299999999999</v>
      </c>
      <c r="L601" s="5">
        <v>239.84100000000001</v>
      </c>
      <c r="M601" s="6" t="s">
        <v>6753</v>
      </c>
      <c r="N601" s="6" t="s">
        <v>6754</v>
      </c>
      <c r="O601" s="6" t="s">
        <v>6755</v>
      </c>
      <c r="P601" s="5">
        <v>0</v>
      </c>
      <c r="Q601" s="5">
        <v>0</v>
      </c>
      <c r="R601" s="6"/>
      <c r="S601" s="7"/>
    </row>
    <row r="602" spans="1:19" ht="13" x14ac:dyDescent="0.15">
      <c r="A602" s="5">
        <v>397</v>
      </c>
      <c r="B602" s="6" t="s">
        <v>28</v>
      </c>
      <c r="C602" s="6" t="s">
        <v>3366</v>
      </c>
      <c r="D602" s="5">
        <v>42</v>
      </c>
      <c r="E602" s="6" t="s">
        <v>1619</v>
      </c>
      <c r="F602" s="6" t="s">
        <v>119</v>
      </c>
      <c r="G602" s="5">
        <v>0.39</v>
      </c>
      <c r="H602" s="5">
        <v>0.39</v>
      </c>
      <c r="I602" s="5">
        <v>242.18</v>
      </c>
      <c r="J602" s="5">
        <v>242.57</v>
      </c>
      <c r="K602" s="5">
        <v>239.84100000000001</v>
      </c>
      <c r="L602" s="5">
        <v>240.1</v>
      </c>
      <c r="M602" s="6" t="s">
        <v>6756</v>
      </c>
      <c r="N602" s="6" t="s">
        <v>6757</v>
      </c>
      <c r="O602" s="6" t="s">
        <v>6758</v>
      </c>
      <c r="P602" s="5">
        <v>0</v>
      </c>
      <c r="Q602" s="5">
        <v>0</v>
      </c>
      <c r="R602" s="6"/>
      <c r="S602" s="7"/>
    </row>
    <row r="603" spans="1:19" ht="13" x14ac:dyDescent="0.15">
      <c r="A603" s="5">
        <v>397</v>
      </c>
      <c r="B603" s="6" t="s">
        <v>28</v>
      </c>
      <c r="C603" s="6" t="s">
        <v>3366</v>
      </c>
      <c r="D603" s="5">
        <v>43</v>
      </c>
      <c r="E603" s="6" t="s">
        <v>1619</v>
      </c>
      <c r="F603" s="5">
        <v>1</v>
      </c>
      <c r="G603" s="5">
        <v>1.49</v>
      </c>
      <c r="H603" s="5">
        <v>1.49</v>
      </c>
      <c r="I603" s="5">
        <v>240.1</v>
      </c>
      <c r="J603" s="5">
        <v>241.59</v>
      </c>
      <c r="K603" s="5">
        <v>240.1</v>
      </c>
      <c r="L603" s="5">
        <v>241.22300000000001</v>
      </c>
      <c r="M603" s="6" t="s">
        <v>6759</v>
      </c>
      <c r="N603" s="6" t="s">
        <v>6760</v>
      </c>
      <c r="O603" s="6" t="s">
        <v>6761</v>
      </c>
      <c r="P603" s="5">
        <v>0</v>
      </c>
      <c r="Q603" s="5">
        <v>0</v>
      </c>
      <c r="R603" s="6"/>
      <c r="S603" s="7"/>
    </row>
    <row r="604" spans="1:19" ht="13" x14ac:dyDescent="0.15">
      <c r="A604" s="5">
        <v>397</v>
      </c>
      <c r="B604" s="6" t="s">
        <v>28</v>
      </c>
      <c r="C604" s="6" t="s">
        <v>3366</v>
      </c>
      <c r="D604" s="5">
        <v>43</v>
      </c>
      <c r="E604" s="6" t="s">
        <v>1619</v>
      </c>
      <c r="F604" s="5">
        <v>2</v>
      </c>
      <c r="G604" s="5">
        <v>1.5</v>
      </c>
      <c r="H604" s="5">
        <v>1.5</v>
      </c>
      <c r="I604" s="5">
        <v>241.59</v>
      </c>
      <c r="J604" s="5">
        <v>243.09</v>
      </c>
      <c r="K604" s="5">
        <v>241.22300000000001</v>
      </c>
      <c r="L604" s="5">
        <v>242.35300000000001</v>
      </c>
      <c r="M604" s="6" t="s">
        <v>6762</v>
      </c>
      <c r="N604" s="6" t="s">
        <v>6763</v>
      </c>
      <c r="O604" s="6" t="s">
        <v>6764</v>
      </c>
      <c r="P604" s="5">
        <v>0</v>
      </c>
      <c r="Q604" s="5">
        <v>0</v>
      </c>
      <c r="R604" s="6"/>
      <c r="S604" s="7"/>
    </row>
    <row r="605" spans="1:19" ht="13" x14ac:dyDescent="0.15">
      <c r="A605" s="5">
        <v>397</v>
      </c>
      <c r="B605" s="6" t="s">
        <v>28</v>
      </c>
      <c r="C605" s="6" t="s">
        <v>3366</v>
      </c>
      <c r="D605" s="5">
        <v>43</v>
      </c>
      <c r="E605" s="6" t="s">
        <v>1619</v>
      </c>
      <c r="F605" s="5">
        <v>3</v>
      </c>
      <c r="G605" s="5">
        <v>1.5</v>
      </c>
      <c r="H605" s="5">
        <v>1.5</v>
      </c>
      <c r="I605" s="5">
        <v>243.09</v>
      </c>
      <c r="J605" s="5">
        <v>244.59</v>
      </c>
      <c r="K605" s="5">
        <v>242.35300000000001</v>
      </c>
      <c r="L605" s="5">
        <v>243.483</v>
      </c>
      <c r="M605" s="6" t="s">
        <v>6765</v>
      </c>
      <c r="N605" s="6" t="s">
        <v>6766</v>
      </c>
      <c r="O605" s="6" t="s">
        <v>6767</v>
      </c>
      <c r="P605" s="5">
        <v>0</v>
      </c>
      <c r="Q605" s="5">
        <v>0</v>
      </c>
      <c r="R605" s="6"/>
      <c r="S605" s="7"/>
    </row>
    <row r="606" spans="1:19" ht="13" x14ac:dyDescent="0.15">
      <c r="A606" s="5">
        <v>397</v>
      </c>
      <c r="B606" s="6" t="s">
        <v>28</v>
      </c>
      <c r="C606" s="6" t="s">
        <v>3366</v>
      </c>
      <c r="D606" s="5">
        <v>43</v>
      </c>
      <c r="E606" s="6" t="s">
        <v>1619</v>
      </c>
      <c r="F606" s="5">
        <v>4</v>
      </c>
      <c r="G606" s="5">
        <v>1.1499999999999999</v>
      </c>
      <c r="H606" s="5">
        <v>1.1499999999999999</v>
      </c>
      <c r="I606" s="5">
        <v>244.59</v>
      </c>
      <c r="J606" s="5">
        <v>245.74</v>
      </c>
      <c r="K606" s="5">
        <v>243.483</v>
      </c>
      <c r="L606" s="5">
        <v>244.35</v>
      </c>
      <c r="M606" s="6" t="s">
        <v>6768</v>
      </c>
      <c r="N606" s="6" t="s">
        <v>6769</v>
      </c>
      <c r="O606" s="6" t="s">
        <v>6770</v>
      </c>
      <c r="P606" s="5">
        <v>0</v>
      </c>
      <c r="Q606" s="5">
        <v>0</v>
      </c>
      <c r="R606" s="6"/>
      <c r="S606" s="7"/>
    </row>
    <row r="607" spans="1:19" ht="13" x14ac:dyDescent="0.15">
      <c r="A607" s="5">
        <v>397</v>
      </c>
      <c r="B607" s="6" t="s">
        <v>28</v>
      </c>
      <c r="C607" s="6" t="s">
        <v>3366</v>
      </c>
      <c r="D607" s="5">
        <v>43</v>
      </c>
      <c r="E607" s="6" t="s">
        <v>1619</v>
      </c>
      <c r="F607" s="5">
        <v>5</v>
      </c>
      <c r="G607" s="5">
        <v>0.51</v>
      </c>
      <c r="H607" s="5">
        <v>0.51</v>
      </c>
      <c r="I607" s="5">
        <v>245.74</v>
      </c>
      <c r="J607" s="5">
        <v>246.25</v>
      </c>
      <c r="K607" s="5">
        <v>244.35</v>
      </c>
      <c r="L607" s="5">
        <v>244.73400000000001</v>
      </c>
      <c r="M607" s="6" t="s">
        <v>6771</v>
      </c>
      <c r="N607" s="6" t="s">
        <v>6772</v>
      </c>
      <c r="O607" s="6" t="s">
        <v>6773</v>
      </c>
      <c r="P607" s="5">
        <v>0</v>
      </c>
      <c r="Q607" s="5">
        <v>0</v>
      </c>
      <c r="R607" s="6"/>
      <c r="S607" s="7"/>
    </row>
    <row r="608" spans="1:19" ht="13" x14ac:dyDescent="0.15">
      <c r="A608" s="5">
        <v>397</v>
      </c>
      <c r="B608" s="6" t="s">
        <v>28</v>
      </c>
      <c r="C608" s="6" t="s">
        <v>3366</v>
      </c>
      <c r="D608" s="5">
        <v>43</v>
      </c>
      <c r="E608" s="6" t="s">
        <v>1619</v>
      </c>
      <c r="F608" s="6" t="s">
        <v>119</v>
      </c>
      <c r="G608" s="5">
        <v>0.22</v>
      </c>
      <c r="H608" s="5">
        <v>0.22</v>
      </c>
      <c r="I608" s="5">
        <v>246.25</v>
      </c>
      <c r="J608" s="5">
        <v>246.47</v>
      </c>
      <c r="K608" s="5">
        <v>244.73400000000001</v>
      </c>
      <c r="L608" s="5">
        <v>244.9</v>
      </c>
      <c r="M608" s="6" t="s">
        <v>6774</v>
      </c>
      <c r="N608" s="6" t="s">
        <v>6775</v>
      </c>
      <c r="O608" s="6" t="s">
        <v>6776</v>
      </c>
      <c r="P608" s="5">
        <v>0</v>
      </c>
      <c r="Q608" s="5">
        <v>0</v>
      </c>
      <c r="R608" s="6"/>
      <c r="S608" s="7"/>
    </row>
    <row r="609" spans="1:19" ht="13" x14ac:dyDescent="0.15">
      <c r="A609" s="5">
        <v>397</v>
      </c>
      <c r="B609" s="6" t="s">
        <v>28</v>
      </c>
      <c r="C609" s="6" t="s">
        <v>3366</v>
      </c>
      <c r="D609" s="5">
        <v>44</v>
      </c>
      <c r="E609" s="6" t="s">
        <v>1619</v>
      </c>
      <c r="F609" s="5">
        <v>1</v>
      </c>
      <c r="G609" s="5">
        <v>1.49</v>
      </c>
      <c r="H609" s="5">
        <v>1.49</v>
      </c>
      <c r="I609" s="5">
        <v>244.9</v>
      </c>
      <c r="J609" s="5">
        <v>246.39</v>
      </c>
      <c r="K609" s="5">
        <v>244.9</v>
      </c>
      <c r="L609" s="5">
        <v>245.934</v>
      </c>
      <c r="M609" s="6" t="s">
        <v>6777</v>
      </c>
      <c r="N609" s="6" t="s">
        <v>6778</v>
      </c>
      <c r="O609" s="6" t="s">
        <v>6779</v>
      </c>
      <c r="P609" s="5">
        <v>0</v>
      </c>
      <c r="Q609" s="5">
        <v>0</v>
      </c>
      <c r="R609" s="6"/>
      <c r="S609" s="7"/>
    </row>
    <row r="610" spans="1:19" ht="13" x14ac:dyDescent="0.15">
      <c r="A610" s="5">
        <v>397</v>
      </c>
      <c r="B610" s="6" t="s">
        <v>28</v>
      </c>
      <c r="C610" s="6" t="s">
        <v>3366</v>
      </c>
      <c r="D610" s="5">
        <v>44</v>
      </c>
      <c r="E610" s="6" t="s">
        <v>1619</v>
      </c>
      <c r="F610" s="5">
        <v>2</v>
      </c>
      <c r="G610" s="5">
        <v>1.5</v>
      </c>
      <c r="H610" s="5">
        <v>1.5</v>
      </c>
      <c r="I610" s="5">
        <v>246.39</v>
      </c>
      <c r="J610" s="5">
        <v>247.89</v>
      </c>
      <c r="K610" s="5">
        <v>245.934</v>
      </c>
      <c r="L610" s="5">
        <v>246.97499999999999</v>
      </c>
      <c r="M610" s="6" t="s">
        <v>6780</v>
      </c>
      <c r="N610" s="6" t="s">
        <v>6781</v>
      </c>
      <c r="O610" s="6" t="s">
        <v>6782</v>
      </c>
      <c r="P610" s="5">
        <v>0</v>
      </c>
      <c r="Q610" s="5">
        <v>0</v>
      </c>
      <c r="R610" s="6"/>
      <c r="S610" s="7"/>
    </row>
    <row r="611" spans="1:19" ht="13" x14ac:dyDescent="0.15">
      <c r="A611" s="5">
        <v>397</v>
      </c>
      <c r="B611" s="6" t="s">
        <v>28</v>
      </c>
      <c r="C611" s="6" t="s">
        <v>3366</v>
      </c>
      <c r="D611" s="5">
        <v>44</v>
      </c>
      <c r="E611" s="6" t="s">
        <v>1619</v>
      </c>
      <c r="F611" s="5">
        <v>3</v>
      </c>
      <c r="G611" s="5">
        <v>1.5</v>
      </c>
      <c r="H611" s="5">
        <v>1.5</v>
      </c>
      <c r="I611" s="5">
        <v>247.89</v>
      </c>
      <c r="J611" s="5">
        <v>249.39</v>
      </c>
      <c r="K611" s="5">
        <v>246.97499999999999</v>
      </c>
      <c r="L611" s="5">
        <v>248.017</v>
      </c>
      <c r="M611" s="6" t="s">
        <v>6783</v>
      </c>
      <c r="N611" s="6" t="s">
        <v>6784</v>
      </c>
      <c r="O611" s="6" t="s">
        <v>6785</v>
      </c>
      <c r="P611" s="5">
        <v>0</v>
      </c>
      <c r="Q611" s="5">
        <v>0</v>
      </c>
      <c r="R611" s="6"/>
      <c r="S611" s="7"/>
    </row>
    <row r="612" spans="1:19" ht="13" x14ac:dyDescent="0.15">
      <c r="A612" s="5">
        <v>397</v>
      </c>
      <c r="B612" s="6" t="s">
        <v>28</v>
      </c>
      <c r="C612" s="6" t="s">
        <v>3366</v>
      </c>
      <c r="D612" s="5">
        <v>44</v>
      </c>
      <c r="E612" s="6" t="s">
        <v>1619</v>
      </c>
      <c r="F612" s="5">
        <v>4</v>
      </c>
      <c r="G612" s="5">
        <v>1.51</v>
      </c>
      <c r="H612" s="5">
        <v>1.51</v>
      </c>
      <c r="I612" s="5">
        <v>249.39</v>
      </c>
      <c r="J612" s="5">
        <v>250.9</v>
      </c>
      <c r="K612" s="5">
        <v>248.017</v>
      </c>
      <c r="L612" s="5">
        <v>249.065</v>
      </c>
      <c r="M612" s="6" t="s">
        <v>6786</v>
      </c>
      <c r="N612" s="6" t="s">
        <v>6787</v>
      </c>
      <c r="O612" s="6" t="s">
        <v>6788</v>
      </c>
      <c r="P612" s="5">
        <v>0</v>
      </c>
      <c r="Q612" s="5">
        <v>0</v>
      </c>
      <c r="R612" s="6"/>
      <c r="S612" s="7"/>
    </row>
    <row r="613" spans="1:19" ht="13" x14ac:dyDescent="0.15">
      <c r="A613" s="5">
        <v>397</v>
      </c>
      <c r="B613" s="6" t="s">
        <v>28</v>
      </c>
      <c r="C613" s="6" t="s">
        <v>3366</v>
      </c>
      <c r="D613" s="5">
        <v>44</v>
      </c>
      <c r="E613" s="6" t="s">
        <v>1619</v>
      </c>
      <c r="F613" s="5">
        <v>5</v>
      </c>
      <c r="G613" s="5">
        <v>0.72</v>
      </c>
      <c r="H613" s="5">
        <v>0.72</v>
      </c>
      <c r="I613" s="5">
        <v>250.9</v>
      </c>
      <c r="J613" s="5">
        <v>251.62</v>
      </c>
      <c r="K613" s="5">
        <v>249.065</v>
      </c>
      <c r="L613" s="5">
        <v>249.56399999999999</v>
      </c>
      <c r="M613" s="6" t="s">
        <v>6789</v>
      </c>
      <c r="N613" s="6" t="s">
        <v>6790</v>
      </c>
      <c r="O613" s="6" t="s">
        <v>6791</v>
      </c>
      <c r="P613" s="5">
        <v>0</v>
      </c>
      <c r="Q613" s="5">
        <v>0</v>
      </c>
      <c r="R613" s="6"/>
      <c r="S613" s="7"/>
    </row>
    <row r="614" spans="1:19" ht="13" x14ac:dyDescent="0.15">
      <c r="A614" s="5">
        <v>397</v>
      </c>
      <c r="B614" s="6" t="s">
        <v>28</v>
      </c>
      <c r="C614" s="6" t="s">
        <v>3366</v>
      </c>
      <c r="D614" s="5">
        <v>44</v>
      </c>
      <c r="E614" s="6" t="s">
        <v>1619</v>
      </c>
      <c r="F614" s="6" t="s">
        <v>119</v>
      </c>
      <c r="G614" s="5">
        <v>0.34</v>
      </c>
      <c r="H614" s="5">
        <v>0.34</v>
      </c>
      <c r="I614" s="5">
        <v>251.62</v>
      </c>
      <c r="J614" s="5">
        <v>251.96</v>
      </c>
      <c r="K614" s="5">
        <v>249.56399999999999</v>
      </c>
      <c r="L614" s="5">
        <v>249.8</v>
      </c>
      <c r="M614" s="6" t="s">
        <v>6792</v>
      </c>
      <c r="N614" s="6" t="s">
        <v>6793</v>
      </c>
      <c r="O614" s="6" t="s">
        <v>6794</v>
      </c>
      <c r="P614" s="5">
        <v>0</v>
      </c>
      <c r="Q614" s="5">
        <v>0</v>
      </c>
      <c r="R614" s="6"/>
      <c r="S614" s="7"/>
    </row>
    <row r="615" spans="1:19" ht="13" x14ac:dyDescent="0.15">
      <c r="A615" s="5">
        <v>397</v>
      </c>
      <c r="B615" s="6" t="s">
        <v>28</v>
      </c>
      <c r="C615" s="6" t="s">
        <v>3366</v>
      </c>
      <c r="D615" s="5">
        <v>45</v>
      </c>
      <c r="E615" s="6" t="s">
        <v>1619</v>
      </c>
      <c r="F615" s="5">
        <v>1</v>
      </c>
      <c r="G615" s="5">
        <v>1.5</v>
      </c>
      <c r="H615" s="5">
        <v>1.5</v>
      </c>
      <c r="I615" s="5">
        <v>249.8</v>
      </c>
      <c r="J615" s="5">
        <v>251.3</v>
      </c>
      <c r="K615" s="5">
        <v>249.8</v>
      </c>
      <c r="L615" s="5">
        <v>251</v>
      </c>
      <c r="M615" s="6" t="s">
        <v>6795</v>
      </c>
      <c r="N615" s="6" t="s">
        <v>6796</v>
      </c>
      <c r="O615" s="6" t="s">
        <v>6797</v>
      </c>
      <c r="P615" s="5">
        <v>0</v>
      </c>
      <c r="Q615" s="5">
        <v>0</v>
      </c>
      <c r="R615" s="6"/>
      <c r="S615" s="7"/>
    </row>
    <row r="616" spans="1:19" ht="13" x14ac:dyDescent="0.15">
      <c r="A616" s="5">
        <v>397</v>
      </c>
      <c r="B616" s="6" t="s">
        <v>28</v>
      </c>
      <c r="C616" s="6" t="s">
        <v>3366</v>
      </c>
      <c r="D616" s="5">
        <v>45</v>
      </c>
      <c r="E616" s="6" t="s">
        <v>1619</v>
      </c>
      <c r="F616" s="5">
        <v>2</v>
      </c>
      <c r="G616" s="5">
        <v>1.5</v>
      </c>
      <c r="H616" s="5">
        <v>1.5</v>
      </c>
      <c r="I616" s="5">
        <v>251.3</v>
      </c>
      <c r="J616" s="5">
        <v>252.8</v>
      </c>
      <c r="K616" s="5">
        <v>251</v>
      </c>
      <c r="L616" s="5">
        <v>252.2</v>
      </c>
      <c r="M616" s="6" t="s">
        <v>6798</v>
      </c>
      <c r="N616" s="6" t="s">
        <v>6799</v>
      </c>
      <c r="O616" s="6" t="s">
        <v>6800</v>
      </c>
      <c r="P616" s="5">
        <v>0</v>
      </c>
      <c r="Q616" s="5">
        <v>0</v>
      </c>
      <c r="R616" s="6"/>
      <c r="S616" s="7"/>
    </row>
    <row r="617" spans="1:19" ht="13" x14ac:dyDescent="0.15">
      <c r="A617" s="5">
        <v>397</v>
      </c>
      <c r="B617" s="6" t="s">
        <v>28</v>
      </c>
      <c r="C617" s="6" t="s">
        <v>3366</v>
      </c>
      <c r="D617" s="5">
        <v>45</v>
      </c>
      <c r="E617" s="6" t="s">
        <v>1619</v>
      </c>
      <c r="F617" s="5">
        <v>3</v>
      </c>
      <c r="G617" s="5">
        <v>1.5</v>
      </c>
      <c r="H617" s="5">
        <v>1.5</v>
      </c>
      <c r="I617" s="5">
        <v>252.8</v>
      </c>
      <c r="J617" s="5">
        <v>254.3</v>
      </c>
      <c r="K617" s="5">
        <v>252.2</v>
      </c>
      <c r="L617" s="5">
        <v>253.4</v>
      </c>
      <c r="M617" s="6" t="s">
        <v>6801</v>
      </c>
      <c r="N617" s="6" t="s">
        <v>6802</v>
      </c>
      <c r="O617" s="6" t="s">
        <v>6803</v>
      </c>
      <c r="P617" s="5">
        <v>0</v>
      </c>
      <c r="Q617" s="5">
        <v>0</v>
      </c>
      <c r="R617" s="6"/>
      <c r="S617" s="7"/>
    </row>
    <row r="618" spans="1:19" ht="13" x14ac:dyDescent="0.15">
      <c r="A618" s="5">
        <v>397</v>
      </c>
      <c r="B618" s="6" t="s">
        <v>28</v>
      </c>
      <c r="C618" s="6" t="s">
        <v>3366</v>
      </c>
      <c r="D618" s="5">
        <v>45</v>
      </c>
      <c r="E618" s="6" t="s">
        <v>1619</v>
      </c>
      <c r="F618" s="5">
        <v>4</v>
      </c>
      <c r="G618" s="5">
        <v>1.25</v>
      </c>
      <c r="H618" s="5">
        <v>1.25</v>
      </c>
      <c r="I618" s="5">
        <v>254.3</v>
      </c>
      <c r="J618" s="5">
        <v>255.55</v>
      </c>
      <c r="K618" s="5">
        <v>253.4</v>
      </c>
      <c r="L618" s="5">
        <v>254.4</v>
      </c>
      <c r="M618" s="6" t="s">
        <v>6804</v>
      </c>
      <c r="N618" s="6" t="s">
        <v>6805</v>
      </c>
      <c r="O618" s="6" t="s">
        <v>6806</v>
      </c>
      <c r="P618" s="5">
        <v>0</v>
      </c>
      <c r="Q618" s="5">
        <v>0</v>
      </c>
      <c r="R618" s="6"/>
      <c r="S618" s="7"/>
    </row>
    <row r="619" spans="1:19" ht="13" x14ac:dyDescent="0.15">
      <c r="A619" s="5">
        <v>397</v>
      </c>
      <c r="B619" s="6" t="s">
        <v>28</v>
      </c>
      <c r="C619" s="6" t="s">
        <v>3366</v>
      </c>
      <c r="D619" s="5">
        <v>45</v>
      </c>
      <c r="E619" s="6" t="s">
        <v>1619</v>
      </c>
      <c r="F619" s="6" t="s">
        <v>119</v>
      </c>
      <c r="G619" s="5">
        <v>0.25</v>
      </c>
      <c r="H619" s="5">
        <v>0.25</v>
      </c>
      <c r="I619" s="5">
        <v>255.55</v>
      </c>
      <c r="J619" s="5">
        <v>255.8</v>
      </c>
      <c r="K619" s="5">
        <v>254.4</v>
      </c>
      <c r="L619" s="5">
        <v>254.6</v>
      </c>
      <c r="M619" s="6" t="s">
        <v>6807</v>
      </c>
      <c r="N619" s="6" t="s">
        <v>6808</v>
      </c>
      <c r="O619" s="6" t="s">
        <v>6809</v>
      </c>
      <c r="P619" s="5">
        <v>0</v>
      </c>
      <c r="Q619" s="5">
        <v>0</v>
      </c>
      <c r="R619" s="6"/>
      <c r="S619" s="7"/>
    </row>
    <row r="620" spans="1:19" ht="13" x14ac:dyDescent="0.15">
      <c r="A620" s="5">
        <v>397</v>
      </c>
      <c r="B620" s="6" t="s">
        <v>28</v>
      </c>
      <c r="C620" s="6" t="s">
        <v>3366</v>
      </c>
      <c r="D620" s="5">
        <v>46</v>
      </c>
      <c r="E620" s="6" t="s">
        <v>1619</v>
      </c>
      <c r="F620" s="5">
        <v>1</v>
      </c>
      <c r="G620" s="5">
        <v>1.49</v>
      </c>
      <c r="H620" s="5">
        <v>1.49</v>
      </c>
      <c r="I620" s="5">
        <v>254.6</v>
      </c>
      <c r="J620" s="5">
        <v>256.08999999999997</v>
      </c>
      <c r="K620" s="5">
        <v>254.6</v>
      </c>
      <c r="L620" s="5">
        <v>255.71299999999999</v>
      </c>
      <c r="M620" s="6" t="s">
        <v>6810</v>
      </c>
      <c r="N620" s="6" t="s">
        <v>6811</v>
      </c>
      <c r="O620" s="6" t="s">
        <v>6812</v>
      </c>
      <c r="P620" s="5">
        <v>0</v>
      </c>
      <c r="Q620" s="5">
        <v>0</v>
      </c>
      <c r="R620" s="6"/>
      <c r="S620" s="7"/>
    </row>
    <row r="621" spans="1:19" ht="13" x14ac:dyDescent="0.15">
      <c r="A621" s="5">
        <v>397</v>
      </c>
      <c r="B621" s="6" t="s">
        <v>28</v>
      </c>
      <c r="C621" s="6" t="s">
        <v>3366</v>
      </c>
      <c r="D621" s="5">
        <v>46</v>
      </c>
      <c r="E621" s="6" t="s">
        <v>1619</v>
      </c>
      <c r="F621" s="5">
        <v>2</v>
      </c>
      <c r="G621" s="5">
        <v>1.5</v>
      </c>
      <c r="H621" s="5">
        <v>1.5</v>
      </c>
      <c r="I621" s="5">
        <v>256.08999999999997</v>
      </c>
      <c r="J621" s="5">
        <v>257.58999999999997</v>
      </c>
      <c r="K621" s="5">
        <v>255.71299999999999</v>
      </c>
      <c r="L621" s="5">
        <v>256.834</v>
      </c>
      <c r="M621" s="6" t="s">
        <v>6813</v>
      </c>
      <c r="N621" s="6" t="s">
        <v>6814</v>
      </c>
      <c r="O621" s="6" t="s">
        <v>6815</v>
      </c>
      <c r="P621" s="5">
        <v>0</v>
      </c>
      <c r="Q621" s="5">
        <v>0</v>
      </c>
      <c r="R621" s="6"/>
      <c r="S621" s="7"/>
    </row>
    <row r="622" spans="1:19" ht="13" x14ac:dyDescent="0.15">
      <c r="A622" s="5">
        <v>397</v>
      </c>
      <c r="B622" s="6" t="s">
        <v>28</v>
      </c>
      <c r="C622" s="6" t="s">
        <v>3366</v>
      </c>
      <c r="D622" s="5">
        <v>46</v>
      </c>
      <c r="E622" s="6" t="s">
        <v>1619</v>
      </c>
      <c r="F622" s="5">
        <v>3</v>
      </c>
      <c r="G622" s="5">
        <v>1.5</v>
      </c>
      <c r="H622" s="5">
        <v>1.5</v>
      </c>
      <c r="I622" s="5">
        <v>257.58999999999997</v>
      </c>
      <c r="J622" s="5">
        <v>259.08999999999997</v>
      </c>
      <c r="K622" s="5">
        <v>256.834</v>
      </c>
      <c r="L622" s="5">
        <v>257.95400000000001</v>
      </c>
      <c r="M622" s="6" t="s">
        <v>6816</v>
      </c>
      <c r="N622" s="6" t="s">
        <v>6817</v>
      </c>
      <c r="O622" s="6" t="s">
        <v>6818</v>
      </c>
      <c r="P622" s="5">
        <v>0</v>
      </c>
      <c r="Q622" s="5">
        <v>0</v>
      </c>
      <c r="R622" s="6"/>
      <c r="S622" s="7"/>
    </row>
    <row r="623" spans="1:19" ht="13" x14ac:dyDescent="0.15">
      <c r="A623" s="5">
        <v>397</v>
      </c>
      <c r="B623" s="6" t="s">
        <v>28</v>
      </c>
      <c r="C623" s="6" t="s">
        <v>3366</v>
      </c>
      <c r="D623" s="5">
        <v>46</v>
      </c>
      <c r="E623" s="6" t="s">
        <v>1619</v>
      </c>
      <c r="F623" s="5">
        <v>4</v>
      </c>
      <c r="G623" s="5">
        <v>1.19</v>
      </c>
      <c r="H623" s="5">
        <v>1.19</v>
      </c>
      <c r="I623" s="5">
        <v>259.08999999999997</v>
      </c>
      <c r="J623" s="5">
        <v>260.27999999999997</v>
      </c>
      <c r="K623" s="5">
        <v>257.95400000000001</v>
      </c>
      <c r="L623" s="5">
        <v>258.84300000000002</v>
      </c>
      <c r="M623" s="6" t="s">
        <v>6819</v>
      </c>
      <c r="N623" s="6" t="s">
        <v>6820</v>
      </c>
      <c r="O623" s="6" t="s">
        <v>6821</v>
      </c>
      <c r="P623" s="5">
        <v>0</v>
      </c>
      <c r="Q623" s="5">
        <v>0</v>
      </c>
      <c r="R623" s="6"/>
      <c r="S623" s="7"/>
    </row>
    <row r="624" spans="1:19" ht="13" x14ac:dyDescent="0.15">
      <c r="A624" s="5">
        <v>397</v>
      </c>
      <c r="B624" s="6" t="s">
        <v>28</v>
      </c>
      <c r="C624" s="6" t="s">
        <v>3366</v>
      </c>
      <c r="D624" s="5">
        <v>46</v>
      </c>
      <c r="E624" s="6" t="s">
        <v>1619</v>
      </c>
      <c r="F624" s="5">
        <v>5</v>
      </c>
      <c r="G624" s="5">
        <v>0.52</v>
      </c>
      <c r="H624" s="5">
        <v>0.52</v>
      </c>
      <c r="I624" s="5">
        <v>260.27999999999997</v>
      </c>
      <c r="J624" s="5">
        <v>260.8</v>
      </c>
      <c r="K624" s="5">
        <v>258.84300000000002</v>
      </c>
      <c r="L624" s="5">
        <v>259.23099999999999</v>
      </c>
      <c r="M624" s="6" t="s">
        <v>6822</v>
      </c>
      <c r="N624" s="6" t="s">
        <v>6823</v>
      </c>
      <c r="O624" s="6" t="s">
        <v>6824</v>
      </c>
      <c r="P624" s="5">
        <v>0</v>
      </c>
      <c r="Q624" s="5">
        <v>0</v>
      </c>
      <c r="R624" s="6"/>
      <c r="S624" s="7"/>
    </row>
    <row r="625" spans="1:19" ht="13" x14ac:dyDescent="0.15">
      <c r="A625" s="5">
        <v>397</v>
      </c>
      <c r="B625" s="6" t="s">
        <v>28</v>
      </c>
      <c r="C625" s="6" t="s">
        <v>3366</v>
      </c>
      <c r="D625" s="5">
        <v>46</v>
      </c>
      <c r="E625" s="6" t="s">
        <v>1619</v>
      </c>
      <c r="F625" s="6" t="s">
        <v>119</v>
      </c>
      <c r="G625" s="5">
        <v>0.36</v>
      </c>
      <c r="H625" s="5">
        <v>0.36</v>
      </c>
      <c r="I625" s="5">
        <v>260.8</v>
      </c>
      <c r="J625" s="5">
        <v>261.16000000000003</v>
      </c>
      <c r="K625" s="5">
        <v>259.23099999999999</v>
      </c>
      <c r="L625" s="5">
        <v>259.5</v>
      </c>
      <c r="M625" s="6" t="s">
        <v>6825</v>
      </c>
      <c r="N625" s="6" t="s">
        <v>6826</v>
      </c>
      <c r="O625" s="6" t="s">
        <v>6827</v>
      </c>
      <c r="P625" s="5">
        <v>0</v>
      </c>
      <c r="Q625" s="5">
        <v>0</v>
      </c>
      <c r="R625" s="6"/>
      <c r="S625" s="7"/>
    </row>
    <row r="626" spans="1:19" ht="13" x14ac:dyDescent="0.15">
      <c r="A626" s="5">
        <v>397</v>
      </c>
      <c r="B626" s="6" t="s">
        <v>28</v>
      </c>
      <c r="C626" s="6" t="s">
        <v>3366</v>
      </c>
      <c r="D626" s="5">
        <v>47</v>
      </c>
      <c r="E626" s="6" t="s">
        <v>1619</v>
      </c>
      <c r="F626" s="5">
        <v>1</v>
      </c>
      <c r="G626" s="5">
        <v>1.5</v>
      </c>
      <c r="H626" s="5">
        <v>1.5</v>
      </c>
      <c r="I626" s="5">
        <v>259.5</v>
      </c>
      <c r="J626" s="5">
        <v>261</v>
      </c>
      <c r="K626" s="5">
        <v>259.5</v>
      </c>
      <c r="L626" s="5">
        <v>260.74099999999999</v>
      </c>
      <c r="M626" s="6" t="s">
        <v>6828</v>
      </c>
      <c r="N626" s="6" t="s">
        <v>6829</v>
      </c>
      <c r="O626" s="6" t="s">
        <v>6830</v>
      </c>
      <c r="P626" s="5">
        <v>0</v>
      </c>
      <c r="Q626" s="5">
        <v>0</v>
      </c>
      <c r="R626" s="6"/>
      <c r="S626" s="7"/>
    </row>
    <row r="627" spans="1:19" ht="13" x14ac:dyDescent="0.15">
      <c r="A627" s="5">
        <v>397</v>
      </c>
      <c r="B627" s="6" t="s">
        <v>28</v>
      </c>
      <c r="C627" s="6" t="s">
        <v>3366</v>
      </c>
      <c r="D627" s="5">
        <v>47</v>
      </c>
      <c r="E627" s="6" t="s">
        <v>1619</v>
      </c>
      <c r="F627" s="5">
        <v>2</v>
      </c>
      <c r="G627" s="5">
        <v>1.49</v>
      </c>
      <c r="H627" s="5">
        <v>1.49</v>
      </c>
      <c r="I627" s="5">
        <v>261</v>
      </c>
      <c r="J627" s="5">
        <v>262.49</v>
      </c>
      <c r="K627" s="5">
        <v>260.74099999999999</v>
      </c>
      <c r="L627" s="5">
        <v>261.97500000000002</v>
      </c>
      <c r="M627" s="6" t="s">
        <v>6831</v>
      </c>
      <c r="N627" s="6" t="s">
        <v>6832</v>
      </c>
      <c r="O627" s="6" t="s">
        <v>6833</v>
      </c>
      <c r="P627" s="5">
        <v>0</v>
      </c>
      <c r="Q627" s="5">
        <v>0</v>
      </c>
      <c r="R627" s="6"/>
      <c r="S627" s="7"/>
    </row>
    <row r="628" spans="1:19" ht="13" x14ac:dyDescent="0.15">
      <c r="A628" s="5">
        <v>397</v>
      </c>
      <c r="B628" s="6" t="s">
        <v>28</v>
      </c>
      <c r="C628" s="6" t="s">
        <v>3366</v>
      </c>
      <c r="D628" s="5">
        <v>47</v>
      </c>
      <c r="E628" s="6" t="s">
        <v>1619</v>
      </c>
      <c r="F628" s="5">
        <v>3</v>
      </c>
      <c r="G628" s="5">
        <v>1.5</v>
      </c>
      <c r="H628" s="5">
        <v>1.5</v>
      </c>
      <c r="I628" s="5">
        <v>262.49</v>
      </c>
      <c r="J628" s="5">
        <v>263.99</v>
      </c>
      <c r="K628" s="5">
        <v>261.97500000000002</v>
      </c>
      <c r="L628" s="5">
        <v>263.21600000000001</v>
      </c>
      <c r="M628" s="6" t="s">
        <v>6834</v>
      </c>
      <c r="N628" s="6" t="s">
        <v>6835</v>
      </c>
      <c r="O628" s="6" t="s">
        <v>6836</v>
      </c>
      <c r="P628" s="5">
        <v>0</v>
      </c>
      <c r="Q628" s="5">
        <v>0</v>
      </c>
      <c r="R628" s="6"/>
      <c r="S628" s="7"/>
    </row>
    <row r="629" spans="1:19" ht="13" x14ac:dyDescent="0.15">
      <c r="A629" s="5">
        <v>397</v>
      </c>
      <c r="B629" s="6" t="s">
        <v>28</v>
      </c>
      <c r="C629" s="6" t="s">
        <v>3366</v>
      </c>
      <c r="D629" s="5">
        <v>47</v>
      </c>
      <c r="E629" s="6" t="s">
        <v>1619</v>
      </c>
      <c r="F629" s="5">
        <v>4</v>
      </c>
      <c r="G629" s="5">
        <v>1.1299999999999999</v>
      </c>
      <c r="H629" s="5">
        <v>1.1299999999999999</v>
      </c>
      <c r="I629" s="5">
        <v>263.99</v>
      </c>
      <c r="J629" s="5">
        <v>265.12</v>
      </c>
      <c r="K629" s="5">
        <v>263.21600000000001</v>
      </c>
      <c r="L629" s="5">
        <v>264.15100000000001</v>
      </c>
      <c r="M629" s="6" t="s">
        <v>6837</v>
      </c>
      <c r="N629" s="6" t="s">
        <v>6838</v>
      </c>
      <c r="O629" s="6" t="s">
        <v>6839</v>
      </c>
      <c r="P629" s="5">
        <v>0</v>
      </c>
      <c r="Q629" s="5">
        <v>0</v>
      </c>
      <c r="R629" s="6"/>
      <c r="S629" s="7"/>
    </row>
    <row r="630" spans="1:19" ht="13" x14ac:dyDescent="0.15">
      <c r="A630" s="5">
        <v>397</v>
      </c>
      <c r="B630" s="6" t="s">
        <v>28</v>
      </c>
      <c r="C630" s="6" t="s">
        <v>3366</v>
      </c>
      <c r="D630" s="5">
        <v>47</v>
      </c>
      <c r="E630" s="6" t="s">
        <v>1619</v>
      </c>
      <c r="F630" s="6" t="s">
        <v>119</v>
      </c>
      <c r="G630" s="5">
        <v>0.18</v>
      </c>
      <c r="H630" s="5">
        <v>0.18</v>
      </c>
      <c r="I630" s="5">
        <v>265.12</v>
      </c>
      <c r="J630" s="5">
        <v>265.3</v>
      </c>
      <c r="K630" s="5">
        <v>264.15100000000001</v>
      </c>
      <c r="L630" s="5">
        <v>264.3</v>
      </c>
      <c r="M630" s="6" t="s">
        <v>6840</v>
      </c>
      <c r="N630" s="6" t="s">
        <v>6841</v>
      </c>
      <c r="O630" s="6" t="s">
        <v>6842</v>
      </c>
      <c r="P630" s="5">
        <v>0</v>
      </c>
      <c r="Q630" s="5">
        <v>0</v>
      </c>
      <c r="R630" s="6"/>
      <c r="S630" s="7"/>
    </row>
    <row r="631" spans="1:19" ht="13" x14ac:dyDescent="0.15">
      <c r="A631" s="5">
        <v>397</v>
      </c>
      <c r="B631" s="6" t="s">
        <v>28</v>
      </c>
      <c r="C631" s="6" t="s">
        <v>3366</v>
      </c>
      <c r="D631" s="5">
        <v>48</v>
      </c>
      <c r="E631" s="6" t="s">
        <v>1619</v>
      </c>
      <c r="F631" s="5">
        <v>1</v>
      </c>
      <c r="G631" s="5">
        <v>1.5</v>
      </c>
      <c r="H631" s="5">
        <v>1.5</v>
      </c>
      <c r="I631" s="5">
        <v>264.3</v>
      </c>
      <c r="J631" s="5">
        <v>265.8</v>
      </c>
      <c r="K631" s="5">
        <v>264.3</v>
      </c>
      <c r="L631" s="5">
        <v>265.40899999999999</v>
      </c>
      <c r="M631" s="6" t="s">
        <v>6843</v>
      </c>
      <c r="N631" s="6" t="s">
        <v>6844</v>
      </c>
      <c r="O631" s="6" t="s">
        <v>6845</v>
      </c>
      <c r="P631" s="5">
        <v>0</v>
      </c>
      <c r="Q631" s="5">
        <v>0</v>
      </c>
      <c r="R631" s="6"/>
      <c r="S631" s="7"/>
    </row>
    <row r="632" spans="1:19" ht="13" x14ac:dyDescent="0.15">
      <c r="A632" s="5">
        <v>397</v>
      </c>
      <c r="B632" s="6" t="s">
        <v>28</v>
      </c>
      <c r="C632" s="6" t="s">
        <v>3366</v>
      </c>
      <c r="D632" s="5">
        <v>48</v>
      </c>
      <c r="E632" s="6" t="s">
        <v>1619</v>
      </c>
      <c r="F632" s="5">
        <v>2</v>
      </c>
      <c r="G632" s="5">
        <v>1.49</v>
      </c>
      <c r="H632" s="5">
        <v>1.49</v>
      </c>
      <c r="I632" s="5">
        <v>265.8</v>
      </c>
      <c r="J632" s="5">
        <v>267.29000000000002</v>
      </c>
      <c r="K632" s="5">
        <v>265.40899999999999</v>
      </c>
      <c r="L632" s="5">
        <v>266.51</v>
      </c>
      <c r="M632" s="6" t="s">
        <v>6846</v>
      </c>
      <c r="N632" s="6" t="s">
        <v>6847</v>
      </c>
      <c r="O632" s="6" t="s">
        <v>6848</v>
      </c>
      <c r="P632" s="5">
        <v>0</v>
      </c>
      <c r="Q632" s="5">
        <v>1</v>
      </c>
      <c r="R632" s="6"/>
      <c r="S632" s="7"/>
    </row>
    <row r="633" spans="1:19" ht="13" x14ac:dyDescent="0.15">
      <c r="A633" s="5">
        <v>397</v>
      </c>
      <c r="B633" s="6" t="s">
        <v>28</v>
      </c>
      <c r="C633" s="6" t="s">
        <v>3366</v>
      </c>
      <c r="D633" s="5">
        <v>48</v>
      </c>
      <c r="E633" s="6" t="s">
        <v>1619</v>
      </c>
      <c r="F633" s="5">
        <v>3</v>
      </c>
      <c r="G633" s="5">
        <v>1.5</v>
      </c>
      <c r="H633" s="5">
        <v>1.5</v>
      </c>
      <c r="I633" s="5">
        <v>267.29000000000002</v>
      </c>
      <c r="J633" s="5">
        <v>268.79000000000002</v>
      </c>
      <c r="K633" s="5">
        <v>266.51</v>
      </c>
      <c r="L633" s="5">
        <v>267.61900000000003</v>
      </c>
      <c r="M633" s="6" t="s">
        <v>6849</v>
      </c>
      <c r="N633" s="6" t="s">
        <v>6850</v>
      </c>
      <c r="O633" s="6" t="s">
        <v>6851</v>
      </c>
      <c r="P633" s="5">
        <v>0</v>
      </c>
      <c r="Q633" s="5">
        <v>0</v>
      </c>
      <c r="R633" s="6"/>
      <c r="S633" s="7"/>
    </row>
    <row r="634" spans="1:19" ht="13" x14ac:dyDescent="0.15">
      <c r="A634" s="5">
        <v>397</v>
      </c>
      <c r="B634" s="6" t="s">
        <v>28</v>
      </c>
      <c r="C634" s="6" t="s">
        <v>3366</v>
      </c>
      <c r="D634" s="5">
        <v>48</v>
      </c>
      <c r="E634" s="6" t="s">
        <v>1619</v>
      </c>
      <c r="F634" s="5">
        <v>4</v>
      </c>
      <c r="G634" s="5">
        <v>1.17</v>
      </c>
      <c r="H634" s="5">
        <v>1.17</v>
      </c>
      <c r="I634" s="5">
        <v>268.79000000000002</v>
      </c>
      <c r="J634" s="5">
        <v>269.95999999999998</v>
      </c>
      <c r="K634" s="5">
        <v>267.61900000000003</v>
      </c>
      <c r="L634" s="5">
        <v>268.483</v>
      </c>
      <c r="M634" s="6" t="s">
        <v>6852</v>
      </c>
      <c r="N634" s="6" t="s">
        <v>6853</v>
      </c>
      <c r="O634" s="6" t="s">
        <v>6854</v>
      </c>
      <c r="P634" s="5">
        <v>0</v>
      </c>
      <c r="Q634" s="5">
        <v>0</v>
      </c>
      <c r="R634" s="6"/>
      <c r="S634" s="7"/>
    </row>
    <row r="635" spans="1:19" ht="13" x14ac:dyDescent="0.15">
      <c r="A635" s="5">
        <v>397</v>
      </c>
      <c r="B635" s="6" t="s">
        <v>28</v>
      </c>
      <c r="C635" s="6" t="s">
        <v>3366</v>
      </c>
      <c r="D635" s="5">
        <v>48</v>
      </c>
      <c r="E635" s="6" t="s">
        <v>1619</v>
      </c>
      <c r="F635" s="5">
        <v>5</v>
      </c>
      <c r="G635" s="5">
        <v>0.51</v>
      </c>
      <c r="H635" s="5">
        <v>0.51</v>
      </c>
      <c r="I635" s="5">
        <v>269.95999999999998</v>
      </c>
      <c r="J635" s="5">
        <v>270.47000000000003</v>
      </c>
      <c r="K635" s="5">
        <v>268.483</v>
      </c>
      <c r="L635" s="5">
        <v>268.86</v>
      </c>
      <c r="M635" s="6" t="s">
        <v>6855</v>
      </c>
      <c r="N635" s="6" t="s">
        <v>6856</v>
      </c>
      <c r="O635" s="6" t="s">
        <v>6857</v>
      </c>
      <c r="P635" s="5">
        <v>0</v>
      </c>
      <c r="Q635" s="5">
        <v>0</v>
      </c>
      <c r="R635" s="6"/>
      <c r="S635" s="7"/>
    </row>
    <row r="636" spans="1:19" ht="13" x14ac:dyDescent="0.15">
      <c r="A636" s="5">
        <v>397</v>
      </c>
      <c r="B636" s="6" t="s">
        <v>28</v>
      </c>
      <c r="C636" s="6" t="s">
        <v>3366</v>
      </c>
      <c r="D636" s="5">
        <v>48</v>
      </c>
      <c r="E636" s="6" t="s">
        <v>1619</v>
      </c>
      <c r="F636" s="6" t="s">
        <v>119</v>
      </c>
      <c r="G636" s="5">
        <v>0.46</v>
      </c>
      <c r="H636" s="5">
        <v>0.46</v>
      </c>
      <c r="I636" s="5">
        <v>270.47000000000003</v>
      </c>
      <c r="J636" s="5">
        <v>270.93</v>
      </c>
      <c r="K636" s="5">
        <v>268.86</v>
      </c>
      <c r="L636" s="5">
        <v>269.2</v>
      </c>
      <c r="M636" s="6" t="s">
        <v>6858</v>
      </c>
      <c r="N636" s="6" t="s">
        <v>6859</v>
      </c>
      <c r="O636" s="6" t="s">
        <v>6860</v>
      </c>
      <c r="P636" s="5">
        <v>0</v>
      </c>
      <c r="Q636" s="5">
        <v>0</v>
      </c>
      <c r="R636" s="6"/>
      <c r="S636" s="7"/>
    </row>
    <row r="637" spans="1:19" ht="13" x14ac:dyDescent="0.15">
      <c r="A637" s="5">
        <v>397</v>
      </c>
      <c r="B637" s="6" t="s">
        <v>28</v>
      </c>
      <c r="C637" s="6" t="s">
        <v>3366</v>
      </c>
      <c r="D637" s="5">
        <v>49</v>
      </c>
      <c r="E637" s="6" t="s">
        <v>1619</v>
      </c>
      <c r="F637" s="5">
        <v>1</v>
      </c>
      <c r="G637" s="5">
        <v>1.5</v>
      </c>
      <c r="H637" s="5">
        <v>1.5</v>
      </c>
      <c r="I637" s="5">
        <v>269.2</v>
      </c>
      <c r="J637" s="5">
        <v>270.7</v>
      </c>
      <c r="K637" s="5">
        <v>269.2</v>
      </c>
      <c r="L637" s="5">
        <v>270.47199999999998</v>
      </c>
      <c r="M637" s="6" t="s">
        <v>6861</v>
      </c>
      <c r="N637" s="6" t="s">
        <v>6862</v>
      </c>
      <c r="O637" s="6" t="s">
        <v>6863</v>
      </c>
      <c r="P637" s="5">
        <v>0</v>
      </c>
      <c r="Q637" s="5">
        <v>0</v>
      </c>
      <c r="R637" s="6"/>
      <c r="S637" s="7"/>
    </row>
    <row r="638" spans="1:19" ht="13" x14ac:dyDescent="0.15">
      <c r="A638" s="5">
        <v>397</v>
      </c>
      <c r="B638" s="6" t="s">
        <v>28</v>
      </c>
      <c r="C638" s="6" t="s">
        <v>3366</v>
      </c>
      <c r="D638" s="5">
        <v>49</v>
      </c>
      <c r="E638" s="6" t="s">
        <v>1619</v>
      </c>
      <c r="F638" s="5">
        <v>2</v>
      </c>
      <c r="G638" s="5">
        <v>1.5</v>
      </c>
      <c r="H638" s="5">
        <v>1.5</v>
      </c>
      <c r="I638" s="5">
        <v>270.7</v>
      </c>
      <c r="J638" s="5">
        <v>272.2</v>
      </c>
      <c r="K638" s="5">
        <v>270.47199999999998</v>
      </c>
      <c r="L638" s="5">
        <v>271.74400000000003</v>
      </c>
      <c r="M638" s="6" t="s">
        <v>6864</v>
      </c>
      <c r="N638" s="6" t="s">
        <v>6865</v>
      </c>
      <c r="O638" s="6" t="s">
        <v>6866</v>
      </c>
      <c r="P638" s="5">
        <v>0</v>
      </c>
      <c r="Q638" s="5">
        <v>0</v>
      </c>
      <c r="R638" s="6"/>
      <c r="S638" s="7"/>
    </row>
    <row r="639" spans="1:19" ht="13" x14ac:dyDescent="0.15">
      <c r="A639" s="5">
        <v>397</v>
      </c>
      <c r="B639" s="6" t="s">
        <v>28</v>
      </c>
      <c r="C639" s="6" t="s">
        <v>3366</v>
      </c>
      <c r="D639" s="5">
        <v>49</v>
      </c>
      <c r="E639" s="6" t="s">
        <v>1619</v>
      </c>
      <c r="F639" s="5">
        <v>3</v>
      </c>
      <c r="G639" s="5">
        <v>1.5</v>
      </c>
      <c r="H639" s="5">
        <v>1.5</v>
      </c>
      <c r="I639" s="5">
        <v>272.2</v>
      </c>
      <c r="J639" s="5">
        <v>273.7</v>
      </c>
      <c r="K639" s="5">
        <v>271.74400000000003</v>
      </c>
      <c r="L639" s="5">
        <v>273.01600000000002</v>
      </c>
      <c r="M639" s="6" t="s">
        <v>6867</v>
      </c>
      <c r="N639" s="6" t="s">
        <v>6868</v>
      </c>
      <c r="O639" s="6" t="s">
        <v>6869</v>
      </c>
      <c r="P639" s="5">
        <v>0</v>
      </c>
      <c r="Q639" s="5">
        <v>0</v>
      </c>
      <c r="R639" s="6"/>
      <c r="S639" s="7"/>
    </row>
    <row r="640" spans="1:19" ht="13" x14ac:dyDescent="0.15">
      <c r="A640" s="5">
        <v>397</v>
      </c>
      <c r="B640" s="6" t="s">
        <v>28</v>
      </c>
      <c r="C640" s="6" t="s">
        <v>3366</v>
      </c>
      <c r="D640" s="5">
        <v>49</v>
      </c>
      <c r="E640" s="6" t="s">
        <v>1619</v>
      </c>
      <c r="F640" s="5">
        <v>4</v>
      </c>
      <c r="G640" s="5">
        <v>1.04</v>
      </c>
      <c r="H640" s="5">
        <v>1.04</v>
      </c>
      <c r="I640" s="5">
        <v>273.7</v>
      </c>
      <c r="J640" s="5">
        <v>274.74</v>
      </c>
      <c r="K640" s="5">
        <v>273.01600000000002</v>
      </c>
      <c r="L640" s="5">
        <v>273.89800000000002</v>
      </c>
      <c r="M640" s="6" t="s">
        <v>6870</v>
      </c>
      <c r="N640" s="6" t="s">
        <v>6871</v>
      </c>
      <c r="O640" s="6" t="s">
        <v>6872</v>
      </c>
      <c r="P640" s="5">
        <v>0</v>
      </c>
      <c r="Q640" s="5">
        <v>0</v>
      </c>
      <c r="R640" s="6"/>
      <c r="S640" s="7"/>
    </row>
    <row r="641" spans="1:19" ht="13" x14ac:dyDescent="0.15">
      <c r="A641" s="5">
        <v>397</v>
      </c>
      <c r="B641" s="6" t="s">
        <v>28</v>
      </c>
      <c r="C641" s="6" t="s">
        <v>3366</v>
      </c>
      <c r="D641" s="5">
        <v>49</v>
      </c>
      <c r="E641" s="6" t="s">
        <v>1619</v>
      </c>
      <c r="F641" s="6" t="s">
        <v>119</v>
      </c>
      <c r="G641" s="5">
        <v>0.12</v>
      </c>
      <c r="H641" s="5">
        <v>0.12</v>
      </c>
      <c r="I641" s="5">
        <v>274.74</v>
      </c>
      <c r="J641" s="5">
        <v>274.86</v>
      </c>
      <c r="K641" s="5">
        <v>273.89800000000002</v>
      </c>
      <c r="L641" s="5">
        <v>274</v>
      </c>
      <c r="M641" s="6" t="s">
        <v>6873</v>
      </c>
      <c r="N641" s="6" t="s">
        <v>6874</v>
      </c>
      <c r="O641" s="6" t="s">
        <v>6875</v>
      </c>
      <c r="P641" s="5">
        <v>0</v>
      </c>
      <c r="Q641" s="5">
        <v>0</v>
      </c>
      <c r="R641" s="6"/>
      <c r="S641" s="7"/>
    </row>
    <row r="642" spans="1:19" ht="13" x14ac:dyDescent="0.15">
      <c r="A642" s="5">
        <v>397</v>
      </c>
      <c r="B642" s="6" t="s">
        <v>28</v>
      </c>
      <c r="C642" s="6" t="s">
        <v>3366</v>
      </c>
      <c r="D642" s="5">
        <v>50</v>
      </c>
      <c r="E642" s="6" t="s">
        <v>1619</v>
      </c>
      <c r="F642" s="5">
        <v>1</v>
      </c>
      <c r="G642" s="5">
        <v>1.49</v>
      </c>
      <c r="H642" s="5">
        <v>1.49</v>
      </c>
      <c r="I642" s="5">
        <v>274</v>
      </c>
      <c r="J642" s="5">
        <v>275.49</v>
      </c>
      <c r="K642" s="5">
        <v>274</v>
      </c>
      <c r="L642" s="5">
        <v>275.11500000000001</v>
      </c>
      <c r="M642" s="6" t="s">
        <v>6876</v>
      </c>
      <c r="N642" s="6" t="s">
        <v>6877</v>
      </c>
      <c r="O642" s="6" t="s">
        <v>6878</v>
      </c>
      <c r="P642" s="5">
        <v>0</v>
      </c>
      <c r="Q642" s="5">
        <v>0</v>
      </c>
      <c r="R642" s="6"/>
      <c r="S642" s="7"/>
    </row>
    <row r="643" spans="1:19" ht="13" x14ac:dyDescent="0.15">
      <c r="A643" s="5">
        <v>397</v>
      </c>
      <c r="B643" s="6" t="s">
        <v>28</v>
      </c>
      <c r="C643" s="6" t="s">
        <v>3366</v>
      </c>
      <c r="D643" s="5">
        <v>50</v>
      </c>
      <c r="E643" s="6" t="s">
        <v>1619</v>
      </c>
      <c r="F643" s="5">
        <v>2</v>
      </c>
      <c r="G643" s="5">
        <v>1.5</v>
      </c>
      <c r="H643" s="5">
        <v>1.5</v>
      </c>
      <c r="I643" s="5">
        <v>275.49</v>
      </c>
      <c r="J643" s="5">
        <v>276.99</v>
      </c>
      <c r="K643" s="5">
        <v>275.11500000000001</v>
      </c>
      <c r="L643" s="5">
        <v>276.23700000000002</v>
      </c>
      <c r="M643" s="6" t="s">
        <v>6879</v>
      </c>
      <c r="N643" s="6" t="s">
        <v>6880</v>
      </c>
      <c r="O643" s="6" t="s">
        <v>6881</v>
      </c>
      <c r="P643" s="5">
        <v>0</v>
      </c>
      <c r="Q643" s="5">
        <v>0</v>
      </c>
      <c r="R643" s="6"/>
      <c r="S643" s="7"/>
    </row>
    <row r="644" spans="1:19" ht="13" x14ac:dyDescent="0.15">
      <c r="A644" s="5">
        <v>397</v>
      </c>
      <c r="B644" s="6" t="s">
        <v>28</v>
      </c>
      <c r="C644" s="6" t="s">
        <v>3366</v>
      </c>
      <c r="D644" s="5">
        <v>50</v>
      </c>
      <c r="E644" s="6" t="s">
        <v>1619</v>
      </c>
      <c r="F644" s="5">
        <v>3</v>
      </c>
      <c r="G644" s="5">
        <v>1.5</v>
      </c>
      <c r="H644" s="5">
        <v>1.5</v>
      </c>
      <c r="I644" s="5">
        <v>276.99</v>
      </c>
      <c r="J644" s="5">
        <v>278.49</v>
      </c>
      <c r="K644" s="5">
        <v>276.23700000000002</v>
      </c>
      <c r="L644" s="5">
        <v>277.35899999999998</v>
      </c>
      <c r="M644" s="6" t="s">
        <v>6882</v>
      </c>
      <c r="N644" s="6" t="s">
        <v>6883</v>
      </c>
      <c r="O644" s="6" t="s">
        <v>6884</v>
      </c>
      <c r="P644" s="5">
        <v>0</v>
      </c>
      <c r="Q644" s="5">
        <v>0</v>
      </c>
      <c r="R644" s="6"/>
      <c r="S644" s="7"/>
    </row>
    <row r="645" spans="1:19" ht="13" x14ac:dyDescent="0.15">
      <c r="A645" s="5">
        <v>397</v>
      </c>
      <c r="B645" s="6" t="s">
        <v>28</v>
      </c>
      <c r="C645" s="6" t="s">
        <v>3366</v>
      </c>
      <c r="D645" s="5">
        <v>50</v>
      </c>
      <c r="E645" s="6" t="s">
        <v>1619</v>
      </c>
      <c r="F645" s="5">
        <v>4</v>
      </c>
      <c r="G645" s="5">
        <v>1.33</v>
      </c>
      <c r="H645" s="5">
        <v>1.33</v>
      </c>
      <c r="I645" s="5">
        <v>278.49</v>
      </c>
      <c r="J645" s="5">
        <v>279.82</v>
      </c>
      <c r="K645" s="5">
        <v>277.35899999999998</v>
      </c>
      <c r="L645" s="5">
        <v>278.35399999999998</v>
      </c>
      <c r="M645" s="6" t="s">
        <v>6885</v>
      </c>
      <c r="N645" s="6" t="s">
        <v>6886</v>
      </c>
      <c r="O645" s="6" t="s">
        <v>6887</v>
      </c>
      <c r="P645" s="5">
        <v>0</v>
      </c>
      <c r="Q645" s="5">
        <v>0</v>
      </c>
      <c r="R645" s="6"/>
      <c r="S645" s="7"/>
    </row>
    <row r="646" spans="1:19" ht="13" x14ac:dyDescent="0.15">
      <c r="A646" s="5">
        <v>397</v>
      </c>
      <c r="B646" s="6" t="s">
        <v>28</v>
      </c>
      <c r="C646" s="6" t="s">
        <v>3366</v>
      </c>
      <c r="D646" s="5">
        <v>50</v>
      </c>
      <c r="E646" s="6" t="s">
        <v>1619</v>
      </c>
      <c r="F646" s="5">
        <v>5</v>
      </c>
      <c r="G646" s="5">
        <v>0.51</v>
      </c>
      <c r="H646" s="5">
        <v>0.51</v>
      </c>
      <c r="I646" s="5">
        <v>279.82</v>
      </c>
      <c r="J646" s="5">
        <v>280.33</v>
      </c>
      <c r="K646" s="5">
        <v>278.35399999999998</v>
      </c>
      <c r="L646" s="5">
        <v>278.73500000000001</v>
      </c>
      <c r="M646" s="6" t="s">
        <v>6888</v>
      </c>
      <c r="N646" s="6" t="s">
        <v>6889</v>
      </c>
      <c r="O646" s="6" t="s">
        <v>6890</v>
      </c>
      <c r="P646" s="5">
        <v>0</v>
      </c>
      <c r="Q646" s="5">
        <v>0</v>
      </c>
      <c r="R646" s="6"/>
      <c r="S646" s="7"/>
    </row>
    <row r="647" spans="1:19" ht="13" x14ac:dyDescent="0.15">
      <c r="A647" s="5">
        <v>397</v>
      </c>
      <c r="B647" s="6" t="s">
        <v>28</v>
      </c>
      <c r="C647" s="6" t="s">
        <v>3366</v>
      </c>
      <c r="D647" s="5">
        <v>50</v>
      </c>
      <c r="E647" s="6" t="s">
        <v>1619</v>
      </c>
      <c r="F647" s="6" t="s">
        <v>119</v>
      </c>
      <c r="G647" s="5">
        <v>0.22</v>
      </c>
      <c r="H647" s="5">
        <v>0.22</v>
      </c>
      <c r="I647" s="5">
        <v>280.33</v>
      </c>
      <c r="J647" s="5">
        <v>280.55</v>
      </c>
      <c r="K647" s="5">
        <v>278.73500000000001</v>
      </c>
      <c r="L647" s="5">
        <v>278.89999999999998</v>
      </c>
      <c r="M647" s="6" t="s">
        <v>6891</v>
      </c>
      <c r="N647" s="6" t="s">
        <v>6892</v>
      </c>
      <c r="O647" s="6" t="s">
        <v>6893</v>
      </c>
      <c r="P647" s="5">
        <v>0</v>
      </c>
      <c r="Q647" s="5">
        <v>0</v>
      </c>
      <c r="R647" s="6"/>
      <c r="S647" s="7"/>
    </row>
    <row r="648" spans="1:19" ht="13" x14ac:dyDescent="0.15">
      <c r="A648" s="5">
        <v>397</v>
      </c>
      <c r="B648" s="6" t="s">
        <v>28</v>
      </c>
      <c r="C648" s="6" t="s">
        <v>3366</v>
      </c>
      <c r="D648" s="5">
        <v>51</v>
      </c>
      <c r="E648" s="6" t="s">
        <v>1619</v>
      </c>
      <c r="F648" s="5">
        <v>1</v>
      </c>
      <c r="G648" s="5">
        <v>1.5</v>
      </c>
      <c r="H648" s="5">
        <v>1.5</v>
      </c>
      <c r="I648" s="5">
        <v>278.89999999999998</v>
      </c>
      <c r="J648" s="5">
        <v>280.39999999999998</v>
      </c>
      <c r="K648" s="5">
        <v>278.89999999999998</v>
      </c>
      <c r="L648" s="5">
        <v>280.27699999999999</v>
      </c>
      <c r="M648" s="6" t="s">
        <v>6894</v>
      </c>
      <c r="N648" s="6" t="s">
        <v>6895</v>
      </c>
      <c r="O648" s="6" t="s">
        <v>6896</v>
      </c>
      <c r="P648" s="5">
        <v>0</v>
      </c>
      <c r="Q648" s="5">
        <v>0</v>
      </c>
      <c r="R648" s="6"/>
      <c r="S648" s="7"/>
    </row>
    <row r="649" spans="1:19" ht="13" x14ac:dyDescent="0.15">
      <c r="A649" s="5">
        <v>397</v>
      </c>
      <c r="B649" s="6" t="s">
        <v>28</v>
      </c>
      <c r="C649" s="6" t="s">
        <v>3366</v>
      </c>
      <c r="D649" s="5">
        <v>51</v>
      </c>
      <c r="E649" s="6" t="s">
        <v>1619</v>
      </c>
      <c r="F649" s="5">
        <v>2</v>
      </c>
      <c r="G649" s="5">
        <v>1.5</v>
      </c>
      <c r="H649" s="5">
        <v>1.5</v>
      </c>
      <c r="I649" s="5">
        <v>280.39999999999998</v>
      </c>
      <c r="J649" s="5">
        <v>281.89999999999998</v>
      </c>
      <c r="K649" s="5">
        <v>280.27699999999999</v>
      </c>
      <c r="L649" s="5">
        <v>281.65300000000002</v>
      </c>
      <c r="M649" s="6" t="s">
        <v>6897</v>
      </c>
      <c r="N649" s="6" t="s">
        <v>6898</v>
      </c>
      <c r="O649" s="6" t="s">
        <v>6899</v>
      </c>
      <c r="P649" s="5">
        <v>0</v>
      </c>
      <c r="Q649" s="5">
        <v>0</v>
      </c>
      <c r="R649" s="6"/>
      <c r="S649" s="7"/>
    </row>
    <row r="650" spans="1:19" ht="13" x14ac:dyDescent="0.15">
      <c r="A650" s="5">
        <v>397</v>
      </c>
      <c r="B650" s="6" t="s">
        <v>28</v>
      </c>
      <c r="C650" s="6" t="s">
        <v>3366</v>
      </c>
      <c r="D650" s="5">
        <v>51</v>
      </c>
      <c r="E650" s="6" t="s">
        <v>1619</v>
      </c>
      <c r="F650" s="5">
        <v>3</v>
      </c>
      <c r="G650" s="5">
        <v>1.45</v>
      </c>
      <c r="H650" s="5">
        <v>1.45</v>
      </c>
      <c r="I650" s="5">
        <v>281.89999999999998</v>
      </c>
      <c r="J650" s="5">
        <v>283.35000000000002</v>
      </c>
      <c r="K650" s="5">
        <v>281.65300000000002</v>
      </c>
      <c r="L650" s="5">
        <v>282.98399999999998</v>
      </c>
      <c r="M650" s="6" t="s">
        <v>6900</v>
      </c>
      <c r="N650" s="6" t="s">
        <v>6901</v>
      </c>
      <c r="O650" s="6" t="s">
        <v>6902</v>
      </c>
      <c r="P650" s="5">
        <v>0</v>
      </c>
      <c r="Q650" s="5">
        <v>0</v>
      </c>
      <c r="R650" s="6"/>
      <c r="S650" s="7"/>
    </row>
    <row r="651" spans="1:19" ht="13" x14ac:dyDescent="0.15">
      <c r="A651" s="5">
        <v>397</v>
      </c>
      <c r="B651" s="6" t="s">
        <v>28</v>
      </c>
      <c r="C651" s="6" t="s">
        <v>3366</v>
      </c>
      <c r="D651" s="5">
        <v>51</v>
      </c>
      <c r="E651" s="6" t="s">
        <v>1619</v>
      </c>
      <c r="F651" s="5">
        <v>4</v>
      </c>
      <c r="G651" s="5">
        <v>0.61</v>
      </c>
      <c r="H651" s="5">
        <v>0.61</v>
      </c>
      <c r="I651" s="5">
        <v>283.35000000000002</v>
      </c>
      <c r="J651" s="5">
        <v>283.95999999999998</v>
      </c>
      <c r="K651" s="5">
        <v>282.98399999999998</v>
      </c>
      <c r="L651" s="5">
        <v>283.54399999999998</v>
      </c>
      <c r="M651" s="6" t="s">
        <v>6903</v>
      </c>
      <c r="N651" s="6" t="s">
        <v>6904</v>
      </c>
      <c r="O651" s="6" t="s">
        <v>6905</v>
      </c>
      <c r="P651" s="5">
        <v>0</v>
      </c>
      <c r="Q651" s="5">
        <v>0</v>
      </c>
      <c r="R651" s="6"/>
      <c r="S651" s="7"/>
    </row>
    <row r="652" spans="1:19" ht="13" x14ac:dyDescent="0.15">
      <c r="A652" s="5">
        <v>397</v>
      </c>
      <c r="B652" s="6" t="s">
        <v>28</v>
      </c>
      <c r="C652" s="6" t="s">
        <v>3366</v>
      </c>
      <c r="D652" s="5">
        <v>51</v>
      </c>
      <c r="E652" s="6" t="s">
        <v>1619</v>
      </c>
      <c r="F652" s="6" t="s">
        <v>119</v>
      </c>
      <c r="G652" s="5">
        <v>0.17</v>
      </c>
      <c r="H652" s="5">
        <v>0.17</v>
      </c>
      <c r="I652" s="5">
        <v>283.95999999999998</v>
      </c>
      <c r="J652" s="5">
        <v>284.13</v>
      </c>
      <c r="K652" s="5">
        <v>283.54399999999998</v>
      </c>
      <c r="L652" s="5">
        <v>283.7</v>
      </c>
      <c r="M652" s="6" t="s">
        <v>6906</v>
      </c>
      <c r="N652" s="6" t="s">
        <v>6907</v>
      </c>
      <c r="O652" s="6" t="s">
        <v>6908</v>
      </c>
      <c r="P652" s="5">
        <v>0</v>
      </c>
      <c r="Q652" s="5">
        <v>0</v>
      </c>
      <c r="R652" s="6"/>
      <c r="S652" s="7"/>
    </row>
    <row r="653" spans="1:19" ht="13" x14ac:dyDescent="0.15">
      <c r="A653" s="5">
        <v>397</v>
      </c>
      <c r="B653" s="6" t="s">
        <v>28</v>
      </c>
      <c r="C653" s="6" t="s">
        <v>3366</v>
      </c>
      <c r="D653" s="5">
        <v>52</v>
      </c>
      <c r="E653" s="6" t="s">
        <v>1619</v>
      </c>
      <c r="F653" s="5">
        <v>1</v>
      </c>
      <c r="G653" s="5">
        <v>1.49</v>
      </c>
      <c r="H653" s="5">
        <v>1.49</v>
      </c>
      <c r="I653" s="5">
        <v>283.7</v>
      </c>
      <c r="J653" s="5">
        <v>285.19</v>
      </c>
      <c r="K653" s="5">
        <v>283.7</v>
      </c>
      <c r="L653" s="5">
        <v>284.77999999999997</v>
      </c>
      <c r="M653" s="6" t="s">
        <v>6909</v>
      </c>
      <c r="N653" s="6" t="s">
        <v>6910</v>
      </c>
      <c r="O653" s="6" t="s">
        <v>6911</v>
      </c>
      <c r="P653" s="5">
        <v>0</v>
      </c>
      <c r="Q653" s="5">
        <v>0</v>
      </c>
      <c r="R653" s="6"/>
      <c r="S653" s="7"/>
    </row>
    <row r="654" spans="1:19" ht="13" x14ac:dyDescent="0.15">
      <c r="A654" s="5">
        <v>397</v>
      </c>
      <c r="B654" s="6" t="s">
        <v>28</v>
      </c>
      <c r="C654" s="6" t="s">
        <v>3366</v>
      </c>
      <c r="D654" s="5">
        <v>52</v>
      </c>
      <c r="E654" s="6" t="s">
        <v>1619</v>
      </c>
      <c r="F654" s="5">
        <v>2</v>
      </c>
      <c r="G654" s="5">
        <v>1.5</v>
      </c>
      <c r="H654" s="5">
        <v>1.5</v>
      </c>
      <c r="I654" s="5">
        <v>285.19</v>
      </c>
      <c r="J654" s="5">
        <v>286.69</v>
      </c>
      <c r="K654" s="5">
        <v>284.77999999999997</v>
      </c>
      <c r="L654" s="5">
        <v>285.86700000000002</v>
      </c>
      <c r="M654" s="6" t="s">
        <v>6912</v>
      </c>
      <c r="N654" s="6" t="s">
        <v>6913</v>
      </c>
      <c r="O654" s="6" t="s">
        <v>6914</v>
      </c>
      <c r="P654" s="5">
        <v>0</v>
      </c>
      <c r="Q654" s="5">
        <v>0</v>
      </c>
      <c r="R654" s="6"/>
      <c r="S654" s="7"/>
    </row>
    <row r="655" spans="1:19" ht="13" x14ac:dyDescent="0.15">
      <c r="A655" s="5">
        <v>397</v>
      </c>
      <c r="B655" s="6" t="s">
        <v>28</v>
      </c>
      <c r="C655" s="6" t="s">
        <v>3366</v>
      </c>
      <c r="D655" s="5">
        <v>52</v>
      </c>
      <c r="E655" s="6" t="s">
        <v>1619</v>
      </c>
      <c r="F655" s="5">
        <v>3</v>
      </c>
      <c r="G655" s="5">
        <v>1.5</v>
      </c>
      <c r="H655" s="5">
        <v>1.5</v>
      </c>
      <c r="I655" s="5">
        <v>286.69</v>
      </c>
      <c r="J655" s="5">
        <v>288.19</v>
      </c>
      <c r="K655" s="5">
        <v>285.86700000000002</v>
      </c>
      <c r="L655" s="5">
        <v>286.95499999999998</v>
      </c>
      <c r="M655" s="6" t="s">
        <v>6915</v>
      </c>
      <c r="N655" s="6" t="s">
        <v>6916</v>
      </c>
      <c r="O655" s="6" t="s">
        <v>6917</v>
      </c>
      <c r="P655" s="5">
        <v>0</v>
      </c>
      <c r="Q655" s="5">
        <v>0</v>
      </c>
      <c r="R655" s="6"/>
      <c r="S655" s="7"/>
    </row>
    <row r="656" spans="1:19" ht="13" x14ac:dyDescent="0.15">
      <c r="A656" s="5">
        <v>397</v>
      </c>
      <c r="B656" s="6" t="s">
        <v>28</v>
      </c>
      <c r="C656" s="6" t="s">
        <v>3366</v>
      </c>
      <c r="D656" s="5">
        <v>52</v>
      </c>
      <c r="E656" s="6" t="s">
        <v>1619</v>
      </c>
      <c r="F656" s="5">
        <v>4</v>
      </c>
      <c r="G656" s="5">
        <v>1.49</v>
      </c>
      <c r="H656" s="5">
        <v>1.49</v>
      </c>
      <c r="I656" s="5">
        <v>288.19</v>
      </c>
      <c r="J656" s="5">
        <v>289.68</v>
      </c>
      <c r="K656" s="5">
        <v>286.95499999999998</v>
      </c>
      <c r="L656" s="5">
        <v>288.03500000000003</v>
      </c>
      <c r="M656" s="6" t="s">
        <v>6918</v>
      </c>
      <c r="N656" s="6" t="s">
        <v>6919</v>
      </c>
      <c r="O656" s="6" t="s">
        <v>6920</v>
      </c>
      <c r="P656" s="5">
        <v>0</v>
      </c>
      <c r="Q656" s="5">
        <v>0</v>
      </c>
      <c r="R656" s="6"/>
      <c r="S656" s="7"/>
    </row>
    <row r="657" spans="1:19" ht="13" x14ac:dyDescent="0.15">
      <c r="A657" s="5">
        <v>397</v>
      </c>
      <c r="B657" s="6" t="s">
        <v>28</v>
      </c>
      <c r="C657" s="6" t="s">
        <v>3366</v>
      </c>
      <c r="D657" s="5">
        <v>52</v>
      </c>
      <c r="E657" s="6" t="s">
        <v>1619</v>
      </c>
      <c r="F657" s="5">
        <v>5</v>
      </c>
      <c r="G657" s="5">
        <v>0.61</v>
      </c>
      <c r="H657" s="5">
        <v>0.61</v>
      </c>
      <c r="I657" s="5">
        <v>289.68</v>
      </c>
      <c r="J657" s="5">
        <v>290.29000000000002</v>
      </c>
      <c r="K657" s="5">
        <v>288.03500000000003</v>
      </c>
      <c r="L657" s="5">
        <v>288.47699999999998</v>
      </c>
      <c r="M657" s="6" t="s">
        <v>6921</v>
      </c>
      <c r="N657" s="6" t="s">
        <v>6922</v>
      </c>
      <c r="O657" s="6" t="s">
        <v>6923</v>
      </c>
      <c r="P657" s="5">
        <v>0</v>
      </c>
      <c r="Q657" s="5">
        <v>0</v>
      </c>
      <c r="R657" s="6"/>
      <c r="S657" s="7"/>
    </row>
    <row r="658" spans="1:19" ht="13" x14ac:dyDescent="0.15">
      <c r="A658" s="5">
        <v>397</v>
      </c>
      <c r="B658" s="6" t="s">
        <v>28</v>
      </c>
      <c r="C658" s="6" t="s">
        <v>3366</v>
      </c>
      <c r="D658" s="5">
        <v>52</v>
      </c>
      <c r="E658" s="6" t="s">
        <v>1619</v>
      </c>
      <c r="F658" s="6" t="s">
        <v>119</v>
      </c>
      <c r="G658" s="5">
        <v>0.17</v>
      </c>
      <c r="H658" s="5">
        <v>0.17</v>
      </c>
      <c r="I658" s="5">
        <v>290.29000000000002</v>
      </c>
      <c r="J658" s="5">
        <v>290.45999999999998</v>
      </c>
      <c r="K658" s="5">
        <v>288.47699999999998</v>
      </c>
      <c r="L658" s="5">
        <v>288.60000000000002</v>
      </c>
      <c r="M658" s="6" t="s">
        <v>6924</v>
      </c>
      <c r="N658" s="6" t="s">
        <v>6925</v>
      </c>
      <c r="O658" s="6" t="s">
        <v>6926</v>
      </c>
      <c r="P658" s="5">
        <v>0</v>
      </c>
      <c r="Q658" s="5">
        <v>0</v>
      </c>
      <c r="R658" s="6"/>
      <c r="S658" s="7"/>
    </row>
    <row r="659" spans="1:19" ht="13" x14ac:dyDescent="0.15">
      <c r="A659" s="5">
        <v>397</v>
      </c>
      <c r="B659" s="6" t="s">
        <v>28</v>
      </c>
      <c r="C659" s="6" t="s">
        <v>3366</v>
      </c>
      <c r="D659" s="5">
        <v>53</v>
      </c>
      <c r="E659" s="6" t="s">
        <v>1619</v>
      </c>
      <c r="F659" s="5">
        <v>1</v>
      </c>
      <c r="G659" s="5">
        <v>1.49</v>
      </c>
      <c r="H659" s="5">
        <v>1.49</v>
      </c>
      <c r="I659" s="5">
        <v>288.60000000000002</v>
      </c>
      <c r="J659" s="5">
        <v>290.08999999999997</v>
      </c>
      <c r="K659" s="5">
        <v>288.60000000000002</v>
      </c>
      <c r="L659" s="5">
        <v>289.85899999999998</v>
      </c>
      <c r="M659" s="6" t="s">
        <v>6927</v>
      </c>
      <c r="N659" s="6" t="s">
        <v>6928</v>
      </c>
      <c r="O659" s="6" t="s">
        <v>6929</v>
      </c>
      <c r="P659" s="5">
        <v>0</v>
      </c>
      <c r="Q659" s="5">
        <v>0</v>
      </c>
      <c r="R659" s="6"/>
      <c r="S659" s="7"/>
    </row>
    <row r="660" spans="1:19" ht="13" x14ac:dyDescent="0.15">
      <c r="A660" s="5">
        <v>397</v>
      </c>
      <c r="B660" s="6" t="s">
        <v>28</v>
      </c>
      <c r="C660" s="6" t="s">
        <v>3366</v>
      </c>
      <c r="D660" s="5">
        <v>53</v>
      </c>
      <c r="E660" s="6" t="s">
        <v>1619</v>
      </c>
      <c r="F660" s="5">
        <v>2</v>
      </c>
      <c r="G660" s="5">
        <v>1.5</v>
      </c>
      <c r="H660" s="5">
        <v>1.5</v>
      </c>
      <c r="I660" s="5">
        <v>290.08999999999997</v>
      </c>
      <c r="J660" s="5">
        <v>291.58999999999997</v>
      </c>
      <c r="K660" s="5">
        <v>289.85899999999998</v>
      </c>
      <c r="L660" s="5">
        <v>291.12700000000001</v>
      </c>
      <c r="M660" s="6" t="s">
        <v>6930</v>
      </c>
      <c r="N660" s="6" t="s">
        <v>6931</v>
      </c>
      <c r="O660" s="6" t="s">
        <v>6932</v>
      </c>
      <c r="P660" s="5">
        <v>0</v>
      </c>
      <c r="Q660" s="5">
        <v>0</v>
      </c>
      <c r="R660" s="6"/>
      <c r="S660" s="7"/>
    </row>
    <row r="661" spans="1:19" ht="13" x14ac:dyDescent="0.15">
      <c r="A661" s="5">
        <v>397</v>
      </c>
      <c r="B661" s="6" t="s">
        <v>28</v>
      </c>
      <c r="C661" s="6" t="s">
        <v>3366</v>
      </c>
      <c r="D661" s="5">
        <v>53</v>
      </c>
      <c r="E661" s="6" t="s">
        <v>1619</v>
      </c>
      <c r="F661" s="5">
        <v>3</v>
      </c>
      <c r="G661" s="5">
        <v>1.51</v>
      </c>
      <c r="H661" s="5">
        <v>1.51</v>
      </c>
      <c r="I661" s="5">
        <v>291.58999999999997</v>
      </c>
      <c r="J661" s="5">
        <v>293.10000000000002</v>
      </c>
      <c r="K661" s="5">
        <v>291.12700000000001</v>
      </c>
      <c r="L661" s="5">
        <v>292.40300000000002</v>
      </c>
      <c r="M661" s="6" t="s">
        <v>6933</v>
      </c>
      <c r="N661" s="6" t="s">
        <v>6934</v>
      </c>
      <c r="O661" s="6" t="s">
        <v>6935</v>
      </c>
      <c r="P661" s="5">
        <v>0</v>
      </c>
      <c r="Q661" s="5">
        <v>0</v>
      </c>
      <c r="R661" s="6"/>
      <c r="S661" s="7"/>
    </row>
    <row r="662" spans="1:19" ht="13" x14ac:dyDescent="0.15">
      <c r="A662" s="5">
        <v>397</v>
      </c>
      <c r="B662" s="6" t="s">
        <v>28</v>
      </c>
      <c r="C662" s="6" t="s">
        <v>3366</v>
      </c>
      <c r="D662" s="5">
        <v>53</v>
      </c>
      <c r="E662" s="6" t="s">
        <v>1619</v>
      </c>
      <c r="F662" s="5">
        <v>4</v>
      </c>
      <c r="G662" s="5">
        <v>0.94</v>
      </c>
      <c r="H662" s="5">
        <v>0.94</v>
      </c>
      <c r="I662" s="5">
        <v>293.10000000000002</v>
      </c>
      <c r="J662" s="5">
        <v>294.04000000000002</v>
      </c>
      <c r="K662" s="5">
        <v>292.40300000000002</v>
      </c>
      <c r="L662" s="5">
        <v>293.197</v>
      </c>
      <c r="M662" s="6" t="s">
        <v>6936</v>
      </c>
      <c r="N662" s="6" t="s">
        <v>6937</v>
      </c>
      <c r="O662" s="6" t="s">
        <v>6938</v>
      </c>
      <c r="P662" s="5">
        <v>0</v>
      </c>
      <c r="Q662" s="5">
        <v>0</v>
      </c>
      <c r="R662" s="6"/>
      <c r="S662" s="7"/>
    </row>
    <row r="663" spans="1:19" ht="13" x14ac:dyDescent="0.15">
      <c r="A663" s="5">
        <v>397</v>
      </c>
      <c r="B663" s="6" t="s">
        <v>28</v>
      </c>
      <c r="C663" s="6" t="s">
        <v>3366</v>
      </c>
      <c r="D663" s="5">
        <v>53</v>
      </c>
      <c r="E663" s="6" t="s">
        <v>1619</v>
      </c>
      <c r="F663" s="6" t="s">
        <v>119</v>
      </c>
      <c r="G663" s="5">
        <v>0.24</v>
      </c>
      <c r="H663" s="5">
        <v>0.24</v>
      </c>
      <c r="I663" s="5">
        <v>294.04000000000002</v>
      </c>
      <c r="J663" s="5">
        <v>294.27999999999997</v>
      </c>
      <c r="K663" s="5">
        <v>293.197</v>
      </c>
      <c r="L663" s="5">
        <v>293.39999999999998</v>
      </c>
      <c r="M663" s="6" t="s">
        <v>6939</v>
      </c>
      <c r="N663" s="6" t="s">
        <v>6940</v>
      </c>
      <c r="O663" s="6" t="s">
        <v>6941</v>
      </c>
      <c r="P663" s="5">
        <v>0</v>
      </c>
      <c r="Q663" s="5">
        <v>0</v>
      </c>
      <c r="R663" s="6"/>
      <c r="S663" s="7"/>
    </row>
    <row r="664" spans="1:19" ht="13" x14ac:dyDescent="0.15">
      <c r="A664" s="5">
        <v>397</v>
      </c>
      <c r="B664" s="6" t="s">
        <v>28</v>
      </c>
      <c r="C664" s="6" t="s">
        <v>3366</v>
      </c>
      <c r="D664" s="5">
        <v>54</v>
      </c>
      <c r="E664" s="6" t="s">
        <v>1619</v>
      </c>
      <c r="F664" s="5">
        <v>1</v>
      </c>
      <c r="G664" s="5">
        <v>1.49</v>
      </c>
      <c r="H664" s="5">
        <v>1.49</v>
      </c>
      <c r="I664" s="5">
        <v>293.39999999999998</v>
      </c>
      <c r="J664" s="5">
        <v>294.89</v>
      </c>
      <c r="K664" s="5">
        <v>293.39999999999998</v>
      </c>
      <c r="L664" s="5">
        <v>294.58499999999998</v>
      </c>
      <c r="M664" s="6" t="s">
        <v>6942</v>
      </c>
      <c r="N664" s="6" t="s">
        <v>6943</v>
      </c>
      <c r="O664" s="6" t="s">
        <v>6944</v>
      </c>
      <c r="P664" s="5">
        <v>0</v>
      </c>
      <c r="Q664" s="5">
        <v>0</v>
      </c>
      <c r="R664" s="6"/>
      <c r="S664" s="7"/>
    </row>
    <row r="665" spans="1:19" ht="13" x14ac:dyDescent="0.15">
      <c r="A665" s="5">
        <v>397</v>
      </c>
      <c r="B665" s="6" t="s">
        <v>28</v>
      </c>
      <c r="C665" s="6" t="s">
        <v>3366</v>
      </c>
      <c r="D665" s="5">
        <v>54</v>
      </c>
      <c r="E665" s="6" t="s">
        <v>1619</v>
      </c>
      <c r="F665" s="5">
        <v>2</v>
      </c>
      <c r="G665" s="5">
        <v>1.5</v>
      </c>
      <c r="H665" s="5">
        <v>1.5</v>
      </c>
      <c r="I665" s="5">
        <v>294.89</v>
      </c>
      <c r="J665" s="5">
        <v>296.39</v>
      </c>
      <c r="K665" s="5">
        <v>294.58499999999998</v>
      </c>
      <c r="L665" s="5">
        <v>295.779</v>
      </c>
      <c r="M665" s="6" t="s">
        <v>6945</v>
      </c>
      <c r="N665" s="6" t="s">
        <v>6946</v>
      </c>
      <c r="O665" s="6" t="s">
        <v>6947</v>
      </c>
      <c r="P665" s="5">
        <v>0</v>
      </c>
      <c r="Q665" s="5">
        <v>0</v>
      </c>
      <c r="R665" s="6"/>
      <c r="S665" s="7"/>
    </row>
    <row r="666" spans="1:19" ht="13" x14ac:dyDescent="0.15">
      <c r="A666" s="5">
        <v>397</v>
      </c>
      <c r="B666" s="6" t="s">
        <v>28</v>
      </c>
      <c r="C666" s="6" t="s">
        <v>3366</v>
      </c>
      <c r="D666" s="5">
        <v>54</v>
      </c>
      <c r="E666" s="6" t="s">
        <v>1619</v>
      </c>
      <c r="F666" s="5">
        <v>3</v>
      </c>
      <c r="G666" s="5">
        <v>1.5</v>
      </c>
      <c r="H666" s="5">
        <v>1.5</v>
      </c>
      <c r="I666" s="5">
        <v>296.39</v>
      </c>
      <c r="J666" s="5">
        <v>297.89</v>
      </c>
      <c r="K666" s="5">
        <v>295.779</v>
      </c>
      <c r="L666" s="5">
        <v>296.97199999999998</v>
      </c>
      <c r="M666" s="6" t="s">
        <v>6948</v>
      </c>
      <c r="N666" s="6" t="s">
        <v>6949</v>
      </c>
      <c r="O666" s="6" t="s">
        <v>6950</v>
      </c>
      <c r="P666" s="5">
        <v>0</v>
      </c>
      <c r="Q666" s="5">
        <v>0</v>
      </c>
      <c r="R666" s="6"/>
      <c r="S666" s="7"/>
    </row>
    <row r="667" spans="1:19" ht="13" x14ac:dyDescent="0.15">
      <c r="A667" s="5">
        <v>397</v>
      </c>
      <c r="B667" s="6" t="s">
        <v>28</v>
      </c>
      <c r="C667" s="6" t="s">
        <v>3366</v>
      </c>
      <c r="D667" s="5">
        <v>54</v>
      </c>
      <c r="E667" s="6" t="s">
        <v>1619</v>
      </c>
      <c r="F667" s="5">
        <v>4</v>
      </c>
      <c r="G667" s="5">
        <v>1.5</v>
      </c>
      <c r="H667" s="5">
        <v>1.5</v>
      </c>
      <c r="I667" s="5">
        <v>297.89</v>
      </c>
      <c r="J667" s="5">
        <v>299.39</v>
      </c>
      <c r="K667" s="5">
        <v>296.97199999999998</v>
      </c>
      <c r="L667" s="5">
        <v>298.16500000000002</v>
      </c>
      <c r="M667" s="6" t="s">
        <v>6951</v>
      </c>
      <c r="N667" s="6" t="s">
        <v>6952</v>
      </c>
      <c r="O667" s="6" t="s">
        <v>6953</v>
      </c>
      <c r="P667" s="5">
        <v>0</v>
      </c>
      <c r="Q667" s="5">
        <v>0</v>
      </c>
      <c r="R667" s="6"/>
      <c r="S667" s="7"/>
    </row>
    <row r="668" spans="1:19" ht="13" x14ac:dyDescent="0.15">
      <c r="A668" s="5">
        <v>397</v>
      </c>
      <c r="B668" s="6" t="s">
        <v>28</v>
      </c>
      <c r="C668" s="6" t="s">
        <v>3366</v>
      </c>
      <c r="D668" s="5">
        <v>54</v>
      </c>
      <c r="E668" s="6" t="s">
        <v>1619</v>
      </c>
      <c r="F668" s="6" t="s">
        <v>119</v>
      </c>
      <c r="G668" s="5">
        <v>0.17</v>
      </c>
      <c r="H668" s="5">
        <v>0.17</v>
      </c>
      <c r="I668" s="5">
        <v>299.39</v>
      </c>
      <c r="J668" s="5">
        <v>299.56</v>
      </c>
      <c r="K668" s="5">
        <v>298.16500000000002</v>
      </c>
      <c r="L668" s="5">
        <v>298.3</v>
      </c>
      <c r="M668" s="6" t="s">
        <v>6954</v>
      </c>
      <c r="N668" s="6" t="s">
        <v>6955</v>
      </c>
      <c r="O668" s="6" t="s">
        <v>6956</v>
      </c>
      <c r="P668" s="5">
        <v>0</v>
      </c>
      <c r="Q668" s="5">
        <v>0</v>
      </c>
      <c r="R668" s="6"/>
      <c r="S668" s="7"/>
    </row>
    <row r="669" spans="1:19" ht="13" x14ac:dyDescent="0.15">
      <c r="A669" s="5">
        <v>397</v>
      </c>
      <c r="B669" s="6" t="s">
        <v>28</v>
      </c>
      <c r="C669" s="6" t="s">
        <v>3366</v>
      </c>
      <c r="D669" s="5">
        <v>55</v>
      </c>
      <c r="E669" s="6" t="s">
        <v>1619</v>
      </c>
      <c r="F669" s="5">
        <v>1</v>
      </c>
      <c r="G669" s="5">
        <v>1.49</v>
      </c>
      <c r="H669" s="5">
        <v>1.49</v>
      </c>
      <c r="I669" s="5">
        <v>298.3</v>
      </c>
      <c r="J669" s="5">
        <v>299.79000000000002</v>
      </c>
      <c r="K669" s="5">
        <v>298.3</v>
      </c>
      <c r="L669" s="5">
        <v>299.46499999999997</v>
      </c>
      <c r="M669" s="6" t="s">
        <v>6957</v>
      </c>
      <c r="N669" s="6" t="s">
        <v>6958</v>
      </c>
      <c r="O669" s="6" t="s">
        <v>6959</v>
      </c>
      <c r="P669" s="5">
        <v>0</v>
      </c>
      <c r="Q669" s="5">
        <v>0</v>
      </c>
      <c r="R669" s="6"/>
      <c r="S669" s="7"/>
    </row>
    <row r="670" spans="1:19" ht="13" x14ac:dyDescent="0.15">
      <c r="A670" s="5">
        <v>397</v>
      </c>
      <c r="B670" s="6" t="s">
        <v>28</v>
      </c>
      <c r="C670" s="6" t="s">
        <v>3366</v>
      </c>
      <c r="D670" s="5">
        <v>55</v>
      </c>
      <c r="E670" s="6" t="s">
        <v>1619</v>
      </c>
      <c r="F670" s="5">
        <v>2</v>
      </c>
      <c r="G670" s="5">
        <v>1.5</v>
      </c>
      <c r="H670" s="5">
        <v>1.5</v>
      </c>
      <c r="I670" s="5">
        <v>299.79000000000002</v>
      </c>
      <c r="J670" s="5">
        <v>301.29000000000002</v>
      </c>
      <c r="K670" s="5">
        <v>299.46499999999997</v>
      </c>
      <c r="L670" s="5">
        <v>300.63799999999998</v>
      </c>
      <c r="M670" s="6" t="s">
        <v>6960</v>
      </c>
      <c r="N670" s="6" t="s">
        <v>6961</v>
      </c>
      <c r="O670" s="6" t="s">
        <v>6962</v>
      </c>
      <c r="P670" s="5">
        <v>0</v>
      </c>
      <c r="Q670" s="5">
        <v>0</v>
      </c>
      <c r="R670" s="6"/>
      <c r="S670" s="7"/>
    </row>
    <row r="671" spans="1:19" ht="13" x14ac:dyDescent="0.15">
      <c r="A671" s="5">
        <v>397</v>
      </c>
      <c r="B671" s="6" t="s">
        <v>28</v>
      </c>
      <c r="C671" s="6" t="s">
        <v>3366</v>
      </c>
      <c r="D671" s="5">
        <v>55</v>
      </c>
      <c r="E671" s="6" t="s">
        <v>1619</v>
      </c>
      <c r="F671" s="5">
        <v>3</v>
      </c>
      <c r="G671" s="5">
        <v>1.5</v>
      </c>
      <c r="H671" s="5">
        <v>1.5</v>
      </c>
      <c r="I671" s="5">
        <v>301.29000000000002</v>
      </c>
      <c r="J671" s="5">
        <v>302.79000000000002</v>
      </c>
      <c r="K671" s="5">
        <v>300.63799999999998</v>
      </c>
      <c r="L671" s="5">
        <v>301.81</v>
      </c>
      <c r="M671" s="6" t="s">
        <v>6963</v>
      </c>
      <c r="N671" s="6" t="s">
        <v>6964</v>
      </c>
      <c r="O671" s="6" t="s">
        <v>6965</v>
      </c>
      <c r="P671" s="5">
        <v>0</v>
      </c>
      <c r="Q671" s="5">
        <v>0</v>
      </c>
      <c r="R671" s="6"/>
      <c r="S671" s="7"/>
    </row>
    <row r="672" spans="1:19" ht="13" x14ac:dyDescent="0.15">
      <c r="A672" s="5">
        <v>397</v>
      </c>
      <c r="B672" s="6" t="s">
        <v>28</v>
      </c>
      <c r="C672" s="6" t="s">
        <v>3366</v>
      </c>
      <c r="D672" s="5">
        <v>55</v>
      </c>
      <c r="E672" s="6" t="s">
        <v>1619</v>
      </c>
      <c r="F672" s="5">
        <v>4</v>
      </c>
      <c r="G672" s="5">
        <v>1.49</v>
      </c>
      <c r="H672" s="5">
        <v>1.49</v>
      </c>
      <c r="I672" s="5">
        <v>302.79000000000002</v>
      </c>
      <c r="J672" s="5">
        <v>304.27999999999997</v>
      </c>
      <c r="K672" s="5">
        <v>301.81</v>
      </c>
      <c r="L672" s="5">
        <v>302.97500000000002</v>
      </c>
      <c r="M672" s="6" t="s">
        <v>6966</v>
      </c>
      <c r="N672" s="6" t="s">
        <v>6967</v>
      </c>
      <c r="O672" s="6" t="s">
        <v>6968</v>
      </c>
      <c r="P672" s="5">
        <v>0</v>
      </c>
      <c r="Q672" s="5">
        <v>0</v>
      </c>
      <c r="R672" s="6"/>
      <c r="S672" s="7"/>
    </row>
    <row r="673" spans="1:19" ht="13" x14ac:dyDescent="0.15">
      <c r="A673" s="5">
        <v>397</v>
      </c>
      <c r="B673" s="6" t="s">
        <v>28</v>
      </c>
      <c r="C673" s="6" t="s">
        <v>3366</v>
      </c>
      <c r="D673" s="5">
        <v>55</v>
      </c>
      <c r="E673" s="6" t="s">
        <v>1619</v>
      </c>
      <c r="F673" s="6" t="s">
        <v>119</v>
      </c>
      <c r="G673" s="5">
        <v>0.16</v>
      </c>
      <c r="H673" s="5">
        <v>0.16</v>
      </c>
      <c r="I673" s="5">
        <v>304.27999999999997</v>
      </c>
      <c r="J673" s="5">
        <v>304.44</v>
      </c>
      <c r="K673" s="5">
        <v>302.97500000000002</v>
      </c>
      <c r="L673" s="5">
        <v>303.10000000000002</v>
      </c>
      <c r="M673" s="6" t="s">
        <v>6969</v>
      </c>
      <c r="N673" s="6" t="s">
        <v>6970</v>
      </c>
      <c r="O673" s="6" t="s">
        <v>6971</v>
      </c>
      <c r="P673" s="5">
        <v>0</v>
      </c>
      <c r="Q673" s="5">
        <v>0</v>
      </c>
      <c r="R673" s="6"/>
      <c r="S673" s="7"/>
    </row>
    <row r="674" spans="1:19" ht="13" x14ac:dyDescent="0.15">
      <c r="A674" s="5">
        <v>397</v>
      </c>
      <c r="B674" s="6" t="s">
        <v>28</v>
      </c>
      <c r="C674" s="6" t="s">
        <v>3366</v>
      </c>
      <c r="D674" s="5">
        <v>56</v>
      </c>
      <c r="E674" s="6" t="s">
        <v>1619</v>
      </c>
      <c r="F674" s="5">
        <v>1</v>
      </c>
      <c r="G674" s="5">
        <v>1.49</v>
      </c>
      <c r="H674" s="5">
        <v>1.49</v>
      </c>
      <c r="I674" s="5">
        <v>303.10000000000002</v>
      </c>
      <c r="J674" s="5">
        <v>304.58999999999997</v>
      </c>
      <c r="K674" s="5">
        <v>303.10000000000002</v>
      </c>
      <c r="L674" s="5">
        <v>304.38299999999998</v>
      </c>
      <c r="M674" s="6" t="s">
        <v>6972</v>
      </c>
      <c r="N674" s="6" t="s">
        <v>6973</v>
      </c>
      <c r="O674" s="6" t="s">
        <v>6974</v>
      </c>
      <c r="P674" s="5">
        <v>0</v>
      </c>
      <c r="Q674" s="5">
        <v>0</v>
      </c>
      <c r="R674" s="6"/>
      <c r="S674" s="7"/>
    </row>
    <row r="675" spans="1:19" ht="13" x14ac:dyDescent="0.15">
      <c r="A675" s="5">
        <v>397</v>
      </c>
      <c r="B675" s="6" t="s">
        <v>28</v>
      </c>
      <c r="C675" s="6" t="s">
        <v>3366</v>
      </c>
      <c r="D675" s="5">
        <v>56</v>
      </c>
      <c r="E675" s="6" t="s">
        <v>1619</v>
      </c>
      <c r="F675" s="5">
        <v>2</v>
      </c>
      <c r="G675" s="5">
        <v>1.5</v>
      </c>
      <c r="H675" s="5">
        <v>1.5</v>
      </c>
      <c r="I675" s="5">
        <v>304.58999999999997</v>
      </c>
      <c r="J675" s="5">
        <v>306.08999999999997</v>
      </c>
      <c r="K675" s="5">
        <v>304.38299999999998</v>
      </c>
      <c r="L675" s="5">
        <v>305.67500000000001</v>
      </c>
      <c r="M675" s="6" t="s">
        <v>6975</v>
      </c>
      <c r="N675" s="6" t="s">
        <v>6976</v>
      </c>
      <c r="O675" s="6" t="s">
        <v>6977</v>
      </c>
      <c r="P675" s="5">
        <v>0</v>
      </c>
      <c r="Q675" s="5">
        <v>0</v>
      </c>
      <c r="R675" s="6"/>
      <c r="S675" s="7"/>
    </row>
    <row r="676" spans="1:19" ht="13" x14ac:dyDescent="0.15">
      <c r="A676" s="5">
        <v>397</v>
      </c>
      <c r="B676" s="6" t="s">
        <v>28</v>
      </c>
      <c r="C676" s="6" t="s">
        <v>3366</v>
      </c>
      <c r="D676" s="5">
        <v>56</v>
      </c>
      <c r="E676" s="6" t="s">
        <v>1619</v>
      </c>
      <c r="F676" s="5">
        <v>3</v>
      </c>
      <c r="G676" s="5">
        <v>1.5</v>
      </c>
      <c r="H676" s="5">
        <v>1.5</v>
      </c>
      <c r="I676" s="5">
        <v>306.08999999999997</v>
      </c>
      <c r="J676" s="5">
        <v>307.58999999999997</v>
      </c>
      <c r="K676" s="5">
        <v>305.67500000000001</v>
      </c>
      <c r="L676" s="5">
        <v>306.96699999999998</v>
      </c>
      <c r="M676" s="6" t="s">
        <v>6978</v>
      </c>
      <c r="N676" s="6" t="s">
        <v>6979</v>
      </c>
      <c r="O676" s="6" t="s">
        <v>6980</v>
      </c>
      <c r="P676" s="5">
        <v>0</v>
      </c>
      <c r="Q676" s="5">
        <v>0</v>
      </c>
      <c r="R676" s="6"/>
      <c r="S676" s="7"/>
    </row>
    <row r="677" spans="1:19" ht="13" x14ac:dyDescent="0.15">
      <c r="A677" s="5">
        <v>397</v>
      </c>
      <c r="B677" s="6" t="s">
        <v>28</v>
      </c>
      <c r="C677" s="6" t="s">
        <v>3366</v>
      </c>
      <c r="D677" s="5">
        <v>56</v>
      </c>
      <c r="E677" s="6" t="s">
        <v>1619</v>
      </c>
      <c r="F677" s="5">
        <v>4</v>
      </c>
      <c r="G677" s="5">
        <v>1.04</v>
      </c>
      <c r="H677" s="5">
        <v>1.04</v>
      </c>
      <c r="I677" s="5">
        <v>307.58999999999997</v>
      </c>
      <c r="J677" s="5">
        <v>308.63</v>
      </c>
      <c r="K677" s="5">
        <v>306.96699999999998</v>
      </c>
      <c r="L677" s="5">
        <v>307.86200000000002</v>
      </c>
      <c r="M677" s="6" t="s">
        <v>6981</v>
      </c>
      <c r="N677" s="6" t="s">
        <v>6982</v>
      </c>
      <c r="O677" s="6" t="s">
        <v>6983</v>
      </c>
      <c r="P677" s="5">
        <v>0</v>
      </c>
      <c r="Q677" s="5">
        <v>0</v>
      </c>
      <c r="R677" s="6"/>
      <c r="S677" s="7"/>
    </row>
    <row r="678" spans="1:19" ht="13" x14ac:dyDescent="0.15">
      <c r="A678" s="5">
        <v>397</v>
      </c>
      <c r="B678" s="6" t="s">
        <v>28</v>
      </c>
      <c r="C678" s="6" t="s">
        <v>3366</v>
      </c>
      <c r="D678" s="5">
        <v>56</v>
      </c>
      <c r="E678" s="6" t="s">
        <v>1619</v>
      </c>
      <c r="F678" s="6" t="s">
        <v>119</v>
      </c>
      <c r="G678" s="5">
        <v>0.16</v>
      </c>
      <c r="H678" s="5">
        <v>0.16</v>
      </c>
      <c r="I678" s="5">
        <v>308.63</v>
      </c>
      <c r="J678" s="5">
        <v>308.79000000000002</v>
      </c>
      <c r="K678" s="5">
        <v>307.86200000000002</v>
      </c>
      <c r="L678" s="5">
        <v>308</v>
      </c>
      <c r="M678" s="6" t="s">
        <v>6984</v>
      </c>
      <c r="N678" s="6" t="s">
        <v>6985</v>
      </c>
      <c r="O678" s="6" t="s">
        <v>6986</v>
      </c>
      <c r="P678" s="5">
        <v>0</v>
      </c>
      <c r="Q678" s="5">
        <v>0</v>
      </c>
      <c r="R678" s="6"/>
      <c r="S678" s="7"/>
    </row>
    <row r="679" spans="1:19" ht="13" x14ac:dyDescent="0.15">
      <c r="A679" s="5">
        <v>397</v>
      </c>
      <c r="B679" s="6" t="s">
        <v>28</v>
      </c>
      <c r="C679" s="6" t="s">
        <v>3366</v>
      </c>
      <c r="D679" s="5">
        <v>57</v>
      </c>
      <c r="E679" s="6" t="s">
        <v>1619</v>
      </c>
      <c r="F679" s="5">
        <v>1</v>
      </c>
      <c r="G679" s="5">
        <v>1.49</v>
      </c>
      <c r="H679" s="5">
        <v>1.49</v>
      </c>
      <c r="I679" s="5">
        <v>308</v>
      </c>
      <c r="J679" s="5">
        <v>309.49</v>
      </c>
      <c r="K679" s="5">
        <v>308</v>
      </c>
      <c r="L679" s="5">
        <v>309.18799999999999</v>
      </c>
      <c r="M679" s="6" t="s">
        <v>6987</v>
      </c>
      <c r="N679" s="6" t="s">
        <v>6988</v>
      </c>
      <c r="O679" s="6" t="s">
        <v>6989</v>
      </c>
      <c r="P679" s="5">
        <v>0</v>
      </c>
      <c r="Q679" s="5">
        <v>0</v>
      </c>
      <c r="R679" s="6"/>
      <c r="S679" s="7"/>
    </row>
    <row r="680" spans="1:19" ht="13" x14ac:dyDescent="0.15">
      <c r="A680" s="5">
        <v>397</v>
      </c>
      <c r="B680" s="6" t="s">
        <v>28</v>
      </c>
      <c r="C680" s="6" t="s">
        <v>3366</v>
      </c>
      <c r="D680" s="5">
        <v>57</v>
      </c>
      <c r="E680" s="6" t="s">
        <v>1619</v>
      </c>
      <c r="F680" s="5">
        <v>2</v>
      </c>
      <c r="G680" s="5">
        <v>1.49</v>
      </c>
      <c r="H680" s="5">
        <v>1.49</v>
      </c>
      <c r="I680" s="5">
        <v>309.49</v>
      </c>
      <c r="J680" s="5">
        <v>310.98</v>
      </c>
      <c r="K680" s="5">
        <v>309.18799999999999</v>
      </c>
      <c r="L680" s="5">
        <v>310.37599999999998</v>
      </c>
      <c r="M680" s="6" t="s">
        <v>6990</v>
      </c>
      <c r="N680" s="6" t="s">
        <v>6991</v>
      </c>
      <c r="O680" s="6" t="s">
        <v>6992</v>
      </c>
      <c r="P680" s="5">
        <v>0</v>
      </c>
      <c r="Q680" s="5">
        <v>0</v>
      </c>
      <c r="R680" s="6"/>
      <c r="S680" s="7"/>
    </row>
    <row r="681" spans="1:19" ht="13" x14ac:dyDescent="0.15">
      <c r="A681" s="5">
        <v>397</v>
      </c>
      <c r="B681" s="6" t="s">
        <v>28</v>
      </c>
      <c r="C681" s="6" t="s">
        <v>3366</v>
      </c>
      <c r="D681" s="5">
        <v>57</v>
      </c>
      <c r="E681" s="6" t="s">
        <v>1619</v>
      </c>
      <c r="F681" s="5">
        <v>3</v>
      </c>
      <c r="G681" s="5">
        <v>1.5</v>
      </c>
      <c r="H681" s="5">
        <v>1.5</v>
      </c>
      <c r="I681" s="5">
        <v>310.98</v>
      </c>
      <c r="J681" s="5">
        <v>312.48</v>
      </c>
      <c r="K681" s="5">
        <v>310.37599999999998</v>
      </c>
      <c r="L681" s="5">
        <v>311.572</v>
      </c>
      <c r="M681" s="6" t="s">
        <v>6993</v>
      </c>
      <c r="N681" s="6" t="s">
        <v>6994</v>
      </c>
      <c r="O681" s="6" t="s">
        <v>6995</v>
      </c>
      <c r="P681" s="5">
        <v>0</v>
      </c>
      <c r="Q681" s="5">
        <v>0</v>
      </c>
      <c r="R681" s="6"/>
      <c r="S681" s="7"/>
    </row>
    <row r="682" spans="1:19" ht="13" x14ac:dyDescent="0.15">
      <c r="A682" s="5">
        <v>397</v>
      </c>
      <c r="B682" s="6" t="s">
        <v>28</v>
      </c>
      <c r="C682" s="6" t="s">
        <v>3366</v>
      </c>
      <c r="D682" s="5">
        <v>57</v>
      </c>
      <c r="E682" s="6" t="s">
        <v>1619</v>
      </c>
      <c r="F682" s="5">
        <v>4</v>
      </c>
      <c r="G682" s="5">
        <v>1.2</v>
      </c>
      <c r="H682" s="5">
        <v>1.2</v>
      </c>
      <c r="I682" s="5">
        <v>312.48</v>
      </c>
      <c r="J682" s="5">
        <v>313.68</v>
      </c>
      <c r="K682" s="5">
        <v>311.572</v>
      </c>
      <c r="L682" s="5">
        <v>312.529</v>
      </c>
      <c r="M682" s="6" t="s">
        <v>6996</v>
      </c>
      <c r="N682" s="6" t="s">
        <v>6997</v>
      </c>
      <c r="O682" s="6" t="s">
        <v>6998</v>
      </c>
      <c r="P682" s="5">
        <v>0</v>
      </c>
      <c r="Q682" s="5">
        <v>0</v>
      </c>
      <c r="R682" s="6"/>
      <c r="S682" s="7"/>
    </row>
    <row r="683" spans="1:19" ht="13" x14ac:dyDescent="0.15">
      <c r="A683" s="5">
        <v>397</v>
      </c>
      <c r="B683" s="6" t="s">
        <v>28</v>
      </c>
      <c r="C683" s="6" t="s">
        <v>3366</v>
      </c>
      <c r="D683" s="5">
        <v>57</v>
      </c>
      <c r="E683" s="6" t="s">
        <v>1619</v>
      </c>
      <c r="F683" s="6" t="s">
        <v>119</v>
      </c>
      <c r="G683" s="5">
        <v>0.34</v>
      </c>
      <c r="H683" s="5">
        <v>0.34</v>
      </c>
      <c r="I683" s="5">
        <v>313.68</v>
      </c>
      <c r="J683" s="5">
        <v>314.02</v>
      </c>
      <c r="K683" s="5">
        <v>312.529</v>
      </c>
      <c r="L683" s="5">
        <v>312.8</v>
      </c>
      <c r="M683" s="6" t="s">
        <v>6999</v>
      </c>
      <c r="N683" s="6" t="s">
        <v>7000</v>
      </c>
      <c r="O683" s="6" t="s">
        <v>7001</v>
      </c>
      <c r="P683" s="5">
        <v>0</v>
      </c>
      <c r="Q683" s="5">
        <v>0</v>
      </c>
      <c r="R683" s="6"/>
      <c r="S683" s="7"/>
    </row>
    <row r="684" spans="1:19" ht="13" x14ac:dyDescent="0.15">
      <c r="A684" s="5">
        <v>397</v>
      </c>
      <c r="B684" s="6" t="s">
        <v>28</v>
      </c>
      <c r="C684" s="6" t="s">
        <v>3366</v>
      </c>
      <c r="D684" s="5">
        <v>58</v>
      </c>
      <c r="E684" s="6" t="s">
        <v>1619</v>
      </c>
      <c r="F684" s="5">
        <v>1</v>
      </c>
      <c r="G684" s="5">
        <v>1.5</v>
      </c>
      <c r="H684" s="5">
        <v>1.5</v>
      </c>
      <c r="I684" s="5">
        <v>312.8</v>
      </c>
      <c r="J684" s="5">
        <v>314.3</v>
      </c>
      <c r="K684" s="5">
        <v>312.8</v>
      </c>
      <c r="L684" s="5">
        <v>313.93799999999999</v>
      </c>
      <c r="M684" s="6" t="s">
        <v>7002</v>
      </c>
      <c r="N684" s="6" t="s">
        <v>7003</v>
      </c>
      <c r="O684" s="6" t="s">
        <v>7004</v>
      </c>
      <c r="P684" s="5">
        <v>0</v>
      </c>
      <c r="Q684" s="5">
        <v>0</v>
      </c>
      <c r="R684" s="6"/>
      <c r="S684" s="7"/>
    </row>
    <row r="685" spans="1:19" ht="13" x14ac:dyDescent="0.15">
      <c r="A685" s="5">
        <v>397</v>
      </c>
      <c r="B685" s="6" t="s">
        <v>28</v>
      </c>
      <c r="C685" s="6" t="s">
        <v>3366</v>
      </c>
      <c r="D685" s="5">
        <v>58</v>
      </c>
      <c r="E685" s="6" t="s">
        <v>1619</v>
      </c>
      <c r="F685" s="5">
        <v>2</v>
      </c>
      <c r="G685" s="5">
        <v>1.35</v>
      </c>
      <c r="H685" s="5">
        <v>1.35</v>
      </c>
      <c r="I685" s="5">
        <v>314.3</v>
      </c>
      <c r="J685" s="5">
        <v>315.64999999999998</v>
      </c>
      <c r="K685" s="5">
        <v>313.93799999999999</v>
      </c>
      <c r="L685" s="5">
        <v>314.96199999999999</v>
      </c>
      <c r="M685" s="6" t="s">
        <v>7005</v>
      </c>
      <c r="N685" s="6" t="s">
        <v>7006</v>
      </c>
      <c r="O685" s="6" t="s">
        <v>7007</v>
      </c>
      <c r="P685" s="5">
        <v>0</v>
      </c>
      <c r="Q685" s="5">
        <v>0</v>
      </c>
      <c r="R685" s="6"/>
      <c r="S685" s="7"/>
    </row>
    <row r="686" spans="1:19" ht="13" x14ac:dyDescent="0.15">
      <c r="A686" s="5">
        <v>397</v>
      </c>
      <c r="B686" s="6" t="s">
        <v>28</v>
      </c>
      <c r="C686" s="6" t="s">
        <v>3366</v>
      </c>
      <c r="D686" s="5">
        <v>58</v>
      </c>
      <c r="E686" s="6" t="s">
        <v>1619</v>
      </c>
      <c r="F686" s="5">
        <v>3</v>
      </c>
      <c r="G686" s="5">
        <v>1.51</v>
      </c>
      <c r="H686" s="5">
        <v>1.51</v>
      </c>
      <c r="I686" s="5">
        <v>315.64999999999998</v>
      </c>
      <c r="J686" s="5">
        <v>317.16000000000003</v>
      </c>
      <c r="K686" s="5">
        <v>314.96199999999999</v>
      </c>
      <c r="L686" s="5">
        <v>316.10700000000003</v>
      </c>
      <c r="M686" s="6" t="s">
        <v>7008</v>
      </c>
      <c r="N686" s="6" t="s">
        <v>7009</v>
      </c>
      <c r="O686" s="6" t="s">
        <v>7010</v>
      </c>
      <c r="P686" s="5">
        <v>0</v>
      </c>
      <c r="Q686" s="5">
        <v>0</v>
      </c>
      <c r="R686" s="6"/>
      <c r="S686" s="7"/>
    </row>
    <row r="687" spans="1:19" ht="13" x14ac:dyDescent="0.15">
      <c r="A687" s="5">
        <v>397</v>
      </c>
      <c r="B687" s="6" t="s">
        <v>28</v>
      </c>
      <c r="C687" s="6" t="s">
        <v>3366</v>
      </c>
      <c r="D687" s="5">
        <v>58</v>
      </c>
      <c r="E687" s="6" t="s">
        <v>1619</v>
      </c>
      <c r="F687" s="5">
        <v>4</v>
      </c>
      <c r="G687" s="5">
        <v>1.23</v>
      </c>
      <c r="H687" s="5">
        <v>1.23</v>
      </c>
      <c r="I687" s="5">
        <v>317.16000000000003</v>
      </c>
      <c r="J687" s="5">
        <v>318.39</v>
      </c>
      <c r="K687" s="5">
        <v>316.10700000000003</v>
      </c>
      <c r="L687" s="5">
        <v>317.04000000000002</v>
      </c>
      <c r="M687" s="6" t="s">
        <v>7011</v>
      </c>
      <c r="N687" s="6" t="s">
        <v>7012</v>
      </c>
      <c r="O687" s="6" t="s">
        <v>7013</v>
      </c>
      <c r="P687" s="5">
        <v>0</v>
      </c>
      <c r="Q687" s="5">
        <v>0</v>
      </c>
      <c r="R687" s="6"/>
      <c r="S687" s="7"/>
    </row>
    <row r="688" spans="1:19" ht="13" x14ac:dyDescent="0.15">
      <c r="A688" s="5">
        <v>397</v>
      </c>
      <c r="B688" s="6" t="s">
        <v>28</v>
      </c>
      <c r="C688" s="6" t="s">
        <v>3366</v>
      </c>
      <c r="D688" s="5">
        <v>58</v>
      </c>
      <c r="E688" s="6" t="s">
        <v>1619</v>
      </c>
      <c r="F688" s="5">
        <v>5</v>
      </c>
      <c r="G688" s="5">
        <v>0.54</v>
      </c>
      <c r="H688" s="5">
        <v>0.54</v>
      </c>
      <c r="I688" s="5">
        <v>318.39</v>
      </c>
      <c r="J688" s="5">
        <v>318.93</v>
      </c>
      <c r="K688" s="5">
        <v>317.04000000000002</v>
      </c>
      <c r="L688" s="5">
        <v>317.45</v>
      </c>
      <c r="M688" s="6" t="s">
        <v>7014</v>
      </c>
      <c r="N688" s="6" t="s">
        <v>7015</v>
      </c>
      <c r="O688" s="6" t="s">
        <v>7016</v>
      </c>
      <c r="P688" s="5">
        <v>0</v>
      </c>
      <c r="Q688" s="5">
        <v>0</v>
      </c>
      <c r="R688" s="6"/>
      <c r="S688" s="7"/>
    </row>
    <row r="689" spans="1:19" ht="13" x14ac:dyDescent="0.15">
      <c r="A689" s="5">
        <v>397</v>
      </c>
      <c r="B689" s="6" t="s">
        <v>28</v>
      </c>
      <c r="C689" s="6" t="s">
        <v>3366</v>
      </c>
      <c r="D689" s="5">
        <v>58</v>
      </c>
      <c r="E689" s="6" t="s">
        <v>1619</v>
      </c>
      <c r="F689" s="6" t="s">
        <v>119</v>
      </c>
      <c r="G689" s="5">
        <v>0.33</v>
      </c>
      <c r="H689" s="5">
        <v>0.33</v>
      </c>
      <c r="I689" s="5">
        <v>318.93</v>
      </c>
      <c r="J689" s="5">
        <v>319.26</v>
      </c>
      <c r="K689" s="5">
        <v>317.45</v>
      </c>
      <c r="L689" s="5">
        <v>317.7</v>
      </c>
      <c r="M689" s="6" t="s">
        <v>7017</v>
      </c>
      <c r="N689" s="6" t="s">
        <v>7018</v>
      </c>
      <c r="O689" s="6" t="s">
        <v>7019</v>
      </c>
      <c r="P689" s="5">
        <v>0</v>
      </c>
      <c r="Q689" s="5">
        <v>0</v>
      </c>
      <c r="R689" s="6"/>
      <c r="S689" s="7"/>
    </row>
    <row r="690" spans="1:19" ht="13" x14ac:dyDescent="0.15">
      <c r="A690" s="5">
        <v>397</v>
      </c>
      <c r="B690" s="6" t="s">
        <v>28</v>
      </c>
      <c r="C690" s="6" t="s">
        <v>3366</v>
      </c>
      <c r="D690" s="5">
        <v>59</v>
      </c>
      <c r="E690" s="6" t="s">
        <v>1619</v>
      </c>
      <c r="F690" s="5">
        <v>1</v>
      </c>
      <c r="G690" s="5">
        <v>1.49</v>
      </c>
      <c r="H690" s="5">
        <v>1.49</v>
      </c>
      <c r="I690" s="5">
        <v>317.7</v>
      </c>
      <c r="J690" s="5">
        <v>319.19</v>
      </c>
      <c r="K690" s="5">
        <v>317.7</v>
      </c>
      <c r="L690" s="5">
        <v>319.16899999999998</v>
      </c>
      <c r="M690" s="6" t="s">
        <v>7020</v>
      </c>
      <c r="N690" s="6" t="s">
        <v>7021</v>
      </c>
      <c r="O690" s="6" t="s">
        <v>7022</v>
      </c>
      <c r="P690" s="5">
        <v>0</v>
      </c>
      <c r="Q690" s="5">
        <v>0</v>
      </c>
      <c r="R690" s="6"/>
      <c r="S690" s="7"/>
    </row>
    <row r="691" spans="1:19" ht="13" x14ac:dyDescent="0.15">
      <c r="A691" s="5">
        <v>397</v>
      </c>
      <c r="B691" s="6" t="s">
        <v>28</v>
      </c>
      <c r="C691" s="6" t="s">
        <v>3366</v>
      </c>
      <c r="D691" s="5">
        <v>59</v>
      </c>
      <c r="E691" s="6" t="s">
        <v>1619</v>
      </c>
      <c r="F691" s="5">
        <v>2</v>
      </c>
      <c r="G691" s="5">
        <v>1.5</v>
      </c>
      <c r="H691" s="5">
        <v>1.5</v>
      </c>
      <c r="I691" s="5">
        <v>319.19</v>
      </c>
      <c r="J691" s="5">
        <v>320.69</v>
      </c>
      <c r="K691" s="5">
        <v>319.16899999999998</v>
      </c>
      <c r="L691" s="5">
        <v>320.64699999999999</v>
      </c>
      <c r="M691" s="6" t="s">
        <v>7023</v>
      </c>
      <c r="N691" s="6" t="s">
        <v>7024</v>
      </c>
      <c r="O691" s="6" t="s">
        <v>7025</v>
      </c>
      <c r="P691" s="5">
        <v>0</v>
      </c>
      <c r="Q691" s="5">
        <v>0</v>
      </c>
      <c r="R691" s="6"/>
      <c r="S691" s="7"/>
    </row>
    <row r="692" spans="1:19" ht="13" x14ac:dyDescent="0.15">
      <c r="A692" s="5">
        <v>397</v>
      </c>
      <c r="B692" s="6" t="s">
        <v>28</v>
      </c>
      <c r="C692" s="6" t="s">
        <v>3366</v>
      </c>
      <c r="D692" s="5">
        <v>59</v>
      </c>
      <c r="E692" s="6" t="s">
        <v>1619</v>
      </c>
      <c r="F692" s="5">
        <v>3</v>
      </c>
      <c r="G692" s="5">
        <v>1.21</v>
      </c>
      <c r="H692" s="5">
        <v>1.21</v>
      </c>
      <c r="I692" s="5">
        <v>320.69</v>
      </c>
      <c r="J692" s="5">
        <v>321.89999999999998</v>
      </c>
      <c r="K692" s="5">
        <v>320.64699999999999</v>
      </c>
      <c r="L692" s="5">
        <v>321.83999999999997</v>
      </c>
      <c r="M692" s="6" t="s">
        <v>7026</v>
      </c>
      <c r="N692" s="6" t="s">
        <v>7027</v>
      </c>
      <c r="O692" s="6" t="s">
        <v>7028</v>
      </c>
      <c r="P692" s="5">
        <v>0</v>
      </c>
      <c r="Q692" s="5">
        <v>0</v>
      </c>
      <c r="R692" s="6"/>
      <c r="S692" s="7"/>
    </row>
    <row r="693" spans="1:19" ht="13" x14ac:dyDescent="0.15">
      <c r="A693" s="5">
        <v>397</v>
      </c>
      <c r="B693" s="6" t="s">
        <v>28</v>
      </c>
      <c r="C693" s="6" t="s">
        <v>3366</v>
      </c>
      <c r="D693" s="5">
        <v>59</v>
      </c>
      <c r="E693" s="6" t="s">
        <v>1619</v>
      </c>
      <c r="F693" s="5">
        <v>4</v>
      </c>
      <c r="G693" s="5">
        <v>0.52</v>
      </c>
      <c r="H693" s="5">
        <v>0.52</v>
      </c>
      <c r="I693" s="5">
        <v>321.89999999999998</v>
      </c>
      <c r="J693" s="5">
        <v>322.42</v>
      </c>
      <c r="K693" s="5">
        <v>321.83999999999997</v>
      </c>
      <c r="L693" s="5">
        <v>322.35199999999998</v>
      </c>
      <c r="M693" s="6" t="s">
        <v>7029</v>
      </c>
      <c r="N693" s="6" t="s">
        <v>7030</v>
      </c>
      <c r="O693" s="6" t="s">
        <v>7031</v>
      </c>
      <c r="P693" s="5">
        <v>0</v>
      </c>
      <c r="Q693" s="5">
        <v>0</v>
      </c>
      <c r="R693" s="6"/>
      <c r="S693" s="7"/>
    </row>
    <row r="694" spans="1:19" ht="13" x14ac:dyDescent="0.15">
      <c r="A694" s="5">
        <v>397</v>
      </c>
      <c r="B694" s="6" t="s">
        <v>28</v>
      </c>
      <c r="C694" s="6" t="s">
        <v>3366</v>
      </c>
      <c r="D694" s="5">
        <v>59</v>
      </c>
      <c r="E694" s="6" t="s">
        <v>1619</v>
      </c>
      <c r="F694" s="6" t="s">
        <v>119</v>
      </c>
      <c r="G694" s="5">
        <v>0.15</v>
      </c>
      <c r="H694" s="5">
        <v>0.15</v>
      </c>
      <c r="I694" s="5">
        <v>322.42</v>
      </c>
      <c r="J694" s="5">
        <v>322.57</v>
      </c>
      <c r="K694" s="5">
        <v>322.35199999999998</v>
      </c>
      <c r="L694" s="5">
        <v>322.5</v>
      </c>
      <c r="M694" s="6" t="s">
        <v>7032</v>
      </c>
      <c r="N694" s="6" t="s">
        <v>7033</v>
      </c>
      <c r="O694" s="6" t="s">
        <v>7034</v>
      </c>
      <c r="P694" s="5">
        <v>0</v>
      </c>
      <c r="Q694" s="5">
        <v>0</v>
      </c>
      <c r="R694" s="6"/>
      <c r="S694" s="7"/>
    </row>
    <row r="695" spans="1:19" ht="13" x14ac:dyDescent="0.15">
      <c r="A695" s="5">
        <v>397</v>
      </c>
      <c r="B695" s="6" t="s">
        <v>28</v>
      </c>
      <c r="C695" s="6" t="s">
        <v>3366</v>
      </c>
      <c r="D695" s="5">
        <v>60</v>
      </c>
      <c r="E695" s="6" t="s">
        <v>1619</v>
      </c>
      <c r="F695" s="5">
        <v>1</v>
      </c>
      <c r="G695" s="5">
        <v>1.48</v>
      </c>
      <c r="H695" s="5">
        <v>1.48</v>
      </c>
      <c r="I695" s="5">
        <v>322.5</v>
      </c>
      <c r="J695" s="5">
        <v>323.98</v>
      </c>
      <c r="K695" s="5">
        <v>322.5</v>
      </c>
      <c r="L695" s="5">
        <v>323.66000000000003</v>
      </c>
      <c r="M695" s="6" t="s">
        <v>7035</v>
      </c>
      <c r="N695" s="6" t="s">
        <v>7036</v>
      </c>
      <c r="O695" s="6" t="s">
        <v>7037</v>
      </c>
      <c r="P695" s="5">
        <v>0</v>
      </c>
      <c r="Q695" s="5">
        <v>0</v>
      </c>
      <c r="R695" s="6"/>
      <c r="S695" s="7"/>
    </row>
    <row r="696" spans="1:19" ht="13" x14ac:dyDescent="0.15">
      <c r="A696" s="5">
        <v>397</v>
      </c>
      <c r="B696" s="6" t="s">
        <v>28</v>
      </c>
      <c r="C696" s="6" t="s">
        <v>3366</v>
      </c>
      <c r="D696" s="5">
        <v>60</v>
      </c>
      <c r="E696" s="6" t="s">
        <v>1619</v>
      </c>
      <c r="F696" s="5">
        <v>2</v>
      </c>
      <c r="G696" s="5">
        <v>1.49</v>
      </c>
      <c r="H696" s="5">
        <v>1.49</v>
      </c>
      <c r="I696" s="5">
        <v>323.98</v>
      </c>
      <c r="J696" s="5">
        <v>325.47000000000003</v>
      </c>
      <c r="K696" s="5">
        <v>323.66000000000003</v>
      </c>
      <c r="L696" s="5">
        <v>324.82799999999997</v>
      </c>
      <c r="M696" s="6" t="s">
        <v>7038</v>
      </c>
      <c r="N696" s="6" t="s">
        <v>7039</v>
      </c>
      <c r="O696" s="6" t="s">
        <v>7040</v>
      </c>
      <c r="P696" s="5">
        <v>0</v>
      </c>
      <c r="Q696" s="5">
        <v>0</v>
      </c>
      <c r="R696" s="6"/>
      <c r="S696" s="7"/>
    </row>
    <row r="697" spans="1:19" ht="13" x14ac:dyDescent="0.15">
      <c r="A697" s="5">
        <v>397</v>
      </c>
      <c r="B697" s="6" t="s">
        <v>28</v>
      </c>
      <c r="C697" s="6" t="s">
        <v>3366</v>
      </c>
      <c r="D697" s="5">
        <v>60</v>
      </c>
      <c r="E697" s="6" t="s">
        <v>1619</v>
      </c>
      <c r="F697" s="5">
        <v>3</v>
      </c>
      <c r="G697" s="5">
        <v>1.49</v>
      </c>
      <c r="H697" s="5">
        <v>1.49</v>
      </c>
      <c r="I697" s="5">
        <v>325.47000000000003</v>
      </c>
      <c r="J697" s="5">
        <v>326.95999999999998</v>
      </c>
      <c r="K697" s="5">
        <v>324.82799999999997</v>
      </c>
      <c r="L697" s="5">
        <v>325.99700000000001</v>
      </c>
      <c r="M697" s="6" t="s">
        <v>7041</v>
      </c>
      <c r="N697" s="6" t="s">
        <v>7042</v>
      </c>
      <c r="O697" s="6" t="s">
        <v>7043</v>
      </c>
      <c r="P697" s="5">
        <v>0</v>
      </c>
      <c r="Q697" s="5">
        <v>0</v>
      </c>
      <c r="R697" s="6"/>
      <c r="S697" s="7"/>
    </row>
    <row r="698" spans="1:19" ht="13" x14ac:dyDescent="0.15">
      <c r="A698" s="5">
        <v>397</v>
      </c>
      <c r="B698" s="6" t="s">
        <v>28</v>
      </c>
      <c r="C698" s="6" t="s">
        <v>3366</v>
      </c>
      <c r="D698" s="5">
        <v>60</v>
      </c>
      <c r="E698" s="6" t="s">
        <v>1619</v>
      </c>
      <c r="F698" s="5">
        <v>4</v>
      </c>
      <c r="G698" s="5">
        <v>1.06</v>
      </c>
      <c r="H698" s="5">
        <v>1.06</v>
      </c>
      <c r="I698" s="5">
        <v>326.95999999999998</v>
      </c>
      <c r="J698" s="5">
        <v>328.02</v>
      </c>
      <c r="K698" s="5">
        <v>325.99700000000001</v>
      </c>
      <c r="L698" s="5">
        <v>326.82799999999997</v>
      </c>
      <c r="M698" s="6" t="s">
        <v>7044</v>
      </c>
      <c r="N698" s="6" t="s">
        <v>7045</v>
      </c>
      <c r="O698" s="6" t="s">
        <v>7046</v>
      </c>
      <c r="P698" s="5">
        <v>0</v>
      </c>
      <c r="Q698" s="5">
        <v>0</v>
      </c>
      <c r="R698" s="6"/>
      <c r="S698" s="7"/>
    </row>
    <row r="699" spans="1:19" ht="13" x14ac:dyDescent="0.15">
      <c r="A699" s="5">
        <v>397</v>
      </c>
      <c r="B699" s="6" t="s">
        <v>28</v>
      </c>
      <c r="C699" s="6" t="s">
        <v>3366</v>
      </c>
      <c r="D699" s="5">
        <v>60</v>
      </c>
      <c r="E699" s="6" t="s">
        <v>1619</v>
      </c>
      <c r="F699" s="5">
        <v>5</v>
      </c>
      <c r="G699" s="5">
        <v>0.52</v>
      </c>
      <c r="H699" s="5">
        <v>0.52</v>
      </c>
      <c r="I699" s="5">
        <v>328.02</v>
      </c>
      <c r="J699" s="5">
        <v>328.54</v>
      </c>
      <c r="K699" s="5">
        <v>326.82799999999997</v>
      </c>
      <c r="L699" s="5">
        <v>327.23500000000001</v>
      </c>
      <c r="M699" s="6" t="s">
        <v>7047</v>
      </c>
      <c r="N699" s="6" t="s">
        <v>7048</v>
      </c>
      <c r="O699" s="6" t="s">
        <v>7049</v>
      </c>
      <c r="P699" s="5">
        <v>0</v>
      </c>
      <c r="Q699" s="5">
        <v>0</v>
      </c>
      <c r="R699" s="6"/>
      <c r="S699" s="7"/>
    </row>
    <row r="700" spans="1:19" ht="13" x14ac:dyDescent="0.15">
      <c r="A700" s="5">
        <v>397</v>
      </c>
      <c r="B700" s="6" t="s">
        <v>28</v>
      </c>
      <c r="C700" s="6" t="s">
        <v>3366</v>
      </c>
      <c r="D700" s="5">
        <v>60</v>
      </c>
      <c r="E700" s="6" t="s">
        <v>1619</v>
      </c>
      <c r="F700" s="6" t="s">
        <v>119</v>
      </c>
      <c r="G700" s="5">
        <v>0.21</v>
      </c>
      <c r="H700" s="5">
        <v>0.21</v>
      </c>
      <c r="I700" s="5">
        <v>328.54</v>
      </c>
      <c r="J700" s="5">
        <v>328.75</v>
      </c>
      <c r="K700" s="5">
        <v>327.23500000000001</v>
      </c>
      <c r="L700" s="5">
        <v>327.39999999999998</v>
      </c>
      <c r="M700" s="6" t="s">
        <v>7050</v>
      </c>
      <c r="N700" s="6" t="s">
        <v>7051</v>
      </c>
      <c r="O700" s="6" t="s">
        <v>7052</v>
      </c>
      <c r="P700" s="5">
        <v>0</v>
      </c>
      <c r="Q700" s="5">
        <v>0</v>
      </c>
      <c r="R700" s="6"/>
      <c r="S700" s="7"/>
    </row>
    <row r="701" spans="1:19" ht="13" x14ac:dyDescent="0.15">
      <c r="A701" s="5">
        <v>397</v>
      </c>
      <c r="B701" s="6" t="s">
        <v>28</v>
      </c>
      <c r="C701" s="6" t="s">
        <v>3366</v>
      </c>
      <c r="D701" s="5">
        <v>61</v>
      </c>
      <c r="E701" s="6" t="s">
        <v>1619</v>
      </c>
      <c r="F701" s="5">
        <v>1</v>
      </c>
      <c r="G701" s="5">
        <v>1.5</v>
      </c>
      <c r="H701" s="5">
        <v>1.5</v>
      </c>
      <c r="I701" s="5">
        <v>327.39999999999998</v>
      </c>
      <c r="J701" s="5">
        <v>328.9</v>
      </c>
      <c r="K701" s="5">
        <v>327.39999999999998</v>
      </c>
      <c r="L701" s="5">
        <v>328.72199999999998</v>
      </c>
      <c r="M701" s="6" t="s">
        <v>7053</v>
      </c>
      <c r="N701" s="6" t="s">
        <v>7054</v>
      </c>
      <c r="O701" s="6" t="s">
        <v>7055</v>
      </c>
      <c r="P701" s="5">
        <v>0</v>
      </c>
      <c r="Q701" s="5">
        <v>0</v>
      </c>
      <c r="R701" s="6"/>
      <c r="S701" s="7"/>
    </row>
    <row r="702" spans="1:19" ht="13" x14ac:dyDescent="0.15">
      <c r="A702" s="5">
        <v>397</v>
      </c>
      <c r="B702" s="6" t="s">
        <v>28</v>
      </c>
      <c r="C702" s="6" t="s">
        <v>3366</v>
      </c>
      <c r="D702" s="5">
        <v>61</v>
      </c>
      <c r="E702" s="6" t="s">
        <v>1619</v>
      </c>
      <c r="F702" s="5">
        <v>2</v>
      </c>
      <c r="G702" s="5">
        <v>1.49</v>
      </c>
      <c r="H702" s="5">
        <v>1.49</v>
      </c>
      <c r="I702" s="5">
        <v>328.9</v>
      </c>
      <c r="J702" s="5">
        <v>330.39</v>
      </c>
      <c r="K702" s="5">
        <v>328.72199999999998</v>
      </c>
      <c r="L702" s="5">
        <v>330.03399999999999</v>
      </c>
      <c r="M702" s="6" t="s">
        <v>7056</v>
      </c>
      <c r="N702" s="6" t="s">
        <v>7057</v>
      </c>
      <c r="O702" s="6" t="s">
        <v>7058</v>
      </c>
      <c r="P702" s="5">
        <v>0</v>
      </c>
      <c r="Q702" s="5">
        <v>0</v>
      </c>
      <c r="R702" s="6"/>
      <c r="S702" s="7"/>
    </row>
    <row r="703" spans="1:19" ht="13" x14ac:dyDescent="0.15">
      <c r="A703" s="5">
        <v>397</v>
      </c>
      <c r="B703" s="6" t="s">
        <v>28</v>
      </c>
      <c r="C703" s="6" t="s">
        <v>3366</v>
      </c>
      <c r="D703" s="5">
        <v>61</v>
      </c>
      <c r="E703" s="6" t="s">
        <v>1619</v>
      </c>
      <c r="F703" s="5">
        <v>3</v>
      </c>
      <c r="G703" s="5">
        <v>1.5</v>
      </c>
      <c r="H703" s="5">
        <v>1.5</v>
      </c>
      <c r="I703" s="5">
        <v>330.39</v>
      </c>
      <c r="J703" s="5">
        <v>331.89</v>
      </c>
      <c r="K703" s="5">
        <v>330.03399999999999</v>
      </c>
      <c r="L703" s="5">
        <v>331.35599999999999</v>
      </c>
      <c r="M703" s="6" t="s">
        <v>7059</v>
      </c>
      <c r="N703" s="6" t="s">
        <v>7060</v>
      </c>
      <c r="O703" s="6" t="s">
        <v>7061</v>
      </c>
      <c r="P703" s="5">
        <v>0</v>
      </c>
      <c r="Q703" s="5">
        <v>0</v>
      </c>
      <c r="R703" s="6"/>
      <c r="S703" s="7"/>
    </row>
    <row r="704" spans="1:19" ht="13" x14ac:dyDescent="0.15">
      <c r="A704" s="5">
        <v>397</v>
      </c>
      <c r="B704" s="6" t="s">
        <v>28</v>
      </c>
      <c r="C704" s="6" t="s">
        <v>3366</v>
      </c>
      <c r="D704" s="5">
        <v>61</v>
      </c>
      <c r="E704" s="6" t="s">
        <v>1619</v>
      </c>
      <c r="F704" s="5">
        <v>4</v>
      </c>
      <c r="G704" s="5">
        <v>1.5</v>
      </c>
      <c r="H704" s="5">
        <v>1.5</v>
      </c>
      <c r="I704" s="5">
        <v>331.89</v>
      </c>
      <c r="J704" s="5">
        <v>333.39</v>
      </c>
      <c r="K704" s="5">
        <v>331.35599999999999</v>
      </c>
      <c r="L704" s="5">
        <v>332.678</v>
      </c>
      <c r="M704" s="6" t="s">
        <v>7062</v>
      </c>
      <c r="N704" s="6" t="s">
        <v>7063</v>
      </c>
      <c r="O704" s="6" t="s">
        <v>7064</v>
      </c>
      <c r="P704" s="5">
        <v>0</v>
      </c>
      <c r="Q704" s="5">
        <v>0</v>
      </c>
      <c r="R704" s="6"/>
      <c r="S704" s="7"/>
    </row>
    <row r="705" spans="1:19" ht="13" x14ac:dyDescent="0.15">
      <c r="A705" s="5">
        <v>397</v>
      </c>
      <c r="B705" s="6" t="s">
        <v>28</v>
      </c>
      <c r="C705" s="6" t="s">
        <v>3366</v>
      </c>
      <c r="D705" s="5">
        <v>61</v>
      </c>
      <c r="E705" s="6" t="s">
        <v>1619</v>
      </c>
      <c r="F705" s="5">
        <v>5</v>
      </c>
      <c r="G705" s="5">
        <v>0.65</v>
      </c>
      <c r="H705" s="5">
        <v>0.65</v>
      </c>
      <c r="I705" s="5">
        <v>333.39</v>
      </c>
      <c r="J705" s="5">
        <v>334.04</v>
      </c>
      <c r="K705" s="5">
        <v>332.678</v>
      </c>
      <c r="L705" s="5">
        <v>333.25099999999998</v>
      </c>
      <c r="M705" s="6" t="s">
        <v>7065</v>
      </c>
      <c r="N705" s="6" t="s">
        <v>7066</v>
      </c>
      <c r="O705" s="6" t="s">
        <v>7067</v>
      </c>
      <c r="P705" s="5">
        <v>0</v>
      </c>
      <c r="Q705" s="5">
        <v>0</v>
      </c>
      <c r="R705" s="6"/>
      <c r="S705" s="7"/>
    </row>
    <row r="706" spans="1:19" ht="13" x14ac:dyDescent="0.15">
      <c r="A706" s="5">
        <v>397</v>
      </c>
      <c r="B706" s="6" t="s">
        <v>28</v>
      </c>
      <c r="C706" s="6" t="s">
        <v>3366</v>
      </c>
      <c r="D706" s="5">
        <v>61</v>
      </c>
      <c r="E706" s="6" t="s">
        <v>1619</v>
      </c>
      <c r="F706" s="6" t="s">
        <v>119</v>
      </c>
      <c r="G706" s="5">
        <v>0.17</v>
      </c>
      <c r="H706" s="5">
        <v>0.17</v>
      </c>
      <c r="I706" s="5">
        <v>334.04</v>
      </c>
      <c r="J706" s="5">
        <v>334.21</v>
      </c>
      <c r="K706" s="5">
        <v>333.25099999999998</v>
      </c>
      <c r="L706" s="5">
        <v>333.4</v>
      </c>
      <c r="M706" s="6" t="s">
        <v>7068</v>
      </c>
      <c r="N706" s="6" t="s">
        <v>7069</v>
      </c>
      <c r="O706" s="6" t="s">
        <v>7070</v>
      </c>
      <c r="P706" s="5">
        <v>0</v>
      </c>
      <c r="Q706" s="5">
        <v>0</v>
      </c>
      <c r="R706" s="6"/>
      <c r="S706" s="7"/>
    </row>
    <row r="707" spans="1:19" ht="13" x14ac:dyDescent="0.15">
      <c r="A707" s="5">
        <v>397</v>
      </c>
      <c r="B707" s="6" t="s">
        <v>28</v>
      </c>
      <c r="C707" s="6" t="s">
        <v>3366</v>
      </c>
      <c r="D707" s="5">
        <v>62</v>
      </c>
      <c r="E707" s="6" t="s">
        <v>1619</v>
      </c>
      <c r="F707" s="5">
        <v>1</v>
      </c>
      <c r="G707" s="5">
        <v>1.5</v>
      </c>
      <c r="H707" s="5">
        <v>1.5</v>
      </c>
      <c r="I707" s="5">
        <v>333.4</v>
      </c>
      <c r="J707" s="5">
        <v>334.9</v>
      </c>
      <c r="K707" s="5">
        <v>333.4</v>
      </c>
      <c r="L707" s="5">
        <v>334.65899999999999</v>
      </c>
      <c r="M707" s="6" t="s">
        <v>7071</v>
      </c>
      <c r="N707" s="6" t="s">
        <v>7072</v>
      </c>
      <c r="O707" s="6" t="s">
        <v>7073</v>
      </c>
      <c r="P707" s="5">
        <v>0</v>
      </c>
      <c r="Q707" s="5">
        <v>0</v>
      </c>
      <c r="R707" s="6"/>
      <c r="S707" s="7"/>
    </row>
    <row r="708" spans="1:19" ht="13" x14ac:dyDescent="0.15">
      <c r="A708" s="5">
        <v>397</v>
      </c>
      <c r="B708" s="6" t="s">
        <v>28</v>
      </c>
      <c r="C708" s="6" t="s">
        <v>3366</v>
      </c>
      <c r="D708" s="5">
        <v>62</v>
      </c>
      <c r="E708" s="6" t="s">
        <v>1619</v>
      </c>
      <c r="F708" s="5">
        <v>2</v>
      </c>
      <c r="G708" s="5">
        <v>1.49</v>
      </c>
      <c r="H708" s="5">
        <v>1.49</v>
      </c>
      <c r="I708" s="5">
        <v>334.9</v>
      </c>
      <c r="J708" s="5">
        <v>336.39</v>
      </c>
      <c r="K708" s="5">
        <v>334.65899999999999</v>
      </c>
      <c r="L708" s="5">
        <v>335.90899999999999</v>
      </c>
      <c r="M708" s="6" t="s">
        <v>7074</v>
      </c>
      <c r="N708" s="6" t="s">
        <v>7075</v>
      </c>
      <c r="O708" s="6" t="s">
        <v>7076</v>
      </c>
      <c r="P708" s="5">
        <v>0</v>
      </c>
      <c r="Q708" s="5">
        <v>0</v>
      </c>
      <c r="R708" s="6"/>
      <c r="S708" s="7"/>
    </row>
    <row r="709" spans="1:19" ht="13" x14ac:dyDescent="0.15">
      <c r="A709" s="5">
        <v>397</v>
      </c>
      <c r="B709" s="6" t="s">
        <v>28</v>
      </c>
      <c r="C709" s="6" t="s">
        <v>3366</v>
      </c>
      <c r="D709" s="5">
        <v>62</v>
      </c>
      <c r="E709" s="6" t="s">
        <v>1619</v>
      </c>
      <c r="F709" s="5">
        <v>3</v>
      </c>
      <c r="G709" s="5">
        <v>1.5</v>
      </c>
      <c r="H709" s="5">
        <v>1.5</v>
      </c>
      <c r="I709" s="5">
        <v>336.39</v>
      </c>
      <c r="J709" s="5">
        <v>337.89</v>
      </c>
      <c r="K709" s="5">
        <v>335.90899999999999</v>
      </c>
      <c r="L709" s="5">
        <v>337.16699999999997</v>
      </c>
      <c r="M709" s="6" t="s">
        <v>7077</v>
      </c>
      <c r="N709" s="6" t="s">
        <v>7078</v>
      </c>
      <c r="O709" s="6" t="s">
        <v>7079</v>
      </c>
      <c r="P709" s="5">
        <v>0</v>
      </c>
      <c r="Q709" s="5">
        <v>0</v>
      </c>
      <c r="R709" s="6"/>
      <c r="S709" s="7"/>
    </row>
    <row r="710" spans="1:19" ht="13" x14ac:dyDescent="0.15">
      <c r="A710" s="5">
        <v>397</v>
      </c>
      <c r="B710" s="6" t="s">
        <v>28</v>
      </c>
      <c r="C710" s="6" t="s">
        <v>3366</v>
      </c>
      <c r="D710" s="5">
        <v>62</v>
      </c>
      <c r="E710" s="6" t="s">
        <v>1619</v>
      </c>
      <c r="F710" s="5">
        <v>4</v>
      </c>
      <c r="G710" s="5">
        <v>1.17</v>
      </c>
      <c r="H710" s="5">
        <v>1.17</v>
      </c>
      <c r="I710" s="5">
        <v>337.89</v>
      </c>
      <c r="J710" s="5">
        <v>339.06</v>
      </c>
      <c r="K710" s="5">
        <v>337.16699999999997</v>
      </c>
      <c r="L710" s="5">
        <v>338.149</v>
      </c>
      <c r="M710" s="6" t="s">
        <v>7080</v>
      </c>
      <c r="N710" s="6" t="s">
        <v>7081</v>
      </c>
      <c r="O710" s="6" t="s">
        <v>7082</v>
      </c>
      <c r="P710" s="5">
        <v>0</v>
      </c>
      <c r="Q710" s="5">
        <v>0</v>
      </c>
      <c r="R710" s="6"/>
      <c r="S710" s="7"/>
    </row>
    <row r="711" spans="1:19" ht="13" x14ac:dyDescent="0.15">
      <c r="A711" s="5">
        <v>397</v>
      </c>
      <c r="B711" s="6" t="s">
        <v>28</v>
      </c>
      <c r="C711" s="6" t="s">
        <v>3366</v>
      </c>
      <c r="D711" s="5">
        <v>62</v>
      </c>
      <c r="E711" s="6" t="s">
        <v>1619</v>
      </c>
      <c r="F711" s="6" t="s">
        <v>119</v>
      </c>
      <c r="G711" s="5">
        <v>0.18</v>
      </c>
      <c r="H711" s="5">
        <v>0.18</v>
      </c>
      <c r="I711" s="5">
        <v>339.06</v>
      </c>
      <c r="J711" s="5">
        <v>339.24</v>
      </c>
      <c r="K711" s="5">
        <v>338.149</v>
      </c>
      <c r="L711" s="5">
        <v>338.3</v>
      </c>
      <c r="M711" s="6" t="s">
        <v>7083</v>
      </c>
      <c r="N711" s="6" t="s">
        <v>7084</v>
      </c>
      <c r="O711" s="6" t="s">
        <v>7085</v>
      </c>
      <c r="P711" s="5">
        <v>0</v>
      </c>
      <c r="Q711" s="5">
        <v>0</v>
      </c>
      <c r="R711" s="6"/>
      <c r="S711" s="7"/>
    </row>
    <row r="712" spans="1:19" ht="13" x14ac:dyDescent="0.15">
      <c r="A712" s="5">
        <v>397</v>
      </c>
      <c r="B712" s="6" t="s">
        <v>28</v>
      </c>
      <c r="C712" s="6" t="s">
        <v>3366</v>
      </c>
      <c r="D712" s="5">
        <v>63</v>
      </c>
      <c r="E712" s="6" t="s">
        <v>1619</v>
      </c>
      <c r="F712" s="5">
        <v>1</v>
      </c>
      <c r="G712" s="5">
        <v>1.48</v>
      </c>
      <c r="H712" s="5">
        <v>1.48</v>
      </c>
      <c r="I712" s="5">
        <v>338.3</v>
      </c>
      <c r="J712" s="5">
        <v>339.78</v>
      </c>
      <c r="K712" s="5">
        <v>338.3</v>
      </c>
      <c r="L712" s="5">
        <v>339.69299999999998</v>
      </c>
      <c r="M712" s="6" t="s">
        <v>7086</v>
      </c>
      <c r="N712" s="6" t="s">
        <v>7087</v>
      </c>
      <c r="O712" s="6" t="s">
        <v>7088</v>
      </c>
      <c r="P712" s="5">
        <v>0</v>
      </c>
      <c r="Q712" s="5">
        <v>0</v>
      </c>
      <c r="R712" s="6"/>
      <c r="S712" s="7"/>
    </row>
    <row r="713" spans="1:19" ht="13" x14ac:dyDescent="0.15">
      <c r="A713" s="5">
        <v>397</v>
      </c>
      <c r="B713" s="6" t="s">
        <v>28</v>
      </c>
      <c r="C713" s="6" t="s">
        <v>3366</v>
      </c>
      <c r="D713" s="5">
        <v>63</v>
      </c>
      <c r="E713" s="6" t="s">
        <v>1619</v>
      </c>
      <c r="F713" s="5">
        <v>2</v>
      </c>
      <c r="G713" s="5">
        <v>1.5</v>
      </c>
      <c r="H713" s="5">
        <v>1.5</v>
      </c>
      <c r="I713" s="5">
        <v>339.78</v>
      </c>
      <c r="J713" s="5">
        <v>341.28</v>
      </c>
      <c r="K713" s="5">
        <v>339.69299999999998</v>
      </c>
      <c r="L713" s="5">
        <v>341.10500000000002</v>
      </c>
      <c r="M713" s="6" t="s">
        <v>7089</v>
      </c>
      <c r="N713" s="6" t="s">
        <v>7090</v>
      </c>
      <c r="O713" s="6" t="s">
        <v>7091</v>
      </c>
      <c r="P713" s="5">
        <v>0</v>
      </c>
      <c r="Q713" s="5">
        <v>0</v>
      </c>
      <c r="R713" s="6"/>
      <c r="S713" s="7"/>
    </row>
    <row r="714" spans="1:19" ht="13" x14ac:dyDescent="0.15">
      <c r="A714" s="5">
        <v>397</v>
      </c>
      <c r="B714" s="6" t="s">
        <v>28</v>
      </c>
      <c r="C714" s="6" t="s">
        <v>3366</v>
      </c>
      <c r="D714" s="5">
        <v>63</v>
      </c>
      <c r="E714" s="6" t="s">
        <v>1619</v>
      </c>
      <c r="F714" s="5">
        <v>3</v>
      </c>
      <c r="G714" s="5">
        <v>1.19</v>
      </c>
      <c r="H714" s="5">
        <v>1.19</v>
      </c>
      <c r="I714" s="5">
        <v>341.28</v>
      </c>
      <c r="J714" s="5">
        <v>342.47</v>
      </c>
      <c r="K714" s="5">
        <v>341.10500000000002</v>
      </c>
      <c r="L714" s="5">
        <v>342.22500000000002</v>
      </c>
      <c r="M714" s="6" t="s">
        <v>7092</v>
      </c>
      <c r="N714" s="6" t="s">
        <v>7093</v>
      </c>
      <c r="O714" s="6" t="s">
        <v>7094</v>
      </c>
      <c r="P714" s="5">
        <v>0</v>
      </c>
      <c r="Q714" s="5">
        <v>0</v>
      </c>
      <c r="R714" s="6"/>
      <c r="S714" s="7"/>
    </row>
    <row r="715" spans="1:19" ht="13" x14ac:dyDescent="0.15">
      <c r="A715" s="5">
        <v>397</v>
      </c>
      <c r="B715" s="6" t="s">
        <v>28</v>
      </c>
      <c r="C715" s="6" t="s">
        <v>3366</v>
      </c>
      <c r="D715" s="5">
        <v>63</v>
      </c>
      <c r="E715" s="6" t="s">
        <v>1619</v>
      </c>
      <c r="F715" s="5">
        <v>4</v>
      </c>
      <c r="G715" s="5">
        <v>0.53</v>
      </c>
      <c r="H715" s="5">
        <v>0.53</v>
      </c>
      <c r="I715" s="5">
        <v>342.47</v>
      </c>
      <c r="J715" s="5">
        <v>343</v>
      </c>
      <c r="K715" s="5">
        <v>342.22500000000002</v>
      </c>
      <c r="L715" s="5">
        <v>342.72399999999999</v>
      </c>
      <c r="M715" s="6" t="s">
        <v>7095</v>
      </c>
      <c r="N715" s="6" t="s">
        <v>7096</v>
      </c>
      <c r="O715" s="6" t="s">
        <v>7097</v>
      </c>
      <c r="P715" s="5">
        <v>0</v>
      </c>
      <c r="Q715" s="5">
        <v>0</v>
      </c>
      <c r="R715" s="6"/>
      <c r="S715" s="7"/>
    </row>
    <row r="716" spans="1:19" ht="13" x14ac:dyDescent="0.15">
      <c r="A716" s="5">
        <v>397</v>
      </c>
      <c r="B716" s="6" t="s">
        <v>28</v>
      </c>
      <c r="C716" s="6" t="s">
        <v>3366</v>
      </c>
      <c r="D716" s="5">
        <v>63</v>
      </c>
      <c r="E716" s="6" t="s">
        <v>1619</v>
      </c>
      <c r="F716" s="6" t="s">
        <v>119</v>
      </c>
      <c r="G716" s="5">
        <v>0.4</v>
      </c>
      <c r="H716" s="5">
        <v>0.4</v>
      </c>
      <c r="I716" s="5">
        <v>343</v>
      </c>
      <c r="J716" s="5">
        <v>343.4</v>
      </c>
      <c r="K716" s="5">
        <v>342.72399999999999</v>
      </c>
      <c r="L716" s="5">
        <v>343.1</v>
      </c>
      <c r="M716" s="6" t="s">
        <v>7098</v>
      </c>
      <c r="N716" s="6" t="s">
        <v>7099</v>
      </c>
      <c r="O716" s="6" t="s">
        <v>7100</v>
      </c>
      <c r="P716" s="5">
        <v>0</v>
      </c>
      <c r="Q716" s="5">
        <v>0</v>
      </c>
      <c r="R716" s="6"/>
      <c r="S716" s="7"/>
    </row>
    <row r="717" spans="1:19" ht="13" x14ac:dyDescent="0.15">
      <c r="A717" s="5">
        <v>397</v>
      </c>
      <c r="B717" s="6" t="s">
        <v>28</v>
      </c>
      <c r="C717" s="6" t="s">
        <v>3366</v>
      </c>
      <c r="D717" s="5">
        <v>64</v>
      </c>
      <c r="E717" s="6" t="s">
        <v>1619</v>
      </c>
      <c r="F717" s="5">
        <v>1</v>
      </c>
      <c r="G717" s="5">
        <v>1.48</v>
      </c>
      <c r="H717" s="5">
        <v>1.48</v>
      </c>
      <c r="I717" s="5">
        <v>343.1</v>
      </c>
      <c r="J717" s="5">
        <v>344.58</v>
      </c>
      <c r="K717" s="5">
        <v>343.1</v>
      </c>
      <c r="L717" s="5">
        <v>344.154</v>
      </c>
      <c r="M717" s="6" t="s">
        <v>7101</v>
      </c>
      <c r="N717" s="6" t="s">
        <v>7102</v>
      </c>
      <c r="O717" s="6" t="s">
        <v>7103</v>
      </c>
      <c r="P717" s="5">
        <v>0</v>
      </c>
      <c r="Q717" s="5">
        <v>0</v>
      </c>
      <c r="R717" s="6"/>
      <c r="S717" s="7"/>
    </row>
    <row r="718" spans="1:19" ht="13" x14ac:dyDescent="0.15">
      <c r="A718" s="5">
        <v>397</v>
      </c>
      <c r="B718" s="6" t="s">
        <v>28</v>
      </c>
      <c r="C718" s="6" t="s">
        <v>3366</v>
      </c>
      <c r="D718" s="5">
        <v>64</v>
      </c>
      <c r="E718" s="6" t="s">
        <v>1619</v>
      </c>
      <c r="F718" s="5">
        <v>2</v>
      </c>
      <c r="G718" s="5">
        <v>1.49</v>
      </c>
      <c r="H718" s="5">
        <v>1.49</v>
      </c>
      <c r="I718" s="5">
        <v>344.58</v>
      </c>
      <c r="J718" s="5">
        <v>346.07</v>
      </c>
      <c r="K718" s="5">
        <v>344.154</v>
      </c>
      <c r="L718" s="5">
        <v>345.21499999999997</v>
      </c>
      <c r="M718" s="6" t="s">
        <v>7104</v>
      </c>
      <c r="N718" s="6" t="s">
        <v>7105</v>
      </c>
      <c r="O718" s="6" t="s">
        <v>7106</v>
      </c>
      <c r="P718" s="5">
        <v>0</v>
      </c>
      <c r="Q718" s="5">
        <v>0</v>
      </c>
      <c r="R718" s="6"/>
      <c r="S718" s="7"/>
    </row>
    <row r="719" spans="1:19" ht="13" x14ac:dyDescent="0.15">
      <c r="A719" s="5">
        <v>397</v>
      </c>
      <c r="B719" s="6" t="s">
        <v>28</v>
      </c>
      <c r="C719" s="6" t="s">
        <v>3366</v>
      </c>
      <c r="D719" s="5">
        <v>64</v>
      </c>
      <c r="E719" s="6" t="s">
        <v>1619</v>
      </c>
      <c r="F719" s="5">
        <v>3</v>
      </c>
      <c r="G719" s="5">
        <v>1.49</v>
      </c>
      <c r="H719" s="5">
        <v>1.49</v>
      </c>
      <c r="I719" s="5">
        <v>346.07</v>
      </c>
      <c r="J719" s="5">
        <v>347.56</v>
      </c>
      <c r="K719" s="5">
        <v>345.21499999999997</v>
      </c>
      <c r="L719" s="5">
        <v>346.27600000000001</v>
      </c>
      <c r="M719" s="6" t="s">
        <v>7107</v>
      </c>
      <c r="N719" s="6" t="s">
        <v>7108</v>
      </c>
      <c r="O719" s="6" t="s">
        <v>7109</v>
      </c>
      <c r="P719" s="5">
        <v>0</v>
      </c>
      <c r="Q719" s="5">
        <v>0</v>
      </c>
      <c r="R719" s="6"/>
      <c r="S719" s="7"/>
    </row>
    <row r="720" spans="1:19" ht="13" x14ac:dyDescent="0.15">
      <c r="A720" s="5">
        <v>397</v>
      </c>
      <c r="B720" s="6" t="s">
        <v>28</v>
      </c>
      <c r="C720" s="6" t="s">
        <v>3366</v>
      </c>
      <c r="D720" s="5">
        <v>64</v>
      </c>
      <c r="E720" s="6" t="s">
        <v>1619</v>
      </c>
      <c r="F720" s="5">
        <v>4</v>
      </c>
      <c r="G720" s="5">
        <v>1.49</v>
      </c>
      <c r="H720" s="5">
        <v>1.49</v>
      </c>
      <c r="I720" s="5">
        <v>347.56</v>
      </c>
      <c r="J720" s="5">
        <v>349.05</v>
      </c>
      <c r="K720" s="5">
        <v>346.27600000000001</v>
      </c>
      <c r="L720" s="5">
        <v>347.33699999999999</v>
      </c>
      <c r="M720" s="6" t="s">
        <v>7110</v>
      </c>
      <c r="N720" s="6" t="s">
        <v>7111</v>
      </c>
      <c r="O720" s="6" t="s">
        <v>7112</v>
      </c>
      <c r="P720" s="5">
        <v>0</v>
      </c>
      <c r="Q720" s="5">
        <v>0</v>
      </c>
      <c r="R720" s="6"/>
      <c r="S720" s="7"/>
    </row>
    <row r="721" spans="1:19" ht="13" x14ac:dyDescent="0.15">
      <c r="A721" s="5">
        <v>397</v>
      </c>
      <c r="B721" s="6" t="s">
        <v>28</v>
      </c>
      <c r="C721" s="6" t="s">
        <v>3366</v>
      </c>
      <c r="D721" s="5">
        <v>64</v>
      </c>
      <c r="E721" s="6" t="s">
        <v>1619</v>
      </c>
      <c r="F721" s="5">
        <v>5</v>
      </c>
      <c r="G721" s="5">
        <v>1.49</v>
      </c>
      <c r="H721" s="5">
        <v>1.49</v>
      </c>
      <c r="I721" s="5">
        <v>349.05</v>
      </c>
      <c r="J721" s="5">
        <v>350.54</v>
      </c>
      <c r="K721" s="5">
        <v>347.33699999999999</v>
      </c>
      <c r="L721" s="5">
        <v>348.39800000000002</v>
      </c>
      <c r="M721" s="6" t="s">
        <v>7113</v>
      </c>
      <c r="N721" s="6" t="s">
        <v>7114</v>
      </c>
      <c r="O721" s="6" t="s">
        <v>7115</v>
      </c>
      <c r="P721" s="5">
        <v>0</v>
      </c>
      <c r="Q721" s="5">
        <v>0</v>
      </c>
      <c r="R721" s="6"/>
      <c r="S721" s="7"/>
    </row>
    <row r="722" spans="1:19" ht="13" x14ac:dyDescent="0.15">
      <c r="A722" s="5">
        <v>397</v>
      </c>
      <c r="B722" s="6" t="s">
        <v>28</v>
      </c>
      <c r="C722" s="6" t="s">
        <v>3366</v>
      </c>
      <c r="D722" s="5">
        <v>64</v>
      </c>
      <c r="E722" s="6" t="s">
        <v>1619</v>
      </c>
      <c r="F722" s="5">
        <v>6</v>
      </c>
      <c r="G722" s="5">
        <v>1.37</v>
      </c>
      <c r="H722" s="5">
        <v>1.37</v>
      </c>
      <c r="I722" s="5">
        <v>350.54</v>
      </c>
      <c r="J722" s="5">
        <v>351.91</v>
      </c>
      <c r="K722" s="5">
        <v>348.39800000000002</v>
      </c>
      <c r="L722" s="5">
        <v>349.37400000000002</v>
      </c>
      <c r="M722" s="6" t="s">
        <v>7116</v>
      </c>
      <c r="N722" s="6" t="s">
        <v>7117</v>
      </c>
      <c r="O722" s="6" t="s">
        <v>7118</v>
      </c>
      <c r="P722" s="5">
        <v>0</v>
      </c>
      <c r="Q722" s="5">
        <v>0</v>
      </c>
      <c r="R722" s="6"/>
      <c r="S722" s="7"/>
    </row>
    <row r="723" spans="1:19" ht="13" x14ac:dyDescent="0.15">
      <c r="A723" s="5">
        <v>397</v>
      </c>
      <c r="B723" s="6" t="s">
        <v>28</v>
      </c>
      <c r="C723" s="6" t="s">
        <v>3366</v>
      </c>
      <c r="D723" s="5">
        <v>64</v>
      </c>
      <c r="E723" s="6" t="s">
        <v>1619</v>
      </c>
      <c r="F723" s="5">
        <v>7</v>
      </c>
      <c r="G723" s="5">
        <v>0.52</v>
      </c>
      <c r="H723" s="5">
        <v>0.52</v>
      </c>
      <c r="I723" s="5">
        <v>351.91</v>
      </c>
      <c r="J723" s="5">
        <v>352.43</v>
      </c>
      <c r="K723" s="5">
        <v>349.37400000000002</v>
      </c>
      <c r="L723" s="5">
        <v>349.74400000000003</v>
      </c>
      <c r="M723" s="6" t="s">
        <v>7119</v>
      </c>
      <c r="N723" s="6" t="s">
        <v>7120</v>
      </c>
      <c r="O723" s="6" t="s">
        <v>7121</v>
      </c>
      <c r="P723" s="5">
        <v>0</v>
      </c>
      <c r="Q723" s="5">
        <v>0</v>
      </c>
      <c r="R723" s="6"/>
      <c r="S723" s="7"/>
    </row>
    <row r="724" spans="1:19" ht="13" x14ac:dyDescent="0.15">
      <c r="A724" s="5">
        <v>397</v>
      </c>
      <c r="B724" s="6" t="s">
        <v>28</v>
      </c>
      <c r="C724" s="6" t="s">
        <v>3366</v>
      </c>
      <c r="D724" s="5">
        <v>64</v>
      </c>
      <c r="E724" s="6" t="s">
        <v>1619</v>
      </c>
      <c r="F724" s="6" t="s">
        <v>119</v>
      </c>
      <c r="G724" s="5">
        <v>0.36</v>
      </c>
      <c r="H724" s="5">
        <v>0.36</v>
      </c>
      <c r="I724" s="5">
        <v>352.43</v>
      </c>
      <c r="J724" s="5">
        <v>352.79</v>
      </c>
      <c r="K724" s="5">
        <v>349.74400000000003</v>
      </c>
      <c r="L724" s="5">
        <v>350</v>
      </c>
      <c r="M724" s="6" t="s">
        <v>7122</v>
      </c>
      <c r="N724" s="6" t="s">
        <v>7123</v>
      </c>
      <c r="O724" s="6" t="s">
        <v>7124</v>
      </c>
      <c r="P724" s="5">
        <v>0</v>
      </c>
      <c r="Q724" s="5">
        <v>0</v>
      </c>
      <c r="R724" s="6"/>
      <c r="S724" s="7"/>
    </row>
    <row r="725" spans="1:19" ht="13" x14ac:dyDescent="0.15">
      <c r="A725" s="5">
        <v>397</v>
      </c>
      <c r="B725" s="6" t="s">
        <v>28</v>
      </c>
      <c r="C725" s="6" t="s">
        <v>3397</v>
      </c>
      <c r="D725" s="5">
        <v>2</v>
      </c>
      <c r="E725" s="6" t="s">
        <v>1619</v>
      </c>
      <c r="F725" s="5">
        <v>1</v>
      </c>
      <c r="G725" s="5">
        <v>1.49</v>
      </c>
      <c r="H725" s="5">
        <v>1.49</v>
      </c>
      <c r="I725" s="5">
        <v>92</v>
      </c>
      <c r="J725" s="5">
        <v>93.49</v>
      </c>
      <c r="K725" s="5">
        <v>92</v>
      </c>
      <c r="L725" s="5">
        <v>93.284000000000006</v>
      </c>
      <c r="M725" s="6" t="s">
        <v>7125</v>
      </c>
      <c r="N725" s="6" t="s">
        <v>7126</v>
      </c>
      <c r="O725" s="6" t="s">
        <v>7127</v>
      </c>
      <c r="P725" s="5">
        <v>0</v>
      </c>
      <c r="Q725" s="5">
        <v>0</v>
      </c>
      <c r="R725" s="6"/>
      <c r="S725" s="7"/>
    </row>
    <row r="726" spans="1:19" ht="13" x14ac:dyDescent="0.15">
      <c r="A726" s="5">
        <v>397</v>
      </c>
      <c r="B726" s="6" t="s">
        <v>28</v>
      </c>
      <c r="C726" s="6" t="s">
        <v>3397</v>
      </c>
      <c r="D726" s="5">
        <v>2</v>
      </c>
      <c r="E726" s="6" t="s">
        <v>1619</v>
      </c>
      <c r="F726" s="5">
        <v>2</v>
      </c>
      <c r="G726" s="5">
        <v>1.49</v>
      </c>
      <c r="H726" s="5">
        <v>1.49</v>
      </c>
      <c r="I726" s="5">
        <v>93.49</v>
      </c>
      <c r="J726" s="5">
        <v>94.98</v>
      </c>
      <c r="K726" s="5">
        <v>93.284000000000006</v>
      </c>
      <c r="L726" s="5">
        <v>94.567999999999998</v>
      </c>
      <c r="M726" s="6" t="s">
        <v>7128</v>
      </c>
      <c r="N726" s="6" t="s">
        <v>7129</v>
      </c>
      <c r="O726" s="6" t="s">
        <v>7130</v>
      </c>
      <c r="P726" s="5">
        <v>0</v>
      </c>
      <c r="Q726" s="5">
        <v>0</v>
      </c>
      <c r="R726" s="6"/>
      <c r="S726" s="7"/>
    </row>
    <row r="727" spans="1:19" ht="13" x14ac:dyDescent="0.15">
      <c r="A727" s="5">
        <v>397</v>
      </c>
      <c r="B727" s="6" t="s">
        <v>28</v>
      </c>
      <c r="C727" s="6" t="s">
        <v>3397</v>
      </c>
      <c r="D727" s="5">
        <v>2</v>
      </c>
      <c r="E727" s="6" t="s">
        <v>1619</v>
      </c>
      <c r="F727" s="5">
        <v>3</v>
      </c>
      <c r="G727" s="5">
        <v>1.5</v>
      </c>
      <c r="H727" s="5">
        <v>1.5</v>
      </c>
      <c r="I727" s="5">
        <v>94.98</v>
      </c>
      <c r="J727" s="5">
        <v>96.48</v>
      </c>
      <c r="K727" s="5">
        <v>94.567999999999998</v>
      </c>
      <c r="L727" s="5">
        <v>95.861000000000004</v>
      </c>
      <c r="M727" s="6" t="s">
        <v>7131</v>
      </c>
      <c r="N727" s="6" t="s">
        <v>7132</v>
      </c>
      <c r="O727" s="6" t="s">
        <v>7133</v>
      </c>
      <c r="P727" s="5">
        <v>0</v>
      </c>
      <c r="Q727" s="5">
        <v>0</v>
      </c>
      <c r="R727" s="6"/>
      <c r="S727" s="7"/>
    </row>
    <row r="728" spans="1:19" ht="13" x14ac:dyDescent="0.15">
      <c r="A728" s="5">
        <v>397</v>
      </c>
      <c r="B728" s="6" t="s">
        <v>28</v>
      </c>
      <c r="C728" s="6" t="s">
        <v>3397</v>
      </c>
      <c r="D728" s="5">
        <v>2</v>
      </c>
      <c r="E728" s="6" t="s">
        <v>1619</v>
      </c>
      <c r="F728" s="5">
        <v>4</v>
      </c>
      <c r="G728" s="5">
        <v>0.76</v>
      </c>
      <c r="H728" s="5">
        <v>0.76</v>
      </c>
      <c r="I728" s="5">
        <v>96.48</v>
      </c>
      <c r="J728" s="5">
        <v>97.24</v>
      </c>
      <c r="K728" s="5">
        <v>95.861000000000004</v>
      </c>
      <c r="L728" s="5">
        <v>96.516000000000005</v>
      </c>
      <c r="M728" s="6" t="s">
        <v>7134</v>
      </c>
      <c r="N728" s="6" t="s">
        <v>7135</v>
      </c>
      <c r="O728" s="6" t="s">
        <v>7136</v>
      </c>
      <c r="P728" s="5">
        <v>0</v>
      </c>
      <c r="Q728" s="5">
        <v>0</v>
      </c>
      <c r="R728" s="6"/>
      <c r="S728" s="7"/>
    </row>
    <row r="729" spans="1:19" ht="13" x14ac:dyDescent="0.15">
      <c r="A729" s="5">
        <v>397</v>
      </c>
      <c r="B729" s="6" t="s">
        <v>28</v>
      </c>
      <c r="C729" s="6" t="s">
        <v>3397</v>
      </c>
      <c r="D729" s="5">
        <v>2</v>
      </c>
      <c r="E729" s="6" t="s">
        <v>1619</v>
      </c>
      <c r="F729" s="6" t="s">
        <v>119</v>
      </c>
      <c r="G729" s="5">
        <v>0.33</v>
      </c>
      <c r="H729" s="5">
        <v>0.33</v>
      </c>
      <c r="I729" s="5">
        <v>97.24</v>
      </c>
      <c r="J729" s="5">
        <v>97.57</v>
      </c>
      <c r="K729" s="5">
        <v>96.516000000000005</v>
      </c>
      <c r="L729" s="5">
        <v>96.8</v>
      </c>
      <c r="M729" s="6" t="s">
        <v>7137</v>
      </c>
      <c r="N729" s="6" t="s">
        <v>7138</v>
      </c>
      <c r="O729" s="6" t="s">
        <v>7139</v>
      </c>
      <c r="P729" s="5">
        <v>1</v>
      </c>
      <c r="Q729" s="5">
        <v>0</v>
      </c>
      <c r="R729" s="6"/>
      <c r="S729" s="7"/>
    </row>
    <row r="730" spans="1:19" ht="13" x14ac:dyDescent="0.15">
      <c r="A730" s="5">
        <v>397</v>
      </c>
      <c r="B730" s="6" t="s">
        <v>28</v>
      </c>
      <c r="C730" s="6" t="s">
        <v>3397</v>
      </c>
      <c r="D730" s="5">
        <v>3</v>
      </c>
      <c r="E730" s="6" t="s">
        <v>1619</v>
      </c>
      <c r="F730" s="5">
        <v>1</v>
      </c>
      <c r="G730" s="5">
        <v>1.49</v>
      </c>
      <c r="H730" s="5">
        <v>1.49</v>
      </c>
      <c r="I730" s="5">
        <v>96.8</v>
      </c>
      <c r="J730" s="5">
        <v>98.29</v>
      </c>
      <c r="K730" s="5">
        <v>96.8</v>
      </c>
      <c r="L730" s="5">
        <v>98.021000000000001</v>
      </c>
      <c r="M730" s="6" t="s">
        <v>7140</v>
      </c>
      <c r="N730" s="6" t="s">
        <v>7141</v>
      </c>
      <c r="O730" s="6" t="s">
        <v>7142</v>
      </c>
      <c r="P730" s="5">
        <v>0</v>
      </c>
      <c r="Q730" s="5">
        <v>0</v>
      </c>
      <c r="R730" s="6"/>
      <c r="S730" s="7"/>
    </row>
    <row r="731" spans="1:19" ht="13" x14ac:dyDescent="0.15">
      <c r="A731" s="5">
        <v>397</v>
      </c>
      <c r="B731" s="6" t="s">
        <v>28</v>
      </c>
      <c r="C731" s="6" t="s">
        <v>3397</v>
      </c>
      <c r="D731" s="5">
        <v>3</v>
      </c>
      <c r="E731" s="6" t="s">
        <v>1619</v>
      </c>
      <c r="F731" s="5">
        <v>2</v>
      </c>
      <c r="G731" s="5">
        <v>1.5</v>
      </c>
      <c r="H731" s="5">
        <v>1.5</v>
      </c>
      <c r="I731" s="5">
        <v>98.29</v>
      </c>
      <c r="J731" s="5">
        <v>99.79</v>
      </c>
      <c r="K731" s="5">
        <v>98.021000000000001</v>
      </c>
      <c r="L731" s="5">
        <v>99.25</v>
      </c>
      <c r="M731" s="6" t="s">
        <v>7143</v>
      </c>
      <c r="N731" s="6" t="s">
        <v>7144</v>
      </c>
      <c r="O731" s="6" t="s">
        <v>7145</v>
      </c>
      <c r="P731" s="5">
        <v>0</v>
      </c>
      <c r="Q731" s="5">
        <v>0</v>
      </c>
      <c r="R731" s="6"/>
      <c r="S731" s="7"/>
    </row>
    <row r="732" spans="1:19" ht="13" x14ac:dyDescent="0.15">
      <c r="A732" s="5">
        <v>397</v>
      </c>
      <c r="B732" s="6" t="s">
        <v>28</v>
      </c>
      <c r="C732" s="6" t="s">
        <v>3397</v>
      </c>
      <c r="D732" s="5">
        <v>3</v>
      </c>
      <c r="E732" s="6" t="s">
        <v>1619</v>
      </c>
      <c r="F732" s="5">
        <v>3</v>
      </c>
      <c r="G732" s="5">
        <v>1.5</v>
      </c>
      <c r="H732" s="5">
        <v>1.5</v>
      </c>
      <c r="I732" s="5">
        <v>99.79</v>
      </c>
      <c r="J732" s="5">
        <v>101.29</v>
      </c>
      <c r="K732" s="5">
        <v>99.25</v>
      </c>
      <c r="L732" s="5">
        <v>100.479</v>
      </c>
      <c r="M732" s="6" t="s">
        <v>7146</v>
      </c>
      <c r="N732" s="6" t="s">
        <v>7147</v>
      </c>
      <c r="O732" s="6" t="s">
        <v>7148</v>
      </c>
      <c r="P732" s="5">
        <v>0</v>
      </c>
      <c r="Q732" s="5">
        <v>0</v>
      </c>
      <c r="R732" s="6"/>
      <c r="S732" s="7"/>
    </row>
    <row r="733" spans="1:19" ht="13" x14ac:dyDescent="0.15">
      <c r="A733" s="5">
        <v>397</v>
      </c>
      <c r="B733" s="6" t="s">
        <v>28</v>
      </c>
      <c r="C733" s="6" t="s">
        <v>3397</v>
      </c>
      <c r="D733" s="5">
        <v>3</v>
      </c>
      <c r="E733" s="6" t="s">
        <v>1619</v>
      </c>
      <c r="F733" s="5">
        <v>4</v>
      </c>
      <c r="G733" s="5">
        <v>1.23</v>
      </c>
      <c r="H733" s="5">
        <v>1.23</v>
      </c>
      <c r="I733" s="5">
        <v>101.29</v>
      </c>
      <c r="J733" s="5">
        <v>102.52</v>
      </c>
      <c r="K733" s="5">
        <v>100.479</v>
      </c>
      <c r="L733" s="5">
        <v>101.48699999999999</v>
      </c>
      <c r="M733" s="6" t="s">
        <v>7149</v>
      </c>
      <c r="N733" s="6" t="s">
        <v>7150</v>
      </c>
      <c r="O733" s="6" t="s">
        <v>7151</v>
      </c>
      <c r="P733" s="5">
        <v>0</v>
      </c>
      <c r="Q733" s="5">
        <v>0</v>
      </c>
      <c r="R733" s="6"/>
      <c r="S733" s="7"/>
    </row>
    <row r="734" spans="1:19" ht="13" x14ac:dyDescent="0.15">
      <c r="A734" s="5">
        <v>397</v>
      </c>
      <c r="B734" s="6" t="s">
        <v>28</v>
      </c>
      <c r="C734" s="6" t="s">
        <v>3397</v>
      </c>
      <c r="D734" s="5">
        <v>3</v>
      </c>
      <c r="E734" s="6" t="s">
        <v>1619</v>
      </c>
      <c r="F734" s="6" t="s">
        <v>119</v>
      </c>
      <c r="G734" s="5">
        <v>0.26</v>
      </c>
      <c r="H734" s="5">
        <v>0.26</v>
      </c>
      <c r="I734" s="5">
        <v>102.52</v>
      </c>
      <c r="J734" s="5">
        <v>102.78</v>
      </c>
      <c r="K734" s="5">
        <v>101.48699999999999</v>
      </c>
      <c r="L734" s="5">
        <v>101.7</v>
      </c>
      <c r="M734" s="6" t="s">
        <v>7152</v>
      </c>
      <c r="N734" s="6" t="s">
        <v>7153</v>
      </c>
      <c r="O734" s="6" t="s">
        <v>7154</v>
      </c>
      <c r="P734" s="5">
        <v>1</v>
      </c>
      <c r="Q734" s="5">
        <v>0</v>
      </c>
      <c r="R734" s="6"/>
      <c r="S734" s="7"/>
    </row>
    <row r="735" spans="1:19" ht="13" x14ac:dyDescent="0.15">
      <c r="A735" s="5">
        <v>397</v>
      </c>
      <c r="B735" s="6" t="s">
        <v>28</v>
      </c>
      <c r="C735" s="6" t="s">
        <v>3397</v>
      </c>
      <c r="D735" s="5">
        <v>4</v>
      </c>
      <c r="E735" s="6" t="s">
        <v>1619</v>
      </c>
      <c r="F735" s="5">
        <v>1</v>
      </c>
      <c r="G735" s="5">
        <v>1.5</v>
      </c>
      <c r="H735" s="5">
        <v>1.5</v>
      </c>
      <c r="I735" s="5">
        <v>101.7</v>
      </c>
      <c r="J735" s="5">
        <v>103.2</v>
      </c>
      <c r="K735" s="5">
        <v>101.7</v>
      </c>
      <c r="L735" s="5">
        <v>102.72499999999999</v>
      </c>
      <c r="M735" s="6" t="s">
        <v>7155</v>
      </c>
      <c r="N735" s="6" t="s">
        <v>7156</v>
      </c>
      <c r="O735" s="6" t="s">
        <v>7157</v>
      </c>
      <c r="P735" s="5">
        <v>0</v>
      </c>
      <c r="Q735" s="5">
        <v>0</v>
      </c>
      <c r="R735" s="6"/>
      <c r="S735" s="7"/>
    </row>
    <row r="736" spans="1:19" ht="13" x14ac:dyDescent="0.15">
      <c r="A736" s="5">
        <v>397</v>
      </c>
      <c r="B736" s="6" t="s">
        <v>28</v>
      </c>
      <c r="C736" s="6" t="s">
        <v>3397</v>
      </c>
      <c r="D736" s="5">
        <v>4</v>
      </c>
      <c r="E736" s="6" t="s">
        <v>1619</v>
      </c>
      <c r="F736" s="5">
        <v>2</v>
      </c>
      <c r="G736" s="5">
        <v>1.5</v>
      </c>
      <c r="H736" s="5">
        <v>1.5</v>
      </c>
      <c r="I736" s="5">
        <v>103.2</v>
      </c>
      <c r="J736" s="5">
        <v>104.7</v>
      </c>
      <c r="K736" s="5">
        <v>102.72499999999999</v>
      </c>
      <c r="L736" s="5">
        <v>103.75</v>
      </c>
      <c r="M736" s="6" t="s">
        <v>7158</v>
      </c>
      <c r="N736" s="6" t="s">
        <v>7159</v>
      </c>
      <c r="O736" s="6" t="s">
        <v>7160</v>
      </c>
      <c r="P736" s="5">
        <v>0</v>
      </c>
      <c r="Q736" s="5">
        <v>0</v>
      </c>
      <c r="R736" s="6"/>
      <c r="S736" s="7"/>
    </row>
    <row r="737" spans="1:19" ht="13" x14ac:dyDescent="0.15">
      <c r="A737" s="5">
        <v>397</v>
      </c>
      <c r="B737" s="6" t="s">
        <v>28</v>
      </c>
      <c r="C737" s="6" t="s">
        <v>3397</v>
      </c>
      <c r="D737" s="5">
        <v>4</v>
      </c>
      <c r="E737" s="6" t="s">
        <v>1619</v>
      </c>
      <c r="F737" s="5">
        <v>3</v>
      </c>
      <c r="G737" s="5">
        <v>1.5</v>
      </c>
      <c r="H737" s="5">
        <v>1.5</v>
      </c>
      <c r="I737" s="5">
        <v>104.7</v>
      </c>
      <c r="J737" s="5">
        <v>106.2</v>
      </c>
      <c r="K737" s="5">
        <v>103.75</v>
      </c>
      <c r="L737" s="5">
        <v>104.77500000000001</v>
      </c>
      <c r="M737" s="6" t="s">
        <v>7161</v>
      </c>
      <c r="N737" s="6" t="s">
        <v>7162</v>
      </c>
      <c r="O737" s="6" t="s">
        <v>7163</v>
      </c>
      <c r="P737" s="5">
        <v>0</v>
      </c>
      <c r="Q737" s="5">
        <v>0</v>
      </c>
      <c r="R737" s="6"/>
      <c r="S737" s="7"/>
    </row>
    <row r="738" spans="1:19" ht="13" x14ac:dyDescent="0.15">
      <c r="A738" s="5">
        <v>397</v>
      </c>
      <c r="B738" s="6" t="s">
        <v>28</v>
      </c>
      <c r="C738" s="6" t="s">
        <v>3397</v>
      </c>
      <c r="D738" s="5">
        <v>4</v>
      </c>
      <c r="E738" s="6" t="s">
        <v>1619</v>
      </c>
      <c r="F738" s="5">
        <v>4</v>
      </c>
      <c r="G738" s="5">
        <v>1.5</v>
      </c>
      <c r="H738" s="5">
        <v>1.5</v>
      </c>
      <c r="I738" s="5">
        <v>106.2</v>
      </c>
      <c r="J738" s="5">
        <v>107.7</v>
      </c>
      <c r="K738" s="5">
        <v>104.77500000000001</v>
      </c>
      <c r="L738" s="5">
        <v>105.8</v>
      </c>
      <c r="M738" s="6" t="s">
        <v>7164</v>
      </c>
      <c r="N738" s="6" t="s">
        <v>7165</v>
      </c>
      <c r="O738" s="6" t="s">
        <v>7166</v>
      </c>
      <c r="P738" s="5">
        <v>0</v>
      </c>
      <c r="Q738" s="5">
        <v>0</v>
      </c>
      <c r="R738" s="6"/>
      <c r="S738" s="7"/>
    </row>
    <row r="739" spans="1:19" ht="13" x14ac:dyDescent="0.15">
      <c r="A739" s="5">
        <v>397</v>
      </c>
      <c r="B739" s="6" t="s">
        <v>28</v>
      </c>
      <c r="C739" s="6" t="s">
        <v>3397</v>
      </c>
      <c r="D739" s="5">
        <v>4</v>
      </c>
      <c r="E739" s="6" t="s">
        <v>1619</v>
      </c>
      <c r="F739" s="5">
        <v>5</v>
      </c>
      <c r="G739" s="5">
        <v>1.5</v>
      </c>
      <c r="H739" s="5">
        <v>1.5</v>
      </c>
      <c r="I739" s="5">
        <v>107.7</v>
      </c>
      <c r="J739" s="5">
        <v>109.2</v>
      </c>
      <c r="K739" s="5">
        <v>105.8</v>
      </c>
      <c r="L739" s="5">
        <v>106.82599999999999</v>
      </c>
      <c r="M739" s="6" t="s">
        <v>7167</v>
      </c>
      <c r="N739" s="6" t="s">
        <v>7168</v>
      </c>
      <c r="O739" s="6" t="s">
        <v>7169</v>
      </c>
      <c r="P739" s="5">
        <v>0</v>
      </c>
      <c r="Q739" s="5">
        <v>0</v>
      </c>
      <c r="R739" s="6"/>
      <c r="S739" s="7"/>
    </row>
    <row r="740" spans="1:19" ht="13" x14ac:dyDescent="0.15">
      <c r="A740" s="5">
        <v>397</v>
      </c>
      <c r="B740" s="6" t="s">
        <v>28</v>
      </c>
      <c r="C740" s="6" t="s">
        <v>3397</v>
      </c>
      <c r="D740" s="5">
        <v>4</v>
      </c>
      <c r="E740" s="6" t="s">
        <v>1619</v>
      </c>
      <c r="F740" s="5">
        <v>6</v>
      </c>
      <c r="G740" s="5">
        <v>0.95</v>
      </c>
      <c r="H740" s="5">
        <v>0.95</v>
      </c>
      <c r="I740" s="5">
        <v>109.2</v>
      </c>
      <c r="J740" s="5">
        <v>110.15</v>
      </c>
      <c r="K740" s="5">
        <v>106.82599999999999</v>
      </c>
      <c r="L740" s="5">
        <v>107.47499999999999</v>
      </c>
      <c r="M740" s="6" t="s">
        <v>7170</v>
      </c>
      <c r="N740" s="6" t="s">
        <v>7171</v>
      </c>
      <c r="O740" s="6" t="s">
        <v>7172</v>
      </c>
      <c r="P740" s="5">
        <v>0</v>
      </c>
      <c r="Q740" s="5">
        <v>0</v>
      </c>
      <c r="R740" s="6"/>
      <c r="S740" s="7"/>
    </row>
    <row r="741" spans="1:19" ht="13" x14ac:dyDescent="0.15">
      <c r="A741" s="5">
        <v>397</v>
      </c>
      <c r="B741" s="6" t="s">
        <v>28</v>
      </c>
      <c r="C741" s="6" t="s">
        <v>3397</v>
      </c>
      <c r="D741" s="5">
        <v>4</v>
      </c>
      <c r="E741" s="6" t="s">
        <v>1619</v>
      </c>
      <c r="F741" s="6" t="s">
        <v>119</v>
      </c>
      <c r="G741" s="5">
        <v>0.33</v>
      </c>
      <c r="H741" s="5">
        <v>0.33</v>
      </c>
      <c r="I741" s="5">
        <v>110.15</v>
      </c>
      <c r="J741" s="5">
        <v>110.48</v>
      </c>
      <c r="K741" s="5">
        <v>107.47499999999999</v>
      </c>
      <c r="L741" s="5">
        <v>107.7</v>
      </c>
      <c r="M741" s="6" t="s">
        <v>7173</v>
      </c>
      <c r="N741" s="6" t="s">
        <v>7174</v>
      </c>
      <c r="O741" s="6" t="s">
        <v>7175</v>
      </c>
      <c r="P741" s="5">
        <v>1</v>
      </c>
      <c r="Q741" s="5">
        <v>0</v>
      </c>
      <c r="R741" s="6"/>
      <c r="S741" s="7"/>
    </row>
    <row r="742" spans="1:19" ht="13" x14ac:dyDescent="0.15">
      <c r="A742" s="5">
        <v>397</v>
      </c>
      <c r="B742" s="6" t="s">
        <v>28</v>
      </c>
      <c r="C742" s="6" t="s">
        <v>3397</v>
      </c>
      <c r="D742" s="5">
        <v>5</v>
      </c>
      <c r="E742" s="6" t="s">
        <v>1619</v>
      </c>
      <c r="F742" s="5">
        <v>1</v>
      </c>
      <c r="G742" s="5">
        <v>1.49</v>
      </c>
      <c r="H742" s="5">
        <v>1.49</v>
      </c>
      <c r="I742" s="5">
        <v>107.7</v>
      </c>
      <c r="J742" s="5">
        <v>109.19</v>
      </c>
      <c r="K742" s="5">
        <v>107.7</v>
      </c>
      <c r="L742" s="5">
        <v>108.91800000000001</v>
      </c>
      <c r="M742" s="6" t="s">
        <v>7176</v>
      </c>
      <c r="N742" s="6" t="s">
        <v>7177</v>
      </c>
      <c r="O742" s="6" t="s">
        <v>7178</v>
      </c>
      <c r="P742" s="5">
        <v>0</v>
      </c>
      <c r="Q742" s="5">
        <v>0</v>
      </c>
      <c r="R742" s="6"/>
      <c r="S742" s="7"/>
    </row>
    <row r="743" spans="1:19" ht="13" x14ac:dyDescent="0.15">
      <c r="A743" s="5">
        <v>397</v>
      </c>
      <c r="B743" s="6" t="s">
        <v>28</v>
      </c>
      <c r="C743" s="6" t="s">
        <v>3397</v>
      </c>
      <c r="D743" s="5">
        <v>5</v>
      </c>
      <c r="E743" s="6" t="s">
        <v>1619</v>
      </c>
      <c r="F743" s="5">
        <v>2</v>
      </c>
      <c r="G743" s="5">
        <v>1.49</v>
      </c>
      <c r="H743" s="5">
        <v>1.49</v>
      </c>
      <c r="I743" s="5">
        <v>109.19</v>
      </c>
      <c r="J743" s="5">
        <v>110.68</v>
      </c>
      <c r="K743" s="5">
        <v>108.91800000000001</v>
      </c>
      <c r="L743" s="5">
        <v>110.137</v>
      </c>
      <c r="M743" s="6" t="s">
        <v>7179</v>
      </c>
      <c r="N743" s="6" t="s">
        <v>7180</v>
      </c>
      <c r="O743" s="6" t="s">
        <v>7181</v>
      </c>
      <c r="P743" s="5">
        <v>0</v>
      </c>
      <c r="Q743" s="5">
        <v>0</v>
      </c>
      <c r="R743" s="6"/>
      <c r="S743" s="7"/>
    </row>
    <row r="744" spans="1:19" ht="13" x14ac:dyDescent="0.15">
      <c r="A744" s="5">
        <v>397</v>
      </c>
      <c r="B744" s="6" t="s">
        <v>28</v>
      </c>
      <c r="C744" s="6" t="s">
        <v>3397</v>
      </c>
      <c r="D744" s="5">
        <v>5</v>
      </c>
      <c r="E744" s="6" t="s">
        <v>1619</v>
      </c>
      <c r="F744" s="5">
        <v>3</v>
      </c>
      <c r="G744" s="5">
        <v>1.51</v>
      </c>
      <c r="H744" s="5">
        <v>1.51</v>
      </c>
      <c r="I744" s="5">
        <v>110.68</v>
      </c>
      <c r="J744" s="5">
        <v>112.19</v>
      </c>
      <c r="K744" s="5">
        <v>110.137</v>
      </c>
      <c r="L744" s="5">
        <v>111.371</v>
      </c>
      <c r="M744" s="6" t="s">
        <v>7182</v>
      </c>
      <c r="N744" s="6" t="s">
        <v>7183</v>
      </c>
      <c r="O744" s="6" t="s">
        <v>7184</v>
      </c>
      <c r="P744" s="5">
        <v>0</v>
      </c>
      <c r="Q744" s="5">
        <v>0</v>
      </c>
      <c r="R744" s="6"/>
      <c r="S744" s="7"/>
    </row>
    <row r="745" spans="1:19" ht="13" x14ac:dyDescent="0.15">
      <c r="A745" s="5">
        <v>397</v>
      </c>
      <c r="B745" s="6" t="s">
        <v>28</v>
      </c>
      <c r="C745" s="6" t="s">
        <v>3397</v>
      </c>
      <c r="D745" s="5">
        <v>5</v>
      </c>
      <c r="E745" s="6" t="s">
        <v>1619</v>
      </c>
      <c r="F745" s="5">
        <v>4</v>
      </c>
      <c r="G745" s="5">
        <v>1.21</v>
      </c>
      <c r="H745" s="5">
        <v>1.21</v>
      </c>
      <c r="I745" s="5">
        <v>112.19</v>
      </c>
      <c r="J745" s="5">
        <v>113.4</v>
      </c>
      <c r="K745" s="5">
        <v>111.371</v>
      </c>
      <c r="L745" s="5">
        <v>112.361</v>
      </c>
      <c r="M745" s="6" t="s">
        <v>7185</v>
      </c>
      <c r="N745" s="6" t="s">
        <v>7186</v>
      </c>
      <c r="O745" s="6" t="s">
        <v>7187</v>
      </c>
      <c r="P745" s="5">
        <v>0</v>
      </c>
      <c r="Q745" s="5">
        <v>0</v>
      </c>
      <c r="R745" s="6"/>
      <c r="S745" s="7"/>
    </row>
    <row r="746" spans="1:19" ht="13" x14ac:dyDescent="0.15">
      <c r="A746" s="5">
        <v>397</v>
      </c>
      <c r="B746" s="6" t="s">
        <v>28</v>
      </c>
      <c r="C746" s="6" t="s">
        <v>3397</v>
      </c>
      <c r="D746" s="5">
        <v>5</v>
      </c>
      <c r="E746" s="6" t="s">
        <v>1619</v>
      </c>
      <c r="F746" s="6" t="s">
        <v>119</v>
      </c>
      <c r="G746" s="5">
        <v>0.17</v>
      </c>
      <c r="H746" s="5">
        <v>0.17</v>
      </c>
      <c r="I746" s="5">
        <v>113.4</v>
      </c>
      <c r="J746" s="5">
        <v>113.57</v>
      </c>
      <c r="K746" s="5">
        <v>112.361</v>
      </c>
      <c r="L746" s="5">
        <v>112.5</v>
      </c>
      <c r="M746" s="6" t="s">
        <v>7188</v>
      </c>
      <c r="N746" s="6" t="s">
        <v>7189</v>
      </c>
      <c r="O746" s="6" t="s">
        <v>7190</v>
      </c>
      <c r="P746" s="5">
        <v>1</v>
      </c>
      <c r="Q746" s="5">
        <v>0</v>
      </c>
      <c r="R746" s="6"/>
      <c r="S746" s="7"/>
    </row>
    <row r="747" spans="1:19" ht="13" x14ac:dyDescent="0.15">
      <c r="A747" s="5">
        <v>397</v>
      </c>
      <c r="B747" s="6" t="s">
        <v>28</v>
      </c>
      <c r="C747" s="6" t="s">
        <v>3397</v>
      </c>
      <c r="D747" s="5">
        <v>6</v>
      </c>
      <c r="E747" s="6" t="s">
        <v>1619</v>
      </c>
      <c r="F747" s="5">
        <v>1</v>
      </c>
      <c r="G747" s="5">
        <v>1.49</v>
      </c>
      <c r="H747" s="5">
        <v>1.49</v>
      </c>
      <c r="I747" s="5">
        <v>112.5</v>
      </c>
      <c r="J747" s="5">
        <v>113.99</v>
      </c>
      <c r="K747" s="5">
        <v>112.5</v>
      </c>
      <c r="L747" s="5">
        <v>113.605</v>
      </c>
      <c r="M747" s="6" t="s">
        <v>7191</v>
      </c>
      <c r="N747" s="6" t="s">
        <v>7192</v>
      </c>
      <c r="O747" s="6" t="s">
        <v>7193</v>
      </c>
      <c r="P747" s="5">
        <v>0</v>
      </c>
      <c r="Q747" s="5">
        <v>0</v>
      </c>
      <c r="R747" s="6"/>
      <c r="S747" s="7"/>
    </row>
    <row r="748" spans="1:19" ht="13" x14ac:dyDescent="0.15">
      <c r="A748" s="5">
        <v>397</v>
      </c>
      <c r="B748" s="6" t="s">
        <v>28</v>
      </c>
      <c r="C748" s="6" t="s">
        <v>3397</v>
      </c>
      <c r="D748" s="5">
        <v>6</v>
      </c>
      <c r="E748" s="6" t="s">
        <v>1619</v>
      </c>
      <c r="F748" s="5">
        <v>2</v>
      </c>
      <c r="G748" s="5">
        <v>1.49</v>
      </c>
      <c r="H748" s="5">
        <v>1.49</v>
      </c>
      <c r="I748" s="5">
        <v>113.99</v>
      </c>
      <c r="J748" s="5">
        <v>115.48</v>
      </c>
      <c r="K748" s="5">
        <v>113.605</v>
      </c>
      <c r="L748" s="5">
        <v>114.709</v>
      </c>
      <c r="M748" s="6" t="s">
        <v>7194</v>
      </c>
      <c r="N748" s="6" t="s">
        <v>7195</v>
      </c>
      <c r="O748" s="6" t="s">
        <v>7196</v>
      </c>
      <c r="P748" s="5">
        <v>0</v>
      </c>
      <c r="Q748" s="5">
        <v>0</v>
      </c>
      <c r="R748" s="6"/>
      <c r="S748" s="7"/>
    </row>
    <row r="749" spans="1:19" ht="13" x14ac:dyDescent="0.15">
      <c r="A749" s="5">
        <v>397</v>
      </c>
      <c r="B749" s="6" t="s">
        <v>28</v>
      </c>
      <c r="C749" s="6" t="s">
        <v>3397</v>
      </c>
      <c r="D749" s="5">
        <v>6</v>
      </c>
      <c r="E749" s="6" t="s">
        <v>1619</v>
      </c>
      <c r="F749" s="5">
        <v>3</v>
      </c>
      <c r="G749" s="5">
        <v>1.5</v>
      </c>
      <c r="H749" s="5">
        <v>1.5</v>
      </c>
      <c r="I749" s="5">
        <v>115.48</v>
      </c>
      <c r="J749" s="5">
        <v>116.98</v>
      </c>
      <c r="K749" s="5">
        <v>114.709</v>
      </c>
      <c r="L749" s="5">
        <v>115.821</v>
      </c>
      <c r="M749" s="6" t="s">
        <v>7197</v>
      </c>
      <c r="N749" s="6" t="s">
        <v>7198</v>
      </c>
      <c r="O749" s="6" t="s">
        <v>7199</v>
      </c>
      <c r="P749" s="5">
        <v>0</v>
      </c>
      <c r="Q749" s="5">
        <v>0</v>
      </c>
      <c r="R749" s="6"/>
      <c r="S749" s="7"/>
    </row>
    <row r="750" spans="1:19" ht="13" x14ac:dyDescent="0.15">
      <c r="A750" s="5">
        <v>397</v>
      </c>
      <c r="B750" s="6" t="s">
        <v>28</v>
      </c>
      <c r="C750" s="6" t="s">
        <v>3397</v>
      </c>
      <c r="D750" s="5">
        <v>6</v>
      </c>
      <c r="E750" s="6" t="s">
        <v>1619</v>
      </c>
      <c r="F750" s="5">
        <v>4</v>
      </c>
      <c r="G750" s="5">
        <v>1.36</v>
      </c>
      <c r="H750" s="5">
        <v>1.36</v>
      </c>
      <c r="I750" s="5">
        <v>116.98</v>
      </c>
      <c r="J750" s="5">
        <v>118.34</v>
      </c>
      <c r="K750" s="5">
        <v>115.821</v>
      </c>
      <c r="L750" s="5">
        <v>116.82899999999999</v>
      </c>
      <c r="M750" s="6" t="s">
        <v>7200</v>
      </c>
      <c r="N750" s="6" t="s">
        <v>7201</v>
      </c>
      <c r="O750" s="6" t="s">
        <v>7202</v>
      </c>
      <c r="P750" s="5">
        <v>0</v>
      </c>
      <c r="Q750" s="5">
        <v>0</v>
      </c>
      <c r="R750" s="6"/>
      <c r="S750" s="7"/>
    </row>
    <row r="751" spans="1:19" ht="13" x14ac:dyDescent="0.15">
      <c r="A751" s="5">
        <v>397</v>
      </c>
      <c r="B751" s="6" t="s">
        <v>28</v>
      </c>
      <c r="C751" s="6" t="s">
        <v>3397</v>
      </c>
      <c r="D751" s="5">
        <v>6</v>
      </c>
      <c r="E751" s="6" t="s">
        <v>1619</v>
      </c>
      <c r="F751" s="5">
        <v>5</v>
      </c>
      <c r="G751" s="5">
        <v>0.51</v>
      </c>
      <c r="H751" s="5">
        <v>0.51</v>
      </c>
      <c r="I751" s="5">
        <v>118.34</v>
      </c>
      <c r="J751" s="5">
        <v>118.85</v>
      </c>
      <c r="K751" s="5">
        <v>116.82899999999999</v>
      </c>
      <c r="L751" s="5">
        <v>117.20699999999999</v>
      </c>
      <c r="M751" s="6" t="s">
        <v>7203</v>
      </c>
      <c r="N751" s="6" t="s">
        <v>7204</v>
      </c>
      <c r="O751" s="6" t="s">
        <v>7205</v>
      </c>
      <c r="P751" s="5">
        <v>0</v>
      </c>
      <c r="Q751" s="5">
        <v>0</v>
      </c>
      <c r="R751" s="6"/>
      <c r="S751" s="7"/>
    </row>
    <row r="752" spans="1:19" ht="13" x14ac:dyDescent="0.15">
      <c r="A752" s="5">
        <v>397</v>
      </c>
      <c r="B752" s="6" t="s">
        <v>28</v>
      </c>
      <c r="C752" s="6" t="s">
        <v>3397</v>
      </c>
      <c r="D752" s="5">
        <v>6</v>
      </c>
      <c r="E752" s="6" t="s">
        <v>1619</v>
      </c>
      <c r="F752" s="6" t="s">
        <v>119</v>
      </c>
      <c r="G752" s="5">
        <v>0.26</v>
      </c>
      <c r="H752" s="5">
        <v>0.26</v>
      </c>
      <c r="I752" s="5">
        <v>118.85</v>
      </c>
      <c r="J752" s="5">
        <v>119.11</v>
      </c>
      <c r="K752" s="5">
        <v>117.20699999999999</v>
      </c>
      <c r="L752" s="5">
        <v>117.4</v>
      </c>
      <c r="M752" s="6" t="s">
        <v>7206</v>
      </c>
      <c r="N752" s="6" t="s">
        <v>7207</v>
      </c>
      <c r="O752" s="6" t="s">
        <v>7208</v>
      </c>
      <c r="P752" s="5">
        <v>1</v>
      </c>
      <c r="Q752" s="5">
        <v>0</v>
      </c>
      <c r="R752" s="6"/>
      <c r="S752" s="7"/>
    </row>
    <row r="753" spans="1:19" ht="13" x14ac:dyDescent="0.15">
      <c r="A753" s="5">
        <v>397</v>
      </c>
      <c r="B753" s="6" t="s">
        <v>28</v>
      </c>
      <c r="C753" s="6" t="s">
        <v>3397</v>
      </c>
      <c r="D753" s="5">
        <v>7</v>
      </c>
      <c r="E753" s="6" t="s">
        <v>1619</v>
      </c>
      <c r="F753" s="5">
        <v>1</v>
      </c>
      <c r="G753" s="5">
        <v>1.49</v>
      </c>
      <c r="H753" s="5">
        <v>1.49</v>
      </c>
      <c r="I753" s="5">
        <v>117.4</v>
      </c>
      <c r="J753" s="5">
        <v>118.89</v>
      </c>
      <c r="K753" s="5">
        <v>117.4</v>
      </c>
      <c r="L753" s="5">
        <v>118.425</v>
      </c>
      <c r="M753" s="6" t="s">
        <v>7209</v>
      </c>
      <c r="N753" s="6" t="s">
        <v>7210</v>
      </c>
      <c r="O753" s="6" t="s">
        <v>7211</v>
      </c>
      <c r="P753" s="5">
        <v>0</v>
      </c>
      <c r="Q753" s="5">
        <v>0</v>
      </c>
      <c r="R753" s="6"/>
      <c r="S753" s="7"/>
    </row>
    <row r="754" spans="1:19" ht="13" x14ac:dyDescent="0.15">
      <c r="A754" s="5">
        <v>397</v>
      </c>
      <c r="B754" s="6" t="s">
        <v>28</v>
      </c>
      <c r="C754" s="6" t="s">
        <v>3397</v>
      </c>
      <c r="D754" s="5">
        <v>7</v>
      </c>
      <c r="E754" s="6" t="s">
        <v>1619</v>
      </c>
      <c r="F754" s="5">
        <v>2</v>
      </c>
      <c r="G754" s="5">
        <v>1.5</v>
      </c>
      <c r="H754" s="5">
        <v>1.5</v>
      </c>
      <c r="I754" s="5">
        <v>118.89</v>
      </c>
      <c r="J754" s="5">
        <v>120.39</v>
      </c>
      <c r="K754" s="5">
        <v>118.425</v>
      </c>
      <c r="L754" s="5">
        <v>119.456</v>
      </c>
      <c r="M754" s="6" t="s">
        <v>7212</v>
      </c>
      <c r="N754" s="6" t="s">
        <v>7213</v>
      </c>
      <c r="O754" s="6" t="s">
        <v>7214</v>
      </c>
      <c r="P754" s="5">
        <v>0</v>
      </c>
      <c r="Q754" s="5">
        <v>0</v>
      </c>
      <c r="R754" s="6"/>
      <c r="S754" s="7"/>
    </row>
    <row r="755" spans="1:19" ht="13" x14ac:dyDescent="0.15">
      <c r="A755" s="5">
        <v>397</v>
      </c>
      <c r="B755" s="6" t="s">
        <v>28</v>
      </c>
      <c r="C755" s="6" t="s">
        <v>3397</v>
      </c>
      <c r="D755" s="5">
        <v>7</v>
      </c>
      <c r="E755" s="6" t="s">
        <v>1619</v>
      </c>
      <c r="F755" s="5">
        <v>3</v>
      </c>
      <c r="G755" s="5">
        <v>1.5</v>
      </c>
      <c r="H755" s="5">
        <v>1.5</v>
      </c>
      <c r="I755" s="5">
        <v>120.39</v>
      </c>
      <c r="J755" s="5">
        <v>121.89</v>
      </c>
      <c r="K755" s="5">
        <v>119.456</v>
      </c>
      <c r="L755" s="5">
        <v>120.488</v>
      </c>
      <c r="M755" s="6" t="s">
        <v>7215</v>
      </c>
      <c r="N755" s="6" t="s">
        <v>7216</v>
      </c>
      <c r="O755" s="6" t="s">
        <v>7217</v>
      </c>
      <c r="P755" s="5">
        <v>0</v>
      </c>
      <c r="Q755" s="5">
        <v>0</v>
      </c>
      <c r="R755" s="6"/>
      <c r="S755" s="7"/>
    </row>
    <row r="756" spans="1:19" ht="13" x14ac:dyDescent="0.15">
      <c r="A756" s="5">
        <v>397</v>
      </c>
      <c r="B756" s="6" t="s">
        <v>28</v>
      </c>
      <c r="C756" s="6" t="s">
        <v>3397</v>
      </c>
      <c r="D756" s="5">
        <v>7</v>
      </c>
      <c r="E756" s="6" t="s">
        <v>1619</v>
      </c>
      <c r="F756" s="5">
        <v>4</v>
      </c>
      <c r="G756" s="5">
        <v>1.49</v>
      </c>
      <c r="H756" s="5">
        <v>1.49</v>
      </c>
      <c r="I756" s="5">
        <v>121.89</v>
      </c>
      <c r="J756" s="5">
        <v>123.38</v>
      </c>
      <c r="K756" s="5">
        <v>120.488</v>
      </c>
      <c r="L756" s="5">
        <v>121.512</v>
      </c>
      <c r="M756" s="6" t="s">
        <v>7218</v>
      </c>
      <c r="N756" s="6" t="s">
        <v>7219</v>
      </c>
      <c r="O756" s="6" t="s">
        <v>7220</v>
      </c>
      <c r="P756" s="5">
        <v>0</v>
      </c>
      <c r="Q756" s="5">
        <v>0</v>
      </c>
      <c r="R756" s="6"/>
      <c r="S756" s="7"/>
    </row>
    <row r="757" spans="1:19" ht="13" x14ac:dyDescent="0.15">
      <c r="A757" s="5">
        <v>397</v>
      </c>
      <c r="B757" s="6" t="s">
        <v>28</v>
      </c>
      <c r="C757" s="6" t="s">
        <v>3397</v>
      </c>
      <c r="D757" s="5">
        <v>7</v>
      </c>
      <c r="E757" s="6" t="s">
        <v>1619</v>
      </c>
      <c r="F757" s="5">
        <v>5</v>
      </c>
      <c r="G757" s="5">
        <v>0.78</v>
      </c>
      <c r="H757" s="5">
        <v>0.78</v>
      </c>
      <c r="I757" s="5">
        <v>123.38</v>
      </c>
      <c r="J757" s="5">
        <v>124.16</v>
      </c>
      <c r="K757" s="5">
        <v>121.512</v>
      </c>
      <c r="L757" s="5">
        <v>122.04900000000001</v>
      </c>
      <c r="M757" s="6" t="s">
        <v>7221</v>
      </c>
      <c r="N757" s="6" t="s">
        <v>7222</v>
      </c>
      <c r="O757" s="6" t="s">
        <v>7223</v>
      </c>
      <c r="P757" s="5">
        <v>0</v>
      </c>
      <c r="Q757" s="5">
        <v>0</v>
      </c>
      <c r="R757" s="6"/>
      <c r="S757" s="7"/>
    </row>
    <row r="758" spans="1:19" ht="13" x14ac:dyDescent="0.15">
      <c r="A758" s="5">
        <v>397</v>
      </c>
      <c r="B758" s="6" t="s">
        <v>28</v>
      </c>
      <c r="C758" s="6" t="s">
        <v>3397</v>
      </c>
      <c r="D758" s="5">
        <v>7</v>
      </c>
      <c r="E758" s="6" t="s">
        <v>1619</v>
      </c>
      <c r="F758" s="6" t="s">
        <v>119</v>
      </c>
      <c r="G758" s="5">
        <v>0.22</v>
      </c>
      <c r="H758" s="5">
        <v>0.22</v>
      </c>
      <c r="I758" s="5">
        <v>124.16</v>
      </c>
      <c r="J758" s="5">
        <v>124.38</v>
      </c>
      <c r="K758" s="5">
        <v>122.04900000000001</v>
      </c>
      <c r="L758" s="5">
        <v>122.2</v>
      </c>
      <c r="M758" s="6" t="s">
        <v>7224</v>
      </c>
      <c r="N758" s="6" t="s">
        <v>7225</v>
      </c>
      <c r="O758" s="6" t="s">
        <v>7226</v>
      </c>
      <c r="P758" s="5">
        <v>1</v>
      </c>
      <c r="Q758" s="5">
        <v>0</v>
      </c>
      <c r="R758" s="6"/>
      <c r="S758" s="7"/>
    </row>
    <row r="759" spans="1:19" ht="13" x14ac:dyDescent="0.15">
      <c r="A759" s="5">
        <v>397</v>
      </c>
      <c r="B759" s="6" t="s">
        <v>28</v>
      </c>
      <c r="C759" s="6" t="s">
        <v>3397</v>
      </c>
      <c r="D759" s="5">
        <v>8</v>
      </c>
      <c r="E759" s="6" t="s">
        <v>1619</v>
      </c>
      <c r="F759" s="5">
        <v>1</v>
      </c>
      <c r="G759" s="5">
        <v>1.5</v>
      </c>
      <c r="H759" s="5">
        <v>1.5</v>
      </c>
      <c r="I759" s="5">
        <v>122.2</v>
      </c>
      <c r="J759" s="5">
        <v>123.7</v>
      </c>
      <c r="K759" s="5">
        <v>122.2</v>
      </c>
      <c r="L759" s="5">
        <v>123.246</v>
      </c>
      <c r="M759" s="6" t="s">
        <v>7227</v>
      </c>
      <c r="N759" s="6" t="s">
        <v>7228</v>
      </c>
      <c r="O759" s="6" t="s">
        <v>7229</v>
      </c>
      <c r="P759" s="5">
        <v>0</v>
      </c>
      <c r="Q759" s="5">
        <v>0</v>
      </c>
      <c r="R759" s="6"/>
      <c r="S759" s="7"/>
    </row>
    <row r="760" spans="1:19" ht="13" x14ac:dyDescent="0.15">
      <c r="A760" s="5">
        <v>397</v>
      </c>
      <c r="B760" s="6" t="s">
        <v>28</v>
      </c>
      <c r="C760" s="6" t="s">
        <v>3397</v>
      </c>
      <c r="D760" s="5">
        <v>8</v>
      </c>
      <c r="E760" s="6" t="s">
        <v>1619</v>
      </c>
      <c r="F760" s="5">
        <v>2</v>
      </c>
      <c r="G760" s="5">
        <v>1.49</v>
      </c>
      <c r="H760" s="5">
        <v>1.49</v>
      </c>
      <c r="I760" s="5">
        <v>123.7</v>
      </c>
      <c r="J760" s="5">
        <v>125.19</v>
      </c>
      <c r="K760" s="5">
        <v>123.246</v>
      </c>
      <c r="L760" s="5">
        <v>124.28400000000001</v>
      </c>
      <c r="M760" s="6" t="s">
        <v>7230</v>
      </c>
      <c r="N760" s="6" t="s">
        <v>7231</v>
      </c>
      <c r="O760" s="6" t="s">
        <v>7232</v>
      </c>
      <c r="P760" s="5">
        <v>0</v>
      </c>
      <c r="Q760" s="5">
        <v>0</v>
      </c>
      <c r="R760" s="6"/>
      <c r="S760" s="7"/>
    </row>
    <row r="761" spans="1:19" ht="13" x14ac:dyDescent="0.15">
      <c r="A761" s="5">
        <v>397</v>
      </c>
      <c r="B761" s="6" t="s">
        <v>28</v>
      </c>
      <c r="C761" s="6" t="s">
        <v>3397</v>
      </c>
      <c r="D761" s="5">
        <v>8</v>
      </c>
      <c r="E761" s="6" t="s">
        <v>1619</v>
      </c>
      <c r="F761" s="5">
        <v>3</v>
      </c>
      <c r="G761" s="5">
        <v>1.5</v>
      </c>
      <c r="H761" s="5">
        <v>1.5</v>
      </c>
      <c r="I761" s="5">
        <v>125.19</v>
      </c>
      <c r="J761" s="5">
        <v>126.69</v>
      </c>
      <c r="K761" s="5">
        <v>124.28400000000001</v>
      </c>
      <c r="L761" s="5">
        <v>125.33</v>
      </c>
      <c r="M761" s="6" t="s">
        <v>7233</v>
      </c>
      <c r="N761" s="6" t="s">
        <v>7234</v>
      </c>
      <c r="O761" s="6" t="s">
        <v>7235</v>
      </c>
      <c r="P761" s="5">
        <v>0</v>
      </c>
      <c r="Q761" s="5">
        <v>0</v>
      </c>
      <c r="R761" s="6"/>
      <c r="S761" s="7"/>
    </row>
    <row r="762" spans="1:19" ht="13" x14ac:dyDescent="0.15">
      <c r="A762" s="5">
        <v>397</v>
      </c>
      <c r="B762" s="6" t="s">
        <v>28</v>
      </c>
      <c r="C762" s="6" t="s">
        <v>3397</v>
      </c>
      <c r="D762" s="5">
        <v>8</v>
      </c>
      <c r="E762" s="6" t="s">
        <v>1619</v>
      </c>
      <c r="F762" s="5">
        <v>4</v>
      </c>
      <c r="G762" s="5">
        <v>1.5</v>
      </c>
      <c r="H762" s="5">
        <v>1.5</v>
      </c>
      <c r="I762" s="5">
        <v>126.69</v>
      </c>
      <c r="J762" s="5">
        <v>128.19</v>
      </c>
      <c r="K762" s="5">
        <v>125.33</v>
      </c>
      <c r="L762" s="5">
        <v>126.375</v>
      </c>
      <c r="M762" s="6" t="s">
        <v>7236</v>
      </c>
      <c r="N762" s="6" t="s">
        <v>7237</v>
      </c>
      <c r="O762" s="6" t="s">
        <v>7238</v>
      </c>
      <c r="P762" s="5">
        <v>0</v>
      </c>
      <c r="Q762" s="5">
        <v>0</v>
      </c>
      <c r="R762" s="6"/>
      <c r="S762" s="7"/>
    </row>
    <row r="763" spans="1:19" ht="13" x14ac:dyDescent="0.15">
      <c r="A763" s="5">
        <v>397</v>
      </c>
      <c r="B763" s="6" t="s">
        <v>28</v>
      </c>
      <c r="C763" s="6" t="s">
        <v>3397</v>
      </c>
      <c r="D763" s="5">
        <v>8</v>
      </c>
      <c r="E763" s="6" t="s">
        <v>1619</v>
      </c>
      <c r="F763" s="5">
        <v>5</v>
      </c>
      <c r="G763" s="5">
        <v>0.85</v>
      </c>
      <c r="H763" s="5">
        <v>0.85</v>
      </c>
      <c r="I763" s="5">
        <v>128.19</v>
      </c>
      <c r="J763" s="5">
        <v>129.04</v>
      </c>
      <c r="K763" s="5">
        <v>126.375</v>
      </c>
      <c r="L763" s="5">
        <v>126.967</v>
      </c>
      <c r="M763" s="6" t="s">
        <v>7239</v>
      </c>
      <c r="N763" s="6" t="s">
        <v>7240</v>
      </c>
      <c r="O763" s="6" t="s">
        <v>7241</v>
      </c>
      <c r="P763" s="5">
        <v>0</v>
      </c>
      <c r="Q763" s="5">
        <v>0</v>
      </c>
      <c r="R763" s="6"/>
      <c r="S763" s="7"/>
    </row>
    <row r="764" spans="1:19" ht="13" x14ac:dyDescent="0.15">
      <c r="A764" s="5">
        <v>397</v>
      </c>
      <c r="B764" s="6" t="s">
        <v>28</v>
      </c>
      <c r="C764" s="6" t="s">
        <v>3397</v>
      </c>
      <c r="D764" s="5">
        <v>8</v>
      </c>
      <c r="E764" s="6" t="s">
        <v>1619</v>
      </c>
      <c r="F764" s="6" t="s">
        <v>119</v>
      </c>
      <c r="G764" s="5">
        <v>0.19</v>
      </c>
      <c r="H764" s="5">
        <v>0.19</v>
      </c>
      <c r="I764" s="5">
        <v>129.04</v>
      </c>
      <c r="J764" s="5">
        <v>129.22999999999999</v>
      </c>
      <c r="K764" s="5">
        <v>126.967</v>
      </c>
      <c r="L764" s="5">
        <v>127.1</v>
      </c>
      <c r="M764" s="6" t="s">
        <v>7242</v>
      </c>
      <c r="N764" s="6" t="s">
        <v>7243</v>
      </c>
      <c r="O764" s="6" t="s">
        <v>7244</v>
      </c>
      <c r="P764" s="5">
        <v>1</v>
      </c>
      <c r="Q764" s="5">
        <v>0</v>
      </c>
      <c r="R764" s="6"/>
      <c r="S764" s="7"/>
    </row>
    <row r="765" spans="1:19" ht="13" x14ac:dyDescent="0.15">
      <c r="A765" s="5">
        <v>397</v>
      </c>
      <c r="B765" s="6" t="s">
        <v>28</v>
      </c>
      <c r="C765" s="6" t="s">
        <v>3397</v>
      </c>
      <c r="D765" s="5">
        <v>9</v>
      </c>
      <c r="E765" s="6" t="s">
        <v>1619</v>
      </c>
      <c r="F765" s="5">
        <v>1</v>
      </c>
      <c r="G765" s="5">
        <v>1.49</v>
      </c>
      <c r="H765" s="5">
        <v>1.49</v>
      </c>
      <c r="I765" s="5">
        <v>127.1</v>
      </c>
      <c r="J765" s="5">
        <v>128.59</v>
      </c>
      <c r="K765" s="5">
        <v>127.1</v>
      </c>
      <c r="L765" s="5">
        <v>128.29400000000001</v>
      </c>
      <c r="M765" s="6" t="s">
        <v>7245</v>
      </c>
      <c r="N765" s="6" t="s">
        <v>7246</v>
      </c>
      <c r="O765" s="6" t="s">
        <v>7247</v>
      </c>
      <c r="P765" s="5">
        <v>0</v>
      </c>
      <c r="Q765" s="5">
        <v>0</v>
      </c>
      <c r="R765" s="6"/>
      <c r="S765" s="7"/>
    </row>
    <row r="766" spans="1:19" ht="13" x14ac:dyDescent="0.15">
      <c r="A766" s="5">
        <v>397</v>
      </c>
      <c r="B766" s="6" t="s">
        <v>28</v>
      </c>
      <c r="C766" s="6" t="s">
        <v>3397</v>
      </c>
      <c r="D766" s="5">
        <v>9</v>
      </c>
      <c r="E766" s="6" t="s">
        <v>1619</v>
      </c>
      <c r="F766" s="5">
        <v>2</v>
      </c>
      <c r="G766" s="5">
        <v>1.49</v>
      </c>
      <c r="H766" s="5">
        <v>1.49</v>
      </c>
      <c r="I766" s="5">
        <v>128.59</v>
      </c>
      <c r="J766" s="5">
        <v>130.08000000000001</v>
      </c>
      <c r="K766" s="5">
        <v>128.29400000000001</v>
      </c>
      <c r="L766" s="5">
        <v>129.488</v>
      </c>
      <c r="M766" s="6" t="s">
        <v>7248</v>
      </c>
      <c r="N766" s="6" t="s">
        <v>7249</v>
      </c>
      <c r="O766" s="6" t="s">
        <v>7250</v>
      </c>
      <c r="P766" s="5">
        <v>0</v>
      </c>
      <c r="Q766" s="5">
        <v>0</v>
      </c>
      <c r="R766" s="6"/>
      <c r="S766" s="7"/>
    </row>
    <row r="767" spans="1:19" ht="13" x14ac:dyDescent="0.15">
      <c r="A767" s="5">
        <v>397</v>
      </c>
      <c r="B767" s="6" t="s">
        <v>28</v>
      </c>
      <c r="C767" s="6" t="s">
        <v>3397</v>
      </c>
      <c r="D767" s="5">
        <v>9</v>
      </c>
      <c r="E767" s="6" t="s">
        <v>1619</v>
      </c>
      <c r="F767" s="5">
        <v>3</v>
      </c>
      <c r="G767" s="5">
        <v>1.5</v>
      </c>
      <c r="H767" s="5">
        <v>1.5</v>
      </c>
      <c r="I767" s="5">
        <v>130.08000000000001</v>
      </c>
      <c r="J767" s="5">
        <v>131.58000000000001</v>
      </c>
      <c r="K767" s="5">
        <v>129.488</v>
      </c>
      <c r="L767" s="5">
        <v>130.69</v>
      </c>
      <c r="M767" s="6" t="s">
        <v>7251</v>
      </c>
      <c r="N767" s="6" t="s">
        <v>7252</v>
      </c>
      <c r="O767" s="6" t="s">
        <v>7253</v>
      </c>
      <c r="P767" s="5">
        <v>0</v>
      </c>
      <c r="Q767" s="5">
        <v>0</v>
      </c>
      <c r="R767" s="6"/>
      <c r="S767" s="7"/>
    </row>
    <row r="768" spans="1:19" ht="13" x14ac:dyDescent="0.15">
      <c r="A768" s="5">
        <v>397</v>
      </c>
      <c r="B768" s="6" t="s">
        <v>28</v>
      </c>
      <c r="C768" s="6" t="s">
        <v>3397</v>
      </c>
      <c r="D768" s="5">
        <v>9</v>
      </c>
      <c r="E768" s="6" t="s">
        <v>1619</v>
      </c>
      <c r="F768" s="5">
        <v>4</v>
      </c>
      <c r="G768" s="5">
        <v>1.34</v>
      </c>
      <c r="H768" s="5">
        <v>1.34</v>
      </c>
      <c r="I768" s="5">
        <v>131.58000000000001</v>
      </c>
      <c r="J768" s="5">
        <v>132.91999999999999</v>
      </c>
      <c r="K768" s="5">
        <v>130.69</v>
      </c>
      <c r="L768" s="5">
        <v>131.76400000000001</v>
      </c>
      <c r="M768" s="6" t="s">
        <v>7254</v>
      </c>
      <c r="N768" s="6" t="s">
        <v>7255</v>
      </c>
      <c r="O768" s="6" t="s">
        <v>7256</v>
      </c>
      <c r="P768" s="5">
        <v>0</v>
      </c>
      <c r="Q768" s="5">
        <v>0</v>
      </c>
      <c r="R768" s="6"/>
      <c r="S768" s="7"/>
    </row>
    <row r="769" spans="1:19" ht="13" x14ac:dyDescent="0.15">
      <c r="A769" s="5">
        <v>397</v>
      </c>
      <c r="B769" s="6" t="s">
        <v>28</v>
      </c>
      <c r="C769" s="6" t="s">
        <v>3397</v>
      </c>
      <c r="D769" s="5">
        <v>9</v>
      </c>
      <c r="E769" s="6" t="s">
        <v>1619</v>
      </c>
      <c r="F769" s="6" t="s">
        <v>119</v>
      </c>
      <c r="G769" s="5">
        <v>0.17</v>
      </c>
      <c r="H769" s="5">
        <v>0.17</v>
      </c>
      <c r="I769" s="5">
        <v>132.91999999999999</v>
      </c>
      <c r="J769" s="5">
        <v>133.09</v>
      </c>
      <c r="K769" s="5">
        <v>131.76400000000001</v>
      </c>
      <c r="L769" s="5">
        <v>131.9</v>
      </c>
      <c r="M769" s="6" t="s">
        <v>7257</v>
      </c>
      <c r="N769" s="6" t="s">
        <v>7258</v>
      </c>
      <c r="O769" s="6" t="s">
        <v>7259</v>
      </c>
      <c r="P769" s="5">
        <v>1</v>
      </c>
      <c r="Q769" s="5">
        <v>0</v>
      </c>
      <c r="R769" s="6"/>
      <c r="S769" s="7"/>
    </row>
    <row r="770" spans="1:19" ht="13" x14ac:dyDescent="0.15">
      <c r="A770" s="5">
        <v>397</v>
      </c>
      <c r="B770" s="6" t="s">
        <v>28</v>
      </c>
      <c r="C770" s="6" t="s">
        <v>3397</v>
      </c>
      <c r="D770" s="5">
        <v>10</v>
      </c>
      <c r="E770" s="6" t="s">
        <v>1619</v>
      </c>
      <c r="F770" s="5">
        <v>1</v>
      </c>
      <c r="G770" s="5">
        <v>1.49</v>
      </c>
      <c r="H770" s="5">
        <v>1.49</v>
      </c>
      <c r="I770" s="5">
        <v>131.9</v>
      </c>
      <c r="J770" s="5">
        <v>133.38999999999999</v>
      </c>
      <c r="K770" s="5">
        <v>131.9</v>
      </c>
      <c r="L770" s="5">
        <v>133.172</v>
      </c>
      <c r="M770" s="6" t="s">
        <v>7260</v>
      </c>
      <c r="N770" s="6" t="s">
        <v>7261</v>
      </c>
      <c r="O770" s="6" t="s">
        <v>7262</v>
      </c>
      <c r="P770" s="5">
        <v>0</v>
      </c>
      <c r="Q770" s="5">
        <v>0</v>
      </c>
      <c r="R770" s="6"/>
      <c r="S770" s="7"/>
    </row>
    <row r="771" spans="1:19" ht="13" x14ac:dyDescent="0.15">
      <c r="A771" s="5">
        <v>397</v>
      </c>
      <c r="B771" s="6" t="s">
        <v>28</v>
      </c>
      <c r="C771" s="6" t="s">
        <v>3397</v>
      </c>
      <c r="D771" s="5">
        <v>10</v>
      </c>
      <c r="E771" s="6" t="s">
        <v>1619</v>
      </c>
      <c r="F771" s="5">
        <v>2</v>
      </c>
      <c r="G771" s="5">
        <v>1.5</v>
      </c>
      <c r="H771" s="5">
        <v>1.5</v>
      </c>
      <c r="I771" s="5">
        <v>133.38999999999999</v>
      </c>
      <c r="J771" s="5">
        <v>134.88999999999999</v>
      </c>
      <c r="K771" s="5">
        <v>133.172</v>
      </c>
      <c r="L771" s="5">
        <v>134.453</v>
      </c>
      <c r="M771" s="6" t="s">
        <v>7263</v>
      </c>
      <c r="N771" s="6" t="s">
        <v>7264</v>
      </c>
      <c r="O771" s="6" t="s">
        <v>7265</v>
      </c>
      <c r="P771" s="5">
        <v>0</v>
      </c>
      <c r="Q771" s="5">
        <v>0</v>
      </c>
      <c r="R771" s="6"/>
      <c r="S771" s="7"/>
    </row>
    <row r="772" spans="1:19" ht="13" x14ac:dyDescent="0.15">
      <c r="A772" s="5">
        <v>397</v>
      </c>
      <c r="B772" s="6" t="s">
        <v>28</v>
      </c>
      <c r="C772" s="6" t="s">
        <v>3397</v>
      </c>
      <c r="D772" s="5">
        <v>10</v>
      </c>
      <c r="E772" s="6" t="s">
        <v>1619</v>
      </c>
      <c r="F772" s="5">
        <v>3</v>
      </c>
      <c r="G772" s="5">
        <v>1.49</v>
      </c>
      <c r="H772" s="5">
        <v>1.49</v>
      </c>
      <c r="I772" s="5">
        <v>134.88999999999999</v>
      </c>
      <c r="J772" s="5">
        <v>136.38</v>
      </c>
      <c r="K772" s="5">
        <v>134.453</v>
      </c>
      <c r="L772" s="5">
        <v>135.72499999999999</v>
      </c>
      <c r="M772" s="6" t="s">
        <v>7266</v>
      </c>
      <c r="N772" s="6" t="s">
        <v>7267</v>
      </c>
      <c r="O772" s="6" t="s">
        <v>7268</v>
      </c>
      <c r="P772" s="5">
        <v>0</v>
      </c>
      <c r="Q772" s="5">
        <v>0</v>
      </c>
      <c r="R772" s="6"/>
      <c r="S772" s="7"/>
    </row>
    <row r="773" spans="1:19" ht="13" x14ac:dyDescent="0.15">
      <c r="A773" s="5">
        <v>397</v>
      </c>
      <c r="B773" s="6" t="s">
        <v>28</v>
      </c>
      <c r="C773" s="6" t="s">
        <v>3397</v>
      </c>
      <c r="D773" s="5">
        <v>10</v>
      </c>
      <c r="E773" s="6" t="s">
        <v>1619</v>
      </c>
      <c r="F773" s="5">
        <v>4</v>
      </c>
      <c r="G773" s="5">
        <v>1.07</v>
      </c>
      <c r="H773" s="5">
        <v>1.07</v>
      </c>
      <c r="I773" s="5">
        <v>136.38</v>
      </c>
      <c r="J773" s="5">
        <v>137.44999999999999</v>
      </c>
      <c r="K773" s="5">
        <v>135.72499999999999</v>
      </c>
      <c r="L773" s="5">
        <v>136.63800000000001</v>
      </c>
      <c r="M773" s="6" t="s">
        <v>7269</v>
      </c>
      <c r="N773" s="6" t="s">
        <v>7270</v>
      </c>
      <c r="O773" s="6" t="s">
        <v>7271</v>
      </c>
      <c r="P773" s="5">
        <v>0</v>
      </c>
      <c r="Q773" s="5">
        <v>0</v>
      </c>
      <c r="R773" s="6"/>
      <c r="S773" s="7"/>
    </row>
    <row r="774" spans="1:19" ht="13" x14ac:dyDescent="0.15">
      <c r="A774" s="5">
        <v>397</v>
      </c>
      <c r="B774" s="6" t="s">
        <v>28</v>
      </c>
      <c r="C774" s="6" t="s">
        <v>3397</v>
      </c>
      <c r="D774" s="5">
        <v>10</v>
      </c>
      <c r="E774" s="6" t="s">
        <v>1619</v>
      </c>
      <c r="F774" s="6" t="s">
        <v>119</v>
      </c>
      <c r="G774" s="5">
        <v>0.19</v>
      </c>
      <c r="H774" s="5">
        <v>0.19</v>
      </c>
      <c r="I774" s="5">
        <v>137.44999999999999</v>
      </c>
      <c r="J774" s="5">
        <v>137.63999999999999</v>
      </c>
      <c r="K774" s="5">
        <v>136.63800000000001</v>
      </c>
      <c r="L774" s="5">
        <v>136.80000000000001</v>
      </c>
      <c r="M774" s="6" t="s">
        <v>7272</v>
      </c>
      <c r="N774" s="6" t="s">
        <v>7273</v>
      </c>
      <c r="O774" s="6" t="s">
        <v>7274</v>
      </c>
      <c r="P774" s="5">
        <v>1</v>
      </c>
      <c r="Q774" s="5">
        <v>0</v>
      </c>
      <c r="R774" s="6"/>
      <c r="S774" s="7"/>
    </row>
    <row r="775" spans="1:19" ht="13" x14ac:dyDescent="0.15">
      <c r="A775" s="5">
        <v>397</v>
      </c>
      <c r="B775" s="6" t="s">
        <v>28</v>
      </c>
      <c r="C775" s="6" t="s">
        <v>3397</v>
      </c>
      <c r="D775" s="5">
        <v>11</v>
      </c>
      <c r="E775" s="6" t="s">
        <v>1619</v>
      </c>
      <c r="F775" s="5">
        <v>1</v>
      </c>
      <c r="G775" s="5">
        <v>1.02</v>
      </c>
      <c r="H775" s="5">
        <v>1.02</v>
      </c>
      <c r="I775" s="5">
        <v>136.80000000000001</v>
      </c>
      <c r="J775" s="5">
        <v>137.82</v>
      </c>
      <c r="K775" s="5">
        <v>136.80000000000001</v>
      </c>
      <c r="L775" s="5">
        <v>137.566</v>
      </c>
      <c r="M775" s="6" t="s">
        <v>7275</v>
      </c>
      <c r="N775" s="6" t="s">
        <v>7276</v>
      </c>
      <c r="O775" s="6" t="s">
        <v>7277</v>
      </c>
      <c r="P775" s="5">
        <v>0</v>
      </c>
      <c r="Q775" s="5">
        <v>0</v>
      </c>
      <c r="R775" s="6"/>
      <c r="S775" s="7"/>
    </row>
    <row r="776" spans="1:19" ht="13" x14ac:dyDescent="0.15">
      <c r="A776" s="5">
        <v>397</v>
      </c>
      <c r="B776" s="6" t="s">
        <v>28</v>
      </c>
      <c r="C776" s="6" t="s">
        <v>3397</v>
      </c>
      <c r="D776" s="5">
        <v>11</v>
      </c>
      <c r="E776" s="6" t="s">
        <v>1619</v>
      </c>
      <c r="F776" s="5">
        <v>2</v>
      </c>
      <c r="G776" s="5">
        <v>1.49</v>
      </c>
      <c r="H776" s="5">
        <v>1.49</v>
      </c>
      <c r="I776" s="5">
        <v>137.82</v>
      </c>
      <c r="J776" s="5">
        <v>139.31</v>
      </c>
      <c r="K776" s="5">
        <v>137.566</v>
      </c>
      <c r="L776" s="5">
        <v>138.68600000000001</v>
      </c>
      <c r="M776" s="6" t="s">
        <v>7278</v>
      </c>
      <c r="N776" s="6" t="s">
        <v>7279</v>
      </c>
      <c r="O776" s="6" t="s">
        <v>7280</v>
      </c>
      <c r="P776" s="5">
        <v>0</v>
      </c>
      <c r="Q776" s="5">
        <v>0</v>
      </c>
      <c r="R776" s="6"/>
      <c r="S776" s="7"/>
    </row>
    <row r="777" spans="1:19" ht="13" x14ac:dyDescent="0.15">
      <c r="A777" s="5">
        <v>397</v>
      </c>
      <c r="B777" s="6" t="s">
        <v>28</v>
      </c>
      <c r="C777" s="6" t="s">
        <v>3397</v>
      </c>
      <c r="D777" s="5">
        <v>11</v>
      </c>
      <c r="E777" s="6" t="s">
        <v>1619</v>
      </c>
      <c r="F777" s="5">
        <v>3</v>
      </c>
      <c r="G777" s="5">
        <v>1.5</v>
      </c>
      <c r="H777" s="5">
        <v>1.5</v>
      </c>
      <c r="I777" s="5">
        <v>139.31</v>
      </c>
      <c r="J777" s="5">
        <v>140.81</v>
      </c>
      <c r="K777" s="5">
        <v>138.68600000000001</v>
      </c>
      <c r="L777" s="5">
        <v>139.81200000000001</v>
      </c>
      <c r="M777" s="6" t="s">
        <v>7281</v>
      </c>
      <c r="N777" s="6" t="s">
        <v>7282</v>
      </c>
      <c r="O777" s="6" t="s">
        <v>7283</v>
      </c>
      <c r="P777" s="5">
        <v>0</v>
      </c>
      <c r="Q777" s="5">
        <v>0</v>
      </c>
      <c r="R777" s="6"/>
      <c r="S777" s="7"/>
    </row>
    <row r="778" spans="1:19" ht="13" x14ac:dyDescent="0.15">
      <c r="A778" s="5">
        <v>397</v>
      </c>
      <c r="B778" s="6" t="s">
        <v>28</v>
      </c>
      <c r="C778" s="6" t="s">
        <v>3397</v>
      </c>
      <c r="D778" s="5">
        <v>11</v>
      </c>
      <c r="E778" s="6" t="s">
        <v>1619</v>
      </c>
      <c r="F778" s="5">
        <v>4</v>
      </c>
      <c r="G778" s="5">
        <v>1.5</v>
      </c>
      <c r="H778" s="5">
        <v>1.5</v>
      </c>
      <c r="I778" s="5">
        <v>140.81</v>
      </c>
      <c r="J778" s="5">
        <v>142.31</v>
      </c>
      <c r="K778" s="5">
        <v>139.81200000000001</v>
      </c>
      <c r="L778" s="5">
        <v>140.93899999999999</v>
      </c>
      <c r="M778" s="6" t="s">
        <v>7284</v>
      </c>
      <c r="N778" s="6" t="s">
        <v>7285</v>
      </c>
      <c r="O778" s="6" t="s">
        <v>7286</v>
      </c>
      <c r="P778" s="5">
        <v>0</v>
      </c>
      <c r="Q778" s="5">
        <v>0</v>
      </c>
      <c r="R778" s="6"/>
      <c r="S778" s="7"/>
    </row>
    <row r="779" spans="1:19" ht="13" x14ac:dyDescent="0.15">
      <c r="A779" s="5">
        <v>397</v>
      </c>
      <c r="B779" s="6" t="s">
        <v>28</v>
      </c>
      <c r="C779" s="6" t="s">
        <v>3397</v>
      </c>
      <c r="D779" s="5">
        <v>11</v>
      </c>
      <c r="E779" s="6" t="s">
        <v>1619</v>
      </c>
      <c r="F779" s="5">
        <v>5</v>
      </c>
      <c r="G779" s="5">
        <v>0.71</v>
      </c>
      <c r="H779" s="5">
        <v>0.71</v>
      </c>
      <c r="I779" s="5">
        <v>142.31</v>
      </c>
      <c r="J779" s="5">
        <v>143.02000000000001</v>
      </c>
      <c r="K779" s="5">
        <v>140.93899999999999</v>
      </c>
      <c r="L779" s="5">
        <v>141.47200000000001</v>
      </c>
      <c r="M779" s="6" t="s">
        <v>7287</v>
      </c>
      <c r="N779" s="6" t="s">
        <v>7288</v>
      </c>
      <c r="O779" s="6" t="s">
        <v>7289</v>
      </c>
      <c r="P779" s="5">
        <v>0</v>
      </c>
      <c r="Q779" s="5">
        <v>0</v>
      </c>
      <c r="R779" s="6"/>
      <c r="S779" s="7"/>
    </row>
    <row r="780" spans="1:19" ht="13" x14ac:dyDescent="0.15">
      <c r="A780" s="5">
        <v>397</v>
      </c>
      <c r="B780" s="6" t="s">
        <v>28</v>
      </c>
      <c r="C780" s="6" t="s">
        <v>3397</v>
      </c>
      <c r="D780" s="5">
        <v>11</v>
      </c>
      <c r="E780" s="6" t="s">
        <v>1619</v>
      </c>
      <c r="F780" s="6" t="s">
        <v>119</v>
      </c>
      <c r="G780" s="5">
        <v>0.17</v>
      </c>
      <c r="H780" s="5">
        <v>0.17</v>
      </c>
      <c r="I780" s="5">
        <v>143.02000000000001</v>
      </c>
      <c r="J780" s="5">
        <v>143.19</v>
      </c>
      <c r="K780" s="5">
        <v>141.47200000000001</v>
      </c>
      <c r="L780" s="5">
        <v>141.6</v>
      </c>
      <c r="M780" s="6" t="s">
        <v>7290</v>
      </c>
      <c r="N780" s="6" t="s">
        <v>7291</v>
      </c>
      <c r="O780" s="6" t="s">
        <v>7292</v>
      </c>
      <c r="P780" s="5">
        <v>1</v>
      </c>
      <c r="Q780" s="5">
        <v>0</v>
      </c>
      <c r="R780" s="6"/>
      <c r="S780" s="7"/>
    </row>
    <row r="781" spans="1:19" ht="13" x14ac:dyDescent="0.15">
      <c r="A781" s="5">
        <v>397</v>
      </c>
      <c r="B781" s="6" t="s">
        <v>28</v>
      </c>
      <c r="C781" s="6" t="s">
        <v>3397</v>
      </c>
      <c r="D781" s="5">
        <v>12</v>
      </c>
      <c r="E781" s="6" t="s">
        <v>1619</v>
      </c>
      <c r="F781" s="5">
        <v>1</v>
      </c>
      <c r="G781" s="5">
        <v>1.5</v>
      </c>
      <c r="H781" s="5">
        <v>1.5</v>
      </c>
      <c r="I781" s="5">
        <v>141.6</v>
      </c>
      <c r="J781" s="5">
        <v>143.1</v>
      </c>
      <c r="K781" s="5">
        <v>141.6</v>
      </c>
      <c r="L781" s="5">
        <v>142.58000000000001</v>
      </c>
      <c r="M781" s="6" t="s">
        <v>7293</v>
      </c>
      <c r="N781" s="6" t="s">
        <v>7294</v>
      </c>
      <c r="O781" s="6" t="s">
        <v>7295</v>
      </c>
      <c r="P781" s="5">
        <v>0</v>
      </c>
      <c r="Q781" s="5">
        <v>0</v>
      </c>
      <c r="R781" s="6"/>
      <c r="S781" s="7"/>
    </row>
    <row r="782" spans="1:19" ht="13" x14ac:dyDescent="0.15">
      <c r="A782" s="5">
        <v>397</v>
      </c>
      <c r="B782" s="6" t="s">
        <v>28</v>
      </c>
      <c r="C782" s="6" t="s">
        <v>3397</v>
      </c>
      <c r="D782" s="5">
        <v>12</v>
      </c>
      <c r="E782" s="6" t="s">
        <v>1619</v>
      </c>
      <c r="F782" s="5">
        <v>2</v>
      </c>
      <c r="G782" s="5">
        <v>1.49</v>
      </c>
      <c r="H782" s="5">
        <v>1.49</v>
      </c>
      <c r="I782" s="5">
        <v>143.1</v>
      </c>
      <c r="J782" s="5">
        <v>144.59</v>
      </c>
      <c r="K782" s="5">
        <v>142.58000000000001</v>
      </c>
      <c r="L782" s="5">
        <v>143.553</v>
      </c>
      <c r="M782" s="6" t="s">
        <v>7296</v>
      </c>
      <c r="N782" s="6" t="s">
        <v>7297</v>
      </c>
      <c r="O782" s="6" t="s">
        <v>7298</v>
      </c>
      <c r="P782" s="5">
        <v>0</v>
      </c>
      <c r="Q782" s="5">
        <v>0</v>
      </c>
      <c r="R782" s="6"/>
      <c r="S782" s="7"/>
    </row>
    <row r="783" spans="1:19" ht="13" x14ac:dyDescent="0.15">
      <c r="A783" s="5">
        <v>397</v>
      </c>
      <c r="B783" s="6" t="s">
        <v>28</v>
      </c>
      <c r="C783" s="6" t="s">
        <v>3397</v>
      </c>
      <c r="D783" s="5">
        <v>12</v>
      </c>
      <c r="E783" s="6" t="s">
        <v>1619</v>
      </c>
      <c r="F783" s="5">
        <v>3</v>
      </c>
      <c r="G783" s="5">
        <v>1.46</v>
      </c>
      <c r="H783" s="5">
        <v>1.46</v>
      </c>
      <c r="I783" s="5">
        <v>144.59</v>
      </c>
      <c r="J783" s="5">
        <v>146.05000000000001</v>
      </c>
      <c r="K783" s="5">
        <v>143.553</v>
      </c>
      <c r="L783" s="5">
        <v>144.50700000000001</v>
      </c>
      <c r="M783" s="6" t="s">
        <v>7299</v>
      </c>
      <c r="N783" s="6" t="s">
        <v>7300</v>
      </c>
      <c r="O783" s="6" t="s">
        <v>7301</v>
      </c>
      <c r="P783" s="5">
        <v>0</v>
      </c>
      <c r="Q783" s="5">
        <v>0</v>
      </c>
      <c r="R783" s="6"/>
      <c r="S783" s="7"/>
    </row>
    <row r="784" spans="1:19" ht="13" x14ac:dyDescent="0.15">
      <c r="A784" s="5">
        <v>397</v>
      </c>
      <c r="B784" s="6" t="s">
        <v>28</v>
      </c>
      <c r="C784" s="6" t="s">
        <v>3397</v>
      </c>
      <c r="D784" s="5">
        <v>12</v>
      </c>
      <c r="E784" s="6" t="s">
        <v>1619</v>
      </c>
      <c r="F784" s="5">
        <v>4</v>
      </c>
      <c r="G784" s="5">
        <v>1.51</v>
      </c>
      <c r="H784" s="5">
        <v>1.51</v>
      </c>
      <c r="I784" s="5">
        <v>146.05000000000001</v>
      </c>
      <c r="J784" s="5">
        <v>147.56</v>
      </c>
      <c r="K784" s="5">
        <v>144.50700000000001</v>
      </c>
      <c r="L784" s="5">
        <v>145.494</v>
      </c>
      <c r="M784" s="6" t="s">
        <v>7302</v>
      </c>
      <c r="N784" s="6" t="s">
        <v>7303</v>
      </c>
      <c r="O784" s="6" t="s">
        <v>7304</v>
      </c>
      <c r="P784" s="5">
        <v>0</v>
      </c>
      <c r="Q784" s="5">
        <v>0</v>
      </c>
      <c r="R784" s="6"/>
      <c r="S784" s="7"/>
    </row>
    <row r="785" spans="1:19" ht="13" x14ac:dyDescent="0.15">
      <c r="A785" s="5">
        <v>397</v>
      </c>
      <c r="B785" s="6" t="s">
        <v>28</v>
      </c>
      <c r="C785" s="6" t="s">
        <v>3397</v>
      </c>
      <c r="D785" s="5">
        <v>12</v>
      </c>
      <c r="E785" s="6" t="s">
        <v>1619</v>
      </c>
      <c r="F785" s="5">
        <v>5</v>
      </c>
      <c r="G785" s="5">
        <v>1.34</v>
      </c>
      <c r="H785" s="5">
        <v>1.34</v>
      </c>
      <c r="I785" s="5">
        <v>147.56</v>
      </c>
      <c r="J785" s="5">
        <v>148.9</v>
      </c>
      <c r="K785" s="5">
        <v>145.494</v>
      </c>
      <c r="L785" s="5">
        <v>146.369</v>
      </c>
      <c r="M785" s="6" t="s">
        <v>7305</v>
      </c>
      <c r="N785" s="6" t="s">
        <v>7306</v>
      </c>
      <c r="O785" s="6" t="s">
        <v>7307</v>
      </c>
      <c r="P785" s="5">
        <v>0</v>
      </c>
      <c r="Q785" s="5">
        <v>0</v>
      </c>
      <c r="R785" s="6"/>
      <c r="S785" s="7"/>
    </row>
    <row r="786" spans="1:19" ht="13" x14ac:dyDescent="0.15">
      <c r="A786" s="5">
        <v>397</v>
      </c>
      <c r="B786" s="6" t="s">
        <v>28</v>
      </c>
      <c r="C786" s="6" t="s">
        <v>3397</v>
      </c>
      <c r="D786" s="5">
        <v>12</v>
      </c>
      <c r="E786" s="6" t="s">
        <v>1619</v>
      </c>
      <c r="F786" s="6" t="s">
        <v>119</v>
      </c>
      <c r="G786" s="5">
        <v>0.2</v>
      </c>
      <c r="H786" s="5">
        <v>0.2</v>
      </c>
      <c r="I786" s="5">
        <v>148.9</v>
      </c>
      <c r="J786" s="5">
        <v>149.1</v>
      </c>
      <c r="K786" s="5">
        <v>146.369</v>
      </c>
      <c r="L786" s="5">
        <v>146.5</v>
      </c>
      <c r="M786" s="6" t="s">
        <v>7308</v>
      </c>
      <c r="N786" s="6" t="s">
        <v>7309</v>
      </c>
      <c r="O786" s="6" t="s">
        <v>7310</v>
      </c>
      <c r="P786" s="5">
        <v>1</v>
      </c>
      <c r="Q786" s="5">
        <v>0</v>
      </c>
      <c r="R786" s="6"/>
      <c r="S786" s="7"/>
    </row>
    <row r="787" spans="1:19" ht="13" x14ac:dyDescent="0.15">
      <c r="A787" s="5">
        <v>397</v>
      </c>
      <c r="B787" s="6" t="s">
        <v>28</v>
      </c>
      <c r="C787" s="6" t="s">
        <v>3397</v>
      </c>
      <c r="D787" s="5">
        <v>13</v>
      </c>
      <c r="E787" s="6" t="s">
        <v>1619</v>
      </c>
      <c r="F787" s="5">
        <v>1</v>
      </c>
      <c r="G787" s="5">
        <v>1.49</v>
      </c>
      <c r="H787" s="5">
        <v>1.49</v>
      </c>
      <c r="I787" s="5">
        <v>146.5</v>
      </c>
      <c r="J787" s="5">
        <v>147.99</v>
      </c>
      <c r="K787" s="5">
        <v>146.5</v>
      </c>
      <c r="L787" s="5">
        <v>147.54300000000001</v>
      </c>
      <c r="M787" s="6" t="s">
        <v>7311</v>
      </c>
      <c r="N787" s="6" t="s">
        <v>7312</v>
      </c>
      <c r="O787" s="6" t="s">
        <v>7313</v>
      </c>
      <c r="P787" s="5">
        <v>0</v>
      </c>
      <c r="Q787" s="5">
        <v>0</v>
      </c>
      <c r="R787" s="6"/>
      <c r="S787" s="7"/>
    </row>
    <row r="788" spans="1:19" ht="13" x14ac:dyDescent="0.15">
      <c r="A788" s="5">
        <v>397</v>
      </c>
      <c r="B788" s="6" t="s">
        <v>28</v>
      </c>
      <c r="C788" s="6" t="s">
        <v>3397</v>
      </c>
      <c r="D788" s="5">
        <v>13</v>
      </c>
      <c r="E788" s="6" t="s">
        <v>1619</v>
      </c>
      <c r="F788" s="5">
        <v>2</v>
      </c>
      <c r="G788" s="5">
        <v>1.49</v>
      </c>
      <c r="H788" s="5">
        <v>1.49</v>
      </c>
      <c r="I788" s="5">
        <v>147.99</v>
      </c>
      <c r="J788" s="5">
        <v>149.47999999999999</v>
      </c>
      <c r="K788" s="5">
        <v>147.54300000000001</v>
      </c>
      <c r="L788" s="5">
        <v>148.58500000000001</v>
      </c>
      <c r="M788" s="6" t="s">
        <v>7314</v>
      </c>
      <c r="N788" s="6" t="s">
        <v>7315</v>
      </c>
      <c r="O788" s="6" t="s">
        <v>7316</v>
      </c>
      <c r="P788" s="5">
        <v>0</v>
      </c>
      <c r="Q788" s="5">
        <v>0</v>
      </c>
      <c r="R788" s="6"/>
      <c r="S788" s="7"/>
    </row>
    <row r="789" spans="1:19" ht="13" x14ac:dyDescent="0.15">
      <c r="A789" s="5">
        <v>397</v>
      </c>
      <c r="B789" s="6" t="s">
        <v>28</v>
      </c>
      <c r="C789" s="6" t="s">
        <v>3397</v>
      </c>
      <c r="D789" s="5">
        <v>13</v>
      </c>
      <c r="E789" s="6" t="s">
        <v>1619</v>
      </c>
      <c r="F789" s="5">
        <v>3</v>
      </c>
      <c r="G789" s="5">
        <v>1.5</v>
      </c>
      <c r="H789" s="5">
        <v>1.5</v>
      </c>
      <c r="I789" s="5">
        <v>149.47999999999999</v>
      </c>
      <c r="J789" s="5">
        <v>150.97999999999999</v>
      </c>
      <c r="K789" s="5">
        <v>148.58500000000001</v>
      </c>
      <c r="L789" s="5">
        <v>149.63499999999999</v>
      </c>
      <c r="M789" s="6" t="s">
        <v>7317</v>
      </c>
      <c r="N789" s="6" t="s">
        <v>7318</v>
      </c>
      <c r="O789" s="6" t="s">
        <v>7319</v>
      </c>
      <c r="P789" s="5">
        <v>0</v>
      </c>
      <c r="Q789" s="5">
        <v>0</v>
      </c>
      <c r="R789" s="6"/>
      <c r="S789" s="7"/>
    </row>
    <row r="790" spans="1:19" ht="13" x14ac:dyDescent="0.15">
      <c r="A790" s="5">
        <v>397</v>
      </c>
      <c r="B790" s="6" t="s">
        <v>28</v>
      </c>
      <c r="C790" s="6" t="s">
        <v>3397</v>
      </c>
      <c r="D790" s="5">
        <v>13</v>
      </c>
      <c r="E790" s="6" t="s">
        <v>1619</v>
      </c>
      <c r="F790" s="5">
        <v>4</v>
      </c>
      <c r="G790" s="5">
        <v>1.5</v>
      </c>
      <c r="H790" s="5">
        <v>1.5</v>
      </c>
      <c r="I790" s="5">
        <v>150.97999999999999</v>
      </c>
      <c r="J790" s="5">
        <v>152.47999999999999</v>
      </c>
      <c r="K790" s="5">
        <v>149.63499999999999</v>
      </c>
      <c r="L790" s="5">
        <v>150.684</v>
      </c>
      <c r="M790" s="6" t="s">
        <v>7320</v>
      </c>
      <c r="N790" s="6" t="s">
        <v>7321</v>
      </c>
      <c r="O790" s="6" t="s">
        <v>7322</v>
      </c>
      <c r="P790" s="5">
        <v>0</v>
      </c>
      <c r="Q790" s="5">
        <v>0</v>
      </c>
      <c r="R790" s="6"/>
      <c r="S790" s="7"/>
    </row>
    <row r="791" spans="1:19" ht="13" x14ac:dyDescent="0.15">
      <c r="A791" s="5">
        <v>397</v>
      </c>
      <c r="B791" s="6" t="s">
        <v>28</v>
      </c>
      <c r="C791" s="6" t="s">
        <v>3397</v>
      </c>
      <c r="D791" s="5">
        <v>13</v>
      </c>
      <c r="E791" s="6" t="s">
        <v>1619</v>
      </c>
      <c r="F791" s="5">
        <v>5</v>
      </c>
      <c r="G791" s="5">
        <v>0.73</v>
      </c>
      <c r="H791" s="5">
        <v>0.73</v>
      </c>
      <c r="I791" s="5">
        <v>152.47999999999999</v>
      </c>
      <c r="J791" s="5">
        <v>153.21</v>
      </c>
      <c r="K791" s="5">
        <v>150.684</v>
      </c>
      <c r="L791" s="5">
        <v>151.19499999999999</v>
      </c>
      <c r="M791" s="6" t="s">
        <v>7323</v>
      </c>
      <c r="N791" s="6" t="s">
        <v>7324</v>
      </c>
      <c r="O791" s="6" t="s">
        <v>7325</v>
      </c>
      <c r="P791" s="5">
        <v>0</v>
      </c>
      <c r="Q791" s="5">
        <v>0</v>
      </c>
      <c r="R791" s="6"/>
      <c r="S791" s="7"/>
    </row>
    <row r="792" spans="1:19" ht="13" x14ac:dyDescent="0.15">
      <c r="A792" s="5">
        <v>397</v>
      </c>
      <c r="B792" s="6" t="s">
        <v>28</v>
      </c>
      <c r="C792" s="6" t="s">
        <v>3397</v>
      </c>
      <c r="D792" s="5">
        <v>13</v>
      </c>
      <c r="E792" s="6" t="s">
        <v>1619</v>
      </c>
      <c r="F792" s="6" t="s">
        <v>119</v>
      </c>
      <c r="G792" s="5">
        <v>0.15</v>
      </c>
      <c r="H792" s="5">
        <v>0.15</v>
      </c>
      <c r="I792" s="5">
        <v>153.21</v>
      </c>
      <c r="J792" s="5">
        <v>153.36000000000001</v>
      </c>
      <c r="K792" s="5">
        <v>151.19499999999999</v>
      </c>
      <c r="L792" s="5">
        <v>151.30000000000001</v>
      </c>
      <c r="M792" s="6" t="s">
        <v>7326</v>
      </c>
      <c r="N792" s="6" t="s">
        <v>7327</v>
      </c>
      <c r="O792" s="6" t="s">
        <v>7328</v>
      </c>
      <c r="P792" s="5">
        <v>1</v>
      </c>
      <c r="Q792" s="5">
        <v>0</v>
      </c>
      <c r="R792" s="6"/>
      <c r="S792" s="7"/>
    </row>
    <row r="793" spans="1:19" ht="13" x14ac:dyDescent="0.15">
      <c r="A793" s="5">
        <v>397</v>
      </c>
      <c r="B793" s="6" t="s">
        <v>28</v>
      </c>
      <c r="C793" s="6" t="s">
        <v>3397</v>
      </c>
      <c r="D793" s="5">
        <v>14</v>
      </c>
      <c r="E793" s="6" t="s">
        <v>1619</v>
      </c>
      <c r="F793" s="5">
        <v>1</v>
      </c>
      <c r="G793" s="5">
        <v>1.49</v>
      </c>
      <c r="H793" s="5">
        <v>1.49</v>
      </c>
      <c r="I793" s="5">
        <v>151.30000000000001</v>
      </c>
      <c r="J793" s="5">
        <v>152.79</v>
      </c>
      <c r="K793" s="5">
        <v>151.30000000000001</v>
      </c>
      <c r="L793" s="5">
        <v>152.27699999999999</v>
      </c>
      <c r="M793" s="6" t="s">
        <v>7329</v>
      </c>
      <c r="N793" s="6" t="s">
        <v>7330</v>
      </c>
      <c r="O793" s="6" t="s">
        <v>7331</v>
      </c>
      <c r="P793" s="5">
        <v>0</v>
      </c>
      <c r="Q793" s="5">
        <v>0</v>
      </c>
      <c r="R793" s="6"/>
      <c r="S793" s="7"/>
    </row>
    <row r="794" spans="1:19" ht="13" x14ac:dyDescent="0.15">
      <c r="A794" s="5">
        <v>397</v>
      </c>
      <c r="B794" s="6" t="s">
        <v>28</v>
      </c>
      <c r="C794" s="6" t="s">
        <v>3397</v>
      </c>
      <c r="D794" s="5">
        <v>14</v>
      </c>
      <c r="E794" s="6" t="s">
        <v>1619</v>
      </c>
      <c r="F794" s="5">
        <v>2</v>
      </c>
      <c r="G794" s="5">
        <v>1.49</v>
      </c>
      <c r="H794" s="5">
        <v>1.49</v>
      </c>
      <c r="I794" s="5">
        <v>152.79</v>
      </c>
      <c r="J794" s="5">
        <v>154.28</v>
      </c>
      <c r="K794" s="5">
        <v>152.27699999999999</v>
      </c>
      <c r="L794" s="5">
        <v>153.255</v>
      </c>
      <c r="M794" s="6" t="s">
        <v>7332</v>
      </c>
      <c r="N794" s="6" t="s">
        <v>7333</v>
      </c>
      <c r="O794" s="6" t="s">
        <v>7334</v>
      </c>
      <c r="P794" s="5">
        <v>0</v>
      </c>
      <c r="Q794" s="5">
        <v>0</v>
      </c>
      <c r="R794" s="6"/>
      <c r="S794" s="7"/>
    </row>
    <row r="795" spans="1:19" ht="13" x14ac:dyDescent="0.15">
      <c r="A795" s="5">
        <v>397</v>
      </c>
      <c r="B795" s="6" t="s">
        <v>28</v>
      </c>
      <c r="C795" s="6" t="s">
        <v>3397</v>
      </c>
      <c r="D795" s="5">
        <v>14</v>
      </c>
      <c r="E795" s="6" t="s">
        <v>1619</v>
      </c>
      <c r="F795" s="5">
        <v>3</v>
      </c>
      <c r="G795" s="5">
        <v>1.51</v>
      </c>
      <c r="H795" s="5">
        <v>1.51</v>
      </c>
      <c r="I795" s="5">
        <v>154.28</v>
      </c>
      <c r="J795" s="5">
        <v>155.79</v>
      </c>
      <c r="K795" s="5">
        <v>153.255</v>
      </c>
      <c r="L795" s="5">
        <v>154.245</v>
      </c>
      <c r="M795" s="6" t="s">
        <v>7335</v>
      </c>
      <c r="N795" s="6" t="s">
        <v>7336</v>
      </c>
      <c r="O795" s="6" t="s">
        <v>7337</v>
      </c>
      <c r="P795" s="5">
        <v>0</v>
      </c>
      <c r="Q795" s="5">
        <v>0</v>
      </c>
      <c r="R795" s="6"/>
      <c r="S795" s="7"/>
    </row>
    <row r="796" spans="1:19" ht="13" x14ac:dyDescent="0.15">
      <c r="A796" s="5">
        <v>397</v>
      </c>
      <c r="B796" s="6" t="s">
        <v>28</v>
      </c>
      <c r="C796" s="6" t="s">
        <v>3397</v>
      </c>
      <c r="D796" s="5">
        <v>14</v>
      </c>
      <c r="E796" s="6" t="s">
        <v>1619</v>
      </c>
      <c r="F796" s="5">
        <v>4</v>
      </c>
      <c r="G796" s="5">
        <v>1.49</v>
      </c>
      <c r="H796" s="5">
        <v>1.49</v>
      </c>
      <c r="I796" s="5">
        <v>155.79</v>
      </c>
      <c r="J796" s="5">
        <v>157.28</v>
      </c>
      <c r="K796" s="5">
        <v>154.245</v>
      </c>
      <c r="L796" s="5">
        <v>155.22300000000001</v>
      </c>
      <c r="M796" s="6" t="s">
        <v>7338</v>
      </c>
      <c r="N796" s="6" t="s">
        <v>7339</v>
      </c>
      <c r="O796" s="6" t="s">
        <v>7340</v>
      </c>
      <c r="P796" s="5">
        <v>0</v>
      </c>
      <c r="Q796" s="5">
        <v>0</v>
      </c>
      <c r="R796" s="6"/>
      <c r="S796" s="7"/>
    </row>
    <row r="797" spans="1:19" ht="13" x14ac:dyDescent="0.15">
      <c r="A797" s="5">
        <v>397</v>
      </c>
      <c r="B797" s="6" t="s">
        <v>28</v>
      </c>
      <c r="C797" s="6" t="s">
        <v>3397</v>
      </c>
      <c r="D797" s="5">
        <v>14</v>
      </c>
      <c r="E797" s="6" t="s">
        <v>1619</v>
      </c>
      <c r="F797" s="5">
        <v>5</v>
      </c>
      <c r="G797" s="5">
        <v>1.24</v>
      </c>
      <c r="H797" s="5">
        <v>1.24</v>
      </c>
      <c r="I797" s="5">
        <v>157.28</v>
      </c>
      <c r="J797" s="5">
        <v>158.52000000000001</v>
      </c>
      <c r="K797" s="5">
        <v>155.22300000000001</v>
      </c>
      <c r="L797" s="5">
        <v>156.036</v>
      </c>
      <c r="M797" s="6" t="s">
        <v>7341</v>
      </c>
      <c r="N797" s="6" t="s">
        <v>7342</v>
      </c>
      <c r="O797" s="6" t="s">
        <v>7343</v>
      </c>
      <c r="P797" s="5">
        <v>0</v>
      </c>
      <c r="Q797" s="5">
        <v>0</v>
      </c>
      <c r="R797" s="6"/>
      <c r="S797" s="7"/>
    </row>
    <row r="798" spans="1:19" ht="13" x14ac:dyDescent="0.15">
      <c r="A798" s="5">
        <v>397</v>
      </c>
      <c r="B798" s="6" t="s">
        <v>28</v>
      </c>
      <c r="C798" s="6" t="s">
        <v>3397</v>
      </c>
      <c r="D798" s="5">
        <v>14</v>
      </c>
      <c r="E798" s="6" t="s">
        <v>1619</v>
      </c>
      <c r="F798" s="6" t="s">
        <v>119</v>
      </c>
      <c r="G798" s="5">
        <v>0.25</v>
      </c>
      <c r="H798" s="5">
        <v>0.25</v>
      </c>
      <c r="I798" s="5">
        <v>158.52000000000001</v>
      </c>
      <c r="J798" s="5">
        <v>158.77000000000001</v>
      </c>
      <c r="K798" s="5">
        <v>156.036</v>
      </c>
      <c r="L798" s="5">
        <v>156.19999999999999</v>
      </c>
      <c r="M798" s="6" t="s">
        <v>7344</v>
      </c>
      <c r="N798" s="6" t="s">
        <v>7345</v>
      </c>
      <c r="O798" s="6" t="s">
        <v>7346</v>
      </c>
      <c r="P798" s="5">
        <v>1</v>
      </c>
      <c r="Q798" s="5">
        <v>0</v>
      </c>
      <c r="R798" s="6"/>
      <c r="S798" s="7"/>
    </row>
    <row r="799" spans="1:19" ht="13" x14ac:dyDescent="0.15">
      <c r="A799" s="5">
        <v>397</v>
      </c>
      <c r="B799" s="6" t="s">
        <v>28</v>
      </c>
      <c r="C799" s="6" t="s">
        <v>3397</v>
      </c>
      <c r="D799" s="5">
        <v>15</v>
      </c>
      <c r="E799" s="6" t="s">
        <v>1619</v>
      </c>
      <c r="F799" s="5">
        <v>1</v>
      </c>
      <c r="G799" s="5">
        <v>1.5</v>
      </c>
      <c r="H799" s="5">
        <v>1.5</v>
      </c>
      <c r="I799" s="5">
        <v>156.19999999999999</v>
      </c>
      <c r="J799" s="5">
        <v>157.69999999999999</v>
      </c>
      <c r="K799" s="5">
        <v>156.19999999999999</v>
      </c>
      <c r="L799" s="5">
        <v>157.124</v>
      </c>
      <c r="M799" s="6" t="s">
        <v>7347</v>
      </c>
      <c r="N799" s="6" t="s">
        <v>7348</v>
      </c>
      <c r="O799" s="6" t="s">
        <v>7349</v>
      </c>
      <c r="P799" s="5">
        <v>0</v>
      </c>
      <c r="Q799" s="5">
        <v>0</v>
      </c>
      <c r="R799" s="6"/>
      <c r="S799" s="7"/>
    </row>
    <row r="800" spans="1:19" ht="13" x14ac:dyDescent="0.15">
      <c r="A800" s="5">
        <v>397</v>
      </c>
      <c r="B800" s="6" t="s">
        <v>28</v>
      </c>
      <c r="C800" s="6" t="s">
        <v>3397</v>
      </c>
      <c r="D800" s="5">
        <v>15</v>
      </c>
      <c r="E800" s="6" t="s">
        <v>1619</v>
      </c>
      <c r="F800" s="5">
        <v>2</v>
      </c>
      <c r="G800" s="5">
        <v>1.5</v>
      </c>
      <c r="H800" s="5">
        <v>1.5</v>
      </c>
      <c r="I800" s="5">
        <v>157.69999999999999</v>
      </c>
      <c r="J800" s="5">
        <v>159.19999999999999</v>
      </c>
      <c r="K800" s="5">
        <v>157.124</v>
      </c>
      <c r="L800" s="5">
        <v>158.04900000000001</v>
      </c>
      <c r="M800" s="6" t="s">
        <v>7350</v>
      </c>
      <c r="N800" s="6" t="s">
        <v>7351</v>
      </c>
      <c r="O800" s="6" t="s">
        <v>7352</v>
      </c>
      <c r="P800" s="5">
        <v>0</v>
      </c>
      <c r="Q800" s="5">
        <v>0</v>
      </c>
      <c r="R800" s="6"/>
      <c r="S800" s="7"/>
    </row>
    <row r="801" spans="1:19" ht="13" x14ac:dyDescent="0.15">
      <c r="A801" s="5">
        <v>397</v>
      </c>
      <c r="B801" s="6" t="s">
        <v>28</v>
      </c>
      <c r="C801" s="6" t="s">
        <v>3397</v>
      </c>
      <c r="D801" s="5">
        <v>15</v>
      </c>
      <c r="E801" s="6" t="s">
        <v>1619</v>
      </c>
      <c r="F801" s="5">
        <v>3</v>
      </c>
      <c r="G801" s="5">
        <v>0.72</v>
      </c>
      <c r="H801" s="5">
        <v>0.72</v>
      </c>
      <c r="I801" s="5">
        <v>159.19999999999999</v>
      </c>
      <c r="J801" s="5">
        <v>159.91999999999999</v>
      </c>
      <c r="K801" s="5">
        <v>158.04900000000001</v>
      </c>
      <c r="L801" s="5">
        <v>158.49199999999999</v>
      </c>
      <c r="M801" s="6" t="s">
        <v>7353</v>
      </c>
      <c r="N801" s="6" t="s">
        <v>7354</v>
      </c>
      <c r="O801" s="6" t="s">
        <v>7355</v>
      </c>
      <c r="P801" s="5">
        <v>0</v>
      </c>
      <c r="Q801" s="5">
        <v>0</v>
      </c>
      <c r="R801" s="6"/>
      <c r="S801" s="7"/>
    </row>
    <row r="802" spans="1:19" ht="13" x14ac:dyDescent="0.15">
      <c r="A802" s="5">
        <v>397</v>
      </c>
      <c r="B802" s="6" t="s">
        <v>28</v>
      </c>
      <c r="C802" s="6" t="s">
        <v>3397</v>
      </c>
      <c r="D802" s="5">
        <v>15</v>
      </c>
      <c r="E802" s="6" t="s">
        <v>1619</v>
      </c>
      <c r="F802" s="5">
        <v>4</v>
      </c>
      <c r="G802" s="5">
        <v>1.5</v>
      </c>
      <c r="H802" s="5">
        <v>1.5</v>
      </c>
      <c r="I802" s="5">
        <v>159.91999999999999</v>
      </c>
      <c r="J802" s="5">
        <v>161.41999999999999</v>
      </c>
      <c r="K802" s="5">
        <v>158.49199999999999</v>
      </c>
      <c r="L802" s="5">
        <v>159.417</v>
      </c>
      <c r="M802" s="6" t="s">
        <v>7356</v>
      </c>
      <c r="N802" s="6" t="s">
        <v>7357</v>
      </c>
      <c r="O802" s="6" t="s">
        <v>7358</v>
      </c>
      <c r="P802" s="5">
        <v>0</v>
      </c>
      <c r="Q802" s="5">
        <v>0</v>
      </c>
      <c r="R802" s="6"/>
      <c r="S802" s="7"/>
    </row>
    <row r="803" spans="1:19" ht="13" x14ac:dyDescent="0.15">
      <c r="A803" s="5">
        <v>397</v>
      </c>
      <c r="B803" s="6" t="s">
        <v>28</v>
      </c>
      <c r="C803" s="6" t="s">
        <v>3397</v>
      </c>
      <c r="D803" s="5">
        <v>15</v>
      </c>
      <c r="E803" s="6" t="s">
        <v>1619</v>
      </c>
      <c r="F803" s="5">
        <v>5</v>
      </c>
      <c r="G803" s="5">
        <v>1.5</v>
      </c>
      <c r="H803" s="5">
        <v>1.5</v>
      </c>
      <c r="I803" s="5">
        <v>161.41999999999999</v>
      </c>
      <c r="J803" s="5">
        <v>162.91999999999999</v>
      </c>
      <c r="K803" s="5">
        <v>159.417</v>
      </c>
      <c r="L803" s="5">
        <v>160.34100000000001</v>
      </c>
      <c r="M803" s="6" t="s">
        <v>7359</v>
      </c>
      <c r="N803" s="6" t="s">
        <v>7360</v>
      </c>
      <c r="O803" s="6" t="s">
        <v>7361</v>
      </c>
      <c r="P803" s="5">
        <v>0</v>
      </c>
      <c r="Q803" s="5">
        <v>0</v>
      </c>
      <c r="R803" s="6"/>
      <c r="S803" s="7"/>
    </row>
    <row r="804" spans="1:19" ht="13" x14ac:dyDescent="0.15">
      <c r="A804" s="5">
        <v>397</v>
      </c>
      <c r="B804" s="6" t="s">
        <v>28</v>
      </c>
      <c r="C804" s="6" t="s">
        <v>3397</v>
      </c>
      <c r="D804" s="5">
        <v>15</v>
      </c>
      <c r="E804" s="6" t="s">
        <v>1619</v>
      </c>
      <c r="F804" s="5">
        <v>6</v>
      </c>
      <c r="G804" s="5">
        <v>0.89</v>
      </c>
      <c r="H804" s="5">
        <v>0.89</v>
      </c>
      <c r="I804" s="5">
        <v>162.91999999999999</v>
      </c>
      <c r="J804" s="5">
        <v>163.81</v>
      </c>
      <c r="K804" s="5">
        <v>160.34100000000001</v>
      </c>
      <c r="L804" s="5">
        <v>160.88900000000001</v>
      </c>
      <c r="M804" s="6" t="s">
        <v>7362</v>
      </c>
      <c r="N804" s="6" t="s">
        <v>7363</v>
      </c>
      <c r="O804" s="6" t="s">
        <v>7364</v>
      </c>
      <c r="P804" s="5">
        <v>0</v>
      </c>
      <c r="Q804" s="5">
        <v>0</v>
      </c>
      <c r="R804" s="6"/>
      <c r="S804" s="7"/>
    </row>
    <row r="805" spans="1:19" ht="13" x14ac:dyDescent="0.15">
      <c r="A805" s="5">
        <v>397</v>
      </c>
      <c r="B805" s="6" t="s">
        <v>28</v>
      </c>
      <c r="C805" s="6" t="s">
        <v>3397</v>
      </c>
      <c r="D805" s="5">
        <v>15</v>
      </c>
      <c r="E805" s="6" t="s">
        <v>1619</v>
      </c>
      <c r="F805" s="6" t="s">
        <v>119</v>
      </c>
      <c r="G805" s="5">
        <v>0.18</v>
      </c>
      <c r="H805" s="5">
        <v>0.18</v>
      </c>
      <c r="I805" s="5">
        <v>163.81</v>
      </c>
      <c r="J805" s="5">
        <v>163.99</v>
      </c>
      <c r="K805" s="5">
        <v>160.88900000000001</v>
      </c>
      <c r="L805" s="5">
        <v>161</v>
      </c>
      <c r="M805" s="6" t="s">
        <v>7365</v>
      </c>
      <c r="N805" s="6" t="s">
        <v>7366</v>
      </c>
      <c r="O805" s="6" t="s">
        <v>7367</v>
      </c>
      <c r="P805" s="5">
        <v>1</v>
      </c>
      <c r="Q805" s="5">
        <v>0</v>
      </c>
      <c r="R805" s="6"/>
      <c r="S805" s="7"/>
    </row>
    <row r="806" spans="1:19" ht="13" x14ac:dyDescent="0.15">
      <c r="A806" s="5">
        <v>397</v>
      </c>
      <c r="B806" s="6" t="s">
        <v>28</v>
      </c>
      <c r="C806" s="6" t="s">
        <v>3397</v>
      </c>
      <c r="D806" s="5">
        <v>16</v>
      </c>
      <c r="E806" s="6" t="s">
        <v>1619</v>
      </c>
      <c r="F806" s="5">
        <v>1</v>
      </c>
      <c r="G806" s="5">
        <v>1.49</v>
      </c>
      <c r="H806" s="5">
        <v>1.49</v>
      </c>
      <c r="I806" s="5">
        <v>161</v>
      </c>
      <c r="J806" s="5">
        <v>162.49</v>
      </c>
      <c r="K806" s="5">
        <v>161</v>
      </c>
      <c r="L806" s="5">
        <v>162.03899999999999</v>
      </c>
      <c r="M806" s="6" t="s">
        <v>7368</v>
      </c>
      <c r="N806" s="6" t="s">
        <v>7369</v>
      </c>
      <c r="O806" s="6" t="s">
        <v>7370</v>
      </c>
      <c r="P806" s="5">
        <v>0</v>
      </c>
      <c r="Q806" s="5">
        <v>0</v>
      </c>
      <c r="R806" s="6"/>
      <c r="S806" s="7"/>
    </row>
    <row r="807" spans="1:19" ht="13" x14ac:dyDescent="0.15">
      <c r="A807" s="5">
        <v>397</v>
      </c>
      <c r="B807" s="6" t="s">
        <v>28</v>
      </c>
      <c r="C807" s="6" t="s">
        <v>3397</v>
      </c>
      <c r="D807" s="5">
        <v>16</v>
      </c>
      <c r="E807" s="6" t="s">
        <v>1619</v>
      </c>
      <c r="F807" s="5">
        <v>2</v>
      </c>
      <c r="G807" s="5">
        <v>1.5</v>
      </c>
      <c r="H807" s="5">
        <v>1.5</v>
      </c>
      <c r="I807" s="5">
        <v>162.49</v>
      </c>
      <c r="J807" s="5">
        <v>163.99</v>
      </c>
      <c r="K807" s="5">
        <v>162.03899999999999</v>
      </c>
      <c r="L807" s="5">
        <v>163.084</v>
      </c>
      <c r="M807" s="6" t="s">
        <v>7371</v>
      </c>
      <c r="N807" s="6" t="s">
        <v>7372</v>
      </c>
      <c r="O807" s="6" t="s">
        <v>7373</v>
      </c>
      <c r="P807" s="5">
        <v>0</v>
      </c>
      <c r="Q807" s="5">
        <v>0</v>
      </c>
      <c r="R807" s="6"/>
      <c r="S807" s="7"/>
    </row>
    <row r="808" spans="1:19" ht="13" x14ac:dyDescent="0.15">
      <c r="A808" s="5">
        <v>397</v>
      </c>
      <c r="B808" s="6" t="s">
        <v>28</v>
      </c>
      <c r="C808" s="6" t="s">
        <v>3397</v>
      </c>
      <c r="D808" s="5">
        <v>16</v>
      </c>
      <c r="E808" s="6" t="s">
        <v>1619</v>
      </c>
      <c r="F808" s="5">
        <v>3</v>
      </c>
      <c r="G808" s="5">
        <v>1.49</v>
      </c>
      <c r="H808" s="5">
        <v>1.49</v>
      </c>
      <c r="I808" s="5">
        <v>163.99</v>
      </c>
      <c r="J808" s="5">
        <v>165.48</v>
      </c>
      <c r="K808" s="5">
        <v>163.084</v>
      </c>
      <c r="L808" s="5">
        <v>164.12299999999999</v>
      </c>
      <c r="M808" s="6" t="s">
        <v>7374</v>
      </c>
      <c r="N808" s="6" t="s">
        <v>7375</v>
      </c>
      <c r="O808" s="6" t="s">
        <v>7376</v>
      </c>
      <c r="P808" s="5">
        <v>0</v>
      </c>
      <c r="Q808" s="5">
        <v>0</v>
      </c>
      <c r="R808" s="6"/>
      <c r="S808" s="7"/>
    </row>
    <row r="809" spans="1:19" ht="13" x14ac:dyDescent="0.15">
      <c r="A809" s="5">
        <v>397</v>
      </c>
      <c r="B809" s="6" t="s">
        <v>28</v>
      </c>
      <c r="C809" s="6" t="s">
        <v>3397</v>
      </c>
      <c r="D809" s="5">
        <v>16</v>
      </c>
      <c r="E809" s="6" t="s">
        <v>1619</v>
      </c>
      <c r="F809" s="5">
        <v>4</v>
      </c>
      <c r="G809" s="5">
        <v>1.5</v>
      </c>
      <c r="H809" s="5">
        <v>1.5</v>
      </c>
      <c r="I809" s="5">
        <v>165.48</v>
      </c>
      <c r="J809" s="5">
        <v>166.98</v>
      </c>
      <c r="K809" s="5">
        <v>164.12299999999999</v>
      </c>
      <c r="L809" s="5">
        <v>165.16800000000001</v>
      </c>
      <c r="M809" s="6" t="s">
        <v>7377</v>
      </c>
      <c r="N809" s="6" t="s">
        <v>7378</v>
      </c>
      <c r="O809" s="6" t="s">
        <v>7379</v>
      </c>
      <c r="P809" s="5">
        <v>0</v>
      </c>
      <c r="Q809" s="5">
        <v>0</v>
      </c>
      <c r="R809" s="6"/>
      <c r="S809" s="7"/>
    </row>
    <row r="810" spans="1:19" ht="13" x14ac:dyDescent="0.15">
      <c r="A810" s="5">
        <v>397</v>
      </c>
      <c r="B810" s="6" t="s">
        <v>28</v>
      </c>
      <c r="C810" s="6" t="s">
        <v>3397</v>
      </c>
      <c r="D810" s="5">
        <v>16</v>
      </c>
      <c r="E810" s="6" t="s">
        <v>1619</v>
      </c>
      <c r="F810" s="5">
        <v>5</v>
      </c>
      <c r="G810" s="5">
        <v>0.88</v>
      </c>
      <c r="H810" s="5">
        <v>0.88</v>
      </c>
      <c r="I810" s="5">
        <v>166.98</v>
      </c>
      <c r="J810" s="5">
        <v>167.86</v>
      </c>
      <c r="K810" s="5">
        <v>165.16800000000001</v>
      </c>
      <c r="L810" s="5">
        <v>165.78100000000001</v>
      </c>
      <c r="M810" s="6" t="s">
        <v>7380</v>
      </c>
      <c r="N810" s="6" t="s">
        <v>7381</v>
      </c>
      <c r="O810" s="6" t="s">
        <v>7382</v>
      </c>
      <c r="P810" s="5">
        <v>0</v>
      </c>
      <c r="Q810" s="5">
        <v>0</v>
      </c>
      <c r="R810" s="6"/>
      <c r="S810" s="7"/>
    </row>
    <row r="811" spans="1:19" ht="13" x14ac:dyDescent="0.15">
      <c r="A811" s="5">
        <v>397</v>
      </c>
      <c r="B811" s="6" t="s">
        <v>28</v>
      </c>
      <c r="C811" s="6" t="s">
        <v>3397</v>
      </c>
      <c r="D811" s="5">
        <v>16</v>
      </c>
      <c r="E811" s="6" t="s">
        <v>1619</v>
      </c>
      <c r="F811" s="6" t="s">
        <v>119</v>
      </c>
      <c r="G811" s="5">
        <v>0.17</v>
      </c>
      <c r="H811" s="5">
        <v>0.17</v>
      </c>
      <c r="I811" s="5">
        <v>167.86</v>
      </c>
      <c r="J811" s="5">
        <v>168.03</v>
      </c>
      <c r="K811" s="5">
        <v>165.78100000000001</v>
      </c>
      <c r="L811" s="5">
        <v>165.9</v>
      </c>
      <c r="M811" s="6" t="s">
        <v>7383</v>
      </c>
      <c r="N811" s="6" t="s">
        <v>7384</v>
      </c>
      <c r="O811" s="6" t="s">
        <v>7385</v>
      </c>
      <c r="P811" s="5">
        <v>1</v>
      </c>
      <c r="Q811" s="5">
        <v>0</v>
      </c>
      <c r="R811" s="6"/>
      <c r="S811" s="7"/>
    </row>
    <row r="812" spans="1:19" ht="13" x14ac:dyDescent="0.15">
      <c r="A812" s="5">
        <v>397</v>
      </c>
      <c r="B812" s="6" t="s">
        <v>28</v>
      </c>
      <c r="C812" s="6" t="s">
        <v>3397</v>
      </c>
      <c r="D812" s="5">
        <v>17</v>
      </c>
      <c r="E812" s="6" t="s">
        <v>1619</v>
      </c>
      <c r="F812" s="5">
        <v>1</v>
      </c>
      <c r="G812" s="5">
        <v>1.49</v>
      </c>
      <c r="H812" s="5">
        <v>1.49</v>
      </c>
      <c r="I812" s="5">
        <v>165.9</v>
      </c>
      <c r="J812" s="5">
        <v>167.39</v>
      </c>
      <c r="K812" s="5">
        <v>165.9</v>
      </c>
      <c r="L812" s="5">
        <v>167.01900000000001</v>
      </c>
      <c r="M812" s="6" t="s">
        <v>7386</v>
      </c>
      <c r="N812" s="6" t="s">
        <v>7387</v>
      </c>
      <c r="O812" s="6" t="s">
        <v>7388</v>
      </c>
      <c r="P812" s="5">
        <v>0</v>
      </c>
      <c r="Q812" s="5">
        <v>0</v>
      </c>
      <c r="R812" s="6"/>
      <c r="S812" s="7"/>
    </row>
    <row r="813" spans="1:19" ht="13" x14ac:dyDescent="0.15">
      <c r="A813" s="5">
        <v>397</v>
      </c>
      <c r="B813" s="6" t="s">
        <v>28</v>
      </c>
      <c r="C813" s="6" t="s">
        <v>3397</v>
      </c>
      <c r="D813" s="5">
        <v>17</v>
      </c>
      <c r="E813" s="6" t="s">
        <v>1619</v>
      </c>
      <c r="F813" s="5">
        <v>2</v>
      </c>
      <c r="G813" s="5">
        <v>1.5</v>
      </c>
      <c r="H813" s="5">
        <v>1.5</v>
      </c>
      <c r="I813" s="5">
        <v>167.39</v>
      </c>
      <c r="J813" s="5">
        <v>168.89</v>
      </c>
      <c r="K813" s="5">
        <v>167.01900000000001</v>
      </c>
      <c r="L813" s="5">
        <v>168.14599999999999</v>
      </c>
      <c r="M813" s="6" t="s">
        <v>7389</v>
      </c>
      <c r="N813" s="6" t="s">
        <v>7390</v>
      </c>
      <c r="O813" s="6" t="s">
        <v>7391</v>
      </c>
      <c r="P813" s="5">
        <v>0</v>
      </c>
      <c r="Q813" s="5">
        <v>0</v>
      </c>
      <c r="R813" s="6"/>
      <c r="S813" s="7"/>
    </row>
    <row r="814" spans="1:19" ht="13" x14ac:dyDescent="0.15">
      <c r="A814" s="5">
        <v>397</v>
      </c>
      <c r="B814" s="6" t="s">
        <v>28</v>
      </c>
      <c r="C814" s="6" t="s">
        <v>3397</v>
      </c>
      <c r="D814" s="5">
        <v>17</v>
      </c>
      <c r="E814" s="6" t="s">
        <v>1619</v>
      </c>
      <c r="F814" s="5">
        <v>3</v>
      </c>
      <c r="G814" s="5">
        <v>1.5</v>
      </c>
      <c r="H814" s="5">
        <v>1.5</v>
      </c>
      <c r="I814" s="5">
        <v>168.89</v>
      </c>
      <c r="J814" s="5">
        <v>170.39</v>
      </c>
      <c r="K814" s="5">
        <v>168.14599999999999</v>
      </c>
      <c r="L814" s="5">
        <v>169.273</v>
      </c>
      <c r="M814" s="6" t="s">
        <v>7392</v>
      </c>
      <c r="N814" s="6" t="s">
        <v>7393</v>
      </c>
      <c r="O814" s="6" t="s">
        <v>7394</v>
      </c>
      <c r="P814" s="5">
        <v>0</v>
      </c>
      <c r="Q814" s="5">
        <v>0</v>
      </c>
      <c r="R814" s="6"/>
      <c r="S814" s="7"/>
    </row>
    <row r="815" spans="1:19" ht="13" x14ac:dyDescent="0.15">
      <c r="A815" s="5">
        <v>397</v>
      </c>
      <c r="B815" s="6" t="s">
        <v>28</v>
      </c>
      <c r="C815" s="6" t="s">
        <v>3397</v>
      </c>
      <c r="D815" s="5">
        <v>17</v>
      </c>
      <c r="E815" s="6" t="s">
        <v>1619</v>
      </c>
      <c r="F815" s="5">
        <v>4</v>
      </c>
      <c r="G815" s="5">
        <v>1.22</v>
      </c>
      <c r="H815" s="5">
        <v>1.22</v>
      </c>
      <c r="I815" s="5">
        <v>170.39</v>
      </c>
      <c r="J815" s="5">
        <v>171.61</v>
      </c>
      <c r="K815" s="5">
        <v>169.273</v>
      </c>
      <c r="L815" s="5">
        <v>170.18899999999999</v>
      </c>
      <c r="M815" s="6" t="s">
        <v>7395</v>
      </c>
      <c r="N815" s="6" t="s">
        <v>7396</v>
      </c>
      <c r="O815" s="6" t="s">
        <v>7397</v>
      </c>
      <c r="P815" s="5">
        <v>0</v>
      </c>
      <c r="Q815" s="5">
        <v>0</v>
      </c>
      <c r="R815" s="6"/>
      <c r="S815" s="7"/>
    </row>
    <row r="816" spans="1:19" ht="13" x14ac:dyDescent="0.15">
      <c r="A816" s="5">
        <v>397</v>
      </c>
      <c r="B816" s="6" t="s">
        <v>28</v>
      </c>
      <c r="C816" s="6" t="s">
        <v>3397</v>
      </c>
      <c r="D816" s="5">
        <v>17</v>
      </c>
      <c r="E816" s="6" t="s">
        <v>1619</v>
      </c>
      <c r="F816" s="5">
        <v>5</v>
      </c>
      <c r="G816" s="5">
        <v>0.51</v>
      </c>
      <c r="H816" s="5">
        <v>0.51</v>
      </c>
      <c r="I816" s="5">
        <v>171.61</v>
      </c>
      <c r="J816" s="5">
        <v>172.12</v>
      </c>
      <c r="K816" s="5">
        <v>170.18899999999999</v>
      </c>
      <c r="L816" s="5">
        <v>170.572</v>
      </c>
      <c r="M816" s="6" t="s">
        <v>7398</v>
      </c>
      <c r="N816" s="6" t="s">
        <v>7399</v>
      </c>
      <c r="O816" s="6" t="s">
        <v>7400</v>
      </c>
      <c r="P816" s="5">
        <v>0</v>
      </c>
      <c r="Q816" s="5">
        <v>0</v>
      </c>
      <c r="R816" s="6"/>
      <c r="S816" s="7"/>
    </row>
    <row r="817" spans="1:19" ht="13" x14ac:dyDescent="0.15">
      <c r="A817" s="5">
        <v>397</v>
      </c>
      <c r="B817" s="6" t="s">
        <v>28</v>
      </c>
      <c r="C817" s="6" t="s">
        <v>3397</v>
      </c>
      <c r="D817" s="5">
        <v>17</v>
      </c>
      <c r="E817" s="6" t="s">
        <v>1619</v>
      </c>
      <c r="F817" s="6" t="s">
        <v>119</v>
      </c>
      <c r="G817" s="5">
        <v>0.17</v>
      </c>
      <c r="H817" s="5">
        <v>0.17</v>
      </c>
      <c r="I817" s="5">
        <v>172.12</v>
      </c>
      <c r="J817" s="5">
        <v>172.29</v>
      </c>
      <c r="K817" s="5">
        <v>170.572</v>
      </c>
      <c r="L817" s="5">
        <v>170.7</v>
      </c>
      <c r="M817" s="6" t="s">
        <v>7401</v>
      </c>
      <c r="N817" s="6" t="s">
        <v>7402</v>
      </c>
      <c r="O817" s="6" t="s">
        <v>7403</v>
      </c>
      <c r="P817" s="5">
        <v>1</v>
      </c>
      <c r="Q817" s="5">
        <v>0</v>
      </c>
      <c r="R817" s="6"/>
      <c r="S817" s="7"/>
    </row>
    <row r="818" spans="1:19" ht="13" x14ac:dyDescent="0.15">
      <c r="A818" s="5">
        <v>397</v>
      </c>
      <c r="B818" s="6" t="s">
        <v>28</v>
      </c>
      <c r="C818" s="6" t="s">
        <v>3397</v>
      </c>
      <c r="D818" s="5">
        <v>18</v>
      </c>
      <c r="E818" s="6" t="s">
        <v>1619</v>
      </c>
      <c r="F818" s="5">
        <v>1</v>
      </c>
      <c r="G818" s="5">
        <v>1.49</v>
      </c>
      <c r="H818" s="5">
        <v>1.49</v>
      </c>
      <c r="I818" s="5">
        <v>170.7</v>
      </c>
      <c r="J818" s="5">
        <v>172.19</v>
      </c>
      <c r="K818" s="5">
        <v>170.7</v>
      </c>
      <c r="L818" s="5">
        <v>171.72499999999999</v>
      </c>
      <c r="M818" s="6" t="s">
        <v>7404</v>
      </c>
      <c r="N818" s="6" t="s">
        <v>7405</v>
      </c>
      <c r="O818" s="6" t="s">
        <v>7406</v>
      </c>
      <c r="P818" s="5">
        <v>0</v>
      </c>
      <c r="Q818" s="5">
        <v>0</v>
      </c>
      <c r="R818" s="6"/>
      <c r="S818" s="7"/>
    </row>
    <row r="819" spans="1:19" ht="13" x14ac:dyDescent="0.15">
      <c r="A819" s="5">
        <v>397</v>
      </c>
      <c r="B819" s="6" t="s">
        <v>28</v>
      </c>
      <c r="C819" s="6" t="s">
        <v>3397</v>
      </c>
      <c r="D819" s="5">
        <v>18</v>
      </c>
      <c r="E819" s="6" t="s">
        <v>1619</v>
      </c>
      <c r="F819" s="5">
        <v>2</v>
      </c>
      <c r="G819" s="5">
        <v>1.49</v>
      </c>
      <c r="H819" s="5">
        <v>1.49</v>
      </c>
      <c r="I819" s="5">
        <v>172.19</v>
      </c>
      <c r="J819" s="5">
        <v>173.68</v>
      </c>
      <c r="K819" s="5">
        <v>171.72499999999999</v>
      </c>
      <c r="L819" s="5">
        <v>172.751</v>
      </c>
      <c r="M819" s="6" t="s">
        <v>7407</v>
      </c>
      <c r="N819" s="6" t="s">
        <v>7408</v>
      </c>
      <c r="O819" s="6" t="s">
        <v>7409</v>
      </c>
      <c r="P819" s="5">
        <v>0</v>
      </c>
      <c r="Q819" s="5">
        <v>0</v>
      </c>
      <c r="R819" s="6"/>
      <c r="S819" s="7"/>
    </row>
    <row r="820" spans="1:19" ht="13" x14ac:dyDescent="0.15">
      <c r="A820" s="5">
        <v>397</v>
      </c>
      <c r="B820" s="6" t="s">
        <v>28</v>
      </c>
      <c r="C820" s="6" t="s">
        <v>3397</v>
      </c>
      <c r="D820" s="5">
        <v>18</v>
      </c>
      <c r="E820" s="6" t="s">
        <v>1619</v>
      </c>
      <c r="F820" s="5">
        <v>3</v>
      </c>
      <c r="G820" s="5">
        <v>1.5</v>
      </c>
      <c r="H820" s="5">
        <v>1.5</v>
      </c>
      <c r="I820" s="5">
        <v>173.68</v>
      </c>
      <c r="J820" s="5">
        <v>175.18</v>
      </c>
      <c r="K820" s="5">
        <v>172.751</v>
      </c>
      <c r="L820" s="5">
        <v>173.78299999999999</v>
      </c>
      <c r="M820" s="6" t="s">
        <v>7410</v>
      </c>
      <c r="N820" s="6" t="s">
        <v>7411</v>
      </c>
      <c r="O820" s="6" t="s">
        <v>7412</v>
      </c>
      <c r="P820" s="5">
        <v>0</v>
      </c>
      <c r="Q820" s="5">
        <v>0</v>
      </c>
      <c r="R820" s="6"/>
      <c r="S820" s="7"/>
    </row>
    <row r="821" spans="1:19" ht="13" x14ac:dyDescent="0.15">
      <c r="A821" s="5">
        <v>397</v>
      </c>
      <c r="B821" s="6" t="s">
        <v>28</v>
      </c>
      <c r="C821" s="6" t="s">
        <v>3397</v>
      </c>
      <c r="D821" s="5">
        <v>18</v>
      </c>
      <c r="E821" s="6" t="s">
        <v>1619</v>
      </c>
      <c r="F821" s="5">
        <v>4</v>
      </c>
      <c r="G821" s="5">
        <v>1.5</v>
      </c>
      <c r="H821" s="5">
        <v>1.5</v>
      </c>
      <c r="I821" s="5">
        <v>175.18</v>
      </c>
      <c r="J821" s="5">
        <v>176.68</v>
      </c>
      <c r="K821" s="5">
        <v>173.78299999999999</v>
      </c>
      <c r="L821" s="5">
        <v>174.815</v>
      </c>
      <c r="M821" s="6" t="s">
        <v>7413</v>
      </c>
      <c r="N821" s="6" t="s">
        <v>7414</v>
      </c>
      <c r="O821" s="6" t="s">
        <v>7415</v>
      </c>
      <c r="P821" s="5">
        <v>0</v>
      </c>
      <c r="Q821" s="5">
        <v>0</v>
      </c>
      <c r="R821" s="6"/>
      <c r="S821" s="7"/>
    </row>
    <row r="822" spans="1:19" ht="13" x14ac:dyDescent="0.15">
      <c r="A822" s="5">
        <v>397</v>
      </c>
      <c r="B822" s="6" t="s">
        <v>28</v>
      </c>
      <c r="C822" s="6" t="s">
        <v>3397</v>
      </c>
      <c r="D822" s="5">
        <v>18</v>
      </c>
      <c r="E822" s="6" t="s">
        <v>1619</v>
      </c>
      <c r="F822" s="5">
        <v>5</v>
      </c>
      <c r="G822" s="5">
        <v>0.96</v>
      </c>
      <c r="H822" s="5">
        <v>0.96</v>
      </c>
      <c r="I822" s="5">
        <v>176.68</v>
      </c>
      <c r="J822" s="5">
        <v>177.64</v>
      </c>
      <c r="K822" s="5">
        <v>174.815</v>
      </c>
      <c r="L822" s="5">
        <v>175.476</v>
      </c>
      <c r="M822" s="6" t="s">
        <v>7416</v>
      </c>
      <c r="N822" s="6" t="s">
        <v>7417</v>
      </c>
      <c r="O822" s="6" t="s">
        <v>7418</v>
      </c>
      <c r="P822" s="5">
        <v>0</v>
      </c>
      <c r="Q822" s="5">
        <v>0</v>
      </c>
      <c r="R822" s="6"/>
      <c r="S822" s="7"/>
    </row>
    <row r="823" spans="1:19" ht="13" x14ac:dyDescent="0.15">
      <c r="A823" s="5">
        <v>397</v>
      </c>
      <c r="B823" s="6" t="s">
        <v>28</v>
      </c>
      <c r="C823" s="6" t="s">
        <v>3397</v>
      </c>
      <c r="D823" s="5">
        <v>18</v>
      </c>
      <c r="E823" s="6" t="s">
        <v>1619</v>
      </c>
      <c r="F823" s="6" t="s">
        <v>119</v>
      </c>
      <c r="G823" s="5">
        <v>0.18</v>
      </c>
      <c r="H823" s="5">
        <v>0.18</v>
      </c>
      <c r="I823" s="5">
        <v>177.64</v>
      </c>
      <c r="J823" s="5">
        <v>177.82</v>
      </c>
      <c r="K823" s="5">
        <v>175.476</v>
      </c>
      <c r="L823" s="5">
        <v>175.6</v>
      </c>
      <c r="M823" s="6" t="s">
        <v>7419</v>
      </c>
      <c r="N823" s="6" t="s">
        <v>7420</v>
      </c>
      <c r="O823" s="6" t="s">
        <v>7421</v>
      </c>
      <c r="P823" s="5">
        <v>1</v>
      </c>
      <c r="Q823" s="5">
        <v>0</v>
      </c>
      <c r="R823" s="6"/>
      <c r="S823" s="7"/>
    </row>
    <row r="824" spans="1:19" ht="13" x14ac:dyDescent="0.15">
      <c r="A824" s="5">
        <v>397</v>
      </c>
      <c r="B824" s="6" t="s">
        <v>28</v>
      </c>
      <c r="C824" s="6" t="s">
        <v>3397</v>
      </c>
      <c r="D824" s="5">
        <v>19</v>
      </c>
      <c r="E824" s="6" t="s">
        <v>1619</v>
      </c>
      <c r="F824" s="5">
        <v>1</v>
      </c>
      <c r="G824" s="5">
        <v>1.49</v>
      </c>
      <c r="H824" s="5">
        <v>1.49</v>
      </c>
      <c r="I824" s="5">
        <v>175.6</v>
      </c>
      <c r="J824" s="5">
        <v>177.09</v>
      </c>
      <c r="K824" s="5">
        <v>175.6</v>
      </c>
      <c r="L824" s="5">
        <v>176.58</v>
      </c>
      <c r="M824" s="6" t="s">
        <v>7422</v>
      </c>
      <c r="N824" s="6" t="s">
        <v>7423</v>
      </c>
      <c r="O824" s="6" t="s">
        <v>7424</v>
      </c>
      <c r="P824" s="5">
        <v>0</v>
      </c>
      <c r="Q824" s="5">
        <v>0</v>
      </c>
      <c r="R824" s="6"/>
      <c r="S824" s="7"/>
    </row>
    <row r="825" spans="1:19" ht="13" x14ac:dyDescent="0.15">
      <c r="A825" s="5">
        <v>397</v>
      </c>
      <c r="B825" s="6" t="s">
        <v>28</v>
      </c>
      <c r="C825" s="6" t="s">
        <v>3397</v>
      </c>
      <c r="D825" s="5">
        <v>19</v>
      </c>
      <c r="E825" s="6" t="s">
        <v>1619</v>
      </c>
      <c r="F825" s="5">
        <v>2</v>
      </c>
      <c r="G825" s="5">
        <v>1.49</v>
      </c>
      <c r="H825" s="5">
        <v>1.49</v>
      </c>
      <c r="I825" s="5">
        <v>177.09</v>
      </c>
      <c r="J825" s="5">
        <v>178.58</v>
      </c>
      <c r="K825" s="5">
        <v>176.58</v>
      </c>
      <c r="L825" s="5">
        <v>177.559</v>
      </c>
      <c r="M825" s="6" t="s">
        <v>7425</v>
      </c>
      <c r="N825" s="6" t="s">
        <v>7426</v>
      </c>
      <c r="O825" s="6" t="s">
        <v>7427</v>
      </c>
      <c r="P825" s="5">
        <v>0</v>
      </c>
      <c r="Q825" s="5">
        <v>0</v>
      </c>
      <c r="R825" s="6"/>
      <c r="S825" s="7"/>
    </row>
    <row r="826" spans="1:19" ht="13" x14ac:dyDescent="0.15">
      <c r="A826" s="5">
        <v>397</v>
      </c>
      <c r="B826" s="6" t="s">
        <v>28</v>
      </c>
      <c r="C826" s="6" t="s">
        <v>3397</v>
      </c>
      <c r="D826" s="5">
        <v>19</v>
      </c>
      <c r="E826" s="6" t="s">
        <v>1619</v>
      </c>
      <c r="F826" s="5">
        <v>3</v>
      </c>
      <c r="G826" s="5">
        <v>1.5</v>
      </c>
      <c r="H826" s="5">
        <v>1.5</v>
      </c>
      <c r="I826" s="5">
        <v>178.58</v>
      </c>
      <c r="J826" s="5">
        <v>180.08</v>
      </c>
      <c r="K826" s="5">
        <v>177.559</v>
      </c>
      <c r="L826" s="5">
        <v>178.54599999999999</v>
      </c>
      <c r="M826" s="6" t="s">
        <v>7428</v>
      </c>
      <c r="N826" s="6" t="s">
        <v>7429</v>
      </c>
      <c r="O826" s="6" t="s">
        <v>7430</v>
      </c>
      <c r="P826" s="5">
        <v>0</v>
      </c>
      <c r="Q826" s="5">
        <v>0</v>
      </c>
      <c r="R826" s="6"/>
      <c r="S826" s="7"/>
    </row>
    <row r="827" spans="1:19" ht="13" x14ac:dyDescent="0.15">
      <c r="A827" s="5">
        <v>397</v>
      </c>
      <c r="B827" s="6" t="s">
        <v>28</v>
      </c>
      <c r="C827" s="6" t="s">
        <v>3397</v>
      </c>
      <c r="D827" s="5">
        <v>19</v>
      </c>
      <c r="E827" s="6" t="s">
        <v>1619</v>
      </c>
      <c r="F827" s="5">
        <v>4</v>
      </c>
      <c r="G827" s="5">
        <v>1.5</v>
      </c>
      <c r="H827" s="5">
        <v>1.5</v>
      </c>
      <c r="I827" s="5">
        <v>180.08</v>
      </c>
      <c r="J827" s="5">
        <v>181.58</v>
      </c>
      <c r="K827" s="5">
        <v>178.54599999999999</v>
      </c>
      <c r="L827" s="5">
        <v>179.53200000000001</v>
      </c>
      <c r="M827" s="6" t="s">
        <v>7431</v>
      </c>
      <c r="N827" s="6" t="s">
        <v>7432</v>
      </c>
      <c r="O827" s="6" t="s">
        <v>7433</v>
      </c>
      <c r="P827" s="5">
        <v>0</v>
      </c>
      <c r="Q827" s="5">
        <v>0</v>
      </c>
      <c r="R827" s="6"/>
      <c r="S827" s="7"/>
    </row>
    <row r="828" spans="1:19" ht="13" x14ac:dyDescent="0.15">
      <c r="A828" s="5">
        <v>397</v>
      </c>
      <c r="B828" s="6" t="s">
        <v>28</v>
      </c>
      <c r="C828" s="6" t="s">
        <v>3397</v>
      </c>
      <c r="D828" s="5">
        <v>19</v>
      </c>
      <c r="E828" s="6" t="s">
        <v>1619</v>
      </c>
      <c r="F828" s="5">
        <v>5</v>
      </c>
      <c r="G828" s="5">
        <v>1.1299999999999999</v>
      </c>
      <c r="H828" s="5">
        <v>1.1299999999999999</v>
      </c>
      <c r="I828" s="5">
        <v>181.58</v>
      </c>
      <c r="J828" s="5">
        <v>182.71</v>
      </c>
      <c r="K828" s="5">
        <v>179.53200000000001</v>
      </c>
      <c r="L828" s="5">
        <v>180.27500000000001</v>
      </c>
      <c r="M828" s="6" t="s">
        <v>7434</v>
      </c>
      <c r="N828" s="6" t="s">
        <v>7435</v>
      </c>
      <c r="O828" s="6" t="s">
        <v>7436</v>
      </c>
      <c r="P828" s="5">
        <v>0</v>
      </c>
      <c r="Q828" s="5">
        <v>0</v>
      </c>
      <c r="R828" s="6"/>
      <c r="S828" s="7"/>
    </row>
    <row r="829" spans="1:19" ht="13" x14ac:dyDescent="0.15">
      <c r="A829" s="5">
        <v>397</v>
      </c>
      <c r="B829" s="6" t="s">
        <v>28</v>
      </c>
      <c r="C829" s="6" t="s">
        <v>3397</v>
      </c>
      <c r="D829" s="5">
        <v>19</v>
      </c>
      <c r="E829" s="6" t="s">
        <v>1619</v>
      </c>
      <c r="F829" s="6" t="s">
        <v>119</v>
      </c>
      <c r="G829" s="5">
        <v>0.19</v>
      </c>
      <c r="H829" s="5">
        <v>0.19</v>
      </c>
      <c r="I829" s="5">
        <v>182.71</v>
      </c>
      <c r="J829" s="5">
        <v>182.9</v>
      </c>
      <c r="K829" s="5">
        <v>180.27500000000001</v>
      </c>
      <c r="L829" s="5">
        <v>180.4</v>
      </c>
      <c r="M829" s="6" t="s">
        <v>7437</v>
      </c>
      <c r="N829" s="6" t="s">
        <v>7438</v>
      </c>
      <c r="O829" s="6" t="s">
        <v>7439</v>
      </c>
      <c r="P829" s="5">
        <v>1</v>
      </c>
      <c r="Q829" s="5">
        <v>0</v>
      </c>
      <c r="R829" s="6"/>
      <c r="S829" s="7"/>
    </row>
    <row r="830" spans="1:19" ht="13" x14ac:dyDescent="0.15">
      <c r="A830" s="5">
        <v>397</v>
      </c>
      <c r="B830" s="6" t="s">
        <v>28</v>
      </c>
      <c r="C830" s="6" t="s">
        <v>3397</v>
      </c>
      <c r="D830" s="5">
        <v>20</v>
      </c>
      <c r="E830" s="6" t="s">
        <v>1619</v>
      </c>
      <c r="F830" s="5">
        <v>1</v>
      </c>
      <c r="G830" s="5">
        <v>1.41</v>
      </c>
      <c r="H830" s="5">
        <v>1.41</v>
      </c>
      <c r="I830" s="5">
        <v>180.4</v>
      </c>
      <c r="J830" s="5">
        <v>181.81</v>
      </c>
      <c r="K830" s="5">
        <v>180.4</v>
      </c>
      <c r="L830" s="5">
        <v>181.35</v>
      </c>
      <c r="M830" s="6" t="s">
        <v>7440</v>
      </c>
      <c r="N830" s="6" t="s">
        <v>7441</v>
      </c>
      <c r="O830" s="6" t="s">
        <v>7442</v>
      </c>
      <c r="P830" s="5">
        <v>0</v>
      </c>
      <c r="Q830" s="5">
        <v>0</v>
      </c>
      <c r="R830" s="6"/>
      <c r="S830" s="7"/>
    </row>
    <row r="831" spans="1:19" ht="13" x14ac:dyDescent="0.15">
      <c r="A831" s="5">
        <v>397</v>
      </c>
      <c r="B831" s="6" t="s">
        <v>28</v>
      </c>
      <c r="C831" s="6" t="s">
        <v>3397</v>
      </c>
      <c r="D831" s="5">
        <v>20</v>
      </c>
      <c r="E831" s="6" t="s">
        <v>1619</v>
      </c>
      <c r="F831" s="5">
        <v>2</v>
      </c>
      <c r="G831" s="5">
        <v>1.48</v>
      </c>
      <c r="H831" s="5">
        <v>1.48</v>
      </c>
      <c r="I831" s="5">
        <v>181.81</v>
      </c>
      <c r="J831" s="5">
        <v>183.29</v>
      </c>
      <c r="K831" s="5">
        <v>181.35</v>
      </c>
      <c r="L831" s="5">
        <v>182.34800000000001</v>
      </c>
      <c r="M831" s="6" t="s">
        <v>7443</v>
      </c>
      <c r="N831" s="6" t="s">
        <v>7444</v>
      </c>
      <c r="O831" s="6" t="s">
        <v>7445</v>
      </c>
      <c r="P831" s="5">
        <v>0</v>
      </c>
      <c r="Q831" s="5">
        <v>2</v>
      </c>
      <c r="R831" s="6"/>
      <c r="S831" s="7"/>
    </row>
    <row r="832" spans="1:19" ht="13" x14ac:dyDescent="0.15">
      <c r="A832" s="5">
        <v>397</v>
      </c>
      <c r="B832" s="6" t="s">
        <v>28</v>
      </c>
      <c r="C832" s="6" t="s">
        <v>3397</v>
      </c>
      <c r="D832" s="5">
        <v>20</v>
      </c>
      <c r="E832" s="6" t="s">
        <v>1619</v>
      </c>
      <c r="F832" s="5">
        <v>3</v>
      </c>
      <c r="G832" s="5">
        <v>1.51</v>
      </c>
      <c r="H832" s="5">
        <v>1.51</v>
      </c>
      <c r="I832" s="5">
        <v>183.29</v>
      </c>
      <c r="J832" s="5">
        <v>184.8</v>
      </c>
      <c r="K832" s="5">
        <v>182.34800000000001</v>
      </c>
      <c r="L832" s="5">
        <v>183.36600000000001</v>
      </c>
      <c r="M832" s="6" t="s">
        <v>7446</v>
      </c>
      <c r="N832" s="6" t="s">
        <v>7447</v>
      </c>
      <c r="O832" s="6" t="s">
        <v>7448</v>
      </c>
      <c r="P832" s="5">
        <v>0</v>
      </c>
      <c r="Q832" s="5">
        <v>0</v>
      </c>
      <c r="R832" s="6"/>
      <c r="S832" s="7"/>
    </row>
    <row r="833" spans="1:19" ht="13" x14ac:dyDescent="0.15">
      <c r="A833" s="5">
        <v>397</v>
      </c>
      <c r="B833" s="6" t="s">
        <v>28</v>
      </c>
      <c r="C833" s="6" t="s">
        <v>3397</v>
      </c>
      <c r="D833" s="5">
        <v>20</v>
      </c>
      <c r="E833" s="6" t="s">
        <v>1619</v>
      </c>
      <c r="F833" s="5">
        <v>4</v>
      </c>
      <c r="G833" s="5">
        <v>1.5</v>
      </c>
      <c r="H833" s="5">
        <v>1.5</v>
      </c>
      <c r="I833" s="5">
        <v>184.8</v>
      </c>
      <c r="J833" s="5">
        <v>186.3</v>
      </c>
      <c r="K833" s="5">
        <v>183.36600000000001</v>
      </c>
      <c r="L833" s="5">
        <v>184.37700000000001</v>
      </c>
      <c r="M833" s="6" t="s">
        <v>7449</v>
      </c>
      <c r="N833" s="6" t="s">
        <v>7450</v>
      </c>
      <c r="O833" s="6" t="s">
        <v>7451</v>
      </c>
      <c r="P833" s="5">
        <v>0</v>
      </c>
      <c r="Q833" s="5">
        <v>0</v>
      </c>
      <c r="R833" s="6"/>
      <c r="S833" s="7"/>
    </row>
    <row r="834" spans="1:19" ht="13" x14ac:dyDescent="0.15">
      <c r="A834" s="5">
        <v>397</v>
      </c>
      <c r="B834" s="6" t="s">
        <v>28</v>
      </c>
      <c r="C834" s="6" t="s">
        <v>3397</v>
      </c>
      <c r="D834" s="5">
        <v>20</v>
      </c>
      <c r="E834" s="6" t="s">
        <v>1619</v>
      </c>
      <c r="F834" s="5">
        <v>5</v>
      </c>
      <c r="G834" s="5">
        <v>1.19</v>
      </c>
      <c r="H834" s="5">
        <v>1.19</v>
      </c>
      <c r="I834" s="5">
        <v>186.3</v>
      </c>
      <c r="J834" s="5">
        <v>187.49</v>
      </c>
      <c r="K834" s="5">
        <v>184.37700000000001</v>
      </c>
      <c r="L834" s="5">
        <v>185.179</v>
      </c>
      <c r="M834" s="6" t="s">
        <v>7452</v>
      </c>
      <c r="N834" s="6" t="s">
        <v>7453</v>
      </c>
      <c r="O834" s="6" t="s">
        <v>7454</v>
      </c>
      <c r="P834" s="5">
        <v>0</v>
      </c>
      <c r="Q834" s="5">
        <v>0</v>
      </c>
      <c r="R834" s="6"/>
      <c r="S834" s="7"/>
    </row>
    <row r="835" spans="1:19" ht="13" x14ac:dyDescent="0.15">
      <c r="A835" s="5">
        <v>397</v>
      </c>
      <c r="B835" s="6" t="s">
        <v>28</v>
      </c>
      <c r="C835" s="6" t="s">
        <v>3397</v>
      </c>
      <c r="D835" s="5">
        <v>20</v>
      </c>
      <c r="E835" s="6" t="s">
        <v>1619</v>
      </c>
      <c r="F835" s="6" t="s">
        <v>119</v>
      </c>
      <c r="G835" s="5">
        <v>0.18</v>
      </c>
      <c r="H835" s="5">
        <v>0.18</v>
      </c>
      <c r="I835" s="5">
        <v>187.49</v>
      </c>
      <c r="J835" s="5">
        <v>187.67</v>
      </c>
      <c r="K835" s="5">
        <v>185.179</v>
      </c>
      <c r="L835" s="5">
        <v>185.3</v>
      </c>
      <c r="M835" s="6" t="s">
        <v>7455</v>
      </c>
      <c r="N835" s="6" t="s">
        <v>7456</v>
      </c>
      <c r="O835" s="6" t="s">
        <v>7457</v>
      </c>
      <c r="P835" s="5">
        <v>1</v>
      </c>
      <c r="Q835" s="5">
        <v>0</v>
      </c>
      <c r="R835" s="6"/>
      <c r="S835" s="7"/>
    </row>
    <row r="836" spans="1:19" ht="13" x14ac:dyDescent="0.15">
      <c r="A836" s="5">
        <v>397</v>
      </c>
      <c r="B836" s="6" t="s">
        <v>28</v>
      </c>
      <c r="C836" s="6" t="s">
        <v>3397</v>
      </c>
      <c r="D836" s="5">
        <v>21</v>
      </c>
      <c r="E836" s="6" t="s">
        <v>1619</v>
      </c>
      <c r="F836" s="5">
        <v>1</v>
      </c>
      <c r="G836" s="5">
        <v>1.49</v>
      </c>
      <c r="H836" s="5">
        <v>1.49</v>
      </c>
      <c r="I836" s="5">
        <v>185.3</v>
      </c>
      <c r="J836" s="5">
        <v>186.79</v>
      </c>
      <c r="K836" s="5">
        <v>185.3</v>
      </c>
      <c r="L836" s="5">
        <v>186.44800000000001</v>
      </c>
      <c r="M836" s="6" t="s">
        <v>7458</v>
      </c>
      <c r="N836" s="6" t="s">
        <v>7459</v>
      </c>
      <c r="O836" s="6" t="s">
        <v>7460</v>
      </c>
      <c r="P836" s="5">
        <v>0</v>
      </c>
      <c r="Q836" s="5">
        <v>0</v>
      </c>
      <c r="R836" s="6"/>
      <c r="S836" s="7"/>
    </row>
    <row r="837" spans="1:19" ht="13" x14ac:dyDescent="0.15">
      <c r="A837" s="5">
        <v>397</v>
      </c>
      <c r="B837" s="6" t="s">
        <v>28</v>
      </c>
      <c r="C837" s="6" t="s">
        <v>3397</v>
      </c>
      <c r="D837" s="5">
        <v>21</v>
      </c>
      <c r="E837" s="6" t="s">
        <v>1619</v>
      </c>
      <c r="F837" s="5">
        <v>2</v>
      </c>
      <c r="G837" s="5">
        <v>1.5</v>
      </c>
      <c r="H837" s="5">
        <v>1.5</v>
      </c>
      <c r="I837" s="5">
        <v>186.79</v>
      </c>
      <c r="J837" s="5">
        <v>188.29</v>
      </c>
      <c r="K837" s="5">
        <v>186.44800000000001</v>
      </c>
      <c r="L837" s="5">
        <v>187.60400000000001</v>
      </c>
      <c r="M837" s="6" t="s">
        <v>7461</v>
      </c>
      <c r="N837" s="6" t="s">
        <v>7462</v>
      </c>
      <c r="O837" s="6" t="s">
        <v>7463</v>
      </c>
      <c r="P837" s="5">
        <v>0</v>
      </c>
      <c r="Q837" s="5">
        <v>0</v>
      </c>
      <c r="R837" s="6"/>
      <c r="S837" s="7"/>
    </row>
    <row r="838" spans="1:19" ht="13" x14ac:dyDescent="0.15">
      <c r="A838" s="5">
        <v>397</v>
      </c>
      <c r="B838" s="6" t="s">
        <v>28</v>
      </c>
      <c r="C838" s="6" t="s">
        <v>3397</v>
      </c>
      <c r="D838" s="5">
        <v>21</v>
      </c>
      <c r="E838" s="6" t="s">
        <v>1619</v>
      </c>
      <c r="F838" s="5">
        <v>3</v>
      </c>
      <c r="G838" s="5">
        <v>1.49</v>
      </c>
      <c r="H838" s="5">
        <v>1.49</v>
      </c>
      <c r="I838" s="5">
        <v>188.29</v>
      </c>
      <c r="J838" s="5">
        <v>189.78</v>
      </c>
      <c r="K838" s="5">
        <v>187.60400000000001</v>
      </c>
      <c r="L838" s="5">
        <v>188.75200000000001</v>
      </c>
      <c r="M838" s="6" t="s">
        <v>7464</v>
      </c>
      <c r="N838" s="6" t="s">
        <v>7465</v>
      </c>
      <c r="O838" s="6" t="s">
        <v>7466</v>
      </c>
      <c r="P838" s="5">
        <v>0</v>
      </c>
      <c r="Q838" s="5">
        <v>0</v>
      </c>
      <c r="R838" s="6"/>
      <c r="S838" s="7"/>
    </row>
    <row r="839" spans="1:19" ht="13" x14ac:dyDescent="0.15">
      <c r="A839" s="5">
        <v>397</v>
      </c>
      <c r="B839" s="6" t="s">
        <v>28</v>
      </c>
      <c r="C839" s="6" t="s">
        <v>3397</v>
      </c>
      <c r="D839" s="5">
        <v>21</v>
      </c>
      <c r="E839" s="6" t="s">
        <v>1619</v>
      </c>
      <c r="F839" s="5">
        <v>4</v>
      </c>
      <c r="G839" s="5">
        <v>1.04</v>
      </c>
      <c r="H839" s="5">
        <v>1.04</v>
      </c>
      <c r="I839" s="5">
        <v>189.78</v>
      </c>
      <c r="J839" s="5">
        <v>190.82</v>
      </c>
      <c r="K839" s="5">
        <v>188.75200000000001</v>
      </c>
      <c r="L839" s="5">
        <v>189.553</v>
      </c>
      <c r="M839" s="6" t="s">
        <v>7467</v>
      </c>
      <c r="N839" s="6" t="s">
        <v>7468</v>
      </c>
      <c r="O839" s="6" t="s">
        <v>7469</v>
      </c>
      <c r="P839" s="5">
        <v>0</v>
      </c>
      <c r="Q839" s="5">
        <v>0</v>
      </c>
      <c r="R839" s="6"/>
      <c r="S839" s="7"/>
    </row>
    <row r="840" spans="1:19" ht="13" x14ac:dyDescent="0.15">
      <c r="A840" s="5">
        <v>397</v>
      </c>
      <c r="B840" s="6" t="s">
        <v>28</v>
      </c>
      <c r="C840" s="6" t="s">
        <v>3397</v>
      </c>
      <c r="D840" s="5">
        <v>21</v>
      </c>
      <c r="E840" s="6" t="s">
        <v>1619</v>
      </c>
      <c r="F840" s="5">
        <v>5</v>
      </c>
      <c r="G840" s="5">
        <v>0.53</v>
      </c>
      <c r="H840" s="5">
        <v>0.53</v>
      </c>
      <c r="I840" s="5">
        <v>190.82</v>
      </c>
      <c r="J840" s="5">
        <v>191.35</v>
      </c>
      <c r="K840" s="5">
        <v>189.553</v>
      </c>
      <c r="L840" s="5">
        <v>189.96199999999999</v>
      </c>
      <c r="M840" s="6" t="s">
        <v>7470</v>
      </c>
      <c r="N840" s="6" t="s">
        <v>7471</v>
      </c>
      <c r="O840" s="6" t="s">
        <v>7472</v>
      </c>
      <c r="P840" s="5">
        <v>0</v>
      </c>
      <c r="Q840" s="5">
        <v>0</v>
      </c>
      <c r="R840" s="6"/>
      <c r="S840" s="7"/>
    </row>
    <row r="841" spans="1:19" ht="13" x14ac:dyDescent="0.15">
      <c r="A841" s="5">
        <v>397</v>
      </c>
      <c r="B841" s="6" t="s">
        <v>28</v>
      </c>
      <c r="C841" s="6" t="s">
        <v>3397</v>
      </c>
      <c r="D841" s="5">
        <v>21</v>
      </c>
      <c r="E841" s="6" t="s">
        <v>1619</v>
      </c>
      <c r="F841" s="6" t="s">
        <v>119</v>
      </c>
      <c r="G841" s="5">
        <v>0.18</v>
      </c>
      <c r="H841" s="5">
        <v>0.18</v>
      </c>
      <c r="I841" s="5">
        <v>191.35</v>
      </c>
      <c r="J841" s="5">
        <v>191.53</v>
      </c>
      <c r="K841" s="5">
        <v>189.96199999999999</v>
      </c>
      <c r="L841" s="5">
        <v>190.1</v>
      </c>
      <c r="M841" s="6" t="s">
        <v>7473</v>
      </c>
      <c r="N841" s="6" t="s">
        <v>7474</v>
      </c>
      <c r="O841" s="6" t="s">
        <v>7475</v>
      </c>
      <c r="P841" s="5">
        <v>1</v>
      </c>
      <c r="Q841" s="5">
        <v>0</v>
      </c>
      <c r="R841" s="6"/>
      <c r="S841" s="7"/>
    </row>
    <row r="842" spans="1:19" ht="13" x14ac:dyDescent="0.15">
      <c r="A842" s="5">
        <v>397</v>
      </c>
      <c r="B842" s="6" t="s">
        <v>28</v>
      </c>
      <c r="C842" s="6" t="s">
        <v>3397</v>
      </c>
      <c r="D842" s="5">
        <v>22</v>
      </c>
      <c r="E842" s="6" t="s">
        <v>1619</v>
      </c>
      <c r="F842" s="5">
        <v>1</v>
      </c>
      <c r="G842" s="5">
        <v>1.49</v>
      </c>
      <c r="H842" s="5">
        <v>1.49</v>
      </c>
      <c r="I842" s="5">
        <v>190.1</v>
      </c>
      <c r="J842" s="5">
        <v>191.59</v>
      </c>
      <c r="K842" s="5">
        <v>190.1</v>
      </c>
      <c r="L842" s="5">
        <v>191.14400000000001</v>
      </c>
      <c r="M842" s="6" t="s">
        <v>7476</v>
      </c>
      <c r="N842" s="6" t="s">
        <v>7477</v>
      </c>
      <c r="O842" s="6" t="s">
        <v>7478</v>
      </c>
      <c r="P842" s="5">
        <v>0</v>
      </c>
      <c r="Q842" s="5">
        <v>0</v>
      </c>
      <c r="R842" s="6"/>
      <c r="S842" s="7"/>
    </row>
    <row r="843" spans="1:19" ht="13" x14ac:dyDescent="0.15">
      <c r="A843" s="5">
        <v>397</v>
      </c>
      <c r="B843" s="6" t="s">
        <v>28</v>
      </c>
      <c r="C843" s="6" t="s">
        <v>3397</v>
      </c>
      <c r="D843" s="5">
        <v>22</v>
      </c>
      <c r="E843" s="6" t="s">
        <v>1619</v>
      </c>
      <c r="F843" s="5">
        <v>2</v>
      </c>
      <c r="G843" s="5">
        <v>1.49</v>
      </c>
      <c r="H843" s="5">
        <v>1.49</v>
      </c>
      <c r="I843" s="5">
        <v>191.59</v>
      </c>
      <c r="J843" s="5">
        <v>193.08</v>
      </c>
      <c r="K843" s="5">
        <v>191.14400000000001</v>
      </c>
      <c r="L843" s="5">
        <v>192.18899999999999</v>
      </c>
      <c r="M843" s="6" t="s">
        <v>7479</v>
      </c>
      <c r="N843" s="6" t="s">
        <v>7480</v>
      </c>
      <c r="O843" s="6" t="s">
        <v>7481</v>
      </c>
      <c r="P843" s="5">
        <v>0</v>
      </c>
      <c r="Q843" s="5">
        <v>0</v>
      </c>
      <c r="R843" s="6"/>
      <c r="S843" s="7"/>
    </row>
    <row r="844" spans="1:19" ht="13" x14ac:dyDescent="0.15">
      <c r="A844" s="5">
        <v>397</v>
      </c>
      <c r="B844" s="6" t="s">
        <v>28</v>
      </c>
      <c r="C844" s="6" t="s">
        <v>3397</v>
      </c>
      <c r="D844" s="5">
        <v>22</v>
      </c>
      <c r="E844" s="6" t="s">
        <v>1619</v>
      </c>
      <c r="F844" s="5">
        <v>3</v>
      </c>
      <c r="G844" s="5">
        <v>1.5</v>
      </c>
      <c r="H844" s="5">
        <v>1.5</v>
      </c>
      <c r="I844" s="5">
        <v>193.08</v>
      </c>
      <c r="J844" s="5">
        <v>194.58</v>
      </c>
      <c r="K844" s="5">
        <v>192.18899999999999</v>
      </c>
      <c r="L844" s="5">
        <v>193.24</v>
      </c>
      <c r="M844" s="6" t="s">
        <v>7482</v>
      </c>
      <c r="N844" s="6" t="s">
        <v>7483</v>
      </c>
      <c r="O844" s="6" t="s">
        <v>7484</v>
      </c>
      <c r="P844" s="5">
        <v>0</v>
      </c>
      <c r="Q844" s="5">
        <v>0</v>
      </c>
      <c r="R844" s="6"/>
      <c r="S844" s="7"/>
    </row>
    <row r="845" spans="1:19" ht="13" x14ac:dyDescent="0.15">
      <c r="A845" s="5">
        <v>397</v>
      </c>
      <c r="B845" s="6" t="s">
        <v>28</v>
      </c>
      <c r="C845" s="6" t="s">
        <v>3397</v>
      </c>
      <c r="D845" s="5">
        <v>22</v>
      </c>
      <c r="E845" s="6" t="s">
        <v>1619</v>
      </c>
      <c r="F845" s="5">
        <v>4</v>
      </c>
      <c r="G845" s="5">
        <v>1.5</v>
      </c>
      <c r="H845" s="5">
        <v>1.5</v>
      </c>
      <c r="I845" s="5">
        <v>194.58</v>
      </c>
      <c r="J845" s="5">
        <v>196.08</v>
      </c>
      <c r="K845" s="5">
        <v>193.24</v>
      </c>
      <c r="L845" s="5">
        <v>194.292</v>
      </c>
      <c r="M845" s="6" t="s">
        <v>7485</v>
      </c>
      <c r="N845" s="6" t="s">
        <v>7486</v>
      </c>
      <c r="O845" s="6" t="s">
        <v>7487</v>
      </c>
      <c r="P845" s="5">
        <v>0</v>
      </c>
      <c r="Q845" s="5">
        <v>0</v>
      </c>
      <c r="R845" s="6"/>
      <c r="S845" s="7"/>
    </row>
    <row r="846" spans="1:19" ht="13" x14ac:dyDescent="0.15">
      <c r="A846" s="5">
        <v>397</v>
      </c>
      <c r="B846" s="6" t="s">
        <v>28</v>
      </c>
      <c r="C846" s="6" t="s">
        <v>3397</v>
      </c>
      <c r="D846" s="5">
        <v>22</v>
      </c>
      <c r="E846" s="6" t="s">
        <v>1619</v>
      </c>
      <c r="F846" s="5">
        <v>5</v>
      </c>
      <c r="G846" s="5">
        <v>0.84</v>
      </c>
      <c r="H846" s="5">
        <v>0.84</v>
      </c>
      <c r="I846" s="5">
        <v>196.08</v>
      </c>
      <c r="J846" s="5">
        <v>196.92</v>
      </c>
      <c r="K846" s="5">
        <v>194.292</v>
      </c>
      <c r="L846" s="5">
        <v>194.881</v>
      </c>
      <c r="M846" s="6" t="s">
        <v>7488</v>
      </c>
      <c r="N846" s="6" t="s">
        <v>7489</v>
      </c>
      <c r="O846" s="6" t="s">
        <v>7490</v>
      </c>
      <c r="P846" s="5">
        <v>0</v>
      </c>
      <c r="Q846" s="5">
        <v>0</v>
      </c>
      <c r="R846" s="6"/>
      <c r="S846" s="7"/>
    </row>
    <row r="847" spans="1:19" ht="13" x14ac:dyDescent="0.15">
      <c r="A847" s="5">
        <v>397</v>
      </c>
      <c r="B847" s="6" t="s">
        <v>28</v>
      </c>
      <c r="C847" s="6" t="s">
        <v>3397</v>
      </c>
      <c r="D847" s="5">
        <v>22</v>
      </c>
      <c r="E847" s="6" t="s">
        <v>1619</v>
      </c>
      <c r="F847" s="6" t="s">
        <v>119</v>
      </c>
      <c r="G847" s="5">
        <v>0.17</v>
      </c>
      <c r="H847" s="5">
        <v>0.17</v>
      </c>
      <c r="I847" s="5">
        <v>196.92</v>
      </c>
      <c r="J847" s="5">
        <v>197.09</v>
      </c>
      <c r="K847" s="5">
        <v>194.881</v>
      </c>
      <c r="L847" s="5">
        <v>195</v>
      </c>
      <c r="M847" s="6" t="s">
        <v>7491</v>
      </c>
      <c r="N847" s="6" t="s">
        <v>7492</v>
      </c>
      <c r="O847" s="6" t="s">
        <v>7493</v>
      </c>
      <c r="P847" s="5">
        <v>1</v>
      </c>
      <c r="Q847" s="5">
        <v>0</v>
      </c>
      <c r="R847" s="6"/>
      <c r="S847" s="7"/>
    </row>
    <row r="848" spans="1:19" ht="13" x14ac:dyDescent="0.15">
      <c r="A848" s="5">
        <v>397</v>
      </c>
      <c r="B848" s="6" t="s">
        <v>28</v>
      </c>
      <c r="C848" s="6" t="s">
        <v>3397</v>
      </c>
      <c r="D848" s="5">
        <v>23</v>
      </c>
      <c r="E848" s="6" t="s">
        <v>1619</v>
      </c>
      <c r="F848" s="5">
        <v>1</v>
      </c>
      <c r="G848" s="5">
        <v>1.5</v>
      </c>
      <c r="H848" s="5">
        <v>1.5</v>
      </c>
      <c r="I848" s="5">
        <v>195</v>
      </c>
      <c r="J848" s="5">
        <v>196.5</v>
      </c>
      <c r="K848" s="5">
        <v>195</v>
      </c>
      <c r="L848" s="5">
        <v>196.09100000000001</v>
      </c>
      <c r="M848" s="6" t="s">
        <v>7494</v>
      </c>
      <c r="N848" s="6" t="s">
        <v>7495</v>
      </c>
      <c r="O848" s="6" t="s">
        <v>7496</v>
      </c>
      <c r="P848" s="5">
        <v>0</v>
      </c>
      <c r="Q848" s="5">
        <v>0</v>
      </c>
      <c r="R848" s="6"/>
      <c r="S848" s="7"/>
    </row>
    <row r="849" spans="1:19" ht="13" x14ac:dyDescent="0.15">
      <c r="A849" s="5">
        <v>397</v>
      </c>
      <c r="B849" s="6" t="s">
        <v>28</v>
      </c>
      <c r="C849" s="6" t="s">
        <v>3397</v>
      </c>
      <c r="D849" s="5">
        <v>23</v>
      </c>
      <c r="E849" s="6" t="s">
        <v>1619</v>
      </c>
      <c r="F849" s="5">
        <v>2</v>
      </c>
      <c r="G849" s="5">
        <v>1.5</v>
      </c>
      <c r="H849" s="5">
        <v>1.5</v>
      </c>
      <c r="I849" s="5">
        <v>196.5</v>
      </c>
      <c r="J849" s="5">
        <v>198</v>
      </c>
      <c r="K849" s="5">
        <v>196.09100000000001</v>
      </c>
      <c r="L849" s="5">
        <v>197.18199999999999</v>
      </c>
      <c r="M849" s="6" t="s">
        <v>7497</v>
      </c>
      <c r="N849" s="6" t="s">
        <v>7498</v>
      </c>
      <c r="O849" s="6" t="s">
        <v>7499</v>
      </c>
      <c r="P849" s="5">
        <v>0</v>
      </c>
      <c r="Q849" s="5">
        <v>0</v>
      </c>
      <c r="R849" s="6"/>
      <c r="S849" s="7"/>
    </row>
    <row r="850" spans="1:19" ht="13" x14ac:dyDescent="0.15">
      <c r="A850" s="5">
        <v>397</v>
      </c>
      <c r="B850" s="6" t="s">
        <v>28</v>
      </c>
      <c r="C850" s="6" t="s">
        <v>3397</v>
      </c>
      <c r="D850" s="5">
        <v>23</v>
      </c>
      <c r="E850" s="6" t="s">
        <v>1619</v>
      </c>
      <c r="F850" s="5">
        <v>3</v>
      </c>
      <c r="G850" s="5">
        <v>1.51</v>
      </c>
      <c r="H850" s="5">
        <v>1.51</v>
      </c>
      <c r="I850" s="5">
        <v>198</v>
      </c>
      <c r="J850" s="5">
        <v>199.51</v>
      </c>
      <c r="K850" s="5">
        <v>197.18199999999999</v>
      </c>
      <c r="L850" s="5">
        <v>198.28</v>
      </c>
      <c r="M850" s="6" t="s">
        <v>7500</v>
      </c>
      <c r="N850" s="6" t="s">
        <v>7501</v>
      </c>
      <c r="O850" s="6" t="s">
        <v>7502</v>
      </c>
      <c r="P850" s="5">
        <v>0</v>
      </c>
      <c r="Q850" s="5">
        <v>0</v>
      </c>
      <c r="R850" s="6"/>
      <c r="S850" s="7"/>
    </row>
    <row r="851" spans="1:19" ht="13" x14ac:dyDescent="0.15">
      <c r="A851" s="5">
        <v>397</v>
      </c>
      <c r="B851" s="6" t="s">
        <v>28</v>
      </c>
      <c r="C851" s="6" t="s">
        <v>3397</v>
      </c>
      <c r="D851" s="5">
        <v>23</v>
      </c>
      <c r="E851" s="6" t="s">
        <v>1619</v>
      </c>
      <c r="F851" s="5">
        <v>4</v>
      </c>
      <c r="G851" s="5">
        <v>1.38</v>
      </c>
      <c r="H851" s="5">
        <v>1.38</v>
      </c>
      <c r="I851" s="5">
        <v>199.51</v>
      </c>
      <c r="J851" s="5">
        <v>200.89</v>
      </c>
      <c r="K851" s="5">
        <v>198.28</v>
      </c>
      <c r="L851" s="5">
        <v>199.28399999999999</v>
      </c>
      <c r="M851" s="6" t="s">
        <v>7503</v>
      </c>
      <c r="N851" s="6" t="s">
        <v>7504</v>
      </c>
      <c r="O851" s="6" t="s">
        <v>7505</v>
      </c>
      <c r="P851" s="5">
        <v>0</v>
      </c>
      <c r="Q851" s="5">
        <v>0</v>
      </c>
      <c r="R851" s="6"/>
      <c r="S851" s="7"/>
    </row>
    <row r="852" spans="1:19" ht="13" x14ac:dyDescent="0.15">
      <c r="A852" s="5">
        <v>397</v>
      </c>
      <c r="B852" s="6" t="s">
        <v>28</v>
      </c>
      <c r="C852" s="6" t="s">
        <v>3397</v>
      </c>
      <c r="D852" s="5">
        <v>23</v>
      </c>
      <c r="E852" s="6" t="s">
        <v>1619</v>
      </c>
      <c r="F852" s="5">
        <v>5</v>
      </c>
      <c r="G852" s="5">
        <v>0.53</v>
      </c>
      <c r="H852" s="5">
        <v>0.53</v>
      </c>
      <c r="I852" s="5">
        <v>200.89</v>
      </c>
      <c r="J852" s="5">
        <v>201.42</v>
      </c>
      <c r="K852" s="5">
        <v>199.28399999999999</v>
      </c>
      <c r="L852" s="5">
        <v>199.66900000000001</v>
      </c>
      <c r="M852" s="6" t="s">
        <v>7506</v>
      </c>
      <c r="N852" s="6" t="s">
        <v>7507</v>
      </c>
      <c r="O852" s="6" t="s">
        <v>7508</v>
      </c>
      <c r="P852" s="5">
        <v>0</v>
      </c>
      <c r="Q852" s="5">
        <v>0</v>
      </c>
      <c r="R852" s="6"/>
      <c r="S852" s="7"/>
    </row>
    <row r="853" spans="1:19" ht="13" x14ac:dyDescent="0.15">
      <c r="A853" s="5">
        <v>397</v>
      </c>
      <c r="B853" s="6" t="s">
        <v>28</v>
      </c>
      <c r="C853" s="6" t="s">
        <v>3397</v>
      </c>
      <c r="D853" s="5">
        <v>23</v>
      </c>
      <c r="E853" s="6" t="s">
        <v>1619</v>
      </c>
      <c r="F853" s="6" t="s">
        <v>119</v>
      </c>
      <c r="G853" s="5">
        <v>0.18</v>
      </c>
      <c r="H853" s="5">
        <v>0.18</v>
      </c>
      <c r="I853" s="5">
        <v>201.42</v>
      </c>
      <c r="J853" s="5">
        <v>201.6</v>
      </c>
      <c r="K853" s="5">
        <v>199.66900000000001</v>
      </c>
      <c r="L853" s="5">
        <v>199.8</v>
      </c>
      <c r="M853" s="6" t="s">
        <v>7509</v>
      </c>
      <c r="N853" s="6" t="s">
        <v>7510</v>
      </c>
      <c r="O853" s="6" t="s">
        <v>7511</v>
      </c>
      <c r="P853" s="5">
        <v>1</v>
      </c>
      <c r="Q853" s="5">
        <v>0</v>
      </c>
      <c r="R853" s="6"/>
      <c r="S853" s="7"/>
    </row>
    <row r="854" spans="1:19" ht="13" x14ac:dyDescent="0.15">
      <c r="A854" s="5">
        <v>397</v>
      </c>
      <c r="B854" s="6" t="s">
        <v>28</v>
      </c>
      <c r="C854" s="6" t="s">
        <v>3397</v>
      </c>
      <c r="D854" s="5">
        <v>24</v>
      </c>
      <c r="E854" s="6" t="s">
        <v>1619</v>
      </c>
      <c r="F854" s="5">
        <v>1</v>
      </c>
      <c r="G854" s="5">
        <v>1.5</v>
      </c>
      <c r="H854" s="5">
        <v>1.5</v>
      </c>
      <c r="I854" s="5">
        <v>199.8</v>
      </c>
      <c r="J854" s="5">
        <v>201.3</v>
      </c>
      <c r="K854" s="5">
        <v>199.8</v>
      </c>
      <c r="L854" s="5">
        <v>200.82499999999999</v>
      </c>
      <c r="M854" s="6" t="s">
        <v>7512</v>
      </c>
      <c r="N854" s="6" t="s">
        <v>7513</v>
      </c>
      <c r="O854" s="6" t="s">
        <v>7514</v>
      </c>
      <c r="P854" s="5">
        <v>0</v>
      </c>
      <c r="Q854" s="5">
        <v>0</v>
      </c>
      <c r="R854" s="6"/>
      <c r="S854" s="7"/>
    </row>
    <row r="855" spans="1:19" ht="13" x14ac:dyDescent="0.15">
      <c r="A855" s="5">
        <v>397</v>
      </c>
      <c r="B855" s="6" t="s">
        <v>28</v>
      </c>
      <c r="C855" s="6" t="s">
        <v>3397</v>
      </c>
      <c r="D855" s="5">
        <v>24</v>
      </c>
      <c r="E855" s="6" t="s">
        <v>1619</v>
      </c>
      <c r="F855" s="5">
        <v>2</v>
      </c>
      <c r="G855" s="5">
        <v>1.5</v>
      </c>
      <c r="H855" s="5">
        <v>1.5</v>
      </c>
      <c r="I855" s="5">
        <v>201.3</v>
      </c>
      <c r="J855" s="5">
        <v>202.8</v>
      </c>
      <c r="K855" s="5">
        <v>200.82499999999999</v>
      </c>
      <c r="L855" s="5">
        <v>201.85</v>
      </c>
      <c r="M855" s="6" t="s">
        <v>7515</v>
      </c>
      <c r="N855" s="6" t="s">
        <v>7516</v>
      </c>
      <c r="O855" s="6" t="s">
        <v>7517</v>
      </c>
      <c r="P855" s="5">
        <v>0</v>
      </c>
      <c r="Q855" s="5">
        <v>0</v>
      </c>
      <c r="R855" s="6"/>
      <c r="S855" s="7"/>
    </row>
    <row r="856" spans="1:19" ht="13" x14ac:dyDescent="0.15">
      <c r="A856" s="5">
        <v>397</v>
      </c>
      <c r="B856" s="6" t="s">
        <v>28</v>
      </c>
      <c r="C856" s="6" t="s">
        <v>3397</v>
      </c>
      <c r="D856" s="5">
        <v>24</v>
      </c>
      <c r="E856" s="6" t="s">
        <v>1619</v>
      </c>
      <c r="F856" s="5">
        <v>3</v>
      </c>
      <c r="G856" s="5">
        <v>1.5</v>
      </c>
      <c r="H856" s="5">
        <v>1.5</v>
      </c>
      <c r="I856" s="5">
        <v>202.8</v>
      </c>
      <c r="J856" s="5">
        <v>204.3</v>
      </c>
      <c r="K856" s="5">
        <v>201.85</v>
      </c>
      <c r="L856" s="5">
        <v>202.875</v>
      </c>
      <c r="M856" s="6" t="s">
        <v>7518</v>
      </c>
      <c r="N856" s="6" t="s">
        <v>7519</v>
      </c>
      <c r="O856" s="6" t="s">
        <v>7520</v>
      </c>
      <c r="P856" s="5">
        <v>0</v>
      </c>
      <c r="Q856" s="5">
        <v>0</v>
      </c>
      <c r="R856" s="6"/>
      <c r="S856" s="7"/>
    </row>
    <row r="857" spans="1:19" ht="13" x14ac:dyDescent="0.15">
      <c r="A857" s="5">
        <v>397</v>
      </c>
      <c r="B857" s="6" t="s">
        <v>28</v>
      </c>
      <c r="C857" s="6" t="s">
        <v>3397</v>
      </c>
      <c r="D857" s="5">
        <v>24</v>
      </c>
      <c r="E857" s="6" t="s">
        <v>1619</v>
      </c>
      <c r="F857" s="5">
        <v>4</v>
      </c>
      <c r="G857" s="5">
        <v>1.5</v>
      </c>
      <c r="H857" s="5">
        <v>1.5</v>
      </c>
      <c r="I857" s="5">
        <v>204.3</v>
      </c>
      <c r="J857" s="5">
        <v>205.8</v>
      </c>
      <c r="K857" s="5">
        <v>202.875</v>
      </c>
      <c r="L857" s="5">
        <v>203.9</v>
      </c>
      <c r="M857" s="6" t="s">
        <v>7521</v>
      </c>
      <c r="N857" s="6" t="s">
        <v>7522</v>
      </c>
      <c r="O857" s="6" t="s">
        <v>7523</v>
      </c>
      <c r="P857" s="5">
        <v>0</v>
      </c>
      <c r="Q857" s="5">
        <v>0</v>
      </c>
      <c r="R857" s="6"/>
      <c r="S857" s="7"/>
    </row>
    <row r="858" spans="1:19" ht="13" x14ac:dyDescent="0.15">
      <c r="A858" s="5">
        <v>397</v>
      </c>
      <c r="B858" s="6" t="s">
        <v>28</v>
      </c>
      <c r="C858" s="6" t="s">
        <v>3397</v>
      </c>
      <c r="D858" s="5">
        <v>24</v>
      </c>
      <c r="E858" s="6" t="s">
        <v>1619</v>
      </c>
      <c r="F858" s="5">
        <v>5</v>
      </c>
      <c r="G858" s="5">
        <v>1</v>
      </c>
      <c r="H858" s="5">
        <v>1</v>
      </c>
      <c r="I858" s="5">
        <v>205.8</v>
      </c>
      <c r="J858" s="5">
        <v>206.8</v>
      </c>
      <c r="K858" s="5">
        <v>203.9</v>
      </c>
      <c r="L858" s="5">
        <v>204.584</v>
      </c>
      <c r="M858" s="6" t="s">
        <v>7524</v>
      </c>
      <c r="N858" s="6" t="s">
        <v>7525</v>
      </c>
      <c r="O858" s="6" t="s">
        <v>7526</v>
      </c>
      <c r="P858" s="5">
        <v>0</v>
      </c>
      <c r="Q858" s="5">
        <v>0</v>
      </c>
      <c r="R858" s="6"/>
      <c r="S858" s="7"/>
    </row>
    <row r="859" spans="1:19" ht="13" x14ac:dyDescent="0.15">
      <c r="A859" s="5">
        <v>397</v>
      </c>
      <c r="B859" s="6" t="s">
        <v>28</v>
      </c>
      <c r="C859" s="6" t="s">
        <v>3397</v>
      </c>
      <c r="D859" s="5">
        <v>24</v>
      </c>
      <c r="E859" s="6" t="s">
        <v>1619</v>
      </c>
      <c r="F859" s="6" t="s">
        <v>119</v>
      </c>
      <c r="G859" s="5">
        <v>0.17</v>
      </c>
      <c r="H859" s="5">
        <v>0.17</v>
      </c>
      <c r="I859" s="5">
        <v>206.8</v>
      </c>
      <c r="J859" s="5">
        <v>206.97</v>
      </c>
      <c r="K859" s="5">
        <v>204.584</v>
      </c>
      <c r="L859" s="5">
        <v>204.7</v>
      </c>
      <c r="M859" s="6" t="s">
        <v>7527</v>
      </c>
      <c r="N859" s="6" t="s">
        <v>7528</v>
      </c>
      <c r="O859" s="6" t="s">
        <v>7529</v>
      </c>
      <c r="P859" s="5">
        <v>1</v>
      </c>
      <c r="Q859" s="5">
        <v>0</v>
      </c>
      <c r="R859" s="6"/>
      <c r="S859" s="7"/>
    </row>
    <row r="860" spans="1:19" ht="13" x14ac:dyDescent="0.15">
      <c r="A860" s="5">
        <v>397</v>
      </c>
      <c r="B860" s="6" t="s">
        <v>28</v>
      </c>
      <c r="C860" s="6" t="s">
        <v>3397</v>
      </c>
      <c r="D860" s="5">
        <v>25</v>
      </c>
      <c r="E860" s="6" t="s">
        <v>1619</v>
      </c>
      <c r="F860" s="5">
        <v>1</v>
      </c>
      <c r="G860" s="5">
        <v>1.5</v>
      </c>
      <c r="H860" s="5">
        <v>1.5</v>
      </c>
      <c r="I860" s="5">
        <v>204.7</v>
      </c>
      <c r="J860" s="5">
        <v>206.2</v>
      </c>
      <c r="K860" s="5">
        <v>204.7</v>
      </c>
      <c r="L860" s="5">
        <v>206.02600000000001</v>
      </c>
      <c r="M860" s="6" t="s">
        <v>7530</v>
      </c>
      <c r="N860" s="6" t="s">
        <v>7531</v>
      </c>
      <c r="O860" s="6" t="s">
        <v>7532</v>
      </c>
      <c r="P860" s="5">
        <v>0</v>
      </c>
      <c r="Q860" s="5">
        <v>0</v>
      </c>
      <c r="R860" s="6"/>
      <c r="S860" s="7"/>
    </row>
    <row r="861" spans="1:19" ht="13" x14ac:dyDescent="0.15">
      <c r="A861" s="5">
        <v>397</v>
      </c>
      <c r="B861" s="6" t="s">
        <v>28</v>
      </c>
      <c r="C861" s="6" t="s">
        <v>3397</v>
      </c>
      <c r="D861" s="5">
        <v>25</v>
      </c>
      <c r="E861" s="6" t="s">
        <v>1619</v>
      </c>
      <c r="F861" s="5">
        <v>2</v>
      </c>
      <c r="G861" s="5">
        <v>1.5</v>
      </c>
      <c r="H861" s="5">
        <v>1.5</v>
      </c>
      <c r="I861" s="5">
        <v>206.2</v>
      </c>
      <c r="J861" s="5">
        <v>207.7</v>
      </c>
      <c r="K861" s="5">
        <v>206.02600000000001</v>
      </c>
      <c r="L861" s="5">
        <v>207.352</v>
      </c>
      <c r="M861" s="6" t="s">
        <v>7533</v>
      </c>
      <c r="N861" s="6" t="s">
        <v>7534</v>
      </c>
      <c r="O861" s="6" t="s">
        <v>7535</v>
      </c>
      <c r="P861" s="5">
        <v>0</v>
      </c>
      <c r="Q861" s="5">
        <v>0</v>
      </c>
      <c r="R861" s="6"/>
      <c r="S861" s="7"/>
    </row>
    <row r="862" spans="1:19" ht="13" x14ac:dyDescent="0.15">
      <c r="A862" s="5">
        <v>397</v>
      </c>
      <c r="B862" s="6" t="s">
        <v>28</v>
      </c>
      <c r="C862" s="6" t="s">
        <v>3397</v>
      </c>
      <c r="D862" s="5">
        <v>25</v>
      </c>
      <c r="E862" s="6" t="s">
        <v>1619</v>
      </c>
      <c r="F862" s="5">
        <v>3</v>
      </c>
      <c r="G862" s="5">
        <v>1.5</v>
      </c>
      <c r="H862" s="5">
        <v>1.51</v>
      </c>
      <c r="I862" s="5">
        <v>207.7</v>
      </c>
      <c r="J862" s="5">
        <v>209.21</v>
      </c>
      <c r="K862" s="5">
        <v>207.352</v>
      </c>
      <c r="L862" s="5">
        <v>208.68700000000001</v>
      </c>
      <c r="M862" s="6" t="s">
        <v>7536</v>
      </c>
      <c r="N862" s="6" t="s">
        <v>7537</v>
      </c>
      <c r="O862" s="6" t="s">
        <v>7538</v>
      </c>
      <c r="P862" s="5">
        <v>0</v>
      </c>
      <c r="Q862" s="5">
        <v>0</v>
      </c>
      <c r="R862" s="6"/>
      <c r="S862" s="7"/>
    </row>
    <row r="863" spans="1:19" ht="13" x14ac:dyDescent="0.15">
      <c r="A863" s="5">
        <v>397</v>
      </c>
      <c r="B863" s="6" t="s">
        <v>28</v>
      </c>
      <c r="C863" s="6" t="s">
        <v>3397</v>
      </c>
      <c r="D863" s="5">
        <v>25</v>
      </c>
      <c r="E863" s="6" t="s">
        <v>1619</v>
      </c>
      <c r="F863" s="5">
        <v>4</v>
      </c>
      <c r="G863" s="5">
        <v>0.74</v>
      </c>
      <c r="H863" s="5">
        <v>0.74</v>
      </c>
      <c r="I863" s="5">
        <v>209.21</v>
      </c>
      <c r="J863" s="5">
        <v>209.95</v>
      </c>
      <c r="K863" s="5">
        <v>208.68700000000001</v>
      </c>
      <c r="L863" s="5">
        <v>209.34100000000001</v>
      </c>
      <c r="M863" s="6" t="s">
        <v>7539</v>
      </c>
      <c r="N863" s="6" t="s">
        <v>7540</v>
      </c>
      <c r="O863" s="6" t="s">
        <v>7541</v>
      </c>
      <c r="P863" s="5">
        <v>0</v>
      </c>
      <c r="Q863" s="5">
        <v>0</v>
      </c>
      <c r="R863" s="6"/>
      <c r="S863" s="7"/>
    </row>
    <row r="864" spans="1:19" ht="13" x14ac:dyDescent="0.15">
      <c r="A864" s="5">
        <v>397</v>
      </c>
      <c r="B864" s="6" t="s">
        <v>28</v>
      </c>
      <c r="C864" s="6" t="s">
        <v>3397</v>
      </c>
      <c r="D864" s="5">
        <v>25</v>
      </c>
      <c r="E864" s="6" t="s">
        <v>1619</v>
      </c>
      <c r="F864" s="6" t="s">
        <v>119</v>
      </c>
      <c r="G864" s="5">
        <v>0.18</v>
      </c>
      <c r="H864" s="5">
        <v>0.18</v>
      </c>
      <c r="I864" s="5">
        <v>209.95</v>
      </c>
      <c r="J864" s="5">
        <v>210.13</v>
      </c>
      <c r="K864" s="5">
        <v>209.34100000000001</v>
      </c>
      <c r="L864" s="5">
        <v>209.5</v>
      </c>
      <c r="M864" s="6" t="s">
        <v>7542</v>
      </c>
      <c r="N864" s="6" t="s">
        <v>7543</v>
      </c>
      <c r="O864" s="6" t="s">
        <v>7544</v>
      </c>
      <c r="P864" s="5">
        <v>1</v>
      </c>
      <c r="Q864" s="5">
        <v>0</v>
      </c>
      <c r="R864" s="6"/>
      <c r="S864" s="7"/>
    </row>
    <row r="865" spans="1:19" ht="13" x14ac:dyDescent="0.15">
      <c r="A865" s="5">
        <v>397</v>
      </c>
      <c r="B865" s="6" t="s">
        <v>28</v>
      </c>
      <c r="C865" s="6" t="s">
        <v>3397</v>
      </c>
      <c r="D865" s="5">
        <v>26</v>
      </c>
      <c r="E865" s="6" t="s">
        <v>1619</v>
      </c>
      <c r="F865" s="5">
        <v>1</v>
      </c>
      <c r="G865" s="5">
        <v>1.5</v>
      </c>
      <c r="H865" s="5">
        <v>1.5</v>
      </c>
      <c r="I865" s="5">
        <v>209.5</v>
      </c>
      <c r="J865" s="5">
        <v>211</v>
      </c>
      <c r="K865" s="5">
        <v>209.5</v>
      </c>
      <c r="L865" s="5">
        <v>210.71100000000001</v>
      </c>
      <c r="M865" s="6" t="s">
        <v>7545</v>
      </c>
      <c r="N865" s="6" t="s">
        <v>7546</v>
      </c>
      <c r="O865" s="6" t="s">
        <v>7547</v>
      </c>
      <c r="P865" s="5">
        <v>0</v>
      </c>
      <c r="Q865" s="5">
        <v>0</v>
      </c>
      <c r="R865" s="6"/>
      <c r="S865" s="7"/>
    </row>
    <row r="866" spans="1:19" ht="13" x14ac:dyDescent="0.15">
      <c r="A866" s="5">
        <v>397</v>
      </c>
      <c r="B866" s="6" t="s">
        <v>28</v>
      </c>
      <c r="C866" s="6" t="s">
        <v>3397</v>
      </c>
      <c r="D866" s="5">
        <v>26</v>
      </c>
      <c r="E866" s="6" t="s">
        <v>1619</v>
      </c>
      <c r="F866" s="5">
        <v>2</v>
      </c>
      <c r="G866" s="5">
        <v>1.5</v>
      </c>
      <c r="H866" s="5">
        <v>1.5</v>
      </c>
      <c r="I866" s="5">
        <v>211</v>
      </c>
      <c r="J866" s="5">
        <v>212.5</v>
      </c>
      <c r="K866" s="5">
        <v>210.71100000000001</v>
      </c>
      <c r="L866" s="5">
        <v>211.922</v>
      </c>
      <c r="M866" s="6" t="s">
        <v>7548</v>
      </c>
      <c r="N866" s="6" t="s">
        <v>7549</v>
      </c>
      <c r="O866" s="6" t="s">
        <v>7550</v>
      </c>
      <c r="P866" s="5">
        <v>0</v>
      </c>
      <c r="Q866" s="5">
        <v>0</v>
      </c>
      <c r="R866" s="6"/>
      <c r="S866" s="7"/>
    </row>
    <row r="867" spans="1:19" ht="13" x14ac:dyDescent="0.15">
      <c r="A867" s="5">
        <v>397</v>
      </c>
      <c r="B867" s="6" t="s">
        <v>28</v>
      </c>
      <c r="C867" s="6" t="s">
        <v>3397</v>
      </c>
      <c r="D867" s="5">
        <v>26</v>
      </c>
      <c r="E867" s="6" t="s">
        <v>1619</v>
      </c>
      <c r="F867" s="5">
        <v>3</v>
      </c>
      <c r="G867" s="5">
        <v>1.51</v>
      </c>
      <c r="H867" s="5">
        <v>1.51</v>
      </c>
      <c r="I867" s="5">
        <v>212.5</v>
      </c>
      <c r="J867" s="5">
        <v>214.01</v>
      </c>
      <c r="K867" s="5">
        <v>211.922</v>
      </c>
      <c r="L867" s="5">
        <v>213.14</v>
      </c>
      <c r="M867" s="6" t="s">
        <v>7551</v>
      </c>
      <c r="N867" s="6" t="s">
        <v>7552</v>
      </c>
      <c r="O867" s="6" t="s">
        <v>7553</v>
      </c>
      <c r="P867" s="5">
        <v>0</v>
      </c>
      <c r="Q867" s="5">
        <v>0</v>
      </c>
      <c r="R867" s="6"/>
      <c r="S867" s="7"/>
    </row>
    <row r="868" spans="1:19" ht="13" x14ac:dyDescent="0.15">
      <c r="A868" s="5">
        <v>397</v>
      </c>
      <c r="B868" s="6" t="s">
        <v>28</v>
      </c>
      <c r="C868" s="6" t="s">
        <v>3397</v>
      </c>
      <c r="D868" s="5">
        <v>26</v>
      </c>
      <c r="E868" s="6" t="s">
        <v>1619</v>
      </c>
      <c r="F868" s="5">
        <v>4</v>
      </c>
      <c r="G868" s="5">
        <v>1.4</v>
      </c>
      <c r="H868" s="5">
        <v>1.4</v>
      </c>
      <c r="I868" s="5">
        <v>214.01</v>
      </c>
      <c r="J868" s="5">
        <v>215.41</v>
      </c>
      <c r="K868" s="5">
        <v>213.14</v>
      </c>
      <c r="L868" s="5">
        <v>214.27099999999999</v>
      </c>
      <c r="M868" s="6" t="s">
        <v>7554</v>
      </c>
      <c r="N868" s="6" t="s">
        <v>7555</v>
      </c>
      <c r="O868" s="6" t="s">
        <v>7556</v>
      </c>
      <c r="P868" s="5">
        <v>0</v>
      </c>
      <c r="Q868" s="5">
        <v>0</v>
      </c>
      <c r="R868" s="6"/>
      <c r="S868" s="7"/>
    </row>
    <row r="869" spans="1:19" ht="13" x14ac:dyDescent="0.15">
      <c r="A869" s="5">
        <v>397</v>
      </c>
      <c r="B869" s="6" t="s">
        <v>28</v>
      </c>
      <c r="C869" s="6" t="s">
        <v>3397</v>
      </c>
      <c r="D869" s="5">
        <v>26</v>
      </c>
      <c r="E869" s="6" t="s">
        <v>1619</v>
      </c>
      <c r="F869" s="6" t="s">
        <v>119</v>
      </c>
      <c r="G869" s="5">
        <v>0.16</v>
      </c>
      <c r="H869" s="5">
        <v>0.16</v>
      </c>
      <c r="I869" s="5">
        <v>215.41</v>
      </c>
      <c r="J869" s="5">
        <v>215.57</v>
      </c>
      <c r="K869" s="5">
        <v>214.27099999999999</v>
      </c>
      <c r="L869" s="5">
        <v>214.4</v>
      </c>
      <c r="M869" s="6" t="s">
        <v>7557</v>
      </c>
      <c r="N869" s="6" t="s">
        <v>7558</v>
      </c>
      <c r="O869" s="6" t="s">
        <v>7559</v>
      </c>
      <c r="P869" s="5">
        <v>1</v>
      </c>
      <c r="Q869" s="5">
        <v>0</v>
      </c>
      <c r="R869" s="6"/>
      <c r="S869" s="7"/>
    </row>
    <row r="870" spans="1:19" ht="13" x14ac:dyDescent="0.15">
      <c r="A870" s="5">
        <v>397</v>
      </c>
      <c r="B870" s="6" t="s">
        <v>28</v>
      </c>
      <c r="C870" s="6" t="s">
        <v>3397</v>
      </c>
      <c r="D870" s="5">
        <v>27</v>
      </c>
      <c r="E870" s="6" t="s">
        <v>1619</v>
      </c>
      <c r="F870" s="5">
        <v>1</v>
      </c>
      <c r="G870" s="5">
        <v>1.5</v>
      </c>
      <c r="H870" s="5">
        <v>1.5</v>
      </c>
      <c r="I870" s="5">
        <v>214.4</v>
      </c>
      <c r="J870" s="5">
        <v>215.9</v>
      </c>
      <c r="K870" s="5">
        <v>214.4</v>
      </c>
      <c r="L870" s="5">
        <v>215.624</v>
      </c>
      <c r="M870" s="6" t="s">
        <v>7560</v>
      </c>
      <c r="N870" s="6" t="s">
        <v>7561</v>
      </c>
      <c r="O870" s="6" t="s">
        <v>7562</v>
      </c>
      <c r="P870" s="5">
        <v>0</v>
      </c>
      <c r="Q870" s="5">
        <v>0</v>
      </c>
      <c r="R870" s="6"/>
      <c r="S870" s="7"/>
    </row>
    <row r="871" spans="1:19" ht="13" x14ac:dyDescent="0.15">
      <c r="A871" s="5">
        <v>397</v>
      </c>
      <c r="B871" s="6" t="s">
        <v>28</v>
      </c>
      <c r="C871" s="6" t="s">
        <v>3397</v>
      </c>
      <c r="D871" s="5">
        <v>27</v>
      </c>
      <c r="E871" s="6" t="s">
        <v>1619</v>
      </c>
      <c r="F871" s="5">
        <v>2</v>
      </c>
      <c r="G871" s="5">
        <v>1.51</v>
      </c>
      <c r="H871" s="5">
        <v>1.51</v>
      </c>
      <c r="I871" s="5">
        <v>215.9</v>
      </c>
      <c r="J871" s="5">
        <v>217.41</v>
      </c>
      <c r="K871" s="5">
        <v>215.624</v>
      </c>
      <c r="L871" s="5">
        <v>216.857</v>
      </c>
      <c r="M871" s="6" t="s">
        <v>7563</v>
      </c>
      <c r="N871" s="6" t="s">
        <v>7564</v>
      </c>
      <c r="O871" s="6" t="s">
        <v>7565</v>
      </c>
      <c r="P871" s="5">
        <v>0</v>
      </c>
      <c r="Q871" s="5">
        <v>0</v>
      </c>
      <c r="R871" s="6"/>
      <c r="S871" s="7"/>
    </row>
    <row r="872" spans="1:19" ht="13" x14ac:dyDescent="0.15">
      <c r="A872" s="5">
        <v>397</v>
      </c>
      <c r="B872" s="6" t="s">
        <v>28</v>
      </c>
      <c r="C872" s="6" t="s">
        <v>3397</v>
      </c>
      <c r="D872" s="5">
        <v>27</v>
      </c>
      <c r="E872" s="6" t="s">
        <v>1619</v>
      </c>
      <c r="F872" s="5">
        <v>3</v>
      </c>
      <c r="G872" s="5">
        <v>1.5</v>
      </c>
      <c r="H872" s="5">
        <v>1.5</v>
      </c>
      <c r="I872" s="5">
        <v>217.41</v>
      </c>
      <c r="J872" s="5">
        <v>218.91</v>
      </c>
      <c r="K872" s="5">
        <v>216.857</v>
      </c>
      <c r="L872" s="5">
        <v>218.08199999999999</v>
      </c>
      <c r="M872" s="6" t="s">
        <v>7566</v>
      </c>
      <c r="N872" s="6" t="s">
        <v>7567</v>
      </c>
      <c r="O872" s="6" t="s">
        <v>7568</v>
      </c>
      <c r="P872" s="5">
        <v>0</v>
      </c>
      <c r="Q872" s="5">
        <v>0</v>
      </c>
      <c r="R872" s="6"/>
      <c r="S872" s="7"/>
    </row>
    <row r="873" spans="1:19" ht="13" x14ac:dyDescent="0.15">
      <c r="A873" s="5">
        <v>397</v>
      </c>
      <c r="B873" s="6" t="s">
        <v>28</v>
      </c>
      <c r="C873" s="6" t="s">
        <v>3397</v>
      </c>
      <c r="D873" s="5">
        <v>27</v>
      </c>
      <c r="E873" s="6" t="s">
        <v>1619</v>
      </c>
      <c r="F873" s="5">
        <v>4</v>
      </c>
      <c r="G873" s="5">
        <v>1.02</v>
      </c>
      <c r="H873" s="5">
        <v>1.02</v>
      </c>
      <c r="I873" s="5">
        <v>218.91</v>
      </c>
      <c r="J873" s="5">
        <v>219.93</v>
      </c>
      <c r="K873" s="5">
        <v>218.08199999999999</v>
      </c>
      <c r="L873" s="5">
        <v>218.91399999999999</v>
      </c>
      <c r="M873" s="6" t="s">
        <v>7569</v>
      </c>
      <c r="N873" s="6" t="s">
        <v>7570</v>
      </c>
      <c r="O873" s="6" t="s">
        <v>7571</v>
      </c>
      <c r="P873" s="5">
        <v>0</v>
      </c>
      <c r="Q873" s="5">
        <v>0</v>
      </c>
      <c r="R873" s="6"/>
      <c r="S873" s="7"/>
    </row>
    <row r="874" spans="1:19" ht="13" x14ac:dyDescent="0.15">
      <c r="A874" s="5">
        <v>397</v>
      </c>
      <c r="B874" s="6" t="s">
        <v>28</v>
      </c>
      <c r="C874" s="6" t="s">
        <v>3397</v>
      </c>
      <c r="D874" s="5">
        <v>27</v>
      </c>
      <c r="E874" s="6" t="s">
        <v>1619</v>
      </c>
      <c r="F874" s="6" t="s">
        <v>119</v>
      </c>
      <c r="G874" s="5">
        <v>0.35</v>
      </c>
      <c r="H874" s="5">
        <v>0.35</v>
      </c>
      <c r="I874" s="5">
        <v>219.93</v>
      </c>
      <c r="J874" s="5">
        <v>220.28</v>
      </c>
      <c r="K874" s="5">
        <v>218.91399999999999</v>
      </c>
      <c r="L874" s="5">
        <v>219.2</v>
      </c>
      <c r="M874" s="6" t="s">
        <v>7572</v>
      </c>
      <c r="N874" s="6" t="s">
        <v>7573</v>
      </c>
      <c r="O874" s="6" t="s">
        <v>7574</v>
      </c>
      <c r="P874" s="5">
        <v>1</v>
      </c>
      <c r="Q874" s="5">
        <v>0</v>
      </c>
      <c r="R874" s="6"/>
      <c r="S874" s="7"/>
    </row>
    <row r="875" spans="1:19" ht="13" x14ac:dyDescent="0.15">
      <c r="A875" s="5">
        <v>397</v>
      </c>
      <c r="B875" s="6" t="s">
        <v>28</v>
      </c>
      <c r="C875" s="6" t="s">
        <v>3397</v>
      </c>
      <c r="D875" s="5">
        <v>28</v>
      </c>
      <c r="E875" s="6" t="s">
        <v>1619</v>
      </c>
      <c r="F875" s="5">
        <v>1</v>
      </c>
      <c r="G875" s="5">
        <v>1.48</v>
      </c>
      <c r="H875" s="5">
        <v>1.48</v>
      </c>
      <c r="I875" s="5">
        <v>219.2</v>
      </c>
      <c r="J875" s="5">
        <v>220.68</v>
      </c>
      <c r="K875" s="5">
        <v>219.2</v>
      </c>
      <c r="L875" s="5">
        <v>220.26300000000001</v>
      </c>
      <c r="M875" s="6" t="s">
        <v>7575</v>
      </c>
      <c r="N875" s="6" t="s">
        <v>7576</v>
      </c>
      <c r="O875" s="6" t="s">
        <v>7577</v>
      </c>
      <c r="P875" s="5">
        <v>0</v>
      </c>
      <c r="Q875" s="5">
        <v>0</v>
      </c>
      <c r="R875" s="6"/>
      <c r="S875" s="7"/>
    </row>
    <row r="876" spans="1:19" ht="13" x14ac:dyDescent="0.15">
      <c r="A876" s="5">
        <v>397</v>
      </c>
      <c r="B876" s="6" t="s">
        <v>28</v>
      </c>
      <c r="C876" s="6" t="s">
        <v>3397</v>
      </c>
      <c r="D876" s="5">
        <v>28</v>
      </c>
      <c r="E876" s="6" t="s">
        <v>1619</v>
      </c>
      <c r="F876" s="5">
        <v>2</v>
      </c>
      <c r="G876" s="5">
        <v>1.49</v>
      </c>
      <c r="H876" s="5">
        <v>1.49</v>
      </c>
      <c r="I876" s="5">
        <v>220.68</v>
      </c>
      <c r="J876" s="5">
        <v>222.17</v>
      </c>
      <c r="K876" s="5">
        <v>220.26300000000001</v>
      </c>
      <c r="L876" s="5">
        <v>221.334</v>
      </c>
      <c r="M876" s="6" t="s">
        <v>7578</v>
      </c>
      <c r="N876" s="6" t="s">
        <v>7579</v>
      </c>
      <c r="O876" s="6" t="s">
        <v>7580</v>
      </c>
      <c r="P876" s="5">
        <v>0</v>
      </c>
      <c r="Q876" s="5">
        <v>0</v>
      </c>
      <c r="R876" s="6"/>
      <c r="S876" s="7"/>
    </row>
    <row r="877" spans="1:19" ht="13" x14ac:dyDescent="0.15">
      <c r="A877" s="5">
        <v>397</v>
      </c>
      <c r="B877" s="6" t="s">
        <v>28</v>
      </c>
      <c r="C877" s="6" t="s">
        <v>3397</v>
      </c>
      <c r="D877" s="5">
        <v>28</v>
      </c>
      <c r="E877" s="6" t="s">
        <v>1619</v>
      </c>
      <c r="F877" s="5">
        <v>3</v>
      </c>
      <c r="G877" s="5">
        <v>1.49</v>
      </c>
      <c r="H877" s="5">
        <v>1.49</v>
      </c>
      <c r="I877" s="5">
        <v>222.17</v>
      </c>
      <c r="J877" s="5">
        <v>223.66</v>
      </c>
      <c r="K877" s="5">
        <v>221.334</v>
      </c>
      <c r="L877" s="5">
        <v>222.405</v>
      </c>
      <c r="M877" s="6" t="s">
        <v>7581</v>
      </c>
      <c r="N877" s="6" t="s">
        <v>7582</v>
      </c>
      <c r="O877" s="6" t="s">
        <v>7583</v>
      </c>
      <c r="P877" s="5">
        <v>0</v>
      </c>
      <c r="Q877" s="5">
        <v>0</v>
      </c>
      <c r="R877" s="6"/>
      <c r="S877" s="7"/>
    </row>
    <row r="878" spans="1:19" ht="13" x14ac:dyDescent="0.15">
      <c r="A878" s="5">
        <v>397</v>
      </c>
      <c r="B878" s="6" t="s">
        <v>28</v>
      </c>
      <c r="C878" s="6" t="s">
        <v>3397</v>
      </c>
      <c r="D878" s="5">
        <v>28</v>
      </c>
      <c r="E878" s="6" t="s">
        <v>1619</v>
      </c>
      <c r="F878" s="5">
        <v>4</v>
      </c>
      <c r="G878" s="5">
        <v>1.5</v>
      </c>
      <c r="H878" s="5">
        <v>1.5</v>
      </c>
      <c r="I878" s="5">
        <v>223.66</v>
      </c>
      <c r="J878" s="5">
        <v>225.16</v>
      </c>
      <c r="K878" s="5">
        <v>222.405</v>
      </c>
      <c r="L878" s="5">
        <v>223.482</v>
      </c>
      <c r="M878" s="6" t="s">
        <v>7584</v>
      </c>
      <c r="N878" s="6" t="s">
        <v>7585</v>
      </c>
      <c r="O878" s="6" t="s">
        <v>7586</v>
      </c>
      <c r="P878" s="5">
        <v>0</v>
      </c>
      <c r="Q878" s="5">
        <v>0</v>
      </c>
      <c r="R878" s="6"/>
      <c r="S878" s="7"/>
    </row>
    <row r="879" spans="1:19" ht="13" x14ac:dyDescent="0.15">
      <c r="A879" s="5">
        <v>397</v>
      </c>
      <c r="B879" s="6" t="s">
        <v>28</v>
      </c>
      <c r="C879" s="6" t="s">
        <v>3397</v>
      </c>
      <c r="D879" s="5">
        <v>28</v>
      </c>
      <c r="E879" s="6" t="s">
        <v>1619</v>
      </c>
      <c r="F879" s="5">
        <v>5</v>
      </c>
      <c r="G879" s="5">
        <v>0.7</v>
      </c>
      <c r="H879" s="5">
        <v>0.7</v>
      </c>
      <c r="I879" s="5">
        <v>225.16</v>
      </c>
      <c r="J879" s="5">
        <v>225.86</v>
      </c>
      <c r="K879" s="5">
        <v>223.482</v>
      </c>
      <c r="L879" s="5">
        <v>223.98500000000001</v>
      </c>
      <c r="M879" s="6" t="s">
        <v>7587</v>
      </c>
      <c r="N879" s="6" t="s">
        <v>7588</v>
      </c>
      <c r="O879" s="6" t="s">
        <v>7589</v>
      </c>
      <c r="P879" s="5">
        <v>0</v>
      </c>
      <c r="Q879" s="5">
        <v>0</v>
      </c>
      <c r="R879" s="6"/>
      <c r="S879" s="7"/>
    </row>
    <row r="880" spans="1:19" ht="13" x14ac:dyDescent="0.15">
      <c r="A880" s="5">
        <v>397</v>
      </c>
      <c r="B880" s="6" t="s">
        <v>28</v>
      </c>
      <c r="C880" s="6" t="s">
        <v>3397</v>
      </c>
      <c r="D880" s="5">
        <v>28</v>
      </c>
      <c r="E880" s="6" t="s">
        <v>1619</v>
      </c>
      <c r="F880" s="6" t="s">
        <v>119</v>
      </c>
      <c r="G880" s="5">
        <v>0.16</v>
      </c>
      <c r="H880" s="5">
        <v>0.16</v>
      </c>
      <c r="I880" s="5">
        <v>225.86</v>
      </c>
      <c r="J880" s="5">
        <v>226.02</v>
      </c>
      <c r="K880" s="5">
        <v>223.98500000000001</v>
      </c>
      <c r="L880" s="5">
        <v>224.1</v>
      </c>
      <c r="M880" s="6" t="s">
        <v>7590</v>
      </c>
      <c r="N880" s="6" t="s">
        <v>7591</v>
      </c>
      <c r="O880" s="6" t="s">
        <v>7592</v>
      </c>
      <c r="P880" s="5">
        <v>1</v>
      </c>
      <c r="Q880" s="5">
        <v>0</v>
      </c>
      <c r="R880" s="6"/>
      <c r="S880" s="7"/>
    </row>
    <row r="881" spans="1:19" ht="13" x14ac:dyDescent="0.15">
      <c r="A881" s="5">
        <v>397</v>
      </c>
      <c r="B881" s="6" t="s">
        <v>28</v>
      </c>
      <c r="C881" s="6" t="s">
        <v>3397</v>
      </c>
      <c r="D881" s="5">
        <v>29</v>
      </c>
      <c r="E881" s="6" t="s">
        <v>1619</v>
      </c>
      <c r="F881" s="5">
        <v>1</v>
      </c>
      <c r="G881" s="5">
        <v>1.49</v>
      </c>
      <c r="H881" s="5">
        <v>1.49</v>
      </c>
      <c r="I881" s="5">
        <v>224.1</v>
      </c>
      <c r="J881" s="5">
        <v>225.59</v>
      </c>
      <c r="K881" s="5">
        <v>224.1</v>
      </c>
      <c r="L881" s="5">
        <v>225.46199999999999</v>
      </c>
      <c r="M881" s="6" t="s">
        <v>7593</v>
      </c>
      <c r="N881" s="6" t="s">
        <v>7594</v>
      </c>
      <c r="O881" s="6" t="s">
        <v>7595</v>
      </c>
      <c r="P881" s="5">
        <v>0</v>
      </c>
      <c r="Q881" s="5">
        <v>0</v>
      </c>
      <c r="R881" s="6"/>
      <c r="S881" s="7"/>
    </row>
    <row r="882" spans="1:19" ht="13" x14ac:dyDescent="0.15">
      <c r="A882" s="5">
        <v>397</v>
      </c>
      <c r="B882" s="6" t="s">
        <v>28</v>
      </c>
      <c r="C882" s="6" t="s">
        <v>3397</v>
      </c>
      <c r="D882" s="5">
        <v>29</v>
      </c>
      <c r="E882" s="6" t="s">
        <v>1619</v>
      </c>
      <c r="F882" s="5">
        <v>2</v>
      </c>
      <c r="G882" s="5">
        <v>1.5</v>
      </c>
      <c r="H882" s="5">
        <v>1.5</v>
      </c>
      <c r="I882" s="5">
        <v>225.59</v>
      </c>
      <c r="J882" s="5">
        <v>227.09</v>
      </c>
      <c r="K882" s="5">
        <v>225.46199999999999</v>
      </c>
      <c r="L882" s="5">
        <v>226.834</v>
      </c>
      <c r="M882" s="6" t="s">
        <v>7596</v>
      </c>
      <c r="N882" s="6" t="s">
        <v>7597</v>
      </c>
      <c r="O882" s="6" t="s">
        <v>7598</v>
      </c>
      <c r="P882" s="5">
        <v>0</v>
      </c>
      <c r="Q882" s="5">
        <v>0</v>
      </c>
      <c r="R882" s="6"/>
      <c r="S882" s="7"/>
    </row>
    <row r="883" spans="1:19" ht="13" x14ac:dyDescent="0.15">
      <c r="A883" s="5">
        <v>397</v>
      </c>
      <c r="B883" s="6" t="s">
        <v>28</v>
      </c>
      <c r="C883" s="6" t="s">
        <v>3397</v>
      </c>
      <c r="D883" s="5">
        <v>29</v>
      </c>
      <c r="E883" s="6" t="s">
        <v>1619</v>
      </c>
      <c r="F883" s="5">
        <v>3</v>
      </c>
      <c r="G883" s="5">
        <v>1.49</v>
      </c>
      <c r="H883" s="5">
        <v>1.49</v>
      </c>
      <c r="I883" s="5">
        <v>227.09</v>
      </c>
      <c r="J883" s="5">
        <v>228.58</v>
      </c>
      <c r="K883" s="5">
        <v>226.834</v>
      </c>
      <c r="L883" s="5">
        <v>228.196</v>
      </c>
      <c r="M883" s="6" t="s">
        <v>7599</v>
      </c>
      <c r="N883" s="6" t="s">
        <v>7600</v>
      </c>
      <c r="O883" s="6" t="s">
        <v>7601</v>
      </c>
      <c r="P883" s="5">
        <v>0</v>
      </c>
      <c r="Q883" s="5">
        <v>0</v>
      </c>
      <c r="R883" s="6"/>
      <c r="S883" s="7"/>
    </row>
    <row r="884" spans="1:19" ht="13" x14ac:dyDescent="0.15">
      <c r="A884" s="5">
        <v>397</v>
      </c>
      <c r="B884" s="6" t="s">
        <v>28</v>
      </c>
      <c r="C884" s="6" t="s">
        <v>3397</v>
      </c>
      <c r="D884" s="5">
        <v>29</v>
      </c>
      <c r="E884" s="6" t="s">
        <v>1619</v>
      </c>
      <c r="F884" s="5">
        <v>4</v>
      </c>
      <c r="G884" s="5">
        <v>0.6</v>
      </c>
      <c r="H884" s="5">
        <v>0.6</v>
      </c>
      <c r="I884" s="5">
        <v>228.58</v>
      </c>
      <c r="J884" s="5">
        <v>229.18</v>
      </c>
      <c r="K884" s="5">
        <v>228.196</v>
      </c>
      <c r="L884" s="5">
        <v>228.745</v>
      </c>
      <c r="M884" s="6" t="s">
        <v>7602</v>
      </c>
      <c r="N884" s="6" t="s">
        <v>7603</v>
      </c>
      <c r="O884" s="6" t="s">
        <v>7604</v>
      </c>
      <c r="P884" s="5">
        <v>0</v>
      </c>
      <c r="Q884" s="5">
        <v>0</v>
      </c>
      <c r="R884" s="6"/>
      <c r="S884" s="7"/>
    </row>
    <row r="885" spans="1:19" ht="13" x14ac:dyDescent="0.15">
      <c r="A885" s="5">
        <v>397</v>
      </c>
      <c r="B885" s="6" t="s">
        <v>28</v>
      </c>
      <c r="C885" s="6" t="s">
        <v>3397</v>
      </c>
      <c r="D885" s="5">
        <v>29</v>
      </c>
      <c r="E885" s="6" t="s">
        <v>1619</v>
      </c>
      <c r="F885" s="6" t="s">
        <v>119</v>
      </c>
      <c r="G885" s="5">
        <v>0.17</v>
      </c>
      <c r="H885" s="5">
        <v>0.17</v>
      </c>
      <c r="I885" s="5">
        <v>229.18</v>
      </c>
      <c r="J885" s="5">
        <v>229.35</v>
      </c>
      <c r="K885" s="5">
        <v>228.745</v>
      </c>
      <c r="L885" s="5">
        <v>228.9</v>
      </c>
      <c r="M885" s="6" t="s">
        <v>7605</v>
      </c>
      <c r="N885" s="6" t="s">
        <v>7606</v>
      </c>
      <c r="O885" s="6" t="s">
        <v>7607</v>
      </c>
      <c r="P885" s="5">
        <v>1</v>
      </c>
      <c r="Q885" s="5">
        <v>0</v>
      </c>
      <c r="R885" s="6"/>
      <c r="S885" s="7"/>
    </row>
    <row r="886" spans="1:19" ht="13" x14ac:dyDescent="0.15">
      <c r="A886" s="5">
        <v>397</v>
      </c>
      <c r="B886" s="6" t="s">
        <v>28</v>
      </c>
      <c r="C886" s="6" t="s">
        <v>3397</v>
      </c>
      <c r="D886" s="5">
        <v>30</v>
      </c>
      <c r="E886" s="6" t="s">
        <v>1619</v>
      </c>
      <c r="F886" s="5">
        <v>1</v>
      </c>
      <c r="G886" s="5">
        <v>1.49</v>
      </c>
      <c r="H886" s="5">
        <v>1.49</v>
      </c>
      <c r="I886" s="5">
        <v>228.9</v>
      </c>
      <c r="J886" s="5">
        <v>230.39</v>
      </c>
      <c r="K886" s="5">
        <v>228.9</v>
      </c>
      <c r="L886" s="5">
        <v>230.03399999999999</v>
      </c>
      <c r="M886" s="6" t="s">
        <v>7608</v>
      </c>
      <c r="N886" s="6" t="s">
        <v>7609</v>
      </c>
      <c r="O886" s="6" t="s">
        <v>7610</v>
      </c>
      <c r="P886" s="5">
        <v>0</v>
      </c>
      <c r="Q886" s="5">
        <v>0</v>
      </c>
      <c r="R886" s="6"/>
      <c r="S886" s="7"/>
    </row>
    <row r="887" spans="1:19" ht="13" x14ac:dyDescent="0.15">
      <c r="A887" s="5">
        <v>397</v>
      </c>
      <c r="B887" s="6" t="s">
        <v>28</v>
      </c>
      <c r="C887" s="6" t="s">
        <v>3397</v>
      </c>
      <c r="D887" s="5">
        <v>30</v>
      </c>
      <c r="E887" s="6" t="s">
        <v>1619</v>
      </c>
      <c r="F887" s="5">
        <v>2</v>
      </c>
      <c r="G887" s="5">
        <v>1.49</v>
      </c>
      <c r="H887" s="5">
        <v>1.49</v>
      </c>
      <c r="I887" s="5">
        <v>230.39</v>
      </c>
      <c r="J887" s="5">
        <v>231.88</v>
      </c>
      <c r="K887" s="5">
        <v>230.03399999999999</v>
      </c>
      <c r="L887" s="5">
        <v>231.167</v>
      </c>
      <c r="M887" s="6" t="s">
        <v>7611</v>
      </c>
      <c r="N887" s="6" t="s">
        <v>7612</v>
      </c>
      <c r="O887" s="6" t="s">
        <v>7613</v>
      </c>
      <c r="P887" s="5">
        <v>0</v>
      </c>
      <c r="Q887" s="5">
        <v>0</v>
      </c>
      <c r="R887" s="6"/>
      <c r="S887" s="7"/>
    </row>
    <row r="888" spans="1:19" ht="13" x14ac:dyDescent="0.15">
      <c r="A888" s="5">
        <v>397</v>
      </c>
      <c r="B888" s="6" t="s">
        <v>28</v>
      </c>
      <c r="C888" s="6" t="s">
        <v>3397</v>
      </c>
      <c r="D888" s="5">
        <v>30</v>
      </c>
      <c r="E888" s="6" t="s">
        <v>1619</v>
      </c>
      <c r="F888" s="5">
        <v>3</v>
      </c>
      <c r="G888" s="5">
        <v>1.49</v>
      </c>
      <c r="H888" s="5">
        <v>1.49</v>
      </c>
      <c r="I888" s="5">
        <v>231.88</v>
      </c>
      <c r="J888" s="5">
        <v>233.37</v>
      </c>
      <c r="K888" s="5">
        <v>231.167</v>
      </c>
      <c r="L888" s="5">
        <v>232.30099999999999</v>
      </c>
      <c r="M888" s="6" t="s">
        <v>7614</v>
      </c>
      <c r="N888" s="6" t="s">
        <v>7615</v>
      </c>
      <c r="O888" s="6" t="s">
        <v>7616</v>
      </c>
      <c r="P888" s="5">
        <v>0</v>
      </c>
      <c r="Q888" s="5">
        <v>0</v>
      </c>
      <c r="R888" s="6"/>
      <c r="S888" s="7"/>
    </row>
    <row r="889" spans="1:19" ht="13" x14ac:dyDescent="0.15">
      <c r="A889" s="5">
        <v>397</v>
      </c>
      <c r="B889" s="6" t="s">
        <v>28</v>
      </c>
      <c r="C889" s="6" t="s">
        <v>3397</v>
      </c>
      <c r="D889" s="5">
        <v>30</v>
      </c>
      <c r="E889" s="6" t="s">
        <v>1619</v>
      </c>
      <c r="F889" s="5">
        <v>4</v>
      </c>
      <c r="G889" s="5">
        <v>1.28</v>
      </c>
      <c r="H889" s="5">
        <v>1.28</v>
      </c>
      <c r="I889" s="5">
        <v>233.37</v>
      </c>
      <c r="J889" s="5">
        <v>234.65</v>
      </c>
      <c r="K889" s="5">
        <v>232.30099999999999</v>
      </c>
      <c r="L889" s="5">
        <v>233.27500000000001</v>
      </c>
      <c r="M889" s="6" t="s">
        <v>7617</v>
      </c>
      <c r="N889" s="6" t="s">
        <v>7618</v>
      </c>
      <c r="O889" s="6" t="s">
        <v>7619</v>
      </c>
      <c r="P889" s="5">
        <v>0</v>
      </c>
      <c r="Q889" s="5">
        <v>0</v>
      </c>
      <c r="R889" s="6"/>
      <c r="S889" s="7"/>
    </row>
    <row r="890" spans="1:19" ht="13" x14ac:dyDescent="0.15">
      <c r="A890" s="5">
        <v>397</v>
      </c>
      <c r="B890" s="6" t="s">
        <v>28</v>
      </c>
      <c r="C890" s="6" t="s">
        <v>3397</v>
      </c>
      <c r="D890" s="5">
        <v>30</v>
      </c>
      <c r="E890" s="6" t="s">
        <v>1619</v>
      </c>
      <c r="F890" s="5">
        <v>5</v>
      </c>
      <c r="G890" s="5">
        <v>0.52</v>
      </c>
      <c r="H890" s="5">
        <v>0.52</v>
      </c>
      <c r="I890" s="5">
        <v>234.65</v>
      </c>
      <c r="J890" s="5">
        <v>235.17</v>
      </c>
      <c r="K890" s="5">
        <v>233.27500000000001</v>
      </c>
      <c r="L890" s="5">
        <v>233.67099999999999</v>
      </c>
      <c r="M890" s="6" t="s">
        <v>7620</v>
      </c>
      <c r="N890" s="6" t="s">
        <v>7621</v>
      </c>
      <c r="O890" s="6" t="s">
        <v>7622</v>
      </c>
      <c r="P890" s="5">
        <v>0</v>
      </c>
      <c r="Q890" s="5">
        <v>0</v>
      </c>
      <c r="R890" s="6"/>
      <c r="S890" s="7"/>
    </row>
    <row r="891" spans="1:19" ht="13" x14ac:dyDescent="0.15">
      <c r="A891" s="5">
        <v>397</v>
      </c>
      <c r="B891" s="6" t="s">
        <v>28</v>
      </c>
      <c r="C891" s="6" t="s">
        <v>3397</v>
      </c>
      <c r="D891" s="5">
        <v>30</v>
      </c>
      <c r="E891" s="6" t="s">
        <v>1619</v>
      </c>
      <c r="F891" s="6" t="s">
        <v>119</v>
      </c>
      <c r="G891" s="5">
        <v>0.17</v>
      </c>
      <c r="H891" s="5">
        <v>0.17</v>
      </c>
      <c r="I891" s="5">
        <v>235.17</v>
      </c>
      <c r="J891" s="5">
        <v>235.34</v>
      </c>
      <c r="K891" s="5">
        <v>233.67099999999999</v>
      </c>
      <c r="L891" s="5">
        <v>233.8</v>
      </c>
      <c r="M891" s="6" t="s">
        <v>7623</v>
      </c>
      <c r="N891" s="6" t="s">
        <v>7624</v>
      </c>
      <c r="O891" s="6" t="s">
        <v>7625</v>
      </c>
      <c r="P891" s="5">
        <v>1</v>
      </c>
      <c r="Q891" s="5">
        <v>0</v>
      </c>
      <c r="R891" s="6"/>
      <c r="S891" s="7"/>
    </row>
    <row r="892" spans="1:19" ht="13" x14ac:dyDescent="0.15">
      <c r="A892" s="5">
        <v>397</v>
      </c>
      <c r="B892" s="6" t="s">
        <v>28</v>
      </c>
      <c r="C892" s="6" t="s">
        <v>3397</v>
      </c>
      <c r="D892" s="5">
        <v>31</v>
      </c>
      <c r="E892" s="6" t="s">
        <v>1619</v>
      </c>
      <c r="F892" s="5">
        <v>1</v>
      </c>
      <c r="G892" s="5">
        <v>1.49</v>
      </c>
      <c r="H892" s="5">
        <v>1.49</v>
      </c>
      <c r="I892" s="5">
        <v>233.8</v>
      </c>
      <c r="J892" s="5">
        <v>235.29</v>
      </c>
      <c r="K892" s="5">
        <v>233.8</v>
      </c>
      <c r="L892" s="5">
        <v>234.815</v>
      </c>
      <c r="M892" s="6" t="s">
        <v>7626</v>
      </c>
      <c r="N892" s="6" t="s">
        <v>7627</v>
      </c>
      <c r="O892" s="6" t="s">
        <v>7628</v>
      </c>
      <c r="P892" s="5">
        <v>0</v>
      </c>
      <c r="Q892" s="5">
        <v>0</v>
      </c>
      <c r="R892" s="6"/>
      <c r="S892" s="7"/>
    </row>
    <row r="893" spans="1:19" ht="13" x14ac:dyDescent="0.15">
      <c r="A893" s="5">
        <v>397</v>
      </c>
      <c r="B893" s="6" t="s">
        <v>28</v>
      </c>
      <c r="C893" s="6" t="s">
        <v>3397</v>
      </c>
      <c r="D893" s="5">
        <v>31</v>
      </c>
      <c r="E893" s="6" t="s">
        <v>1619</v>
      </c>
      <c r="F893" s="5">
        <v>2</v>
      </c>
      <c r="G893" s="5">
        <v>1.5</v>
      </c>
      <c r="H893" s="5">
        <v>1.5</v>
      </c>
      <c r="I893" s="5">
        <v>235.29</v>
      </c>
      <c r="J893" s="5">
        <v>236.79</v>
      </c>
      <c r="K893" s="5">
        <v>234.815</v>
      </c>
      <c r="L893" s="5">
        <v>235.83600000000001</v>
      </c>
      <c r="M893" s="6" t="s">
        <v>7629</v>
      </c>
      <c r="N893" s="6" t="s">
        <v>7630</v>
      </c>
      <c r="O893" s="6" t="s">
        <v>7631</v>
      </c>
      <c r="P893" s="5">
        <v>0</v>
      </c>
      <c r="Q893" s="5">
        <v>0</v>
      </c>
      <c r="R893" s="6"/>
      <c r="S893" s="7"/>
    </row>
    <row r="894" spans="1:19" ht="13" x14ac:dyDescent="0.15">
      <c r="A894" s="5">
        <v>397</v>
      </c>
      <c r="B894" s="6" t="s">
        <v>28</v>
      </c>
      <c r="C894" s="6" t="s">
        <v>3397</v>
      </c>
      <c r="D894" s="5">
        <v>31</v>
      </c>
      <c r="E894" s="6" t="s">
        <v>1619</v>
      </c>
      <c r="F894" s="5">
        <v>3</v>
      </c>
      <c r="G894" s="5">
        <v>1.5</v>
      </c>
      <c r="H894" s="5">
        <v>1.5</v>
      </c>
      <c r="I894" s="5">
        <v>236.79</v>
      </c>
      <c r="J894" s="5">
        <v>238.29</v>
      </c>
      <c r="K894" s="5">
        <v>235.83600000000001</v>
      </c>
      <c r="L894" s="5">
        <v>236.857</v>
      </c>
      <c r="M894" s="6" t="s">
        <v>7632</v>
      </c>
      <c r="N894" s="6" t="s">
        <v>7633</v>
      </c>
      <c r="O894" s="6" t="s">
        <v>7634</v>
      </c>
      <c r="P894" s="5">
        <v>0</v>
      </c>
      <c r="Q894" s="5">
        <v>0</v>
      </c>
      <c r="R894" s="6"/>
      <c r="S894" s="7"/>
    </row>
    <row r="895" spans="1:19" ht="13" x14ac:dyDescent="0.15">
      <c r="A895" s="5">
        <v>397</v>
      </c>
      <c r="B895" s="6" t="s">
        <v>28</v>
      </c>
      <c r="C895" s="6" t="s">
        <v>3397</v>
      </c>
      <c r="D895" s="5">
        <v>31</v>
      </c>
      <c r="E895" s="6" t="s">
        <v>1619</v>
      </c>
      <c r="F895" s="5">
        <v>4</v>
      </c>
      <c r="G895" s="5">
        <v>1.49</v>
      </c>
      <c r="H895" s="5">
        <v>1.49</v>
      </c>
      <c r="I895" s="5">
        <v>238.29</v>
      </c>
      <c r="J895" s="5">
        <v>239.78</v>
      </c>
      <c r="K895" s="5">
        <v>236.857</v>
      </c>
      <c r="L895" s="5">
        <v>237.87200000000001</v>
      </c>
      <c r="M895" s="6" t="s">
        <v>7635</v>
      </c>
      <c r="N895" s="6" t="s">
        <v>7636</v>
      </c>
      <c r="O895" s="6" t="s">
        <v>7637</v>
      </c>
      <c r="P895" s="5">
        <v>0</v>
      </c>
      <c r="Q895" s="5">
        <v>0</v>
      </c>
      <c r="R895" s="6"/>
      <c r="S895" s="7"/>
    </row>
    <row r="896" spans="1:19" ht="13" x14ac:dyDescent="0.15">
      <c r="A896" s="5">
        <v>397</v>
      </c>
      <c r="B896" s="6" t="s">
        <v>28</v>
      </c>
      <c r="C896" s="6" t="s">
        <v>3397</v>
      </c>
      <c r="D896" s="5">
        <v>31</v>
      </c>
      <c r="E896" s="6" t="s">
        <v>1619</v>
      </c>
      <c r="F896" s="5">
        <v>5</v>
      </c>
      <c r="G896" s="5">
        <v>0.69</v>
      </c>
      <c r="H896" s="5">
        <v>0.69</v>
      </c>
      <c r="I896" s="5">
        <v>239.78</v>
      </c>
      <c r="J896" s="5">
        <v>240.47</v>
      </c>
      <c r="K896" s="5">
        <v>237.87200000000001</v>
      </c>
      <c r="L896" s="5">
        <v>238.34200000000001</v>
      </c>
      <c r="M896" s="6" t="s">
        <v>7638</v>
      </c>
      <c r="N896" s="6" t="s">
        <v>7639</v>
      </c>
      <c r="O896" s="6" t="s">
        <v>7640</v>
      </c>
      <c r="P896" s="5">
        <v>0</v>
      </c>
      <c r="Q896" s="5">
        <v>0</v>
      </c>
      <c r="R896" s="6"/>
      <c r="S896" s="7"/>
    </row>
    <row r="897" spans="1:19" ht="13" x14ac:dyDescent="0.15">
      <c r="A897" s="5">
        <v>397</v>
      </c>
      <c r="B897" s="6" t="s">
        <v>28</v>
      </c>
      <c r="C897" s="6" t="s">
        <v>3397</v>
      </c>
      <c r="D897" s="5">
        <v>31</v>
      </c>
      <c r="E897" s="6" t="s">
        <v>1619</v>
      </c>
      <c r="F897" s="6" t="s">
        <v>119</v>
      </c>
      <c r="G897" s="5">
        <v>0.38</v>
      </c>
      <c r="H897" s="5">
        <v>0.38</v>
      </c>
      <c r="I897" s="5">
        <v>240.47</v>
      </c>
      <c r="J897" s="5">
        <v>240.85</v>
      </c>
      <c r="K897" s="5">
        <v>238.34200000000001</v>
      </c>
      <c r="L897" s="5">
        <v>238.6</v>
      </c>
      <c r="M897" s="6" t="s">
        <v>7641</v>
      </c>
      <c r="N897" s="6" t="s">
        <v>7642</v>
      </c>
      <c r="O897" s="6" t="s">
        <v>7643</v>
      </c>
      <c r="P897" s="5">
        <v>1</v>
      </c>
      <c r="Q897" s="5">
        <v>0</v>
      </c>
      <c r="R897" s="6"/>
      <c r="S897" s="7"/>
    </row>
    <row r="898" spans="1:19" ht="13" x14ac:dyDescent="0.15">
      <c r="A898" s="5">
        <v>397</v>
      </c>
      <c r="B898" s="6" t="s">
        <v>28</v>
      </c>
      <c r="C898" s="6" t="s">
        <v>3397</v>
      </c>
      <c r="D898" s="5">
        <v>32</v>
      </c>
      <c r="E898" s="6" t="s">
        <v>1619</v>
      </c>
      <c r="F898" s="5">
        <v>1</v>
      </c>
      <c r="G898" s="5">
        <v>1.49</v>
      </c>
      <c r="H898" s="5">
        <v>1.49</v>
      </c>
      <c r="I898" s="5">
        <v>238.6</v>
      </c>
      <c r="J898" s="5">
        <v>240.09</v>
      </c>
      <c r="K898" s="5">
        <v>238.6</v>
      </c>
      <c r="L898" s="5">
        <v>240.001</v>
      </c>
      <c r="M898" s="6" t="s">
        <v>7644</v>
      </c>
      <c r="N898" s="6" t="s">
        <v>7645</v>
      </c>
      <c r="O898" s="6" t="s">
        <v>7646</v>
      </c>
      <c r="P898" s="5">
        <v>0</v>
      </c>
      <c r="Q898" s="5">
        <v>0</v>
      </c>
      <c r="R898" s="6"/>
      <c r="S898" s="7"/>
    </row>
    <row r="899" spans="1:19" ht="13" x14ac:dyDescent="0.15">
      <c r="A899" s="5">
        <v>397</v>
      </c>
      <c r="B899" s="6" t="s">
        <v>28</v>
      </c>
      <c r="C899" s="6" t="s">
        <v>3397</v>
      </c>
      <c r="D899" s="5">
        <v>32</v>
      </c>
      <c r="E899" s="6" t="s">
        <v>1619</v>
      </c>
      <c r="F899" s="5">
        <v>2</v>
      </c>
      <c r="G899" s="5">
        <v>1.5</v>
      </c>
      <c r="H899" s="5">
        <v>1.5</v>
      </c>
      <c r="I899" s="5">
        <v>240.09</v>
      </c>
      <c r="J899" s="5">
        <v>241.59</v>
      </c>
      <c r="K899" s="5">
        <v>240.001</v>
      </c>
      <c r="L899" s="5">
        <v>241.41200000000001</v>
      </c>
      <c r="M899" s="6" t="s">
        <v>7647</v>
      </c>
      <c r="N899" s="6" t="s">
        <v>7648</v>
      </c>
      <c r="O899" s="6" t="s">
        <v>7649</v>
      </c>
      <c r="P899" s="5">
        <v>0</v>
      </c>
      <c r="Q899" s="5">
        <v>0</v>
      </c>
      <c r="R899" s="6"/>
      <c r="S899" s="7"/>
    </row>
    <row r="900" spans="1:19" ht="13" x14ac:dyDescent="0.15">
      <c r="A900" s="5">
        <v>397</v>
      </c>
      <c r="B900" s="6" t="s">
        <v>28</v>
      </c>
      <c r="C900" s="6" t="s">
        <v>3397</v>
      </c>
      <c r="D900" s="5">
        <v>32</v>
      </c>
      <c r="E900" s="6" t="s">
        <v>1619</v>
      </c>
      <c r="F900" s="5">
        <v>3</v>
      </c>
      <c r="G900" s="5">
        <v>1.42</v>
      </c>
      <c r="H900" s="5">
        <v>1.42</v>
      </c>
      <c r="I900" s="5">
        <v>241.59</v>
      </c>
      <c r="J900" s="5">
        <v>243.01</v>
      </c>
      <c r="K900" s="5">
        <v>241.41200000000001</v>
      </c>
      <c r="L900" s="5">
        <v>242.74799999999999</v>
      </c>
      <c r="M900" s="6" t="s">
        <v>7650</v>
      </c>
      <c r="N900" s="6" t="s">
        <v>7651</v>
      </c>
      <c r="O900" s="6" t="s">
        <v>7652</v>
      </c>
      <c r="P900" s="5">
        <v>0</v>
      </c>
      <c r="Q900" s="5">
        <v>0</v>
      </c>
      <c r="R900" s="6"/>
      <c r="S900" s="7"/>
    </row>
    <row r="901" spans="1:19" ht="13" x14ac:dyDescent="0.15">
      <c r="A901" s="5">
        <v>397</v>
      </c>
      <c r="B901" s="6" t="s">
        <v>28</v>
      </c>
      <c r="C901" s="6" t="s">
        <v>3397</v>
      </c>
      <c r="D901" s="5">
        <v>32</v>
      </c>
      <c r="E901" s="6" t="s">
        <v>1619</v>
      </c>
      <c r="F901" s="5">
        <v>4</v>
      </c>
      <c r="G901" s="5">
        <v>0.61</v>
      </c>
      <c r="H901" s="5">
        <v>0.61</v>
      </c>
      <c r="I901" s="5">
        <v>243.01</v>
      </c>
      <c r="J901" s="5">
        <v>243.62</v>
      </c>
      <c r="K901" s="5">
        <v>242.74799999999999</v>
      </c>
      <c r="L901" s="5">
        <v>243.321</v>
      </c>
      <c r="M901" s="6" t="s">
        <v>7653</v>
      </c>
      <c r="N901" s="6" t="s">
        <v>7654</v>
      </c>
      <c r="O901" s="6" t="s">
        <v>7655</v>
      </c>
      <c r="P901" s="5">
        <v>0</v>
      </c>
      <c r="Q901" s="5">
        <v>0</v>
      </c>
      <c r="R901" s="6"/>
      <c r="S901" s="7"/>
    </row>
    <row r="902" spans="1:19" ht="13" x14ac:dyDescent="0.15">
      <c r="A902" s="5">
        <v>397</v>
      </c>
      <c r="B902" s="6" t="s">
        <v>28</v>
      </c>
      <c r="C902" s="6" t="s">
        <v>3397</v>
      </c>
      <c r="D902" s="5">
        <v>32</v>
      </c>
      <c r="E902" s="6" t="s">
        <v>1619</v>
      </c>
      <c r="F902" s="6" t="s">
        <v>119</v>
      </c>
      <c r="G902" s="5">
        <v>0.19</v>
      </c>
      <c r="H902" s="5">
        <v>0.19</v>
      </c>
      <c r="I902" s="5">
        <v>243.62</v>
      </c>
      <c r="J902" s="5">
        <v>243.81</v>
      </c>
      <c r="K902" s="5">
        <v>243.321</v>
      </c>
      <c r="L902" s="5">
        <v>243.5</v>
      </c>
      <c r="M902" s="6" t="s">
        <v>7656</v>
      </c>
      <c r="N902" s="6" t="s">
        <v>7657</v>
      </c>
      <c r="O902" s="6" t="s">
        <v>7658</v>
      </c>
      <c r="P902" s="5">
        <v>1</v>
      </c>
      <c r="Q902" s="5">
        <v>0</v>
      </c>
      <c r="R902" s="6"/>
      <c r="S902" s="7"/>
    </row>
    <row r="903" spans="1:19" ht="13" x14ac:dyDescent="0.15">
      <c r="A903" s="5">
        <v>397</v>
      </c>
      <c r="B903" s="6" t="s">
        <v>28</v>
      </c>
      <c r="C903" s="6" t="s">
        <v>3397</v>
      </c>
      <c r="D903" s="5">
        <v>33</v>
      </c>
      <c r="E903" s="6" t="s">
        <v>1619</v>
      </c>
      <c r="F903" s="5">
        <v>1</v>
      </c>
      <c r="G903" s="5">
        <v>1.49</v>
      </c>
      <c r="H903" s="5">
        <v>1.49</v>
      </c>
      <c r="I903" s="5">
        <v>243.5</v>
      </c>
      <c r="J903" s="5">
        <v>244.99</v>
      </c>
      <c r="K903" s="5">
        <v>243.5</v>
      </c>
      <c r="L903" s="5">
        <v>244.577</v>
      </c>
      <c r="M903" s="6" t="s">
        <v>7659</v>
      </c>
      <c r="N903" s="6" t="s">
        <v>7660</v>
      </c>
      <c r="O903" s="6" t="s">
        <v>7661</v>
      </c>
      <c r="P903" s="5">
        <v>0</v>
      </c>
      <c r="Q903" s="5">
        <v>0</v>
      </c>
      <c r="R903" s="6"/>
      <c r="S903" s="7"/>
    </row>
    <row r="904" spans="1:19" ht="13" x14ac:dyDescent="0.15">
      <c r="A904" s="5">
        <v>397</v>
      </c>
      <c r="B904" s="6" t="s">
        <v>28</v>
      </c>
      <c r="C904" s="6" t="s">
        <v>3397</v>
      </c>
      <c r="D904" s="5">
        <v>33</v>
      </c>
      <c r="E904" s="6" t="s">
        <v>1619</v>
      </c>
      <c r="F904" s="5">
        <v>2</v>
      </c>
      <c r="G904" s="5">
        <v>1.5</v>
      </c>
      <c r="H904" s="5">
        <v>1.5</v>
      </c>
      <c r="I904" s="5">
        <v>244.99</v>
      </c>
      <c r="J904" s="5">
        <v>246.49</v>
      </c>
      <c r="K904" s="5">
        <v>244.577</v>
      </c>
      <c r="L904" s="5">
        <v>245.661</v>
      </c>
      <c r="M904" s="6" t="s">
        <v>7662</v>
      </c>
      <c r="N904" s="6" t="s">
        <v>7663</v>
      </c>
      <c r="O904" s="6" t="s">
        <v>7664</v>
      </c>
      <c r="P904" s="5">
        <v>0</v>
      </c>
      <c r="Q904" s="5">
        <v>0</v>
      </c>
      <c r="R904" s="6"/>
      <c r="S904" s="7"/>
    </row>
    <row r="905" spans="1:19" ht="13" x14ac:dyDescent="0.15">
      <c r="A905" s="5">
        <v>397</v>
      </c>
      <c r="B905" s="6" t="s">
        <v>28</v>
      </c>
      <c r="C905" s="6" t="s">
        <v>3397</v>
      </c>
      <c r="D905" s="5">
        <v>33</v>
      </c>
      <c r="E905" s="6" t="s">
        <v>1619</v>
      </c>
      <c r="F905" s="5">
        <v>3</v>
      </c>
      <c r="G905" s="5">
        <v>1.49</v>
      </c>
      <c r="H905" s="5">
        <v>1.5</v>
      </c>
      <c r="I905" s="5">
        <v>246.49</v>
      </c>
      <c r="J905" s="5">
        <v>247.99</v>
      </c>
      <c r="K905" s="5">
        <v>245.661</v>
      </c>
      <c r="L905" s="5">
        <v>246.74600000000001</v>
      </c>
      <c r="M905" s="6" t="s">
        <v>7665</v>
      </c>
      <c r="N905" s="6" t="s">
        <v>7666</v>
      </c>
      <c r="O905" s="6" t="s">
        <v>7667</v>
      </c>
      <c r="P905" s="5">
        <v>0</v>
      </c>
      <c r="Q905" s="5">
        <v>0</v>
      </c>
      <c r="R905" s="6"/>
      <c r="S905" s="7"/>
    </row>
    <row r="906" spans="1:19" ht="13" x14ac:dyDescent="0.15">
      <c r="A906" s="5">
        <v>397</v>
      </c>
      <c r="B906" s="6" t="s">
        <v>28</v>
      </c>
      <c r="C906" s="6" t="s">
        <v>3397</v>
      </c>
      <c r="D906" s="5">
        <v>33</v>
      </c>
      <c r="E906" s="6" t="s">
        <v>1619</v>
      </c>
      <c r="F906" s="5">
        <v>4</v>
      </c>
      <c r="G906" s="5">
        <v>1.31</v>
      </c>
      <c r="H906" s="5">
        <v>1.31</v>
      </c>
      <c r="I906" s="5">
        <v>247.99</v>
      </c>
      <c r="J906" s="5">
        <v>249.3</v>
      </c>
      <c r="K906" s="5">
        <v>246.74600000000001</v>
      </c>
      <c r="L906" s="5">
        <v>247.69300000000001</v>
      </c>
      <c r="M906" s="6" t="s">
        <v>7668</v>
      </c>
      <c r="N906" s="6" t="s">
        <v>7669</v>
      </c>
      <c r="O906" s="6" t="s">
        <v>7670</v>
      </c>
      <c r="P906" s="5">
        <v>0</v>
      </c>
      <c r="Q906" s="5">
        <v>0</v>
      </c>
      <c r="R906" s="6"/>
      <c r="S906" s="7"/>
    </row>
    <row r="907" spans="1:19" ht="13" x14ac:dyDescent="0.15">
      <c r="A907" s="5">
        <v>397</v>
      </c>
      <c r="B907" s="6" t="s">
        <v>28</v>
      </c>
      <c r="C907" s="6" t="s">
        <v>3397</v>
      </c>
      <c r="D907" s="5">
        <v>33</v>
      </c>
      <c r="E907" s="6" t="s">
        <v>1619</v>
      </c>
      <c r="F907" s="5">
        <v>5</v>
      </c>
      <c r="G907" s="5">
        <v>0.63</v>
      </c>
      <c r="H907" s="5">
        <v>0.63</v>
      </c>
      <c r="I907" s="5">
        <v>249.3</v>
      </c>
      <c r="J907" s="5">
        <v>249.93</v>
      </c>
      <c r="K907" s="5">
        <v>247.69300000000001</v>
      </c>
      <c r="L907" s="5">
        <v>248.148</v>
      </c>
      <c r="M907" s="6" t="s">
        <v>7671</v>
      </c>
      <c r="N907" s="6" t="s">
        <v>7672</v>
      </c>
      <c r="O907" s="6" t="s">
        <v>7673</v>
      </c>
      <c r="P907" s="5">
        <v>0</v>
      </c>
      <c r="Q907" s="5">
        <v>0</v>
      </c>
      <c r="R907" s="6"/>
      <c r="S907" s="7"/>
    </row>
    <row r="908" spans="1:19" ht="13" x14ac:dyDescent="0.15">
      <c r="A908" s="5">
        <v>397</v>
      </c>
      <c r="B908" s="6" t="s">
        <v>28</v>
      </c>
      <c r="C908" s="6" t="s">
        <v>3397</v>
      </c>
      <c r="D908" s="5">
        <v>33</v>
      </c>
      <c r="E908" s="6" t="s">
        <v>1619</v>
      </c>
      <c r="F908" s="6" t="s">
        <v>119</v>
      </c>
      <c r="G908" s="5">
        <v>0.21</v>
      </c>
      <c r="H908" s="5">
        <v>0.21</v>
      </c>
      <c r="I908" s="5">
        <v>249.93</v>
      </c>
      <c r="J908" s="5">
        <v>250.14</v>
      </c>
      <c r="K908" s="5">
        <v>248.148</v>
      </c>
      <c r="L908" s="5">
        <v>248.3</v>
      </c>
      <c r="M908" s="6" t="s">
        <v>7674</v>
      </c>
      <c r="N908" s="6" t="s">
        <v>7675</v>
      </c>
      <c r="O908" s="6" t="s">
        <v>7676</v>
      </c>
      <c r="P908" s="5">
        <v>1</v>
      </c>
      <c r="Q908" s="5">
        <v>0</v>
      </c>
      <c r="R908" s="6"/>
      <c r="S908" s="7"/>
    </row>
    <row r="909" spans="1:19" ht="13" x14ac:dyDescent="0.15">
      <c r="A909" s="5">
        <v>397</v>
      </c>
      <c r="B909" s="6" t="s">
        <v>28</v>
      </c>
      <c r="C909" s="6" t="s">
        <v>3397</v>
      </c>
      <c r="D909" s="5">
        <v>34</v>
      </c>
      <c r="E909" s="6" t="s">
        <v>1619</v>
      </c>
      <c r="F909" s="5">
        <v>1</v>
      </c>
      <c r="G909" s="5">
        <v>1.49</v>
      </c>
      <c r="H909" s="5">
        <v>1.49</v>
      </c>
      <c r="I909" s="5">
        <v>248.3</v>
      </c>
      <c r="J909" s="5">
        <v>249.79</v>
      </c>
      <c r="K909" s="5">
        <v>248.3</v>
      </c>
      <c r="L909" s="5">
        <v>249.41499999999999</v>
      </c>
      <c r="M909" s="6" t="s">
        <v>7677</v>
      </c>
      <c r="N909" s="6" t="s">
        <v>7678</v>
      </c>
      <c r="O909" s="6" t="s">
        <v>7679</v>
      </c>
      <c r="P909" s="5">
        <v>0</v>
      </c>
      <c r="Q909" s="5">
        <v>0</v>
      </c>
      <c r="R909" s="6"/>
      <c r="S909" s="7"/>
    </row>
    <row r="910" spans="1:19" ht="13" x14ac:dyDescent="0.15">
      <c r="A910" s="5">
        <v>397</v>
      </c>
      <c r="B910" s="6" t="s">
        <v>28</v>
      </c>
      <c r="C910" s="6" t="s">
        <v>3397</v>
      </c>
      <c r="D910" s="5">
        <v>34</v>
      </c>
      <c r="E910" s="6" t="s">
        <v>1619</v>
      </c>
      <c r="F910" s="5">
        <v>2</v>
      </c>
      <c r="G910" s="5">
        <v>1.49</v>
      </c>
      <c r="H910" s="5">
        <v>1.49</v>
      </c>
      <c r="I910" s="5">
        <v>249.79</v>
      </c>
      <c r="J910" s="5">
        <v>251.28</v>
      </c>
      <c r="K910" s="5">
        <v>249.41499999999999</v>
      </c>
      <c r="L910" s="5">
        <v>250.529</v>
      </c>
      <c r="M910" s="6" t="s">
        <v>7680</v>
      </c>
      <c r="N910" s="6" t="s">
        <v>7681</v>
      </c>
      <c r="O910" s="6" t="s">
        <v>7682</v>
      </c>
      <c r="P910" s="5">
        <v>0</v>
      </c>
      <c r="Q910" s="5">
        <v>0</v>
      </c>
      <c r="R910" s="6"/>
      <c r="S910" s="7"/>
    </row>
    <row r="911" spans="1:19" ht="13" x14ac:dyDescent="0.15">
      <c r="A911" s="5">
        <v>397</v>
      </c>
      <c r="B911" s="6" t="s">
        <v>28</v>
      </c>
      <c r="C911" s="6" t="s">
        <v>3397</v>
      </c>
      <c r="D911" s="5">
        <v>34</v>
      </c>
      <c r="E911" s="6" t="s">
        <v>1619</v>
      </c>
      <c r="F911" s="5">
        <v>3</v>
      </c>
      <c r="G911" s="5">
        <v>1.5</v>
      </c>
      <c r="H911" s="5">
        <v>1.5</v>
      </c>
      <c r="I911" s="5">
        <v>251.28</v>
      </c>
      <c r="J911" s="5">
        <v>252.78</v>
      </c>
      <c r="K911" s="5">
        <v>250.529</v>
      </c>
      <c r="L911" s="5">
        <v>251.65100000000001</v>
      </c>
      <c r="M911" s="6" t="s">
        <v>7683</v>
      </c>
      <c r="N911" s="6" t="s">
        <v>7684</v>
      </c>
      <c r="O911" s="6" t="s">
        <v>7685</v>
      </c>
      <c r="P911" s="5">
        <v>0</v>
      </c>
      <c r="Q911" s="5">
        <v>0</v>
      </c>
      <c r="R911" s="6"/>
      <c r="S911" s="7"/>
    </row>
    <row r="912" spans="1:19" ht="13" x14ac:dyDescent="0.15">
      <c r="A912" s="5">
        <v>397</v>
      </c>
      <c r="B912" s="6" t="s">
        <v>28</v>
      </c>
      <c r="C912" s="6" t="s">
        <v>3397</v>
      </c>
      <c r="D912" s="5">
        <v>34</v>
      </c>
      <c r="E912" s="6" t="s">
        <v>1619</v>
      </c>
      <c r="F912" s="5">
        <v>4</v>
      </c>
      <c r="G912" s="5">
        <v>1.29</v>
      </c>
      <c r="H912" s="5">
        <v>1.29</v>
      </c>
      <c r="I912" s="5">
        <v>252.78</v>
      </c>
      <c r="J912" s="5">
        <v>254.07</v>
      </c>
      <c r="K912" s="5">
        <v>251.65100000000001</v>
      </c>
      <c r="L912" s="5">
        <v>252.61699999999999</v>
      </c>
      <c r="M912" s="6" t="s">
        <v>7686</v>
      </c>
      <c r="N912" s="6" t="s">
        <v>7687</v>
      </c>
      <c r="O912" s="6" t="s">
        <v>7688</v>
      </c>
      <c r="P912" s="5">
        <v>0</v>
      </c>
      <c r="Q912" s="5">
        <v>0</v>
      </c>
      <c r="R912" s="6"/>
      <c r="S912" s="7"/>
    </row>
    <row r="913" spans="1:19" ht="13" x14ac:dyDescent="0.15">
      <c r="A913" s="5">
        <v>397</v>
      </c>
      <c r="B913" s="6" t="s">
        <v>28</v>
      </c>
      <c r="C913" s="6" t="s">
        <v>3397</v>
      </c>
      <c r="D913" s="5">
        <v>34</v>
      </c>
      <c r="E913" s="6" t="s">
        <v>1619</v>
      </c>
      <c r="F913" s="5">
        <v>5</v>
      </c>
      <c r="G913" s="5">
        <v>0.6</v>
      </c>
      <c r="H913" s="5">
        <v>0.6</v>
      </c>
      <c r="I913" s="5">
        <v>254.07</v>
      </c>
      <c r="J913" s="5">
        <v>254.67</v>
      </c>
      <c r="K913" s="5">
        <v>252.61699999999999</v>
      </c>
      <c r="L913" s="5">
        <v>253.065</v>
      </c>
      <c r="M913" s="6" t="s">
        <v>7689</v>
      </c>
      <c r="N913" s="6" t="s">
        <v>7690</v>
      </c>
      <c r="O913" s="6" t="s">
        <v>7691</v>
      </c>
      <c r="P913" s="5">
        <v>0</v>
      </c>
      <c r="Q913" s="5">
        <v>0</v>
      </c>
      <c r="R913" s="6"/>
      <c r="S913" s="7"/>
    </row>
    <row r="914" spans="1:19" ht="13" x14ac:dyDescent="0.15">
      <c r="A914" s="5">
        <v>397</v>
      </c>
      <c r="B914" s="6" t="s">
        <v>28</v>
      </c>
      <c r="C914" s="6" t="s">
        <v>3397</v>
      </c>
      <c r="D914" s="5">
        <v>34</v>
      </c>
      <c r="E914" s="6" t="s">
        <v>1619</v>
      </c>
      <c r="F914" s="6" t="s">
        <v>119</v>
      </c>
      <c r="G914" s="5">
        <v>0.18</v>
      </c>
      <c r="H914" s="5">
        <v>0.18</v>
      </c>
      <c r="I914" s="5">
        <v>254.67</v>
      </c>
      <c r="J914" s="5">
        <v>254.85</v>
      </c>
      <c r="K914" s="5">
        <v>253.065</v>
      </c>
      <c r="L914" s="5">
        <v>253.2</v>
      </c>
      <c r="M914" s="6" t="s">
        <v>7692</v>
      </c>
      <c r="N914" s="6" t="s">
        <v>7693</v>
      </c>
      <c r="O914" s="6" t="s">
        <v>7694</v>
      </c>
      <c r="P914" s="5">
        <v>1</v>
      </c>
      <c r="Q914" s="5">
        <v>0</v>
      </c>
      <c r="R914" s="6"/>
      <c r="S914" s="7"/>
    </row>
    <row r="915" spans="1:19" ht="13" x14ac:dyDescent="0.15">
      <c r="A915" s="5">
        <v>397</v>
      </c>
      <c r="B915" s="6" t="s">
        <v>28</v>
      </c>
      <c r="C915" s="6" t="s">
        <v>3397</v>
      </c>
      <c r="D915" s="5">
        <v>35</v>
      </c>
      <c r="E915" s="6" t="s">
        <v>1619</v>
      </c>
      <c r="F915" s="5">
        <v>1</v>
      </c>
      <c r="G915" s="5">
        <v>1.49</v>
      </c>
      <c r="H915" s="5">
        <v>1.49</v>
      </c>
      <c r="I915" s="5">
        <v>253.2</v>
      </c>
      <c r="J915" s="5">
        <v>254.69</v>
      </c>
      <c r="K915" s="5">
        <v>253.2</v>
      </c>
      <c r="L915" s="5">
        <v>254.357</v>
      </c>
      <c r="M915" s="6" t="s">
        <v>7695</v>
      </c>
      <c r="N915" s="6" t="s">
        <v>7696</v>
      </c>
      <c r="O915" s="6" t="s">
        <v>7697</v>
      </c>
      <c r="P915" s="5">
        <v>0</v>
      </c>
      <c r="Q915" s="5">
        <v>0</v>
      </c>
      <c r="R915" s="6"/>
      <c r="S915" s="7"/>
    </row>
    <row r="916" spans="1:19" ht="13" x14ac:dyDescent="0.15">
      <c r="A916" s="5">
        <v>397</v>
      </c>
      <c r="B916" s="6" t="s">
        <v>28</v>
      </c>
      <c r="C916" s="6" t="s">
        <v>3397</v>
      </c>
      <c r="D916" s="5">
        <v>35</v>
      </c>
      <c r="E916" s="6" t="s">
        <v>1619</v>
      </c>
      <c r="F916" s="5">
        <v>2</v>
      </c>
      <c r="G916" s="5">
        <v>1.5</v>
      </c>
      <c r="H916" s="5">
        <v>1.5</v>
      </c>
      <c r="I916" s="5">
        <v>254.69</v>
      </c>
      <c r="J916" s="5">
        <v>256.19</v>
      </c>
      <c r="K916" s="5">
        <v>254.357</v>
      </c>
      <c r="L916" s="5">
        <v>255.52199999999999</v>
      </c>
      <c r="M916" s="6" t="s">
        <v>7698</v>
      </c>
      <c r="N916" s="6" t="s">
        <v>7699</v>
      </c>
      <c r="O916" s="6" t="s">
        <v>7700</v>
      </c>
      <c r="P916" s="5">
        <v>0</v>
      </c>
      <c r="Q916" s="5">
        <v>0</v>
      </c>
      <c r="R916" s="6"/>
      <c r="S916" s="7"/>
    </row>
    <row r="917" spans="1:19" ht="13" x14ac:dyDescent="0.15">
      <c r="A917" s="5">
        <v>397</v>
      </c>
      <c r="B917" s="6" t="s">
        <v>28</v>
      </c>
      <c r="C917" s="6" t="s">
        <v>3397</v>
      </c>
      <c r="D917" s="5">
        <v>35</v>
      </c>
      <c r="E917" s="6" t="s">
        <v>1619</v>
      </c>
      <c r="F917" s="5">
        <v>3</v>
      </c>
      <c r="G917" s="5">
        <v>1.5</v>
      </c>
      <c r="H917" s="5">
        <v>1.5</v>
      </c>
      <c r="I917" s="5">
        <v>256.19</v>
      </c>
      <c r="J917" s="5">
        <v>257.69</v>
      </c>
      <c r="K917" s="5">
        <v>255.52199999999999</v>
      </c>
      <c r="L917" s="5">
        <v>256.68700000000001</v>
      </c>
      <c r="M917" s="6" t="s">
        <v>7701</v>
      </c>
      <c r="N917" s="6" t="s">
        <v>7702</v>
      </c>
      <c r="O917" s="6" t="s">
        <v>7703</v>
      </c>
      <c r="P917" s="5">
        <v>0</v>
      </c>
      <c r="Q917" s="5">
        <v>0</v>
      </c>
      <c r="R917" s="6"/>
      <c r="S917" s="7"/>
    </row>
    <row r="918" spans="1:19" ht="13" x14ac:dyDescent="0.15">
      <c r="A918" s="5">
        <v>397</v>
      </c>
      <c r="B918" s="6" t="s">
        <v>28</v>
      </c>
      <c r="C918" s="6" t="s">
        <v>3397</v>
      </c>
      <c r="D918" s="5">
        <v>35</v>
      </c>
      <c r="E918" s="6" t="s">
        <v>1619</v>
      </c>
      <c r="F918" s="5">
        <v>4</v>
      </c>
      <c r="G918" s="5">
        <v>0.92</v>
      </c>
      <c r="H918" s="5">
        <v>0.92</v>
      </c>
      <c r="I918" s="5">
        <v>257.69</v>
      </c>
      <c r="J918" s="5">
        <v>258.61</v>
      </c>
      <c r="K918" s="5">
        <v>256.68700000000001</v>
      </c>
      <c r="L918" s="5">
        <v>257.40199999999999</v>
      </c>
      <c r="M918" s="6" t="s">
        <v>7704</v>
      </c>
      <c r="N918" s="6" t="s">
        <v>7705</v>
      </c>
      <c r="O918" s="6" t="s">
        <v>7706</v>
      </c>
      <c r="P918" s="5">
        <v>0</v>
      </c>
      <c r="Q918" s="5">
        <v>0</v>
      </c>
      <c r="R918" s="6"/>
      <c r="S918" s="7"/>
    </row>
    <row r="919" spans="1:19" ht="13" x14ac:dyDescent="0.15">
      <c r="A919" s="5">
        <v>397</v>
      </c>
      <c r="B919" s="6" t="s">
        <v>28</v>
      </c>
      <c r="C919" s="6" t="s">
        <v>3397</v>
      </c>
      <c r="D919" s="5">
        <v>35</v>
      </c>
      <c r="E919" s="6" t="s">
        <v>1619</v>
      </c>
      <c r="F919" s="5">
        <v>5</v>
      </c>
      <c r="G919" s="5">
        <v>0.6</v>
      </c>
      <c r="H919" s="5">
        <v>0.6</v>
      </c>
      <c r="I919" s="5">
        <v>258.61</v>
      </c>
      <c r="J919" s="5">
        <v>259.20999999999998</v>
      </c>
      <c r="K919" s="5">
        <v>257.40199999999999</v>
      </c>
      <c r="L919" s="5">
        <v>257.86799999999999</v>
      </c>
      <c r="M919" s="6" t="s">
        <v>7707</v>
      </c>
      <c r="N919" s="6" t="s">
        <v>7708</v>
      </c>
      <c r="O919" s="6" t="s">
        <v>7709</v>
      </c>
      <c r="P919" s="5">
        <v>0</v>
      </c>
      <c r="Q919" s="5">
        <v>0</v>
      </c>
      <c r="R919" s="6"/>
      <c r="S919" s="7"/>
    </row>
    <row r="920" spans="1:19" ht="13" x14ac:dyDescent="0.15">
      <c r="A920" s="5">
        <v>397</v>
      </c>
      <c r="B920" s="6" t="s">
        <v>28</v>
      </c>
      <c r="C920" s="6" t="s">
        <v>3397</v>
      </c>
      <c r="D920" s="5">
        <v>35</v>
      </c>
      <c r="E920" s="6" t="s">
        <v>1619</v>
      </c>
      <c r="F920" s="6" t="s">
        <v>119</v>
      </c>
      <c r="G920" s="5">
        <v>0.17</v>
      </c>
      <c r="H920" s="5">
        <v>0.17</v>
      </c>
      <c r="I920" s="5">
        <v>259.20999999999998</v>
      </c>
      <c r="J920" s="5">
        <v>259.38</v>
      </c>
      <c r="K920" s="5">
        <v>257.86799999999999</v>
      </c>
      <c r="L920" s="5">
        <v>258</v>
      </c>
      <c r="M920" s="6" t="s">
        <v>7710</v>
      </c>
      <c r="N920" s="6" t="s">
        <v>7711</v>
      </c>
      <c r="O920" s="6" t="s">
        <v>7712</v>
      </c>
      <c r="P920" s="5">
        <v>1</v>
      </c>
      <c r="Q920" s="5">
        <v>0</v>
      </c>
      <c r="R920" s="6"/>
      <c r="S920" s="7"/>
    </row>
    <row r="921" spans="1:19" ht="13" x14ac:dyDescent="0.15">
      <c r="A921" s="5">
        <v>397</v>
      </c>
      <c r="B921" s="6" t="s">
        <v>28</v>
      </c>
      <c r="C921" s="6" t="s">
        <v>3397</v>
      </c>
      <c r="D921" s="5">
        <v>36</v>
      </c>
      <c r="E921" s="6" t="s">
        <v>1619</v>
      </c>
      <c r="F921" s="5">
        <v>1</v>
      </c>
      <c r="G921" s="5">
        <v>1.5</v>
      </c>
      <c r="H921" s="5">
        <v>1.5</v>
      </c>
      <c r="I921" s="5">
        <v>258</v>
      </c>
      <c r="J921" s="5">
        <v>259.5</v>
      </c>
      <c r="K921" s="5">
        <v>258</v>
      </c>
      <c r="L921" s="5">
        <v>259.12</v>
      </c>
      <c r="M921" s="6" t="s">
        <v>7713</v>
      </c>
      <c r="N921" s="6" t="s">
        <v>7714</v>
      </c>
      <c r="O921" s="6" t="s">
        <v>7715</v>
      </c>
      <c r="P921" s="5">
        <v>0</v>
      </c>
      <c r="Q921" s="5">
        <v>0</v>
      </c>
      <c r="R921" s="6"/>
      <c r="S921" s="7"/>
    </row>
    <row r="922" spans="1:19" ht="13" x14ac:dyDescent="0.15">
      <c r="A922" s="5">
        <v>397</v>
      </c>
      <c r="B922" s="6" t="s">
        <v>28</v>
      </c>
      <c r="C922" s="6" t="s">
        <v>3397</v>
      </c>
      <c r="D922" s="5">
        <v>36</v>
      </c>
      <c r="E922" s="6" t="s">
        <v>1619</v>
      </c>
      <c r="F922" s="5">
        <v>2</v>
      </c>
      <c r="G922" s="5">
        <v>1.49</v>
      </c>
      <c r="H922" s="5">
        <v>1.49</v>
      </c>
      <c r="I922" s="5">
        <v>259.5</v>
      </c>
      <c r="J922" s="5">
        <v>260.99</v>
      </c>
      <c r="K922" s="5">
        <v>259.12</v>
      </c>
      <c r="L922" s="5">
        <v>260.23399999999998</v>
      </c>
      <c r="M922" s="6" t="s">
        <v>7716</v>
      </c>
      <c r="N922" s="6" t="s">
        <v>7717</v>
      </c>
      <c r="O922" s="6" t="s">
        <v>7718</v>
      </c>
      <c r="P922" s="5">
        <v>0</v>
      </c>
      <c r="Q922" s="5">
        <v>0</v>
      </c>
      <c r="R922" s="6"/>
      <c r="S922" s="7"/>
    </row>
    <row r="923" spans="1:19" ht="13" x14ac:dyDescent="0.15">
      <c r="A923" s="5">
        <v>397</v>
      </c>
      <c r="B923" s="6" t="s">
        <v>28</v>
      </c>
      <c r="C923" s="6" t="s">
        <v>3397</v>
      </c>
      <c r="D923" s="5">
        <v>36</v>
      </c>
      <c r="E923" s="6" t="s">
        <v>1619</v>
      </c>
      <c r="F923" s="5">
        <v>3</v>
      </c>
      <c r="G923" s="5">
        <v>1.5</v>
      </c>
      <c r="H923" s="5">
        <v>1.5</v>
      </c>
      <c r="I923" s="5">
        <v>260.99</v>
      </c>
      <c r="J923" s="5">
        <v>262.49</v>
      </c>
      <c r="K923" s="5">
        <v>260.23399999999998</v>
      </c>
      <c r="L923" s="5">
        <v>261.35399999999998</v>
      </c>
      <c r="M923" s="6" t="s">
        <v>7719</v>
      </c>
      <c r="N923" s="6" t="s">
        <v>7720</v>
      </c>
      <c r="O923" s="6" t="s">
        <v>7721</v>
      </c>
      <c r="P923" s="5">
        <v>0</v>
      </c>
      <c r="Q923" s="5">
        <v>0</v>
      </c>
      <c r="R923" s="6"/>
      <c r="S923" s="7"/>
    </row>
    <row r="924" spans="1:19" ht="13" x14ac:dyDescent="0.15">
      <c r="A924" s="5">
        <v>397</v>
      </c>
      <c r="B924" s="6" t="s">
        <v>28</v>
      </c>
      <c r="C924" s="6" t="s">
        <v>3397</v>
      </c>
      <c r="D924" s="5">
        <v>36</v>
      </c>
      <c r="E924" s="6" t="s">
        <v>1619</v>
      </c>
      <c r="F924" s="5">
        <v>4</v>
      </c>
      <c r="G924" s="5">
        <v>1.28</v>
      </c>
      <c r="H924" s="5">
        <v>1.28</v>
      </c>
      <c r="I924" s="5">
        <v>262.49</v>
      </c>
      <c r="J924" s="5">
        <v>263.77</v>
      </c>
      <c r="K924" s="5">
        <v>261.35399999999998</v>
      </c>
      <c r="L924" s="5">
        <v>262.31</v>
      </c>
      <c r="M924" s="6" t="s">
        <v>7722</v>
      </c>
      <c r="N924" s="6" t="s">
        <v>7723</v>
      </c>
      <c r="O924" s="6" t="s">
        <v>7724</v>
      </c>
      <c r="P924" s="5">
        <v>0</v>
      </c>
      <c r="Q924" s="5">
        <v>0</v>
      </c>
      <c r="R924" s="6"/>
      <c r="S924" s="7"/>
    </row>
    <row r="925" spans="1:19" ht="13" x14ac:dyDescent="0.15">
      <c r="A925" s="5">
        <v>397</v>
      </c>
      <c r="B925" s="6" t="s">
        <v>28</v>
      </c>
      <c r="C925" s="6" t="s">
        <v>3397</v>
      </c>
      <c r="D925" s="5">
        <v>36</v>
      </c>
      <c r="E925" s="6" t="s">
        <v>1619</v>
      </c>
      <c r="F925" s="5">
        <v>5</v>
      </c>
      <c r="G925" s="5">
        <v>0.6</v>
      </c>
      <c r="H925" s="5">
        <v>0.6</v>
      </c>
      <c r="I925" s="5">
        <v>263.77</v>
      </c>
      <c r="J925" s="5">
        <v>264.37</v>
      </c>
      <c r="K925" s="5">
        <v>262.31</v>
      </c>
      <c r="L925" s="5">
        <v>262.75799999999998</v>
      </c>
      <c r="M925" s="6" t="s">
        <v>7725</v>
      </c>
      <c r="N925" s="6" t="s">
        <v>7726</v>
      </c>
      <c r="O925" s="6" t="s">
        <v>7727</v>
      </c>
      <c r="P925" s="5">
        <v>0</v>
      </c>
      <c r="Q925" s="5">
        <v>0</v>
      </c>
      <c r="R925" s="6"/>
      <c r="S925" s="7"/>
    </row>
    <row r="926" spans="1:19" ht="13" x14ac:dyDescent="0.15">
      <c r="A926" s="5">
        <v>397</v>
      </c>
      <c r="B926" s="6" t="s">
        <v>28</v>
      </c>
      <c r="C926" s="6" t="s">
        <v>3397</v>
      </c>
      <c r="D926" s="5">
        <v>36</v>
      </c>
      <c r="E926" s="6" t="s">
        <v>1619</v>
      </c>
      <c r="F926" s="6" t="s">
        <v>119</v>
      </c>
      <c r="G926" s="5">
        <v>0.19</v>
      </c>
      <c r="H926" s="5">
        <v>0.19</v>
      </c>
      <c r="I926" s="5">
        <v>264.37</v>
      </c>
      <c r="J926" s="5">
        <v>264.56</v>
      </c>
      <c r="K926" s="5">
        <v>262.75799999999998</v>
      </c>
      <c r="L926" s="5">
        <v>262.89999999999998</v>
      </c>
      <c r="M926" s="6" t="s">
        <v>7728</v>
      </c>
      <c r="N926" s="6" t="s">
        <v>7729</v>
      </c>
      <c r="O926" s="6" t="s">
        <v>7730</v>
      </c>
      <c r="P926" s="5">
        <v>1</v>
      </c>
      <c r="Q926" s="5">
        <v>0</v>
      </c>
      <c r="R926" s="6"/>
      <c r="S926" s="7"/>
    </row>
    <row r="927" spans="1:19" ht="13" x14ac:dyDescent="0.15">
      <c r="A927" s="5">
        <v>397</v>
      </c>
      <c r="B927" s="6" t="s">
        <v>28</v>
      </c>
      <c r="C927" s="6" t="s">
        <v>3397</v>
      </c>
      <c r="D927" s="5">
        <v>37</v>
      </c>
      <c r="E927" s="6" t="s">
        <v>1619</v>
      </c>
      <c r="F927" s="5">
        <v>1</v>
      </c>
      <c r="G927" s="5">
        <v>1.49</v>
      </c>
      <c r="H927" s="5">
        <v>1.49</v>
      </c>
      <c r="I927" s="5">
        <v>262.89999999999998</v>
      </c>
      <c r="J927" s="5">
        <v>264.39</v>
      </c>
      <c r="K927" s="5">
        <v>262.89999999999998</v>
      </c>
      <c r="L927" s="5">
        <v>263.98899999999998</v>
      </c>
      <c r="M927" s="6" t="s">
        <v>7731</v>
      </c>
      <c r="N927" s="6" t="s">
        <v>7732</v>
      </c>
      <c r="O927" s="6" t="s">
        <v>7733</v>
      </c>
      <c r="P927" s="5">
        <v>0</v>
      </c>
      <c r="Q927" s="5">
        <v>0</v>
      </c>
      <c r="R927" s="6"/>
      <c r="S927" s="7"/>
    </row>
    <row r="928" spans="1:19" ht="13" x14ac:dyDescent="0.15">
      <c r="A928" s="5">
        <v>397</v>
      </c>
      <c r="B928" s="6" t="s">
        <v>28</v>
      </c>
      <c r="C928" s="6" t="s">
        <v>3397</v>
      </c>
      <c r="D928" s="5">
        <v>37</v>
      </c>
      <c r="E928" s="6" t="s">
        <v>1619</v>
      </c>
      <c r="F928" s="5">
        <v>2</v>
      </c>
      <c r="G928" s="5">
        <v>1.49</v>
      </c>
      <c r="H928" s="5">
        <v>1.49</v>
      </c>
      <c r="I928" s="5">
        <v>264.39</v>
      </c>
      <c r="J928" s="5">
        <v>265.88</v>
      </c>
      <c r="K928" s="5">
        <v>263.98899999999998</v>
      </c>
      <c r="L928" s="5">
        <v>265.077</v>
      </c>
      <c r="M928" s="6" t="s">
        <v>7734</v>
      </c>
      <c r="N928" s="6" t="s">
        <v>7735</v>
      </c>
      <c r="O928" s="6" t="s">
        <v>7736</v>
      </c>
      <c r="P928" s="5">
        <v>0</v>
      </c>
      <c r="Q928" s="5">
        <v>0</v>
      </c>
      <c r="R928" s="6"/>
      <c r="S928" s="7"/>
    </row>
    <row r="929" spans="1:19" ht="13" x14ac:dyDescent="0.15">
      <c r="A929" s="5">
        <v>397</v>
      </c>
      <c r="B929" s="6" t="s">
        <v>28</v>
      </c>
      <c r="C929" s="6" t="s">
        <v>3397</v>
      </c>
      <c r="D929" s="5">
        <v>37</v>
      </c>
      <c r="E929" s="6" t="s">
        <v>1619</v>
      </c>
      <c r="F929" s="5">
        <v>3</v>
      </c>
      <c r="G929" s="5">
        <v>1.5</v>
      </c>
      <c r="H929" s="5">
        <v>1.5</v>
      </c>
      <c r="I929" s="5">
        <v>265.88</v>
      </c>
      <c r="J929" s="5">
        <v>267.38</v>
      </c>
      <c r="K929" s="5">
        <v>265.077</v>
      </c>
      <c r="L929" s="5">
        <v>266.173</v>
      </c>
      <c r="M929" s="6" t="s">
        <v>7737</v>
      </c>
      <c r="N929" s="6" t="s">
        <v>7738</v>
      </c>
      <c r="O929" s="6" t="s">
        <v>7739</v>
      </c>
      <c r="P929" s="5">
        <v>0</v>
      </c>
      <c r="Q929" s="5">
        <v>0</v>
      </c>
      <c r="R929" s="6"/>
      <c r="S929" s="7"/>
    </row>
    <row r="930" spans="1:19" ht="13" x14ac:dyDescent="0.15">
      <c r="A930" s="5">
        <v>397</v>
      </c>
      <c r="B930" s="6" t="s">
        <v>28</v>
      </c>
      <c r="C930" s="6" t="s">
        <v>3397</v>
      </c>
      <c r="D930" s="5">
        <v>37</v>
      </c>
      <c r="E930" s="6" t="s">
        <v>1619</v>
      </c>
      <c r="F930" s="5">
        <v>4</v>
      </c>
      <c r="G930" s="5">
        <v>1.32</v>
      </c>
      <c r="H930" s="5">
        <v>1.32</v>
      </c>
      <c r="I930" s="5">
        <v>267.38</v>
      </c>
      <c r="J930" s="5">
        <v>268.7</v>
      </c>
      <c r="K930" s="5">
        <v>266.173</v>
      </c>
      <c r="L930" s="5">
        <v>267.137</v>
      </c>
      <c r="M930" s="6" t="s">
        <v>7740</v>
      </c>
      <c r="N930" s="6" t="s">
        <v>7741</v>
      </c>
      <c r="O930" s="6" t="s">
        <v>7742</v>
      </c>
      <c r="P930" s="5">
        <v>0</v>
      </c>
      <c r="Q930" s="5">
        <v>1</v>
      </c>
      <c r="R930" s="6"/>
      <c r="S930" s="7"/>
    </row>
    <row r="931" spans="1:19" ht="13" x14ac:dyDescent="0.15">
      <c r="A931" s="5">
        <v>397</v>
      </c>
      <c r="B931" s="6" t="s">
        <v>28</v>
      </c>
      <c r="C931" s="6" t="s">
        <v>3397</v>
      </c>
      <c r="D931" s="5">
        <v>37</v>
      </c>
      <c r="E931" s="6" t="s">
        <v>1619</v>
      </c>
      <c r="F931" s="5">
        <v>5</v>
      </c>
      <c r="G931" s="5">
        <v>0.6</v>
      </c>
      <c r="H931" s="5">
        <v>0.6</v>
      </c>
      <c r="I931" s="5">
        <v>268.7</v>
      </c>
      <c r="J931" s="5">
        <v>269.3</v>
      </c>
      <c r="K931" s="5">
        <v>267.137</v>
      </c>
      <c r="L931" s="5">
        <v>267.57600000000002</v>
      </c>
      <c r="M931" s="6" t="s">
        <v>7743</v>
      </c>
      <c r="N931" s="6" t="s">
        <v>7744</v>
      </c>
      <c r="O931" s="6" t="s">
        <v>7745</v>
      </c>
      <c r="P931" s="5">
        <v>0</v>
      </c>
      <c r="Q931" s="5">
        <v>0</v>
      </c>
      <c r="R931" s="6"/>
      <c r="S931" s="7"/>
    </row>
    <row r="932" spans="1:19" ht="13" x14ac:dyDescent="0.15">
      <c r="A932" s="5">
        <v>397</v>
      </c>
      <c r="B932" s="6" t="s">
        <v>28</v>
      </c>
      <c r="C932" s="6" t="s">
        <v>3397</v>
      </c>
      <c r="D932" s="5">
        <v>37</v>
      </c>
      <c r="E932" s="6" t="s">
        <v>1619</v>
      </c>
      <c r="F932" s="6" t="s">
        <v>119</v>
      </c>
      <c r="G932" s="5">
        <v>0.17</v>
      </c>
      <c r="H932" s="5">
        <v>0.17</v>
      </c>
      <c r="I932" s="5">
        <v>269.3</v>
      </c>
      <c r="J932" s="5">
        <v>269.47000000000003</v>
      </c>
      <c r="K932" s="5">
        <v>267.57600000000002</v>
      </c>
      <c r="L932" s="5">
        <v>267.7</v>
      </c>
      <c r="M932" s="6" t="s">
        <v>7746</v>
      </c>
      <c r="N932" s="6" t="s">
        <v>7747</v>
      </c>
      <c r="O932" s="6" t="s">
        <v>7748</v>
      </c>
      <c r="P932" s="5">
        <v>1</v>
      </c>
      <c r="Q932" s="5">
        <v>0</v>
      </c>
      <c r="R932" s="6"/>
      <c r="S932" s="7"/>
    </row>
    <row r="933" spans="1:19" ht="13" x14ac:dyDescent="0.15">
      <c r="A933" s="5">
        <v>397</v>
      </c>
      <c r="B933" s="6" t="s">
        <v>28</v>
      </c>
      <c r="C933" s="6" t="s">
        <v>3397</v>
      </c>
      <c r="D933" s="5">
        <v>38</v>
      </c>
      <c r="E933" s="6" t="s">
        <v>1619</v>
      </c>
      <c r="F933" s="5">
        <v>1</v>
      </c>
      <c r="G933" s="5">
        <v>1.5</v>
      </c>
      <c r="H933" s="5">
        <v>1.5</v>
      </c>
      <c r="I933" s="5">
        <v>267.7</v>
      </c>
      <c r="J933" s="5">
        <v>269.2</v>
      </c>
      <c r="K933" s="5">
        <v>267.7</v>
      </c>
      <c r="L933" s="5">
        <v>268.85599999999999</v>
      </c>
      <c r="M933" s="6" t="s">
        <v>7749</v>
      </c>
      <c r="N933" s="6" t="s">
        <v>7750</v>
      </c>
      <c r="O933" s="6" t="s">
        <v>7751</v>
      </c>
      <c r="P933" s="5">
        <v>0</v>
      </c>
      <c r="Q933" s="5">
        <v>0</v>
      </c>
      <c r="R933" s="6"/>
      <c r="S933" s="7"/>
    </row>
    <row r="934" spans="1:19" ht="13" x14ac:dyDescent="0.15">
      <c r="A934" s="5">
        <v>397</v>
      </c>
      <c r="B934" s="6" t="s">
        <v>28</v>
      </c>
      <c r="C934" s="6" t="s">
        <v>3397</v>
      </c>
      <c r="D934" s="5">
        <v>38</v>
      </c>
      <c r="E934" s="6" t="s">
        <v>1619</v>
      </c>
      <c r="F934" s="5">
        <v>2</v>
      </c>
      <c r="G934" s="5">
        <v>1.5</v>
      </c>
      <c r="H934" s="5">
        <v>1.5</v>
      </c>
      <c r="I934" s="5">
        <v>269.2</v>
      </c>
      <c r="J934" s="5">
        <v>270.7</v>
      </c>
      <c r="K934" s="5">
        <v>268.85599999999999</v>
      </c>
      <c r="L934" s="5">
        <v>270.01100000000002</v>
      </c>
      <c r="M934" s="6" t="s">
        <v>7752</v>
      </c>
      <c r="N934" s="6" t="s">
        <v>7753</v>
      </c>
      <c r="O934" s="6" t="s">
        <v>7754</v>
      </c>
      <c r="P934" s="5">
        <v>0</v>
      </c>
      <c r="Q934" s="5">
        <v>0</v>
      </c>
      <c r="R934" s="6"/>
      <c r="S934" s="7"/>
    </row>
    <row r="935" spans="1:19" ht="13" x14ac:dyDescent="0.15">
      <c r="A935" s="5">
        <v>397</v>
      </c>
      <c r="B935" s="6" t="s">
        <v>28</v>
      </c>
      <c r="C935" s="6" t="s">
        <v>3397</v>
      </c>
      <c r="D935" s="5">
        <v>38</v>
      </c>
      <c r="E935" s="6" t="s">
        <v>1619</v>
      </c>
      <c r="F935" s="5">
        <v>3</v>
      </c>
      <c r="G935" s="5">
        <v>1.5</v>
      </c>
      <c r="H935" s="5">
        <v>1.5</v>
      </c>
      <c r="I935" s="5">
        <v>270.7</v>
      </c>
      <c r="J935" s="5">
        <v>272.2</v>
      </c>
      <c r="K935" s="5">
        <v>270.01100000000002</v>
      </c>
      <c r="L935" s="5">
        <v>271.16699999999997</v>
      </c>
      <c r="M935" s="6" t="s">
        <v>7755</v>
      </c>
      <c r="N935" s="6" t="s">
        <v>7756</v>
      </c>
      <c r="O935" s="6" t="s">
        <v>7757</v>
      </c>
      <c r="P935" s="5">
        <v>0</v>
      </c>
      <c r="Q935" s="5">
        <v>0</v>
      </c>
      <c r="R935" s="6"/>
      <c r="S935" s="7"/>
    </row>
    <row r="936" spans="1:19" ht="13" x14ac:dyDescent="0.15">
      <c r="A936" s="5">
        <v>397</v>
      </c>
      <c r="B936" s="6" t="s">
        <v>28</v>
      </c>
      <c r="C936" s="6" t="s">
        <v>3397</v>
      </c>
      <c r="D936" s="5">
        <v>38</v>
      </c>
      <c r="E936" s="6" t="s">
        <v>1619</v>
      </c>
      <c r="F936" s="5">
        <v>4</v>
      </c>
      <c r="G936" s="5">
        <v>1.48</v>
      </c>
      <c r="H936" s="5">
        <v>1.48</v>
      </c>
      <c r="I936" s="5">
        <v>272.2</v>
      </c>
      <c r="J936" s="5">
        <v>273.68</v>
      </c>
      <c r="K936" s="5">
        <v>271.16699999999997</v>
      </c>
      <c r="L936" s="5">
        <v>272.30700000000002</v>
      </c>
      <c r="M936" s="6" t="s">
        <v>7758</v>
      </c>
      <c r="N936" s="6" t="s">
        <v>7759</v>
      </c>
      <c r="O936" s="6" t="s">
        <v>7760</v>
      </c>
      <c r="P936" s="5">
        <v>0</v>
      </c>
      <c r="Q936" s="5">
        <v>0</v>
      </c>
      <c r="R936" s="6"/>
      <c r="S936" s="7"/>
    </row>
    <row r="937" spans="1:19" ht="13" x14ac:dyDescent="0.15">
      <c r="A937" s="5">
        <v>397</v>
      </c>
      <c r="B937" s="6" t="s">
        <v>28</v>
      </c>
      <c r="C937" s="6" t="s">
        <v>3397</v>
      </c>
      <c r="D937" s="5">
        <v>38</v>
      </c>
      <c r="E937" s="6" t="s">
        <v>1619</v>
      </c>
      <c r="F937" s="6" t="s">
        <v>119</v>
      </c>
      <c r="G937" s="5">
        <v>0.38</v>
      </c>
      <c r="H937" s="5">
        <v>0.38</v>
      </c>
      <c r="I937" s="5">
        <v>273.68</v>
      </c>
      <c r="J937" s="5">
        <v>274.06</v>
      </c>
      <c r="K937" s="5">
        <v>272.30700000000002</v>
      </c>
      <c r="L937" s="5">
        <v>272.60000000000002</v>
      </c>
      <c r="M937" s="6" t="s">
        <v>7761</v>
      </c>
      <c r="N937" s="6" t="s">
        <v>7762</v>
      </c>
      <c r="O937" s="6" t="s">
        <v>7763</v>
      </c>
      <c r="P937" s="5">
        <v>1</v>
      </c>
      <c r="Q937" s="5">
        <v>0</v>
      </c>
      <c r="R937" s="6"/>
      <c r="S937" s="7"/>
    </row>
    <row r="938" spans="1:19" ht="13" x14ac:dyDescent="0.15">
      <c r="A938" s="5">
        <v>397</v>
      </c>
      <c r="B938" s="6" t="s">
        <v>28</v>
      </c>
      <c r="C938" s="6" t="s">
        <v>3397</v>
      </c>
      <c r="D938" s="5">
        <v>39</v>
      </c>
      <c r="E938" s="6" t="s">
        <v>1619</v>
      </c>
      <c r="F938" s="5">
        <v>1</v>
      </c>
      <c r="G938" s="5">
        <v>1.5</v>
      </c>
      <c r="H938" s="5">
        <v>1.5</v>
      </c>
      <c r="I938" s="5">
        <v>272.60000000000002</v>
      </c>
      <c r="J938" s="5">
        <v>274.10000000000002</v>
      </c>
      <c r="K938" s="5">
        <v>272.60000000000002</v>
      </c>
      <c r="L938" s="5">
        <v>273.767</v>
      </c>
      <c r="M938" s="6" t="s">
        <v>7764</v>
      </c>
      <c r="N938" s="6" t="s">
        <v>7765</v>
      </c>
      <c r="O938" s="6" t="s">
        <v>7766</v>
      </c>
      <c r="P938" s="5">
        <v>0</v>
      </c>
      <c r="Q938" s="5">
        <v>0</v>
      </c>
      <c r="R938" s="6"/>
      <c r="S938" s="7"/>
    </row>
    <row r="939" spans="1:19" ht="13" x14ac:dyDescent="0.15">
      <c r="A939" s="5">
        <v>397</v>
      </c>
      <c r="B939" s="6" t="s">
        <v>28</v>
      </c>
      <c r="C939" s="6" t="s">
        <v>3397</v>
      </c>
      <c r="D939" s="5">
        <v>39</v>
      </c>
      <c r="E939" s="6" t="s">
        <v>1619</v>
      </c>
      <c r="F939" s="5">
        <v>2</v>
      </c>
      <c r="G939" s="5">
        <v>1.49</v>
      </c>
      <c r="H939" s="5">
        <v>1.49</v>
      </c>
      <c r="I939" s="5">
        <v>274.10000000000002</v>
      </c>
      <c r="J939" s="5">
        <v>275.58999999999997</v>
      </c>
      <c r="K939" s="5">
        <v>273.767</v>
      </c>
      <c r="L939" s="5">
        <v>274.92700000000002</v>
      </c>
      <c r="M939" s="6" t="s">
        <v>7767</v>
      </c>
      <c r="N939" s="6" t="s">
        <v>7768</v>
      </c>
      <c r="O939" s="6" t="s">
        <v>7769</v>
      </c>
      <c r="P939" s="5">
        <v>0</v>
      </c>
      <c r="Q939" s="5">
        <v>0</v>
      </c>
      <c r="R939" s="6"/>
      <c r="S939" s="7"/>
    </row>
    <row r="940" spans="1:19" ht="13" x14ac:dyDescent="0.15">
      <c r="A940" s="5">
        <v>397</v>
      </c>
      <c r="B940" s="6" t="s">
        <v>28</v>
      </c>
      <c r="C940" s="6" t="s">
        <v>3397</v>
      </c>
      <c r="D940" s="5">
        <v>39</v>
      </c>
      <c r="E940" s="6" t="s">
        <v>1619</v>
      </c>
      <c r="F940" s="5">
        <v>3</v>
      </c>
      <c r="G940" s="5">
        <v>1.5</v>
      </c>
      <c r="H940" s="5">
        <v>1.5</v>
      </c>
      <c r="I940" s="5">
        <v>275.58999999999997</v>
      </c>
      <c r="J940" s="5">
        <v>277.08999999999997</v>
      </c>
      <c r="K940" s="5">
        <v>274.92700000000002</v>
      </c>
      <c r="L940" s="5">
        <v>276.09399999999999</v>
      </c>
      <c r="M940" s="6" t="s">
        <v>7770</v>
      </c>
      <c r="N940" s="6" t="s">
        <v>7771</v>
      </c>
      <c r="O940" s="6" t="s">
        <v>7772</v>
      </c>
      <c r="P940" s="5">
        <v>0</v>
      </c>
      <c r="Q940" s="5">
        <v>0</v>
      </c>
      <c r="R940" s="6"/>
      <c r="S940" s="7"/>
    </row>
    <row r="941" spans="1:19" ht="13" x14ac:dyDescent="0.15">
      <c r="A941" s="5">
        <v>397</v>
      </c>
      <c r="B941" s="6" t="s">
        <v>28</v>
      </c>
      <c r="C941" s="6" t="s">
        <v>3397</v>
      </c>
      <c r="D941" s="5">
        <v>39</v>
      </c>
      <c r="E941" s="6" t="s">
        <v>1619</v>
      </c>
      <c r="F941" s="5">
        <v>4</v>
      </c>
      <c r="G941" s="5">
        <v>1.51</v>
      </c>
      <c r="H941" s="5">
        <v>1.51</v>
      </c>
      <c r="I941" s="5">
        <v>277.08999999999997</v>
      </c>
      <c r="J941" s="5">
        <v>278.60000000000002</v>
      </c>
      <c r="K941" s="5">
        <v>276.09399999999999</v>
      </c>
      <c r="L941" s="5">
        <v>277.26900000000001</v>
      </c>
      <c r="M941" s="6" t="s">
        <v>7773</v>
      </c>
      <c r="N941" s="6" t="s">
        <v>7774</v>
      </c>
      <c r="O941" s="6" t="s">
        <v>7775</v>
      </c>
      <c r="P941" s="5">
        <v>0</v>
      </c>
      <c r="Q941" s="5">
        <v>0</v>
      </c>
      <c r="R941" s="6"/>
      <c r="S941" s="7"/>
    </row>
    <row r="942" spans="1:19" ht="13" x14ac:dyDescent="0.15">
      <c r="A942" s="5">
        <v>397</v>
      </c>
      <c r="B942" s="6" t="s">
        <v>28</v>
      </c>
      <c r="C942" s="6" t="s">
        <v>3397</v>
      </c>
      <c r="D942" s="5">
        <v>39</v>
      </c>
      <c r="E942" s="6" t="s">
        <v>1619</v>
      </c>
      <c r="F942" s="5">
        <v>5</v>
      </c>
      <c r="G942" s="5">
        <v>0.93</v>
      </c>
      <c r="H942" s="5">
        <v>0.93</v>
      </c>
      <c r="I942" s="5">
        <v>278.60000000000002</v>
      </c>
      <c r="J942" s="5">
        <v>279.52999999999997</v>
      </c>
      <c r="K942" s="5">
        <v>277.26900000000001</v>
      </c>
      <c r="L942" s="5">
        <v>277.99299999999999</v>
      </c>
      <c r="M942" s="6" t="s">
        <v>7776</v>
      </c>
      <c r="N942" s="6" t="s">
        <v>7777</v>
      </c>
      <c r="O942" s="6" t="s">
        <v>7778</v>
      </c>
      <c r="P942" s="5">
        <v>0</v>
      </c>
      <c r="Q942" s="5">
        <v>0</v>
      </c>
      <c r="R942" s="6"/>
      <c r="S942" s="7"/>
    </row>
    <row r="943" spans="1:19" ht="13" x14ac:dyDescent="0.15">
      <c r="A943" s="5">
        <v>397</v>
      </c>
      <c r="B943" s="6" t="s">
        <v>28</v>
      </c>
      <c r="C943" s="6" t="s">
        <v>3397</v>
      </c>
      <c r="D943" s="5">
        <v>39</v>
      </c>
      <c r="E943" s="6" t="s">
        <v>1619</v>
      </c>
      <c r="F943" s="5">
        <v>6</v>
      </c>
      <c r="G943" s="5">
        <v>0.61</v>
      </c>
      <c r="H943" s="5">
        <v>0.61</v>
      </c>
      <c r="I943" s="5">
        <v>279.52999999999997</v>
      </c>
      <c r="J943" s="5">
        <v>280.14</v>
      </c>
      <c r="K943" s="5">
        <v>277.99299999999999</v>
      </c>
      <c r="L943" s="5">
        <v>278.46800000000002</v>
      </c>
      <c r="M943" s="6" t="s">
        <v>7779</v>
      </c>
      <c r="N943" s="6" t="s">
        <v>7780</v>
      </c>
      <c r="O943" s="6" t="s">
        <v>7781</v>
      </c>
      <c r="P943" s="5">
        <v>0</v>
      </c>
      <c r="Q943" s="5">
        <v>0</v>
      </c>
      <c r="R943" s="6"/>
      <c r="S943" s="7"/>
    </row>
    <row r="944" spans="1:19" ht="13" x14ac:dyDescent="0.15">
      <c r="A944" s="5">
        <v>397</v>
      </c>
      <c r="B944" s="6" t="s">
        <v>28</v>
      </c>
      <c r="C944" s="6" t="s">
        <v>3397</v>
      </c>
      <c r="D944" s="5">
        <v>39</v>
      </c>
      <c r="E944" s="6" t="s">
        <v>1619</v>
      </c>
      <c r="F944" s="6" t="s">
        <v>119</v>
      </c>
      <c r="G944" s="5">
        <v>0.17</v>
      </c>
      <c r="H944" s="5">
        <v>0.17</v>
      </c>
      <c r="I944" s="5">
        <v>280.14</v>
      </c>
      <c r="J944" s="5">
        <v>280.31</v>
      </c>
      <c r="K944" s="5">
        <v>278.46800000000002</v>
      </c>
      <c r="L944" s="5">
        <v>278.60000000000002</v>
      </c>
      <c r="M944" s="6" t="s">
        <v>7782</v>
      </c>
      <c r="N944" s="6" t="s">
        <v>7783</v>
      </c>
      <c r="O944" s="6" t="s">
        <v>7784</v>
      </c>
      <c r="P944" s="5">
        <v>1</v>
      </c>
      <c r="Q944" s="5">
        <v>0</v>
      </c>
      <c r="R944" s="6"/>
      <c r="S944" s="7"/>
    </row>
    <row r="945" spans="1:19" ht="13" x14ac:dyDescent="0.15">
      <c r="A945" s="5">
        <v>397</v>
      </c>
      <c r="B945" s="6" t="s">
        <v>28</v>
      </c>
      <c r="C945" s="6" t="s">
        <v>3397</v>
      </c>
      <c r="D945" s="5">
        <v>40</v>
      </c>
      <c r="E945" s="6" t="s">
        <v>1619</v>
      </c>
      <c r="F945" s="5">
        <v>1</v>
      </c>
      <c r="G945" s="5">
        <v>1.5</v>
      </c>
      <c r="H945" s="5">
        <v>1.5</v>
      </c>
      <c r="I945" s="5">
        <v>278.60000000000002</v>
      </c>
      <c r="J945" s="5">
        <v>280.10000000000002</v>
      </c>
      <c r="K945" s="5">
        <v>278.60000000000002</v>
      </c>
      <c r="L945" s="5">
        <v>279.56</v>
      </c>
      <c r="M945" s="6" t="s">
        <v>7785</v>
      </c>
      <c r="N945" s="6" t="s">
        <v>7786</v>
      </c>
      <c r="O945" s="6" t="s">
        <v>7787</v>
      </c>
      <c r="P945" s="5">
        <v>0</v>
      </c>
      <c r="Q945" s="5">
        <v>0</v>
      </c>
      <c r="R945" s="6"/>
      <c r="S945" s="7"/>
    </row>
    <row r="946" spans="1:19" ht="13" x14ac:dyDescent="0.15">
      <c r="A946" s="5">
        <v>397</v>
      </c>
      <c r="B946" s="6" t="s">
        <v>28</v>
      </c>
      <c r="C946" s="6" t="s">
        <v>3397</v>
      </c>
      <c r="D946" s="5">
        <v>40</v>
      </c>
      <c r="E946" s="6" t="s">
        <v>1619</v>
      </c>
      <c r="F946" s="5">
        <v>2</v>
      </c>
      <c r="G946" s="5">
        <v>1.5</v>
      </c>
      <c r="H946" s="5">
        <v>1.5</v>
      </c>
      <c r="I946" s="5">
        <v>280.10000000000002</v>
      </c>
      <c r="J946" s="5">
        <v>281.60000000000002</v>
      </c>
      <c r="K946" s="5">
        <v>279.56</v>
      </c>
      <c r="L946" s="5">
        <v>280.51900000000001</v>
      </c>
      <c r="M946" s="6" t="s">
        <v>7788</v>
      </c>
      <c r="N946" s="6" t="s">
        <v>7789</v>
      </c>
      <c r="O946" s="6" t="s">
        <v>7790</v>
      </c>
      <c r="P946" s="5">
        <v>0</v>
      </c>
      <c r="Q946" s="5">
        <v>0</v>
      </c>
      <c r="R946" s="6"/>
      <c r="S946" s="7"/>
    </row>
    <row r="947" spans="1:19" ht="13" x14ac:dyDescent="0.15">
      <c r="A947" s="5">
        <v>397</v>
      </c>
      <c r="B947" s="6" t="s">
        <v>28</v>
      </c>
      <c r="C947" s="6" t="s">
        <v>3397</v>
      </c>
      <c r="D947" s="5">
        <v>40</v>
      </c>
      <c r="E947" s="6" t="s">
        <v>1619</v>
      </c>
      <c r="F947" s="5">
        <v>3</v>
      </c>
      <c r="G947" s="5">
        <v>1.49</v>
      </c>
      <c r="H947" s="5">
        <v>1.49</v>
      </c>
      <c r="I947" s="5">
        <v>281.60000000000002</v>
      </c>
      <c r="J947" s="5">
        <v>283.08999999999997</v>
      </c>
      <c r="K947" s="5">
        <v>280.51900000000001</v>
      </c>
      <c r="L947" s="5">
        <v>281.47199999999998</v>
      </c>
      <c r="M947" s="6" t="s">
        <v>7791</v>
      </c>
      <c r="N947" s="6" t="s">
        <v>7792</v>
      </c>
      <c r="O947" s="6" t="s">
        <v>7793</v>
      </c>
      <c r="P947" s="5">
        <v>0</v>
      </c>
      <c r="Q947" s="5">
        <v>0</v>
      </c>
      <c r="R947" s="6"/>
      <c r="S947" s="7"/>
    </row>
    <row r="948" spans="1:19" ht="13" x14ac:dyDescent="0.15">
      <c r="A948" s="5">
        <v>397</v>
      </c>
      <c r="B948" s="6" t="s">
        <v>28</v>
      </c>
      <c r="C948" s="6" t="s">
        <v>3397</v>
      </c>
      <c r="D948" s="5">
        <v>40</v>
      </c>
      <c r="E948" s="6" t="s">
        <v>1619</v>
      </c>
      <c r="F948" s="5">
        <v>4</v>
      </c>
      <c r="G948" s="5">
        <v>1.49</v>
      </c>
      <c r="H948" s="5">
        <v>1.49</v>
      </c>
      <c r="I948" s="5">
        <v>283.08999999999997</v>
      </c>
      <c r="J948" s="5">
        <v>284.58</v>
      </c>
      <c r="K948" s="5">
        <v>281.47199999999998</v>
      </c>
      <c r="L948" s="5">
        <v>282.42500000000001</v>
      </c>
      <c r="M948" s="6" t="s">
        <v>7794</v>
      </c>
      <c r="N948" s="6" t="s">
        <v>7795</v>
      </c>
      <c r="O948" s="6" t="s">
        <v>7796</v>
      </c>
      <c r="P948" s="5">
        <v>0</v>
      </c>
      <c r="Q948" s="5">
        <v>0</v>
      </c>
      <c r="R948" s="6"/>
      <c r="S948" s="7"/>
    </row>
    <row r="949" spans="1:19" ht="13" x14ac:dyDescent="0.15">
      <c r="A949" s="5">
        <v>397</v>
      </c>
      <c r="B949" s="6" t="s">
        <v>28</v>
      </c>
      <c r="C949" s="6" t="s">
        <v>3397</v>
      </c>
      <c r="D949" s="5">
        <v>40</v>
      </c>
      <c r="E949" s="6" t="s">
        <v>1619</v>
      </c>
      <c r="F949" s="5">
        <v>5</v>
      </c>
      <c r="G949" s="5">
        <v>1.5</v>
      </c>
      <c r="H949" s="5">
        <v>1.5</v>
      </c>
      <c r="I949" s="5">
        <v>284.58</v>
      </c>
      <c r="J949" s="5">
        <v>286.08</v>
      </c>
      <c r="K949" s="5">
        <v>282.42500000000001</v>
      </c>
      <c r="L949" s="5">
        <v>283.38499999999999</v>
      </c>
      <c r="M949" s="6" t="s">
        <v>7797</v>
      </c>
      <c r="N949" s="6" t="s">
        <v>7798</v>
      </c>
      <c r="O949" s="6" t="s">
        <v>7799</v>
      </c>
      <c r="P949" s="5">
        <v>0</v>
      </c>
      <c r="Q949" s="5">
        <v>0</v>
      </c>
      <c r="R949" s="6"/>
      <c r="S949" s="7"/>
    </row>
    <row r="950" spans="1:19" ht="13" x14ac:dyDescent="0.15">
      <c r="A950" s="5">
        <v>397</v>
      </c>
      <c r="B950" s="6" t="s">
        <v>28</v>
      </c>
      <c r="C950" s="6" t="s">
        <v>3397</v>
      </c>
      <c r="D950" s="5">
        <v>40</v>
      </c>
      <c r="E950" s="6" t="s">
        <v>1619</v>
      </c>
      <c r="F950" s="5">
        <v>6</v>
      </c>
      <c r="G950" s="5">
        <v>1.08</v>
      </c>
      <c r="H950" s="5">
        <v>1.08</v>
      </c>
      <c r="I950" s="5">
        <v>286.08</v>
      </c>
      <c r="J950" s="5">
        <v>287.16000000000003</v>
      </c>
      <c r="K950" s="5">
        <v>283.38499999999999</v>
      </c>
      <c r="L950" s="5">
        <v>284.07600000000002</v>
      </c>
      <c r="M950" s="6" t="s">
        <v>7800</v>
      </c>
      <c r="N950" s="6" t="s">
        <v>7801</v>
      </c>
      <c r="O950" s="6" t="s">
        <v>7802</v>
      </c>
      <c r="P950" s="5">
        <v>0</v>
      </c>
      <c r="Q950" s="5">
        <v>0</v>
      </c>
      <c r="R950" s="6"/>
      <c r="S950" s="7"/>
    </row>
    <row r="951" spans="1:19" ht="13" x14ac:dyDescent="0.15">
      <c r="A951" s="5">
        <v>397</v>
      </c>
      <c r="B951" s="6" t="s">
        <v>28</v>
      </c>
      <c r="C951" s="6" t="s">
        <v>3397</v>
      </c>
      <c r="D951" s="5">
        <v>40</v>
      </c>
      <c r="E951" s="6" t="s">
        <v>1619</v>
      </c>
      <c r="F951" s="5">
        <v>7</v>
      </c>
      <c r="G951" s="5">
        <v>0.52</v>
      </c>
      <c r="H951" s="5">
        <v>0.52</v>
      </c>
      <c r="I951" s="5">
        <v>287.16000000000003</v>
      </c>
      <c r="J951" s="5">
        <v>287.68</v>
      </c>
      <c r="K951" s="5">
        <v>284.07600000000002</v>
      </c>
      <c r="L951" s="5">
        <v>284.40800000000002</v>
      </c>
      <c r="M951" s="6" t="s">
        <v>7803</v>
      </c>
      <c r="N951" s="6" t="s">
        <v>7804</v>
      </c>
      <c r="O951" s="6" t="s">
        <v>7805</v>
      </c>
      <c r="P951" s="5">
        <v>0</v>
      </c>
      <c r="Q951" s="5">
        <v>0</v>
      </c>
      <c r="R951" s="6"/>
      <c r="S951" s="7"/>
    </row>
    <row r="952" spans="1:19" ht="13" x14ac:dyDescent="0.15">
      <c r="A952" s="5">
        <v>397</v>
      </c>
      <c r="B952" s="6" t="s">
        <v>28</v>
      </c>
      <c r="C952" s="6" t="s">
        <v>3397</v>
      </c>
      <c r="D952" s="5">
        <v>40</v>
      </c>
      <c r="E952" s="6" t="s">
        <v>1619</v>
      </c>
      <c r="F952" s="6" t="s">
        <v>119</v>
      </c>
      <c r="G952" s="5">
        <v>0.3</v>
      </c>
      <c r="H952" s="5">
        <v>0.3</v>
      </c>
      <c r="I952" s="5">
        <v>287.68</v>
      </c>
      <c r="J952" s="5">
        <v>287.98</v>
      </c>
      <c r="K952" s="5">
        <v>284.40800000000002</v>
      </c>
      <c r="L952" s="5">
        <v>284.60000000000002</v>
      </c>
      <c r="M952" s="6" t="s">
        <v>7806</v>
      </c>
      <c r="N952" s="6" t="s">
        <v>7807</v>
      </c>
      <c r="O952" s="6" t="s">
        <v>7808</v>
      </c>
      <c r="P952" s="5">
        <v>1</v>
      </c>
      <c r="Q952" s="5">
        <v>0</v>
      </c>
      <c r="R952" s="6"/>
      <c r="S952" s="7"/>
    </row>
    <row r="953" spans="1:19" ht="13" x14ac:dyDescent="0.15">
      <c r="A953" s="5">
        <v>397</v>
      </c>
      <c r="B953" s="6" t="s">
        <v>28</v>
      </c>
      <c r="C953" s="6" t="s">
        <v>3397</v>
      </c>
      <c r="D953" s="5">
        <v>41</v>
      </c>
      <c r="E953" s="6" t="s">
        <v>1619</v>
      </c>
      <c r="F953" s="5">
        <v>1</v>
      </c>
      <c r="G953" s="5">
        <v>1.5</v>
      </c>
      <c r="H953" s="5">
        <v>1.5</v>
      </c>
      <c r="I953" s="5">
        <v>284.60000000000002</v>
      </c>
      <c r="J953" s="5">
        <v>286.10000000000002</v>
      </c>
      <c r="K953" s="5">
        <v>284.60000000000002</v>
      </c>
      <c r="L953" s="5">
        <v>285.90199999999999</v>
      </c>
      <c r="M953" s="6" t="s">
        <v>7809</v>
      </c>
      <c r="N953" s="6" t="s">
        <v>7810</v>
      </c>
      <c r="O953" s="6" t="s">
        <v>7811</v>
      </c>
      <c r="P953" s="5">
        <v>0</v>
      </c>
      <c r="Q953" s="5">
        <v>0</v>
      </c>
      <c r="R953" s="6"/>
      <c r="S953" s="7"/>
    </row>
    <row r="954" spans="1:19" ht="13" x14ac:dyDescent="0.15">
      <c r="A954" s="5">
        <v>397</v>
      </c>
      <c r="B954" s="6" t="s">
        <v>28</v>
      </c>
      <c r="C954" s="6" t="s">
        <v>3397</v>
      </c>
      <c r="D954" s="5">
        <v>41</v>
      </c>
      <c r="E954" s="6" t="s">
        <v>1619</v>
      </c>
      <c r="F954" s="5">
        <v>2</v>
      </c>
      <c r="G954" s="5">
        <v>1.5</v>
      </c>
      <c r="H954" s="5">
        <v>1.5</v>
      </c>
      <c r="I954" s="5">
        <v>286.10000000000002</v>
      </c>
      <c r="J954" s="5">
        <v>287.60000000000002</v>
      </c>
      <c r="K954" s="5">
        <v>285.90199999999999</v>
      </c>
      <c r="L954" s="5">
        <v>287.20400000000001</v>
      </c>
      <c r="M954" s="6" t="s">
        <v>7812</v>
      </c>
      <c r="N954" s="6" t="s">
        <v>7813</v>
      </c>
      <c r="O954" s="6" t="s">
        <v>7814</v>
      </c>
      <c r="P954" s="5">
        <v>0</v>
      </c>
      <c r="Q954" s="5">
        <v>0</v>
      </c>
      <c r="R954" s="6"/>
      <c r="S954" s="7"/>
    </row>
    <row r="955" spans="1:19" ht="13" x14ac:dyDescent="0.15">
      <c r="A955" s="5">
        <v>397</v>
      </c>
      <c r="B955" s="6" t="s">
        <v>28</v>
      </c>
      <c r="C955" s="6" t="s">
        <v>3397</v>
      </c>
      <c r="D955" s="5">
        <v>41</v>
      </c>
      <c r="E955" s="6" t="s">
        <v>1619</v>
      </c>
      <c r="F955" s="5">
        <v>3</v>
      </c>
      <c r="G955" s="5">
        <v>1.5</v>
      </c>
      <c r="H955" s="5">
        <v>1.5</v>
      </c>
      <c r="I955" s="5">
        <v>287.60000000000002</v>
      </c>
      <c r="J955" s="5">
        <v>289.10000000000002</v>
      </c>
      <c r="K955" s="5">
        <v>287.20400000000001</v>
      </c>
      <c r="L955" s="5">
        <v>288.50599999999997</v>
      </c>
      <c r="M955" s="6" t="s">
        <v>7815</v>
      </c>
      <c r="N955" s="6" t="s">
        <v>7816</v>
      </c>
      <c r="O955" s="6" t="s">
        <v>7817</v>
      </c>
      <c r="P955" s="5">
        <v>0</v>
      </c>
      <c r="Q955" s="5">
        <v>0</v>
      </c>
      <c r="R955" s="6"/>
      <c r="S955" s="7"/>
    </row>
    <row r="956" spans="1:19" ht="13" x14ac:dyDescent="0.15">
      <c r="A956" s="5">
        <v>397</v>
      </c>
      <c r="B956" s="6" t="s">
        <v>28</v>
      </c>
      <c r="C956" s="6" t="s">
        <v>3397</v>
      </c>
      <c r="D956" s="5">
        <v>41</v>
      </c>
      <c r="E956" s="6" t="s">
        <v>1619</v>
      </c>
      <c r="F956" s="5">
        <v>4</v>
      </c>
      <c r="G956" s="5">
        <v>0.64</v>
      </c>
      <c r="H956" s="5">
        <v>0.64</v>
      </c>
      <c r="I956" s="5">
        <v>289.10000000000002</v>
      </c>
      <c r="J956" s="5">
        <v>289.74</v>
      </c>
      <c r="K956" s="5">
        <v>288.50599999999997</v>
      </c>
      <c r="L956" s="5">
        <v>289.06200000000001</v>
      </c>
      <c r="M956" s="6" t="s">
        <v>7818</v>
      </c>
      <c r="N956" s="6" t="s">
        <v>7819</v>
      </c>
      <c r="O956" s="6" t="s">
        <v>7820</v>
      </c>
      <c r="P956" s="5">
        <v>0</v>
      </c>
      <c r="Q956" s="5">
        <v>0</v>
      </c>
      <c r="R956" s="6"/>
      <c r="S956" s="7"/>
    </row>
    <row r="957" spans="1:19" ht="13" x14ac:dyDescent="0.15">
      <c r="A957" s="5">
        <v>397</v>
      </c>
      <c r="B957" s="6" t="s">
        <v>28</v>
      </c>
      <c r="C957" s="6" t="s">
        <v>3397</v>
      </c>
      <c r="D957" s="5">
        <v>41</v>
      </c>
      <c r="E957" s="6" t="s">
        <v>1619</v>
      </c>
      <c r="F957" s="6" t="s">
        <v>119</v>
      </c>
      <c r="G957" s="5">
        <v>0.39</v>
      </c>
      <c r="H957" s="5">
        <v>0.39</v>
      </c>
      <c r="I957" s="5">
        <v>289.74</v>
      </c>
      <c r="J957" s="5">
        <v>290.13</v>
      </c>
      <c r="K957" s="5">
        <v>289.06200000000001</v>
      </c>
      <c r="L957" s="5">
        <v>289.39999999999998</v>
      </c>
      <c r="M957" s="6" t="s">
        <v>7821</v>
      </c>
      <c r="N957" s="6" t="s">
        <v>7822</v>
      </c>
      <c r="O957" s="6" t="s">
        <v>7823</v>
      </c>
      <c r="P957" s="5">
        <v>1</v>
      </c>
      <c r="Q957" s="5">
        <v>0</v>
      </c>
      <c r="R957" s="6"/>
      <c r="S957" s="7"/>
    </row>
    <row r="958" spans="1:19" ht="13" x14ac:dyDescent="0.15">
      <c r="A958" s="5">
        <v>397</v>
      </c>
      <c r="B958" s="6" t="s">
        <v>28</v>
      </c>
      <c r="C958" s="6" t="s">
        <v>3397</v>
      </c>
      <c r="D958" s="5">
        <v>42</v>
      </c>
      <c r="E958" s="6" t="s">
        <v>1619</v>
      </c>
      <c r="F958" s="5">
        <v>1</v>
      </c>
      <c r="G958" s="5">
        <v>1.49</v>
      </c>
      <c r="H958" s="5">
        <v>1.49</v>
      </c>
      <c r="I958" s="5">
        <v>289.39999999999998</v>
      </c>
      <c r="J958" s="5">
        <v>290.89</v>
      </c>
      <c r="K958" s="5">
        <v>289.39999999999998</v>
      </c>
      <c r="L958" s="5">
        <v>290.60899999999998</v>
      </c>
      <c r="M958" s="6" t="s">
        <v>7824</v>
      </c>
      <c r="N958" s="6" t="s">
        <v>7825</v>
      </c>
      <c r="O958" s="6" t="s">
        <v>7826</v>
      </c>
      <c r="P958" s="5">
        <v>0</v>
      </c>
      <c r="Q958" s="5">
        <v>0</v>
      </c>
      <c r="R958" s="6"/>
      <c r="S958" s="7"/>
    </row>
    <row r="959" spans="1:19" ht="13" x14ac:dyDescent="0.15">
      <c r="A959" s="5">
        <v>397</v>
      </c>
      <c r="B959" s="6" t="s">
        <v>28</v>
      </c>
      <c r="C959" s="6" t="s">
        <v>3397</v>
      </c>
      <c r="D959" s="5">
        <v>42</v>
      </c>
      <c r="E959" s="6" t="s">
        <v>1619</v>
      </c>
      <c r="F959" s="5">
        <v>2</v>
      </c>
      <c r="G959" s="5">
        <v>1.5</v>
      </c>
      <c r="H959" s="5">
        <v>1.5</v>
      </c>
      <c r="I959" s="5">
        <v>290.89</v>
      </c>
      <c r="J959" s="5">
        <v>292.39</v>
      </c>
      <c r="K959" s="5">
        <v>290.60899999999998</v>
      </c>
      <c r="L959" s="5">
        <v>291.82600000000002</v>
      </c>
      <c r="M959" s="6" t="s">
        <v>7827</v>
      </c>
      <c r="N959" s="6" t="s">
        <v>7828</v>
      </c>
      <c r="O959" s="6" t="s">
        <v>7829</v>
      </c>
      <c r="P959" s="5">
        <v>0</v>
      </c>
      <c r="Q959" s="5">
        <v>0</v>
      </c>
      <c r="R959" s="6"/>
      <c r="S959" s="7"/>
    </row>
    <row r="960" spans="1:19" ht="13" x14ac:dyDescent="0.15">
      <c r="A960" s="5">
        <v>397</v>
      </c>
      <c r="B960" s="6" t="s">
        <v>28</v>
      </c>
      <c r="C960" s="6" t="s">
        <v>3397</v>
      </c>
      <c r="D960" s="5">
        <v>42</v>
      </c>
      <c r="E960" s="6" t="s">
        <v>1619</v>
      </c>
      <c r="F960" s="5">
        <v>3</v>
      </c>
      <c r="G960" s="5">
        <v>1.5</v>
      </c>
      <c r="H960" s="5">
        <v>1.5</v>
      </c>
      <c r="I960" s="5">
        <v>292.39</v>
      </c>
      <c r="J960" s="5">
        <v>293.89</v>
      </c>
      <c r="K960" s="5">
        <v>291.82600000000002</v>
      </c>
      <c r="L960" s="5">
        <v>293.04300000000001</v>
      </c>
      <c r="M960" s="6" t="s">
        <v>7830</v>
      </c>
      <c r="N960" s="6" t="s">
        <v>7831</v>
      </c>
      <c r="O960" s="6" t="s">
        <v>7832</v>
      </c>
      <c r="P960" s="5">
        <v>0</v>
      </c>
      <c r="Q960" s="5">
        <v>0</v>
      </c>
      <c r="R960" s="6"/>
      <c r="S960" s="7"/>
    </row>
    <row r="961" spans="1:19" ht="13" x14ac:dyDescent="0.15">
      <c r="A961" s="5">
        <v>397</v>
      </c>
      <c r="B961" s="6" t="s">
        <v>28</v>
      </c>
      <c r="C961" s="6" t="s">
        <v>3397</v>
      </c>
      <c r="D961" s="5">
        <v>42</v>
      </c>
      <c r="E961" s="6" t="s">
        <v>1619</v>
      </c>
      <c r="F961" s="5">
        <v>4</v>
      </c>
      <c r="G961" s="5">
        <v>1.28</v>
      </c>
      <c r="H961" s="5">
        <v>1.28</v>
      </c>
      <c r="I961" s="5">
        <v>293.89</v>
      </c>
      <c r="J961" s="5">
        <v>295.17</v>
      </c>
      <c r="K961" s="5">
        <v>293.04300000000001</v>
      </c>
      <c r="L961" s="5">
        <v>294.08100000000002</v>
      </c>
      <c r="M961" s="6" t="s">
        <v>7833</v>
      </c>
      <c r="N961" s="6" t="s">
        <v>7834</v>
      </c>
      <c r="O961" s="6" t="s">
        <v>7835</v>
      </c>
      <c r="P961" s="5">
        <v>0</v>
      </c>
      <c r="Q961" s="5">
        <v>0</v>
      </c>
      <c r="R961" s="6"/>
      <c r="S961" s="7"/>
    </row>
    <row r="962" spans="1:19" ht="13" x14ac:dyDescent="0.15">
      <c r="A962" s="5">
        <v>397</v>
      </c>
      <c r="B962" s="6" t="s">
        <v>28</v>
      </c>
      <c r="C962" s="6" t="s">
        <v>3397</v>
      </c>
      <c r="D962" s="5">
        <v>42</v>
      </c>
      <c r="E962" s="6" t="s">
        <v>1619</v>
      </c>
      <c r="F962" s="6" t="s">
        <v>119</v>
      </c>
      <c r="G962" s="5">
        <v>0.27</v>
      </c>
      <c r="H962" s="5">
        <v>0.27</v>
      </c>
      <c r="I962" s="5">
        <v>295.17</v>
      </c>
      <c r="J962" s="5">
        <v>295.44</v>
      </c>
      <c r="K962" s="5">
        <v>294.08100000000002</v>
      </c>
      <c r="L962" s="5">
        <v>294.3</v>
      </c>
      <c r="M962" s="6" t="s">
        <v>7836</v>
      </c>
      <c r="N962" s="6" t="s">
        <v>7837</v>
      </c>
      <c r="O962" s="6" t="s">
        <v>7838</v>
      </c>
      <c r="P962" s="5">
        <v>1</v>
      </c>
      <c r="Q962" s="5">
        <v>0</v>
      </c>
      <c r="R962" s="6"/>
      <c r="S962" s="7"/>
    </row>
    <row r="963" spans="1:19" ht="13" x14ac:dyDescent="0.15">
      <c r="A963" s="5">
        <v>397</v>
      </c>
      <c r="B963" s="6" t="s">
        <v>28</v>
      </c>
      <c r="C963" s="6" t="s">
        <v>3397</v>
      </c>
      <c r="D963" s="5">
        <v>43</v>
      </c>
      <c r="E963" s="6" t="s">
        <v>1619</v>
      </c>
      <c r="F963" s="5">
        <v>1</v>
      </c>
      <c r="G963" s="5">
        <v>1.45</v>
      </c>
      <c r="H963" s="5">
        <v>1.45</v>
      </c>
      <c r="I963" s="5">
        <v>294.3</v>
      </c>
      <c r="J963" s="5">
        <v>295.75</v>
      </c>
      <c r="K963" s="5">
        <v>294.3</v>
      </c>
      <c r="L963" s="5">
        <v>295.45800000000003</v>
      </c>
      <c r="M963" s="6" t="s">
        <v>7839</v>
      </c>
      <c r="N963" s="6" t="s">
        <v>7840</v>
      </c>
      <c r="O963" s="6" t="s">
        <v>7841</v>
      </c>
      <c r="P963" s="5">
        <v>0</v>
      </c>
      <c r="Q963" s="5">
        <v>0</v>
      </c>
      <c r="R963" s="6"/>
      <c r="S963" s="7"/>
    </row>
    <row r="964" spans="1:19" ht="13" x14ac:dyDescent="0.15">
      <c r="A964" s="5">
        <v>397</v>
      </c>
      <c r="B964" s="6" t="s">
        <v>28</v>
      </c>
      <c r="C964" s="6" t="s">
        <v>3397</v>
      </c>
      <c r="D964" s="5">
        <v>43</v>
      </c>
      <c r="E964" s="6" t="s">
        <v>1619</v>
      </c>
      <c r="F964" s="5">
        <v>2</v>
      </c>
      <c r="G964" s="5">
        <v>1.49</v>
      </c>
      <c r="H964" s="5">
        <v>1.49</v>
      </c>
      <c r="I964" s="5">
        <v>295.75</v>
      </c>
      <c r="J964" s="5">
        <v>297.24</v>
      </c>
      <c r="K964" s="5">
        <v>295.45800000000003</v>
      </c>
      <c r="L964" s="5">
        <v>296.64800000000002</v>
      </c>
      <c r="M964" s="6" t="s">
        <v>7842</v>
      </c>
      <c r="N964" s="6" t="s">
        <v>7843</v>
      </c>
      <c r="O964" s="6" t="s">
        <v>7844</v>
      </c>
      <c r="P964" s="5">
        <v>0</v>
      </c>
      <c r="Q964" s="5">
        <v>0</v>
      </c>
      <c r="R964" s="6"/>
      <c r="S964" s="7"/>
    </row>
    <row r="965" spans="1:19" ht="13" x14ac:dyDescent="0.15">
      <c r="A965" s="5">
        <v>397</v>
      </c>
      <c r="B965" s="6" t="s">
        <v>28</v>
      </c>
      <c r="C965" s="6" t="s">
        <v>3397</v>
      </c>
      <c r="D965" s="5">
        <v>43</v>
      </c>
      <c r="E965" s="6" t="s">
        <v>1619</v>
      </c>
      <c r="F965" s="5">
        <v>3</v>
      </c>
      <c r="G965" s="5">
        <v>1.5</v>
      </c>
      <c r="H965" s="5">
        <v>1.5</v>
      </c>
      <c r="I965" s="5">
        <v>297.24</v>
      </c>
      <c r="J965" s="5">
        <v>298.74</v>
      </c>
      <c r="K965" s="5">
        <v>296.64800000000002</v>
      </c>
      <c r="L965" s="5">
        <v>297.846</v>
      </c>
      <c r="M965" s="6" t="s">
        <v>7845</v>
      </c>
      <c r="N965" s="6" t="s">
        <v>7846</v>
      </c>
      <c r="O965" s="6" t="s">
        <v>7847</v>
      </c>
      <c r="P965" s="5">
        <v>0</v>
      </c>
      <c r="Q965" s="5">
        <v>0</v>
      </c>
      <c r="R965" s="6"/>
      <c r="S965" s="7"/>
    </row>
    <row r="966" spans="1:19" ht="13" x14ac:dyDescent="0.15">
      <c r="A966" s="5">
        <v>397</v>
      </c>
      <c r="B966" s="6" t="s">
        <v>28</v>
      </c>
      <c r="C966" s="6" t="s">
        <v>3397</v>
      </c>
      <c r="D966" s="5">
        <v>43</v>
      </c>
      <c r="E966" s="6" t="s">
        <v>1619</v>
      </c>
      <c r="F966" s="5">
        <v>4</v>
      </c>
      <c r="G966" s="5">
        <v>1.17</v>
      </c>
      <c r="H966" s="5">
        <v>1.17</v>
      </c>
      <c r="I966" s="5">
        <v>298.74</v>
      </c>
      <c r="J966" s="5">
        <v>299.91000000000003</v>
      </c>
      <c r="K966" s="5">
        <v>297.846</v>
      </c>
      <c r="L966" s="5">
        <v>298.78100000000001</v>
      </c>
      <c r="M966" s="6" t="s">
        <v>7848</v>
      </c>
      <c r="N966" s="6" t="s">
        <v>7849</v>
      </c>
      <c r="O966" s="6" t="s">
        <v>7850</v>
      </c>
      <c r="P966" s="5">
        <v>0</v>
      </c>
      <c r="Q966" s="5">
        <v>0</v>
      </c>
      <c r="R966" s="6"/>
      <c r="S966" s="7"/>
    </row>
    <row r="967" spans="1:19" ht="13" x14ac:dyDescent="0.15">
      <c r="A967" s="5">
        <v>397</v>
      </c>
      <c r="B967" s="6" t="s">
        <v>28</v>
      </c>
      <c r="C967" s="6" t="s">
        <v>3397</v>
      </c>
      <c r="D967" s="5">
        <v>43</v>
      </c>
      <c r="E967" s="6" t="s">
        <v>1619</v>
      </c>
      <c r="F967" s="6" t="s">
        <v>119</v>
      </c>
      <c r="G967" s="5">
        <v>0.4</v>
      </c>
      <c r="H967" s="5">
        <v>0.4</v>
      </c>
      <c r="I967" s="5">
        <v>299.91000000000003</v>
      </c>
      <c r="J967" s="5">
        <v>300.31</v>
      </c>
      <c r="K967" s="5">
        <v>298.78100000000001</v>
      </c>
      <c r="L967" s="5">
        <v>299.10000000000002</v>
      </c>
      <c r="M967" s="6" t="s">
        <v>7851</v>
      </c>
      <c r="N967" s="6" t="s">
        <v>7852</v>
      </c>
      <c r="O967" s="6" t="s">
        <v>7853</v>
      </c>
      <c r="P967" s="5">
        <v>1</v>
      </c>
      <c r="Q967" s="5">
        <v>0</v>
      </c>
      <c r="R967" s="6"/>
      <c r="S967" s="7"/>
    </row>
    <row r="968" spans="1:19" ht="13" x14ac:dyDescent="0.15">
      <c r="A968" s="5">
        <v>397</v>
      </c>
      <c r="B968" s="6" t="s">
        <v>28</v>
      </c>
      <c r="C968" s="6" t="s">
        <v>3397</v>
      </c>
      <c r="D968" s="5">
        <v>44</v>
      </c>
      <c r="E968" s="6" t="s">
        <v>1619</v>
      </c>
      <c r="F968" s="5">
        <v>1</v>
      </c>
      <c r="G968" s="5">
        <v>1.49</v>
      </c>
      <c r="H968" s="5">
        <v>1.49</v>
      </c>
      <c r="I968" s="5">
        <v>299.10000000000002</v>
      </c>
      <c r="J968" s="5">
        <v>300.58999999999997</v>
      </c>
      <c r="K968" s="5">
        <v>299.10000000000002</v>
      </c>
      <c r="L968" s="5">
        <v>300.18700000000001</v>
      </c>
      <c r="M968" s="6" t="s">
        <v>7854</v>
      </c>
      <c r="N968" s="6" t="s">
        <v>7855</v>
      </c>
      <c r="O968" s="6" t="s">
        <v>7856</v>
      </c>
      <c r="P968" s="5">
        <v>0</v>
      </c>
      <c r="Q968" s="5">
        <v>0</v>
      </c>
      <c r="R968" s="6"/>
      <c r="S968" s="7"/>
    </row>
    <row r="969" spans="1:19" ht="13" x14ac:dyDescent="0.15">
      <c r="A969" s="5">
        <v>397</v>
      </c>
      <c r="B969" s="6" t="s">
        <v>28</v>
      </c>
      <c r="C969" s="6" t="s">
        <v>3397</v>
      </c>
      <c r="D969" s="5">
        <v>44</v>
      </c>
      <c r="E969" s="6" t="s">
        <v>1619</v>
      </c>
      <c r="F969" s="5">
        <v>2</v>
      </c>
      <c r="G969" s="5">
        <v>1.5</v>
      </c>
      <c r="H969" s="5">
        <v>1.5</v>
      </c>
      <c r="I969" s="5">
        <v>300.58999999999997</v>
      </c>
      <c r="J969" s="5">
        <v>302.08999999999997</v>
      </c>
      <c r="K969" s="5">
        <v>300.18700000000001</v>
      </c>
      <c r="L969" s="5">
        <v>301.27999999999997</v>
      </c>
      <c r="M969" s="6" t="s">
        <v>7857</v>
      </c>
      <c r="N969" s="6" t="s">
        <v>7858</v>
      </c>
      <c r="O969" s="6" t="s">
        <v>7859</v>
      </c>
      <c r="P969" s="5">
        <v>0</v>
      </c>
      <c r="Q969" s="5">
        <v>0</v>
      </c>
      <c r="R969" s="6"/>
      <c r="S969" s="7"/>
    </row>
    <row r="970" spans="1:19" ht="13" x14ac:dyDescent="0.15">
      <c r="A970" s="5">
        <v>397</v>
      </c>
      <c r="B970" s="6" t="s">
        <v>28</v>
      </c>
      <c r="C970" s="6" t="s">
        <v>3397</v>
      </c>
      <c r="D970" s="5">
        <v>44</v>
      </c>
      <c r="E970" s="6" t="s">
        <v>1619</v>
      </c>
      <c r="F970" s="5">
        <v>3</v>
      </c>
      <c r="G970" s="5">
        <v>1.49</v>
      </c>
      <c r="H970" s="5">
        <v>1.49</v>
      </c>
      <c r="I970" s="5">
        <v>302.08999999999997</v>
      </c>
      <c r="J970" s="5">
        <v>303.58</v>
      </c>
      <c r="K970" s="5">
        <v>301.27999999999997</v>
      </c>
      <c r="L970" s="5">
        <v>302.36700000000002</v>
      </c>
      <c r="M970" s="6" t="s">
        <v>7860</v>
      </c>
      <c r="N970" s="6" t="s">
        <v>7861</v>
      </c>
      <c r="O970" s="6" t="s">
        <v>7862</v>
      </c>
      <c r="P970" s="5">
        <v>0</v>
      </c>
      <c r="Q970" s="5">
        <v>0</v>
      </c>
      <c r="R970" s="6"/>
      <c r="S970" s="7"/>
    </row>
    <row r="971" spans="1:19" ht="13" x14ac:dyDescent="0.15">
      <c r="A971" s="5">
        <v>397</v>
      </c>
      <c r="B971" s="6" t="s">
        <v>28</v>
      </c>
      <c r="C971" s="6" t="s">
        <v>3397</v>
      </c>
      <c r="D971" s="5">
        <v>44</v>
      </c>
      <c r="E971" s="6" t="s">
        <v>1619</v>
      </c>
      <c r="F971" s="5">
        <v>4</v>
      </c>
      <c r="G971" s="5">
        <v>1.49</v>
      </c>
      <c r="H971" s="5">
        <v>1.49</v>
      </c>
      <c r="I971" s="5">
        <v>303.58</v>
      </c>
      <c r="J971" s="5">
        <v>305.07</v>
      </c>
      <c r="K971" s="5">
        <v>302.36700000000002</v>
      </c>
      <c r="L971" s="5">
        <v>303.45299999999997</v>
      </c>
      <c r="M971" s="6" t="s">
        <v>7863</v>
      </c>
      <c r="N971" s="6" t="s">
        <v>7864</v>
      </c>
      <c r="O971" s="6" t="s">
        <v>7865</v>
      </c>
      <c r="P971" s="5">
        <v>0</v>
      </c>
      <c r="Q971" s="5">
        <v>0</v>
      </c>
      <c r="R971" s="6"/>
      <c r="S971" s="7"/>
    </row>
    <row r="972" spans="1:19" ht="13" x14ac:dyDescent="0.15">
      <c r="A972" s="5">
        <v>397</v>
      </c>
      <c r="B972" s="6" t="s">
        <v>28</v>
      </c>
      <c r="C972" s="6" t="s">
        <v>3397</v>
      </c>
      <c r="D972" s="5">
        <v>44</v>
      </c>
      <c r="E972" s="6" t="s">
        <v>1619</v>
      </c>
      <c r="F972" s="5">
        <v>5</v>
      </c>
      <c r="G972" s="5">
        <v>0.56000000000000005</v>
      </c>
      <c r="H972" s="5">
        <v>0.56000000000000005</v>
      </c>
      <c r="I972" s="5">
        <v>305.07</v>
      </c>
      <c r="J972" s="5">
        <v>305.63</v>
      </c>
      <c r="K972" s="5">
        <v>303.45299999999997</v>
      </c>
      <c r="L972" s="5">
        <v>303.86200000000002</v>
      </c>
      <c r="M972" s="6" t="s">
        <v>7866</v>
      </c>
      <c r="N972" s="6" t="s">
        <v>7867</v>
      </c>
      <c r="O972" s="6" t="s">
        <v>7868</v>
      </c>
      <c r="P972" s="5">
        <v>0</v>
      </c>
      <c r="Q972" s="5">
        <v>0</v>
      </c>
      <c r="R972" s="6"/>
      <c r="S972" s="7"/>
    </row>
    <row r="973" spans="1:19" ht="13" x14ac:dyDescent="0.15">
      <c r="A973" s="5">
        <v>397</v>
      </c>
      <c r="B973" s="6" t="s">
        <v>28</v>
      </c>
      <c r="C973" s="6" t="s">
        <v>3397</v>
      </c>
      <c r="D973" s="5">
        <v>44</v>
      </c>
      <c r="E973" s="6" t="s">
        <v>1619</v>
      </c>
      <c r="F973" s="6" t="s">
        <v>119</v>
      </c>
      <c r="G973" s="5">
        <v>0.19</v>
      </c>
      <c r="H973" s="5">
        <v>0.19</v>
      </c>
      <c r="I973" s="5">
        <v>305.63</v>
      </c>
      <c r="J973" s="5">
        <v>305.82</v>
      </c>
      <c r="K973" s="5">
        <v>303.86200000000002</v>
      </c>
      <c r="L973" s="5">
        <v>304</v>
      </c>
      <c r="M973" s="6" t="s">
        <v>7869</v>
      </c>
      <c r="N973" s="6" t="s">
        <v>7870</v>
      </c>
      <c r="O973" s="6" t="s">
        <v>7871</v>
      </c>
      <c r="P973" s="5">
        <v>1</v>
      </c>
      <c r="Q973" s="5">
        <v>0</v>
      </c>
      <c r="R973" s="6"/>
      <c r="S973" s="7"/>
    </row>
    <row r="974" spans="1:19" ht="13" x14ac:dyDescent="0.15">
      <c r="A974" s="5">
        <v>397</v>
      </c>
      <c r="B974" s="6" t="s">
        <v>28</v>
      </c>
      <c r="C974" s="6" t="s">
        <v>3397</v>
      </c>
      <c r="D974" s="5">
        <v>45</v>
      </c>
      <c r="E974" s="6" t="s">
        <v>1619</v>
      </c>
      <c r="F974" s="5">
        <v>1</v>
      </c>
      <c r="G974" s="5">
        <v>1.5</v>
      </c>
      <c r="H974" s="5">
        <v>1.5</v>
      </c>
      <c r="I974" s="5">
        <v>304</v>
      </c>
      <c r="J974" s="5">
        <v>305.5</v>
      </c>
      <c r="K974" s="5">
        <v>304</v>
      </c>
      <c r="L974" s="5">
        <v>305.125</v>
      </c>
      <c r="M974" s="6" t="s">
        <v>7872</v>
      </c>
      <c r="N974" s="6" t="s">
        <v>7873</v>
      </c>
      <c r="O974" s="6" t="s">
        <v>7874</v>
      </c>
      <c r="P974" s="5">
        <v>0</v>
      </c>
      <c r="Q974" s="5">
        <v>0</v>
      </c>
      <c r="R974" s="6"/>
      <c r="S974" s="7"/>
    </row>
    <row r="975" spans="1:19" ht="13" x14ac:dyDescent="0.15">
      <c r="A975" s="5">
        <v>397</v>
      </c>
      <c r="B975" s="6" t="s">
        <v>28</v>
      </c>
      <c r="C975" s="6" t="s">
        <v>3397</v>
      </c>
      <c r="D975" s="5">
        <v>45</v>
      </c>
      <c r="E975" s="6" t="s">
        <v>1619</v>
      </c>
      <c r="F975" s="5">
        <v>2</v>
      </c>
      <c r="G975" s="5">
        <v>1.49</v>
      </c>
      <c r="H975" s="5">
        <v>1.49</v>
      </c>
      <c r="I975" s="5">
        <v>305.5</v>
      </c>
      <c r="J975" s="5">
        <v>306.99</v>
      </c>
      <c r="K975" s="5">
        <v>305.125</v>
      </c>
      <c r="L975" s="5">
        <v>306.24299999999999</v>
      </c>
      <c r="M975" s="6" t="s">
        <v>7875</v>
      </c>
      <c r="N975" s="6" t="s">
        <v>7876</v>
      </c>
      <c r="O975" s="6" t="s">
        <v>7877</v>
      </c>
      <c r="P975" s="5">
        <v>0</v>
      </c>
      <c r="Q975" s="5">
        <v>0</v>
      </c>
      <c r="R975" s="6"/>
      <c r="S975" s="7"/>
    </row>
    <row r="976" spans="1:19" ht="13" x14ac:dyDescent="0.15">
      <c r="A976" s="5">
        <v>397</v>
      </c>
      <c r="B976" s="6" t="s">
        <v>28</v>
      </c>
      <c r="C976" s="6" t="s">
        <v>3397</v>
      </c>
      <c r="D976" s="5">
        <v>45</v>
      </c>
      <c r="E976" s="6" t="s">
        <v>1619</v>
      </c>
      <c r="F976" s="5">
        <v>3</v>
      </c>
      <c r="G976" s="5">
        <v>1.49</v>
      </c>
      <c r="H976" s="5">
        <v>1.49</v>
      </c>
      <c r="I976" s="5">
        <v>306.99</v>
      </c>
      <c r="J976" s="5">
        <v>308.48</v>
      </c>
      <c r="K976" s="5">
        <v>306.24299999999999</v>
      </c>
      <c r="L976" s="5">
        <v>307.36</v>
      </c>
      <c r="M976" s="6" t="s">
        <v>7878</v>
      </c>
      <c r="N976" s="6" t="s">
        <v>7879</v>
      </c>
      <c r="O976" s="6" t="s">
        <v>7880</v>
      </c>
      <c r="P976" s="5">
        <v>0</v>
      </c>
      <c r="Q976" s="5">
        <v>0</v>
      </c>
      <c r="R976" s="6"/>
      <c r="S976" s="7"/>
    </row>
    <row r="977" spans="1:19" ht="13" x14ac:dyDescent="0.15">
      <c r="A977" s="5">
        <v>397</v>
      </c>
      <c r="B977" s="6" t="s">
        <v>28</v>
      </c>
      <c r="C977" s="6" t="s">
        <v>3397</v>
      </c>
      <c r="D977" s="5">
        <v>45</v>
      </c>
      <c r="E977" s="6" t="s">
        <v>1619</v>
      </c>
      <c r="F977" s="5">
        <v>4</v>
      </c>
      <c r="G977" s="5">
        <v>1.48</v>
      </c>
      <c r="H977" s="5">
        <v>1.48</v>
      </c>
      <c r="I977" s="5">
        <v>308.48</v>
      </c>
      <c r="J977" s="5">
        <v>309.95999999999998</v>
      </c>
      <c r="K977" s="5">
        <v>307.36</v>
      </c>
      <c r="L977" s="5">
        <v>308.47000000000003</v>
      </c>
      <c r="M977" s="6" t="s">
        <v>7881</v>
      </c>
      <c r="N977" s="6" t="s">
        <v>7882</v>
      </c>
      <c r="O977" s="6" t="s">
        <v>7883</v>
      </c>
      <c r="P977" s="5">
        <v>0</v>
      </c>
      <c r="Q977" s="5">
        <v>0</v>
      </c>
      <c r="R977" s="6"/>
      <c r="S977" s="7"/>
    </row>
    <row r="978" spans="1:19" ht="13" x14ac:dyDescent="0.15">
      <c r="A978" s="5">
        <v>397</v>
      </c>
      <c r="B978" s="6" t="s">
        <v>28</v>
      </c>
      <c r="C978" s="6" t="s">
        <v>3397</v>
      </c>
      <c r="D978" s="5">
        <v>45</v>
      </c>
      <c r="E978" s="6" t="s">
        <v>1619</v>
      </c>
      <c r="F978" s="6" t="s">
        <v>119</v>
      </c>
      <c r="G978" s="5">
        <v>0.44</v>
      </c>
      <c r="H978" s="5">
        <v>0.44</v>
      </c>
      <c r="I978" s="5">
        <v>309.95999999999998</v>
      </c>
      <c r="J978" s="5">
        <v>310.39999999999998</v>
      </c>
      <c r="K978" s="5">
        <v>308.47000000000003</v>
      </c>
      <c r="L978" s="5">
        <v>308.8</v>
      </c>
      <c r="M978" s="6" t="s">
        <v>7884</v>
      </c>
      <c r="N978" s="6" t="s">
        <v>7885</v>
      </c>
      <c r="O978" s="6" t="s">
        <v>7886</v>
      </c>
      <c r="P978" s="5">
        <v>1</v>
      </c>
      <c r="Q978" s="5">
        <v>0</v>
      </c>
      <c r="R978" s="6"/>
      <c r="S978" s="7"/>
    </row>
    <row r="979" spans="1:19" ht="13" x14ac:dyDescent="0.15">
      <c r="A979" s="5">
        <v>397</v>
      </c>
      <c r="B979" s="6" t="s">
        <v>28</v>
      </c>
      <c r="C979" s="6" t="s">
        <v>3397</v>
      </c>
      <c r="D979" s="5">
        <v>46</v>
      </c>
      <c r="E979" s="6" t="s">
        <v>1619</v>
      </c>
      <c r="F979" s="5">
        <v>1</v>
      </c>
      <c r="G979" s="5">
        <v>1.49</v>
      </c>
      <c r="H979" s="5">
        <v>1.49</v>
      </c>
      <c r="I979" s="5">
        <v>308.8</v>
      </c>
      <c r="J979" s="5">
        <v>310.29000000000002</v>
      </c>
      <c r="K979" s="5">
        <v>308.8</v>
      </c>
      <c r="L979" s="5">
        <v>309.89999999999998</v>
      </c>
      <c r="M979" s="6" t="s">
        <v>7887</v>
      </c>
      <c r="N979" s="6" t="s">
        <v>7888</v>
      </c>
      <c r="O979" s="6" t="s">
        <v>7889</v>
      </c>
      <c r="P979" s="5">
        <v>0</v>
      </c>
      <c r="Q979" s="5">
        <v>0</v>
      </c>
      <c r="R979" s="6"/>
      <c r="S979" s="7"/>
    </row>
    <row r="980" spans="1:19" ht="13" x14ac:dyDescent="0.15">
      <c r="A980" s="5">
        <v>397</v>
      </c>
      <c r="B980" s="6" t="s">
        <v>28</v>
      </c>
      <c r="C980" s="6" t="s">
        <v>3397</v>
      </c>
      <c r="D980" s="5">
        <v>46</v>
      </c>
      <c r="E980" s="6" t="s">
        <v>1619</v>
      </c>
      <c r="F980" s="5">
        <v>2</v>
      </c>
      <c r="G980" s="5">
        <v>1.49</v>
      </c>
      <c r="H980" s="5">
        <v>1.49</v>
      </c>
      <c r="I980" s="5">
        <v>310.29000000000002</v>
      </c>
      <c r="J980" s="5">
        <v>311.77999999999997</v>
      </c>
      <c r="K980" s="5">
        <v>309.89999999999998</v>
      </c>
      <c r="L980" s="5">
        <v>310.99900000000002</v>
      </c>
      <c r="M980" s="6" t="s">
        <v>7890</v>
      </c>
      <c r="N980" s="6" t="s">
        <v>7891</v>
      </c>
      <c r="O980" s="6" t="s">
        <v>7892</v>
      </c>
      <c r="P980" s="5">
        <v>0</v>
      </c>
      <c r="Q980" s="5">
        <v>0</v>
      </c>
      <c r="R980" s="6"/>
      <c r="S980" s="7"/>
    </row>
    <row r="981" spans="1:19" ht="13" x14ac:dyDescent="0.15">
      <c r="A981" s="5">
        <v>397</v>
      </c>
      <c r="B981" s="6" t="s">
        <v>28</v>
      </c>
      <c r="C981" s="6" t="s">
        <v>3397</v>
      </c>
      <c r="D981" s="5">
        <v>46</v>
      </c>
      <c r="E981" s="6" t="s">
        <v>1619</v>
      </c>
      <c r="F981" s="5">
        <v>3</v>
      </c>
      <c r="G981" s="5">
        <v>1.46</v>
      </c>
      <c r="H981" s="5">
        <v>1.46</v>
      </c>
      <c r="I981" s="5">
        <v>311.77999999999997</v>
      </c>
      <c r="J981" s="5">
        <v>313.24</v>
      </c>
      <c r="K981" s="5">
        <v>310.99900000000002</v>
      </c>
      <c r="L981" s="5">
        <v>312.077</v>
      </c>
      <c r="M981" s="6" t="s">
        <v>7893</v>
      </c>
      <c r="N981" s="6" t="s">
        <v>7894</v>
      </c>
      <c r="O981" s="6" t="s">
        <v>7895</v>
      </c>
      <c r="P981" s="5">
        <v>0</v>
      </c>
      <c r="Q981" s="5">
        <v>0</v>
      </c>
      <c r="R981" s="6"/>
      <c r="S981" s="7"/>
    </row>
    <row r="982" spans="1:19" ht="13" x14ac:dyDescent="0.15">
      <c r="A982" s="5">
        <v>397</v>
      </c>
      <c r="B982" s="6" t="s">
        <v>28</v>
      </c>
      <c r="C982" s="6" t="s">
        <v>3397</v>
      </c>
      <c r="D982" s="5">
        <v>46</v>
      </c>
      <c r="E982" s="6" t="s">
        <v>1619</v>
      </c>
      <c r="F982" s="5">
        <v>4</v>
      </c>
      <c r="G982" s="5">
        <v>1.33</v>
      </c>
      <c r="H982" s="5">
        <v>1.33</v>
      </c>
      <c r="I982" s="5">
        <v>313.24</v>
      </c>
      <c r="J982" s="5">
        <v>314.57</v>
      </c>
      <c r="K982" s="5">
        <v>312.077</v>
      </c>
      <c r="L982" s="5">
        <v>313.05799999999999</v>
      </c>
      <c r="M982" s="6" t="s">
        <v>7896</v>
      </c>
      <c r="N982" s="6" t="s">
        <v>7897</v>
      </c>
      <c r="O982" s="6" t="s">
        <v>7898</v>
      </c>
      <c r="P982" s="5">
        <v>0</v>
      </c>
      <c r="Q982" s="5">
        <v>0</v>
      </c>
      <c r="R982" s="6"/>
      <c r="S982" s="7"/>
    </row>
    <row r="983" spans="1:19" ht="13" x14ac:dyDescent="0.15">
      <c r="A983" s="5">
        <v>397</v>
      </c>
      <c r="B983" s="6" t="s">
        <v>28</v>
      </c>
      <c r="C983" s="6" t="s">
        <v>3397</v>
      </c>
      <c r="D983" s="5">
        <v>46</v>
      </c>
      <c r="E983" s="6" t="s">
        <v>1619</v>
      </c>
      <c r="F983" s="5">
        <v>5</v>
      </c>
      <c r="G983" s="5">
        <v>0.51</v>
      </c>
      <c r="H983" s="5">
        <v>0.51</v>
      </c>
      <c r="I983" s="5">
        <v>314.57</v>
      </c>
      <c r="J983" s="5">
        <v>315.08</v>
      </c>
      <c r="K983" s="5">
        <v>313.05799999999999</v>
      </c>
      <c r="L983" s="5">
        <v>313.435</v>
      </c>
      <c r="M983" s="6" t="s">
        <v>7899</v>
      </c>
      <c r="N983" s="6" t="s">
        <v>7900</v>
      </c>
      <c r="O983" s="6" t="s">
        <v>7901</v>
      </c>
      <c r="P983" s="5">
        <v>0</v>
      </c>
      <c r="Q983" s="5">
        <v>0</v>
      </c>
      <c r="R983" s="6"/>
      <c r="S983" s="7"/>
    </row>
    <row r="984" spans="1:19" ht="13" x14ac:dyDescent="0.15">
      <c r="A984" s="5">
        <v>397</v>
      </c>
      <c r="B984" s="6" t="s">
        <v>28</v>
      </c>
      <c r="C984" s="6" t="s">
        <v>3397</v>
      </c>
      <c r="D984" s="5">
        <v>46</v>
      </c>
      <c r="E984" s="6" t="s">
        <v>1619</v>
      </c>
      <c r="F984" s="6" t="s">
        <v>119</v>
      </c>
      <c r="G984" s="5">
        <v>0.36</v>
      </c>
      <c r="H984" s="5">
        <v>0.36</v>
      </c>
      <c r="I984" s="5">
        <v>315.08</v>
      </c>
      <c r="J984" s="5">
        <v>315.44</v>
      </c>
      <c r="K984" s="5">
        <v>313.435</v>
      </c>
      <c r="L984" s="5">
        <v>313.7</v>
      </c>
      <c r="M984" s="6" t="s">
        <v>7902</v>
      </c>
      <c r="N984" s="6" t="s">
        <v>7903</v>
      </c>
      <c r="O984" s="6" t="s">
        <v>7904</v>
      </c>
      <c r="P984" s="5">
        <v>1</v>
      </c>
      <c r="Q984" s="5">
        <v>0</v>
      </c>
      <c r="R984" s="6"/>
      <c r="S984" s="7"/>
    </row>
    <row r="985" spans="1:19" ht="13" x14ac:dyDescent="0.15">
      <c r="A985" s="5">
        <v>397</v>
      </c>
      <c r="B985" s="6" t="s">
        <v>28</v>
      </c>
      <c r="C985" s="6" t="s">
        <v>3397</v>
      </c>
      <c r="D985" s="5">
        <v>47</v>
      </c>
      <c r="E985" s="6" t="s">
        <v>1619</v>
      </c>
      <c r="F985" s="5">
        <v>1</v>
      </c>
      <c r="G985" s="5">
        <v>1.5</v>
      </c>
      <c r="H985" s="5">
        <v>1.5</v>
      </c>
      <c r="I985" s="5">
        <v>313.7</v>
      </c>
      <c r="J985" s="5">
        <v>315.2</v>
      </c>
      <c r="K985" s="5">
        <v>313.7</v>
      </c>
      <c r="L985" s="5">
        <v>315.11700000000002</v>
      </c>
      <c r="M985" s="6" t="s">
        <v>7905</v>
      </c>
      <c r="N985" s="6" t="s">
        <v>7906</v>
      </c>
      <c r="O985" s="6" t="s">
        <v>7907</v>
      </c>
      <c r="P985" s="5">
        <v>0</v>
      </c>
      <c r="Q985" s="5">
        <v>0</v>
      </c>
      <c r="R985" s="6"/>
      <c r="S985" s="7"/>
    </row>
    <row r="986" spans="1:19" ht="13" x14ac:dyDescent="0.15">
      <c r="A986" s="5">
        <v>397</v>
      </c>
      <c r="B986" s="6" t="s">
        <v>28</v>
      </c>
      <c r="C986" s="6" t="s">
        <v>3397</v>
      </c>
      <c r="D986" s="5">
        <v>47</v>
      </c>
      <c r="E986" s="6" t="s">
        <v>1619</v>
      </c>
      <c r="F986" s="5">
        <v>2</v>
      </c>
      <c r="G986" s="5">
        <v>1.5</v>
      </c>
      <c r="H986" s="5">
        <v>1.5</v>
      </c>
      <c r="I986" s="5">
        <v>315.2</v>
      </c>
      <c r="J986" s="5">
        <v>316.7</v>
      </c>
      <c r="K986" s="5">
        <v>315.11700000000002</v>
      </c>
      <c r="L986" s="5">
        <v>316.53500000000003</v>
      </c>
      <c r="M986" s="6" t="s">
        <v>7908</v>
      </c>
      <c r="N986" s="6" t="s">
        <v>7909</v>
      </c>
      <c r="O986" s="6" t="s">
        <v>7910</v>
      </c>
      <c r="P986" s="5">
        <v>0</v>
      </c>
      <c r="Q986" s="5">
        <v>0</v>
      </c>
      <c r="R986" s="6"/>
      <c r="S986" s="7"/>
    </row>
    <row r="987" spans="1:19" ht="13" x14ac:dyDescent="0.15">
      <c r="A987" s="5">
        <v>397</v>
      </c>
      <c r="B987" s="6" t="s">
        <v>28</v>
      </c>
      <c r="C987" s="6" t="s">
        <v>3397</v>
      </c>
      <c r="D987" s="5">
        <v>47</v>
      </c>
      <c r="E987" s="6" t="s">
        <v>1619</v>
      </c>
      <c r="F987" s="5">
        <v>3</v>
      </c>
      <c r="G987" s="5">
        <v>1.22</v>
      </c>
      <c r="H987" s="5">
        <v>1.22</v>
      </c>
      <c r="I987" s="5">
        <v>316.7</v>
      </c>
      <c r="J987" s="5">
        <v>317.92</v>
      </c>
      <c r="K987" s="5">
        <v>316.53500000000003</v>
      </c>
      <c r="L987" s="5">
        <v>317.68700000000001</v>
      </c>
      <c r="M987" s="6" t="s">
        <v>7911</v>
      </c>
      <c r="N987" s="6" t="s">
        <v>7912</v>
      </c>
      <c r="O987" s="6" t="s">
        <v>7913</v>
      </c>
      <c r="P987" s="5">
        <v>0</v>
      </c>
      <c r="Q987" s="5">
        <v>0</v>
      </c>
      <c r="R987" s="6"/>
      <c r="S987" s="7"/>
    </row>
    <row r="988" spans="1:19" ht="13" x14ac:dyDescent="0.15">
      <c r="A988" s="5">
        <v>397</v>
      </c>
      <c r="B988" s="6" t="s">
        <v>28</v>
      </c>
      <c r="C988" s="6" t="s">
        <v>3397</v>
      </c>
      <c r="D988" s="5">
        <v>47</v>
      </c>
      <c r="E988" s="6" t="s">
        <v>1619</v>
      </c>
      <c r="F988" s="5">
        <v>4</v>
      </c>
      <c r="G988" s="5">
        <v>0.51</v>
      </c>
      <c r="H988" s="5">
        <v>0.51</v>
      </c>
      <c r="I988" s="5">
        <v>317.92</v>
      </c>
      <c r="J988" s="5">
        <v>318.43</v>
      </c>
      <c r="K988" s="5">
        <v>317.68700000000001</v>
      </c>
      <c r="L988" s="5">
        <v>318.16899999999998</v>
      </c>
      <c r="M988" s="6" t="s">
        <v>7914</v>
      </c>
      <c r="N988" s="6" t="s">
        <v>7915</v>
      </c>
      <c r="O988" s="6" t="s">
        <v>7916</v>
      </c>
      <c r="P988" s="5">
        <v>0</v>
      </c>
      <c r="Q988" s="5">
        <v>0</v>
      </c>
      <c r="R988" s="6"/>
      <c r="S988" s="7"/>
    </row>
    <row r="989" spans="1:19" ht="13" x14ac:dyDescent="0.15">
      <c r="A989" s="5">
        <v>397</v>
      </c>
      <c r="B989" s="6" t="s">
        <v>28</v>
      </c>
      <c r="C989" s="6" t="s">
        <v>3397</v>
      </c>
      <c r="D989" s="5">
        <v>47</v>
      </c>
      <c r="E989" s="6" t="s">
        <v>1619</v>
      </c>
      <c r="F989" s="6" t="s">
        <v>119</v>
      </c>
      <c r="G989" s="5">
        <v>0.35</v>
      </c>
      <c r="H989" s="5">
        <v>0.35</v>
      </c>
      <c r="I989" s="5">
        <v>318.43</v>
      </c>
      <c r="J989" s="5">
        <v>318.77999999999997</v>
      </c>
      <c r="K989" s="5">
        <v>318.16899999999998</v>
      </c>
      <c r="L989" s="5">
        <v>318.5</v>
      </c>
      <c r="M989" s="6" t="s">
        <v>7917</v>
      </c>
      <c r="N989" s="6" t="s">
        <v>7918</v>
      </c>
      <c r="O989" s="6" t="s">
        <v>7919</v>
      </c>
      <c r="P989" s="5">
        <v>1</v>
      </c>
      <c r="Q989" s="5">
        <v>0</v>
      </c>
      <c r="R989" s="6"/>
      <c r="S989" s="7"/>
    </row>
    <row r="990" spans="1:19" ht="13" x14ac:dyDescent="0.15">
      <c r="A990" s="5">
        <v>397</v>
      </c>
      <c r="B990" s="6" t="s">
        <v>28</v>
      </c>
      <c r="C990" s="6" t="s">
        <v>3397</v>
      </c>
      <c r="D990" s="5">
        <v>48</v>
      </c>
      <c r="E990" s="6" t="s">
        <v>1619</v>
      </c>
      <c r="F990" s="5">
        <v>1</v>
      </c>
      <c r="G990" s="5">
        <v>1.49</v>
      </c>
      <c r="H990" s="5">
        <v>1.49</v>
      </c>
      <c r="I990" s="5">
        <v>318.5</v>
      </c>
      <c r="J990" s="5">
        <v>319.99</v>
      </c>
      <c r="K990" s="5">
        <v>318.5</v>
      </c>
      <c r="L990" s="5">
        <v>319.75200000000001</v>
      </c>
      <c r="M990" s="6" t="s">
        <v>7920</v>
      </c>
      <c r="N990" s="6" t="s">
        <v>7921</v>
      </c>
      <c r="O990" s="6" t="s">
        <v>7922</v>
      </c>
      <c r="P990" s="5">
        <v>0</v>
      </c>
      <c r="Q990" s="5">
        <v>0</v>
      </c>
      <c r="R990" s="6"/>
      <c r="S990" s="7"/>
    </row>
    <row r="991" spans="1:19" ht="13" x14ac:dyDescent="0.15">
      <c r="A991" s="5">
        <v>397</v>
      </c>
      <c r="B991" s="6" t="s">
        <v>28</v>
      </c>
      <c r="C991" s="6" t="s">
        <v>3397</v>
      </c>
      <c r="D991" s="5">
        <v>48</v>
      </c>
      <c r="E991" s="6" t="s">
        <v>1619</v>
      </c>
      <c r="F991" s="5">
        <v>2</v>
      </c>
      <c r="G991" s="5">
        <v>1.5</v>
      </c>
      <c r="H991" s="5">
        <v>1.5</v>
      </c>
      <c r="I991" s="5">
        <v>319.99</v>
      </c>
      <c r="J991" s="5">
        <v>321.49</v>
      </c>
      <c r="K991" s="5">
        <v>319.75200000000001</v>
      </c>
      <c r="L991" s="5">
        <v>321.01299999999998</v>
      </c>
      <c r="M991" s="6" t="s">
        <v>7923</v>
      </c>
      <c r="N991" s="6" t="s">
        <v>7924</v>
      </c>
      <c r="O991" s="6" t="s">
        <v>7925</v>
      </c>
      <c r="P991" s="5">
        <v>0</v>
      </c>
      <c r="Q991" s="5">
        <v>0</v>
      </c>
      <c r="R991" s="6"/>
      <c r="S991" s="7"/>
    </row>
    <row r="992" spans="1:19" ht="13" x14ac:dyDescent="0.15">
      <c r="A992" s="5">
        <v>397</v>
      </c>
      <c r="B992" s="6" t="s">
        <v>28</v>
      </c>
      <c r="C992" s="6" t="s">
        <v>3397</v>
      </c>
      <c r="D992" s="5">
        <v>48</v>
      </c>
      <c r="E992" s="6" t="s">
        <v>1619</v>
      </c>
      <c r="F992" s="5">
        <v>3</v>
      </c>
      <c r="G992" s="5">
        <v>1.49</v>
      </c>
      <c r="H992" s="5">
        <v>1.49</v>
      </c>
      <c r="I992" s="5">
        <v>321.49</v>
      </c>
      <c r="J992" s="5">
        <v>322.98</v>
      </c>
      <c r="K992" s="5">
        <v>321.01299999999998</v>
      </c>
      <c r="L992" s="5">
        <v>322.26499999999999</v>
      </c>
      <c r="M992" s="6" t="s">
        <v>7926</v>
      </c>
      <c r="N992" s="6" t="s">
        <v>7927</v>
      </c>
      <c r="O992" s="6" t="s">
        <v>7928</v>
      </c>
      <c r="P992" s="5">
        <v>0</v>
      </c>
      <c r="Q992" s="5">
        <v>0</v>
      </c>
      <c r="R992" s="6"/>
      <c r="S992" s="7"/>
    </row>
    <row r="993" spans="1:19" ht="13" x14ac:dyDescent="0.15">
      <c r="A993" s="5">
        <v>397</v>
      </c>
      <c r="B993" s="6" t="s">
        <v>28</v>
      </c>
      <c r="C993" s="6" t="s">
        <v>3397</v>
      </c>
      <c r="D993" s="5">
        <v>48</v>
      </c>
      <c r="E993" s="6" t="s">
        <v>1619</v>
      </c>
      <c r="F993" s="5">
        <v>4</v>
      </c>
      <c r="G993" s="5">
        <v>0.91</v>
      </c>
      <c r="H993" s="5">
        <v>0.91</v>
      </c>
      <c r="I993" s="5">
        <v>322.98</v>
      </c>
      <c r="J993" s="5">
        <v>323.89</v>
      </c>
      <c r="K993" s="5">
        <v>322.26499999999999</v>
      </c>
      <c r="L993" s="5">
        <v>323.02999999999997</v>
      </c>
      <c r="M993" s="6" t="s">
        <v>7929</v>
      </c>
      <c r="N993" s="6" t="s">
        <v>7930</v>
      </c>
      <c r="O993" s="6" t="s">
        <v>7931</v>
      </c>
      <c r="P993" s="5">
        <v>0</v>
      </c>
      <c r="Q993" s="5">
        <v>0</v>
      </c>
      <c r="R993" s="6"/>
      <c r="S993" s="7"/>
    </row>
    <row r="994" spans="1:19" ht="13" x14ac:dyDescent="0.15">
      <c r="A994" s="5">
        <v>397</v>
      </c>
      <c r="B994" s="6" t="s">
        <v>28</v>
      </c>
      <c r="C994" s="6" t="s">
        <v>3397</v>
      </c>
      <c r="D994" s="5">
        <v>48</v>
      </c>
      <c r="E994" s="6" t="s">
        <v>1619</v>
      </c>
      <c r="F994" s="6" t="s">
        <v>119</v>
      </c>
      <c r="G994" s="5">
        <v>0.44</v>
      </c>
      <c r="H994" s="5">
        <v>0.44</v>
      </c>
      <c r="I994" s="5">
        <v>323.89</v>
      </c>
      <c r="J994" s="5">
        <v>324.33</v>
      </c>
      <c r="K994" s="5">
        <v>323.02999999999997</v>
      </c>
      <c r="L994" s="5">
        <v>323.39999999999998</v>
      </c>
      <c r="M994" s="6" t="s">
        <v>7932</v>
      </c>
      <c r="N994" s="6" t="s">
        <v>7933</v>
      </c>
      <c r="O994" s="6" t="s">
        <v>7934</v>
      </c>
      <c r="P994" s="5">
        <v>1</v>
      </c>
      <c r="Q994" s="5">
        <v>0</v>
      </c>
      <c r="R994" s="6"/>
      <c r="S994" s="7"/>
    </row>
    <row r="995" spans="1:19" ht="13" x14ac:dyDescent="0.15">
      <c r="A995" s="5">
        <v>397</v>
      </c>
      <c r="B995" s="6" t="s">
        <v>28</v>
      </c>
      <c r="C995" s="6" t="s">
        <v>3397</v>
      </c>
      <c r="D995" s="5">
        <v>49</v>
      </c>
      <c r="E995" s="6" t="s">
        <v>1619</v>
      </c>
      <c r="F995" s="5">
        <v>1</v>
      </c>
      <c r="G995" s="5">
        <v>1.5</v>
      </c>
      <c r="H995" s="5">
        <v>1.5</v>
      </c>
      <c r="I995" s="5">
        <v>323.39999999999998</v>
      </c>
      <c r="J995" s="5">
        <v>324.89999999999998</v>
      </c>
      <c r="K995" s="5">
        <v>323.39999999999998</v>
      </c>
      <c r="L995" s="5">
        <v>324.73599999999999</v>
      </c>
      <c r="M995" s="6" t="s">
        <v>7935</v>
      </c>
      <c r="N995" s="6" t="s">
        <v>7936</v>
      </c>
      <c r="O995" s="6" t="s">
        <v>7937</v>
      </c>
      <c r="P995" s="5">
        <v>0</v>
      </c>
      <c r="Q995" s="5">
        <v>0</v>
      </c>
      <c r="R995" s="6"/>
      <c r="S995" s="7"/>
    </row>
    <row r="996" spans="1:19" ht="13" x14ac:dyDescent="0.15">
      <c r="A996" s="5">
        <v>397</v>
      </c>
      <c r="B996" s="6" t="s">
        <v>28</v>
      </c>
      <c r="C996" s="6" t="s">
        <v>3397</v>
      </c>
      <c r="D996" s="5">
        <v>49</v>
      </c>
      <c r="E996" s="6" t="s">
        <v>1619</v>
      </c>
      <c r="F996" s="5">
        <v>2</v>
      </c>
      <c r="G996" s="5">
        <v>1.5</v>
      </c>
      <c r="H996" s="5">
        <v>1.5</v>
      </c>
      <c r="I996" s="5">
        <v>324.89999999999998</v>
      </c>
      <c r="J996" s="5">
        <v>326.39999999999998</v>
      </c>
      <c r="K996" s="5">
        <v>324.73599999999999</v>
      </c>
      <c r="L996" s="5">
        <v>326.07100000000003</v>
      </c>
      <c r="M996" s="6" t="s">
        <v>7938</v>
      </c>
      <c r="N996" s="6" t="s">
        <v>7939</v>
      </c>
      <c r="O996" s="6" t="s">
        <v>7940</v>
      </c>
      <c r="P996" s="5">
        <v>0</v>
      </c>
      <c r="Q996" s="5">
        <v>0</v>
      </c>
      <c r="R996" s="6"/>
      <c r="S996" s="7"/>
    </row>
    <row r="997" spans="1:19" ht="13" x14ac:dyDescent="0.15">
      <c r="A997" s="5">
        <v>397</v>
      </c>
      <c r="B997" s="6" t="s">
        <v>28</v>
      </c>
      <c r="C997" s="6" t="s">
        <v>3397</v>
      </c>
      <c r="D997" s="5">
        <v>49</v>
      </c>
      <c r="E997" s="6" t="s">
        <v>1619</v>
      </c>
      <c r="F997" s="5">
        <v>3</v>
      </c>
      <c r="G997" s="5">
        <v>1.49</v>
      </c>
      <c r="H997" s="5">
        <v>1.49</v>
      </c>
      <c r="I997" s="5">
        <v>326.39999999999998</v>
      </c>
      <c r="J997" s="5">
        <v>327.89</v>
      </c>
      <c r="K997" s="5">
        <v>326.07100000000003</v>
      </c>
      <c r="L997" s="5">
        <v>327.39800000000002</v>
      </c>
      <c r="M997" s="6" t="s">
        <v>7941</v>
      </c>
      <c r="N997" s="6" t="s">
        <v>7942</v>
      </c>
      <c r="O997" s="6" t="s">
        <v>7943</v>
      </c>
      <c r="P997" s="5">
        <v>0</v>
      </c>
      <c r="Q997" s="5">
        <v>0</v>
      </c>
      <c r="R997" s="6"/>
      <c r="S997" s="7"/>
    </row>
    <row r="998" spans="1:19" ht="13" x14ac:dyDescent="0.15">
      <c r="A998" s="5">
        <v>397</v>
      </c>
      <c r="B998" s="6" t="s">
        <v>28</v>
      </c>
      <c r="C998" s="6" t="s">
        <v>3397</v>
      </c>
      <c r="D998" s="5">
        <v>49</v>
      </c>
      <c r="E998" s="6" t="s">
        <v>1619</v>
      </c>
      <c r="F998" s="5">
        <v>4</v>
      </c>
      <c r="G998" s="5">
        <v>0.53</v>
      </c>
      <c r="H998" s="5">
        <v>0.53</v>
      </c>
      <c r="I998" s="5">
        <v>327.89</v>
      </c>
      <c r="J998" s="5">
        <v>328.42</v>
      </c>
      <c r="K998" s="5">
        <v>327.39800000000002</v>
      </c>
      <c r="L998" s="5">
        <v>327.87</v>
      </c>
      <c r="M998" s="6" t="s">
        <v>7944</v>
      </c>
      <c r="N998" s="6" t="s">
        <v>7945</v>
      </c>
      <c r="O998" s="6" t="s">
        <v>7946</v>
      </c>
      <c r="P998" s="5">
        <v>0</v>
      </c>
      <c r="Q998" s="5">
        <v>0</v>
      </c>
      <c r="R998" s="6"/>
      <c r="S998" s="7"/>
    </row>
    <row r="999" spans="1:19" ht="13" x14ac:dyDescent="0.15">
      <c r="A999" s="5">
        <v>397</v>
      </c>
      <c r="B999" s="6" t="s">
        <v>28</v>
      </c>
      <c r="C999" s="6" t="s">
        <v>3397</v>
      </c>
      <c r="D999" s="5">
        <v>49</v>
      </c>
      <c r="E999" s="6" t="s">
        <v>1619</v>
      </c>
      <c r="F999" s="6" t="s">
        <v>119</v>
      </c>
      <c r="G999" s="5">
        <v>0.37</v>
      </c>
      <c r="H999" s="5">
        <v>0.37</v>
      </c>
      <c r="I999" s="5">
        <v>328.42</v>
      </c>
      <c r="J999" s="5">
        <v>328.79</v>
      </c>
      <c r="K999" s="5">
        <v>327.87</v>
      </c>
      <c r="L999" s="5">
        <v>328.2</v>
      </c>
      <c r="M999" s="6" t="s">
        <v>7947</v>
      </c>
      <c r="N999" s="6" t="s">
        <v>7948</v>
      </c>
      <c r="O999" s="6" t="s">
        <v>7949</v>
      </c>
      <c r="P999" s="5">
        <v>1</v>
      </c>
      <c r="Q999" s="5">
        <v>0</v>
      </c>
      <c r="R999" s="6"/>
      <c r="S999" s="7"/>
    </row>
    <row r="1000" spans="1:19" ht="13" x14ac:dyDescent="0.15">
      <c r="A1000" s="5">
        <v>397</v>
      </c>
      <c r="B1000" s="6" t="s">
        <v>28</v>
      </c>
      <c r="C1000" s="6" t="s">
        <v>3397</v>
      </c>
      <c r="D1000" s="5">
        <v>50</v>
      </c>
      <c r="E1000" s="6" t="s">
        <v>1619</v>
      </c>
      <c r="F1000" s="5">
        <v>1</v>
      </c>
      <c r="G1000" s="5">
        <v>1.49</v>
      </c>
      <c r="H1000" s="5">
        <v>1.49</v>
      </c>
      <c r="I1000" s="5">
        <v>328.2</v>
      </c>
      <c r="J1000" s="5">
        <v>329.69</v>
      </c>
      <c r="K1000" s="5">
        <v>328.2</v>
      </c>
      <c r="L1000" s="5">
        <v>329.35199999999998</v>
      </c>
      <c r="M1000" s="6" t="s">
        <v>7950</v>
      </c>
      <c r="N1000" s="6" t="s">
        <v>7951</v>
      </c>
      <c r="O1000" s="6" t="s">
        <v>7952</v>
      </c>
      <c r="P1000" s="5">
        <v>0</v>
      </c>
      <c r="Q1000" s="5">
        <v>0</v>
      </c>
      <c r="R1000" s="6"/>
      <c r="S1000" s="7"/>
    </row>
    <row r="1001" spans="1:19" ht="13" x14ac:dyDescent="0.15">
      <c r="A1001" s="5">
        <v>397</v>
      </c>
      <c r="B1001" s="6" t="s">
        <v>28</v>
      </c>
      <c r="C1001" s="6" t="s">
        <v>3397</v>
      </c>
      <c r="D1001" s="5">
        <v>50</v>
      </c>
      <c r="E1001" s="6" t="s">
        <v>1619</v>
      </c>
      <c r="F1001" s="5">
        <v>2</v>
      </c>
      <c r="G1001" s="5">
        <v>1.49</v>
      </c>
      <c r="H1001" s="5">
        <v>1.49</v>
      </c>
      <c r="I1001" s="5">
        <v>329.69</v>
      </c>
      <c r="J1001" s="5">
        <v>331.18</v>
      </c>
      <c r="K1001" s="5">
        <v>329.35199999999998</v>
      </c>
      <c r="L1001" s="5">
        <v>330.50299999999999</v>
      </c>
      <c r="M1001" s="6" t="s">
        <v>7953</v>
      </c>
      <c r="N1001" s="6" t="s">
        <v>7954</v>
      </c>
      <c r="O1001" s="6" t="s">
        <v>7955</v>
      </c>
      <c r="P1001" s="5">
        <v>0</v>
      </c>
      <c r="Q1001" s="5">
        <v>0</v>
      </c>
      <c r="R1001" s="6"/>
      <c r="S1001" s="7"/>
    </row>
    <row r="1002" spans="1:19" ht="13" x14ac:dyDescent="0.15">
      <c r="A1002" s="5">
        <v>397</v>
      </c>
      <c r="B1002" s="6" t="s">
        <v>28</v>
      </c>
      <c r="C1002" s="6" t="s">
        <v>3397</v>
      </c>
      <c r="D1002" s="5">
        <v>50</v>
      </c>
      <c r="E1002" s="6" t="s">
        <v>1619</v>
      </c>
      <c r="F1002" s="5">
        <v>3</v>
      </c>
      <c r="G1002" s="5">
        <v>1.5</v>
      </c>
      <c r="H1002" s="5">
        <v>1.5</v>
      </c>
      <c r="I1002" s="5">
        <v>331.18</v>
      </c>
      <c r="J1002" s="5">
        <v>332.68</v>
      </c>
      <c r="K1002" s="5">
        <v>330.50299999999999</v>
      </c>
      <c r="L1002" s="5">
        <v>331.66300000000001</v>
      </c>
      <c r="M1002" s="6" t="s">
        <v>7956</v>
      </c>
      <c r="N1002" s="6" t="s">
        <v>7957</v>
      </c>
      <c r="O1002" s="6" t="s">
        <v>7958</v>
      </c>
      <c r="P1002" s="5">
        <v>0</v>
      </c>
      <c r="Q1002" s="5">
        <v>0</v>
      </c>
      <c r="R1002" s="6"/>
      <c r="S1002" s="7"/>
    </row>
    <row r="1003" spans="1:19" ht="13" x14ac:dyDescent="0.15">
      <c r="A1003" s="5">
        <v>397</v>
      </c>
      <c r="B1003" s="6" t="s">
        <v>28</v>
      </c>
      <c r="C1003" s="6" t="s">
        <v>3397</v>
      </c>
      <c r="D1003" s="5">
        <v>50</v>
      </c>
      <c r="E1003" s="6" t="s">
        <v>1619</v>
      </c>
      <c r="F1003" s="5">
        <v>4</v>
      </c>
      <c r="G1003" s="5">
        <v>1.1399999999999999</v>
      </c>
      <c r="H1003" s="5">
        <v>1.1399999999999999</v>
      </c>
      <c r="I1003" s="5">
        <v>332.68</v>
      </c>
      <c r="J1003" s="5">
        <v>333.82</v>
      </c>
      <c r="K1003" s="5">
        <v>331.66300000000001</v>
      </c>
      <c r="L1003" s="5">
        <v>332.54399999999998</v>
      </c>
      <c r="M1003" s="6" t="s">
        <v>7959</v>
      </c>
      <c r="N1003" s="6" t="s">
        <v>7960</v>
      </c>
      <c r="O1003" s="6" t="s">
        <v>7961</v>
      </c>
      <c r="P1003" s="5">
        <v>0</v>
      </c>
      <c r="Q1003" s="5">
        <v>0</v>
      </c>
      <c r="R1003" s="6"/>
      <c r="S1003" s="7"/>
    </row>
    <row r="1004" spans="1:19" ht="13" x14ac:dyDescent="0.15">
      <c r="A1004" s="5">
        <v>397</v>
      </c>
      <c r="B1004" s="6" t="s">
        <v>28</v>
      </c>
      <c r="C1004" s="6" t="s">
        <v>3397</v>
      </c>
      <c r="D1004" s="5">
        <v>50</v>
      </c>
      <c r="E1004" s="6" t="s">
        <v>1619</v>
      </c>
      <c r="F1004" s="5">
        <v>5</v>
      </c>
      <c r="G1004" s="5">
        <v>0.51</v>
      </c>
      <c r="H1004" s="5">
        <v>0.51</v>
      </c>
      <c r="I1004" s="5">
        <v>333.82</v>
      </c>
      <c r="J1004" s="5">
        <v>334.33</v>
      </c>
      <c r="K1004" s="5">
        <v>332.54399999999998</v>
      </c>
      <c r="L1004" s="5">
        <v>332.93799999999999</v>
      </c>
      <c r="M1004" s="6" t="s">
        <v>7962</v>
      </c>
      <c r="N1004" s="6" t="s">
        <v>7963</v>
      </c>
      <c r="O1004" s="6" t="s">
        <v>7964</v>
      </c>
      <c r="P1004" s="5">
        <v>0</v>
      </c>
      <c r="Q1004" s="5">
        <v>0</v>
      </c>
      <c r="R1004" s="6"/>
      <c r="S1004" s="7"/>
    </row>
    <row r="1005" spans="1:19" ht="13" x14ac:dyDescent="0.15">
      <c r="A1005" s="5">
        <v>397</v>
      </c>
      <c r="B1005" s="6" t="s">
        <v>28</v>
      </c>
      <c r="C1005" s="6" t="s">
        <v>3397</v>
      </c>
      <c r="D1005" s="5">
        <v>50</v>
      </c>
      <c r="E1005" s="6" t="s">
        <v>1619</v>
      </c>
      <c r="F1005" s="6" t="s">
        <v>119</v>
      </c>
      <c r="G1005" s="5">
        <v>0.21</v>
      </c>
      <c r="H1005" s="5">
        <v>0.21</v>
      </c>
      <c r="I1005" s="5">
        <v>334.33</v>
      </c>
      <c r="J1005" s="5">
        <v>334.54</v>
      </c>
      <c r="K1005" s="5">
        <v>332.93799999999999</v>
      </c>
      <c r="L1005" s="5">
        <v>333.1</v>
      </c>
      <c r="M1005" s="6" t="s">
        <v>7965</v>
      </c>
      <c r="N1005" s="6" t="s">
        <v>7966</v>
      </c>
      <c r="O1005" s="6" t="s">
        <v>7967</v>
      </c>
      <c r="P1005" s="5">
        <v>1</v>
      </c>
      <c r="Q1005" s="5">
        <v>0</v>
      </c>
      <c r="R1005" s="6"/>
      <c r="S1005" s="7"/>
    </row>
    <row r="1006" spans="1:19" ht="13" x14ac:dyDescent="0.15">
      <c r="A1006" s="5">
        <v>397</v>
      </c>
      <c r="B1006" s="6" t="s">
        <v>28</v>
      </c>
      <c r="C1006" s="6" t="s">
        <v>3397</v>
      </c>
      <c r="D1006" s="5">
        <v>51</v>
      </c>
      <c r="E1006" s="6" t="s">
        <v>1619</v>
      </c>
      <c r="F1006" s="5">
        <v>1</v>
      </c>
      <c r="G1006" s="5">
        <v>1.48</v>
      </c>
      <c r="H1006" s="5">
        <v>1.48</v>
      </c>
      <c r="I1006" s="5">
        <v>333.1</v>
      </c>
      <c r="J1006" s="5">
        <v>334.58</v>
      </c>
      <c r="K1006" s="5">
        <v>333.1</v>
      </c>
      <c r="L1006" s="5">
        <v>334.541</v>
      </c>
      <c r="M1006" s="6" t="s">
        <v>7968</v>
      </c>
      <c r="N1006" s="6" t="s">
        <v>7969</v>
      </c>
      <c r="O1006" s="6" t="s">
        <v>7970</v>
      </c>
      <c r="P1006" s="5">
        <v>0</v>
      </c>
      <c r="Q1006" s="5">
        <v>0</v>
      </c>
      <c r="R1006" s="6"/>
      <c r="S1006" s="7"/>
    </row>
    <row r="1007" spans="1:19" ht="13" x14ac:dyDescent="0.15">
      <c r="A1007" s="5">
        <v>397</v>
      </c>
      <c r="B1007" s="6" t="s">
        <v>28</v>
      </c>
      <c r="C1007" s="6" t="s">
        <v>3397</v>
      </c>
      <c r="D1007" s="5">
        <v>51</v>
      </c>
      <c r="E1007" s="6" t="s">
        <v>1619</v>
      </c>
      <c r="F1007" s="5">
        <v>2</v>
      </c>
      <c r="G1007" s="5">
        <v>1.5</v>
      </c>
      <c r="H1007" s="5">
        <v>1.5</v>
      </c>
      <c r="I1007" s="5">
        <v>334.58</v>
      </c>
      <c r="J1007" s="5">
        <v>336.08</v>
      </c>
      <c r="K1007" s="5">
        <v>334.541</v>
      </c>
      <c r="L1007" s="5">
        <v>336.00099999999998</v>
      </c>
      <c r="M1007" s="6" t="s">
        <v>7971</v>
      </c>
      <c r="N1007" s="6" t="s">
        <v>7972</v>
      </c>
      <c r="O1007" s="6" t="s">
        <v>7973</v>
      </c>
      <c r="P1007" s="5">
        <v>0</v>
      </c>
      <c r="Q1007" s="5">
        <v>0</v>
      </c>
      <c r="R1007" s="6"/>
      <c r="S1007" s="7"/>
    </row>
    <row r="1008" spans="1:19" ht="13" x14ac:dyDescent="0.15">
      <c r="A1008" s="5">
        <v>397</v>
      </c>
      <c r="B1008" s="6" t="s">
        <v>28</v>
      </c>
      <c r="C1008" s="6" t="s">
        <v>3397</v>
      </c>
      <c r="D1008" s="5">
        <v>51</v>
      </c>
      <c r="E1008" s="6" t="s">
        <v>1619</v>
      </c>
      <c r="F1008" s="5">
        <v>3</v>
      </c>
      <c r="G1008" s="5">
        <v>1.25</v>
      </c>
      <c r="H1008" s="5">
        <v>1.25</v>
      </c>
      <c r="I1008" s="5">
        <v>336.08</v>
      </c>
      <c r="J1008" s="5">
        <v>337.33</v>
      </c>
      <c r="K1008" s="5">
        <v>336.00099999999998</v>
      </c>
      <c r="L1008" s="5">
        <v>337.21800000000002</v>
      </c>
      <c r="M1008" s="6" t="s">
        <v>7974</v>
      </c>
      <c r="N1008" s="6" t="s">
        <v>7975</v>
      </c>
      <c r="O1008" s="6" t="s">
        <v>7976</v>
      </c>
      <c r="P1008" s="5">
        <v>0</v>
      </c>
      <c r="Q1008" s="5">
        <v>0</v>
      </c>
      <c r="R1008" s="6"/>
      <c r="S1008" s="7"/>
    </row>
    <row r="1009" spans="1:19" ht="13" x14ac:dyDescent="0.15">
      <c r="A1009" s="5">
        <v>397</v>
      </c>
      <c r="B1009" s="6" t="s">
        <v>28</v>
      </c>
      <c r="C1009" s="6" t="s">
        <v>3397</v>
      </c>
      <c r="D1009" s="5">
        <v>51</v>
      </c>
      <c r="E1009" s="6" t="s">
        <v>1619</v>
      </c>
      <c r="F1009" s="5">
        <v>4</v>
      </c>
      <c r="G1009" s="5">
        <v>0.53</v>
      </c>
      <c r="H1009" s="5">
        <v>0.53</v>
      </c>
      <c r="I1009" s="5">
        <v>337.33</v>
      </c>
      <c r="J1009" s="5">
        <v>337.86</v>
      </c>
      <c r="K1009" s="5">
        <v>337.21800000000002</v>
      </c>
      <c r="L1009" s="5">
        <v>337.73399999999998</v>
      </c>
      <c r="M1009" s="6" t="s">
        <v>7977</v>
      </c>
      <c r="N1009" s="6" t="s">
        <v>7978</v>
      </c>
      <c r="O1009" s="6" t="s">
        <v>7979</v>
      </c>
      <c r="P1009" s="5">
        <v>0</v>
      </c>
      <c r="Q1009" s="5">
        <v>0</v>
      </c>
      <c r="R1009" s="6"/>
      <c r="S1009" s="7"/>
    </row>
    <row r="1010" spans="1:19" ht="13" x14ac:dyDescent="0.15">
      <c r="A1010" s="5">
        <v>397</v>
      </c>
      <c r="B1010" s="6" t="s">
        <v>28</v>
      </c>
      <c r="C1010" s="6" t="s">
        <v>3397</v>
      </c>
      <c r="D1010" s="5">
        <v>51</v>
      </c>
      <c r="E1010" s="6" t="s">
        <v>1619</v>
      </c>
      <c r="F1010" s="6" t="s">
        <v>119</v>
      </c>
      <c r="G1010" s="5">
        <v>0.17</v>
      </c>
      <c r="H1010" s="5">
        <v>0.17</v>
      </c>
      <c r="I1010" s="5">
        <v>337.86</v>
      </c>
      <c r="J1010" s="5">
        <v>338.03</v>
      </c>
      <c r="K1010" s="5">
        <v>337.73399999999998</v>
      </c>
      <c r="L1010" s="5">
        <v>337.9</v>
      </c>
      <c r="M1010" s="6" t="s">
        <v>7980</v>
      </c>
      <c r="N1010" s="6" t="s">
        <v>7981</v>
      </c>
      <c r="O1010" s="6" t="s">
        <v>7982</v>
      </c>
      <c r="P1010" s="5">
        <v>1</v>
      </c>
      <c r="Q1010" s="5">
        <v>0</v>
      </c>
      <c r="R1010" s="6"/>
      <c r="S1010" s="7"/>
    </row>
    <row r="1011" spans="1:19" ht="13" x14ac:dyDescent="0.15">
      <c r="A1011" s="5">
        <v>397</v>
      </c>
      <c r="B1011" s="6" t="s">
        <v>28</v>
      </c>
      <c r="C1011" s="6" t="s">
        <v>3397</v>
      </c>
      <c r="D1011" s="5">
        <v>52</v>
      </c>
      <c r="E1011" s="6" t="s">
        <v>1619</v>
      </c>
      <c r="F1011" s="5">
        <v>1</v>
      </c>
      <c r="G1011" s="5">
        <v>1.49</v>
      </c>
      <c r="H1011" s="5">
        <v>1.49</v>
      </c>
      <c r="I1011" s="5">
        <v>337.9</v>
      </c>
      <c r="J1011" s="5">
        <v>339.39</v>
      </c>
      <c r="K1011" s="5">
        <v>337.9</v>
      </c>
      <c r="L1011" s="5">
        <v>338.91500000000002</v>
      </c>
      <c r="M1011" s="6" t="s">
        <v>7983</v>
      </c>
      <c r="N1011" s="6" t="s">
        <v>7984</v>
      </c>
      <c r="O1011" s="6" t="s">
        <v>7985</v>
      </c>
      <c r="P1011" s="5">
        <v>0</v>
      </c>
      <c r="Q1011" s="5">
        <v>0</v>
      </c>
      <c r="R1011" s="6"/>
      <c r="S1011" s="7"/>
    </row>
    <row r="1012" spans="1:19" ht="13" x14ac:dyDescent="0.15">
      <c r="A1012" s="5">
        <v>397</v>
      </c>
      <c r="B1012" s="6" t="s">
        <v>28</v>
      </c>
      <c r="C1012" s="6" t="s">
        <v>3397</v>
      </c>
      <c r="D1012" s="5">
        <v>52</v>
      </c>
      <c r="E1012" s="6" t="s">
        <v>1619</v>
      </c>
      <c r="F1012" s="5">
        <v>2</v>
      </c>
      <c r="G1012" s="5">
        <v>1.49</v>
      </c>
      <c r="H1012" s="5">
        <v>1.49</v>
      </c>
      <c r="I1012" s="5">
        <v>339.39</v>
      </c>
      <c r="J1012" s="5">
        <v>340.88</v>
      </c>
      <c r="K1012" s="5">
        <v>338.91500000000002</v>
      </c>
      <c r="L1012" s="5">
        <v>339.93099999999998</v>
      </c>
      <c r="M1012" s="6" t="s">
        <v>7986</v>
      </c>
      <c r="N1012" s="6" t="s">
        <v>7987</v>
      </c>
      <c r="O1012" s="6" t="s">
        <v>7988</v>
      </c>
      <c r="P1012" s="5">
        <v>0</v>
      </c>
      <c r="Q1012" s="5">
        <v>0</v>
      </c>
      <c r="R1012" s="6"/>
      <c r="S1012" s="7"/>
    </row>
    <row r="1013" spans="1:19" ht="13" x14ac:dyDescent="0.15">
      <c r="A1013" s="5">
        <v>397</v>
      </c>
      <c r="B1013" s="6" t="s">
        <v>28</v>
      </c>
      <c r="C1013" s="6" t="s">
        <v>3397</v>
      </c>
      <c r="D1013" s="5">
        <v>52</v>
      </c>
      <c r="E1013" s="6" t="s">
        <v>1619</v>
      </c>
      <c r="F1013" s="5">
        <v>3</v>
      </c>
      <c r="G1013" s="5">
        <v>1.5</v>
      </c>
      <c r="H1013" s="5">
        <v>1.5</v>
      </c>
      <c r="I1013" s="5">
        <v>340.88</v>
      </c>
      <c r="J1013" s="5">
        <v>342.38</v>
      </c>
      <c r="K1013" s="5">
        <v>339.93099999999998</v>
      </c>
      <c r="L1013" s="5">
        <v>340.95299999999997</v>
      </c>
      <c r="M1013" s="6" t="s">
        <v>7989</v>
      </c>
      <c r="N1013" s="6" t="s">
        <v>7990</v>
      </c>
      <c r="O1013" s="6" t="s">
        <v>7991</v>
      </c>
      <c r="P1013" s="5">
        <v>0</v>
      </c>
      <c r="Q1013" s="5">
        <v>0</v>
      </c>
      <c r="R1013" s="6"/>
      <c r="S1013" s="7"/>
    </row>
    <row r="1014" spans="1:19" ht="13" x14ac:dyDescent="0.15">
      <c r="A1014" s="5">
        <v>397</v>
      </c>
      <c r="B1014" s="6" t="s">
        <v>28</v>
      </c>
      <c r="C1014" s="6" t="s">
        <v>3397</v>
      </c>
      <c r="D1014" s="5">
        <v>52</v>
      </c>
      <c r="E1014" s="6" t="s">
        <v>1619</v>
      </c>
      <c r="F1014" s="5">
        <v>4</v>
      </c>
      <c r="G1014" s="5">
        <v>1.5</v>
      </c>
      <c r="H1014" s="5">
        <v>1.5</v>
      </c>
      <c r="I1014" s="5">
        <v>342.38</v>
      </c>
      <c r="J1014" s="5">
        <v>343.88</v>
      </c>
      <c r="K1014" s="5">
        <v>340.95299999999997</v>
      </c>
      <c r="L1014" s="5">
        <v>341.97500000000002</v>
      </c>
      <c r="M1014" s="6" t="s">
        <v>7992</v>
      </c>
      <c r="N1014" s="6" t="s">
        <v>7993</v>
      </c>
      <c r="O1014" s="6" t="s">
        <v>7994</v>
      </c>
      <c r="P1014" s="5">
        <v>0</v>
      </c>
      <c r="Q1014" s="5">
        <v>0</v>
      </c>
      <c r="R1014" s="6"/>
      <c r="S1014" s="7"/>
    </row>
    <row r="1015" spans="1:19" ht="13" x14ac:dyDescent="0.15">
      <c r="A1015" s="5">
        <v>397</v>
      </c>
      <c r="B1015" s="6" t="s">
        <v>28</v>
      </c>
      <c r="C1015" s="6" t="s">
        <v>3397</v>
      </c>
      <c r="D1015" s="5">
        <v>52</v>
      </c>
      <c r="E1015" s="6" t="s">
        <v>1619</v>
      </c>
      <c r="F1015" s="5">
        <v>5</v>
      </c>
      <c r="G1015" s="5">
        <v>1.04</v>
      </c>
      <c r="H1015" s="5">
        <v>1.04</v>
      </c>
      <c r="I1015" s="5">
        <v>343.88</v>
      </c>
      <c r="J1015" s="5">
        <v>344.92</v>
      </c>
      <c r="K1015" s="5">
        <v>341.97500000000002</v>
      </c>
      <c r="L1015" s="5">
        <v>342.68400000000003</v>
      </c>
      <c r="M1015" s="6" t="s">
        <v>7995</v>
      </c>
      <c r="N1015" s="6" t="s">
        <v>7996</v>
      </c>
      <c r="O1015" s="6" t="s">
        <v>7997</v>
      </c>
      <c r="P1015" s="5">
        <v>0</v>
      </c>
      <c r="Q1015" s="5">
        <v>0</v>
      </c>
      <c r="R1015" s="6"/>
      <c r="S1015" s="7"/>
    </row>
    <row r="1016" spans="1:19" ht="13" x14ac:dyDescent="0.15">
      <c r="A1016" s="5">
        <v>397</v>
      </c>
      <c r="B1016" s="6" t="s">
        <v>28</v>
      </c>
      <c r="C1016" s="6" t="s">
        <v>3397</v>
      </c>
      <c r="D1016" s="5">
        <v>52</v>
      </c>
      <c r="E1016" s="6" t="s">
        <v>1619</v>
      </c>
      <c r="F1016" s="6" t="s">
        <v>119</v>
      </c>
      <c r="G1016" s="5">
        <v>0.17</v>
      </c>
      <c r="H1016" s="5">
        <v>0.17</v>
      </c>
      <c r="I1016" s="5">
        <v>344.92</v>
      </c>
      <c r="J1016" s="5">
        <v>345.09</v>
      </c>
      <c r="K1016" s="5">
        <v>342.68400000000003</v>
      </c>
      <c r="L1016" s="5">
        <v>342.8</v>
      </c>
      <c r="M1016" s="6" t="s">
        <v>7998</v>
      </c>
      <c r="N1016" s="6" t="s">
        <v>7999</v>
      </c>
      <c r="O1016" s="6" t="s">
        <v>8000</v>
      </c>
      <c r="P1016" s="5">
        <v>1</v>
      </c>
      <c r="Q1016" s="5">
        <v>0</v>
      </c>
      <c r="R1016" s="6"/>
      <c r="S1016" s="7"/>
    </row>
    <row r="1017" spans="1:19" ht="13" x14ac:dyDescent="0.15">
      <c r="A1017" s="5">
        <v>397</v>
      </c>
      <c r="B1017" s="6" t="s">
        <v>28</v>
      </c>
      <c r="C1017" s="6" t="s">
        <v>3397</v>
      </c>
      <c r="D1017" s="5">
        <v>53</v>
      </c>
      <c r="E1017" s="6" t="s">
        <v>1619</v>
      </c>
      <c r="F1017" s="5">
        <v>1</v>
      </c>
      <c r="G1017" s="5">
        <v>1.5</v>
      </c>
      <c r="H1017" s="5">
        <v>1.5</v>
      </c>
      <c r="I1017" s="5">
        <v>342.8</v>
      </c>
      <c r="J1017" s="5">
        <v>344.3</v>
      </c>
      <c r="K1017" s="5">
        <v>342.8</v>
      </c>
      <c r="L1017" s="5">
        <v>344.22899999999998</v>
      </c>
      <c r="M1017" s="6" t="s">
        <v>8001</v>
      </c>
      <c r="N1017" s="6" t="s">
        <v>8002</v>
      </c>
      <c r="O1017" s="6" t="s">
        <v>8003</v>
      </c>
      <c r="P1017" s="5">
        <v>0</v>
      </c>
      <c r="Q1017" s="5">
        <v>0</v>
      </c>
      <c r="R1017" s="6"/>
      <c r="S1017" s="7"/>
    </row>
    <row r="1018" spans="1:19" ht="13" x14ac:dyDescent="0.15">
      <c r="A1018" s="5">
        <v>397</v>
      </c>
      <c r="B1018" s="6" t="s">
        <v>28</v>
      </c>
      <c r="C1018" s="6" t="s">
        <v>3397</v>
      </c>
      <c r="D1018" s="5">
        <v>53</v>
      </c>
      <c r="E1018" s="6" t="s">
        <v>1619</v>
      </c>
      <c r="F1018" s="5">
        <v>2</v>
      </c>
      <c r="G1018" s="5">
        <v>1.5</v>
      </c>
      <c r="H1018" s="5">
        <v>1.5</v>
      </c>
      <c r="I1018" s="5">
        <v>344.3</v>
      </c>
      <c r="J1018" s="5">
        <v>345.8</v>
      </c>
      <c r="K1018" s="5">
        <v>344.22899999999998</v>
      </c>
      <c r="L1018" s="5">
        <v>345.65699999999998</v>
      </c>
      <c r="M1018" s="6" t="s">
        <v>8004</v>
      </c>
      <c r="N1018" s="6" t="s">
        <v>8005</v>
      </c>
      <c r="O1018" s="6" t="s">
        <v>8006</v>
      </c>
      <c r="P1018" s="5">
        <v>0</v>
      </c>
      <c r="Q1018" s="5">
        <v>0</v>
      </c>
      <c r="R1018" s="6"/>
      <c r="S1018" s="7"/>
    </row>
    <row r="1019" spans="1:19" ht="13" x14ac:dyDescent="0.15">
      <c r="A1019" s="5">
        <v>397</v>
      </c>
      <c r="B1019" s="6" t="s">
        <v>28</v>
      </c>
      <c r="C1019" s="6" t="s">
        <v>3397</v>
      </c>
      <c r="D1019" s="5">
        <v>53</v>
      </c>
      <c r="E1019" s="6" t="s">
        <v>1619</v>
      </c>
      <c r="F1019" s="5">
        <v>3</v>
      </c>
      <c r="G1019" s="5">
        <v>1.34</v>
      </c>
      <c r="H1019" s="5">
        <v>1.34</v>
      </c>
      <c r="I1019" s="5">
        <v>345.8</v>
      </c>
      <c r="J1019" s="5">
        <v>347.14</v>
      </c>
      <c r="K1019" s="5">
        <v>345.65699999999998</v>
      </c>
      <c r="L1019" s="5">
        <v>346.93299999999999</v>
      </c>
      <c r="M1019" s="6" t="s">
        <v>8007</v>
      </c>
      <c r="N1019" s="6" t="s">
        <v>8008</v>
      </c>
      <c r="O1019" s="6" t="s">
        <v>8009</v>
      </c>
      <c r="P1019" s="5">
        <v>0</v>
      </c>
      <c r="Q1019" s="5">
        <v>0</v>
      </c>
      <c r="R1019" s="6"/>
      <c r="S1019" s="7"/>
    </row>
    <row r="1020" spans="1:19" ht="13" x14ac:dyDescent="0.15">
      <c r="A1020" s="5">
        <v>397</v>
      </c>
      <c r="B1020" s="6" t="s">
        <v>28</v>
      </c>
      <c r="C1020" s="6" t="s">
        <v>3397</v>
      </c>
      <c r="D1020" s="5">
        <v>53</v>
      </c>
      <c r="E1020" s="6" t="s">
        <v>1619</v>
      </c>
      <c r="F1020" s="5">
        <v>4</v>
      </c>
      <c r="G1020" s="5">
        <v>0.51</v>
      </c>
      <c r="H1020" s="5">
        <v>0.51</v>
      </c>
      <c r="I1020" s="5">
        <v>347.14</v>
      </c>
      <c r="J1020" s="5">
        <v>347.65</v>
      </c>
      <c r="K1020" s="5">
        <v>346.93299999999999</v>
      </c>
      <c r="L1020" s="5">
        <v>347.41899999999998</v>
      </c>
      <c r="M1020" s="6" t="s">
        <v>8010</v>
      </c>
      <c r="N1020" s="6" t="s">
        <v>8011</v>
      </c>
      <c r="O1020" s="6" t="s">
        <v>8012</v>
      </c>
      <c r="P1020" s="5">
        <v>0</v>
      </c>
      <c r="Q1020" s="5">
        <v>0</v>
      </c>
      <c r="R1020" s="6"/>
      <c r="S1020" s="7"/>
    </row>
    <row r="1021" spans="1:19" ht="13" x14ac:dyDescent="0.15">
      <c r="A1021" s="5">
        <v>397</v>
      </c>
      <c r="B1021" s="6" t="s">
        <v>28</v>
      </c>
      <c r="C1021" s="6" t="s">
        <v>3397</v>
      </c>
      <c r="D1021" s="5">
        <v>53</v>
      </c>
      <c r="E1021" s="6" t="s">
        <v>1619</v>
      </c>
      <c r="F1021" s="6" t="s">
        <v>119</v>
      </c>
      <c r="G1021" s="5">
        <v>0.19</v>
      </c>
      <c r="H1021" s="5">
        <v>0.19</v>
      </c>
      <c r="I1021" s="5">
        <v>347.65</v>
      </c>
      <c r="J1021" s="5">
        <v>347.84</v>
      </c>
      <c r="K1021" s="5">
        <v>347.41899999999998</v>
      </c>
      <c r="L1021" s="5">
        <v>347.6</v>
      </c>
      <c r="M1021" s="6" t="s">
        <v>8013</v>
      </c>
      <c r="N1021" s="6" t="s">
        <v>8014</v>
      </c>
      <c r="O1021" s="6" t="s">
        <v>8015</v>
      </c>
      <c r="P1021" s="5">
        <v>1</v>
      </c>
      <c r="Q1021" s="5">
        <v>0</v>
      </c>
      <c r="R1021" s="6"/>
      <c r="S1021" s="7"/>
    </row>
    <row r="1022" spans="1:19" ht="13" x14ac:dyDescent="0.15">
      <c r="A1022" s="5">
        <v>397</v>
      </c>
      <c r="B1022" s="6" t="s">
        <v>28</v>
      </c>
      <c r="C1022" s="6" t="s">
        <v>3397</v>
      </c>
      <c r="D1022" s="5">
        <v>54</v>
      </c>
      <c r="E1022" s="6" t="s">
        <v>1619</v>
      </c>
      <c r="F1022" s="5">
        <v>1</v>
      </c>
      <c r="G1022" s="5">
        <v>1.49</v>
      </c>
      <c r="H1022" s="5">
        <v>1.49</v>
      </c>
      <c r="I1022" s="5">
        <v>347.6</v>
      </c>
      <c r="J1022" s="5">
        <v>349.09</v>
      </c>
      <c r="K1022" s="5">
        <v>347.6</v>
      </c>
      <c r="L1022" s="5">
        <v>348.84899999999999</v>
      </c>
      <c r="M1022" s="6" t="s">
        <v>8016</v>
      </c>
      <c r="N1022" s="6" t="s">
        <v>8017</v>
      </c>
      <c r="O1022" s="6" t="s">
        <v>8018</v>
      </c>
      <c r="P1022" s="5">
        <v>0</v>
      </c>
      <c r="Q1022" s="5">
        <v>0</v>
      </c>
      <c r="R1022" s="6"/>
      <c r="S1022" s="7"/>
    </row>
    <row r="1023" spans="1:19" ht="13" x14ac:dyDescent="0.15">
      <c r="A1023" s="5">
        <v>397</v>
      </c>
      <c r="B1023" s="6" t="s">
        <v>28</v>
      </c>
      <c r="C1023" s="6" t="s">
        <v>3397</v>
      </c>
      <c r="D1023" s="5">
        <v>54</v>
      </c>
      <c r="E1023" s="6" t="s">
        <v>1619</v>
      </c>
      <c r="F1023" s="5">
        <v>2</v>
      </c>
      <c r="G1023" s="5">
        <v>1.48</v>
      </c>
      <c r="H1023" s="5">
        <v>1.48</v>
      </c>
      <c r="I1023" s="5">
        <v>349.09</v>
      </c>
      <c r="J1023" s="5">
        <v>350.57</v>
      </c>
      <c r="K1023" s="5">
        <v>348.84899999999999</v>
      </c>
      <c r="L1023" s="5">
        <v>350.089</v>
      </c>
      <c r="M1023" s="6" t="s">
        <v>8019</v>
      </c>
      <c r="N1023" s="6" t="s">
        <v>8020</v>
      </c>
      <c r="O1023" s="6" t="s">
        <v>8021</v>
      </c>
      <c r="P1023" s="5">
        <v>0</v>
      </c>
      <c r="Q1023" s="5">
        <v>0</v>
      </c>
      <c r="R1023" s="6"/>
      <c r="S1023" s="7"/>
    </row>
    <row r="1024" spans="1:19" ht="13" x14ac:dyDescent="0.15">
      <c r="A1024" s="5">
        <v>397</v>
      </c>
      <c r="B1024" s="6" t="s">
        <v>28</v>
      </c>
      <c r="C1024" s="6" t="s">
        <v>3397</v>
      </c>
      <c r="D1024" s="5">
        <v>54</v>
      </c>
      <c r="E1024" s="6" t="s">
        <v>1619</v>
      </c>
      <c r="F1024" s="5">
        <v>3</v>
      </c>
      <c r="G1024" s="5">
        <v>1.5</v>
      </c>
      <c r="H1024" s="5">
        <v>1.5</v>
      </c>
      <c r="I1024" s="5">
        <v>350.57</v>
      </c>
      <c r="J1024" s="5">
        <v>352.07</v>
      </c>
      <c r="K1024" s="5">
        <v>350.089</v>
      </c>
      <c r="L1024" s="5">
        <v>351.346</v>
      </c>
      <c r="M1024" s="6" t="s">
        <v>8022</v>
      </c>
      <c r="N1024" s="6" t="s">
        <v>8023</v>
      </c>
      <c r="O1024" s="6" t="s">
        <v>8024</v>
      </c>
      <c r="P1024" s="5">
        <v>0</v>
      </c>
      <c r="Q1024" s="5">
        <v>0</v>
      </c>
      <c r="R1024" s="6"/>
      <c r="S1024" s="7"/>
    </row>
    <row r="1025" spans="1:19" ht="13" x14ac:dyDescent="0.15">
      <c r="A1025" s="5">
        <v>397</v>
      </c>
      <c r="B1025" s="6" t="s">
        <v>28</v>
      </c>
      <c r="C1025" s="6" t="s">
        <v>3397</v>
      </c>
      <c r="D1025" s="5">
        <v>54</v>
      </c>
      <c r="E1025" s="6" t="s">
        <v>1619</v>
      </c>
      <c r="F1025" s="5">
        <v>4</v>
      </c>
      <c r="G1025" s="5">
        <v>1.5</v>
      </c>
      <c r="H1025" s="5">
        <v>1.5</v>
      </c>
      <c r="I1025" s="5">
        <v>352.07</v>
      </c>
      <c r="J1025" s="5">
        <v>353.57</v>
      </c>
      <c r="K1025" s="5">
        <v>351.346</v>
      </c>
      <c r="L1025" s="5">
        <v>352.60300000000001</v>
      </c>
      <c r="M1025" s="6" t="s">
        <v>8025</v>
      </c>
      <c r="N1025" s="6" t="s">
        <v>8026</v>
      </c>
      <c r="O1025" s="6" t="s">
        <v>8027</v>
      </c>
      <c r="P1025" s="5">
        <v>0</v>
      </c>
      <c r="Q1025" s="5">
        <v>0</v>
      </c>
      <c r="R1025" s="6"/>
      <c r="S1025" s="7"/>
    </row>
    <row r="1026" spans="1:19" ht="13" x14ac:dyDescent="0.15">
      <c r="A1026" s="5">
        <v>397</v>
      </c>
      <c r="B1026" s="6" t="s">
        <v>28</v>
      </c>
      <c r="C1026" s="6" t="s">
        <v>3397</v>
      </c>
      <c r="D1026" s="5">
        <v>54</v>
      </c>
      <c r="E1026" s="6" t="s">
        <v>1619</v>
      </c>
      <c r="F1026" s="5">
        <v>5</v>
      </c>
      <c r="G1026" s="5">
        <v>1.02</v>
      </c>
      <c r="H1026" s="5">
        <v>1.02</v>
      </c>
      <c r="I1026" s="5">
        <v>353.57</v>
      </c>
      <c r="J1026" s="5">
        <v>354.59</v>
      </c>
      <c r="K1026" s="5">
        <v>352.60300000000001</v>
      </c>
      <c r="L1026" s="5">
        <v>353.45800000000003</v>
      </c>
      <c r="M1026" s="6" t="s">
        <v>8028</v>
      </c>
      <c r="N1026" s="6" t="s">
        <v>8029</v>
      </c>
      <c r="O1026" s="6" t="s">
        <v>8030</v>
      </c>
      <c r="P1026" s="5">
        <v>0</v>
      </c>
      <c r="Q1026" s="5">
        <v>0</v>
      </c>
      <c r="R1026" s="6"/>
      <c r="S1026" s="7"/>
    </row>
    <row r="1027" spans="1:19" ht="13" x14ac:dyDescent="0.15">
      <c r="A1027" s="5">
        <v>397</v>
      </c>
      <c r="B1027" s="6" t="s">
        <v>28</v>
      </c>
      <c r="C1027" s="6" t="s">
        <v>3397</v>
      </c>
      <c r="D1027" s="5">
        <v>54</v>
      </c>
      <c r="E1027" s="6" t="s">
        <v>1619</v>
      </c>
      <c r="F1027" s="6" t="s">
        <v>119</v>
      </c>
      <c r="G1027" s="5">
        <v>0.17</v>
      </c>
      <c r="H1027" s="5">
        <v>0.17</v>
      </c>
      <c r="I1027" s="5">
        <v>354.59</v>
      </c>
      <c r="J1027" s="5">
        <v>354.76</v>
      </c>
      <c r="K1027" s="5">
        <v>353.45800000000003</v>
      </c>
      <c r="L1027" s="5">
        <v>353.6</v>
      </c>
      <c r="M1027" s="6" t="s">
        <v>8031</v>
      </c>
      <c r="N1027" s="6" t="s">
        <v>8032</v>
      </c>
      <c r="O1027" s="6" t="s">
        <v>8033</v>
      </c>
      <c r="P1027" s="5">
        <v>1</v>
      </c>
      <c r="Q1027" s="5">
        <v>0</v>
      </c>
      <c r="R1027" s="6"/>
      <c r="S1027" s="7"/>
    </row>
    <row r="1028" spans="1:19" ht="13" x14ac:dyDescent="0.15">
      <c r="A1028" s="5">
        <v>397</v>
      </c>
      <c r="B1028" s="6" t="s">
        <v>28</v>
      </c>
      <c r="C1028" s="6" t="s">
        <v>4252</v>
      </c>
      <c r="D1028" s="5">
        <v>1</v>
      </c>
      <c r="E1028" s="6" t="s">
        <v>30</v>
      </c>
      <c r="F1028" s="5">
        <v>1</v>
      </c>
      <c r="G1028" s="5">
        <v>1.47</v>
      </c>
      <c r="H1028" s="5">
        <v>1.47</v>
      </c>
      <c r="I1028" s="5">
        <v>0</v>
      </c>
      <c r="J1028" s="5">
        <v>1.47</v>
      </c>
      <c r="K1028" s="5">
        <v>0</v>
      </c>
      <c r="L1028" s="5">
        <v>1.4670000000000001</v>
      </c>
      <c r="M1028" s="6" t="s">
        <v>8034</v>
      </c>
      <c r="N1028" s="6" t="s">
        <v>8035</v>
      </c>
      <c r="O1028" s="6" t="s">
        <v>8036</v>
      </c>
      <c r="P1028" s="5">
        <v>2</v>
      </c>
      <c r="Q1028" s="5">
        <v>0</v>
      </c>
      <c r="R1028" s="6"/>
      <c r="S1028" s="7"/>
    </row>
    <row r="1029" spans="1:19" ht="13" x14ac:dyDescent="0.15">
      <c r="A1029" s="5">
        <v>397</v>
      </c>
      <c r="B1029" s="6" t="s">
        <v>28</v>
      </c>
      <c r="C1029" s="6" t="s">
        <v>4252</v>
      </c>
      <c r="D1029" s="5">
        <v>1</v>
      </c>
      <c r="E1029" s="6" t="s">
        <v>30</v>
      </c>
      <c r="F1029" s="5">
        <v>2</v>
      </c>
      <c r="G1029" s="5">
        <v>1.49</v>
      </c>
      <c r="H1029" s="5">
        <v>1.49</v>
      </c>
      <c r="I1029" s="5">
        <v>1.47</v>
      </c>
      <c r="J1029" s="5">
        <v>2.96</v>
      </c>
      <c r="K1029" s="5">
        <v>1.4670000000000001</v>
      </c>
      <c r="L1029" s="5">
        <v>2.9529999999999998</v>
      </c>
      <c r="M1029" s="6" t="s">
        <v>8037</v>
      </c>
      <c r="N1029" s="6" t="s">
        <v>8038</v>
      </c>
      <c r="O1029" s="6" t="s">
        <v>8039</v>
      </c>
      <c r="P1029" s="5">
        <v>0</v>
      </c>
      <c r="Q1029" s="5">
        <v>0</v>
      </c>
      <c r="R1029" s="6"/>
      <c r="S1029" s="7"/>
    </row>
    <row r="1030" spans="1:19" ht="13" x14ac:dyDescent="0.15">
      <c r="A1030" s="5">
        <v>397</v>
      </c>
      <c r="B1030" s="6" t="s">
        <v>28</v>
      </c>
      <c r="C1030" s="6" t="s">
        <v>4252</v>
      </c>
      <c r="D1030" s="5">
        <v>1</v>
      </c>
      <c r="E1030" s="6" t="s">
        <v>30</v>
      </c>
      <c r="F1030" s="5">
        <v>3</v>
      </c>
      <c r="G1030" s="5">
        <v>1.38</v>
      </c>
      <c r="H1030" s="5">
        <v>1.38</v>
      </c>
      <c r="I1030" s="5">
        <v>2.96</v>
      </c>
      <c r="J1030" s="5">
        <v>4.34</v>
      </c>
      <c r="K1030" s="5">
        <v>2.9529999999999998</v>
      </c>
      <c r="L1030" s="5">
        <v>4.33</v>
      </c>
      <c r="M1030" s="6" t="s">
        <v>8040</v>
      </c>
      <c r="N1030" s="6" t="s">
        <v>8041</v>
      </c>
      <c r="O1030" s="6" t="s">
        <v>8042</v>
      </c>
      <c r="P1030" s="5">
        <v>1</v>
      </c>
      <c r="Q1030" s="5">
        <v>0</v>
      </c>
      <c r="R1030" s="6"/>
      <c r="S1030" s="7"/>
    </row>
    <row r="1031" spans="1:19" ht="13" x14ac:dyDescent="0.15">
      <c r="A1031" s="5">
        <v>397</v>
      </c>
      <c r="B1031" s="6" t="s">
        <v>28</v>
      </c>
      <c r="C1031" s="6" t="s">
        <v>4252</v>
      </c>
      <c r="D1031" s="5">
        <v>1</v>
      </c>
      <c r="E1031" s="6" t="s">
        <v>30</v>
      </c>
      <c r="F1031" s="6" t="s">
        <v>119</v>
      </c>
      <c r="G1031" s="5">
        <v>0.17</v>
      </c>
      <c r="H1031" s="5">
        <v>0.17</v>
      </c>
      <c r="I1031" s="5">
        <v>4.34</v>
      </c>
      <c r="J1031" s="5">
        <v>4.51</v>
      </c>
      <c r="K1031" s="5">
        <v>4.33</v>
      </c>
      <c r="L1031" s="5">
        <v>4.5</v>
      </c>
      <c r="M1031" s="6" t="s">
        <v>8043</v>
      </c>
      <c r="N1031" s="6" t="s">
        <v>8044</v>
      </c>
      <c r="O1031" s="6" t="s">
        <v>8045</v>
      </c>
      <c r="P1031" s="5">
        <v>1</v>
      </c>
      <c r="Q1031" s="5">
        <v>0</v>
      </c>
      <c r="R1031" s="6"/>
      <c r="S1031" s="7"/>
    </row>
    <row r="1032" spans="1:19" ht="13" x14ac:dyDescent="0.15">
      <c r="A1032" s="5">
        <v>397</v>
      </c>
      <c r="B1032" s="6" t="s">
        <v>28</v>
      </c>
      <c r="C1032" s="6" t="s">
        <v>4252</v>
      </c>
      <c r="D1032" s="5">
        <v>2</v>
      </c>
      <c r="E1032" s="6" t="s">
        <v>30</v>
      </c>
      <c r="F1032" s="5">
        <v>1</v>
      </c>
      <c r="G1032" s="5">
        <v>1.5</v>
      </c>
      <c r="H1032" s="5">
        <v>1.5</v>
      </c>
      <c r="I1032" s="5">
        <v>4.5</v>
      </c>
      <c r="J1032" s="5">
        <v>6</v>
      </c>
      <c r="K1032" s="5">
        <v>4.5</v>
      </c>
      <c r="L1032" s="5">
        <v>5.968</v>
      </c>
      <c r="M1032" s="6" t="s">
        <v>8046</v>
      </c>
      <c r="N1032" s="6" t="s">
        <v>8047</v>
      </c>
      <c r="O1032" s="6" t="s">
        <v>8048</v>
      </c>
      <c r="P1032" s="5">
        <v>0</v>
      </c>
      <c r="Q1032" s="5">
        <v>0</v>
      </c>
      <c r="R1032" s="6"/>
      <c r="S1032" s="7"/>
    </row>
    <row r="1033" spans="1:19" ht="13" x14ac:dyDescent="0.15">
      <c r="A1033" s="5">
        <v>397</v>
      </c>
      <c r="B1033" s="6" t="s">
        <v>28</v>
      </c>
      <c r="C1033" s="6" t="s">
        <v>4252</v>
      </c>
      <c r="D1033" s="5">
        <v>2</v>
      </c>
      <c r="E1033" s="6" t="s">
        <v>30</v>
      </c>
      <c r="F1033" s="5">
        <v>2</v>
      </c>
      <c r="G1033" s="5">
        <v>1.5</v>
      </c>
      <c r="H1033" s="5">
        <v>1.5</v>
      </c>
      <c r="I1033" s="5">
        <v>6</v>
      </c>
      <c r="J1033" s="5">
        <v>7.5</v>
      </c>
      <c r="K1033" s="5">
        <v>5.968</v>
      </c>
      <c r="L1033" s="5">
        <v>7.4349999999999996</v>
      </c>
      <c r="M1033" s="6" t="s">
        <v>8049</v>
      </c>
      <c r="N1033" s="6" t="s">
        <v>8050</v>
      </c>
      <c r="O1033" s="6" t="s">
        <v>8051</v>
      </c>
      <c r="P1033" s="5">
        <v>0</v>
      </c>
      <c r="Q1033" s="5">
        <v>0</v>
      </c>
      <c r="R1033" s="6"/>
      <c r="S1033" s="7"/>
    </row>
    <row r="1034" spans="1:19" ht="13" x14ac:dyDescent="0.15">
      <c r="A1034" s="5">
        <v>397</v>
      </c>
      <c r="B1034" s="6" t="s">
        <v>28</v>
      </c>
      <c r="C1034" s="6" t="s">
        <v>4252</v>
      </c>
      <c r="D1034" s="5">
        <v>2</v>
      </c>
      <c r="E1034" s="6" t="s">
        <v>30</v>
      </c>
      <c r="F1034" s="5">
        <v>3</v>
      </c>
      <c r="G1034" s="5">
        <v>1.5</v>
      </c>
      <c r="H1034" s="5">
        <v>1.49</v>
      </c>
      <c r="I1034" s="5">
        <v>7.5</v>
      </c>
      <c r="J1034" s="5">
        <v>8.99</v>
      </c>
      <c r="K1034" s="5">
        <v>7.4349999999999996</v>
      </c>
      <c r="L1034" s="5">
        <v>8.8930000000000007</v>
      </c>
      <c r="M1034" s="6" t="s">
        <v>8052</v>
      </c>
      <c r="N1034" s="6" t="s">
        <v>8053</v>
      </c>
      <c r="O1034" s="6" t="s">
        <v>8054</v>
      </c>
      <c r="P1034" s="5">
        <v>1</v>
      </c>
      <c r="Q1034" s="5">
        <v>0</v>
      </c>
      <c r="R1034" s="6"/>
      <c r="S1034" s="7"/>
    </row>
    <row r="1035" spans="1:19" ht="13" x14ac:dyDescent="0.15">
      <c r="A1035" s="5">
        <v>397</v>
      </c>
      <c r="B1035" s="6" t="s">
        <v>28</v>
      </c>
      <c r="C1035" s="6" t="s">
        <v>4252</v>
      </c>
      <c r="D1035" s="5">
        <v>2</v>
      </c>
      <c r="E1035" s="6" t="s">
        <v>30</v>
      </c>
      <c r="F1035" s="5">
        <v>4</v>
      </c>
      <c r="G1035" s="5">
        <v>1.49</v>
      </c>
      <c r="H1035" s="5">
        <v>1.49</v>
      </c>
      <c r="I1035" s="5">
        <v>8.99</v>
      </c>
      <c r="J1035" s="5">
        <v>10.48</v>
      </c>
      <c r="K1035" s="5">
        <v>8.8930000000000007</v>
      </c>
      <c r="L1035" s="5">
        <v>10.351000000000001</v>
      </c>
      <c r="M1035" s="6" t="s">
        <v>8055</v>
      </c>
      <c r="N1035" s="6" t="s">
        <v>8056</v>
      </c>
      <c r="O1035" s="6" t="s">
        <v>8057</v>
      </c>
      <c r="P1035" s="5">
        <v>0</v>
      </c>
      <c r="Q1035" s="5">
        <v>0</v>
      </c>
      <c r="R1035" s="6"/>
      <c r="S1035" s="7"/>
    </row>
    <row r="1036" spans="1:19" ht="13" x14ac:dyDescent="0.15">
      <c r="A1036" s="5">
        <v>397</v>
      </c>
      <c r="B1036" s="6" t="s">
        <v>28</v>
      </c>
      <c r="C1036" s="6" t="s">
        <v>4252</v>
      </c>
      <c r="D1036" s="5">
        <v>2</v>
      </c>
      <c r="E1036" s="6" t="s">
        <v>30</v>
      </c>
      <c r="F1036" s="5">
        <v>5</v>
      </c>
      <c r="G1036" s="5">
        <v>1.5</v>
      </c>
      <c r="H1036" s="5">
        <v>1.5</v>
      </c>
      <c r="I1036" s="5">
        <v>10.48</v>
      </c>
      <c r="J1036" s="5">
        <v>11.98</v>
      </c>
      <c r="K1036" s="5">
        <v>10.351000000000001</v>
      </c>
      <c r="L1036" s="5">
        <v>11.818</v>
      </c>
      <c r="M1036" s="6" t="s">
        <v>8058</v>
      </c>
      <c r="N1036" s="6" t="s">
        <v>8059</v>
      </c>
      <c r="O1036" s="6" t="s">
        <v>8060</v>
      </c>
      <c r="P1036" s="5">
        <v>1</v>
      </c>
      <c r="Q1036" s="5">
        <v>0</v>
      </c>
      <c r="R1036" s="6"/>
      <c r="S1036" s="7"/>
    </row>
    <row r="1037" spans="1:19" ht="13" x14ac:dyDescent="0.15">
      <c r="A1037" s="5">
        <v>397</v>
      </c>
      <c r="B1037" s="6" t="s">
        <v>28</v>
      </c>
      <c r="C1037" s="6" t="s">
        <v>4252</v>
      </c>
      <c r="D1037" s="5">
        <v>2</v>
      </c>
      <c r="E1037" s="6" t="s">
        <v>30</v>
      </c>
      <c r="F1037" s="5">
        <v>6</v>
      </c>
      <c r="G1037" s="5">
        <v>1.48</v>
      </c>
      <c r="H1037" s="5">
        <v>1.48</v>
      </c>
      <c r="I1037" s="5">
        <v>11.98</v>
      </c>
      <c r="J1037" s="5">
        <v>13.46</v>
      </c>
      <c r="K1037" s="5">
        <v>11.818</v>
      </c>
      <c r="L1037" s="5">
        <v>13.266</v>
      </c>
      <c r="M1037" s="6" t="s">
        <v>8061</v>
      </c>
      <c r="N1037" s="6" t="s">
        <v>8062</v>
      </c>
      <c r="O1037" s="6" t="s">
        <v>8063</v>
      </c>
      <c r="P1037" s="5">
        <v>0</v>
      </c>
      <c r="Q1037" s="5">
        <v>0</v>
      </c>
      <c r="R1037" s="6"/>
      <c r="S1037" s="7"/>
    </row>
    <row r="1038" spans="1:19" ht="13" x14ac:dyDescent="0.15">
      <c r="A1038" s="5">
        <v>397</v>
      </c>
      <c r="B1038" s="6" t="s">
        <v>28</v>
      </c>
      <c r="C1038" s="6" t="s">
        <v>4252</v>
      </c>
      <c r="D1038" s="5">
        <v>2</v>
      </c>
      <c r="E1038" s="6" t="s">
        <v>30</v>
      </c>
      <c r="F1038" s="5">
        <v>7</v>
      </c>
      <c r="G1038" s="5">
        <v>0.56000000000000005</v>
      </c>
      <c r="H1038" s="5">
        <v>0.56000000000000005</v>
      </c>
      <c r="I1038" s="5">
        <v>13.46</v>
      </c>
      <c r="J1038" s="5">
        <v>14.02</v>
      </c>
      <c r="K1038" s="5">
        <v>13.266</v>
      </c>
      <c r="L1038" s="5">
        <v>13.814</v>
      </c>
      <c r="M1038" s="6" t="s">
        <v>8064</v>
      </c>
      <c r="N1038" s="6" t="s">
        <v>8065</v>
      </c>
      <c r="O1038" s="6" t="s">
        <v>8066</v>
      </c>
      <c r="P1038" s="5">
        <v>0</v>
      </c>
      <c r="Q1038" s="5">
        <v>0</v>
      </c>
      <c r="R1038" s="6"/>
      <c r="S1038" s="7"/>
    </row>
    <row r="1039" spans="1:19" ht="13" x14ac:dyDescent="0.15">
      <c r="A1039" s="5">
        <v>397</v>
      </c>
      <c r="B1039" s="6" t="s">
        <v>28</v>
      </c>
      <c r="C1039" s="6" t="s">
        <v>4252</v>
      </c>
      <c r="D1039" s="5">
        <v>2</v>
      </c>
      <c r="E1039" s="6" t="s">
        <v>30</v>
      </c>
      <c r="F1039" s="6" t="s">
        <v>119</v>
      </c>
      <c r="G1039" s="5">
        <v>0.19</v>
      </c>
      <c r="H1039" s="5">
        <v>0.19</v>
      </c>
      <c r="I1039" s="5">
        <v>14.02</v>
      </c>
      <c r="J1039" s="5">
        <v>14.21</v>
      </c>
      <c r="K1039" s="5">
        <v>13.814</v>
      </c>
      <c r="L1039" s="5">
        <v>14</v>
      </c>
      <c r="M1039" s="6" t="s">
        <v>8067</v>
      </c>
      <c r="N1039" s="6" t="s">
        <v>8068</v>
      </c>
      <c r="O1039" s="6" t="s">
        <v>8069</v>
      </c>
      <c r="P1039" s="5">
        <v>1</v>
      </c>
      <c r="Q1039" s="5">
        <v>0</v>
      </c>
      <c r="R1039" s="6"/>
      <c r="S1039" s="7"/>
    </row>
    <row r="1040" spans="1:19" ht="13" x14ac:dyDescent="0.15">
      <c r="A1040" s="5">
        <v>397</v>
      </c>
      <c r="B1040" s="6" t="s">
        <v>28</v>
      </c>
      <c r="C1040" s="6" t="s">
        <v>4252</v>
      </c>
      <c r="D1040" s="5">
        <v>3</v>
      </c>
      <c r="E1040" s="6" t="s">
        <v>30</v>
      </c>
      <c r="F1040" s="5">
        <v>1</v>
      </c>
      <c r="G1040" s="5">
        <v>1.46</v>
      </c>
      <c r="H1040" s="5">
        <v>1.46</v>
      </c>
      <c r="I1040" s="5">
        <v>14</v>
      </c>
      <c r="J1040" s="5">
        <v>15.46</v>
      </c>
      <c r="K1040" s="5">
        <v>14</v>
      </c>
      <c r="L1040" s="5">
        <v>15.407999999999999</v>
      </c>
      <c r="M1040" s="6" t="s">
        <v>8070</v>
      </c>
      <c r="N1040" s="6" t="s">
        <v>8071</v>
      </c>
      <c r="O1040" s="6" t="s">
        <v>8072</v>
      </c>
      <c r="P1040" s="5">
        <v>0</v>
      </c>
      <c r="Q1040" s="5">
        <v>0</v>
      </c>
      <c r="R1040" s="6"/>
      <c r="S1040" s="7"/>
    </row>
    <row r="1041" spans="1:19" ht="13" x14ac:dyDescent="0.15">
      <c r="A1041" s="5">
        <v>397</v>
      </c>
      <c r="B1041" s="6" t="s">
        <v>28</v>
      </c>
      <c r="C1041" s="6" t="s">
        <v>4252</v>
      </c>
      <c r="D1041" s="5">
        <v>3</v>
      </c>
      <c r="E1041" s="6" t="s">
        <v>30</v>
      </c>
      <c r="F1041" s="5">
        <v>2</v>
      </c>
      <c r="G1041" s="5">
        <v>1.46</v>
      </c>
      <c r="H1041" s="5">
        <v>1.46</v>
      </c>
      <c r="I1041" s="5">
        <v>15.46</v>
      </c>
      <c r="J1041" s="5">
        <v>16.920000000000002</v>
      </c>
      <c r="K1041" s="5">
        <v>15.407999999999999</v>
      </c>
      <c r="L1041" s="5">
        <v>16.815999999999999</v>
      </c>
      <c r="M1041" s="6" t="s">
        <v>8073</v>
      </c>
      <c r="N1041" s="6" t="s">
        <v>8074</v>
      </c>
      <c r="O1041" s="6" t="s">
        <v>8075</v>
      </c>
      <c r="P1041" s="5">
        <v>0</v>
      </c>
      <c r="Q1041" s="5">
        <v>0</v>
      </c>
      <c r="R1041" s="6"/>
      <c r="S1041" s="7"/>
    </row>
    <row r="1042" spans="1:19" ht="13" x14ac:dyDescent="0.15">
      <c r="A1042" s="5">
        <v>397</v>
      </c>
      <c r="B1042" s="6" t="s">
        <v>28</v>
      </c>
      <c r="C1042" s="6" t="s">
        <v>4252</v>
      </c>
      <c r="D1042" s="5">
        <v>3</v>
      </c>
      <c r="E1042" s="6" t="s">
        <v>30</v>
      </c>
      <c r="F1042" s="5">
        <v>3</v>
      </c>
      <c r="G1042" s="5">
        <v>1.46</v>
      </c>
      <c r="H1042" s="5">
        <v>1.46</v>
      </c>
      <c r="I1042" s="5">
        <v>16.920000000000002</v>
      </c>
      <c r="J1042" s="5">
        <v>18.38</v>
      </c>
      <c r="K1042" s="5">
        <v>16.815999999999999</v>
      </c>
      <c r="L1042" s="5">
        <v>18.225000000000001</v>
      </c>
      <c r="M1042" s="6" t="s">
        <v>8076</v>
      </c>
      <c r="N1042" s="6" t="s">
        <v>8077</v>
      </c>
      <c r="O1042" s="6" t="s">
        <v>8078</v>
      </c>
      <c r="P1042" s="5">
        <v>1</v>
      </c>
      <c r="Q1042" s="5">
        <v>0</v>
      </c>
      <c r="R1042" s="6"/>
      <c r="S1042" s="7"/>
    </row>
    <row r="1043" spans="1:19" ht="13" x14ac:dyDescent="0.15">
      <c r="A1043" s="5">
        <v>397</v>
      </c>
      <c r="B1043" s="6" t="s">
        <v>28</v>
      </c>
      <c r="C1043" s="6" t="s">
        <v>4252</v>
      </c>
      <c r="D1043" s="5">
        <v>3</v>
      </c>
      <c r="E1043" s="6" t="s">
        <v>30</v>
      </c>
      <c r="F1043" s="5">
        <v>4</v>
      </c>
      <c r="G1043" s="5">
        <v>1.46</v>
      </c>
      <c r="H1043" s="5">
        <v>1.46</v>
      </c>
      <c r="I1043" s="5">
        <v>18.38</v>
      </c>
      <c r="J1043" s="5">
        <v>19.84</v>
      </c>
      <c r="K1043" s="5">
        <v>18.225000000000001</v>
      </c>
      <c r="L1043" s="5">
        <v>19.632999999999999</v>
      </c>
      <c r="M1043" s="6" t="s">
        <v>8079</v>
      </c>
      <c r="N1043" s="6" t="s">
        <v>8080</v>
      </c>
      <c r="O1043" s="6" t="s">
        <v>8081</v>
      </c>
      <c r="P1043" s="5">
        <v>0</v>
      </c>
      <c r="Q1043" s="5">
        <v>0</v>
      </c>
      <c r="R1043" s="6"/>
      <c r="S1043" s="7"/>
    </row>
    <row r="1044" spans="1:19" ht="13" x14ac:dyDescent="0.15">
      <c r="A1044" s="5">
        <v>397</v>
      </c>
      <c r="B1044" s="6" t="s">
        <v>28</v>
      </c>
      <c r="C1044" s="6" t="s">
        <v>4252</v>
      </c>
      <c r="D1044" s="5">
        <v>3</v>
      </c>
      <c r="E1044" s="6" t="s">
        <v>30</v>
      </c>
      <c r="F1044" s="5">
        <v>5</v>
      </c>
      <c r="G1044" s="5">
        <v>1.46</v>
      </c>
      <c r="H1044" s="5">
        <v>1.46</v>
      </c>
      <c r="I1044" s="5">
        <v>19.84</v>
      </c>
      <c r="J1044" s="5">
        <v>21.3</v>
      </c>
      <c r="K1044" s="5">
        <v>19.632999999999999</v>
      </c>
      <c r="L1044" s="5">
        <v>21.041</v>
      </c>
      <c r="M1044" s="6" t="s">
        <v>8082</v>
      </c>
      <c r="N1044" s="6" t="s">
        <v>8083</v>
      </c>
      <c r="O1044" s="6" t="s">
        <v>8084</v>
      </c>
      <c r="P1044" s="5">
        <v>1</v>
      </c>
      <c r="Q1044" s="5">
        <v>0</v>
      </c>
      <c r="R1044" s="6"/>
      <c r="S1044" s="7"/>
    </row>
    <row r="1045" spans="1:19" ht="13" x14ac:dyDescent="0.15">
      <c r="A1045" s="5">
        <v>397</v>
      </c>
      <c r="B1045" s="6" t="s">
        <v>28</v>
      </c>
      <c r="C1045" s="6" t="s">
        <v>4252</v>
      </c>
      <c r="D1045" s="5">
        <v>3</v>
      </c>
      <c r="E1045" s="6" t="s">
        <v>30</v>
      </c>
      <c r="F1045" s="5">
        <v>6</v>
      </c>
      <c r="G1045" s="5">
        <v>1.46</v>
      </c>
      <c r="H1045" s="5">
        <v>1.46</v>
      </c>
      <c r="I1045" s="5">
        <v>21.3</v>
      </c>
      <c r="J1045" s="5">
        <v>22.76</v>
      </c>
      <c r="K1045" s="5">
        <v>21.041</v>
      </c>
      <c r="L1045" s="5">
        <v>22.449000000000002</v>
      </c>
      <c r="M1045" s="6" t="s">
        <v>8085</v>
      </c>
      <c r="N1045" s="6" t="s">
        <v>8086</v>
      </c>
      <c r="O1045" s="6" t="s">
        <v>8087</v>
      </c>
      <c r="P1045" s="5">
        <v>0</v>
      </c>
      <c r="Q1045" s="5">
        <v>0</v>
      </c>
      <c r="R1045" s="6"/>
      <c r="S1045" s="7"/>
    </row>
    <row r="1046" spans="1:19" ht="13" x14ac:dyDescent="0.15">
      <c r="A1046" s="5">
        <v>397</v>
      </c>
      <c r="B1046" s="6" t="s">
        <v>28</v>
      </c>
      <c r="C1046" s="6" t="s">
        <v>4252</v>
      </c>
      <c r="D1046" s="5">
        <v>3</v>
      </c>
      <c r="E1046" s="6" t="s">
        <v>30</v>
      </c>
      <c r="F1046" s="5">
        <v>7</v>
      </c>
      <c r="G1046" s="5">
        <v>0.84</v>
      </c>
      <c r="H1046" s="5">
        <v>0.84</v>
      </c>
      <c r="I1046" s="5">
        <v>22.76</v>
      </c>
      <c r="J1046" s="5">
        <v>23.6</v>
      </c>
      <c r="K1046" s="5">
        <v>22.449000000000002</v>
      </c>
      <c r="L1046" s="5">
        <v>23.259</v>
      </c>
      <c r="M1046" s="6" t="s">
        <v>8088</v>
      </c>
      <c r="N1046" s="6" t="s">
        <v>8089</v>
      </c>
      <c r="O1046" s="6" t="s">
        <v>8090</v>
      </c>
      <c r="P1046" s="5">
        <v>0</v>
      </c>
      <c r="Q1046" s="5">
        <v>0</v>
      </c>
      <c r="R1046" s="6"/>
      <c r="S1046" s="7"/>
    </row>
    <row r="1047" spans="1:19" ht="13" x14ac:dyDescent="0.15">
      <c r="A1047" s="5">
        <v>397</v>
      </c>
      <c r="B1047" s="6" t="s">
        <v>28</v>
      </c>
      <c r="C1047" s="6" t="s">
        <v>4252</v>
      </c>
      <c r="D1047" s="5">
        <v>3</v>
      </c>
      <c r="E1047" s="6" t="s">
        <v>30</v>
      </c>
      <c r="F1047" s="6" t="s">
        <v>119</v>
      </c>
      <c r="G1047" s="5">
        <v>0.25</v>
      </c>
      <c r="H1047" s="5">
        <v>0.25</v>
      </c>
      <c r="I1047" s="5">
        <v>23.6</v>
      </c>
      <c r="J1047" s="5">
        <v>23.85</v>
      </c>
      <c r="K1047" s="5">
        <v>23.259</v>
      </c>
      <c r="L1047" s="5">
        <v>23.5</v>
      </c>
      <c r="M1047" s="6" t="s">
        <v>8091</v>
      </c>
      <c r="N1047" s="6" t="s">
        <v>8092</v>
      </c>
      <c r="O1047" s="6" t="s">
        <v>8093</v>
      </c>
      <c r="P1047" s="5">
        <v>1</v>
      </c>
      <c r="Q1047" s="5">
        <v>0</v>
      </c>
      <c r="R1047" s="6"/>
      <c r="S1047" s="7"/>
    </row>
    <row r="1048" spans="1:19" ht="13" x14ac:dyDescent="0.15">
      <c r="A1048" s="5">
        <v>397</v>
      </c>
      <c r="B1048" s="6" t="s">
        <v>28</v>
      </c>
      <c r="C1048" s="6" t="s">
        <v>4252</v>
      </c>
      <c r="D1048" s="5">
        <v>4</v>
      </c>
      <c r="E1048" s="6" t="s">
        <v>30</v>
      </c>
      <c r="F1048" s="5">
        <v>1</v>
      </c>
      <c r="G1048" s="5">
        <v>1.46</v>
      </c>
      <c r="H1048" s="5">
        <v>1.46</v>
      </c>
      <c r="I1048" s="5">
        <v>23.5</v>
      </c>
      <c r="J1048" s="5">
        <v>24.96</v>
      </c>
      <c r="K1048" s="5">
        <v>23.5</v>
      </c>
      <c r="L1048" s="5">
        <v>24.917999999999999</v>
      </c>
      <c r="M1048" s="6" t="s">
        <v>8094</v>
      </c>
      <c r="N1048" s="6" t="s">
        <v>8095</v>
      </c>
      <c r="O1048" s="6" t="s">
        <v>8096</v>
      </c>
      <c r="P1048" s="5">
        <v>0</v>
      </c>
      <c r="Q1048" s="5">
        <v>0</v>
      </c>
      <c r="R1048" s="6"/>
      <c r="S1048" s="7"/>
    </row>
    <row r="1049" spans="1:19" ht="13" x14ac:dyDescent="0.15">
      <c r="A1049" s="5">
        <v>397</v>
      </c>
      <c r="B1049" s="6" t="s">
        <v>28</v>
      </c>
      <c r="C1049" s="6" t="s">
        <v>4252</v>
      </c>
      <c r="D1049" s="5">
        <v>4</v>
      </c>
      <c r="E1049" s="6" t="s">
        <v>30</v>
      </c>
      <c r="F1049" s="5">
        <v>2</v>
      </c>
      <c r="G1049" s="5">
        <v>1.46</v>
      </c>
      <c r="H1049" s="5">
        <v>1.46</v>
      </c>
      <c r="I1049" s="5">
        <v>24.96</v>
      </c>
      <c r="J1049" s="5">
        <v>26.42</v>
      </c>
      <c r="K1049" s="5">
        <v>24.917999999999999</v>
      </c>
      <c r="L1049" s="5">
        <v>26.335999999999999</v>
      </c>
      <c r="M1049" s="6" t="s">
        <v>8097</v>
      </c>
      <c r="N1049" s="6" t="s">
        <v>8098</v>
      </c>
      <c r="O1049" s="6" t="s">
        <v>8099</v>
      </c>
      <c r="P1049" s="5">
        <v>0</v>
      </c>
      <c r="Q1049" s="5">
        <v>0</v>
      </c>
      <c r="R1049" s="6"/>
      <c r="S1049" s="7"/>
    </row>
    <row r="1050" spans="1:19" ht="13" x14ac:dyDescent="0.15">
      <c r="A1050" s="5">
        <v>397</v>
      </c>
      <c r="B1050" s="6" t="s">
        <v>28</v>
      </c>
      <c r="C1050" s="6" t="s">
        <v>4252</v>
      </c>
      <c r="D1050" s="5">
        <v>4</v>
      </c>
      <c r="E1050" s="6" t="s">
        <v>30</v>
      </c>
      <c r="F1050" s="5">
        <v>3</v>
      </c>
      <c r="G1050" s="5">
        <v>1.46</v>
      </c>
      <c r="H1050" s="5">
        <v>1.45</v>
      </c>
      <c r="I1050" s="5">
        <v>26.42</v>
      </c>
      <c r="J1050" s="5">
        <v>27.87</v>
      </c>
      <c r="K1050" s="5">
        <v>26.335999999999999</v>
      </c>
      <c r="L1050" s="5">
        <v>27.745000000000001</v>
      </c>
      <c r="M1050" s="6" t="s">
        <v>8100</v>
      </c>
      <c r="N1050" s="6" t="s">
        <v>8101</v>
      </c>
      <c r="O1050" s="6" t="s">
        <v>8102</v>
      </c>
      <c r="P1050" s="5">
        <v>1</v>
      </c>
      <c r="Q1050" s="5">
        <v>0</v>
      </c>
      <c r="R1050" s="6"/>
      <c r="S1050" s="7"/>
    </row>
    <row r="1051" spans="1:19" ht="13" x14ac:dyDescent="0.15">
      <c r="A1051" s="5">
        <v>397</v>
      </c>
      <c r="B1051" s="6" t="s">
        <v>28</v>
      </c>
      <c r="C1051" s="6" t="s">
        <v>4252</v>
      </c>
      <c r="D1051" s="5">
        <v>4</v>
      </c>
      <c r="E1051" s="6" t="s">
        <v>30</v>
      </c>
      <c r="F1051" s="5">
        <v>4</v>
      </c>
      <c r="G1051" s="5">
        <v>1.46</v>
      </c>
      <c r="H1051" s="5">
        <v>1.46</v>
      </c>
      <c r="I1051" s="5">
        <v>27.87</v>
      </c>
      <c r="J1051" s="5">
        <v>29.33</v>
      </c>
      <c r="K1051" s="5">
        <v>27.745000000000001</v>
      </c>
      <c r="L1051" s="5">
        <v>29.163</v>
      </c>
      <c r="M1051" s="6" t="s">
        <v>8103</v>
      </c>
      <c r="N1051" s="6" t="s">
        <v>8104</v>
      </c>
      <c r="O1051" s="6" t="s">
        <v>8105</v>
      </c>
      <c r="P1051" s="5">
        <v>0</v>
      </c>
      <c r="Q1051" s="5">
        <v>0</v>
      </c>
      <c r="R1051" s="6"/>
      <c r="S1051" s="7"/>
    </row>
    <row r="1052" spans="1:19" ht="13" x14ac:dyDescent="0.15">
      <c r="A1052" s="5">
        <v>397</v>
      </c>
      <c r="B1052" s="6" t="s">
        <v>28</v>
      </c>
      <c r="C1052" s="6" t="s">
        <v>4252</v>
      </c>
      <c r="D1052" s="5">
        <v>4</v>
      </c>
      <c r="E1052" s="6" t="s">
        <v>30</v>
      </c>
      <c r="F1052" s="5">
        <v>5</v>
      </c>
      <c r="G1052" s="5">
        <v>1.47</v>
      </c>
      <c r="H1052" s="5">
        <v>1.47</v>
      </c>
      <c r="I1052" s="5">
        <v>29.33</v>
      </c>
      <c r="J1052" s="5">
        <v>30.8</v>
      </c>
      <c r="K1052" s="5">
        <v>29.163</v>
      </c>
      <c r="L1052" s="5">
        <v>30.591000000000001</v>
      </c>
      <c r="M1052" s="6" t="s">
        <v>8106</v>
      </c>
      <c r="N1052" s="6" t="s">
        <v>8107</v>
      </c>
      <c r="O1052" s="6" t="s">
        <v>8108</v>
      </c>
      <c r="P1052" s="5">
        <v>1</v>
      </c>
      <c r="Q1052" s="5">
        <v>0</v>
      </c>
      <c r="R1052" s="6"/>
      <c r="S1052" s="7"/>
    </row>
    <row r="1053" spans="1:19" ht="13" x14ac:dyDescent="0.15">
      <c r="A1053" s="5">
        <v>397</v>
      </c>
      <c r="B1053" s="6" t="s">
        <v>28</v>
      </c>
      <c r="C1053" s="6" t="s">
        <v>4252</v>
      </c>
      <c r="D1053" s="5">
        <v>4</v>
      </c>
      <c r="E1053" s="6" t="s">
        <v>30</v>
      </c>
      <c r="F1053" s="5">
        <v>6</v>
      </c>
      <c r="G1053" s="5">
        <v>1.46</v>
      </c>
      <c r="H1053" s="5">
        <v>1.46</v>
      </c>
      <c r="I1053" s="5">
        <v>30.8</v>
      </c>
      <c r="J1053" s="5">
        <v>32.26</v>
      </c>
      <c r="K1053" s="5">
        <v>30.591000000000001</v>
      </c>
      <c r="L1053" s="5">
        <v>32.009</v>
      </c>
      <c r="M1053" s="6" t="s">
        <v>8109</v>
      </c>
      <c r="N1053" s="6" t="s">
        <v>8110</v>
      </c>
      <c r="O1053" s="6" t="s">
        <v>8111</v>
      </c>
      <c r="P1053" s="5">
        <v>0</v>
      </c>
      <c r="Q1053" s="5">
        <v>0</v>
      </c>
      <c r="R1053" s="6"/>
      <c r="S1053" s="7"/>
    </row>
    <row r="1054" spans="1:19" ht="13" x14ac:dyDescent="0.15">
      <c r="A1054" s="5">
        <v>397</v>
      </c>
      <c r="B1054" s="6" t="s">
        <v>28</v>
      </c>
      <c r="C1054" s="6" t="s">
        <v>4252</v>
      </c>
      <c r="D1054" s="5">
        <v>4</v>
      </c>
      <c r="E1054" s="6" t="s">
        <v>30</v>
      </c>
      <c r="F1054" s="5">
        <v>7</v>
      </c>
      <c r="G1054" s="5">
        <v>0.75</v>
      </c>
      <c r="H1054" s="5">
        <v>0.75</v>
      </c>
      <c r="I1054" s="5">
        <v>32.26</v>
      </c>
      <c r="J1054" s="5">
        <v>33.01</v>
      </c>
      <c r="K1054" s="5">
        <v>32.009</v>
      </c>
      <c r="L1054" s="5">
        <v>32.738</v>
      </c>
      <c r="M1054" s="6" t="s">
        <v>8112</v>
      </c>
      <c r="N1054" s="6" t="s">
        <v>8113</v>
      </c>
      <c r="O1054" s="6" t="s">
        <v>8114</v>
      </c>
      <c r="P1054" s="5">
        <v>0</v>
      </c>
      <c r="Q1054" s="5">
        <v>0</v>
      </c>
      <c r="R1054" s="6"/>
      <c r="S1054" s="7"/>
    </row>
    <row r="1055" spans="1:19" ht="13" x14ac:dyDescent="0.15">
      <c r="A1055" s="5">
        <v>397</v>
      </c>
      <c r="B1055" s="6" t="s">
        <v>28</v>
      </c>
      <c r="C1055" s="6" t="s">
        <v>4252</v>
      </c>
      <c r="D1055" s="5">
        <v>4</v>
      </c>
      <c r="E1055" s="6" t="s">
        <v>30</v>
      </c>
      <c r="F1055" s="6" t="s">
        <v>119</v>
      </c>
      <c r="G1055" s="5">
        <v>0.27</v>
      </c>
      <c r="H1055" s="5">
        <v>0.27</v>
      </c>
      <c r="I1055" s="5">
        <v>33.01</v>
      </c>
      <c r="J1055" s="5">
        <v>33.28</v>
      </c>
      <c r="K1055" s="5">
        <v>32.738</v>
      </c>
      <c r="L1055" s="5">
        <v>33</v>
      </c>
      <c r="M1055" s="6" t="s">
        <v>8115</v>
      </c>
      <c r="N1055" s="6" t="s">
        <v>8116</v>
      </c>
      <c r="O1055" s="6" t="s">
        <v>8117</v>
      </c>
      <c r="P1055" s="5">
        <v>1</v>
      </c>
      <c r="Q1055" s="5">
        <v>0</v>
      </c>
      <c r="R1055" s="6"/>
      <c r="S1055" s="7"/>
    </row>
    <row r="1056" spans="1:19" ht="13" x14ac:dyDescent="0.15">
      <c r="A1056" s="5">
        <v>397</v>
      </c>
      <c r="B1056" s="6" t="s">
        <v>28</v>
      </c>
      <c r="C1056" s="6" t="s">
        <v>4252</v>
      </c>
      <c r="D1056" s="5">
        <v>5</v>
      </c>
      <c r="E1056" s="6" t="s">
        <v>30</v>
      </c>
      <c r="F1056" s="5">
        <v>1</v>
      </c>
      <c r="G1056" s="5">
        <v>1.45</v>
      </c>
      <c r="H1056" s="5">
        <v>1.45</v>
      </c>
      <c r="I1056" s="5">
        <v>33</v>
      </c>
      <c r="J1056" s="5">
        <v>34.450000000000003</v>
      </c>
      <c r="K1056" s="5">
        <v>33</v>
      </c>
      <c r="L1056" s="5">
        <v>33.911999999999999</v>
      </c>
      <c r="M1056" s="6" t="s">
        <v>8118</v>
      </c>
      <c r="N1056" s="6" t="s">
        <v>8119</v>
      </c>
      <c r="O1056" s="6" t="s">
        <v>8120</v>
      </c>
      <c r="P1056" s="5">
        <v>0</v>
      </c>
      <c r="Q1056" s="5">
        <v>0</v>
      </c>
      <c r="R1056" s="6"/>
      <c r="S1056" s="7"/>
    </row>
    <row r="1057" spans="1:19" ht="13" x14ac:dyDescent="0.15">
      <c r="A1057" s="5">
        <v>397</v>
      </c>
      <c r="B1057" s="6" t="s">
        <v>28</v>
      </c>
      <c r="C1057" s="6" t="s">
        <v>4252</v>
      </c>
      <c r="D1057" s="5">
        <v>5</v>
      </c>
      <c r="E1057" s="6" t="s">
        <v>30</v>
      </c>
      <c r="F1057" s="5">
        <v>2</v>
      </c>
      <c r="G1057" s="5">
        <v>1.46</v>
      </c>
      <c r="H1057" s="5">
        <v>1.45</v>
      </c>
      <c r="I1057" s="5">
        <v>34.450000000000003</v>
      </c>
      <c r="J1057" s="5">
        <v>35.9</v>
      </c>
      <c r="K1057" s="5">
        <v>33.911999999999999</v>
      </c>
      <c r="L1057" s="5">
        <v>34.823999999999998</v>
      </c>
      <c r="M1057" s="6" t="s">
        <v>8121</v>
      </c>
      <c r="N1057" s="6" t="s">
        <v>8122</v>
      </c>
      <c r="O1057" s="6" t="s">
        <v>8123</v>
      </c>
      <c r="P1057" s="5">
        <v>1</v>
      </c>
      <c r="Q1057" s="5">
        <v>0</v>
      </c>
      <c r="R1057" s="6"/>
      <c r="S1057" s="7"/>
    </row>
    <row r="1058" spans="1:19" ht="13" x14ac:dyDescent="0.15">
      <c r="A1058" s="5">
        <v>397</v>
      </c>
      <c r="B1058" s="6" t="s">
        <v>28</v>
      </c>
      <c r="C1058" s="6" t="s">
        <v>4252</v>
      </c>
      <c r="D1058" s="5">
        <v>5</v>
      </c>
      <c r="E1058" s="6" t="s">
        <v>30</v>
      </c>
      <c r="F1058" s="5">
        <v>3</v>
      </c>
      <c r="G1058" s="5">
        <v>1.46</v>
      </c>
      <c r="H1058" s="5">
        <v>1.46</v>
      </c>
      <c r="I1058" s="5">
        <v>35.9</v>
      </c>
      <c r="J1058" s="5">
        <v>37.36</v>
      </c>
      <c r="K1058" s="5">
        <v>34.823999999999998</v>
      </c>
      <c r="L1058" s="5">
        <v>35.741999999999997</v>
      </c>
      <c r="M1058" s="6" t="s">
        <v>8124</v>
      </c>
      <c r="N1058" s="6" t="s">
        <v>8125</v>
      </c>
      <c r="O1058" s="6" t="s">
        <v>8126</v>
      </c>
      <c r="P1058" s="5">
        <v>0</v>
      </c>
      <c r="Q1058" s="5">
        <v>0</v>
      </c>
      <c r="R1058" s="6"/>
      <c r="S1058" s="7"/>
    </row>
    <row r="1059" spans="1:19" ht="13" x14ac:dyDescent="0.15">
      <c r="A1059" s="5">
        <v>397</v>
      </c>
      <c r="B1059" s="6" t="s">
        <v>28</v>
      </c>
      <c r="C1059" s="6" t="s">
        <v>4252</v>
      </c>
      <c r="D1059" s="5">
        <v>5</v>
      </c>
      <c r="E1059" s="6" t="s">
        <v>30</v>
      </c>
      <c r="F1059" s="5">
        <v>4</v>
      </c>
      <c r="G1059" s="5">
        <v>1.1299999999999999</v>
      </c>
      <c r="H1059" s="5">
        <v>1.1299999999999999</v>
      </c>
      <c r="I1059" s="5">
        <v>37.36</v>
      </c>
      <c r="J1059" s="5">
        <v>38.49</v>
      </c>
      <c r="K1059" s="5">
        <v>35.741999999999997</v>
      </c>
      <c r="L1059" s="5">
        <v>36.453000000000003</v>
      </c>
      <c r="M1059" s="6" t="s">
        <v>8127</v>
      </c>
      <c r="N1059" s="6" t="s">
        <v>8128</v>
      </c>
      <c r="O1059" s="6" t="s">
        <v>8129</v>
      </c>
      <c r="P1059" s="5">
        <v>1</v>
      </c>
      <c r="Q1059" s="5">
        <v>0</v>
      </c>
      <c r="R1059" s="6"/>
      <c r="S1059" s="7"/>
    </row>
    <row r="1060" spans="1:19" ht="13" x14ac:dyDescent="0.15">
      <c r="A1060" s="5">
        <v>397</v>
      </c>
      <c r="B1060" s="6" t="s">
        <v>28</v>
      </c>
      <c r="C1060" s="6" t="s">
        <v>4252</v>
      </c>
      <c r="D1060" s="5">
        <v>5</v>
      </c>
      <c r="E1060" s="6" t="s">
        <v>30</v>
      </c>
      <c r="F1060" s="5">
        <v>5</v>
      </c>
      <c r="G1060" s="5">
        <v>0.53</v>
      </c>
      <c r="H1060" s="5">
        <v>0.53</v>
      </c>
      <c r="I1060" s="5">
        <v>38.49</v>
      </c>
      <c r="J1060" s="5">
        <v>39.020000000000003</v>
      </c>
      <c r="K1060" s="5">
        <v>36.453000000000003</v>
      </c>
      <c r="L1060" s="5">
        <v>36.786000000000001</v>
      </c>
      <c r="M1060" s="6" t="s">
        <v>8130</v>
      </c>
      <c r="N1060" s="6" t="s">
        <v>8131</v>
      </c>
      <c r="O1060" s="6" t="s">
        <v>8132</v>
      </c>
      <c r="P1060" s="5">
        <v>0</v>
      </c>
      <c r="Q1060" s="5">
        <v>0</v>
      </c>
      <c r="R1060" s="6"/>
      <c r="S1060" s="7"/>
    </row>
    <row r="1061" spans="1:19" ht="13" x14ac:dyDescent="0.15">
      <c r="A1061" s="5">
        <v>397</v>
      </c>
      <c r="B1061" s="6" t="s">
        <v>28</v>
      </c>
      <c r="C1061" s="6" t="s">
        <v>4252</v>
      </c>
      <c r="D1061" s="5">
        <v>5</v>
      </c>
      <c r="E1061" s="6" t="s">
        <v>30</v>
      </c>
      <c r="F1061" s="6" t="s">
        <v>119</v>
      </c>
      <c r="G1061" s="5">
        <v>0.34</v>
      </c>
      <c r="H1061" s="5">
        <v>0.34</v>
      </c>
      <c r="I1061" s="5">
        <v>39.020000000000003</v>
      </c>
      <c r="J1061" s="5">
        <v>39.36</v>
      </c>
      <c r="K1061" s="5">
        <v>36.786000000000001</v>
      </c>
      <c r="L1061" s="5">
        <v>37</v>
      </c>
      <c r="M1061" s="6" t="s">
        <v>8133</v>
      </c>
      <c r="N1061" s="6" t="s">
        <v>8134</v>
      </c>
      <c r="O1061" s="6" t="s">
        <v>8135</v>
      </c>
      <c r="P1061" s="5">
        <v>1</v>
      </c>
      <c r="Q1061" s="5">
        <v>0</v>
      </c>
      <c r="R1061" s="6"/>
      <c r="S1061" s="7"/>
    </row>
    <row r="1062" spans="1:19" ht="13" x14ac:dyDescent="0.15">
      <c r="A1062" s="5">
        <v>397</v>
      </c>
      <c r="B1062" s="6" t="s">
        <v>28</v>
      </c>
      <c r="C1062" s="6" t="s">
        <v>4252</v>
      </c>
      <c r="D1062" s="5">
        <v>6</v>
      </c>
      <c r="E1062" s="6" t="s">
        <v>30</v>
      </c>
      <c r="F1062" s="5">
        <v>1</v>
      </c>
      <c r="G1062" s="5">
        <v>1.46</v>
      </c>
      <c r="H1062" s="5">
        <v>1.46</v>
      </c>
      <c r="I1062" s="5">
        <v>37</v>
      </c>
      <c r="J1062" s="5">
        <v>38.46</v>
      </c>
      <c r="K1062" s="5">
        <v>37</v>
      </c>
      <c r="L1062" s="5">
        <v>38.383000000000003</v>
      </c>
      <c r="M1062" s="6" t="s">
        <v>8136</v>
      </c>
      <c r="N1062" s="6" t="s">
        <v>8137</v>
      </c>
      <c r="O1062" s="6" t="s">
        <v>8138</v>
      </c>
      <c r="P1062" s="5">
        <v>0</v>
      </c>
      <c r="Q1062" s="5">
        <v>0</v>
      </c>
      <c r="R1062" s="6"/>
      <c r="S1062" s="7"/>
    </row>
    <row r="1063" spans="1:19" ht="13" x14ac:dyDescent="0.15">
      <c r="A1063" s="5">
        <v>397</v>
      </c>
      <c r="B1063" s="6" t="s">
        <v>28</v>
      </c>
      <c r="C1063" s="6" t="s">
        <v>4252</v>
      </c>
      <c r="D1063" s="5">
        <v>6</v>
      </c>
      <c r="E1063" s="6" t="s">
        <v>30</v>
      </c>
      <c r="F1063" s="5">
        <v>2</v>
      </c>
      <c r="G1063" s="5">
        <v>1.46</v>
      </c>
      <c r="H1063" s="5">
        <v>1.46</v>
      </c>
      <c r="I1063" s="5">
        <v>38.46</v>
      </c>
      <c r="J1063" s="5">
        <v>39.92</v>
      </c>
      <c r="K1063" s="5">
        <v>38.383000000000003</v>
      </c>
      <c r="L1063" s="5">
        <v>39.765999999999998</v>
      </c>
      <c r="M1063" s="6" t="s">
        <v>8139</v>
      </c>
      <c r="N1063" s="6" t="s">
        <v>8140</v>
      </c>
      <c r="O1063" s="6" t="s">
        <v>8141</v>
      </c>
      <c r="P1063" s="5">
        <v>0</v>
      </c>
      <c r="Q1063" s="5">
        <v>0</v>
      </c>
      <c r="R1063" s="6"/>
      <c r="S1063" s="7"/>
    </row>
    <row r="1064" spans="1:19" ht="13" x14ac:dyDescent="0.15">
      <c r="A1064" s="5">
        <v>397</v>
      </c>
      <c r="B1064" s="6" t="s">
        <v>28</v>
      </c>
      <c r="C1064" s="6" t="s">
        <v>4252</v>
      </c>
      <c r="D1064" s="5">
        <v>6</v>
      </c>
      <c r="E1064" s="6" t="s">
        <v>30</v>
      </c>
      <c r="F1064" s="5">
        <v>3</v>
      </c>
      <c r="G1064" s="5">
        <v>1.45</v>
      </c>
      <c r="H1064" s="5">
        <v>1.46</v>
      </c>
      <c r="I1064" s="5">
        <v>39.92</v>
      </c>
      <c r="J1064" s="5">
        <v>41.38</v>
      </c>
      <c r="K1064" s="5">
        <v>39.765999999999998</v>
      </c>
      <c r="L1064" s="5">
        <v>41.149000000000001</v>
      </c>
      <c r="M1064" s="6" t="s">
        <v>8142</v>
      </c>
      <c r="N1064" s="6" t="s">
        <v>8143</v>
      </c>
      <c r="O1064" s="6" t="s">
        <v>8144</v>
      </c>
      <c r="P1064" s="5">
        <v>1</v>
      </c>
      <c r="Q1064" s="5">
        <v>0</v>
      </c>
      <c r="R1064" s="6"/>
      <c r="S1064" s="7"/>
    </row>
    <row r="1065" spans="1:19" ht="13" x14ac:dyDescent="0.15">
      <c r="A1065" s="5">
        <v>397</v>
      </c>
      <c r="B1065" s="6" t="s">
        <v>28</v>
      </c>
      <c r="C1065" s="6" t="s">
        <v>4252</v>
      </c>
      <c r="D1065" s="5">
        <v>6</v>
      </c>
      <c r="E1065" s="6" t="s">
        <v>30</v>
      </c>
      <c r="F1065" s="5">
        <v>4</v>
      </c>
      <c r="G1065" s="5">
        <v>1.46</v>
      </c>
      <c r="H1065" s="5">
        <v>1.46</v>
      </c>
      <c r="I1065" s="5">
        <v>41.38</v>
      </c>
      <c r="J1065" s="5">
        <v>42.84</v>
      </c>
      <c r="K1065" s="5">
        <v>41.149000000000001</v>
      </c>
      <c r="L1065" s="5">
        <v>42.531999999999996</v>
      </c>
      <c r="M1065" s="6" t="s">
        <v>8145</v>
      </c>
      <c r="N1065" s="6" t="s">
        <v>8146</v>
      </c>
      <c r="O1065" s="6" t="s">
        <v>8147</v>
      </c>
      <c r="P1065" s="5">
        <v>0</v>
      </c>
      <c r="Q1065" s="5">
        <v>0</v>
      </c>
      <c r="R1065" s="6"/>
      <c r="S1065" s="7"/>
    </row>
    <row r="1066" spans="1:19" ht="13" x14ac:dyDescent="0.15">
      <c r="A1066" s="5">
        <v>397</v>
      </c>
      <c r="B1066" s="6" t="s">
        <v>28</v>
      </c>
      <c r="C1066" s="6" t="s">
        <v>4252</v>
      </c>
      <c r="D1066" s="5">
        <v>6</v>
      </c>
      <c r="E1066" s="6" t="s">
        <v>30</v>
      </c>
      <c r="F1066" s="5">
        <v>5</v>
      </c>
      <c r="G1066" s="5">
        <v>1.46</v>
      </c>
      <c r="H1066" s="5">
        <v>1.51</v>
      </c>
      <c r="I1066" s="5">
        <v>42.84</v>
      </c>
      <c r="J1066" s="5">
        <v>44.35</v>
      </c>
      <c r="K1066" s="5">
        <v>42.531999999999996</v>
      </c>
      <c r="L1066" s="5">
        <v>43.962000000000003</v>
      </c>
      <c r="M1066" s="6" t="s">
        <v>8148</v>
      </c>
      <c r="N1066" s="6" t="s">
        <v>8149</v>
      </c>
      <c r="O1066" s="6" t="s">
        <v>8150</v>
      </c>
      <c r="P1066" s="5">
        <v>1</v>
      </c>
      <c r="Q1066" s="5">
        <v>0</v>
      </c>
      <c r="R1066" s="6"/>
      <c r="S1066" s="7"/>
    </row>
    <row r="1067" spans="1:19" ht="13" x14ac:dyDescent="0.15">
      <c r="A1067" s="5">
        <v>397</v>
      </c>
      <c r="B1067" s="6" t="s">
        <v>28</v>
      </c>
      <c r="C1067" s="6" t="s">
        <v>4252</v>
      </c>
      <c r="D1067" s="5">
        <v>6</v>
      </c>
      <c r="E1067" s="6" t="s">
        <v>30</v>
      </c>
      <c r="F1067" s="5">
        <v>6</v>
      </c>
      <c r="G1067" s="5">
        <v>1.46</v>
      </c>
      <c r="H1067" s="5">
        <v>1.48</v>
      </c>
      <c r="I1067" s="5">
        <v>44.35</v>
      </c>
      <c r="J1067" s="5">
        <v>45.83</v>
      </c>
      <c r="K1067" s="5">
        <v>43.962000000000003</v>
      </c>
      <c r="L1067" s="5">
        <v>45.363999999999997</v>
      </c>
      <c r="M1067" s="6" t="s">
        <v>8151</v>
      </c>
      <c r="N1067" s="6" t="s">
        <v>8152</v>
      </c>
      <c r="O1067" s="6" t="s">
        <v>8153</v>
      </c>
      <c r="P1067" s="5">
        <v>0</v>
      </c>
      <c r="Q1067" s="5">
        <v>0</v>
      </c>
      <c r="R1067" s="6"/>
      <c r="S1067" s="7"/>
    </row>
    <row r="1068" spans="1:19" ht="13" x14ac:dyDescent="0.15">
      <c r="A1068" s="5">
        <v>397</v>
      </c>
      <c r="B1068" s="6" t="s">
        <v>28</v>
      </c>
      <c r="C1068" s="6" t="s">
        <v>4252</v>
      </c>
      <c r="D1068" s="5">
        <v>6</v>
      </c>
      <c r="E1068" s="6" t="s">
        <v>30</v>
      </c>
      <c r="F1068" s="5">
        <v>7</v>
      </c>
      <c r="G1068" s="5">
        <v>0.86</v>
      </c>
      <c r="H1068" s="5">
        <v>0.91</v>
      </c>
      <c r="I1068" s="5">
        <v>45.83</v>
      </c>
      <c r="J1068" s="5">
        <v>46.74</v>
      </c>
      <c r="K1068" s="5">
        <v>45.363999999999997</v>
      </c>
      <c r="L1068" s="5">
        <v>46.225999999999999</v>
      </c>
      <c r="M1068" s="6" t="s">
        <v>8154</v>
      </c>
      <c r="N1068" s="6" t="s">
        <v>8155</v>
      </c>
      <c r="O1068" s="6" t="s">
        <v>8156</v>
      </c>
      <c r="P1068" s="5">
        <v>0</v>
      </c>
      <c r="Q1068" s="5">
        <v>0</v>
      </c>
      <c r="R1068" s="6"/>
      <c r="S1068" s="7"/>
    </row>
    <row r="1069" spans="1:19" ht="13" x14ac:dyDescent="0.15">
      <c r="A1069" s="5">
        <v>397</v>
      </c>
      <c r="B1069" s="6" t="s">
        <v>28</v>
      </c>
      <c r="C1069" s="6" t="s">
        <v>4252</v>
      </c>
      <c r="D1069" s="5">
        <v>6</v>
      </c>
      <c r="E1069" s="6" t="s">
        <v>30</v>
      </c>
      <c r="F1069" s="6" t="s">
        <v>119</v>
      </c>
      <c r="G1069" s="5">
        <v>0.28999999999999998</v>
      </c>
      <c r="H1069" s="5">
        <v>0.28999999999999998</v>
      </c>
      <c r="I1069" s="5">
        <v>46.74</v>
      </c>
      <c r="J1069" s="5">
        <v>47.03</v>
      </c>
      <c r="K1069" s="5">
        <v>46.225999999999999</v>
      </c>
      <c r="L1069" s="5">
        <v>46.5</v>
      </c>
      <c r="M1069" s="6" t="s">
        <v>8157</v>
      </c>
      <c r="N1069" s="6" t="s">
        <v>8158</v>
      </c>
      <c r="O1069" s="6" t="s">
        <v>8159</v>
      </c>
      <c r="P1069" s="5">
        <v>1</v>
      </c>
      <c r="Q1069" s="5">
        <v>0</v>
      </c>
      <c r="R1069" s="6"/>
      <c r="S1069" s="7"/>
    </row>
    <row r="1070" spans="1:19" ht="13" x14ac:dyDescent="0.15">
      <c r="A1070" s="5">
        <v>397</v>
      </c>
      <c r="B1070" s="6" t="s">
        <v>28</v>
      </c>
      <c r="C1070" s="6" t="s">
        <v>4252</v>
      </c>
      <c r="D1070" s="5">
        <v>7</v>
      </c>
      <c r="E1070" s="6" t="s">
        <v>30</v>
      </c>
      <c r="F1070" s="5">
        <v>1</v>
      </c>
      <c r="G1070" s="5">
        <v>1.45</v>
      </c>
      <c r="H1070" s="5">
        <v>1.4</v>
      </c>
      <c r="I1070" s="5">
        <v>46.5</v>
      </c>
      <c r="J1070" s="5">
        <v>47.9</v>
      </c>
      <c r="K1070" s="5">
        <v>46.5</v>
      </c>
      <c r="L1070" s="5">
        <v>47.805999999999997</v>
      </c>
      <c r="M1070" s="6" t="s">
        <v>8160</v>
      </c>
      <c r="N1070" s="6" t="s">
        <v>8161</v>
      </c>
      <c r="O1070" s="6" t="s">
        <v>8162</v>
      </c>
      <c r="P1070" s="5">
        <v>0</v>
      </c>
      <c r="Q1070" s="5">
        <v>0</v>
      </c>
      <c r="R1070" s="6"/>
      <c r="S1070" s="7"/>
    </row>
    <row r="1071" spans="1:19" ht="13" x14ac:dyDescent="0.15">
      <c r="A1071" s="5">
        <v>397</v>
      </c>
      <c r="B1071" s="6" t="s">
        <v>28</v>
      </c>
      <c r="C1071" s="6" t="s">
        <v>4252</v>
      </c>
      <c r="D1071" s="5">
        <v>7</v>
      </c>
      <c r="E1071" s="6" t="s">
        <v>30</v>
      </c>
      <c r="F1071" s="5">
        <v>2</v>
      </c>
      <c r="G1071" s="5">
        <v>1.45</v>
      </c>
      <c r="H1071" s="5">
        <v>1.45</v>
      </c>
      <c r="I1071" s="5">
        <v>47.9</v>
      </c>
      <c r="J1071" s="5">
        <v>49.35</v>
      </c>
      <c r="K1071" s="5">
        <v>47.805999999999997</v>
      </c>
      <c r="L1071" s="5">
        <v>49.16</v>
      </c>
      <c r="M1071" s="6" t="s">
        <v>8163</v>
      </c>
      <c r="N1071" s="6" t="s">
        <v>8164</v>
      </c>
      <c r="O1071" s="6" t="s">
        <v>8165</v>
      </c>
      <c r="P1071" s="5">
        <v>0</v>
      </c>
      <c r="Q1071" s="5">
        <v>0</v>
      </c>
      <c r="R1071" s="6"/>
      <c r="S1071" s="7"/>
    </row>
    <row r="1072" spans="1:19" ht="13" x14ac:dyDescent="0.15">
      <c r="A1072" s="5">
        <v>397</v>
      </c>
      <c r="B1072" s="6" t="s">
        <v>28</v>
      </c>
      <c r="C1072" s="6" t="s">
        <v>4252</v>
      </c>
      <c r="D1072" s="5">
        <v>7</v>
      </c>
      <c r="E1072" s="6" t="s">
        <v>30</v>
      </c>
      <c r="F1072" s="5">
        <v>3</v>
      </c>
      <c r="G1072" s="5">
        <v>1.44</v>
      </c>
      <c r="H1072" s="5">
        <v>1.47</v>
      </c>
      <c r="I1072" s="5">
        <v>49.35</v>
      </c>
      <c r="J1072" s="5">
        <v>50.82</v>
      </c>
      <c r="K1072" s="5">
        <v>49.16</v>
      </c>
      <c r="L1072" s="5">
        <v>50.530999999999999</v>
      </c>
      <c r="M1072" s="6" t="s">
        <v>8166</v>
      </c>
      <c r="N1072" s="6" t="s">
        <v>8167</v>
      </c>
      <c r="O1072" s="6" t="s">
        <v>8168</v>
      </c>
      <c r="P1072" s="5">
        <v>1</v>
      </c>
      <c r="Q1072" s="5">
        <v>0</v>
      </c>
      <c r="R1072" s="6"/>
      <c r="S1072" s="7"/>
    </row>
    <row r="1073" spans="1:19" ht="13" x14ac:dyDescent="0.15">
      <c r="A1073" s="5">
        <v>397</v>
      </c>
      <c r="B1073" s="6" t="s">
        <v>28</v>
      </c>
      <c r="C1073" s="6" t="s">
        <v>4252</v>
      </c>
      <c r="D1073" s="5">
        <v>7</v>
      </c>
      <c r="E1073" s="6" t="s">
        <v>30</v>
      </c>
      <c r="F1073" s="5">
        <v>4</v>
      </c>
      <c r="G1073" s="5">
        <v>1.44</v>
      </c>
      <c r="H1073" s="5">
        <v>1.45</v>
      </c>
      <c r="I1073" s="5">
        <v>50.82</v>
      </c>
      <c r="J1073" s="5">
        <v>52.27</v>
      </c>
      <c r="K1073" s="5">
        <v>50.530999999999999</v>
      </c>
      <c r="L1073" s="5">
        <v>51.884999999999998</v>
      </c>
      <c r="M1073" s="6" t="s">
        <v>8169</v>
      </c>
      <c r="N1073" s="6" t="s">
        <v>8170</v>
      </c>
      <c r="O1073" s="6" t="s">
        <v>8171</v>
      </c>
      <c r="P1073" s="5">
        <v>0</v>
      </c>
      <c r="Q1073" s="5">
        <v>0</v>
      </c>
      <c r="R1073" s="6"/>
      <c r="S1073" s="7"/>
    </row>
    <row r="1074" spans="1:19" ht="13" x14ac:dyDescent="0.15">
      <c r="A1074" s="5">
        <v>397</v>
      </c>
      <c r="B1074" s="6" t="s">
        <v>28</v>
      </c>
      <c r="C1074" s="6" t="s">
        <v>4252</v>
      </c>
      <c r="D1074" s="5">
        <v>7</v>
      </c>
      <c r="E1074" s="6" t="s">
        <v>30</v>
      </c>
      <c r="F1074" s="5">
        <v>5</v>
      </c>
      <c r="G1074" s="5">
        <v>1.45</v>
      </c>
      <c r="H1074" s="5">
        <v>1.48</v>
      </c>
      <c r="I1074" s="5">
        <v>52.27</v>
      </c>
      <c r="J1074" s="5">
        <v>53.75</v>
      </c>
      <c r="K1074" s="5">
        <v>51.884999999999998</v>
      </c>
      <c r="L1074" s="5">
        <v>53.265999999999998</v>
      </c>
      <c r="M1074" s="6" t="s">
        <v>8172</v>
      </c>
      <c r="N1074" s="6" t="s">
        <v>8173</v>
      </c>
      <c r="O1074" s="6" t="s">
        <v>8174</v>
      </c>
      <c r="P1074" s="5">
        <v>1</v>
      </c>
      <c r="Q1074" s="5">
        <v>0</v>
      </c>
      <c r="R1074" s="6"/>
      <c r="S1074" s="7"/>
    </row>
    <row r="1075" spans="1:19" ht="13" x14ac:dyDescent="0.15">
      <c r="A1075" s="5">
        <v>397</v>
      </c>
      <c r="B1075" s="6" t="s">
        <v>28</v>
      </c>
      <c r="C1075" s="6" t="s">
        <v>4252</v>
      </c>
      <c r="D1075" s="5">
        <v>7</v>
      </c>
      <c r="E1075" s="6" t="s">
        <v>30</v>
      </c>
      <c r="F1075" s="5">
        <v>6</v>
      </c>
      <c r="G1075" s="5">
        <v>1.44</v>
      </c>
      <c r="H1075" s="5">
        <v>1.49</v>
      </c>
      <c r="I1075" s="5">
        <v>53.75</v>
      </c>
      <c r="J1075" s="5">
        <v>55.24</v>
      </c>
      <c r="K1075" s="5">
        <v>53.265999999999998</v>
      </c>
      <c r="L1075" s="5">
        <v>54.655999999999999</v>
      </c>
      <c r="M1075" s="6" t="s">
        <v>8175</v>
      </c>
      <c r="N1075" s="6" t="s">
        <v>8176</v>
      </c>
      <c r="O1075" s="6" t="s">
        <v>8177</v>
      </c>
      <c r="P1075" s="5">
        <v>0</v>
      </c>
      <c r="Q1075" s="5">
        <v>0</v>
      </c>
      <c r="R1075" s="6"/>
      <c r="S1075" s="7"/>
    </row>
    <row r="1076" spans="1:19" ht="13" x14ac:dyDescent="0.15">
      <c r="A1076" s="5">
        <v>397</v>
      </c>
      <c r="B1076" s="6" t="s">
        <v>28</v>
      </c>
      <c r="C1076" s="6" t="s">
        <v>4252</v>
      </c>
      <c r="D1076" s="5">
        <v>7</v>
      </c>
      <c r="E1076" s="6" t="s">
        <v>30</v>
      </c>
      <c r="F1076" s="5">
        <v>7</v>
      </c>
      <c r="G1076" s="5">
        <v>1.2</v>
      </c>
      <c r="H1076" s="5">
        <v>1.23</v>
      </c>
      <c r="I1076" s="5">
        <v>55.24</v>
      </c>
      <c r="J1076" s="5">
        <v>56.47</v>
      </c>
      <c r="K1076" s="5">
        <v>54.655999999999999</v>
      </c>
      <c r="L1076" s="5">
        <v>55.804000000000002</v>
      </c>
      <c r="M1076" s="6" t="s">
        <v>8178</v>
      </c>
      <c r="N1076" s="6" t="s">
        <v>8179</v>
      </c>
      <c r="O1076" s="6" t="s">
        <v>8180</v>
      </c>
      <c r="P1076" s="5">
        <v>0</v>
      </c>
      <c r="Q1076" s="5">
        <v>0</v>
      </c>
      <c r="R1076" s="6"/>
      <c r="S1076" s="7"/>
    </row>
    <row r="1077" spans="1:19" ht="13" x14ac:dyDescent="0.15">
      <c r="A1077" s="5">
        <v>397</v>
      </c>
      <c r="B1077" s="6" t="s">
        <v>28</v>
      </c>
      <c r="C1077" s="6" t="s">
        <v>4252</v>
      </c>
      <c r="D1077" s="5">
        <v>7</v>
      </c>
      <c r="E1077" s="6" t="s">
        <v>30</v>
      </c>
      <c r="F1077" s="6" t="s">
        <v>119</v>
      </c>
      <c r="G1077" s="5">
        <v>0.21</v>
      </c>
      <c r="H1077" s="5">
        <v>0.21</v>
      </c>
      <c r="I1077" s="5">
        <v>56.47</v>
      </c>
      <c r="J1077" s="5">
        <v>56.68</v>
      </c>
      <c r="K1077" s="5">
        <v>55.804000000000002</v>
      </c>
      <c r="L1077" s="5">
        <v>56</v>
      </c>
      <c r="M1077" s="6" t="s">
        <v>8181</v>
      </c>
      <c r="N1077" s="6" t="s">
        <v>8182</v>
      </c>
      <c r="O1077" s="6" t="s">
        <v>8183</v>
      </c>
      <c r="P1077" s="5">
        <v>1</v>
      </c>
      <c r="Q1077" s="5">
        <v>0</v>
      </c>
      <c r="R1077" s="6"/>
      <c r="S1077" s="7"/>
    </row>
    <row r="1078" spans="1:19" ht="13" x14ac:dyDescent="0.15">
      <c r="A1078" s="5">
        <v>397</v>
      </c>
      <c r="B1078" s="6" t="s">
        <v>28</v>
      </c>
      <c r="C1078" s="6" t="s">
        <v>4252</v>
      </c>
      <c r="D1078" s="5">
        <v>8</v>
      </c>
      <c r="E1078" s="6" t="s">
        <v>30</v>
      </c>
      <c r="F1078" s="5">
        <v>1</v>
      </c>
      <c r="G1078" s="5">
        <v>1.45</v>
      </c>
      <c r="H1078" s="5">
        <v>1.41</v>
      </c>
      <c r="I1078" s="5">
        <v>56</v>
      </c>
      <c r="J1078" s="5">
        <v>57.41</v>
      </c>
      <c r="K1078" s="5">
        <v>56</v>
      </c>
      <c r="L1078" s="5">
        <v>57.287999999999997</v>
      </c>
      <c r="M1078" s="6" t="s">
        <v>8184</v>
      </c>
      <c r="N1078" s="6" t="s">
        <v>8185</v>
      </c>
      <c r="O1078" s="6" t="s">
        <v>8186</v>
      </c>
      <c r="P1078" s="5">
        <v>0</v>
      </c>
      <c r="Q1078" s="5">
        <v>0</v>
      </c>
      <c r="R1078" s="6"/>
      <c r="S1078" s="7"/>
    </row>
    <row r="1079" spans="1:19" ht="13" x14ac:dyDescent="0.15">
      <c r="A1079" s="5">
        <v>397</v>
      </c>
      <c r="B1079" s="6" t="s">
        <v>28</v>
      </c>
      <c r="C1079" s="6" t="s">
        <v>4252</v>
      </c>
      <c r="D1079" s="5">
        <v>8</v>
      </c>
      <c r="E1079" s="6" t="s">
        <v>30</v>
      </c>
      <c r="F1079" s="5">
        <v>2</v>
      </c>
      <c r="G1079" s="5">
        <v>1.45</v>
      </c>
      <c r="H1079" s="5">
        <v>1.44</v>
      </c>
      <c r="I1079" s="5">
        <v>57.41</v>
      </c>
      <c r="J1079" s="5">
        <v>58.85</v>
      </c>
      <c r="K1079" s="5">
        <v>57.287999999999997</v>
      </c>
      <c r="L1079" s="5">
        <v>58.603000000000002</v>
      </c>
      <c r="M1079" s="6" t="s">
        <v>8187</v>
      </c>
      <c r="N1079" s="6" t="s">
        <v>8188</v>
      </c>
      <c r="O1079" s="6" t="s">
        <v>8189</v>
      </c>
      <c r="P1079" s="5">
        <v>0</v>
      </c>
      <c r="Q1079" s="5">
        <v>0</v>
      </c>
      <c r="R1079" s="6"/>
      <c r="S1079" s="7"/>
    </row>
    <row r="1080" spans="1:19" ht="13" x14ac:dyDescent="0.15">
      <c r="A1080" s="5">
        <v>397</v>
      </c>
      <c r="B1080" s="6" t="s">
        <v>28</v>
      </c>
      <c r="C1080" s="6" t="s">
        <v>4252</v>
      </c>
      <c r="D1080" s="5">
        <v>8</v>
      </c>
      <c r="E1080" s="6" t="s">
        <v>30</v>
      </c>
      <c r="F1080" s="5">
        <v>3</v>
      </c>
      <c r="G1080" s="5">
        <v>1.46</v>
      </c>
      <c r="H1080" s="5">
        <v>1.46</v>
      </c>
      <c r="I1080" s="5">
        <v>58.85</v>
      </c>
      <c r="J1080" s="5">
        <v>60.31</v>
      </c>
      <c r="K1080" s="5">
        <v>58.603000000000002</v>
      </c>
      <c r="L1080" s="5">
        <v>59.936999999999998</v>
      </c>
      <c r="M1080" s="6" t="s">
        <v>8190</v>
      </c>
      <c r="N1080" s="6" t="s">
        <v>8191</v>
      </c>
      <c r="O1080" s="6" t="s">
        <v>8192</v>
      </c>
      <c r="P1080" s="5">
        <v>1</v>
      </c>
      <c r="Q1080" s="5">
        <v>0</v>
      </c>
      <c r="R1080" s="6"/>
      <c r="S1080" s="7"/>
    </row>
    <row r="1081" spans="1:19" ht="13" x14ac:dyDescent="0.15">
      <c r="A1081" s="5">
        <v>397</v>
      </c>
      <c r="B1081" s="6" t="s">
        <v>28</v>
      </c>
      <c r="C1081" s="6" t="s">
        <v>4252</v>
      </c>
      <c r="D1081" s="5">
        <v>8</v>
      </c>
      <c r="E1081" s="6" t="s">
        <v>30</v>
      </c>
      <c r="F1081" s="5">
        <v>4</v>
      </c>
      <c r="G1081" s="5">
        <v>1.49</v>
      </c>
      <c r="H1081" s="5">
        <v>1.49</v>
      </c>
      <c r="I1081" s="5">
        <v>60.31</v>
      </c>
      <c r="J1081" s="5">
        <v>61.8</v>
      </c>
      <c r="K1081" s="5">
        <v>59.936999999999998</v>
      </c>
      <c r="L1081" s="5">
        <v>61.298000000000002</v>
      </c>
      <c r="M1081" s="6" t="s">
        <v>8193</v>
      </c>
      <c r="N1081" s="6" t="s">
        <v>8194</v>
      </c>
      <c r="O1081" s="6" t="s">
        <v>8195</v>
      </c>
      <c r="P1081" s="5">
        <v>0</v>
      </c>
      <c r="Q1081" s="5">
        <v>0</v>
      </c>
      <c r="R1081" s="6"/>
      <c r="S1081" s="7"/>
    </row>
    <row r="1082" spans="1:19" ht="13" x14ac:dyDescent="0.15">
      <c r="A1082" s="5">
        <v>397</v>
      </c>
      <c r="B1082" s="6" t="s">
        <v>28</v>
      </c>
      <c r="C1082" s="6" t="s">
        <v>4252</v>
      </c>
      <c r="D1082" s="5">
        <v>8</v>
      </c>
      <c r="E1082" s="6" t="s">
        <v>30</v>
      </c>
      <c r="F1082" s="5">
        <v>5</v>
      </c>
      <c r="G1082" s="5">
        <v>1.46</v>
      </c>
      <c r="H1082" s="5">
        <v>1.52</v>
      </c>
      <c r="I1082" s="5">
        <v>61.8</v>
      </c>
      <c r="J1082" s="5">
        <v>63.32</v>
      </c>
      <c r="K1082" s="5">
        <v>61.298000000000002</v>
      </c>
      <c r="L1082" s="5">
        <v>62.686999999999998</v>
      </c>
      <c r="M1082" s="6" t="s">
        <v>8196</v>
      </c>
      <c r="N1082" s="6" t="s">
        <v>8197</v>
      </c>
      <c r="O1082" s="6" t="s">
        <v>8198</v>
      </c>
      <c r="P1082" s="5">
        <v>1</v>
      </c>
      <c r="Q1082" s="5">
        <v>0</v>
      </c>
      <c r="R1082" s="6"/>
      <c r="S1082" s="7"/>
    </row>
    <row r="1083" spans="1:19" ht="13" x14ac:dyDescent="0.15">
      <c r="A1083" s="5">
        <v>397</v>
      </c>
      <c r="B1083" s="6" t="s">
        <v>28</v>
      </c>
      <c r="C1083" s="6" t="s">
        <v>4252</v>
      </c>
      <c r="D1083" s="5">
        <v>8</v>
      </c>
      <c r="E1083" s="6" t="s">
        <v>30</v>
      </c>
      <c r="F1083" s="5">
        <v>6</v>
      </c>
      <c r="G1083" s="5">
        <v>1.47</v>
      </c>
      <c r="H1083" s="5">
        <v>1.52</v>
      </c>
      <c r="I1083" s="5">
        <v>63.32</v>
      </c>
      <c r="J1083" s="5">
        <v>64.84</v>
      </c>
      <c r="K1083" s="5">
        <v>62.686999999999998</v>
      </c>
      <c r="L1083" s="5">
        <v>64.075000000000003</v>
      </c>
      <c r="M1083" s="6" t="s">
        <v>8199</v>
      </c>
      <c r="N1083" s="6" t="s">
        <v>8200</v>
      </c>
      <c r="O1083" s="6" t="s">
        <v>8201</v>
      </c>
      <c r="P1083" s="5">
        <v>0</v>
      </c>
      <c r="Q1083" s="5">
        <v>0</v>
      </c>
      <c r="R1083" s="6"/>
      <c r="S1083" s="7"/>
    </row>
    <row r="1084" spans="1:19" ht="13" x14ac:dyDescent="0.15">
      <c r="A1084" s="5">
        <v>397</v>
      </c>
      <c r="B1084" s="6" t="s">
        <v>28</v>
      </c>
      <c r="C1084" s="6" t="s">
        <v>4252</v>
      </c>
      <c r="D1084" s="5">
        <v>8</v>
      </c>
      <c r="E1084" s="6" t="s">
        <v>30</v>
      </c>
      <c r="F1084" s="5">
        <v>7</v>
      </c>
      <c r="G1084" s="5">
        <v>1.29</v>
      </c>
      <c r="H1084" s="5">
        <v>1.29</v>
      </c>
      <c r="I1084" s="5">
        <v>64.84</v>
      </c>
      <c r="J1084" s="5">
        <v>66.13</v>
      </c>
      <c r="K1084" s="5">
        <v>64.075000000000003</v>
      </c>
      <c r="L1084" s="5">
        <v>65.254000000000005</v>
      </c>
      <c r="M1084" s="6" t="s">
        <v>8202</v>
      </c>
      <c r="N1084" s="6" t="s">
        <v>8203</v>
      </c>
      <c r="O1084" s="6" t="s">
        <v>8204</v>
      </c>
      <c r="P1084" s="5">
        <v>0</v>
      </c>
      <c r="Q1084" s="5">
        <v>0</v>
      </c>
      <c r="R1084" s="6"/>
      <c r="S1084" s="7"/>
    </row>
    <row r="1085" spans="1:19" ht="13" x14ac:dyDescent="0.15">
      <c r="A1085" s="5">
        <v>397</v>
      </c>
      <c r="B1085" s="6" t="s">
        <v>28</v>
      </c>
      <c r="C1085" s="6" t="s">
        <v>4252</v>
      </c>
      <c r="D1085" s="5">
        <v>8</v>
      </c>
      <c r="E1085" s="6" t="s">
        <v>30</v>
      </c>
      <c r="F1085" s="6" t="s">
        <v>119</v>
      </c>
      <c r="G1085" s="5">
        <v>0.27</v>
      </c>
      <c r="H1085" s="5">
        <v>0.27</v>
      </c>
      <c r="I1085" s="5">
        <v>66.13</v>
      </c>
      <c r="J1085" s="5">
        <v>66.400000000000006</v>
      </c>
      <c r="K1085" s="5">
        <v>65.254000000000005</v>
      </c>
      <c r="L1085" s="5">
        <v>65.5</v>
      </c>
      <c r="M1085" s="6" t="s">
        <v>8205</v>
      </c>
      <c r="N1085" s="6" t="s">
        <v>8206</v>
      </c>
      <c r="O1085" s="6" t="s">
        <v>8207</v>
      </c>
      <c r="P1085" s="5">
        <v>1</v>
      </c>
      <c r="Q1085" s="5">
        <v>0</v>
      </c>
      <c r="R1085" s="6"/>
      <c r="S1085" s="7"/>
    </row>
    <row r="1086" spans="1:19" ht="13" x14ac:dyDescent="0.15">
      <c r="A1086" s="5">
        <v>397</v>
      </c>
      <c r="B1086" s="6" t="s">
        <v>28</v>
      </c>
      <c r="C1086" s="6" t="s">
        <v>4252</v>
      </c>
      <c r="D1086" s="5">
        <v>9</v>
      </c>
      <c r="E1086" s="6" t="s">
        <v>30</v>
      </c>
      <c r="F1086" s="5">
        <v>1</v>
      </c>
      <c r="G1086" s="5">
        <v>1.46</v>
      </c>
      <c r="H1086" s="5">
        <v>1.41</v>
      </c>
      <c r="I1086" s="5">
        <v>65.5</v>
      </c>
      <c r="J1086" s="5">
        <v>66.91</v>
      </c>
      <c r="K1086" s="5">
        <v>65.5</v>
      </c>
      <c r="L1086" s="5">
        <v>66.823999999999998</v>
      </c>
      <c r="M1086" s="6" t="s">
        <v>8208</v>
      </c>
      <c r="N1086" s="6" t="s">
        <v>8209</v>
      </c>
      <c r="O1086" s="6" t="s">
        <v>8210</v>
      </c>
      <c r="P1086" s="5">
        <v>0</v>
      </c>
      <c r="Q1086" s="5">
        <v>0</v>
      </c>
      <c r="R1086" s="6"/>
      <c r="S1086" s="7"/>
    </row>
    <row r="1087" spans="1:19" ht="13" x14ac:dyDescent="0.15">
      <c r="A1087" s="5">
        <v>397</v>
      </c>
      <c r="B1087" s="6" t="s">
        <v>28</v>
      </c>
      <c r="C1087" s="6" t="s">
        <v>4252</v>
      </c>
      <c r="D1087" s="5">
        <v>9</v>
      </c>
      <c r="E1087" s="6" t="s">
        <v>30</v>
      </c>
      <c r="F1087" s="5">
        <v>2</v>
      </c>
      <c r="G1087" s="5">
        <v>1.45</v>
      </c>
      <c r="H1087" s="5">
        <v>1.4</v>
      </c>
      <c r="I1087" s="5">
        <v>66.91</v>
      </c>
      <c r="J1087" s="5">
        <v>68.31</v>
      </c>
      <c r="K1087" s="5">
        <v>66.823999999999998</v>
      </c>
      <c r="L1087" s="5">
        <v>68.138000000000005</v>
      </c>
      <c r="M1087" s="6" t="s">
        <v>8211</v>
      </c>
      <c r="N1087" s="6" t="s">
        <v>8212</v>
      </c>
      <c r="O1087" s="6" t="s">
        <v>8213</v>
      </c>
      <c r="P1087" s="5">
        <v>0</v>
      </c>
      <c r="Q1087" s="5">
        <v>0</v>
      </c>
      <c r="R1087" s="6"/>
      <c r="S1087" s="7"/>
    </row>
    <row r="1088" spans="1:19" ht="13" x14ac:dyDescent="0.15">
      <c r="A1088" s="5">
        <v>397</v>
      </c>
      <c r="B1088" s="6" t="s">
        <v>28</v>
      </c>
      <c r="C1088" s="6" t="s">
        <v>4252</v>
      </c>
      <c r="D1088" s="5">
        <v>9</v>
      </c>
      <c r="E1088" s="6" t="s">
        <v>30</v>
      </c>
      <c r="F1088" s="5">
        <v>3</v>
      </c>
      <c r="G1088" s="5">
        <v>1.46</v>
      </c>
      <c r="H1088" s="5">
        <v>1.39</v>
      </c>
      <c r="I1088" s="5">
        <v>68.31</v>
      </c>
      <c r="J1088" s="5">
        <v>69.7</v>
      </c>
      <c r="K1088" s="5">
        <v>68.138000000000005</v>
      </c>
      <c r="L1088" s="5">
        <v>69.442999999999998</v>
      </c>
      <c r="M1088" s="6" t="s">
        <v>8214</v>
      </c>
      <c r="N1088" s="6" t="s">
        <v>8215</v>
      </c>
      <c r="O1088" s="6" t="s">
        <v>8216</v>
      </c>
      <c r="P1088" s="5">
        <v>0</v>
      </c>
      <c r="Q1088" s="5">
        <v>0</v>
      </c>
      <c r="R1088" s="6"/>
      <c r="S1088" s="7"/>
    </row>
    <row r="1089" spans="1:19" ht="13" x14ac:dyDescent="0.15">
      <c r="A1089" s="5">
        <v>397</v>
      </c>
      <c r="B1089" s="6" t="s">
        <v>28</v>
      </c>
      <c r="C1089" s="6" t="s">
        <v>4252</v>
      </c>
      <c r="D1089" s="5">
        <v>9</v>
      </c>
      <c r="E1089" s="6" t="s">
        <v>30</v>
      </c>
      <c r="F1089" s="5">
        <v>4</v>
      </c>
      <c r="G1089" s="5">
        <v>1.46</v>
      </c>
      <c r="H1089" s="5">
        <v>1.42</v>
      </c>
      <c r="I1089" s="5">
        <v>69.7</v>
      </c>
      <c r="J1089" s="5">
        <v>71.12</v>
      </c>
      <c r="K1089" s="5">
        <v>69.442999999999998</v>
      </c>
      <c r="L1089" s="5">
        <v>70.775000000000006</v>
      </c>
      <c r="M1089" s="6" t="s">
        <v>8217</v>
      </c>
      <c r="N1089" s="6" t="s">
        <v>8218</v>
      </c>
      <c r="O1089" s="6" t="s">
        <v>8219</v>
      </c>
      <c r="P1089" s="5">
        <v>0</v>
      </c>
      <c r="Q1089" s="5">
        <v>0</v>
      </c>
      <c r="R1089" s="6"/>
      <c r="S1089" s="7"/>
    </row>
    <row r="1090" spans="1:19" ht="13" x14ac:dyDescent="0.15">
      <c r="A1090" s="5">
        <v>397</v>
      </c>
      <c r="B1090" s="6" t="s">
        <v>28</v>
      </c>
      <c r="C1090" s="6" t="s">
        <v>4252</v>
      </c>
      <c r="D1090" s="5">
        <v>9</v>
      </c>
      <c r="E1090" s="6" t="s">
        <v>30</v>
      </c>
      <c r="F1090" s="5">
        <v>5</v>
      </c>
      <c r="G1090" s="5">
        <v>1.47</v>
      </c>
      <c r="H1090" s="5">
        <v>1.42</v>
      </c>
      <c r="I1090" s="5">
        <v>71.12</v>
      </c>
      <c r="J1090" s="5">
        <v>72.540000000000006</v>
      </c>
      <c r="K1090" s="5">
        <v>70.775000000000006</v>
      </c>
      <c r="L1090" s="5">
        <v>72.108000000000004</v>
      </c>
      <c r="M1090" s="6" t="s">
        <v>8220</v>
      </c>
      <c r="N1090" s="6" t="s">
        <v>8221</v>
      </c>
      <c r="O1090" s="6" t="s">
        <v>8222</v>
      </c>
      <c r="P1090" s="5">
        <v>0</v>
      </c>
      <c r="Q1090" s="5">
        <v>0</v>
      </c>
      <c r="R1090" s="6"/>
      <c r="S1090" s="7"/>
    </row>
    <row r="1091" spans="1:19" ht="13" x14ac:dyDescent="0.15">
      <c r="A1091" s="5">
        <v>397</v>
      </c>
      <c r="B1091" s="6" t="s">
        <v>28</v>
      </c>
      <c r="C1091" s="6" t="s">
        <v>4252</v>
      </c>
      <c r="D1091" s="5">
        <v>9</v>
      </c>
      <c r="E1091" s="6" t="s">
        <v>30</v>
      </c>
      <c r="F1091" s="5">
        <v>6</v>
      </c>
      <c r="G1091" s="5">
        <v>1.45</v>
      </c>
      <c r="H1091" s="5">
        <v>1.41</v>
      </c>
      <c r="I1091" s="5">
        <v>72.540000000000006</v>
      </c>
      <c r="J1091" s="5">
        <v>73.95</v>
      </c>
      <c r="K1091" s="5">
        <v>72.108000000000004</v>
      </c>
      <c r="L1091" s="5">
        <v>73.432000000000002</v>
      </c>
      <c r="M1091" s="6" t="s">
        <v>8223</v>
      </c>
      <c r="N1091" s="6" t="s">
        <v>8224</v>
      </c>
      <c r="O1091" s="6" t="s">
        <v>8225</v>
      </c>
      <c r="P1091" s="5">
        <v>0</v>
      </c>
      <c r="Q1091" s="5">
        <v>0</v>
      </c>
      <c r="R1091" s="6"/>
      <c r="S1091" s="7"/>
    </row>
    <row r="1092" spans="1:19" ht="13" x14ac:dyDescent="0.15">
      <c r="A1092" s="5">
        <v>397</v>
      </c>
      <c r="B1092" s="6" t="s">
        <v>28</v>
      </c>
      <c r="C1092" s="6" t="s">
        <v>4252</v>
      </c>
      <c r="D1092" s="5">
        <v>9</v>
      </c>
      <c r="E1092" s="6" t="s">
        <v>30</v>
      </c>
      <c r="F1092" s="5">
        <v>7</v>
      </c>
      <c r="G1092" s="5">
        <v>1.39</v>
      </c>
      <c r="H1092" s="5">
        <v>1.34</v>
      </c>
      <c r="I1092" s="5">
        <v>73.95</v>
      </c>
      <c r="J1092" s="5">
        <v>75.290000000000006</v>
      </c>
      <c r="K1092" s="5">
        <v>73.432000000000002</v>
      </c>
      <c r="L1092" s="5">
        <v>74.69</v>
      </c>
      <c r="M1092" s="6" t="s">
        <v>8226</v>
      </c>
      <c r="N1092" s="6" t="s">
        <v>8227</v>
      </c>
      <c r="O1092" s="6" t="s">
        <v>8228</v>
      </c>
      <c r="P1092" s="5">
        <v>0</v>
      </c>
      <c r="Q1092" s="5">
        <v>0</v>
      </c>
      <c r="R1092" s="6"/>
      <c r="S1092" s="7"/>
    </row>
    <row r="1093" spans="1:19" ht="13" x14ac:dyDescent="0.15">
      <c r="A1093" s="5">
        <v>397</v>
      </c>
      <c r="B1093" s="6" t="s">
        <v>28</v>
      </c>
      <c r="C1093" s="6" t="s">
        <v>4252</v>
      </c>
      <c r="D1093" s="5">
        <v>9</v>
      </c>
      <c r="E1093" s="6" t="s">
        <v>30</v>
      </c>
      <c r="F1093" s="6" t="s">
        <v>119</v>
      </c>
      <c r="G1093" s="5">
        <v>0.33</v>
      </c>
      <c r="H1093" s="5">
        <v>0.33</v>
      </c>
      <c r="I1093" s="5">
        <v>75.290000000000006</v>
      </c>
      <c r="J1093" s="5">
        <v>75.62</v>
      </c>
      <c r="K1093" s="5">
        <v>74.69</v>
      </c>
      <c r="L1093" s="5">
        <v>75</v>
      </c>
      <c r="M1093" s="6" t="s">
        <v>8229</v>
      </c>
      <c r="N1093" s="6" t="s">
        <v>8230</v>
      </c>
      <c r="O1093" s="6" t="s">
        <v>8231</v>
      </c>
      <c r="P1093" s="5">
        <v>1</v>
      </c>
      <c r="Q1093" s="5">
        <v>0</v>
      </c>
      <c r="R1093" s="6"/>
      <c r="S1093" s="7"/>
    </row>
    <row r="1094" spans="1:19" ht="13" x14ac:dyDescent="0.15">
      <c r="A1094" s="5">
        <v>397</v>
      </c>
      <c r="B1094" s="6" t="s">
        <v>28</v>
      </c>
      <c r="C1094" s="6" t="s">
        <v>4252</v>
      </c>
      <c r="D1094" s="5">
        <v>10</v>
      </c>
      <c r="E1094" s="6" t="s">
        <v>30</v>
      </c>
      <c r="F1094" s="5">
        <v>1</v>
      </c>
      <c r="G1094" s="5">
        <v>0.57999999999999996</v>
      </c>
      <c r="H1094" s="5">
        <v>0.57999999999999996</v>
      </c>
      <c r="I1094" s="5">
        <v>75</v>
      </c>
      <c r="J1094" s="5">
        <v>75.58</v>
      </c>
      <c r="K1094" s="5">
        <v>75</v>
      </c>
      <c r="L1094" s="5">
        <v>75.531000000000006</v>
      </c>
      <c r="M1094" s="6" t="s">
        <v>8232</v>
      </c>
      <c r="N1094" s="6" t="s">
        <v>8233</v>
      </c>
      <c r="O1094" s="6" t="s">
        <v>8234</v>
      </c>
      <c r="P1094" s="5">
        <v>0</v>
      </c>
      <c r="Q1094" s="5">
        <v>0</v>
      </c>
      <c r="R1094" s="6" t="s">
        <v>8235</v>
      </c>
      <c r="S1094" s="7"/>
    </row>
    <row r="1095" spans="1:19" ht="13" x14ac:dyDescent="0.15">
      <c r="A1095" s="5">
        <v>397</v>
      </c>
      <c r="B1095" s="6" t="s">
        <v>28</v>
      </c>
      <c r="C1095" s="6" t="s">
        <v>4252</v>
      </c>
      <c r="D1095" s="5">
        <v>10</v>
      </c>
      <c r="E1095" s="6" t="s">
        <v>30</v>
      </c>
      <c r="F1095" s="5">
        <v>2</v>
      </c>
      <c r="G1095" s="5">
        <v>1.46</v>
      </c>
      <c r="H1095" s="5">
        <v>1.41</v>
      </c>
      <c r="I1095" s="5">
        <v>75.58</v>
      </c>
      <c r="J1095" s="5">
        <v>76.989999999999995</v>
      </c>
      <c r="K1095" s="5">
        <v>75.531000000000006</v>
      </c>
      <c r="L1095" s="5">
        <v>76.822999999999993</v>
      </c>
      <c r="M1095" s="6" t="s">
        <v>8236</v>
      </c>
      <c r="N1095" s="6" t="s">
        <v>8237</v>
      </c>
      <c r="O1095" s="6" t="s">
        <v>8238</v>
      </c>
      <c r="P1095" s="5">
        <v>0</v>
      </c>
      <c r="Q1095" s="5">
        <v>0</v>
      </c>
      <c r="R1095" s="6"/>
      <c r="S1095" s="7"/>
    </row>
    <row r="1096" spans="1:19" ht="13" x14ac:dyDescent="0.15">
      <c r="A1096" s="5">
        <v>397</v>
      </c>
      <c r="B1096" s="6" t="s">
        <v>28</v>
      </c>
      <c r="C1096" s="6" t="s">
        <v>4252</v>
      </c>
      <c r="D1096" s="5">
        <v>10</v>
      </c>
      <c r="E1096" s="6" t="s">
        <v>30</v>
      </c>
      <c r="F1096" s="5">
        <v>3</v>
      </c>
      <c r="G1096" s="5">
        <v>1.34</v>
      </c>
      <c r="H1096" s="5">
        <v>1.29</v>
      </c>
      <c r="I1096" s="5">
        <v>76.989999999999995</v>
      </c>
      <c r="J1096" s="5">
        <v>78.28</v>
      </c>
      <c r="K1096" s="5">
        <v>76.822999999999993</v>
      </c>
      <c r="L1096" s="5">
        <v>78.004999999999995</v>
      </c>
      <c r="M1096" s="6" t="s">
        <v>8239</v>
      </c>
      <c r="N1096" s="6" t="s">
        <v>8240</v>
      </c>
      <c r="O1096" s="6" t="s">
        <v>8241</v>
      </c>
      <c r="P1096" s="5">
        <v>0</v>
      </c>
      <c r="Q1096" s="5">
        <v>0</v>
      </c>
      <c r="R1096" s="6"/>
      <c r="S1096" s="7"/>
    </row>
    <row r="1097" spans="1:19" ht="13" x14ac:dyDescent="0.15">
      <c r="A1097" s="5">
        <v>397</v>
      </c>
      <c r="B1097" s="6" t="s">
        <v>28</v>
      </c>
      <c r="C1097" s="6" t="s">
        <v>4252</v>
      </c>
      <c r="D1097" s="5">
        <v>10</v>
      </c>
      <c r="E1097" s="6" t="s">
        <v>30</v>
      </c>
      <c r="F1097" s="5">
        <v>4</v>
      </c>
      <c r="G1097" s="5">
        <v>1.39</v>
      </c>
      <c r="H1097" s="5">
        <v>1.36</v>
      </c>
      <c r="I1097" s="5">
        <v>78.28</v>
      </c>
      <c r="J1097" s="5">
        <v>79.64</v>
      </c>
      <c r="K1097" s="5">
        <v>78.004999999999995</v>
      </c>
      <c r="L1097" s="5">
        <v>79.251000000000005</v>
      </c>
      <c r="M1097" s="6" t="s">
        <v>8242</v>
      </c>
      <c r="N1097" s="6" t="s">
        <v>8243</v>
      </c>
      <c r="O1097" s="6" t="s">
        <v>8244</v>
      </c>
      <c r="P1097" s="5">
        <v>0</v>
      </c>
      <c r="Q1097" s="5">
        <v>0</v>
      </c>
      <c r="R1097" s="6"/>
      <c r="S1097" s="7"/>
    </row>
    <row r="1098" spans="1:19" ht="13" x14ac:dyDescent="0.15">
      <c r="A1098" s="5">
        <v>397</v>
      </c>
      <c r="B1098" s="6" t="s">
        <v>28</v>
      </c>
      <c r="C1098" s="6" t="s">
        <v>4252</v>
      </c>
      <c r="D1098" s="5">
        <v>10</v>
      </c>
      <c r="E1098" s="6" t="s">
        <v>30</v>
      </c>
      <c r="F1098" s="5">
        <v>5</v>
      </c>
      <c r="G1098" s="5">
        <v>1.45</v>
      </c>
      <c r="H1098" s="5">
        <v>1.4</v>
      </c>
      <c r="I1098" s="5">
        <v>79.64</v>
      </c>
      <c r="J1098" s="5">
        <v>81.040000000000006</v>
      </c>
      <c r="K1098" s="5">
        <v>79.251000000000005</v>
      </c>
      <c r="L1098" s="5">
        <v>80.533000000000001</v>
      </c>
      <c r="M1098" s="6" t="s">
        <v>8245</v>
      </c>
      <c r="N1098" s="6" t="s">
        <v>8246</v>
      </c>
      <c r="O1098" s="6" t="s">
        <v>8247</v>
      </c>
      <c r="P1098" s="5">
        <v>0</v>
      </c>
      <c r="Q1098" s="5">
        <v>0</v>
      </c>
      <c r="R1098" s="6"/>
      <c r="S1098" s="7"/>
    </row>
    <row r="1099" spans="1:19" ht="13" x14ac:dyDescent="0.15">
      <c r="A1099" s="5">
        <v>397</v>
      </c>
      <c r="B1099" s="6" t="s">
        <v>28</v>
      </c>
      <c r="C1099" s="6" t="s">
        <v>4252</v>
      </c>
      <c r="D1099" s="5">
        <v>10</v>
      </c>
      <c r="E1099" s="6" t="s">
        <v>30</v>
      </c>
      <c r="F1099" s="5">
        <v>6</v>
      </c>
      <c r="G1099" s="5">
        <v>1.45</v>
      </c>
      <c r="H1099" s="5">
        <v>1.41</v>
      </c>
      <c r="I1099" s="5">
        <v>81.040000000000006</v>
      </c>
      <c r="J1099" s="5">
        <v>82.45</v>
      </c>
      <c r="K1099" s="5">
        <v>80.533000000000001</v>
      </c>
      <c r="L1099" s="5">
        <v>81.825000000000003</v>
      </c>
      <c r="M1099" s="6" t="s">
        <v>8248</v>
      </c>
      <c r="N1099" s="6" t="s">
        <v>8249</v>
      </c>
      <c r="O1099" s="6" t="s">
        <v>8250</v>
      </c>
      <c r="P1099" s="5">
        <v>0</v>
      </c>
      <c r="Q1099" s="5">
        <v>0</v>
      </c>
      <c r="R1099" s="6"/>
      <c r="S1099" s="7"/>
    </row>
    <row r="1100" spans="1:19" ht="13" x14ac:dyDescent="0.15">
      <c r="A1100" s="5">
        <v>397</v>
      </c>
      <c r="B1100" s="6" t="s">
        <v>28</v>
      </c>
      <c r="C1100" s="6" t="s">
        <v>4252</v>
      </c>
      <c r="D1100" s="5">
        <v>10</v>
      </c>
      <c r="E1100" s="6" t="s">
        <v>30</v>
      </c>
      <c r="F1100" s="5">
        <v>7</v>
      </c>
      <c r="G1100" s="5">
        <v>1.36</v>
      </c>
      <c r="H1100" s="5">
        <v>1.31</v>
      </c>
      <c r="I1100" s="5">
        <v>82.45</v>
      </c>
      <c r="J1100" s="5">
        <v>83.76</v>
      </c>
      <c r="K1100" s="5">
        <v>81.825000000000003</v>
      </c>
      <c r="L1100" s="5">
        <v>83.025000000000006</v>
      </c>
      <c r="M1100" s="6" t="s">
        <v>8251</v>
      </c>
      <c r="N1100" s="6" t="s">
        <v>8252</v>
      </c>
      <c r="O1100" s="6" t="s">
        <v>8253</v>
      </c>
      <c r="P1100" s="5">
        <v>0</v>
      </c>
      <c r="Q1100" s="5">
        <v>0</v>
      </c>
      <c r="R1100" s="6"/>
      <c r="S1100" s="7"/>
    </row>
    <row r="1101" spans="1:19" ht="13" x14ac:dyDescent="0.15">
      <c r="A1101" s="5">
        <v>397</v>
      </c>
      <c r="B1101" s="6" t="s">
        <v>28</v>
      </c>
      <c r="C1101" s="6" t="s">
        <v>4252</v>
      </c>
      <c r="D1101" s="5">
        <v>10</v>
      </c>
      <c r="E1101" s="6" t="s">
        <v>30</v>
      </c>
      <c r="F1101" s="5">
        <v>8</v>
      </c>
      <c r="G1101" s="5">
        <v>1.31</v>
      </c>
      <c r="H1101" s="5">
        <v>1.27</v>
      </c>
      <c r="I1101" s="5">
        <v>83.76</v>
      </c>
      <c r="J1101" s="5">
        <v>85.03</v>
      </c>
      <c r="K1101" s="5">
        <v>83.025000000000006</v>
      </c>
      <c r="L1101" s="5">
        <v>84.188000000000002</v>
      </c>
      <c r="M1101" s="6" t="s">
        <v>8254</v>
      </c>
      <c r="N1101" s="6" t="s">
        <v>8255</v>
      </c>
      <c r="O1101" s="6" t="s">
        <v>8256</v>
      </c>
      <c r="P1101" s="5">
        <v>0</v>
      </c>
      <c r="Q1101" s="5">
        <v>0</v>
      </c>
      <c r="R1101" s="6"/>
      <c r="S1101" s="7"/>
    </row>
    <row r="1102" spans="1:19" ht="13" x14ac:dyDescent="0.15">
      <c r="A1102" s="5">
        <v>397</v>
      </c>
      <c r="B1102" s="6" t="s">
        <v>28</v>
      </c>
      <c r="C1102" s="6" t="s">
        <v>4252</v>
      </c>
      <c r="D1102" s="5">
        <v>10</v>
      </c>
      <c r="E1102" s="6" t="s">
        <v>30</v>
      </c>
      <c r="F1102" s="6" t="s">
        <v>119</v>
      </c>
      <c r="G1102" s="5">
        <v>0.34</v>
      </c>
      <c r="H1102" s="5">
        <v>0.34</v>
      </c>
      <c r="I1102" s="5">
        <v>85.03</v>
      </c>
      <c r="J1102" s="5">
        <v>85.37</v>
      </c>
      <c r="K1102" s="5">
        <v>84.188000000000002</v>
      </c>
      <c r="L1102" s="5">
        <v>84.5</v>
      </c>
      <c r="M1102" s="6" t="s">
        <v>8257</v>
      </c>
      <c r="N1102" s="6" t="s">
        <v>8258</v>
      </c>
      <c r="O1102" s="6" t="s">
        <v>8259</v>
      </c>
      <c r="P1102" s="5">
        <v>1</v>
      </c>
      <c r="Q1102" s="5">
        <v>0</v>
      </c>
      <c r="R1102" s="6"/>
      <c r="S1102" s="7"/>
    </row>
    <row r="1103" spans="1:19" ht="13" x14ac:dyDescent="0.15">
      <c r="A1103" s="5">
        <v>397</v>
      </c>
      <c r="B1103" s="6" t="s">
        <v>28</v>
      </c>
      <c r="C1103" s="6" t="s">
        <v>4252</v>
      </c>
      <c r="D1103" s="5">
        <v>11</v>
      </c>
      <c r="E1103" s="6" t="s">
        <v>30</v>
      </c>
      <c r="F1103" s="5">
        <v>1</v>
      </c>
      <c r="G1103" s="5">
        <v>1.4</v>
      </c>
      <c r="H1103" s="5">
        <v>1.37</v>
      </c>
      <c r="I1103" s="5">
        <v>84.5</v>
      </c>
      <c r="J1103" s="5">
        <v>85.87</v>
      </c>
      <c r="K1103" s="5">
        <v>84.5</v>
      </c>
      <c r="L1103" s="5">
        <v>85.647999999999996</v>
      </c>
      <c r="M1103" s="6" t="s">
        <v>8260</v>
      </c>
      <c r="N1103" s="6" t="s">
        <v>8261</v>
      </c>
      <c r="O1103" s="6" t="s">
        <v>8262</v>
      </c>
      <c r="P1103" s="5">
        <v>0</v>
      </c>
      <c r="Q1103" s="5">
        <v>0</v>
      </c>
      <c r="R1103" s="6"/>
      <c r="S1103" s="7"/>
    </row>
    <row r="1104" spans="1:19" ht="13" x14ac:dyDescent="0.15">
      <c r="A1104" s="5">
        <v>397</v>
      </c>
      <c r="B1104" s="6" t="s">
        <v>28</v>
      </c>
      <c r="C1104" s="6" t="s">
        <v>4252</v>
      </c>
      <c r="D1104" s="5">
        <v>11</v>
      </c>
      <c r="E1104" s="6" t="s">
        <v>30</v>
      </c>
      <c r="F1104" s="5">
        <v>2</v>
      </c>
      <c r="G1104" s="5">
        <v>1.38</v>
      </c>
      <c r="H1104" s="5">
        <v>1.34</v>
      </c>
      <c r="I1104" s="5">
        <v>85.87</v>
      </c>
      <c r="J1104" s="5">
        <v>87.21</v>
      </c>
      <c r="K1104" s="5">
        <v>85.647999999999996</v>
      </c>
      <c r="L1104" s="5">
        <v>86.771000000000001</v>
      </c>
      <c r="M1104" s="6" t="s">
        <v>8263</v>
      </c>
      <c r="N1104" s="6" t="s">
        <v>8264</v>
      </c>
      <c r="O1104" s="6" t="s">
        <v>8265</v>
      </c>
      <c r="P1104" s="5">
        <v>0</v>
      </c>
      <c r="Q1104" s="5">
        <v>0</v>
      </c>
      <c r="R1104" s="6"/>
      <c r="S1104" s="7"/>
    </row>
    <row r="1105" spans="1:19" ht="13" x14ac:dyDescent="0.15">
      <c r="A1105" s="5">
        <v>397</v>
      </c>
      <c r="B1105" s="6" t="s">
        <v>28</v>
      </c>
      <c r="C1105" s="6" t="s">
        <v>4252</v>
      </c>
      <c r="D1105" s="5">
        <v>11</v>
      </c>
      <c r="E1105" s="6" t="s">
        <v>30</v>
      </c>
      <c r="F1105" s="5">
        <v>3</v>
      </c>
      <c r="G1105" s="5">
        <v>1.24</v>
      </c>
      <c r="H1105" s="5">
        <v>1.21</v>
      </c>
      <c r="I1105" s="5">
        <v>87.21</v>
      </c>
      <c r="J1105" s="5">
        <v>88.42</v>
      </c>
      <c r="K1105" s="5">
        <v>86.771000000000001</v>
      </c>
      <c r="L1105" s="5">
        <v>87.784999999999997</v>
      </c>
      <c r="M1105" s="6" t="s">
        <v>8266</v>
      </c>
      <c r="N1105" s="6" t="s">
        <v>8267</v>
      </c>
      <c r="O1105" s="6" t="s">
        <v>8268</v>
      </c>
      <c r="P1105" s="5">
        <v>0</v>
      </c>
      <c r="Q1105" s="5">
        <v>0</v>
      </c>
      <c r="R1105" s="6"/>
      <c r="S1105" s="7"/>
    </row>
    <row r="1106" spans="1:19" ht="13" x14ac:dyDescent="0.15">
      <c r="A1106" s="5">
        <v>397</v>
      </c>
      <c r="B1106" s="6" t="s">
        <v>28</v>
      </c>
      <c r="C1106" s="6" t="s">
        <v>4252</v>
      </c>
      <c r="D1106" s="5">
        <v>11</v>
      </c>
      <c r="E1106" s="6" t="s">
        <v>30</v>
      </c>
      <c r="F1106" s="5">
        <v>4</v>
      </c>
      <c r="G1106" s="5">
        <v>1.3</v>
      </c>
      <c r="H1106" s="5">
        <v>1.26</v>
      </c>
      <c r="I1106" s="5">
        <v>88.42</v>
      </c>
      <c r="J1106" s="5">
        <v>89.68</v>
      </c>
      <c r="K1106" s="5">
        <v>87.784999999999997</v>
      </c>
      <c r="L1106" s="5">
        <v>88.840999999999994</v>
      </c>
      <c r="M1106" s="6" t="s">
        <v>8269</v>
      </c>
      <c r="N1106" s="6" t="s">
        <v>8270</v>
      </c>
      <c r="O1106" s="6" t="s">
        <v>8271</v>
      </c>
      <c r="P1106" s="5">
        <v>0</v>
      </c>
      <c r="Q1106" s="5">
        <v>0</v>
      </c>
      <c r="R1106" s="6"/>
      <c r="S1106" s="7"/>
    </row>
    <row r="1107" spans="1:19" ht="13" x14ac:dyDescent="0.15">
      <c r="A1107" s="5">
        <v>397</v>
      </c>
      <c r="B1107" s="6" t="s">
        <v>28</v>
      </c>
      <c r="C1107" s="6" t="s">
        <v>4252</v>
      </c>
      <c r="D1107" s="5">
        <v>11</v>
      </c>
      <c r="E1107" s="6" t="s">
        <v>30</v>
      </c>
      <c r="F1107" s="5">
        <v>5</v>
      </c>
      <c r="G1107" s="5">
        <v>0.98</v>
      </c>
      <c r="H1107" s="5">
        <v>0.94</v>
      </c>
      <c r="I1107" s="5">
        <v>89.68</v>
      </c>
      <c r="J1107" s="5">
        <v>90.62</v>
      </c>
      <c r="K1107" s="5">
        <v>88.840999999999994</v>
      </c>
      <c r="L1107" s="5">
        <v>89.629000000000005</v>
      </c>
      <c r="M1107" s="6" t="s">
        <v>8272</v>
      </c>
      <c r="N1107" s="6" t="s">
        <v>8273</v>
      </c>
      <c r="O1107" s="6" t="s">
        <v>8274</v>
      </c>
      <c r="P1107" s="5">
        <v>0</v>
      </c>
      <c r="Q1107" s="5">
        <v>0</v>
      </c>
      <c r="R1107" s="6"/>
      <c r="S1107" s="7"/>
    </row>
    <row r="1108" spans="1:19" ht="13" x14ac:dyDescent="0.15">
      <c r="A1108" s="5">
        <v>397</v>
      </c>
      <c r="B1108" s="6" t="s">
        <v>28</v>
      </c>
      <c r="C1108" s="6" t="s">
        <v>4252</v>
      </c>
      <c r="D1108" s="5">
        <v>11</v>
      </c>
      <c r="E1108" s="6" t="s">
        <v>30</v>
      </c>
      <c r="F1108" s="5">
        <v>6</v>
      </c>
      <c r="G1108" s="5">
        <v>0.74</v>
      </c>
      <c r="H1108" s="5">
        <v>0.69</v>
      </c>
      <c r="I1108" s="5">
        <v>90.62</v>
      </c>
      <c r="J1108" s="5">
        <v>91.31</v>
      </c>
      <c r="K1108" s="5">
        <v>89.629000000000005</v>
      </c>
      <c r="L1108" s="5">
        <v>90.206999999999994</v>
      </c>
      <c r="M1108" s="6" t="s">
        <v>8275</v>
      </c>
      <c r="N1108" s="6" t="s">
        <v>8276</v>
      </c>
      <c r="O1108" s="6" t="s">
        <v>8277</v>
      </c>
      <c r="P1108" s="5">
        <v>0</v>
      </c>
      <c r="Q1108" s="5">
        <v>0</v>
      </c>
      <c r="R1108" s="6"/>
      <c r="S1108" s="7"/>
    </row>
    <row r="1109" spans="1:19" ht="13" x14ac:dyDescent="0.15">
      <c r="A1109" s="5">
        <v>397</v>
      </c>
      <c r="B1109" s="6" t="s">
        <v>28</v>
      </c>
      <c r="C1109" s="6" t="s">
        <v>4252</v>
      </c>
      <c r="D1109" s="5">
        <v>11</v>
      </c>
      <c r="E1109" s="6" t="s">
        <v>30</v>
      </c>
      <c r="F1109" s="6" t="s">
        <v>119</v>
      </c>
      <c r="G1109" s="5">
        <v>0.35</v>
      </c>
      <c r="H1109" s="5">
        <v>0.35</v>
      </c>
      <c r="I1109" s="5">
        <v>91.31</v>
      </c>
      <c r="J1109" s="5">
        <v>91.66</v>
      </c>
      <c r="K1109" s="5">
        <v>90.206999999999994</v>
      </c>
      <c r="L1109" s="5">
        <v>90.5</v>
      </c>
      <c r="M1109" s="6" t="s">
        <v>8278</v>
      </c>
      <c r="N1109" s="6" t="s">
        <v>8279</v>
      </c>
      <c r="O1109" s="6" t="s">
        <v>8280</v>
      </c>
      <c r="P1109" s="5">
        <v>1</v>
      </c>
      <c r="Q1109" s="5">
        <v>0</v>
      </c>
      <c r="R1109" s="6"/>
      <c r="S1109" s="7"/>
    </row>
    <row r="1110" spans="1:19" ht="13" x14ac:dyDescent="0.15">
      <c r="A1110" s="5">
        <v>397</v>
      </c>
      <c r="B1110" s="6" t="s">
        <v>28</v>
      </c>
      <c r="C1110" s="6" t="s">
        <v>4252</v>
      </c>
      <c r="D1110" s="5">
        <v>12</v>
      </c>
      <c r="E1110" s="6" t="s">
        <v>1619</v>
      </c>
      <c r="F1110" s="5">
        <v>1</v>
      </c>
      <c r="G1110" s="5">
        <v>1.46</v>
      </c>
      <c r="H1110" s="5">
        <v>1.46</v>
      </c>
      <c r="I1110" s="5">
        <v>90.5</v>
      </c>
      <c r="J1110" s="5">
        <v>91.96</v>
      </c>
      <c r="K1110" s="5">
        <v>90.5</v>
      </c>
      <c r="L1110" s="5">
        <v>91.519000000000005</v>
      </c>
      <c r="M1110" s="6" t="s">
        <v>8281</v>
      </c>
      <c r="N1110" s="6" t="s">
        <v>8282</v>
      </c>
      <c r="O1110" s="6" t="s">
        <v>8283</v>
      </c>
      <c r="P1110" s="5">
        <v>0</v>
      </c>
      <c r="Q1110" s="5">
        <v>0</v>
      </c>
      <c r="R1110" s="6"/>
      <c r="S1110" s="7"/>
    </row>
    <row r="1111" spans="1:19" ht="13" x14ac:dyDescent="0.15">
      <c r="A1111" s="5">
        <v>397</v>
      </c>
      <c r="B1111" s="6" t="s">
        <v>28</v>
      </c>
      <c r="C1111" s="6" t="s">
        <v>4252</v>
      </c>
      <c r="D1111" s="5">
        <v>12</v>
      </c>
      <c r="E1111" s="6" t="s">
        <v>1619</v>
      </c>
      <c r="F1111" s="5">
        <v>2</v>
      </c>
      <c r="G1111" s="5">
        <v>1.46</v>
      </c>
      <c r="H1111" s="5">
        <v>1.46</v>
      </c>
      <c r="I1111" s="5">
        <v>91.96</v>
      </c>
      <c r="J1111" s="5">
        <v>93.42</v>
      </c>
      <c r="K1111" s="5">
        <v>91.519000000000005</v>
      </c>
      <c r="L1111" s="5">
        <v>92.537000000000006</v>
      </c>
      <c r="M1111" s="6" t="s">
        <v>8284</v>
      </c>
      <c r="N1111" s="6" t="s">
        <v>8285</v>
      </c>
      <c r="O1111" s="6" t="s">
        <v>8286</v>
      </c>
      <c r="P1111" s="5">
        <v>0</v>
      </c>
      <c r="Q1111" s="5">
        <v>0</v>
      </c>
      <c r="R1111" s="6"/>
      <c r="S1111" s="7"/>
    </row>
    <row r="1112" spans="1:19" ht="13" x14ac:dyDescent="0.15">
      <c r="A1112" s="5">
        <v>397</v>
      </c>
      <c r="B1112" s="6" t="s">
        <v>28</v>
      </c>
      <c r="C1112" s="6" t="s">
        <v>4252</v>
      </c>
      <c r="D1112" s="5">
        <v>12</v>
      </c>
      <c r="E1112" s="6" t="s">
        <v>1619</v>
      </c>
      <c r="F1112" s="5">
        <v>3</v>
      </c>
      <c r="G1112" s="5">
        <v>1.46</v>
      </c>
      <c r="H1112" s="5">
        <v>1.46</v>
      </c>
      <c r="I1112" s="5">
        <v>93.42</v>
      </c>
      <c r="J1112" s="5">
        <v>94.88</v>
      </c>
      <c r="K1112" s="5">
        <v>92.537000000000006</v>
      </c>
      <c r="L1112" s="5">
        <v>93.555999999999997</v>
      </c>
      <c r="M1112" s="6" t="s">
        <v>8287</v>
      </c>
      <c r="N1112" s="6" t="s">
        <v>8288</v>
      </c>
      <c r="O1112" s="6" t="s">
        <v>8289</v>
      </c>
      <c r="P1112" s="5">
        <v>0</v>
      </c>
      <c r="Q1112" s="5">
        <v>0</v>
      </c>
      <c r="R1112" s="6"/>
      <c r="S1112" s="7"/>
    </row>
    <row r="1113" spans="1:19" ht="13" x14ac:dyDescent="0.15">
      <c r="A1113" s="5">
        <v>397</v>
      </c>
      <c r="B1113" s="6" t="s">
        <v>28</v>
      </c>
      <c r="C1113" s="6" t="s">
        <v>4252</v>
      </c>
      <c r="D1113" s="5">
        <v>12</v>
      </c>
      <c r="E1113" s="6" t="s">
        <v>1619</v>
      </c>
      <c r="F1113" s="5">
        <v>4</v>
      </c>
      <c r="G1113" s="5">
        <v>1.45</v>
      </c>
      <c r="H1113" s="5">
        <v>1.45</v>
      </c>
      <c r="I1113" s="5">
        <v>94.88</v>
      </c>
      <c r="J1113" s="5">
        <v>96.33</v>
      </c>
      <c r="K1113" s="5">
        <v>93.555999999999997</v>
      </c>
      <c r="L1113" s="5">
        <v>94.567999999999998</v>
      </c>
      <c r="M1113" s="6" t="s">
        <v>8290</v>
      </c>
      <c r="N1113" s="6" t="s">
        <v>8291</v>
      </c>
      <c r="O1113" s="6" t="s">
        <v>8292</v>
      </c>
      <c r="P1113" s="5">
        <v>0</v>
      </c>
      <c r="Q1113" s="5">
        <v>0</v>
      </c>
      <c r="R1113" s="6"/>
      <c r="S1113" s="7"/>
    </row>
    <row r="1114" spans="1:19" ht="13" x14ac:dyDescent="0.15">
      <c r="A1114" s="5">
        <v>397</v>
      </c>
      <c r="B1114" s="6" t="s">
        <v>28</v>
      </c>
      <c r="C1114" s="6" t="s">
        <v>4252</v>
      </c>
      <c r="D1114" s="5">
        <v>12</v>
      </c>
      <c r="E1114" s="6" t="s">
        <v>1619</v>
      </c>
      <c r="F1114" s="5">
        <v>5</v>
      </c>
      <c r="G1114" s="5">
        <v>0.79</v>
      </c>
      <c r="H1114" s="5">
        <v>0.79</v>
      </c>
      <c r="I1114" s="5">
        <v>96.33</v>
      </c>
      <c r="J1114" s="5">
        <v>97.12</v>
      </c>
      <c r="K1114" s="5">
        <v>94.567999999999998</v>
      </c>
      <c r="L1114" s="5">
        <v>95.119</v>
      </c>
      <c r="M1114" s="6" t="s">
        <v>8293</v>
      </c>
      <c r="N1114" s="6" t="s">
        <v>8294</v>
      </c>
      <c r="O1114" s="6" t="s">
        <v>8295</v>
      </c>
      <c r="P1114" s="5">
        <v>0</v>
      </c>
      <c r="Q1114" s="5">
        <v>0</v>
      </c>
      <c r="R1114" s="6"/>
      <c r="S1114" s="7"/>
    </row>
    <row r="1115" spans="1:19" ht="13" x14ac:dyDescent="0.15">
      <c r="A1115" s="5">
        <v>397</v>
      </c>
      <c r="B1115" s="6" t="s">
        <v>28</v>
      </c>
      <c r="C1115" s="6" t="s">
        <v>4252</v>
      </c>
      <c r="D1115" s="5">
        <v>12</v>
      </c>
      <c r="E1115" s="6" t="s">
        <v>1619</v>
      </c>
      <c r="F1115" s="6" t="s">
        <v>119</v>
      </c>
      <c r="G1115" s="5">
        <v>0.26</v>
      </c>
      <c r="H1115" s="5">
        <v>0.26</v>
      </c>
      <c r="I1115" s="5">
        <v>97.12</v>
      </c>
      <c r="J1115" s="5">
        <v>97.38</v>
      </c>
      <c r="K1115" s="5">
        <v>95.119</v>
      </c>
      <c r="L1115" s="5">
        <v>95.3</v>
      </c>
      <c r="M1115" s="6" t="s">
        <v>8296</v>
      </c>
      <c r="N1115" s="6" t="s">
        <v>8297</v>
      </c>
      <c r="O1115" s="6" t="s">
        <v>8298</v>
      </c>
      <c r="P1115" s="5">
        <v>1</v>
      </c>
      <c r="Q1115" s="5">
        <v>0</v>
      </c>
      <c r="R1115" s="6"/>
      <c r="S1115" s="7"/>
    </row>
    <row r="1116" spans="1:19" ht="13" x14ac:dyDescent="0.15">
      <c r="A1116" s="5">
        <v>397</v>
      </c>
      <c r="B1116" s="6" t="s">
        <v>28</v>
      </c>
      <c r="C1116" s="6" t="s">
        <v>4252</v>
      </c>
      <c r="D1116" s="5">
        <v>13</v>
      </c>
      <c r="E1116" s="6" t="s">
        <v>1619</v>
      </c>
      <c r="F1116" s="5">
        <v>1</v>
      </c>
      <c r="G1116" s="5">
        <v>1.5</v>
      </c>
      <c r="H1116" s="5">
        <v>1.5</v>
      </c>
      <c r="I1116" s="5">
        <v>95.3</v>
      </c>
      <c r="J1116" s="5">
        <v>96.8</v>
      </c>
      <c r="K1116" s="5">
        <v>95.3</v>
      </c>
      <c r="L1116" s="5">
        <v>96.278999999999996</v>
      </c>
      <c r="M1116" s="6" t="s">
        <v>8299</v>
      </c>
      <c r="N1116" s="6" t="s">
        <v>8300</v>
      </c>
      <c r="O1116" s="6" t="s">
        <v>8301</v>
      </c>
      <c r="P1116" s="5">
        <v>0</v>
      </c>
      <c r="Q1116" s="5">
        <v>0</v>
      </c>
      <c r="R1116" s="6"/>
      <c r="S1116" s="7"/>
    </row>
    <row r="1117" spans="1:19" ht="13" x14ac:dyDescent="0.15">
      <c r="A1117" s="5">
        <v>397</v>
      </c>
      <c r="B1117" s="6" t="s">
        <v>28</v>
      </c>
      <c r="C1117" s="6" t="s">
        <v>4252</v>
      </c>
      <c r="D1117" s="5">
        <v>13</v>
      </c>
      <c r="E1117" s="6" t="s">
        <v>1619</v>
      </c>
      <c r="F1117" s="5">
        <v>2</v>
      </c>
      <c r="G1117" s="5">
        <v>1.5</v>
      </c>
      <c r="H1117" s="5">
        <v>1.5</v>
      </c>
      <c r="I1117" s="5">
        <v>96.8</v>
      </c>
      <c r="J1117" s="5">
        <v>98.3</v>
      </c>
      <c r="K1117" s="5">
        <v>96.278999999999996</v>
      </c>
      <c r="L1117" s="5">
        <v>97.257000000000005</v>
      </c>
      <c r="M1117" s="6" t="s">
        <v>8302</v>
      </c>
      <c r="N1117" s="6" t="s">
        <v>8303</v>
      </c>
      <c r="O1117" s="6" t="s">
        <v>8304</v>
      </c>
      <c r="P1117" s="5">
        <v>0</v>
      </c>
      <c r="Q1117" s="5">
        <v>0</v>
      </c>
      <c r="R1117" s="6"/>
      <c r="S1117" s="7"/>
    </row>
    <row r="1118" spans="1:19" ht="13" x14ac:dyDescent="0.15">
      <c r="A1118" s="5">
        <v>397</v>
      </c>
      <c r="B1118" s="6" t="s">
        <v>28</v>
      </c>
      <c r="C1118" s="6" t="s">
        <v>4252</v>
      </c>
      <c r="D1118" s="5">
        <v>13</v>
      </c>
      <c r="E1118" s="6" t="s">
        <v>1619</v>
      </c>
      <c r="F1118" s="5">
        <v>3</v>
      </c>
      <c r="G1118" s="5">
        <v>1.5</v>
      </c>
      <c r="H1118" s="5">
        <v>1.5</v>
      </c>
      <c r="I1118" s="5">
        <v>98.3</v>
      </c>
      <c r="J1118" s="5">
        <v>99.8</v>
      </c>
      <c r="K1118" s="5">
        <v>97.257000000000005</v>
      </c>
      <c r="L1118" s="5">
        <v>98.236000000000004</v>
      </c>
      <c r="M1118" s="6" t="s">
        <v>8305</v>
      </c>
      <c r="N1118" s="6" t="s">
        <v>8306</v>
      </c>
      <c r="O1118" s="6" t="s">
        <v>8307</v>
      </c>
      <c r="P1118" s="5">
        <v>0</v>
      </c>
      <c r="Q1118" s="5">
        <v>0</v>
      </c>
      <c r="R1118" s="6"/>
      <c r="S1118" s="7"/>
    </row>
    <row r="1119" spans="1:19" ht="13" x14ac:dyDescent="0.15">
      <c r="A1119" s="5">
        <v>397</v>
      </c>
      <c r="B1119" s="6" t="s">
        <v>28</v>
      </c>
      <c r="C1119" s="6" t="s">
        <v>4252</v>
      </c>
      <c r="D1119" s="5">
        <v>13</v>
      </c>
      <c r="E1119" s="6" t="s">
        <v>1619</v>
      </c>
      <c r="F1119" s="5">
        <v>4</v>
      </c>
      <c r="G1119" s="5">
        <v>1.5</v>
      </c>
      <c r="H1119" s="5">
        <v>1.5</v>
      </c>
      <c r="I1119" s="5">
        <v>99.8</v>
      </c>
      <c r="J1119" s="5">
        <v>101.3</v>
      </c>
      <c r="K1119" s="5">
        <v>98.236000000000004</v>
      </c>
      <c r="L1119" s="5">
        <v>99.215000000000003</v>
      </c>
      <c r="M1119" s="6" t="s">
        <v>8308</v>
      </c>
      <c r="N1119" s="6" t="s">
        <v>8309</v>
      </c>
      <c r="O1119" s="6" t="s">
        <v>8310</v>
      </c>
      <c r="P1119" s="5">
        <v>0</v>
      </c>
      <c r="Q1119" s="5">
        <v>0</v>
      </c>
      <c r="R1119" s="6"/>
      <c r="S1119" s="7"/>
    </row>
    <row r="1120" spans="1:19" ht="13" x14ac:dyDescent="0.15">
      <c r="A1120" s="5">
        <v>397</v>
      </c>
      <c r="B1120" s="6" t="s">
        <v>28</v>
      </c>
      <c r="C1120" s="6" t="s">
        <v>4252</v>
      </c>
      <c r="D1120" s="5">
        <v>13</v>
      </c>
      <c r="E1120" s="6" t="s">
        <v>1619</v>
      </c>
      <c r="F1120" s="5">
        <v>5</v>
      </c>
      <c r="G1120" s="5">
        <v>1.18</v>
      </c>
      <c r="H1120" s="5">
        <v>1.18</v>
      </c>
      <c r="I1120" s="5">
        <v>101.3</v>
      </c>
      <c r="J1120" s="5">
        <v>102.48</v>
      </c>
      <c r="K1120" s="5">
        <v>99.215000000000003</v>
      </c>
      <c r="L1120" s="5">
        <v>99.984999999999999</v>
      </c>
      <c r="M1120" s="6" t="s">
        <v>8311</v>
      </c>
      <c r="N1120" s="6" t="s">
        <v>8312</v>
      </c>
      <c r="O1120" s="6" t="s">
        <v>8313</v>
      </c>
      <c r="P1120" s="5">
        <v>0</v>
      </c>
      <c r="Q1120" s="5">
        <v>0</v>
      </c>
      <c r="R1120" s="6"/>
      <c r="S1120" s="7"/>
    </row>
    <row r="1121" spans="1:19" ht="13" x14ac:dyDescent="0.15">
      <c r="A1121" s="5">
        <v>397</v>
      </c>
      <c r="B1121" s="6" t="s">
        <v>28</v>
      </c>
      <c r="C1121" s="6" t="s">
        <v>4252</v>
      </c>
      <c r="D1121" s="5">
        <v>13</v>
      </c>
      <c r="E1121" s="6" t="s">
        <v>1619</v>
      </c>
      <c r="F1121" s="6" t="s">
        <v>119</v>
      </c>
      <c r="G1121" s="5">
        <v>0.33</v>
      </c>
      <c r="H1121" s="5">
        <v>0.33</v>
      </c>
      <c r="I1121" s="5">
        <v>102.48</v>
      </c>
      <c r="J1121" s="5">
        <v>102.81</v>
      </c>
      <c r="K1121" s="5">
        <v>99.984999999999999</v>
      </c>
      <c r="L1121" s="5">
        <v>100.2</v>
      </c>
      <c r="M1121" s="6" t="s">
        <v>8314</v>
      </c>
      <c r="N1121" s="6" t="s">
        <v>8315</v>
      </c>
      <c r="O1121" s="6" t="s">
        <v>8316</v>
      </c>
      <c r="P1121" s="5">
        <v>0</v>
      </c>
      <c r="Q1121" s="5">
        <v>0</v>
      </c>
      <c r="R1121" s="6"/>
      <c r="S1121" s="7"/>
    </row>
    <row r="1122" spans="1:19" ht="13" x14ac:dyDescent="0.15">
      <c r="A1122" s="5">
        <v>397</v>
      </c>
      <c r="B1122" s="6" t="s">
        <v>28</v>
      </c>
      <c r="C1122" s="6" t="s">
        <v>4252</v>
      </c>
      <c r="D1122" s="5">
        <v>14</v>
      </c>
      <c r="E1122" s="6" t="s">
        <v>1619</v>
      </c>
      <c r="F1122" s="5">
        <v>1</v>
      </c>
      <c r="G1122" s="5">
        <v>1.5</v>
      </c>
      <c r="H1122" s="5">
        <v>1.5</v>
      </c>
      <c r="I1122" s="5">
        <v>100.2</v>
      </c>
      <c r="J1122" s="5">
        <v>101.7</v>
      </c>
      <c r="K1122" s="5">
        <v>100.2</v>
      </c>
      <c r="L1122" s="5">
        <v>101.05</v>
      </c>
      <c r="M1122" s="6" t="s">
        <v>8317</v>
      </c>
      <c r="N1122" s="6" t="s">
        <v>8318</v>
      </c>
      <c r="O1122" s="6" t="s">
        <v>8319</v>
      </c>
      <c r="P1122" s="5">
        <v>0</v>
      </c>
      <c r="Q1122" s="5">
        <v>0</v>
      </c>
      <c r="R1122" s="6"/>
      <c r="S1122" s="7"/>
    </row>
    <row r="1123" spans="1:19" ht="13" x14ac:dyDescent="0.15">
      <c r="A1123" s="5">
        <v>397</v>
      </c>
      <c r="B1123" s="6" t="s">
        <v>28</v>
      </c>
      <c r="C1123" s="6" t="s">
        <v>4252</v>
      </c>
      <c r="D1123" s="5">
        <v>14</v>
      </c>
      <c r="E1123" s="6" t="s">
        <v>1619</v>
      </c>
      <c r="F1123" s="5">
        <v>2</v>
      </c>
      <c r="G1123" s="5">
        <v>1.49</v>
      </c>
      <c r="H1123" s="5">
        <v>1.49</v>
      </c>
      <c r="I1123" s="5">
        <v>101.7</v>
      </c>
      <c r="J1123" s="5">
        <v>103.19</v>
      </c>
      <c r="K1123" s="5">
        <v>101.05</v>
      </c>
      <c r="L1123" s="5">
        <v>101.89400000000001</v>
      </c>
      <c r="M1123" s="6" t="s">
        <v>8320</v>
      </c>
      <c r="N1123" s="6" t="s">
        <v>8321</v>
      </c>
      <c r="O1123" s="6" t="s">
        <v>8322</v>
      </c>
      <c r="P1123" s="5">
        <v>0</v>
      </c>
      <c r="Q1123" s="5">
        <v>0</v>
      </c>
      <c r="R1123" s="6"/>
      <c r="S1123" s="7"/>
    </row>
    <row r="1124" spans="1:19" ht="13" x14ac:dyDescent="0.15">
      <c r="A1124" s="5">
        <v>397</v>
      </c>
      <c r="B1124" s="6" t="s">
        <v>28</v>
      </c>
      <c r="C1124" s="6" t="s">
        <v>4252</v>
      </c>
      <c r="D1124" s="5">
        <v>14</v>
      </c>
      <c r="E1124" s="6" t="s">
        <v>1619</v>
      </c>
      <c r="F1124" s="5">
        <v>3</v>
      </c>
      <c r="G1124" s="5">
        <v>1.5</v>
      </c>
      <c r="H1124" s="5">
        <v>1.5</v>
      </c>
      <c r="I1124" s="5">
        <v>103.19</v>
      </c>
      <c r="J1124" s="5">
        <v>104.69</v>
      </c>
      <c r="K1124" s="5">
        <v>101.89400000000001</v>
      </c>
      <c r="L1124" s="5">
        <v>102.744</v>
      </c>
      <c r="M1124" s="6" t="s">
        <v>8323</v>
      </c>
      <c r="N1124" s="6" t="s">
        <v>8324</v>
      </c>
      <c r="O1124" s="6" t="s">
        <v>8325</v>
      </c>
      <c r="P1124" s="5">
        <v>0</v>
      </c>
      <c r="Q1124" s="5">
        <v>0</v>
      </c>
      <c r="R1124" s="6"/>
      <c r="S1124" s="7"/>
    </row>
    <row r="1125" spans="1:19" ht="13" x14ac:dyDescent="0.15">
      <c r="A1125" s="5">
        <v>397</v>
      </c>
      <c r="B1125" s="6" t="s">
        <v>28</v>
      </c>
      <c r="C1125" s="6" t="s">
        <v>4252</v>
      </c>
      <c r="D1125" s="5">
        <v>14</v>
      </c>
      <c r="E1125" s="6" t="s">
        <v>1619</v>
      </c>
      <c r="F1125" s="5">
        <v>4</v>
      </c>
      <c r="G1125" s="5">
        <v>1.5</v>
      </c>
      <c r="H1125" s="5">
        <v>1.5</v>
      </c>
      <c r="I1125" s="5">
        <v>104.69</v>
      </c>
      <c r="J1125" s="5">
        <v>106.19</v>
      </c>
      <c r="K1125" s="5">
        <v>102.744</v>
      </c>
      <c r="L1125" s="5">
        <v>103.595</v>
      </c>
      <c r="M1125" s="6" t="s">
        <v>8326</v>
      </c>
      <c r="N1125" s="6" t="s">
        <v>8327</v>
      </c>
      <c r="O1125" s="6" t="s">
        <v>8328</v>
      </c>
      <c r="P1125" s="5">
        <v>0</v>
      </c>
      <c r="Q1125" s="5">
        <v>0</v>
      </c>
      <c r="R1125" s="6"/>
      <c r="S1125" s="7"/>
    </row>
    <row r="1126" spans="1:19" ht="13" x14ac:dyDescent="0.15">
      <c r="A1126" s="5">
        <v>397</v>
      </c>
      <c r="B1126" s="6" t="s">
        <v>28</v>
      </c>
      <c r="C1126" s="6" t="s">
        <v>4252</v>
      </c>
      <c r="D1126" s="5">
        <v>14</v>
      </c>
      <c r="E1126" s="6" t="s">
        <v>1619</v>
      </c>
      <c r="F1126" s="5">
        <v>5</v>
      </c>
      <c r="G1126" s="5">
        <v>1.5</v>
      </c>
      <c r="H1126" s="5">
        <v>1.5</v>
      </c>
      <c r="I1126" s="5">
        <v>106.19</v>
      </c>
      <c r="J1126" s="5">
        <v>107.69</v>
      </c>
      <c r="K1126" s="5">
        <v>103.595</v>
      </c>
      <c r="L1126" s="5">
        <v>104.44499999999999</v>
      </c>
      <c r="M1126" s="6" t="s">
        <v>8329</v>
      </c>
      <c r="N1126" s="6" t="s">
        <v>8330</v>
      </c>
      <c r="O1126" s="6" t="s">
        <v>8331</v>
      </c>
      <c r="P1126" s="5">
        <v>0</v>
      </c>
      <c r="Q1126" s="5">
        <v>0</v>
      </c>
      <c r="R1126" s="6"/>
      <c r="S1126" s="7"/>
    </row>
    <row r="1127" spans="1:19" ht="13" x14ac:dyDescent="0.15">
      <c r="A1127" s="5">
        <v>397</v>
      </c>
      <c r="B1127" s="6" t="s">
        <v>28</v>
      </c>
      <c r="C1127" s="6" t="s">
        <v>4252</v>
      </c>
      <c r="D1127" s="5">
        <v>14</v>
      </c>
      <c r="E1127" s="6" t="s">
        <v>1619</v>
      </c>
      <c r="F1127" s="5">
        <v>6</v>
      </c>
      <c r="G1127" s="5">
        <v>0.78</v>
      </c>
      <c r="H1127" s="5">
        <v>0.78</v>
      </c>
      <c r="I1127" s="5">
        <v>107.69</v>
      </c>
      <c r="J1127" s="5">
        <v>108.47</v>
      </c>
      <c r="K1127" s="5">
        <v>104.44499999999999</v>
      </c>
      <c r="L1127" s="5">
        <v>104.887</v>
      </c>
      <c r="M1127" s="6" t="s">
        <v>8332</v>
      </c>
      <c r="N1127" s="6" t="s">
        <v>8333</v>
      </c>
      <c r="O1127" s="6" t="s">
        <v>8334</v>
      </c>
      <c r="P1127" s="5">
        <v>0</v>
      </c>
      <c r="Q1127" s="5">
        <v>0</v>
      </c>
      <c r="R1127" s="6"/>
      <c r="S1127" s="7"/>
    </row>
    <row r="1128" spans="1:19" ht="13" x14ac:dyDescent="0.15">
      <c r="A1128" s="5">
        <v>397</v>
      </c>
      <c r="B1128" s="6" t="s">
        <v>28</v>
      </c>
      <c r="C1128" s="6" t="s">
        <v>4252</v>
      </c>
      <c r="D1128" s="5">
        <v>14</v>
      </c>
      <c r="E1128" s="6" t="s">
        <v>1619</v>
      </c>
      <c r="F1128" s="6" t="s">
        <v>119</v>
      </c>
      <c r="G1128" s="5">
        <v>0.2</v>
      </c>
      <c r="H1128" s="5">
        <v>0.2</v>
      </c>
      <c r="I1128" s="5">
        <v>108.47</v>
      </c>
      <c r="J1128" s="5">
        <v>108.67</v>
      </c>
      <c r="K1128" s="5">
        <v>104.887</v>
      </c>
      <c r="L1128" s="5">
        <v>105</v>
      </c>
      <c r="M1128" s="6" t="s">
        <v>8335</v>
      </c>
      <c r="N1128" s="6" t="s">
        <v>8336</v>
      </c>
      <c r="O1128" s="6" t="s">
        <v>8337</v>
      </c>
      <c r="P1128" s="5">
        <v>0</v>
      </c>
      <c r="Q1128" s="5">
        <v>0</v>
      </c>
      <c r="R1128" s="6"/>
      <c r="S1128" s="7"/>
    </row>
    <row r="1129" spans="1:19" ht="13" x14ac:dyDescent="0.15">
      <c r="A1129" s="5">
        <v>397</v>
      </c>
      <c r="B1129" s="6" t="s">
        <v>28</v>
      </c>
      <c r="C1129" s="6" t="s">
        <v>4252</v>
      </c>
      <c r="D1129" s="5">
        <v>15</v>
      </c>
      <c r="E1129" s="6" t="s">
        <v>1619</v>
      </c>
      <c r="F1129" s="5">
        <v>1</v>
      </c>
      <c r="G1129" s="5">
        <v>1.5</v>
      </c>
      <c r="H1129" s="5">
        <v>1.5</v>
      </c>
      <c r="I1129" s="5">
        <v>105</v>
      </c>
      <c r="J1129" s="5">
        <v>106.5</v>
      </c>
      <c r="K1129" s="5">
        <v>105</v>
      </c>
      <c r="L1129" s="5">
        <v>105.968</v>
      </c>
      <c r="M1129" s="6" t="s">
        <v>8338</v>
      </c>
      <c r="N1129" s="6" t="s">
        <v>8339</v>
      </c>
      <c r="O1129" s="6" t="s">
        <v>8340</v>
      </c>
      <c r="P1129" s="5">
        <v>0</v>
      </c>
      <c r="Q1129" s="5">
        <v>0</v>
      </c>
      <c r="R1129" s="6"/>
      <c r="S1129" s="7"/>
    </row>
    <row r="1130" spans="1:19" ht="13" x14ac:dyDescent="0.15">
      <c r="A1130" s="5">
        <v>397</v>
      </c>
      <c r="B1130" s="6" t="s">
        <v>28</v>
      </c>
      <c r="C1130" s="6" t="s">
        <v>4252</v>
      </c>
      <c r="D1130" s="5">
        <v>15</v>
      </c>
      <c r="E1130" s="6" t="s">
        <v>1619</v>
      </c>
      <c r="F1130" s="5">
        <v>2</v>
      </c>
      <c r="G1130" s="5">
        <v>1.5</v>
      </c>
      <c r="H1130" s="5">
        <v>1.5</v>
      </c>
      <c r="I1130" s="5">
        <v>106.5</v>
      </c>
      <c r="J1130" s="5">
        <v>108</v>
      </c>
      <c r="K1130" s="5">
        <v>105.968</v>
      </c>
      <c r="L1130" s="5">
        <v>106.937</v>
      </c>
      <c r="M1130" s="6" t="s">
        <v>8341</v>
      </c>
      <c r="N1130" s="6" t="s">
        <v>8342</v>
      </c>
      <c r="O1130" s="6" t="s">
        <v>8343</v>
      </c>
      <c r="P1130" s="5">
        <v>0</v>
      </c>
      <c r="Q1130" s="5">
        <v>0</v>
      </c>
      <c r="R1130" s="6"/>
      <c r="S1130" s="7"/>
    </row>
    <row r="1131" spans="1:19" ht="13" x14ac:dyDescent="0.15">
      <c r="A1131" s="5">
        <v>397</v>
      </c>
      <c r="B1131" s="6" t="s">
        <v>28</v>
      </c>
      <c r="C1131" s="6" t="s">
        <v>4252</v>
      </c>
      <c r="D1131" s="5">
        <v>15</v>
      </c>
      <c r="E1131" s="6" t="s">
        <v>1619</v>
      </c>
      <c r="F1131" s="5">
        <v>3</v>
      </c>
      <c r="G1131" s="5">
        <v>1.49</v>
      </c>
      <c r="H1131" s="5">
        <v>1.49</v>
      </c>
      <c r="I1131" s="5">
        <v>108</v>
      </c>
      <c r="J1131" s="5">
        <v>109.49</v>
      </c>
      <c r="K1131" s="5">
        <v>106.937</v>
      </c>
      <c r="L1131" s="5">
        <v>107.899</v>
      </c>
      <c r="M1131" s="6" t="s">
        <v>8344</v>
      </c>
      <c r="N1131" s="6" t="s">
        <v>8345</v>
      </c>
      <c r="O1131" s="6" t="s">
        <v>8346</v>
      </c>
      <c r="P1131" s="5">
        <v>0</v>
      </c>
      <c r="Q1131" s="5">
        <v>0</v>
      </c>
      <c r="R1131" s="6"/>
      <c r="S1131" s="7"/>
    </row>
    <row r="1132" spans="1:19" ht="13" x14ac:dyDescent="0.15">
      <c r="A1132" s="5">
        <v>397</v>
      </c>
      <c r="B1132" s="6" t="s">
        <v>28</v>
      </c>
      <c r="C1132" s="6" t="s">
        <v>4252</v>
      </c>
      <c r="D1132" s="5">
        <v>15</v>
      </c>
      <c r="E1132" s="6" t="s">
        <v>1619</v>
      </c>
      <c r="F1132" s="5">
        <v>4</v>
      </c>
      <c r="G1132" s="5">
        <v>1.49</v>
      </c>
      <c r="H1132" s="5">
        <v>1.49</v>
      </c>
      <c r="I1132" s="5">
        <v>109.49</v>
      </c>
      <c r="J1132" s="5">
        <v>110.98</v>
      </c>
      <c r="K1132" s="5">
        <v>107.899</v>
      </c>
      <c r="L1132" s="5">
        <v>108.861</v>
      </c>
      <c r="M1132" s="6" t="s">
        <v>8347</v>
      </c>
      <c r="N1132" s="6" t="s">
        <v>8348</v>
      </c>
      <c r="O1132" s="6" t="s">
        <v>8349</v>
      </c>
      <c r="P1132" s="5">
        <v>0</v>
      </c>
      <c r="Q1132" s="5">
        <v>0</v>
      </c>
      <c r="R1132" s="6"/>
      <c r="S1132" s="7"/>
    </row>
    <row r="1133" spans="1:19" ht="13" x14ac:dyDescent="0.15">
      <c r="A1133" s="5">
        <v>397</v>
      </c>
      <c r="B1133" s="6" t="s">
        <v>28</v>
      </c>
      <c r="C1133" s="6" t="s">
        <v>4252</v>
      </c>
      <c r="D1133" s="5">
        <v>15</v>
      </c>
      <c r="E1133" s="6" t="s">
        <v>1619</v>
      </c>
      <c r="F1133" s="5">
        <v>5</v>
      </c>
      <c r="G1133" s="5">
        <v>1.28</v>
      </c>
      <c r="H1133" s="5">
        <v>1.28</v>
      </c>
      <c r="I1133" s="5">
        <v>110.98</v>
      </c>
      <c r="J1133" s="5">
        <v>112.26</v>
      </c>
      <c r="K1133" s="5">
        <v>108.861</v>
      </c>
      <c r="L1133" s="5">
        <v>109.687</v>
      </c>
      <c r="M1133" s="6" t="s">
        <v>8350</v>
      </c>
      <c r="N1133" s="6" t="s">
        <v>8351</v>
      </c>
      <c r="O1133" s="6" t="s">
        <v>8352</v>
      </c>
      <c r="P1133" s="5">
        <v>0</v>
      </c>
      <c r="Q1133" s="5">
        <v>0</v>
      </c>
      <c r="R1133" s="6"/>
      <c r="S1133" s="7"/>
    </row>
    <row r="1134" spans="1:19" ht="13" x14ac:dyDescent="0.15">
      <c r="A1134" s="5">
        <v>397</v>
      </c>
      <c r="B1134" s="6" t="s">
        <v>28</v>
      </c>
      <c r="C1134" s="6" t="s">
        <v>4252</v>
      </c>
      <c r="D1134" s="5">
        <v>15</v>
      </c>
      <c r="E1134" s="6" t="s">
        <v>1619</v>
      </c>
      <c r="F1134" s="6" t="s">
        <v>119</v>
      </c>
      <c r="G1134" s="5">
        <v>0.33</v>
      </c>
      <c r="H1134" s="5">
        <v>0.33</v>
      </c>
      <c r="I1134" s="5">
        <v>112.26</v>
      </c>
      <c r="J1134" s="5">
        <v>112.59</v>
      </c>
      <c r="K1134" s="5">
        <v>109.687</v>
      </c>
      <c r="L1134" s="5">
        <v>109.9</v>
      </c>
      <c r="M1134" s="6" t="s">
        <v>8353</v>
      </c>
      <c r="N1134" s="6" t="s">
        <v>8354</v>
      </c>
      <c r="O1134" s="6" t="s">
        <v>8355</v>
      </c>
      <c r="P1134" s="5">
        <v>0</v>
      </c>
      <c r="Q1134" s="5">
        <v>0</v>
      </c>
      <c r="R1134" s="6"/>
      <c r="S1134" s="7"/>
    </row>
    <row r="1135" spans="1:19" ht="13" x14ac:dyDescent="0.15">
      <c r="A1135" s="5">
        <v>397</v>
      </c>
      <c r="B1135" s="6" t="s">
        <v>28</v>
      </c>
      <c r="C1135" s="6" t="s">
        <v>4252</v>
      </c>
      <c r="D1135" s="5">
        <v>16</v>
      </c>
      <c r="E1135" s="6" t="s">
        <v>1619</v>
      </c>
      <c r="F1135" s="5">
        <v>1</v>
      </c>
      <c r="G1135" s="5">
        <v>1.5</v>
      </c>
      <c r="H1135" s="5">
        <v>1.5</v>
      </c>
      <c r="I1135" s="5">
        <v>109.9</v>
      </c>
      <c r="J1135" s="5">
        <v>111.4</v>
      </c>
      <c r="K1135" s="5">
        <v>109.9</v>
      </c>
      <c r="L1135" s="5">
        <v>110.73399999999999</v>
      </c>
      <c r="M1135" s="6" t="s">
        <v>8356</v>
      </c>
      <c r="N1135" s="6" t="s">
        <v>8357</v>
      </c>
      <c r="O1135" s="6" t="s">
        <v>8358</v>
      </c>
      <c r="P1135" s="5">
        <v>0</v>
      </c>
      <c r="Q1135" s="5">
        <v>0</v>
      </c>
      <c r="R1135" s="6"/>
      <c r="S1135" s="7"/>
    </row>
    <row r="1136" spans="1:19" ht="13" x14ac:dyDescent="0.15">
      <c r="A1136" s="5">
        <v>397</v>
      </c>
      <c r="B1136" s="6" t="s">
        <v>28</v>
      </c>
      <c r="C1136" s="6" t="s">
        <v>4252</v>
      </c>
      <c r="D1136" s="5">
        <v>16</v>
      </c>
      <c r="E1136" s="6" t="s">
        <v>1619</v>
      </c>
      <c r="F1136" s="5">
        <v>2</v>
      </c>
      <c r="G1136" s="5">
        <v>1.49</v>
      </c>
      <c r="H1136" s="5">
        <v>1.49</v>
      </c>
      <c r="I1136" s="5">
        <v>111.4</v>
      </c>
      <c r="J1136" s="5">
        <v>112.89</v>
      </c>
      <c r="K1136" s="5">
        <v>110.73399999999999</v>
      </c>
      <c r="L1136" s="5">
        <v>111.563</v>
      </c>
      <c r="M1136" s="6" t="s">
        <v>8359</v>
      </c>
      <c r="N1136" s="6" t="s">
        <v>8360</v>
      </c>
      <c r="O1136" s="6" t="s">
        <v>8361</v>
      </c>
      <c r="P1136" s="5">
        <v>0</v>
      </c>
      <c r="Q1136" s="5">
        <v>0</v>
      </c>
      <c r="R1136" s="6"/>
      <c r="S1136" s="7"/>
    </row>
    <row r="1137" spans="1:19" ht="13" x14ac:dyDescent="0.15">
      <c r="A1137" s="5">
        <v>397</v>
      </c>
      <c r="B1137" s="6" t="s">
        <v>28</v>
      </c>
      <c r="C1137" s="6" t="s">
        <v>4252</v>
      </c>
      <c r="D1137" s="5">
        <v>16</v>
      </c>
      <c r="E1137" s="6" t="s">
        <v>1619</v>
      </c>
      <c r="F1137" s="5">
        <v>3</v>
      </c>
      <c r="G1137" s="5">
        <v>1.49</v>
      </c>
      <c r="H1137" s="5">
        <v>1.49</v>
      </c>
      <c r="I1137" s="5">
        <v>112.89</v>
      </c>
      <c r="J1137" s="5">
        <v>114.38</v>
      </c>
      <c r="K1137" s="5">
        <v>111.563</v>
      </c>
      <c r="L1137" s="5">
        <v>112.392</v>
      </c>
      <c r="M1137" s="6" t="s">
        <v>8362</v>
      </c>
      <c r="N1137" s="6" t="s">
        <v>8363</v>
      </c>
      <c r="O1137" s="6" t="s">
        <v>8364</v>
      </c>
      <c r="P1137" s="5">
        <v>0</v>
      </c>
      <c r="Q1137" s="5">
        <v>0</v>
      </c>
      <c r="R1137" s="6"/>
      <c r="S1137" s="7"/>
    </row>
    <row r="1138" spans="1:19" ht="13" x14ac:dyDescent="0.15">
      <c r="A1138" s="5">
        <v>397</v>
      </c>
      <c r="B1138" s="6" t="s">
        <v>28</v>
      </c>
      <c r="C1138" s="6" t="s">
        <v>4252</v>
      </c>
      <c r="D1138" s="5">
        <v>16</v>
      </c>
      <c r="E1138" s="6" t="s">
        <v>1619</v>
      </c>
      <c r="F1138" s="5">
        <v>4</v>
      </c>
      <c r="G1138" s="5">
        <v>1.5</v>
      </c>
      <c r="H1138" s="5">
        <v>1.5</v>
      </c>
      <c r="I1138" s="5">
        <v>114.38</v>
      </c>
      <c r="J1138" s="5">
        <v>115.88</v>
      </c>
      <c r="K1138" s="5">
        <v>112.392</v>
      </c>
      <c r="L1138" s="5">
        <v>113.226</v>
      </c>
      <c r="M1138" s="6" t="s">
        <v>8365</v>
      </c>
      <c r="N1138" s="6" t="s">
        <v>8366</v>
      </c>
      <c r="O1138" s="6" t="s">
        <v>8367</v>
      </c>
      <c r="P1138" s="5">
        <v>0</v>
      </c>
      <c r="Q1138" s="5">
        <v>0</v>
      </c>
      <c r="R1138" s="6"/>
      <c r="S1138" s="7"/>
    </row>
    <row r="1139" spans="1:19" ht="13" x14ac:dyDescent="0.15">
      <c r="A1139" s="5">
        <v>397</v>
      </c>
      <c r="B1139" s="6" t="s">
        <v>28</v>
      </c>
      <c r="C1139" s="6" t="s">
        <v>4252</v>
      </c>
      <c r="D1139" s="5">
        <v>16</v>
      </c>
      <c r="E1139" s="6" t="s">
        <v>1619</v>
      </c>
      <c r="F1139" s="5">
        <v>5</v>
      </c>
      <c r="G1139" s="5">
        <v>1.5</v>
      </c>
      <c r="H1139" s="5">
        <v>1.5</v>
      </c>
      <c r="I1139" s="5">
        <v>115.88</v>
      </c>
      <c r="J1139" s="5">
        <v>117.38</v>
      </c>
      <c r="K1139" s="5">
        <v>113.226</v>
      </c>
      <c r="L1139" s="5">
        <v>114.06</v>
      </c>
      <c r="M1139" s="6" t="s">
        <v>8368</v>
      </c>
      <c r="N1139" s="6" t="s">
        <v>8369</v>
      </c>
      <c r="O1139" s="6" t="s">
        <v>8370</v>
      </c>
      <c r="P1139" s="5">
        <v>0</v>
      </c>
      <c r="Q1139" s="5">
        <v>0</v>
      </c>
      <c r="R1139" s="6"/>
      <c r="S1139" s="7"/>
    </row>
    <row r="1140" spans="1:19" ht="13" x14ac:dyDescent="0.15">
      <c r="A1140" s="5">
        <v>397</v>
      </c>
      <c r="B1140" s="6" t="s">
        <v>28</v>
      </c>
      <c r="C1140" s="6" t="s">
        <v>4252</v>
      </c>
      <c r="D1140" s="5">
        <v>16</v>
      </c>
      <c r="E1140" s="6" t="s">
        <v>1619</v>
      </c>
      <c r="F1140" s="5">
        <v>6</v>
      </c>
      <c r="G1140" s="5">
        <v>0.95</v>
      </c>
      <c r="H1140" s="5">
        <v>0.95</v>
      </c>
      <c r="I1140" s="5">
        <v>117.38</v>
      </c>
      <c r="J1140" s="5">
        <v>118.33</v>
      </c>
      <c r="K1140" s="5">
        <v>114.06</v>
      </c>
      <c r="L1140" s="5">
        <v>114.589</v>
      </c>
      <c r="M1140" s="6" t="s">
        <v>8371</v>
      </c>
      <c r="N1140" s="6" t="s">
        <v>8372</v>
      </c>
      <c r="O1140" s="6" t="s">
        <v>8373</v>
      </c>
      <c r="P1140" s="5">
        <v>0</v>
      </c>
      <c r="Q1140" s="5">
        <v>0</v>
      </c>
      <c r="R1140" s="6"/>
      <c r="S1140" s="7"/>
    </row>
    <row r="1141" spans="1:19" ht="13" x14ac:dyDescent="0.15">
      <c r="A1141" s="5">
        <v>397</v>
      </c>
      <c r="B1141" s="6" t="s">
        <v>28</v>
      </c>
      <c r="C1141" s="6" t="s">
        <v>4252</v>
      </c>
      <c r="D1141" s="5">
        <v>16</v>
      </c>
      <c r="E1141" s="6" t="s">
        <v>1619</v>
      </c>
      <c r="F1141" s="6" t="s">
        <v>119</v>
      </c>
      <c r="G1141" s="5">
        <v>0.2</v>
      </c>
      <c r="H1141" s="5">
        <v>0.2</v>
      </c>
      <c r="I1141" s="5">
        <v>118.33</v>
      </c>
      <c r="J1141" s="5">
        <v>118.53</v>
      </c>
      <c r="K1141" s="5">
        <v>114.589</v>
      </c>
      <c r="L1141" s="5">
        <v>114.7</v>
      </c>
      <c r="M1141" s="6" t="s">
        <v>8374</v>
      </c>
      <c r="N1141" s="6" t="s">
        <v>8375</v>
      </c>
      <c r="O1141" s="6" t="s">
        <v>8376</v>
      </c>
      <c r="P1141" s="5">
        <v>0</v>
      </c>
      <c r="Q1141" s="5">
        <v>0</v>
      </c>
      <c r="R1141" s="6"/>
      <c r="S1141" s="7"/>
    </row>
    <row r="1142" spans="1:19" ht="13" x14ac:dyDescent="0.15">
      <c r="A1142" s="5">
        <v>397</v>
      </c>
      <c r="B1142" s="6" t="s">
        <v>28</v>
      </c>
      <c r="C1142" s="6" t="s">
        <v>4252</v>
      </c>
      <c r="D1142" s="5">
        <v>17</v>
      </c>
      <c r="E1142" s="6" t="s">
        <v>1619</v>
      </c>
      <c r="F1142" s="5">
        <v>1</v>
      </c>
      <c r="G1142" s="5">
        <v>1.49</v>
      </c>
      <c r="H1142" s="5">
        <v>1.49</v>
      </c>
      <c r="I1142" s="5">
        <v>114.7</v>
      </c>
      <c r="J1142" s="5">
        <v>116.19</v>
      </c>
      <c r="K1142" s="5">
        <v>114.7</v>
      </c>
      <c r="L1142" s="5">
        <v>115.77800000000001</v>
      </c>
      <c r="M1142" s="6" t="s">
        <v>8377</v>
      </c>
      <c r="N1142" s="6" t="s">
        <v>8378</v>
      </c>
      <c r="O1142" s="6" t="s">
        <v>8379</v>
      </c>
      <c r="P1142" s="5">
        <v>0</v>
      </c>
      <c r="Q1142" s="5">
        <v>0</v>
      </c>
      <c r="R1142" s="6"/>
      <c r="S1142" s="7"/>
    </row>
    <row r="1143" spans="1:19" ht="13" x14ac:dyDescent="0.15">
      <c r="A1143" s="5">
        <v>397</v>
      </c>
      <c r="B1143" s="6" t="s">
        <v>28</v>
      </c>
      <c r="C1143" s="6" t="s">
        <v>4252</v>
      </c>
      <c r="D1143" s="5">
        <v>17</v>
      </c>
      <c r="E1143" s="6" t="s">
        <v>1619</v>
      </c>
      <c r="F1143" s="5">
        <v>2</v>
      </c>
      <c r="G1143" s="5">
        <v>1.5</v>
      </c>
      <c r="H1143" s="5">
        <v>1.5</v>
      </c>
      <c r="I1143" s="5">
        <v>116.19</v>
      </c>
      <c r="J1143" s="5">
        <v>117.69</v>
      </c>
      <c r="K1143" s="5">
        <v>115.77800000000001</v>
      </c>
      <c r="L1143" s="5">
        <v>116.864</v>
      </c>
      <c r="M1143" s="6" t="s">
        <v>8380</v>
      </c>
      <c r="N1143" s="6" t="s">
        <v>8381</v>
      </c>
      <c r="O1143" s="6" t="s">
        <v>8382</v>
      </c>
      <c r="P1143" s="5">
        <v>0</v>
      </c>
      <c r="Q1143" s="5">
        <v>0</v>
      </c>
      <c r="R1143" s="6"/>
      <c r="S1143" s="7"/>
    </row>
    <row r="1144" spans="1:19" ht="13" x14ac:dyDescent="0.15">
      <c r="A1144" s="5">
        <v>397</v>
      </c>
      <c r="B1144" s="6" t="s">
        <v>28</v>
      </c>
      <c r="C1144" s="6" t="s">
        <v>4252</v>
      </c>
      <c r="D1144" s="5">
        <v>17</v>
      </c>
      <c r="E1144" s="6" t="s">
        <v>1619</v>
      </c>
      <c r="F1144" s="5">
        <v>3</v>
      </c>
      <c r="G1144" s="5">
        <v>1.49</v>
      </c>
      <c r="H1144" s="5">
        <v>1.49</v>
      </c>
      <c r="I1144" s="5">
        <v>117.69</v>
      </c>
      <c r="J1144" s="5">
        <v>119.18</v>
      </c>
      <c r="K1144" s="5">
        <v>116.864</v>
      </c>
      <c r="L1144" s="5">
        <v>117.943</v>
      </c>
      <c r="M1144" s="6" t="s">
        <v>8383</v>
      </c>
      <c r="N1144" s="6" t="s">
        <v>8384</v>
      </c>
      <c r="O1144" s="6" t="s">
        <v>8385</v>
      </c>
      <c r="P1144" s="5">
        <v>0</v>
      </c>
      <c r="Q1144" s="5">
        <v>0</v>
      </c>
      <c r="R1144" s="6"/>
      <c r="S1144" s="7"/>
    </row>
    <row r="1145" spans="1:19" ht="13" x14ac:dyDescent="0.15">
      <c r="A1145" s="5">
        <v>397</v>
      </c>
      <c r="B1145" s="6" t="s">
        <v>28</v>
      </c>
      <c r="C1145" s="6" t="s">
        <v>4252</v>
      </c>
      <c r="D1145" s="5">
        <v>17</v>
      </c>
      <c r="E1145" s="6" t="s">
        <v>1619</v>
      </c>
      <c r="F1145" s="5">
        <v>4</v>
      </c>
      <c r="G1145" s="5">
        <v>1.49</v>
      </c>
      <c r="H1145" s="5">
        <v>1.49</v>
      </c>
      <c r="I1145" s="5">
        <v>119.18</v>
      </c>
      <c r="J1145" s="5">
        <v>120.67</v>
      </c>
      <c r="K1145" s="5">
        <v>117.943</v>
      </c>
      <c r="L1145" s="5">
        <v>119.021</v>
      </c>
      <c r="M1145" s="6" t="s">
        <v>8386</v>
      </c>
      <c r="N1145" s="6" t="s">
        <v>8387</v>
      </c>
      <c r="O1145" s="6" t="s">
        <v>8388</v>
      </c>
      <c r="P1145" s="5">
        <v>0</v>
      </c>
      <c r="Q1145" s="5">
        <v>0</v>
      </c>
      <c r="R1145" s="6"/>
      <c r="S1145" s="7"/>
    </row>
    <row r="1146" spans="1:19" ht="13" x14ac:dyDescent="0.15">
      <c r="A1146" s="5">
        <v>397</v>
      </c>
      <c r="B1146" s="6" t="s">
        <v>28</v>
      </c>
      <c r="C1146" s="6" t="s">
        <v>4252</v>
      </c>
      <c r="D1146" s="5">
        <v>17</v>
      </c>
      <c r="E1146" s="6" t="s">
        <v>1619</v>
      </c>
      <c r="F1146" s="5">
        <v>5</v>
      </c>
      <c r="G1146" s="5">
        <v>0.61</v>
      </c>
      <c r="H1146" s="5">
        <v>0.61</v>
      </c>
      <c r="I1146" s="5">
        <v>120.67</v>
      </c>
      <c r="J1146" s="5">
        <v>121.28</v>
      </c>
      <c r="K1146" s="5">
        <v>119.021</v>
      </c>
      <c r="L1146" s="5">
        <v>119.46299999999999</v>
      </c>
      <c r="M1146" s="6" t="s">
        <v>8389</v>
      </c>
      <c r="N1146" s="6" t="s">
        <v>8390</v>
      </c>
      <c r="O1146" s="6" t="s">
        <v>8391</v>
      </c>
      <c r="P1146" s="5">
        <v>0</v>
      </c>
      <c r="Q1146" s="5">
        <v>0</v>
      </c>
      <c r="R1146" s="6"/>
      <c r="S1146" s="7"/>
    </row>
    <row r="1147" spans="1:19" ht="13" x14ac:dyDescent="0.15">
      <c r="A1147" s="5">
        <v>397</v>
      </c>
      <c r="B1147" s="6" t="s">
        <v>28</v>
      </c>
      <c r="C1147" s="6" t="s">
        <v>4252</v>
      </c>
      <c r="D1147" s="5">
        <v>17</v>
      </c>
      <c r="E1147" s="6" t="s">
        <v>1619</v>
      </c>
      <c r="F1147" s="6" t="s">
        <v>119</v>
      </c>
      <c r="G1147" s="5">
        <v>0.19</v>
      </c>
      <c r="H1147" s="5">
        <v>0.19</v>
      </c>
      <c r="I1147" s="5">
        <v>121.28</v>
      </c>
      <c r="J1147" s="5">
        <v>121.47</v>
      </c>
      <c r="K1147" s="5">
        <v>119.46299999999999</v>
      </c>
      <c r="L1147" s="5">
        <v>119.6</v>
      </c>
      <c r="M1147" s="6" t="s">
        <v>8392</v>
      </c>
      <c r="N1147" s="6" t="s">
        <v>8393</v>
      </c>
      <c r="O1147" s="6" t="s">
        <v>8394</v>
      </c>
      <c r="P1147" s="5">
        <v>0</v>
      </c>
      <c r="Q1147" s="5">
        <v>0</v>
      </c>
      <c r="R1147" s="6"/>
      <c r="S1147" s="7"/>
    </row>
    <row r="1148" spans="1:19" ht="13" x14ac:dyDescent="0.15">
      <c r="A1148" s="5">
        <v>397</v>
      </c>
      <c r="B1148" s="6" t="s">
        <v>28</v>
      </c>
      <c r="C1148" s="6" t="s">
        <v>4252</v>
      </c>
      <c r="D1148" s="5">
        <v>18</v>
      </c>
      <c r="E1148" s="6" t="s">
        <v>1619</v>
      </c>
      <c r="F1148" s="5">
        <v>1</v>
      </c>
      <c r="G1148" s="5">
        <v>1.49</v>
      </c>
      <c r="H1148" s="5">
        <v>1.49</v>
      </c>
      <c r="I1148" s="5">
        <v>119.6</v>
      </c>
      <c r="J1148" s="5">
        <v>121.09</v>
      </c>
      <c r="K1148" s="5">
        <v>119.6</v>
      </c>
      <c r="L1148" s="5">
        <v>120.529</v>
      </c>
      <c r="M1148" s="6" t="s">
        <v>8395</v>
      </c>
      <c r="N1148" s="6" t="s">
        <v>8396</v>
      </c>
      <c r="O1148" s="6" t="s">
        <v>8397</v>
      </c>
      <c r="P1148" s="5">
        <v>0</v>
      </c>
      <c r="Q1148" s="5">
        <v>0</v>
      </c>
      <c r="R1148" s="6"/>
      <c r="S1148" s="7"/>
    </row>
    <row r="1149" spans="1:19" ht="13" x14ac:dyDescent="0.15">
      <c r="A1149" s="5">
        <v>397</v>
      </c>
      <c r="B1149" s="6" t="s">
        <v>28</v>
      </c>
      <c r="C1149" s="6" t="s">
        <v>4252</v>
      </c>
      <c r="D1149" s="5">
        <v>18</v>
      </c>
      <c r="E1149" s="6" t="s">
        <v>1619</v>
      </c>
      <c r="F1149" s="5">
        <v>2</v>
      </c>
      <c r="G1149" s="5">
        <v>1.5</v>
      </c>
      <c r="H1149" s="5">
        <v>1.5</v>
      </c>
      <c r="I1149" s="5">
        <v>121.09</v>
      </c>
      <c r="J1149" s="5">
        <v>122.59</v>
      </c>
      <c r="K1149" s="5">
        <v>120.529</v>
      </c>
      <c r="L1149" s="5">
        <v>121.464</v>
      </c>
      <c r="M1149" s="6" t="s">
        <v>8398</v>
      </c>
      <c r="N1149" s="6" t="s">
        <v>8399</v>
      </c>
      <c r="O1149" s="6" t="s">
        <v>8400</v>
      </c>
      <c r="P1149" s="5">
        <v>0</v>
      </c>
      <c r="Q1149" s="5">
        <v>0</v>
      </c>
      <c r="R1149" s="6"/>
      <c r="S1149" s="7"/>
    </row>
    <row r="1150" spans="1:19" ht="13" x14ac:dyDescent="0.15">
      <c r="A1150" s="5">
        <v>397</v>
      </c>
      <c r="B1150" s="6" t="s">
        <v>28</v>
      </c>
      <c r="C1150" s="6" t="s">
        <v>4252</v>
      </c>
      <c r="D1150" s="5">
        <v>18</v>
      </c>
      <c r="E1150" s="6" t="s">
        <v>1619</v>
      </c>
      <c r="F1150" s="5">
        <v>3</v>
      </c>
      <c r="G1150" s="5">
        <v>1.49</v>
      </c>
      <c r="H1150" s="5">
        <v>1.49</v>
      </c>
      <c r="I1150" s="5">
        <v>122.59</v>
      </c>
      <c r="J1150" s="5">
        <v>124.08</v>
      </c>
      <c r="K1150" s="5">
        <v>121.464</v>
      </c>
      <c r="L1150" s="5">
        <v>122.393</v>
      </c>
      <c r="M1150" s="6" t="s">
        <v>8401</v>
      </c>
      <c r="N1150" s="6" t="s">
        <v>8402</v>
      </c>
      <c r="O1150" s="6" t="s">
        <v>8403</v>
      </c>
      <c r="P1150" s="5">
        <v>0</v>
      </c>
      <c r="Q1150" s="5">
        <v>0</v>
      </c>
      <c r="R1150" s="6"/>
      <c r="S1150" s="7"/>
    </row>
    <row r="1151" spans="1:19" ht="13" x14ac:dyDescent="0.15">
      <c r="A1151" s="5">
        <v>397</v>
      </c>
      <c r="B1151" s="6" t="s">
        <v>28</v>
      </c>
      <c r="C1151" s="6" t="s">
        <v>4252</v>
      </c>
      <c r="D1151" s="5">
        <v>18</v>
      </c>
      <c r="E1151" s="6" t="s">
        <v>1619</v>
      </c>
      <c r="F1151" s="5">
        <v>4</v>
      </c>
      <c r="G1151" s="5">
        <v>1.5</v>
      </c>
      <c r="H1151" s="5">
        <v>1.5</v>
      </c>
      <c r="I1151" s="5">
        <v>124.08</v>
      </c>
      <c r="J1151" s="5">
        <v>125.58</v>
      </c>
      <c r="K1151" s="5">
        <v>122.393</v>
      </c>
      <c r="L1151" s="5">
        <v>123.328</v>
      </c>
      <c r="M1151" s="6" t="s">
        <v>8404</v>
      </c>
      <c r="N1151" s="6" t="s">
        <v>8405</v>
      </c>
      <c r="O1151" s="6" t="s">
        <v>8406</v>
      </c>
      <c r="P1151" s="5">
        <v>0</v>
      </c>
      <c r="Q1151" s="5">
        <v>0</v>
      </c>
      <c r="R1151" s="6"/>
      <c r="S1151" s="7"/>
    </row>
    <row r="1152" spans="1:19" ht="13" x14ac:dyDescent="0.15">
      <c r="A1152" s="5">
        <v>397</v>
      </c>
      <c r="B1152" s="6" t="s">
        <v>28</v>
      </c>
      <c r="C1152" s="6" t="s">
        <v>4252</v>
      </c>
      <c r="D1152" s="5">
        <v>18</v>
      </c>
      <c r="E1152" s="6" t="s">
        <v>1619</v>
      </c>
      <c r="F1152" s="5">
        <v>5</v>
      </c>
      <c r="G1152" s="5">
        <v>1.04</v>
      </c>
      <c r="H1152" s="5">
        <v>1.04</v>
      </c>
      <c r="I1152" s="5">
        <v>125.58</v>
      </c>
      <c r="J1152" s="5">
        <v>126.62</v>
      </c>
      <c r="K1152" s="5">
        <v>123.328</v>
      </c>
      <c r="L1152" s="5">
        <v>123.976</v>
      </c>
      <c r="M1152" s="6" t="s">
        <v>8407</v>
      </c>
      <c r="N1152" s="6" t="s">
        <v>8408</v>
      </c>
      <c r="O1152" s="6" t="s">
        <v>8409</v>
      </c>
      <c r="P1152" s="5">
        <v>0</v>
      </c>
      <c r="Q1152" s="5">
        <v>0</v>
      </c>
      <c r="R1152" s="6"/>
      <c r="S1152" s="7"/>
    </row>
    <row r="1153" spans="1:19" ht="13" x14ac:dyDescent="0.15">
      <c r="A1153" s="5">
        <v>397</v>
      </c>
      <c r="B1153" s="6" t="s">
        <v>28</v>
      </c>
      <c r="C1153" s="6" t="s">
        <v>4252</v>
      </c>
      <c r="D1153" s="5">
        <v>18</v>
      </c>
      <c r="E1153" s="6" t="s">
        <v>1619</v>
      </c>
      <c r="F1153" s="5">
        <v>6</v>
      </c>
      <c r="G1153" s="5">
        <v>0.52</v>
      </c>
      <c r="H1153" s="5">
        <v>0.52</v>
      </c>
      <c r="I1153" s="5">
        <v>126.62</v>
      </c>
      <c r="J1153" s="5">
        <v>127.14</v>
      </c>
      <c r="K1153" s="5">
        <v>123.976</v>
      </c>
      <c r="L1153" s="5">
        <v>124.3</v>
      </c>
      <c r="M1153" s="6" t="s">
        <v>8410</v>
      </c>
      <c r="N1153" s="6" t="s">
        <v>8411</v>
      </c>
      <c r="O1153" s="6" t="s">
        <v>8412</v>
      </c>
      <c r="P1153" s="5">
        <v>0</v>
      </c>
      <c r="Q1153" s="5">
        <v>0</v>
      </c>
      <c r="R1153" s="6"/>
      <c r="S1153" s="7"/>
    </row>
    <row r="1154" spans="1:19" ht="13" x14ac:dyDescent="0.15">
      <c r="A1154" s="5">
        <v>397</v>
      </c>
      <c r="B1154" s="6" t="s">
        <v>28</v>
      </c>
      <c r="C1154" s="6" t="s">
        <v>4252</v>
      </c>
      <c r="D1154" s="5">
        <v>18</v>
      </c>
      <c r="E1154" s="6" t="s">
        <v>1619</v>
      </c>
      <c r="F1154" s="6" t="s">
        <v>119</v>
      </c>
      <c r="G1154" s="5">
        <v>0.16</v>
      </c>
      <c r="H1154" s="5">
        <v>0.16</v>
      </c>
      <c r="I1154" s="5">
        <v>127.14</v>
      </c>
      <c r="J1154" s="5">
        <v>127.3</v>
      </c>
      <c r="K1154" s="5">
        <v>124.3</v>
      </c>
      <c r="L1154" s="5">
        <v>124.4</v>
      </c>
      <c r="M1154" s="6" t="s">
        <v>8413</v>
      </c>
      <c r="N1154" s="6" t="s">
        <v>8414</v>
      </c>
      <c r="O1154" s="6" t="s">
        <v>8415</v>
      </c>
      <c r="P1154" s="5">
        <v>0</v>
      </c>
      <c r="Q1154" s="5">
        <v>0</v>
      </c>
      <c r="R1154" s="6"/>
      <c r="S1154" s="7"/>
    </row>
    <row r="1155" spans="1:19" ht="13" x14ac:dyDescent="0.15">
      <c r="A1155" s="5">
        <v>397</v>
      </c>
      <c r="B1155" s="6" t="s">
        <v>28</v>
      </c>
      <c r="C1155" s="6" t="s">
        <v>4252</v>
      </c>
      <c r="D1155" s="5">
        <v>19</v>
      </c>
      <c r="E1155" s="6" t="s">
        <v>1619</v>
      </c>
      <c r="F1155" s="5">
        <v>1</v>
      </c>
      <c r="G1155" s="5">
        <v>1.49</v>
      </c>
      <c r="H1155" s="5">
        <v>1.49</v>
      </c>
      <c r="I1155" s="5">
        <v>124.4</v>
      </c>
      <c r="J1155" s="5">
        <v>125.89</v>
      </c>
      <c r="K1155" s="5">
        <v>124.4</v>
      </c>
      <c r="L1155" s="5">
        <v>125.28100000000001</v>
      </c>
      <c r="M1155" s="6" t="s">
        <v>8416</v>
      </c>
      <c r="N1155" s="6" t="s">
        <v>8417</v>
      </c>
      <c r="O1155" s="6" t="s">
        <v>8418</v>
      </c>
      <c r="P1155" s="5">
        <v>0</v>
      </c>
      <c r="Q1155" s="5">
        <v>0</v>
      </c>
      <c r="R1155" s="6"/>
      <c r="S1155" s="7"/>
    </row>
    <row r="1156" spans="1:19" ht="13" x14ac:dyDescent="0.15">
      <c r="A1156" s="5">
        <v>397</v>
      </c>
      <c r="B1156" s="6" t="s">
        <v>28</v>
      </c>
      <c r="C1156" s="6" t="s">
        <v>4252</v>
      </c>
      <c r="D1156" s="5">
        <v>19</v>
      </c>
      <c r="E1156" s="6" t="s">
        <v>1619</v>
      </c>
      <c r="F1156" s="5">
        <v>2</v>
      </c>
      <c r="G1156" s="5">
        <v>1.49</v>
      </c>
      <c r="H1156" s="5">
        <v>1.49</v>
      </c>
      <c r="I1156" s="5">
        <v>125.89</v>
      </c>
      <c r="J1156" s="5">
        <v>127.38</v>
      </c>
      <c r="K1156" s="5">
        <v>125.28100000000001</v>
      </c>
      <c r="L1156" s="5">
        <v>126.161</v>
      </c>
      <c r="M1156" s="6" t="s">
        <v>8419</v>
      </c>
      <c r="N1156" s="6" t="s">
        <v>8420</v>
      </c>
      <c r="O1156" s="6" t="s">
        <v>8421</v>
      </c>
      <c r="P1156" s="5">
        <v>0</v>
      </c>
      <c r="Q1156" s="5">
        <v>0</v>
      </c>
      <c r="R1156" s="6"/>
      <c r="S1156" s="7"/>
    </row>
    <row r="1157" spans="1:19" ht="13" x14ac:dyDescent="0.15">
      <c r="A1157" s="5">
        <v>397</v>
      </c>
      <c r="B1157" s="6" t="s">
        <v>28</v>
      </c>
      <c r="C1157" s="6" t="s">
        <v>4252</v>
      </c>
      <c r="D1157" s="5">
        <v>19</v>
      </c>
      <c r="E1157" s="6" t="s">
        <v>1619</v>
      </c>
      <c r="F1157" s="5">
        <v>3</v>
      </c>
      <c r="G1157" s="5">
        <v>1.5</v>
      </c>
      <c r="H1157" s="5">
        <v>1.5</v>
      </c>
      <c r="I1157" s="5">
        <v>127.38</v>
      </c>
      <c r="J1157" s="5">
        <v>128.88</v>
      </c>
      <c r="K1157" s="5">
        <v>126.161</v>
      </c>
      <c r="L1157" s="5">
        <v>127.048</v>
      </c>
      <c r="M1157" s="6" t="s">
        <v>8422</v>
      </c>
      <c r="N1157" s="6" t="s">
        <v>8423</v>
      </c>
      <c r="O1157" s="6" t="s">
        <v>8424</v>
      </c>
      <c r="P1157" s="5">
        <v>0</v>
      </c>
      <c r="Q1157" s="5">
        <v>0</v>
      </c>
      <c r="R1157" s="6"/>
      <c r="S1157" s="7"/>
    </row>
    <row r="1158" spans="1:19" ht="13" x14ac:dyDescent="0.15">
      <c r="A1158" s="5">
        <v>397</v>
      </c>
      <c r="B1158" s="6" t="s">
        <v>28</v>
      </c>
      <c r="C1158" s="6" t="s">
        <v>4252</v>
      </c>
      <c r="D1158" s="5">
        <v>19</v>
      </c>
      <c r="E1158" s="6" t="s">
        <v>1619</v>
      </c>
      <c r="F1158" s="5">
        <v>4</v>
      </c>
      <c r="G1158" s="5">
        <v>1.51</v>
      </c>
      <c r="H1158" s="5">
        <v>1.51</v>
      </c>
      <c r="I1158" s="5">
        <v>128.88</v>
      </c>
      <c r="J1158" s="5">
        <v>130.38999999999999</v>
      </c>
      <c r="K1158" s="5">
        <v>127.048</v>
      </c>
      <c r="L1158" s="5">
        <v>127.941</v>
      </c>
      <c r="M1158" s="6" t="s">
        <v>8425</v>
      </c>
      <c r="N1158" s="6" t="s">
        <v>8426</v>
      </c>
      <c r="O1158" s="6" t="s">
        <v>8427</v>
      </c>
      <c r="P1158" s="5">
        <v>0</v>
      </c>
      <c r="Q1158" s="5">
        <v>0</v>
      </c>
      <c r="R1158" s="6"/>
      <c r="S1158" s="7"/>
    </row>
    <row r="1159" spans="1:19" ht="13" x14ac:dyDescent="0.15">
      <c r="A1159" s="5">
        <v>397</v>
      </c>
      <c r="B1159" s="6" t="s">
        <v>28</v>
      </c>
      <c r="C1159" s="6" t="s">
        <v>4252</v>
      </c>
      <c r="D1159" s="5">
        <v>19</v>
      </c>
      <c r="E1159" s="6" t="s">
        <v>1619</v>
      </c>
      <c r="F1159" s="5">
        <v>5</v>
      </c>
      <c r="G1159" s="5">
        <v>1.49</v>
      </c>
      <c r="H1159" s="5">
        <v>1.49</v>
      </c>
      <c r="I1159" s="5">
        <v>130.38999999999999</v>
      </c>
      <c r="J1159" s="5">
        <v>131.88</v>
      </c>
      <c r="K1159" s="5">
        <v>127.941</v>
      </c>
      <c r="L1159" s="5">
        <v>128.821</v>
      </c>
      <c r="M1159" s="6" t="s">
        <v>8428</v>
      </c>
      <c r="N1159" s="6" t="s">
        <v>8429</v>
      </c>
      <c r="O1159" s="6" t="s">
        <v>8430</v>
      </c>
      <c r="P1159" s="5">
        <v>0</v>
      </c>
      <c r="Q1159" s="5">
        <v>0</v>
      </c>
      <c r="R1159" s="6"/>
      <c r="S1159" s="7"/>
    </row>
    <row r="1160" spans="1:19" ht="13" x14ac:dyDescent="0.15">
      <c r="A1160" s="5">
        <v>397</v>
      </c>
      <c r="B1160" s="6" t="s">
        <v>28</v>
      </c>
      <c r="C1160" s="6" t="s">
        <v>4252</v>
      </c>
      <c r="D1160" s="5">
        <v>19</v>
      </c>
      <c r="E1160" s="6" t="s">
        <v>1619</v>
      </c>
      <c r="F1160" s="5">
        <v>6</v>
      </c>
      <c r="G1160" s="5">
        <v>0.62</v>
      </c>
      <c r="H1160" s="5">
        <v>0.62</v>
      </c>
      <c r="I1160" s="5">
        <v>131.88</v>
      </c>
      <c r="J1160" s="5">
        <v>132.5</v>
      </c>
      <c r="K1160" s="5">
        <v>128.821</v>
      </c>
      <c r="L1160" s="5">
        <v>129.18799999999999</v>
      </c>
      <c r="M1160" s="6" t="s">
        <v>8431</v>
      </c>
      <c r="N1160" s="6" t="s">
        <v>8432</v>
      </c>
      <c r="O1160" s="6" t="s">
        <v>8433</v>
      </c>
      <c r="P1160" s="5">
        <v>0</v>
      </c>
      <c r="Q1160" s="5">
        <v>0</v>
      </c>
      <c r="R1160" s="6"/>
      <c r="S1160" s="7"/>
    </row>
    <row r="1161" spans="1:19" ht="13" x14ac:dyDescent="0.15">
      <c r="A1161" s="5">
        <v>397</v>
      </c>
      <c r="B1161" s="6" t="s">
        <v>28</v>
      </c>
      <c r="C1161" s="6" t="s">
        <v>4252</v>
      </c>
      <c r="D1161" s="5">
        <v>19</v>
      </c>
      <c r="E1161" s="6" t="s">
        <v>1619</v>
      </c>
      <c r="F1161" s="6" t="s">
        <v>119</v>
      </c>
      <c r="G1161" s="5">
        <v>0.19</v>
      </c>
      <c r="H1161" s="5">
        <v>0.19</v>
      </c>
      <c r="I1161" s="5">
        <v>132.5</v>
      </c>
      <c r="J1161" s="5">
        <v>132.69</v>
      </c>
      <c r="K1161" s="5">
        <v>129.18799999999999</v>
      </c>
      <c r="L1161" s="5">
        <v>129.30000000000001</v>
      </c>
      <c r="M1161" s="6" t="s">
        <v>8434</v>
      </c>
      <c r="N1161" s="6" t="s">
        <v>8435</v>
      </c>
      <c r="O1161" s="6" t="s">
        <v>8436</v>
      </c>
      <c r="P1161" s="5">
        <v>0</v>
      </c>
      <c r="Q1161" s="5">
        <v>0</v>
      </c>
      <c r="R1161" s="6"/>
      <c r="S1161" s="7"/>
    </row>
    <row r="1162" spans="1:19" ht="13" x14ac:dyDescent="0.15">
      <c r="A1162" s="5">
        <v>397</v>
      </c>
      <c r="B1162" s="6" t="s">
        <v>28</v>
      </c>
      <c r="C1162" s="6" t="s">
        <v>4252</v>
      </c>
      <c r="D1162" s="5">
        <v>20</v>
      </c>
      <c r="E1162" s="6" t="s">
        <v>1619</v>
      </c>
      <c r="F1162" s="5">
        <v>1</v>
      </c>
      <c r="G1162" s="5">
        <v>1.49</v>
      </c>
      <c r="H1162" s="5">
        <v>1.49</v>
      </c>
      <c r="I1162" s="5">
        <v>129.30000000000001</v>
      </c>
      <c r="J1162" s="5">
        <v>130.79</v>
      </c>
      <c r="K1162" s="5">
        <v>129.30000000000001</v>
      </c>
      <c r="L1162" s="5">
        <v>130.251</v>
      </c>
      <c r="M1162" s="6" t="s">
        <v>8437</v>
      </c>
      <c r="N1162" s="6" t="s">
        <v>8438</v>
      </c>
      <c r="O1162" s="6" t="s">
        <v>8439</v>
      </c>
      <c r="P1162" s="5">
        <v>0</v>
      </c>
      <c r="Q1162" s="5">
        <v>0</v>
      </c>
      <c r="R1162" s="6"/>
      <c r="S1162" s="7"/>
    </row>
    <row r="1163" spans="1:19" ht="13" x14ac:dyDescent="0.15">
      <c r="A1163" s="5">
        <v>397</v>
      </c>
      <c r="B1163" s="6" t="s">
        <v>28</v>
      </c>
      <c r="C1163" s="6" t="s">
        <v>4252</v>
      </c>
      <c r="D1163" s="5">
        <v>20</v>
      </c>
      <c r="E1163" s="6" t="s">
        <v>1619</v>
      </c>
      <c r="F1163" s="5">
        <v>2</v>
      </c>
      <c r="G1163" s="5">
        <v>1.5</v>
      </c>
      <c r="H1163" s="5">
        <v>1.5</v>
      </c>
      <c r="I1163" s="5">
        <v>130.79</v>
      </c>
      <c r="J1163" s="5">
        <v>132.29</v>
      </c>
      <c r="K1163" s="5">
        <v>130.251</v>
      </c>
      <c r="L1163" s="5">
        <v>131.209</v>
      </c>
      <c r="M1163" s="6" t="s">
        <v>8440</v>
      </c>
      <c r="N1163" s="6" t="s">
        <v>8441</v>
      </c>
      <c r="O1163" s="6" t="s">
        <v>8442</v>
      </c>
      <c r="P1163" s="5">
        <v>0</v>
      </c>
      <c r="Q1163" s="5">
        <v>0</v>
      </c>
      <c r="R1163" s="6"/>
      <c r="S1163" s="7"/>
    </row>
    <row r="1164" spans="1:19" ht="13" x14ac:dyDescent="0.15">
      <c r="A1164" s="5">
        <v>397</v>
      </c>
      <c r="B1164" s="6" t="s">
        <v>28</v>
      </c>
      <c r="C1164" s="6" t="s">
        <v>4252</v>
      </c>
      <c r="D1164" s="5">
        <v>20</v>
      </c>
      <c r="E1164" s="6" t="s">
        <v>1619</v>
      </c>
      <c r="F1164" s="5">
        <v>3</v>
      </c>
      <c r="G1164" s="5">
        <v>1.49</v>
      </c>
      <c r="H1164" s="5">
        <v>1.49</v>
      </c>
      <c r="I1164" s="5">
        <v>132.29</v>
      </c>
      <c r="J1164" s="5">
        <v>133.78</v>
      </c>
      <c r="K1164" s="5">
        <v>131.209</v>
      </c>
      <c r="L1164" s="5">
        <v>132.16</v>
      </c>
      <c r="M1164" s="6" t="s">
        <v>8443</v>
      </c>
      <c r="N1164" s="6" t="s">
        <v>8444</v>
      </c>
      <c r="O1164" s="6" t="s">
        <v>8445</v>
      </c>
      <c r="P1164" s="5">
        <v>0</v>
      </c>
      <c r="Q1164" s="5">
        <v>0</v>
      </c>
      <c r="R1164" s="6"/>
      <c r="S1164" s="7"/>
    </row>
    <row r="1165" spans="1:19" ht="13" x14ac:dyDescent="0.15">
      <c r="A1165" s="5">
        <v>397</v>
      </c>
      <c r="B1165" s="6" t="s">
        <v>28</v>
      </c>
      <c r="C1165" s="6" t="s">
        <v>4252</v>
      </c>
      <c r="D1165" s="5">
        <v>20</v>
      </c>
      <c r="E1165" s="6" t="s">
        <v>1619</v>
      </c>
      <c r="F1165" s="5">
        <v>4</v>
      </c>
      <c r="G1165" s="5">
        <v>1.5</v>
      </c>
      <c r="H1165" s="5">
        <v>1.5</v>
      </c>
      <c r="I1165" s="5">
        <v>133.78</v>
      </c>
      <c r="J1165" s="5">
        <v>135.28</v>
      </c>
      <c r="K1165" s="5">
        <v>132.16</v>
      </c>
      <c r="L1165" s="5">
        <v>133.11699999999999</v>
      </c>
      <c r="M1165" s="6" t="s">
        <v>8446</v>
      </c>
      <c r="N1165" s="6" t="s">
        <v>8447</v>
      </c>
      <c r="O1165" s="6" t="s">
        <v>8448</v>
      </c>
      <c r="P1165" s="5">
        <v>0</v>
      </c>
      <c r="Q1165" s="5">
        <v>0</v>
      </c>
      <c r="R1165" s="6"/>
      <c r="S1165" s="7"/>
    </row>
    <row r="1166" spans="1:19" ht="13" x14ac:dyDescent="0.15">
      <c r="A1166" s="5">
        <v>397</v>
      </c>
      <c r="B1166" s="6" t="s">
        <v>28</v>
      </c>
      <c r="C1166" s="6" t="s">
        <v>4252</v>
      </c>
      <c r="D1166" s="5">
        <v>20</v>
      </c>
      <c r="E1166" s="6" t="s">
        <v>1619</v>
      </c>
      <c r="F1166" s="5">
        <v>5</v>
      </c>
      <c r="G1166" s="5">
        <v>1.35</v>
      </c>
      <c r="H1166" s="5">
        <v>1.35</v>
      </c>
      <c r="I1166" s="5">
        <v>135.28</v>
      </c>
      <c r="J1166" s="5">
        <v>136.63</v>
      </c>
      <c r="K1166" s="5">
        <v>133.11699999999999</v>
      </c>
      <c r="L1166" s="5">
        <v>133.97900000000001</v>
      </c>
      <c r="M1166" s="6" t="s">
        <v>8449</v>
      </c>
      <c r="N1166" s="6" t="s">
        <v>8450</v>
      </c>
      <c r="O1166" s="6" t="s">
        <v>8451</v>
      </c>
      <c r="P1166" s="5">
        <v>0</v>
      </c>
      <c r="Q1166" s="5">
        <v>0</v>
      </c>
      <c r="R1166" s="6"/>
      <c r="S1166" s="7"/>
    </row>
    <row r="1167" spans="1:19" ht="13" x14ac:dyDescent="0.15">
      <c r="A1167" s="5">
        <v>397</v>
      </c>
      <c r="B1167" s="6" t="s">
        <v>28</v>
      </c>
      <c r="C1167" s="6" t="s">
        <v>4252</v>
      </c>
      <c r="D1167" s="5">
        <v>20</v>
      </c>
      <c r="E1167" s="6" t="s">
        <v>1619</v>
      </c>
      <c r="F1167" s="6" t="s">
        <v>119</v>
      </c>
      <c r="G1167" s="5">
        <v>0.19</v>
      </c>
      <c r="H1167" s="5">
        <v>0.19</v>
      </c>
      <c r="I1167" s="5">
        <v>136.63</v>
      </c>
      <c r="J1167" s="5">
        <v>136.82</v>
      </c>
      <c r="K1167" s="5">
        <v>133.97900000000001</v>
      </c>
      <c r="L1167" s="5">
        <v>134.1</v>
      </c>
      <c r="M1167" s="6" t="s">
        <v>8452</v>
      </c>
      <c r="N1167" s="6" t="s">
        <v>8453</v>
      </c>
      <c r="O1167" s="6" t="s">
        <v>8454</v>
      </c>
      <c r="P1167" s="5">
        <v>0</v>
      </c>
      <c r="Q1167" s="5">
        <v>0</v>
      </c>
      <c r="R1167" s="6"/>
      <c r="S1167" s="7"/>
    </row>
    <row r="1168" spans="1:19" ht="13" x14ac:dyDescent="0.15">
      <c r="A1168" s="5">
        <v>397</v>
      </c>
      <c r="B1168" s="6" t="s">
        <v>28</v>
      </c>
      <c r="C1168" s="6" t="s">
        <v>4252</v>
      </c>
      <c r="D1168" s="5">
        <v>21</v>
      </c>
      <c r="E1168" s="6" t="s">
        <v>1619</v>
      </c>
      <c r="F1168" s="5">
        <v>1</v>
      </c>
      <c r="G1168" s="5">
        <v>1.49</v>
      </c>
      <c r="H1168" s="5">
        <v>1.49</v>
      </c>
      <c r="I1168" s="5">
        <v>134.1</v>
      </c>
      <c r="J1168" s="5">
        <v>135.59</v>
      </c>
      <c r="K1168" s="5">
        <v>134.1</v>
      </c>
      <c r="L1168" s="5">
        <v>135.09700000000001</v>
      </c>
      <c r="M1168" s="6" t="s">
        <v>8455</v>
      </c>
      <c r="N1168" s="6" t="s">
        <v>8456</v>
      </c>
      <c r="O1168" s="6" t="s">
        <v>8457</v>
      </c>
      <c r="P1168" s="5">
        <v>0</v>
      </c>
      <c r="Q1168" s="5">
        <v>0</v>
      </c>
      <c r="R1168" s="6"/>
      <c r="S1168" s="7"/>
    </row>
    <row r="1169" spans="1:19" ht="13" x14ac:dyDescent="0.15">
      <c r="A1169" s="5">
        <v>397</v>
      </c>
      <c r="B1169" s="6" t="s">
        <v>28</v>
      </c>
      <c r="C1169" s="6" t="s">
        <v>4252</v>
      </c>
      <c r="D1169" s="5">
        <v>21</v>
      </c>
      <c r="E1169" s="6" t="s">
        <v>1619</v>
      </c>
      <c r="F1169" s="5">
        <v>2</v>
      </c>
      <c r="G1169" s="5">
        <v>1.49</v>
      </c>
      <c r="H1169" s="5">
        <v>1.49</v>
      </c>
      <c r="I1169" s="5">
        <v>135.59</v>
      </c>
      <c r="J1169" s="5">
        <v>137.08000000000001</v>
      </c>
      <c r="K1169" s="5">
        <v>135.09700000000001</v>
      </c>
      <c r="L1169" s="5">
        <v>136.095</v>
      </c>
      <c r="M1169" s="6" t="s">
        <v>8458</v>
      </c>
      <c r="N1169" s="6" t="s">
        <v>8459</v>
      </c>
      <c r="O1169" s="6" t="s">
        <v>8460</v>
      </c>
      <c r="P1169" s="5">
        <v>0</v>
      </c>
      <c r="Q1169" s="5">
        <v>0</v>
      </c>
      <c r="R1169" s="6"/>
      <c r="S1169" s="7"/>
    </row>
    <row r="1170" spans="1:19" ht="13" x14ac:dyDescent="0.15">
      <c r="A1170" s="5">
        <v>397</v>
      </c>
      <c r="B1170" s="6" t="s">
        <v>28</v>
      </c>
      <c r="C1170" s="6" t="s">
        <v>4252</v>
      </c>
      <c r="D1170" s="5">
        <v>21</v>
      </c>
      <c r="E1170" s="6" t="s">
        <v>1619</v>
      </c>
      <c r="F1170" s="5">
        <v>3</v>
      </c>
      <c r="G1170" s="5">
        <v>1.5</v>
      </c>
      <c r="H1170" s="5">
        <v>1.5</v>
      </c>
      <c r="I1170" s="5">
        <v>137.08000000000001</v>
      </c>
      <c r="J1170" s="5">
        <v>138.58000000000001</v>
      </c>
      <c r="K1170" s="5">
        <v>136.095</v>
      </c>
      <c r="L1170" s="5">
        <v>137.09899999999999</v>
      </c>
      <c r="M1170" s="6" t="s">
        <v>8461</v>
      </c>
      <c r="N1170" s="6" t="s">
        <v>8462</v>
      </c>
      <c r="O1170" s="6" t="s">
        <v>8463</v>
      </c>
      <c r="P1170" s="5">
        <v>0</v>
      </c>
      <c r="Q1170" s="5">
        <v>0</v>
      </c>
      <c r="R1170" s="6"/>
      <c r="S1170" s="7"/>
    </row>
    <row r="1171" spans="1:19" ht="13" x14ac:dyDescent="0.15">
      <c r="A1171" s="5">
        <v>397</v>
      </c>
      <c r="B1171" s="6" t="s">
        <v>28</v>
      </c>
      <c r="C1171" s="6" t="s">
        <v>4252</v>
      </c>
      <c r="D1171" s="5">
        <v>21</v>
      </c>
      <c r="E1171" s="6" t="s">
        <v>1619</v>
      </c>
      <c r="F1171" s="5">
        <v>4</v>
      </c>
      <c r="G1171" s="5">
        <v>1.49</v>
      </c>
      <c r="H1171" s="5">
        <v>1.49</v>
      </c>
      <c r="I1171" s="5">
        <v>138.58000000000001</v>
      </c>
      <c r="J1171" s="5">
        <v>140.07</v>
      </c>
      <c r="K1171" s="5">
        <v>137.09899999999999</v>
      </c>
      <c r="L1171" s="5">
        <v>138.096</v>
      </c>
      <c r="M1171" s="6" t="s">
        <v>8464</v>
      </c>
      <c r="N1171" s="6" t="s">
        <v>8465</v>
      </c>
      <c r="O1171" s="6" t="s">
        <v>8466</v>
      </c>
      <c r="P1171" s="5">
        <v>0</v>
      </c>
      <c r="Q1171" s="5">
        <v>0</v>
      </c>
      <c r="R1171" s="6"/>
      <c r="S1171" s="7"/>
    </row>
    <row r="1172" spans="1:19" ht="13" x14ac:dyDescent="0.15">
      <c r="A1172" s="5">
        <v>397</v>
      </c>
      <c r="B1172" s="6" t="s">
        <v>28</v>
      </c>
      <c r="C1172" s="6" t="s">
        <v>4252</v>
      </c>
      <c r="D1172" s="5">
        <v>21</v>
      </c>
      <c r="E1172" s="6" t="s">
        <v>1619</v>
      </c>
      <c r="F1172" s="5">
        <v>5</v>
      </c>
      <c r="G1172" s="5">
        <v>1.1499999999999999</v>
      </c>
      <c r="H1172" s="5">
        <v>1.1499999999999999</v>
      </c>
      <c r="I1172" s="5">
        <v>140.07</v>
      </c>
      <c r="J1172" s="5">
        <v>141.22</v>
      </c>
      <c r="K1172" s="5">
        <v>138.096</v>
      </c>
      <c r="L1172" s="5">
        <v>138.86600000000001</v>
      </c>
      <c r="M1172" s="6" t="s">
        <v>8467</v>
      </c>
      <c r="N1172" s="6" t="s">
        <v>8468</v>
      </c>
      <c r="O1172" s="6" t="s">
        <v>8469</v>
      </c>
      <c r="P1172" s="5">
        <v>0</v>
      </c>
      <c r="Q1172" s="5">
        <v>0</v>
      </c>
      <c r="R1172" s="6"/>
      <c r="S1172" s="7"/>
    </row>
    <row r="1173" spans="1:19" ht="13" x14ac:dyDescent="0.15">
      <c r="A1173" s="5">
        <v>397</v>
      </c>
      <c r="B1173" s="6" t="s">
        <v>28</v>
      </c>
      <c r="C1173" s="6" t="s">
        <v>4252</v>
      </c>
      <c r="D1173" s="5">
        <v>21</v>
      </c>
      <c r="E1173" s="6" t="s">
        <v>1619</v>
      </c>
      <c r="F1173" s="6" t="s">
        <v>119</v>
      </c>
      <c r="G1173" s="5">
        <v>0.2</v>
      </c>
      <c r="H1173" s="5">
        <v>0.2</v>
      </c>
      <c r="I1173" s="5">
        <v>141.22</v>
      </c>
      <c r="J1173" s="5">
        <v>141.41999999999999</v>
      </c>
      <c r="K1173" s="5">
        <v>138.86600000000001</v>
      </c>
      <c r="L1173" s="5">
        <v>139</v>
      </c>
      <c r="M1173" s="6" t="s">
        <v>8470</v>
      </c>
      <c r="N1173" s="6" t="s">
        <v>8471</v>
      </c>
      <c r="O1173" s="6" t="s">
        <v>8472</v>
      </c>
      <c r="P1173" s="5">
        <v>0</v>
      </c>
      <c r="Q1173" s="5">
        <v>0</v>
      </c>
      <c r="R1173" s="6"/>
      <c r="S1173" s="7"/>
    </row>
    <row r="1174" spans="1:19" ht="13" x14ac:dyDescent="0.15">
      <c r="A1174" s="5">
        <v>397</v>
      </c>
      <c r="B1174" s="6" t="s">
        <v>28</v>
      </c>
      <c r="C1174" s="6" t="s">
        <v>4252</v>
      </c>
      <c r="D1174" s="5">
        <v>22</v>
      </c>
      <c r="E1174" s="6" t="s">
        <v>1619</v>
      </c>
      <c r="F1174" s="5">
        <v>1</v>
      </c>
      <c r="G1174" s="5">
        <v>1.5</v>
      </c>
      <c r="H1174" s="5">
        <v>1.5</v>
      </c>
      <c r="I1174" s="5">
        <v>139</v>
      </c>
      <c r="J1174" s="5">
        <v>140.5</v>
      </c>
      <c r="K1174" s="5">
        <v>139</v>
      </c>
      <c r="L1174" s="5">
        <v>139.94200000000001</v>
      </c>
      <c r="M1174" s="6" t="s">
        <v>8473</v>
      </c>
      <c r="N1174" s="6" t="s">
        <v>8474</v>
      </c>
      <c r="O1174" s="6" t="s">
        <v>8475</v>
      </c>
      <c r="P1174" s="5">
        <v>0</v>
      </c>
      <c r="Q1174" s="5">
        <v>0</v>
      </c>
      <c r="R1174" s="6"/>
      <c r="S1174" s="7"/>
    </row>
    <row r="1175" spans="1:19" ht="13" x14ac:dyDescent="0.15">
      <c r="A1175" s="5">
        <v>397</v>
      </c>
      <c r="B1175" s="6" t="s">
        <v>28</v>
      </c>
      <c r="C1175" s="6" t="s">
        <v>4252</v>
      </c>
      <c r="D1175" s="5">
        <v>22</v>
      </c>
      <c r="E1175" s="6" t="s">
        <v>1619</v>
      </c>
      <c r="F1175" s="5">
        <v>2</v>
      </c>
      <c r="G1175" s="5">
        <v>1.49</v>
      </c>
      <c r="H1175" s="5">
        <v>1.49</v>
      </c>
      <c r="I1175" s="5">
        <v>140.5</v>
      </c>
      <c r="J1175" s="5">
        <v>141.99</v>
      </c>
      <c r="K1175" s="5">
        <v>139.94200000000001</v>
      </c>
      <c r="L1175" s="5">
        <v>140.87899999999999</v>
      </c>
      <c r="M1175" s="6" t="s">
        <v>8476</v>
      </c>
      <c r="N1175" s="6" t="s">
        <v>8477</v>
      </c>
      <c r="O1175" s="6" t="s">
        <v>8478</v>
      </c>
      <c r="P1175" s="5">
        <v>0</v>
      </c>
      <c r="Q1175" s="5">
        <v>0</v>
      </c>
      <c r="R1175" s="6"/>
      <c r="S1175" s="7"/>
    </row>
    <row r="1176" spans="1:19" ht="13" x14ac:dyDescent="0.15">
      <c r="A1176" s="5">
        <v>397</v>
      </c>
      <c r="B1176" s="6" t="s">
        <v>28</v>
      </c>
      <c r="C1176" s="6" t="s">
        <v>4252</v>
      </c>
      <c r="D1176" s="5">
        <v>22</v>
      </c>
      <c r="E1176" s="6" t="s">
        <v>1619</v>
      </c>
      <c r="F1176" s="5">
        <v>3</v>
      </c>
      <c r="G1176" s="5">
        <v>1.5</v>
      </c>
      <c r="H1176" s="5">
        <v>1.5</v>
      </c>
      <c r="I1176" s="5">
        <v>141.99</v>
      </c>
      <c r="J1176" s="5">
        <v>143.49</v>
      </c>
      <c r="K1176" s="5">
        <v>140.87899999999999</v>
      </c>
      <c r="L1176" s="5">
        <v>141.821</v>
      </c>
      <c r="M1176" s="6" t="s">
        <v>8479</v>
      </c>
      <c r="N1176" s="6" t="s">
        <v>8480</v>
      </c>
      <c r="O1176" s="6" t="s">
        <v>8481</v>
      </c>
      <c r="P1176" s="5">
        <v>0</v>
      </c>
      <c r="Q1176" s="5">
        <v>0</v>
      </c>
      <c r="R1176" s="6"/>
      <c r="S1176" s="7"/>
    </row>
    <row r="1177" spans="1:19" ht="13" x14ac:dyDescent="0.15">
      <c r="A1177" s="5">
        <v>397</v>
      </c>
      <c r="B1177" s="6" t="s">
        <v>28</v>
      </c>
      <c r="C1177" s="6" t="s">
        <v>4252</v>
      </c>
      <c r="D1177" s="5">
        <v>22</v>
      </c>
      <c r="E1177" s="6" t="s">
        <v>1619</v>
      </c>
      <c r="F1177" s="5">
        <v>4</v>
      </c>
      <c r="G1177" s="5">
        <v>1.49</v>
      </c>
      <c r="H1177" s="5">
        <v>1.49</v>
      </c>
      <c r="I1177" s="5">
        <v>143.49</v>
      </c>
      <c r="J1177" s="5">
        <v>144.97999999999999</v>
      </c>
      <c r="K1177" s="5">
        <v>141.821</v>
      </c>
      <c r="L1177" s="5">
        <v>142.75700000000001</v>
      </c>
      <c r="M1177" s="6" t="s">
        <v>8482</v>
      </c>
      <c r="N1177" s="6" t="s">
        <v>8483</v>
      </c>
      <c r="O1177" s="6" t="s">
        <v>8484</v>
      </c>
      <c r="P1177" s="5">
        <v>0</v>
      </c>
      <c r="Q1177" s="5">
        <v>0</v>
      </c>
      <c r="R1177" s="6"/>
      <c r="S1177" s="7"/>
    </row>
    <row r="1178" spans="1:19" ht="13" x14ac:dyDescent="0.15">
      <c r="A1178" s="5">
        <v>397</v>
      </c>
      <c r="B1178" s="6" t="s">
        <v>28</v>
      </c>
      <c r="C1178" s="6" t="s">
        <v>4252</v>
      </c>
      <c r="D1178" s="5">
        <v>22</v>
      </c>
      <c r="E1178" s="6" t="s">
        <v>1619</v>
      </c>
      <c r="F1178" s="5">
        <v>5</v>
      </c>
      <c r="G1178" s="5">
        <v>1.42</v>
      </c>
      <c r="H1178" s="5">
        <v>1.42</v>
      </c>
      <c r="I1178" s="5">
        <v>144.97999999999999</v>
      </c>
      <c r="J1178" s="5">
        <v>146.4</v>
      </c>
      <c r="K1178" s="5">
        <v>142.75700000000001</v>
      </c>
      <c r="L1178" s="5">
        <v>143.649</v>
      </c>
      <c r="M1178" s="6" t="s">
        <v>8485</v>
      </c>
      <c r="N1178" s="6" t="s">
        <v>8486</v>
      </c>
      <c r="O1178" s="6" t="s">
        <v>8487</v>
      </c>
      <c r="P1178" s="5">
        <v>0</v>
      </c>
      <c r="Q1178" s="5">
        <v>0</v>
      </c>
      <c r="R1178" s="6"/>
      <c r="S1178" s="7"/>
    </row>
    <row r="1179" spans="1:19" ht="13" x14ac:dyDescent="0.15">
      <c r="A1179" s="5">
        <v>397</v>
      </c>
      <c r="B1179" s="6" t="s">
        <v>28</v>
      </c>
      <c r="C1179" s="6" t="s">
        <v>4252</v>
      </c>
      <c r="D1179" s="5">
        <v>22</v>
      </c>
      <c r="E1179" s="6" t="s">
        <v>1619</v>
      </c>
      <c r="F1179" s="6" t="s">
        <v>119</v>
      </c>
      <c r="G1179" s="5">
        <v>0.24</v>
      </c>
      <c r="H1179" s="5">
        <v>0.24</v>
      </c>
      <c r="I1179" s="5">
        <v>146.4</v>
      </c>
      <c r="J1179" s="5">
        <v>146.63999999999999</v>
      </c>
      <c r="K1179" s="5">
        <v>143.649</v>
      </c>
      <c r="L1179" s="5">
        <v>143.80000000000001</v>
      </c>
      <c r="M1179" s="6" t="s">
        <v>8488</v>
      </c>
      <c r="N1179" s="6" t="s">
        <v>8489</v>
      </c>
      <c r="O1179" s="6" t="s">
        <v>8490</v>
      </c>
      <c r="P1179" s="5">
        <v>0</v>
      </c>
      <c r="Q1179" s="5">
        <v>0</v>
      </c>
      <c r="R1179" s="6"/>
      <c r="S1179" s="7"/>
    </row>
    <row r="1180" spans="1:19" ht="13" x14ac:dyDescent="0.15">
      <c r="A1180" s="5">
        <v>397</v>
      </c>
      <c r="B1180" s="6" t="s">
        <v>28</v>
      </c>
      <c r="C1180" s="6" t="s">
        <v>4252</v>
      </c>
      <c r="D1180" s="5">
        <v>23</v>
      </c>
      <c r="E1180" s="6" t="s">
        <v>1619</v>
      </c>
      <c r="F1180" s="5">
        <v>1</v>
      </c>
      <c r="G1180" s="5">
        <v>1.49</v>
      </c>
      <c r="H1180" s="5">
        <v>1.5</v>
      </c>
      <c r="I1180" s="5">
        <v>143.80000000000001</v>
      </c>
      <c r="J1180" s="5">
        <v>145.30000000000001</v>
      </c>
      <c r="K1180" s="5">
        <v>143.80000000000001</v>
      </c>
      <c r="L1180" s="5">
        <v>144.84399999999999</v>
      </c>
      <c r="M1180" s="6" t="s">
        <v>8491</v>
      </c>
      <c r="N1180" s="6" t="s">
        <v>8492</v>
      </c>
      <c r="O1180" s="6" t="s">
        <v>8493</v>
      </c>
      <c r="P1180" s="5">
        <v>0</v>
      </c>
      <c r="Q1180" s="5">
        <v>0</v>
      </c>
      <c r="R1180" s="6"/>
      <c r="S1180" s="7"/>
    </row>
    <row r="1181" spans="1:19" ht="13" x14ac:dyDescent="0.15">
      <c r="A1181" s="5">
        <v>397</v>
      </c>
      <c r="B1181" s="6" t="s">
        <v>28</v>
      </c>
      <c r="C1181" s="6" t="s">
        <v>4252</v>
      </c>
      <c r="D1181" s="5">
        <v>23</v>
      </c>
      <c r="E1181" s="6" t="s">
        <v>1619</v>
      </c>
      <c r="F1181" s="5">
        <v>2</v>
      </c>
      <c r="G1181" s="5">
        <v>1.5</v>
      </c>
      <c r="H1181" s="5">
        <v>1.5</v>
      </c>
      <c r="I1181" s="5">
        <v>145.30000000000001</v>
      </c>
      <c r="J1181" s="5">
        <v>146.80000000000001</v>
      </c>
      <c r="K1181" s="5">
        <v>144.84399999999999</v>
      </c>
      <c r="L1181" s="5">
        <v>145.88800000000001</v>
      </c>
      <c r="M1181" s="6" t="s">
        <v>8494</v>
      </c>
      <c r="N1181" s="6" t="s">
        <v>8495</v>
      </c>
      <c r="O1181" s="6" t="s">
        <v>8496</v>
      </c>
      <c r="P1181" s="5">
        <v>0</v>
      </c>
      <c r="Q1181" s="5">
        <v>0</v>
      </c>
      <c r="R1181" s="6"/>
      <c r="S1181" s="7"/>
    </row>
    <row r="1182" spans="1:19" ht="13" x14ac:dyDescent="0.15">
      <c r="A1182" s="5">
        <v>397</v>
      </c>
      <c r="B1182" s="6" t="s">
        <v>28</v>
      </c>
      <c r="C1182" s="6" t="s">
        <v>4252</v>
      </c>
      <c r="D1182" s="5">
        <v>23</v>
      </c>
      <c r="E1182" s="6" t="s">
        <v>1619</v>
      </c>
      <c r="F1182" s="5">
        <v>3</v>
      </c>
      <c r="G1182" s="5">
        <v>1.5</v>
      </c>
      <c r="H1182" s="5">
        <v>1.5</v>
      </c>
      <c r="I1182" s="5">
        <v>146.80000000000001</v>
      </c>
      <c r="J1182" s="5">
        <v>148.30000000000001</v>
      </c>
      <c r="K1182" s="5">
        <v>145.88800000000001</v>
      </c>
      <c r="L1182" s="5">
        <v>146.93199999999999</v>
      </c>
      <c r="M1182" s="6" t="s">
        <v>8497</v>
      </c>
      <c r="N1182" s="6" t="s">
        <v>8498</v>
      </c>
      <c r="O1182" s="6" t="s">
        <v>8499</v>
      </c>
      <c r="P1182" s="5">
        <v>0</v>
      </c>
      <c r="Q1182" s="5">
        <v>0</v>
      </c>
      <c r="R1182" s="6"/>
      <c r="S1182" s="7"/>
    </row>
    <row r="1183" spans="1:19" ht="13" x14ac:dyDescent="0.15">
      <c r="A1183" s="5">
        <v>397</v>
      </c>
      <c r="B1183" s="6" t="s">
        <v>28</v>
      </c>
      <c r="C1183" s="6" t="s">
        <v>4252</v>
      </c>
      <c r="D1183" s="5">
        <v>23</v>
      </c>
      <c r="E1183" s="6" t="s">
        <v>1619</v>
      </c>
      <c r="F1183" s="5">
        <v>4</v>
      </c>
      <c r="G1183" s="5">
        <v>1.5</v>
      </c>
      <c r="H1183" s="5">
        <v>1.5</v>
      </c>
      <c r="I1183" s="5">
        <v>148.30000000000001</v>
      </c>
      <c r="J1183" s="5">
        <v>149.80000000000001</v>
      </c>
      <c r="K1183" s="5">
        <v>146.93199999999999</v>
      </c>
      <c r="L1183" s="5">
        <v>147.976</v>
      </c>
      <c r="M1183" s="6" t="s">
        <v>8500</v>
      </c>
      <c r="N1183" s="6" t="s">
        <v>8501</v>
      </c>
      <c r="O1183" s="6" t="s">
        <v>8502</v>
      </c>
      <c r="P1183" s="5">
        <v>0</v>
      </c>
      <c r="Q1183" s="5">
        <v>0</v>
      </c>
      <c r="R1183" s="6"/>
      <c r="S1183" s="7"/>
    </row>
    <row r="1184" spans="1:19" ht="13" x14ac:dyDescent="0.15">
      <c r="A1184" s="5">
        <v>397</v>
      </c>
      <c r="B1184" s="6" t="s">
        <v>28</v>
      </c>
      <c r="C1184" s="6" t="s">
        <v>4252</v>
      </c>
      <c r="D1184" s="5">
        <v>23</v>
      </c>
      <c r="E1184" s="6" t="s">
        <v>1619</v>
      </c>
      <c r="F1184" s="5">
        <v>5</v>
      </c>
      <c r="G1184" s="5">
        <v>0.88</v>
      </c>
      <c r="H1184" s="5">
        <v>0.88</v>
      </c>
      <c r="I1184" s="5">
        <v>149.80000000000001</v>
      </c>
      <c r="J1184" s="5">
        <v>150.68</v>
      </c>
      <c r="K1184" s="5">
        <v>147.976</v>
      </c>
      <c r="L1184" s="5">
        <v>148.58799999999999</v>
      </c>
      <c r="M1184" s="6" t="s">
        <v>8503</v>
      </c>
      <c r="N1184" s="6" t="s">
        <v>8504</v>
      </c>
      <c r="O1184" s="6" t="s">
        <v>8505</v>
      </c>
      <c r="P1184" s="5">
        <v>0</v>
      </c>
      <c r="Q1184" s="5">
        <v>0</v>
      </c>
      <c r="R1184" s="6"/>
      <c r="S1184" s="7"/>
    </row>
    <row r="1185" spans="1:19" ht="13" x14ac:dyDescent="0.15">
      <c r="A1185" s="5">
        <v>397</v>
      </c>
      <c r="B1185" s="6" t="s">
        <v>28</v>
      </c>
      <c r="C1185" s="6" t="s">
        <v>4252</v>
      </c>
      <c r="D1185" s="5">
        <v>23</v>
      </c>
      <c r="E1185" s="6" t="s">
        <v>1619</v>
      </c>
      <c r="F1185" s="6" t="s">
        <v>119</v>
      </c>
      <c r="G1185" s="5">
        <v>0.16</v>
      </c>
      <c r="H1185" s="5">
        <v>0.16</v>
      </c>
      <c r="I1185" s="5">
        <v>150.68</v>
      </c>
      <c r="J1185" s="5">
        <v>150.84</v>
      </c>
      <c r="K1185" s="5">
        <v>148.58799999999999</v>
      </c>
      <c r="L1185" s="5">
        <v>148.69999999999999</v>
      </c>
      <c r="M1185" s="6" t="s">
        <v>8506</v>
      </c>
      <c r="N1185" s="6" t="s">
        <v>8507</v>
      </c>
      <c r="O1185" s="6" t="s">
        <v>8508</v>
      </c>
      <c r="P1185" s="5">
        <v>0</v>
      </c>
      <c r="Q1185" s="5">
        <v>0</v>
      </c>
      <c r="R1185" s="6"/>
      <c r="S1185" s="7"/>
    </row>
    <row r="1186" spans="1:19" ht="13" x14ac:dyDescent="0.15">
      <c r="A1186" s="5">
        <v>397</v>
      </c>
      <c r="B1186" s="6" t="s">
        <v>28</v>
      </c>
      <c r="C1186" s="6" t="s">
        <v>4252</v>
      </c>
      <c r="D1186" s="5">
        <v>24</v>
      </c>
      <c r="E1186" s="6" t="s">
        <v>1619</v>
      </c>
      <c r="F1186" s="5">
        <v>1</v>
      </c>
      <c r="G1186" s="5">
        <v>1.5</v>
      </c>
      <c r="H1186" s="5">
        <v>1.5</v>
      </c>
      <c r="I1186" s="5">
        <v>148.69999999999999</v>
      </c>
      <c r="J1186" s="5">
        <v>150.19999999999999</v>
      </c>
      <c r="K1186" s="5">
        <v>148.69999999999999</v>
      </c>
      <c r="L1186" s="5">
        <v>149.82</v>
      </c>
      <c r="M1186" s="6" t="s">
        <v>8509</v>
      </c>
      <c r="N1186" s="6" t="s">
        <v>8510</v>
      </c>
      <c r="O1186" s="6" t="s">
        <v>8511</v>
      </c>
      <c r="P1186" s="5">
        <v>0</v>
      </c>
      <c r="Q1186" s="5">
        <v>0</v>
      </c>
      <c r="R1186" s="6"/>
      <c r="S1186" s="7"/>
    </row>
    <row r="1187" spans="1:19" ht="13" x14ac:dyDescent="0.15">
      <c r="A1187" s="5">
        <v>397</v>
      </c>
      <c r="B1187" s="6" t="s">
        <v>28</v>
      </c>
      <c r="C1187" s="6" t="s">
        <v>4252</v>
      </c>
      <c r="D1187" s="5">
        <v>24</v>
      </c>
      <c r="E1187" s="6" t="s">
        <v>1619</v>
      </c>
      <c r="F1187" s="5">
        <v>2</v>
      </c>
      <c r="G1187" s="5">
        <v>1.5</v>
      </c>
      <c r="H1187" s="5">
        <v>1.5</v>
      </c>
      <c r="I1187" s="5">
        <v>150.19999999999999</v>
      </c>
      <c r="J1187" s="5">
        <v>151.69999999999999</v>
      </c>
      <c r="K1187" s="5">
        <v>149.82</v>
      </c>
      <c r="L1187" s="5">
        <v>150.93899999999999</v>
      </c>
      <c r="M1187" s="6" t="s">
        <v>8512</v>
      </c>
      <c r="N1187" s="6" t="s">
        <v>8513</v>
      </c>
      <c r="O1187" s="6" t="s">
        <v>8514</v>
      </c>
      <c r="P1187" s="5">
        <v>0</v>
      </c>
      <c r="Q1187" s="5">
        <v>0</v>
      </c>
      <c r="R1187" s="6"/>
      <c r="S1187" s="7"/>
    </row>
    <row r="1188" spans="1:19" ht="13" x14ac:dyDescent="0.15">
      <c r="A1188" s="5">
        <v>397</v>
      </c>
      <c r="B1188" s="6" t="s">
        <v>28</v>
      </c>
      <c r="C1188" s="6" t="s">
        <v>4252</v>
      </c>
      <c r="D1188" s="5">
        <v>24</v>
      </c>
      <c r="E1188" s="6" t="s">
        <v>1619</v>
      </c>
      <c r="F1188" s="5">
        <v>3</v>
      </c>
      <c r="G1188" s="5">
        <v>1.5</v>
      </c>
      <c r="H1188" s="5">
        <v>1.5</v>
      </c>
      <c r="I1188" s="5">
        <v>151.69999999999999</v>
      </c>
      <c r="J1188" s="5">
        <v>153.19999999999999</v>
      </c>
      <c r="K1188" s="5">
        <v>150.93899999999999</v>
      </c>
      <c r="L1188" s="5">
        <v>152.059</v>
      </c>
      <c r="M1188" s="6" t="s">
        <v>8515</v>
      </c>
      <c r="N1188" s="6" t="s">
        <v>8516</v>
      </c>
      <c r="O1188" s="6" t="s">
        <v>8517</v>
      </c>
      <c r="P1188" s="5">
        <v>0</v>
      </c>
      <c r="Q1188" s="5">
        <v>0</v>
      </c>
      <c r="R1188" s="6"/>
      <c r="S1188" s="7"/>
    </row>
    <row r="1189" spans="1:19" ht="13" x14ac:dyDescent="0.15">
      <c r="A1189" s="5">
        <v>397</v>
      </c>
      <c r="B1189" s="6" t="s">
        <v>28</v>
      </c>
      <c r="C1189" s="6" t="s">
        <v>4252</v>
      </c>
      <c r="D1189" s="5">
        <v>24</v>
      </c>
      <c r="E1189" s="6" t="s">
        <v>1619</v>
      </c>
      <c r="F1189" s="5">
        <v>4</v>
      </c>
      <c r="G1189" s="5">
        <v>1.1599999999999999</v>
      </c>
      <c r="H1189" s="5">
        <v>1.1599999999999999</v>
      </c>
      <c r="I1189" s="5">
        <v>153.19999999999999</v>
      </c>
      <c r="J1189" s="5">
        <v>154.36000000000001</v>
      </c>
      <c r="K1189" s="5">
        <v>152.059</v>
      </c>
      <c r="L1189" s="5">
        <v>152.92500000000001</v>
      </c>
      <c r="M1189" s="6" t="s">
        <v>8518</v>
      </c>
      <c r="N1189" s="6" t="s">
        <v>8519</v>
      </c>
      <c r="O1189" s="6" t="s">
        <v>8520</v>
      </c>
      <c r="P1189" s="5">
        <v>0</v>
      </c>
      <c r="Q1189" s="5">
        <v>0</v>
      </c>
      <c r="R1189" s="6"/>
      <c r="S1189" s="7"/>
    </row>
    <row r="1190" spans="1:19" ht="13" x14ac:dyDescent="0.15">
      <c r="A1190" s="5">
        <v>397</v>
      </c>
      <c r="B1190" s="6" t="s">
        <v>28</v>
      </c>
      <c r="C1190" s="6" t="s">
        <v>4252</v>
      </c>
      <c r="D1190" s="5">
        <v>24</v>
      </c>
      <c r="E1190" s="6" t="s">
        <v>1619</v>
      </c>
      <c r="F1190" s="5">
        <v>5</v>
      </c>
      <c r="G1190" s="5">
        <v>0.52</v>
      </c>
      <c r="H1190" s="5">
        <v>0.52</v>
      </c>
      <c r="I1190" s="5">
        <v>154.36000000000001</v>
      </c>
      <c r="J1190" s="5">
        <v>154.88</v>
      </c>
      <c r="K1190" s="5">
        <v>152.92500000000001</v>
      </c>
      <c r="L1190" s="5">
        <v>153.31299999999999</v>
      </c>
      <c r="M1190" s="6" t="s">
        <v>8521</v>
      </c>
      <c r="N1190" s="6" t="s">
        <v>8522</v>
      </c>
      <c r="O1190" s="6" t="s">
        <v>8523</v>
      </c>
      <c r="P1190" s="5">
        <v>0</v>
      </c>
      <c r="Q1190" s="5">
        <v>0</v>
      </c>
      <c r="R1190" s="6"/>
      <c r="S1190" s="7"/>
    </row>
    <row r="1191" spans="1:19" ht="13" x14ac:dyDescent="0.15">
      <c r="A1191" s="5">
        <v>397</v>
      </c>
      <c r="B1191" s="6" t="s">
        <v>28</v>
      </c>
      <c r="C1191" s="6" t="s">
        <v>4252</v>
      </c>
      <c r="D1191" s="5">
        <v>24</v>
      </c>
      <c r="E1191" s="6" t="s">
        <v>1619</v>
      </c>
      <c r="F1191" s="6" t="s">
        <v>119</v>
      </c>
      <c r="G1191" s="5">
        <v>0.25</v>
      </c>
      <c r="H1191" s="5">
        <v>0.25</v>
      </c>
      <c r="I1191" s="5">
        <v>154.88</v>
      </c>
      <c r="J1191" s="5">
        <v>155.13</v>
      </c>
      <c r="K1191" s="5">
        <v>153.31299999999999</v>
      </c>
      <c r="L1191" s="5">
        <v>153.5</v>
      </c>
      <c r="M1191" s="6" t="s">
        <v>8524</v>
      </c>
      <c r="N1191" s="6" t="s">
        <v>8525</v>
      </c>
      <c r="O1191" s="6" t="s">
        <v>8526</v>
      </c>
      <c r="P1191" s="5">
        <v>0</v>
      </c>
      <c r="Q1191" s="5">
        <v>0</v>
      </c>
      <c r="R1191" s="6"/>
      <c r="S1191" s="7"/>
    </row>
    <row r="1192" spans="1:19" ht="13" x14ac:dyDescent="0.15">
      <c r="A1192" s="5">
        <v>397</v>
      </c>
      <c r="B1192" s="6" t="s">
        <v>28</v>
      </c>
      <c r="C1192" s="6" t="s">
        <v>4252</v>
      </c>
      <c r="D1192" s="5">
        <v>25</v>
      </c>
      <c r="E1192" s="6" t="s">
        <v>1619</v>
      </c>
      <c r="F1192" s="5">
        <v>1</v>
      </c>
      <c r="G1192" s="5">
        <v>1.49</v>
      </c>
      <c r="H1192" s="5">
        <v>1.49</v>
      </c>
      <c r="I1192" s="5">
        <v>153.5</v>
      </c>
      <c r="J1192" s="5">
        <v>154.99</v>
      </c>
      <c r="K1192" s="5">
        <v>153.5</v>
      </c>
      <c r="L1192" s="5">
        <v>154.41499999999999</v>
      </c>
      <c r="M1192" s="6" t="s">
        <v>8527</v>
      </c>
      <c r="N1192" s="6" t="s">
        <v>8528</v>
      </c>
      <c r="O1192" s="6" t="s">
        <v>8529</v>
      </c>
      <c r="P1192" s="5">
        <v>0</v>
      </c>
      <c r="Q1192" s="5">
        <v>0</v>
      </c>
      <c r="R1192" s="6"/>
      <c r="S1192" s="7"/>
    </row>
    <row r="1193" spans="1:19" ht="13" x14ac:dyDescent="0.15">
      <c r="A1193" s="5">
        <v>397</v>
      </c>
      <c r="B1193" s="6" t="s">
        <v>28</v>
      </c>
      <c r="C1193" s="6" t="s">
        <v>4252</v>
      </c>
      <c r="D1193" s="5">
        <v>25</v>
      </c>
      <c r="E1193" s="6" t="s">
        <v>1619</v>
      </c>
      <c r="F1193" s="5">
        <v>2</v>
      </c>
      <c r="G1193" s="5">
        <v>1.5</v>
      </c>
      <c r="H1193" s="5">
        <v>1.5</v>
      </c>
      <c r="I1193" s="5">
        <v>154.99</v>
      </c>
      <c r="J1193" s="5">
        <v>156.49</v>
      </c>
      <c r="K1193" s="5">
        <v>154.41499999999999</v>
      </c>
      <c r="L1193" s="5">
        <v>155.33600000000001</v>
      </c>
      <c r="M1193" s="6" t="s">
        <v>8530</v>
      </c>
      <c r="N1193" s="6" t="s">
        <v>8531</v>
      </c>
      <c r="O1193" s="6" t="s">
        <v>8532</v>
      </c>
      <c r="P1193" s="5">
        <v>0</v>
      </c>
      <c r="Q1193" s="5">
        <v>0</v>
      </c>
      <c r="R1193" s="6"/>
      <c r="S1193" s="7"/>
    </row>
    <row r="1194" spans="1:19" ht="13" x14ac:dyDescent="0.15">
      <c r="A1194" s="5">
        <v>397</v>
      </c>
      <c r="B1194" s="6" t="s">
        <v>28</v>
      </c>
      <c r="C1194" s="6" t="s">
        <v>4252</v>
      </c>
      <c r="D1194" s="5">
        <v>25</v>
      </c>
      <c r="E1194" s="6" t="s">
        <v>1619</v>
      </c>
      <c r="F1194" s="5">
        <v>3</v>
      </c>
      <c r="G1194" s="5">
        <v>1.49</v>
      </c>
      <c r="H1194" s="5">
        <v>1.5</v>
      </c>
      <c r="I1194" s="5">
        <v>156.49</v>
      </c>
      <c r="J1194" s="5">
        <v>157.99</v>
      </c>
      <c r="K1194" s="5">
        <v>155.33600000000001</v>
      </c>
      <c r="L1194" s="5">
        <v>156.25700000000001</v>
      </c>
      <c r="M1194" s="6" t="s">
        <v>8533</v>
      </c>
      <c r="N1194" s="6" t="s">
        <v>8534</v>
      </c>
      <c r="O1194" s="6" t="s">
        <v>8535</v>
      </c>
      <c r="P1194" s="5">
        <v>0</v>
      </c>
      <c r="Q1194" s="5">
        <v>0</v>
      </c>
      <c r="R1194" s="6"/>
      <c r="S1194" s="7"/>
    </row>
    <row r="1195" spans="1:19" ht="13" x14ac:dyDescent="0.15">
      <c r="A1195" s="5">
        <v>397</v>
      </c>
      <c r="B1195" s="6" t="s">
        <v>28</v>
      </c>
      <c r="C1195" s="6" t="s">
        <v>4252</v>
      </c>
      <c r="D1195" s="5">
        <v>25</v>
      </c>
      <c r="E1195" s="6" t="s">
        <v>1619</v>
      </c>
      <c r="F1195" s="5">
        <v>4</v>
      </c>
      <c r="G1195" s="5">
        <v>1.5</v>
      </c>
      <c r="H1195" s="5">
        <v>1.5</v>
      </c>
      <c r="I1195" s="5">
        <v>157.99</v>
      </c>
      <c r="J1195" s="5">
        <v>159.49</v>
      </c>
      <c r="K1195" s="5">
        <v>156.25700000000001</v>
      </c>
      <c r="L1195" s="5">
        <v>157.178</v>
      </c>
      <c r="M1195" s="6" t="s">
        <v>8536</v>
      </c>
      <c r="N1195" s="6" t="s">
        <v>8537</v>
      </c>
      <c r="O1195" s="6" t="s">
        <v>8538</v>
      </c>
      <c r="P1195" s="5">
        <v>0</v>
      </c>
      <c r="Q1195" s="5">
        <v>0</v>
      </c>
      <c r="R1195" s="6"/>
      <c r="S1195" s="7"/>
    </row>
    <row r="1196" spans="1:19" ht="13" x14ac:dyDescent="0.15">
      <c r="A1196" s="5">
        <v>397</v>
      </c>
      <c r="B1196" s="6" t="s">
        <v>28</v>
      </c>
      <c r="C1196" s="6" t="s">
        <v>4252</v>
      </c>
      <c r="D1196" s="5">
        <v>25</v>
      </c>
      <c r="E1196" s="6" t="s">
        <v>1619</v>
      </c>
      <c r="F1196" s="5">
        <v>5</v>
      </c>
      <c r="G1196" s="5">
        <v>1.28</v>
      </c>
      <c r="H1196" s="5">
        <v>1.28</v>
      </c>
      <c r="I1196" s="5">
        <v>159.49</v>
      </c>
      <c r="J1196" s="5">
        <v>160.77000000000001</v>
      </c>
      <c r="K1196" s="5">
        <v>157.178</v>
      </c>
      <c r="L1196" s="5">
        <v>157.964</v>
      </c>
      <c r="M1196" s="6" t="s">
        <v>8539</v>
      </c>
      <c r="N1196" s="6" t="s">
        <v>8540</v>
      </c>
      <c r="O1196" s="6" t="s">
        <v>8541</v>
      </c>
      <c r="P1196" s="5">
        <v>0</v>
      </c>
      <c r="Q1196" s="5">
        <v>0</v>
      </c>
      <c r="R1196" s="6"/>
      <c r="S1196" s="7"/>
    </row>
    <row r="1197" spans="1:19" ht="13" x14ac:dyDescent="0.15">
      <c r="A1197" s="5">
        <v>397</v>
      </c>
      <c r="B1197" s="6" t="s">
        <v>28</v>
      </c>
      <c r="C1197" s="6" t="s">
        <v>4252</v>
      </c>
      <c r="D1197" s="5">
        <v>25</v>
      </c>
      <c r="E1197" s="6" t="s">
        <v>1619</v>
      </c>
      <c r="F1197" s="5">
        <v>6</v>
      </c>
      <c r="G1197" s="5">
        <v>0.51</v>
      </c>
      <c r="H1197" s="5">
        <v>0.51</v>
      </c>
      <c r="I1197" s="5">
        <v>160.77000000000001</v>
      </c>
      <c r="J1197" s="5">
        <v>161.28</v>
      </c>
      <c r="K1197" s="5">
        <v>157.964</v>
      </c>
      <c r="L1197" s="5">
        <v>158.27699999999999</v>
      </c>
      <c r="M1197" s="6" t="s">
        <v>8542</v>
      </c>
      <c r="N1197" s="6" t="s">
        <v>8543</v>
      </c>
      <c r="O1197" s="6" t="s">
        <v>8544</v>
      </c>
      <c r="P1197" s="5">
        <v>0</v>
      </c>
      <c r="Q1197" s="5">
        <v>0</v>
      </c>
      <c r="R1197" s="6"/>
      <c r="S1197" s="7"/>
    </row>
    <row r="1198" spans="1:19" ht="13" x14ac:dyDescent="0.15">
      <c r="A1198" s="5">
        <v>397</v>
      </c>
      <c r="B1198" s="6" t="s">
        <v>28</v>
      </c>
      <c r="C1198" s="6" t="s">
        <v>4252</v>
      </c>
      <c r="D1198" s="5">
        <v>25</v>
      </c>
      <c r="E1198" s="6" t="s">
        <v>1619</v>
      </c>
      <c r="F1198" s="6" t="s">
        <v>119</v>
      </c>
      <c r="G1198" s="5">
        <v>0.2</v>
      </c>
      <c r="H1198" s="5">
        <v>0.2</v>
      </c>
      <c r="I1198" s="5">
        <v>161.28</v>
      </c>
      <c r="J1198" s="5">
        <v>161.47999999999999</v>
      </c>
      <c r="K1198" s="5">
        <v>158.27699999999999</v>
      </c>
      <c r="L1198" s="5">
        <v>158.4</v>
      </c>
      <c r="M1198" s="6" t="s">
        <v>8545</v>
      </c>
      <c r="N1198" s="6" t="s">
        <v>8546</v>
      </c>
      <c r="O1198" s="6" t="s">
        <v>8547</v>
      </c>
      <c r="P1198" s="5">
        <v>0</v>
      </c>
      <c r="Q1198" s="5">
        <v>0</v>
      </c>
      <c r="R1198" s="6"/>
      <c r="S1198" s="7"/>
    </row>
    <row r="1199" spans="1:19" ht="13" x14ac:dyDescent="0.15">
      <c r="A1199" s="5">
        <v>397</v>
      </c>
      <c r="B1199" s="6" t="s">
        <v>28</v>
      </c>
      <c r="C1199" s="6" t="s">
        <v>4252</v>
      </c>
      <c r="D1199" s="5">
        <v>26</v>
      </c>
      <c r="E1199" s="6" t="s">
        <v>1619</v>
      </c>
      <c r="F1199" s="5">
        <v>1</v>
      </c>
      <c r="G1199" s="5">
        <v>1.5</v>
      </c>
      <c r="H1199" s="5">
        <v>1.5</v>
      </c>
      <c r="I1199" s="5">
        <v>158.4</v>
      </c>
      <c r="J1199" s="5">
        <v>159.9</v>
      </c>
      <c r="K1199" s="5">
        <v>158.4</v>
      </c>
      <c r="L1199" s="5">
        <v>159.53100000000001</v>
      </c>
      <c r="M1199" s="6" t="s">
        <v>8548</v>
      </c>
      <c r="N1199" s="6" t="s">
        <v>8549</v>
      </c>
      <c r="O1199" s="6" t="s">
        <v>8550</v>
      </c>
      <c r="P1199" s="5">
        <v>0</v>
      </c>
      <c r="Q1199" s="5">
        <v>0</v>
      </c>
      <c r="R1199" s="6"/>
      <c r="S1199" s="7"/>
    </row>
    <row r="1200" spans="1:19" ht="13" x14ac:dyDescent="0.15">
      <c r="A1200" s="5">
        <v>397</v>
      </c>
      <c r="B1200" s="6" t="s">
        <v>28</v>
      </c>
      <c r="C1200" s="6" t="s">
        <v>4252</v>
      </c>
      <c r="D1200" s="5">
        <v>26</v>
      </c>
      <c r="E1200" s="6" t="s">
        <v>1619</v>
      </c>
      <c r="F1200" s="5">
        <v>2</v>
      </c>
      <c r="G1200" s="5">
        <v>1.49</v>
      </c>
      <c r="H1200" s="5">
        <v>1.49</v>
      </c>
      <c r="I1200" s="5">
        <v>159.9</v>
      </c>
      <c r="J1200" s="5">
        <v>161.38999999999999</v>
      </c>
      <c r="K1200" s="5">
        <v>159.53100000000001</v>
      </c>
      <c r="L1200" s="5">
        <v>160.654</v>
      </c>
      <c r="M1200" s="6" t="s">
        <v>8551</v>
      </c>
      <c r="N1200" s="6" t="s">
        <v>8552</v>
      </c>
      <c r="O1200" s="6" t="s">
        <v>8553</v>
      </c>
      <c r="P1200" s="5">
        <v>0</v>
      </c>
      <c r="Q1200" s="5">
        <v>0</v>
      </c>
      <c r="R1200" s="6"/>
      <c r="S1200" s="7"/>
    </row>
    <row r="1201" spans="1:19" ht="13" x14ac:dyDescent="0.15">
      <c r="A1201" s="5">
        <v>397</v>
      </c>
      <c r="B1201" s="6" t="s">
        <v>28</v>
      </c>
      <c r="C1201" s="6" t="s">
        <v>4252</v>
      </c>
      <c r="D1201" s="5">
        <v>26</v>
      </c>
      <c r="E1201" s="6" t="s">
        <v>1619</v>
      </c>
      <c r="F1201" s="5">
        <v>3</v>
      </c>
      <c r="G1201" s="5">
        <v>1.5</v>
      </c>
      <c r="H1201" s="5">
        <v>1.5</v>
      </c>
      <c r="I1201" s="5">
        <v>161.38999999999999</v>
      </c>
      <c r="J1201" s="5">
        <v>162.88999999999999</v>
      </c>
      <c r="K1201" s="5">
        <v>160.654</v>
      </c>
      <c r="L1201" s="5">
        <v>161.785</v>
      </c>
      <c r="M1201" s="6" t="s">
        <v>8554</v>
      </c>
      <c r="N1201" s="6" t="s">
        <v>8555</v>
      </c>
      <c r="O1201" s="6" t="s">
        <v>8556</v>
      </c>
      <c r="P1201" s="5">
        <v>0</v>
      </c>
      <c r="Q1201" s="5">
        <v>0</v>
      </c>
      <c r="R1201" s="6"/>
      <c r="S1201" s="7"/>
    </row>
    <row r="1202" spans="1:19" ht="13" x14ac:dyDescent="0.15">
      <c r="A1202" s="5">
        <v>397</v>
      </c>
      <c r="B1202" s="6" t="s">
        <v>28</v>
      </c>
      <c r="C1202" s="6" t="s">
        <v>4252</v>
      </c>
      <c r="D1202" s="5">
        <v>26</v>
      </c>
      <c r="E1202" s="6" t="s">
        <v>1619</v>
      </c>
      <c r="F1202" s="5">
        <v>4</v>
      </c>
      <c r="G1202" s="5">
        <v>1.5</v>
      </c>
      <c r="H1202" s="5">
        <v>1.5</v>
      </c>
      <c r="I1202" s="5">
        <v>162.88999999999999</v>
      </c>
      <c r="J1202" s="5">
        <v>164.39</v>
      </c>
      <c r="K1202" s="5">
        <v>161.785</v>
      </c>
      <c r="L1202" s="5">
        <v>162.91499999999999</v>
      </c>
      <c r="M1202" s="6" t="s">
        <v>8557</v>
      </c>
      <c r="N1202" s="6" t="s">
        <v>8558</v>
      </c>
      <c r="O1202" s="6" t="s">
        <v>8559</v>
      </c>
      <c r="P1202" s="5">
        <v>0</v>
      </c>
      <c r="Q1202" s="5">
        <v>0</v>
      </c>
      <c r="R1202" s="6"/>
      <c r="S1202" s="7"/>
    </row>
    <row r="1203" spans="1:19" ht="13" x14ac:dyDescent="0.15">
      <c r="A1203" s="5">
        <v>397</v>
      </c>
      <c r="B1203" s="6" t="s">
        <v>28</v>
      </c>
      <c r="C1203" s="6" t="s">
        <v>4252</v>
      </c>
      <c r="D1203" s="5">
        <v>26</v>
      </c>
      <c r="E1203" s="6" t="s">
        <v>1619</v>
      </c>
      <c r="F1203" s="5">
        <v>5</v>
      </c>
      <c r="G1203" s="5">
        <v>1.29</v>
      </c>
      <c r="H1203" s="5">
        <v>1.29</v>
      </c>
      <c r="I1203" s="5">
        <v>164.39</v>
      </c>
      <c r="J1203" s="5">
        <v>165.68</v>
      </c>
      <c r="K1203" s="5">
        <v>162.91499999999999</v>
      </c>
      <c r="L1203" s="5">
        <v>163.88800000000001</v>
      </c>
      <c r="M1203" s="6" t="s">
        <v>8560</v>
      </c>
      <c r="N1203" s="6" t="s">
        <v>8561</v>
      </c>
      <c r="O1203" s="6" t="s">
        <v>8562</v>
      </c>
      <c r="P1203" s="5">
        <v>0</v>
      </c>
      <c r="Q1203" s="5">
        <v>0</v>
      </c>
      <c r="R1203" s="6"/>
      <c r="S1203" s="7"/>
    </row>
    <row r="1204" spans="1:19" ht="13" x14ac:dyDescent="0.15">
      <c r="A1204" s="5">
        <v>397</v>
      </c>
      <c r="B1204" s="6" t="s">
        <v>28</v>
      </c>
      <c r="C1204" s="6" t="s">
        <v>4252</v>
      </c>
      <c r="D1204" s="5">
        <v>26</v>
      </c>
      <c r="E1204" s="6" t="s">
        <v>1619</v>
      </c>
      <c r="F1204" s="5">
        <v>6</v>
      </c>
      <c r="G1204" s="5">
        <v>0.51</v>
      </c>
      <c r="H1204" s="5">
        <v>0.51</v>
      </c>
      <c r="I1204" s="5">
        <v>165.68</v>
      </c>
      <c r="J1204" s="5">
        <v>166.19</v>
      </c>
      <c r="K1204" s="5">
        <v>163.88800000000001</v>
      </c>
      <c r="L1204" s="5">
        <v>164.27199999999999</v>
      </c>
      <c r="M1204" s="6" t="s">
        <v>8563</v>
      </c>
      <c r="N1204" s="6" t="s">
        <v>8564</v>
      </c>
      <c r="O1204" s="6" t="s">
        <v>8565</v>
      </c>
      <c r="P1204" s="5">
        <v>0</v>
      </c>
      <c r="Q1204" s="5">
        <v>0</v>
      </c>
      <c r="R1204" s="6"/>
      <c r="S1204" s="7"/>
    </row>
    <row r="1205" spans="1:19" ht="13" x14ac:dyDescent="0.15">
      <c r="A1205" s="5">
        <v>397</v>
      </c>
      <c r="B1205" s="6" t="s">
        <v>28</v>
      </c>
      <c r="C1205" s="6" t="s">
        <v>4252</v>
      </c>
      <c r="D1205" s="5">
        <v>26</v>
      </c>
      <c r="E1205" s="6" t="s">
        <v>1619</v>
      </c>
      <c r="F1205" s="6" t="s">
        <v>119</v>
      </c>
      <c r="G1205" s="5">
        <v>0.17</v>
      </c>
      <c r="H1205" s="5">
        <v>0.17</v>
      </c>
      <c r="I1205" s="5">
        <v>166.19</v>
      </c>
      <c r="J1205" s="5">
        <v>166.36</v>
      </c>
      <c r="K1205" s="5">
        <v>164.27199999999999</v>
      </c>
      <c r="L1205" s="5">
        <v>164.4</v>
      </c>
      <c r="M1205" s="6" t="s">
        <v>8566</v>
      </c>
      <c r="N1205" s="6" t="s">
        <v>8567</v>
      </c>
      <c r="O1205" s="6" t="s">
        <v>8568</v>
      </c>
      <c r="P1205" s="5">
        <v>0</v>
      </c>
      <c r="Q1205" s="5">
        <v>0</v>
      </c>
      <c r="R1205" s="6"/>
      <c r="S1205" s="7"/>
    </row>
    <row r="1206" spans="1:19" ht="13" x14ac:dyDescent="0.15">
      <c r="A1206" s="5">
        <v>397</v>
      </c>
      <c r="B1206" s="6" t="s">
        <v>28</v>
      </c>
      <c r="C1206" s="6" t="s">
        <v>4252</v>
      </c>
      <c r="D1206" s="5">
        <v>27</v>
      </c>
      <c r="E1206" s="6" t="s">
        <v>1619</v>
      </c>
      <c r="F1206" s="5">
        <v>1</v>
      </c>
      <c r="G1206" s="5">
        <v>1.49</v>
      </c>
      <c r="H1206" s="5">
        <v>1.49</v>
      </c>
      <c r="I1206" s="5">
        <v>164.4</v>
      </c>
      <c r="J1206" s="5">
        <v>165.89</v>
      </c>
      <c r="K1206" s="5">
        <v>164.4</v>
      </c>
      <c r="L1206" s="5">
        <v>165.458</v>
      </c>
      <c r="M1206" s="6" t="s">
        <v>8569</v>
      </c>
      <c r="N1206" s="6" t="s">
        <v>8570</v>
      </c>
      <c r="O1206" s="6" t="s">
        <v>8571</v>
      </c>
      <c r="P1206" s="5">
        <v>0</v>
      </c>
      <c r="Q1206" s="5">
        <v>0</v>
      </c>
      <c r="R1206" s="6"/>
      <c r="S1206" s="7"/>
    </row>
    <row r="1207" spans="1:19" ht="13" x14ac:dyDescent="0.15">
      <c r="A1207" s="5">
        <v>397</v>
      </c>
      <c r="B1207" s="6" t="s">
        <v>28</v>
      </c>
      <c r="C1207" s="6" t="s">
        <v>4252</v>
      </c>
      <c r="D1207" s="5">
        <v>27</v>
      </c>
      <c r="E1207" s="6" t="s">
        <v>1619</v>
      </c>
      <c r="F1207" s="5">
        <v>2</v>
      </c>
      <c r="G1207" s="5">
        <v>1.49</v>
      </c>
      <c r="H1207" s="5">
        <v>1.49</v>
      </c>
      <c r="I1207" s="5">
        <v>165.89</v>
      </c>
      <c r="J1207" s="5">
        <v>167.38</v>
      </c>
      <c r="K1207" s="5">
        <v>165.458</v>
      </c>
      <c r="L1207" s="5">
        <v>166.51599999999999</v>
      </c>
      <c r="M1207" s="6" t="s">
        <v>8572</v>
      </c>
      <c r="N1207" s="6" t="s">
        <v>8573</v>
      </c>
      <c r="O1207" s="6" t="s">
        <v>8574</v>
      </c>
      <c r="P1207" s="5">
        <v>0</v>
      </c>
      <c r="Q1207" s="5">
        <v>0</v>
      </c>
      <c r="R1207" s="6"/>
      <c r="S1207" s="7"/>
    </row>
    <row r="1208" spans="1:19" ht="13" x14ac:dyDescent="0.15">
      <c r="A1208" s="5">
        <v>397</v>
      </c>
      <c r="B1208" s="6" t="s">
        <v>28</v>
      </c>
      <c r="C1208" s="6" t="s">
        <v>4252</v>
      </c>
      <c r="D1208" s="5">
        <v>27</v>
      </c>
      <c r="E1208" s="6" t="s">
        <v>1619</v>
      </c>
      <c r="F1208" s="5">
        <v>3</v>
      </c>
      <c r="G1208" s="5">
        <v>1.5</v>
      </c>
      <c r="H1208" s="5">
        <v>1.5</v>
      </c>
      <c r="I1208" s="5">
        <v>167.38</v>
      </c>
      <c r="J1208" s="5">
        <v>168.88</v>
      </c>
      <c r="K1208" s="5">
        <v>166.51599999999999</v>
      </c>
      <c r="L1208" s="5">
        <v>167.58099999999999</v>
      </c>
      <c r="M1208" s="6" t="s">
        <v>8575</v>
      </c>
      <c r="N1208" s="6" t="s">
        <v>8576</v>
      </c>
      <c r="O1208" s="6" t="s">
        <v>8577</v>
      </c>
      <c r="P1208" s="5">
        <v>0</v>
      </c>
      <c r="Q1208" s="5">
        <v>0</v>
      </c>
      <c r="R1208" s="6"/>
      <c r="S1208" s="7"/>
    </row>
    <row r="1209" spans="1:19" ht="13" x14ac:dyDescent="0.15">
      <c r="A1209" s="5">
        <v>397</v>
      </c>
      <c r="B1209" s="6" t="s">
        <v>28</v>
      </c>
      <c r="C1209" s="6" t="s">
        <v>4252</v>
      </c>
      <c r="D1209" s="5">
        <v>27</v>
      </c>
      <c r="E1209" s="6" t="s">
        <v>1619</v>
      </c>
      <c r="F1209" s="5">
        <v>4</v>
      </c>
      <c r="G1209" s="5">
        <v>1.5</v>
      </c>
      <c r="H1209" s="5">
        <v>1.5</v>
      </c>
      <c r="I1209" s="5">
        <v>168.88</v>
      </c>
      <c r="J1209" s="5">
        <v>170.38</v>
      </c>
      <c r="K1209" s="5">
        <v>167.58099999999999</v>
      </c>
      <c r="L1209" s="5">
        <v>168.64599999999999</v>
      </c>
      <c r="M1209" s="6" t="s">
        <v>8578</v>
      </c>
      <c r="N1209" s="6" t="s">
        <v>8579</v>
      </c>
      <c r="O1209" s="6" t="s">
        <v>8580</v>
      </c>
      <c r="P1209" s="5">
        <v>0</v>
      </c>
      <c r="Q1209" s="5">
        <v>0</v>
      </c>
      <c r="R1209" s="6"/>
      <c r="S1209" s="7"/>
    </row>
    <row r="1210" spans="1:19" ht="13" x14ac:dyDescent="0.15">
      <c r="A1210" s="5">
        <v>397</v>
      </c>
      <c r="B1210" s="6" t="s">
        <v>28</v>
      </c>
      <c r="C1210" s="6" t="s">
        <v>4252</v>
      </c>
      <c r="D1210" s="5">
        <v>27</v>
      </c>
      <c r="E1210" s="6" t="s">
        <v>1619</v>
      </c>
      <c r="F1210" s="5">
        <v>5</v>
      </c>
      <c r="G1210" s="5">
        <v>0.7</v>
      </c>
      <c r="H1210" s="5">
        <v>0.7</v>
      </c>
      <c r="I1210" s="5">
        <v>170.38</v>
      </c>
      <c r="J1210" s="5">
        <v>171.08</v>
      </c>
      <c r="K1210" s="5">
        <v>168.64599999999999</v>
      </c>
      <c r="L1210" s="5">
        <v>169.143</v>
      </c>
      <c r="M1210" s="6" t="s">
        <v>8581</v>
      </c>
      <c r="N1210" s="6" t="s">
        <v>8582</v>
      </c>
      <c r="O1210" s="6" t="s">
        <v>8583</v>
      </c>
      <c r="P1210" s="5">
        <v>0</v>
      </c>
      <c r="Q1210" s="5">
        <v>0</v>
      </c>
      <c r="R1210" s="6"/>
      <c r="S1210" s="7"/>
    </row>
    <row r="1211" spans="1:19" ht="13" x14ac:dyDescent="0.15">
      <c r="A1211" s="5">
        <v>397</v>
      </c>
      <c r="B1211" s="6" t="s">
        <v>28</v>
      </c>
      <c r="C1211" s="6" t="s">
        <v>4252</v>
      </c>
      <c r="D1211" s="5">
        <v>27</v>
      </c>
      <c r="E1211" s="6" t="s">
        <v>1619</v>
      </c>
      <c r="F1211" s="6" t="s">
        <v>119</v>
      </c>
      <c r="G1211" s="5">
        <v>0.22</v>
      </c>
      <c r="H1211" s="5">
        <v>0.22</v>
      </c>
      <c r="I1211" s="5">
        <v>171.08</v>
      </c>
      <c r="J1211" s="5">
        <v>171.3</v>
      </c>
      <c r="K1211" s="5">
        <v>169.143</v>
      </c>
      <c r="L1211" s="5">
        <v>169.3</v>
      </c>
      <c r="M1211" s="6" t="s">
        <v>8584</v>
      </c>
      <c r="N1211" s="6" t="s">
        <v>8585</v>
      </c>
      <c r="O1211" s="6" t="s">
        <v>8586</v>
      </c>
      <c r="P1211" s="5">
        <v>0</v>
      </c>
      <c r="Q1211" s="5">
        <v>0</v>
      </c>
      <c r="R1211" s="6"/>
      <c r="S1211" s="7"/>
    </row>
    <row r="1212" spans="1:19" ht="13" x14ac:dyDescent="0.15">
      <c r="A1212" s="5">
        <v>397</v>
      </c>
      <c r="B1212" s="6" t="s">
        <v>28</v>
      </c>
      <c r="C1212" s="6" t="s">
        <v>4252</v>
      </c>
      <c r="D1212" s="5">
        <v>28</v>
      </c>
      <c r="E1212" s="6" t="s">
        <v>1619</v>
      </c>
      <c r="F1212" s="5">
        <v>1</v>
      </c>
      <c r="G1212" s="5">
        <v>1.49</v>
      </c>
      <c r="H1212" s="5">
        <v>1.49</v>
      </c>
      <c r="I1212" s="5">
        <v>169.3</v>
      </c>
      <c r="J1212" s="5">
        <v>170.79</v>
      </c>
      <c r="K1212" s="5">
        <v>169.3</v>
      </c>
      <c r="L1212" s="5">
        <v>170.21199999999999</v>
      </c>
      <c r="M1212" s="6" t="s">
        <v>8587</v>
      </c>
      <c r="N1212" s="6" t="s">
        <v>8588</v>
      </c>
      <c r="O1212" s="6" t="s">
        <v>8589</v>
      </c>
      <c r="P1212" s="5">
        <v>0</v>
      </c>
      <c r="Q1212" s="5">
        <v>0</v>
      </c>
      <c r="R1212" s="6"/>
      <c r="S1212" s="7"/>
    </row>
    <row r="1213" spans="1:19" ht="13" x14ac:dyDescent="0.15">
      <c r="A1213" s="5">
        <v>397</v>
      </c>
      <c r="B1213" s="6" t="s">
        <v>28</v>
      </c>
      <c r="C1213" s="6" t="s">
        <v>4252</v>
      </c>
      <c r="D1213" s="5">
        <v>28</v>
      </c>
      <c r="E1213" s="6" t="s">
        <v>1619</v>
      </c>
      <c r="F1213" s="5">
        <v>2</v>
      </c>
      <c r="G1213" s="5">
        <v>1.5</v>
      </c>
      <c r="H1213" s="5">
        <v>1.5</v>
      </c>
      <c r="I1213" s="5">
        <v>170.79</v>
      </c>
      <c r="J1213" s="5">
        <v>172.29</v>
      </c>
      <c r="K1213" s="5">
        <v>170.21199999999999</v>
      </c>
      <c r="L1213" s="5">
        <v>171.13</v>
      </c>
      <c r="M1213" s="6" t="s">
        <v>8590</v>
      </c>
      <c r="N1213" s="6" t="s">
        <v>8591</v>
      </c>
      <c r="O1213" s="6" t="s">
        <v>8592</v>
      </c>
      <c r="P1213" s="5">
        <v>0</v>
      </c>
      <c r="Q1213" s="5">
        <v>0</v>
      </c>
      <c r="R1213" s="6"/>
      <c r="S1213" s="7"/>
    </row>
    <row r="1214" spans="1:19" ht="13" x14ac:dyDescent="0.15">
      <c r="A1214" s="5">
        <v>397</v>
      </c>
      <c r="B1214" s="6" t="s">
        <v>28</v>
      </c>
      <c r="C1214" s="6" t="s">
        <v>4252</v>
      </c>
      <c r="D1214" s="5">
        <v>28</v>
      </c>
      <c r="E1214" s="6" t="s">
        <v>1619</v>
      </c>
      <c r="F1214" s="5">
        <v>3</v>
      </c>
      <c r="G1214" s="5">
        <v>1.5</v>
      </c>
      <c r="H1214" s="5">
        <v>1.5</v>
      </c>
      <c r="I1214" s="5">
        <v>172.29</v>
      </c>
      <c r="J1214" s="5">
        <v>173.79</v>
      </c>
      <c r="K1214" s="5">
        <v>171.13</v>
      </c>
      <c r="L1214" s="5">
        <v>172.04900000000001</v>
      </c>
      <c r="M1214" s="6" t="s">
        <v>8593</v>
      </c>
      <c r="N1214" s="6" t="s">
        <v>8594</v>
      </c>
      <c r="O1214" s="6" t="s">
        <v>8595</v>
      </c>
      <c r="P1214" s="5">
        <v>0</v>
      </c>
      <c r="Q1214" s="5">
        <v>0</v>
      </c>
      <c r="R1214" s="6"/>
      <c r="S1214" s="7"/>
    </row>
    <row r="1215" spans="1:19" ht="13" x14ac:dyDescent="0.15">
      <c r="A1215" s="5">
        <v>397</v>
      </c>
      <c r="B1215" s="6" t="s">
        <v>28</v>
      </c>
      <c r="C1215" s="6" t="s">
        <v>4252</v>
      </c>
      <c r="D1215" s="5">
        <v>28</v>
      </c>
      <c r="E1215" s="6" t="s">
        <v>1619</v>
      </c>
      <c r="F1215" s="5">
        <v>4</v>
      </c>
      <c r="G1215" s="5">
        <v>1.49</v>
      </c>
      <c r="H1215" s="5">
        <v>1.49</v>
      </c>
      <c r="I1215" s="5">
        <v>173.79</v>
      </c>
      <c r="J1215" s="5">
        <v>175.28</v>
      </c>
      <c r="K1215" s="5">
        <v>172.04900000000001</v>
      </c>
      <c r="L1215" s="5">
        <v>172.96100000000001</v>
      </c>
      <c r="M1215" s="6" t="s">
        <v>8596</v>
      </c>
      <c r="N1215" s="6" t="s">
        <v>8597</v>
      </c>
      <c r="O1215" s="6" t="s">
        <v>8598</v>
      </c>
      <c r="P1215" s="5">
        <v>0</v>
      </c>
      <c r="Q1215" s="5">
        <v>0</v>
      </c>
      <c r="R1215" s="6"/>
      <c r="S1215" s="7"/>
    </row>
    <row r="1216" spans="1:19" ht="13" x14ac:dyDescent="0.15">
      <c r="A1216" s="5">
        <v>397</v>
      </c>
      <c r="B1216" s="6" t="s">
        <v>28</v>
      </c>
      <c r="C1216" s="6" t="s">
        <v>4252</v>
      </c>
      <c r="D1216" s="5">
        <v>28</v>
      </c>
      <c r="E1216" s="6" t="s">
        <v>1619</v>
      </c>
      <c r="F1216" s="5">
        <v>5</v>
      </c>
      <c r="G1216" s="5">
        <v>1.17</v>
      </c>
      <c r="H1216" s="5">
        <v>1.17</v>
      </c>
      <c r="I1216" s="5">
        <v>175.28</v>
      </c>
      <c r="J1216" s="5">
        <v>176.45</v>
      </c>
      <c r="K1216" s="5">
        <v>172.96100000000001</v>
      </c>
      <c r="L1216" s="5">
        <v>173.67699999999999</v>
      </c>
      <c r="M1216" s="6" t="s">
        <v>8599</v>
      </c>
      <c r="N1216" s="6" t="s">
        <v>8600</v>
      </c>
      <c r="O1216" s="6" t="s">
        <v>8601</v>
      </c>
      <c r="P1216" s="5">
        <v>0</v>
      </c>
      <c r="Q1216" s="5">
        <v>0</v>
      </c>
      <c r="R1216" s="6"/>
      <c r="S1216" s="7"/>
    </row>
    <row r="1217" spans="1:19" ht="13" x14ac:dyDescent="0.15">
      <c r="A1217" s="5">
        <v>397</v>
      </c>
      <c r="B1217" s="6" t="s">
        <v>28</v>
      </c>
      <c r="C1217" s="6" t="s">
        <v>4252</v>
      </c>
      <c r="D1217" s="5">
        <v>28</v>
      </c>
      <c r="E1217" s="6" t="s">
        <v>1619</v>
      </c>
      <c r="F1217" s="5">
        <v>6</v>
      </c>
      <c r="G1217" s="5">
        <v>0.52</v>
      </c>
      <c r="H1217" s="5">
        <v>0.52</v>
      </c>
      <c r="I1217" s="5">
        <v>176.45</v>
      </c>
      <c r="J1217" s="5">
        <v>176.97</v>
      </c>
      <c r="K1217" s="5">
        <v>173.67699999999999</v>
      </c>
      <c r="L1217" s="5">
        <v>173.99600000000001</v>
      </c>
      <c r="M1217" s="6" t="s">
        <v>8602</v>
      </c>
      <c r="N1217" s="6" t="s">
        <v>8603</v>
      </c>
      <c r="O1217" s="6" t="s">
        <v>8604</v>
      </c>
      <c r="P1217" s="5">
        <v>0</v>
      </c>
      <c r="Q1217" s="5">
        <v>0</v>
      </c>
      <c r="R1217" s="6"/>
      <c r="S1217" s="7"/>
    </row>
    <row r="1218" spans="1:19" ht="13" x14ac:dyDescent="0.15">
      <c r="A1218" s="5">
        <v>397</v>
      </c>
      <c r="B1218" s="6" t="s">
        <v>28</v>
      </c>
      <c r="C1218" s="6" t="s">
        <v>4252</v>
      </c>
      <c r="D1218" s="5">
        <v>28</v>
      </c>
      <c r="E1218" s="6" t="s">
        <v>1619</v>
      </c>
      <c r="F1218" s="6" t="s">
        <v>119</v>
      </c>
      <c r="G1218" s="5">
        <v>0.17</v>
      </c>
      <c r="H1218" s="5">
        <v>0.17</v>
      </c>
      <c r="I1218" s="5">
        <v>176.97</v>
      </c>
      <c r="J1218" s="5">
        <v>177.14</v>
      </c>
      <c r="K1218" s="5">
        <v>173.99600000000001</v>
      </c>
      <c r="L1218" s="5">
        <v>174.1</v>
      </c>
      <c r="M1218" s="6" t="s">
        <v>8605</v>
      </c>
      <c r="N1218" s="6" t="s">
        <v>8606</v>
      </c>
      <c r="O1218" s="6" t="s">
        <v>8607</v>
      </c>
      <c r="P1218" s="5">
        <v>0</v>
      </c>
      <c r="Q1218" s="5">
        <v>0</v>
      </c>
      <c r="R1218" s="6"/>
      <c r="S1218" s="7"/>
    </row>
    <row r="1219" spans="1:19" ht="13" x14ac:dyDescent="0.15">
      <c r="A1219" s="5">
        <v>397</v>
      </c>
      <c r="B1219" s="6" t="s">
        <v>28</v>
      </c>
      <c r="C1219" s="6" t="s">
        <v>4252</v>
      </c>
      <c r="D1219" s="5">
        <v>29</v>
      </c>
      <c r="E1219" s="6" t="s">
        <v>1619</v>
      </c>
      <c r="F1219" s="5">
        <v>1</v>
      </c>
      <c r="G1219" s="5">
        <v>1.49</v>
      </c>
      <c r="H1219" s="5">
        <v>1.49</v>
      </c>
      <c r="I1219" s="5">
        <v>174.1</v>
      </c>
      <c r="J1219" s="5">
        <v>175.59</v>
      </c>
      <c r="K1219" s="5">
        <v>174.1</v>
      </c>
      <c r="L1219" s="5">
        <v>175.12799999999999</v>
      </c>
      <c r="M1219" s="6" t="s">
        <v>8608</v>
      </c>
      <c r="N1219" s="6" t="s">
        <v>8609</v>
      </c>
      <c r="O1219" s="6" t="s">
        <v>8610</v>
      </c>
      <c r="P1219" s="5">
        <v>0</v>
      </c>
      <c r="Q1219" s="5">
        <v>0</v>
      </c>
      <c r="R1219" s="6"/>
      <c r="S1219" s="7"/>
    </row>
    <row r="1220" spans="1:19" ht="13" x14ac:dyDescent="0.15">
      <c r="A1220" s="5">
        <v>397</v>
      </c>
      <c r="B1220" s="6" t="s">
        <v>28</v>
      </c>
      <c r="C1220" s="6" t="s">
        <v>4252</v>
      </c>
      <c r="D1220" s="5">
        <v>29</v>
      </c>
      <c r="E1220" s="6" t="s">
        <v>1619</v>
      </c>
      <c r="F1220" s="5">
        <v>2</v>
      </c>
      <c r="G1220" s="5">
        <v>1.5</v>
      </c>
      <c r="H1220" s="5">
        <v>1.5</v>
      </c>
      <c r="I1220" s="5">
        <v>175.59</v>
      </c>
      <c r="J1220" s="5">
        <v>177.09</v>
      </c>
      <c r="K1220" s="5">
        <v>175.12799999999999</v>
      </c>
      <c r="L1220" s="5">
        <v>176.16300000000001</v>
      </c>
      <c r="M1220" s="6" t="s">
        <v>8611</v>
      </c>
      <c r="N1220" s="6" t="s">
        <v>8612</v>
      </c>
      <c r="O1220" s="6" t="s">
        <v>8613</v>
      </c>
      <c r="P1220" s="5">
        <v>0</v>
      </c>
      <c r="Q1220" s="5">
        <v>0</v>
      </c>
      <c r="R1220" s="6"/>
      <c r="S1220" s="7"/>
    </row>
    <row r="1221" spans="1:19" ht="13" x14ac:dyDescent="0.15">
      <c r="A1221" s="5">
        <v>397</v>
      </c>
      <c r="B1221" s="6" t="s">
        <v>28</v>
      </c>
      <c r="C1221" s="6" t="s">
        <v>4252</v>
      </c>
      <c r="D1221" s="5">
        <v>29</v>
      </c>
      <c r="E1221" s="6" t="s">
        <v>1619</v>
      </c>
      <c r="F1221" s="5">
        <v>3</v>
      </c>
      <c r="G1221" s="5">
        <v>1.5</v>
      </c>
      <c r="H1221" s="5">
        <v>1.5</v>
      </c>
      <c r="I1221" s="5">
        <v>177.09</v>
      </c>
      <c r="J1221" s="5">
        <v>178.59</v>
      </c>
      <c r="K1221" s="5">
        <v>176.16300000000001</v>
      </c>
      <c r="L1221" s="5">
        <v>177.19900000000001</v>
      </c>
      <c r="M1221" s="6" t="s">
        <v>8614</v>
      </c>
      <c r="N1221" s="6" t="s">
        <v>8615</v>
      </c>
      <c r="O1221" s="6" t="s">
        <v>8616</v>
      </c>
      <c r="P1221" s="5">
        <v>0</v>
      </c>
      <c r="Q1221" s="5">
        <v>0</v>
      </c>
      <c r="R1221" s="6"/>
      <c r="S1221" s="7"/>
    </row>
    <row r="1222" spans="1:19" ht="13" x14ac:dyDescent="0.15">
      <c r="A1222" s="5">
        <v>397</v>
      </c>
      <c r="B1222" s="6" t="s">
        <v>28</v>
      </c>
      <c r="C1222" s="6" t="s">
        <v>4252</v>
      </c>
      <c r="D1222" s="5">
        <v>29</v>
      </c>
      <c r="E1222" s="6" t="s">
        <v>1619</v>
      </c>
      <c r="F1222" s="5">
        <v>4</v>
      </c>
      <c r="G1222" s="5">
        <v>1.5</v>
      </c>
      <c r="H1222" s="5">
        <v>1.5</v>
      </c>
      <c r="I1222" s="5">
        <v>178.59</v>
      </c>
      <c r="J1222" s="5">
        <v>180.09</v>
      </c>
      <c r="K1222" s="5">
        <v>177.19900000000001</v>
      </c>
      <c r="L1222" s="5">
        <v>178.23400000000001</v>
      </c>
      <c r="M1222" s="6" t="s">
        <v>8617</v>
      </c>
      <c r="N1222" s="6" t="s">
        <v>8618</v>
      </c>
      <c r="O1222" s="6" t="s">
        <v>8619</v>
      </c>
      <c r="P1222" s="5">
        <v>0</v>
      </c>
      <c r="Q1222" s="5">
        <v>0</v>
      </c>
      <c r="R1222" s="6"/>
      <c r="S1222" s="7"/>
    </row>
    <row r="1223" spans="1:19" ht="13" x14ac:dyDescent="0.15">
      <c r="A1223" s="5">
        <v>397</v>
      </c>
      <c r="B1223" s="6" t="s">
        <v>28</v>
      </c>
      <c r="C1223" s="6" t="s">
        <v>4252</v>
      </c>
      <c r="D1223" s="5">
        <v>29</v>
      </c>
      <c r="E1223" s="6" t="s">
        <v>1619</v>
      </c>
      <c r="F1223" s="5">
        <v>5</v>
      </c>
      <c r="G1223" s="5">
        <v>0.94</v>
      </c>
      <c r="H1223" s="5">
        <v>0.94</v>
      </c>
      <c r="I1223" s="5">
        <v>180.09</v>
      </c>
      <c r="J1223" s="5">
        <v>181.03</v>
      </c>
      <c r="K1223" s="5">
        <v>178.23400000000001</v>
      </c>
      <c r="L1223" s="5">
        <v>178.88200000000001</v>
      </c>
      <c r="M1223" s="6" t="s">
        <v>8620</v>
      </c>
      <c r="N1223" s="6" t="s">
        <v>8621</v>
      </c>
      <c r="O1223" s="6" t="s">
        <v>8622</v>
      </c>
      <c r="P1223" s="5">
        <v>0</v>
      </c>
      <c r="Q1223" s="5">
        <v>0</v>
      </c>
      <c r="R1223" s="6"/>
      <c r="S1223" s="7"/>
    </row>
    <row r="1224" spans="1:19" ht="13" x14ac:dyDescent="0.15">
      <c r="A1224" s="5">
        <v>397</v>
      </c>
      <c r="B1224" s="6" t="s">
        <v>28</v>
      </c>
      <c r="C1224" s="6" t="s">
        <v>4252</v>
      </c>
      <c r="D1224" s="5">
        <v>29</v>
      </c>
      <c r="E1224" s="6" t="s">
        <v>1619</v>
      </c>
      <c r="F1224" s="6" t="s">
        <v>119</v>
      </c>
      <c r="G1224" s="5">
        <v>0.17</v>
      </c>
      <c r="H1224" s="5">
        <v>0.17</v>
      </c>
      <c r="I1224" s="5">
        <v>181.03</v>
      </c>
      <c r="J1224" s="5">
        <v>181.2</v>
      </c>
      <c r="K1224" s="5">
        <v>178.88200000000001</v>
      </c>
      <c r="L1224" s="5">
        <v>179</v>
      </c>
      <c r="M1224" s="6" t="s">
        <v>8623</v>
      </c>
      <c r="N1224" s="6" t="s">
        <v>8624</v>
      </c>
      <c r="O1224" s="6" t="s">
        <v>8625</v>
      </c>
      <c r="P1224" s="5">
        <v>0</v>
      </c>
      <c r="Q1224" s="5">
        <v>0</v>
      </c>
      <c r="R1224" s="6"/>
      <c r="S1224" s="7"/>
    </row>
    <row r="1225" spans="1:19" ht="13" x14ac:dyDescent="0.15">
      <c r="A1225" s="5">
        <v>397</v>
      </c>
      <c r="B1225" s="6" t="s">
        <v>28</v>
      </c>
      <c r="C1225" s="6" t="s">
        <v>4252</v>
      </c>
      <c r="D1225" s="5">
        <v>30</v>
      </c>
      <c r="E1225" s="6" t="s">
        <v>1619</v>
      </c>
      <c r="F1225" s="5">
        <v>1</v>
      </c>
      <c r="G1225" s="5">
        <v>1.49</v>
      </c>
      <c r="H1225" s="5">
        <v>1.49</v>
      </c>
      <c r="I1225" s="5">
        <v>179</v>
      </c>
      <c r="J1225" s="5">
        <v>180.49</v>
      </c>
      <c r="K1225" s="5">
        <v>179</v>
      </c>
      <c r="L1225" s="5">
        <v>180.017</v>
      </c>
      <c r="M1225" s="6" t="s">
        <v>8626</v>
      </c>
      <c r="N1225" s="6" t="s">
        <v>8627</v>
      </c>
      <c r="O1225" s="6" t="s">
        <v>8628</v>
      </c>
      <c r="P1225" s="5">
        <v>0</v>
      </c>
      <c r="Q1225" s="5">
        <v>0</v>
      </c>
      <c r="R1225" s="6"/>
      <c r="S1225" s="7"/>
    </row>
    <row r="1226" spans="1:19" ht="13" x14ac:dyDescent="0.15">
      <c r="A1226" s="5">
        <v>397</v>
      </c>
      <c r="B1226" s="6" t="s">
        <v>28</v>
      </c>
      <c r="C1226" s="6" t="s">
        <v>4252</v>
      </c>
      <c r="D1226" s="5">
        <v>30</v>
      </c>
      <c r="E1226" s="6" t="s">
        <v>1619</v>
      </c>
      <c r="F1226" s="5">
        <v>2</v>
      </c>
      <c r="G1226" s="5">
        <v>1.5</v>
      </c>
      <c r="H1226" s="5">
        <v>1.5</v>
      </c>
      <c r="I1226" s="5">
        <v>180.49</v>
      </c>
      <c r="J1226" s="5">
        <v>181.99</v>
      </c>
      <c r="K1226" s="5">
        <v>180.017</v>
      </c>
      <c r="L1226" s="5">
        <v>181.042</v>
      </c>
      <c r="M1226" s="6" t="s">
        <v>8629</v>
      </c>
      <c r="N1226" s="6" t="s">
        <v>8630</v>
      </c>
      <c r="O1226" s="6" t="s">
        <v>8631</v>
      </c>
      <c r="P1226" s="5">
        <v>0</v>
      </c>
      <c r="Q1226" s="5">
        <v>0</v>
      </c>
      <c r="R1226" s="6"/>
      <c r="S1226" s="7"/>
    </row>
    <row r="1227" spans="1:19" ht="13" x14ac:dyDescent="0.15">
      <c r="A1227" s="5">
        <v>397</v>
      </c>
      <c r="B1227" s="6" t="s">
        <v>28</v>
      </c>
      <c r="C1227" s="6" t="s">
        <v>4252</v>
      </c>
      <c r="D1227" s="5">
        <v>30</v>
      </c>
      <c r="E1227" s="6" t="s">
        <v>1619</v>
      </c>
      <c r="F1227" s="5">
        <v>3</v>
      </c>
      <c r="G1227" s="5">
        <v>1.5</v>
      </c>
      <c r="H1227" s="5">
        <v>1.5</v>
      </c>
      <c r="I1227" s="5">
        <v>181.99</v>
      </c>
      <c r="J1227" s="5">
        <v>183.49</v>
      </c>
      <c r="K1227" s="5">
        <v>181.042</v>
      </c>
      <c r="L1227" s="5">
        <v>182.066</v>
      </c>
      <c r="M1227" s="6" t="s">
        <v>8632</v>
      </c>
      <c r="N1227" s="6" t="s">
        <v>8633</v>
      </c>
      <c r="O1227" s="6" t="s">
        <v>8634</v>
      </c>
      <c r="P1227" s="5">
        <v>0</v>
      </c>
      <c r="Q1227" s="5">
        <v>0</v>
      </c>
      <c r="R1227" s="6"/>
      <c r="S1227" s="7"/>
    </row>
    <row r="1228" spans="1:19" ht="13" x14ac:dyDescent="0.15">
      <c r="A1228" s="5">
        <v>397</v>
      </c>
      <c r="B1228" s="6" t="s">
        <v>28</v>
      </c>
      <c r="C1228" s="6" t="s">
        <v>4252</v>
      </c>
      <c r="D1228" s="5">
        <v>30</v>
      </c>
      <c r="E1228" s="6" t="s">
        <v>1619</v>
      </c>
      <c r="F1228" s="5">
        <v>4</v>
      </c>
      <c r="G1228" s="5">
        <v>0.89</v>
      </c>
      <c r="H1228" s="5">
        <v>0.89</v>
      </c>
      <c r="I1228" s="5">
        <v>183.49</v>
      </c>
      <c r="J1228" s="5">
        <v>184.38</v>
      </c>
      <c r="K1228" s="5">
        <v>182.066</v>
      </c>
      <c r="L1228" s="5">
        <v>182.673</v>
      </c>
      <c r="M1228" s="6" t="s">
        <v>8635</v>
      </c>
      <c r="N1228" s="6" t="s">
        <v>8636</v>
      </c>
      <c r="O1228" s="6" t="s">
        <v>8637</v>
      </c>
      <c r="P1228" s="5">
        <v>0</v>
      </c>
      <c r="Q1228" s="5">
        <v>0</v>
      </c>
      <c r="R1228" s="6"/>
      <c r="S1228" s="7"/>
    </row>
    <row r="1229" spans="1:19" ht="13" x14ac:dyDescent="0.15">
      <c r="A1229" s="5">
        <v>397</v>
      </c>
      <c r="B1229" s="6" t="s">
        <v>28</v>
      </c>
      <c r="C1229" s="6" t="s">
        <v>4252</v>
      </c>
      <c r="D1229" s="5">
        <v>30</v>
      </c>
      <c r="E1229" s="6" t="s">
        <v>1619</v>
      </c>
      <c r="F1229" s="5">
        <v>5</v>
      </c>
      <c r="G1229" s="5">
        <v>1.47</v>
      </c>
      <c r="H1229" s="5">
        <v>1.47</v>
      </c>
      <c r="I1229" s="5">
        <v>184.38</v>
      </c>
      <c r="J1229" s="5">
        <v>185.85</v>
      </c>
      <c r="K1229" s="5">
        <v>182.673</v>
      </c>
      <c r="L1229" s="5">
        <v>183.67699999999999</v>
      </c>
      <c r="M1229" s="6" t="s">
        <v>8638</v>
      </c>
      <c r="N1229" s="6" t="s">
        <v>8639</v>
      </c>
      <c r="O1229" s="6" t="s">
        <v>8640</v>
      </c>
      <c r="P1229" s="5">
        <v>0</v>
      </c>
      <c r="Q1229" s="5">
        <v>0</v>
      </c>
      <c r="R1229" s="6"/>
      <c r="S1229" s="7"/>
    </row>
    <row r="1230" spans="1:19" ht="13" x14ac:dyDescent="0.15">
      <c r="A1230" s="5">
        <v>397</v>
      </c>
      <c r="B1230" s="6" t="s">
        <v>28</v>
      </c>
      <c r="C1230" s="6" t="s">
        <v>4252</v>
      </c>
      <c r="D1230" s="5">
        <v>30</v>
      </c>
      <c r="E1230" s="6" t="s">
        <v>1619</v>
      </c>
      <c r="F1230" s="6" t="s">
        <v>119</v>
      </c>
      <c r="G1230" s="5">
        <v>0.18</v>
      </c>
      <c r="H1230" s="5">
        <v>0.18</v>
      </c>
      <c r="I1230" s="5">
        <v>185.85</v>
      </c>
      <c r="J1230" s="5">
        <v>186.03</v>
      </c>
      <c r="K1230" s="5">
        <v>183.67699999999999</v>
      </c>
      <c r="L1230" s="5">
        <v>183.8</v>
      </c>
      <c r="M1230" s="6" t="s">
        <v>8641</v>
      </c>
      <c r="N1230" s="6" t="s">
        <v>8642</v>
      </c>
      <c r="O1230" s="6" t="s">
        <v>8643</v>
      </c>
      <c r="P1230" s="5">
        <v>0</v>
      </c>
      <c r="Q1230" s="5">
        <v>0</v>
      </c>
      <c r="R1230" s="6"/>
      <c r="S1230" s="7"/>
    </row>
    <row r="1231" spans="1:19" ht="13" x14ac:dyDescent="0.15">
      <c r="A1231" s="5">
        <v>397</v>
      </c>
      <c r="B1231" s="6" t="s">
        <v>28</v>
      </c>
      <c r="C1231" s="6" t="s">
        <v>4252</v>
      </c>
      <c r="D1231" s="5">
        <v>31</v>
      </c>
      <c r="E1231" s="6" t="s">
        <v>1619</v>
      </c>
      <c r="F1231" s="5">
        <v>1</v>
      </c>
      <c r="G1231" s="5">
        <v>1.5</v>
      </c>
      <c r="H1231" s="5">
        <v>1.5</v>
      </c>
      <c r="I1231" s="5">
        <v>183.8</v>
      </c>
      <c r="J1231" s="5">
        <v>185.3</v>
      </c>
      <c r="K1231" s="5">
        <v>183.8</v>
      </c>
      <c r="L1231" s="5">
        <v>184.821</v>
      </c>
      <c r="M1231" s="6" t="s">
        <v>8644</v>
      </c>
      <c r="N1231" s="6" t="s">
        <v>8645</v>
      </c>
      <c r="O1231" s="6" t="s">
        <v>8646</v>
      </c>
      <c r="P1231" s="5">
        <v>0</v>
      </c>
      <c r="Q1231" s="5">
        <v>0</v>
      </c>
      <c r="R1231" s="6"/>
      <c r="S1231" s="7"/>
    </row>
    <row r="1232" spans="1:19" ht="13" x14ac:dyDescent="0.15">
      <c r="A1232" s="5">
        <v>397</v>
      </c>
      <c r="B1232" s="6" t="s">
        <v>28</v>
      </c>
      <c r="C1232" s="6" t="s">
        <v>4252</v>
      </c>
      <c r="D1232" s="5">
        <v>31</v>
      </c>
      <c r="E1232" s="6" t="s">
        <v>1619</v>
      </c>
      <c r="F1232" s="5">
        <v>2</v>
      </c>
      <c r="G1232" s="5">
        <v>1.5</v>
      </c>
      <c r="H1232" s="5">
        <v>1.5</v>
      </c>
      <c r="I1232" s="5">
        <v>185.3</v>
      </c>
      <c r="J1232" s="5">
        <v>186.8</v>
      </c>
      <c r="K1232" s="5">
        <v>184.821</v>
      </c>
      <c r="L1232" s="5">
        <v>185.84200000000001</v>
      </c>
      <c r="M1232" s="6" t="s">
        <v>8647</v>
      </c>
      <c r="N1232" s="6" t="s">
        <v>8648</v>
      </c>
      <c r="O1232" s="6" t="s">
        <v>8649</v>
      </c>
      <c r="P1232" s="5">
        <v>0</v>
      </c>
      <c r="Q1232" s="5">
        <v>0</v>
      </c>
      <c r="R1232" s="6"/>
      <c r="S1232" s="7"/>
    </row>
    <row r="1233" spans="1:19" ht="13" x14ac:dyDescent="0.15">
      <c r="A1233" s="5">
        <v>397</v>
      </c>
      <c r="B1233" s="6" t="s">
        <v>28</v>
      </c>
      <c r="C1233" s="6" t="s">
        <v>4252</v>
      </c>
      <c r="D1233" s="5">
        <v>31</v>
      </c>
      <c r="E1233" s="6" t="s">
        <v>1619</v>
      </c>
      <c r="F1233" s="5">
        <v>3</v>
      </c>
      <c r="G1233" s="5">
        <v>1.49</v>
      </c>
      <c r="H1233" s="5">
        <v>1.49</v>
      </c>
      <c r="I1233" s="5">
        <v>186.8</v>
      </c>
      <c r="J1233" s="5">
        <v>188.29</v>
      </c>
      <c r="K1233" s="5">
        <v>185.84200000000001</v>
      </c>
      <c r="L1233" s="5">
        <v>186.85599999999999</v>
      </c>
      <c r="M1233" s="6" t="s">
        <v>8650</v>
      </c>
      <c r="N1233" s="6" t="s">
        <v>8651</v>
      </c>
      <c r="O1233" s="6" t="s">
        <v>8652</v>
      </c>
      <c r="P1233" s="5">
        <v>0</v>
      </c>
      <c r="Q1233" s="5">
        <v>0</v>
      </c>
      <c r="R1233" s="6"/>
      <c r="S1233" s="7"/>
    </row>
    <row r="1234" spans="1:19" ht="13" x14ac:dyDescent="0.15">
      <c r="A1234" s="5">
        <v>397</v>
      </c>
      <c r="B1234" s="6" t="s">
        <v>28</v>
      </c>
      <c r="C1234" s="6" t="s">
        <v>4252</v>
      </c>
      <c r="D1234" s="5">
        <v>31</v>
      </c>
      <c r="E1234" s="6" t="s">
        <v>1619</v>
      </c>
      <c r="F1234" s="5">
        <v>4</v>
      </c>
      <c r="G1234" s="5">
        <v>1.5</v>
      </c>
      <c r="H1234" s="5">
        <v>1.5</v>
      </c>
      <c r="I1234" s="5">
        <v>188.29</v>
      </c>
      <c r="J1234" s="5">
        <v>189.79</v>
      </c>
      <c r="K1234" s="5">
        <v>186.85599999999999</v>
      </c>
      <c r="L1234" s="5">
        <v>187.87700000000001</v>
      </c>
      <c r="M1234" s="6" t="s">
        <v>8653</v>
      </c>
      <c r="N1234" s="6" t="s">
        <v>8654</v>
      </c>
      <c r="O1234" s="6" t="s">
        <v>8655</v>
      </c>
      <c r="P1234" s="5">
        <v>0</v>
      </c>
      <c r="Q1234" s="5">
        <v>0</v>
      </c>
      <c r="R1234" s="6"/>
      <c r="S1234" s="7"/>
    </row>
    <row r="1235" spans="1:19" ht="13" x14ac:dyDescent="0.15">
      <c r="A1235" s="5">
        <v>397</v>
      </c>
      <c r="B1235" s="6" t="s">
        <v>28</v>
      </c>
      <c r="C1235" s="6" t="s">
        <v>4252</v>
      </c>
      <c r="D1235" s="5">
        <v>31</v>
      </c>
      <c r="E1235" s="6" t="s">
        <v>1619</v>
      </c>
      <c r="F1235" s="5">
        <v>5</v>
      </c>
      <c r="G1235" s="5">
        <v>1.04</v>
      </c>
      <c r="H1235" s="5">
        <v>1.04</v>
      </c>
      <c r="I1235" s="5">
        <v>189.79</v>
      </c>
      <c r="J1235" s="5">
        <v>190.83</v>
      </c>
      <c r="K1235" s="5">
        <v>187.87700000000001</v>
      </c>
      <c r="L1235" s="5">
        <v>188.58500000000001</v>
      </c>
      <c r="M1235" s="6" t="s">
        <v>8656</v>
      </c>
      <c r="N1235" s="6" t="s">
        <v>8657</v>
      </c>
      <c r="O1235" s="6" t="s">
        <v>8658</v>
      </c>
      <c r="P1235" s="5">
        <v>0</v>
      </c>
      <c r="Q1235" s="5">
        <v>0</v>
      </c>
      <c r="R1235" s="6"/>
      <c r="S1235" s="7"/>
    </row>
    <row r="1236" spans="1:19" ht="13" x14ac:dyDescent="0.15">
      <c r="A1236" s="5">
        <v>397</v>
      </c>
      <c r="B1236" s="6" t="s">
        <v>28</v>
      </c>
      <c r="C1236" s="6" t="s">
        <v>4252</v>
      </c>
      <c r="D1236" s="5">
        <v>31</v>
      </c>
      <c r="E1236" s="6" t="s">
        <v>1619</v>
      </c>
      <c r="F1236" s="6" t="s">
        <v>119</v>
      </c>
      <c r="G1236" s="5">
        <v>0.17</v>
      </c>
      <c r="H1236" s="5">
        <v>0.17</v>
      </c>
      <c r="I1236" s="5">
        <v>190.83</v>
      </c>
      <c r="J1236" s="5">
        <v>191</v>
      </c>
      <c r="K1236" s="5">
        <v>188.58500000000001</v>
      </c>
      <c r="L1236" s="5">
        <v>188.7</v>
      </c>
      <c r="M1236" s="6" t="s">
        <v>8659</v>
      </c>
      <c r="N1236" s="6" t="s">
        <v>8660</v>
      </c>
      <c r="O1236" s="6" t="s">
        <v>8661</v>
      </c>
      <c r="P1236" s="5">
        <v>0</v>
      </c>
      <c r="Q1236" s="5">
        <v>0</v>
      </c>
      <c r="R1236" s="6"/>
      <c r="S1236" s="7"/>
    </row>
    <row r="1237" spans="1:19" ht="13" x14ac:dyDescent="0.15">
      <c r="A1237" s="5">
        <v>397</v>
      </c>
      <c r="B1237" s="6" t="s">
        <v>28</v>
      </c>
      <c r="C1237" s="6" t="s">
        <v>4252</v>
      </c>
      <c r="D1237" s="5">
        <v>32</v>
      </c>
      <c r="E1237" s="6" t="s">
        <v>1619</v>
      </c>
      <c r="F1237" s="5">
        <v>1</v>
      </c>
      <c r="G1237" s="5">
        <v>1.49</v>
      </c>
      <c r="H1237" s="5">
        <v>1.49</v>
      </c>
      <c r="I1237" s="5">
        <v>188.7</v>
      </c>
      <c r="J1237" s="5">
        <v>190.19</v>
      </c>
      <c r="K1237" s="5">
        <v>188.7</v>
      </c>
      <c r="L1237" s="5">
        <v>189.67699999999999</v>
      </c>
      <c r="M1237" s="6" t="s">
        <v>8662</v>
      </c>
      <c r="N1237" s="6" t="s">
        <v>8663</v>
      </c>
      <c r="O1237" s="6" t="s">
        <v>8664</v>
      </c>
      <c r="P1237" s="5">
        <v>0</v>
      </c>
      <c r="Q1237" s="5">
        <v>0</v>
      </c>
      <c r="R1237" s="6"/>
      <c r="S1237" s="7"/>
    </row>
    <row r="1238" spans="1:19" ht="13" x14ac:dyDescent="0.15">
      <c r="A1238" s="5">
        <v>397</v>
      </c>
      <c r="B1238" s="6" t="s">
        <v>28</v>
      </c>
      <c r="C1238" s="6" t="s">
        <v>4252</v>
      </c>
      <c r="D1238" s="5">
        <v>32</v>
      </c>
      <c r="E1238" s="6" t="s">
        <v>1619</v>
      </c>
      <c r="F1238" s="5">
        <v>2</v>
      </c>
      <c r="G1238" s="5">
        <v>1.5</v>
      </c>
      <c r="H1238" s="5">
        <v>1.5</v>
      </c>
      <c r="I1238" s="5">
        <v>190.19</v>
      </c>
      <c r="J1238" s="5">
        <v>191.69</v>
      </c>
      <c r="K1238" s="5">
        <v>189.67699999999999</v>
      </c>
      <c r="L1238" s="5">
        <v>190.661</v>
      </c>
      <c r="M1238" s="6" t="s">
        <v>8665</v>
      </c>
      <c r="N1238" s="6" t="s">
        <v>8666</v>
      </c>
      <c r="O1238" s="6" t="s">
        <v>8667</v>
      </c>
      <c r="P1238" s="5">
        <v>0</v>
      </c>
      <c r="Q1238" s="5">
        <v>0</v>
      </c>
      <c r="R1238" s="6"/>
      <c r="S1238" s="7"/>
    </row>
    <row r="1239" spans="1:19" ht="13" x14ac:dyDescent="0.15">
      <c r="A1239" s="5">
        <v>397</v>
      </c>
      <c r="B1239" s="6" t="s">
        <v>28</v>
      </c>
      <c r="C1239" s="6" t="s">
        <v>4252</v>
      </c>
      <c r="D1239" s="5">
        <v>32</v>
      </c>
      <c r="E1239" s="6" t="s">
        <v>1619</v>
      </c>
      <c r="F1239" s="5">
        <v>3</v>
      </c>
      <c r="G1239" s="5">
        <v>1.5</v>
      </c>
      <c r="H1239" s="5">
        <v>1.5</v>
      </c>
      <c r="I1239" s="5">
        <v>191.69</v>
      </c>
      <c r="J1239" s="5">
        <v>193.19</v>
      </c>
      <c r="K1239" s="5">
        <v>190.661</v>
      </c>
      <c r="L1239" s="5">
        <v>191.64400000000001</v>
      </c>
      <c r="M1239" s="6" t="s">
        <v>8668</v>
      </c>
      <c r="N1239" s="6" t="s">
        <v>8669</v>
      </c>
      <c r="O1239" s="6" t="s">
        <v>8670</v>
      </c>
      <c r="P1239" s="5">
        <v>0</v>
      </c>
      <c r="Q1239" s="5">
        <v>0</v>
      </c>
      <c r="R1239" s="6"/>
      <c r="S1239" s="7"/>
    </row>
    <row r="1240" spans="1:19" ht="13" x14ac:dyDescent="0.15">
      <c r="A1240" s="5">
        <v>397</v>
      </c>
      <c r="B1240" s="6" t="s">
        <v>28</v>
      </c>
      <c r="C1240" s="6" t="s">
        <v>4252</v>
      </c>
      <c r="D1240" s="5">
        <v>32</v>
      </c>
      <c r="E1240" s="6" t="s">
        <v>1619</v>
      </c>
      <c r="F1240" s="5">
        <v>4</v>
      </c>
      <c r="G1240" s="5">
        <v>1.49</v>
      </c>
      <c r="H1240" s="5">
        <v>1.49</v>
      </c>
      <c r="I1240" s="5">
        <v>193.19</v>
      </c>
      <c r="J1240" s="5">
        <v>194.68</v>
      </c>
      <c r="K1240" s="5">
        <v>191.64400000000001</v>
      </c>
      <c r="L1240" s="5">
        <v>192.62100000000001</v>
      </c>
      <c r="M1240" s="6" t="s">
        <v>8671</v>
      </c>
      <c r="N1240" s="6" t="s">
        <v>8672</v>
      </c>
      <c r="O1240" s="6" t="s">
        <v>8673</v>
      </c>
      <c r="P1240" s="5">
        <v>0</v>
      </c>
      <c r="Q1240" s="5">
        <v>0</v>
      </c>
      <c r="R1240" s="6"/>
      <c r="S1240" s="7"/>
    </row>
    <row r="1241" spans="1:19" ht="13" x14ac:dyDescent="0.15">
      <c r="A1241" s="5">
        <v>397</v>
      </c>
      <c r="B1241" s="6" t="s">
        <v>28</v>
      </c>
      <c r="C1241" s="6" t="s">
        <v>4252</v>
      </c>
      <c r="D1241" s="5">
        <v>32</v>
      </c>
      <c r="E1241" s="6" t="s">
        <v>1619</v>
      </c>
      <c r="F1241" s="5">
        <v>5</v>
      </c>
      <c r="G1241" s="5">
        <v>1.18</v>
      </c>
      <c r="H1241" s="5">
        <v>1.18</v>
      </c>
      <c r="I1241" s="5">
        <v>194.68</v>
      </c>
      <c r="J1241" s="5">
        <v>195.86</v>
      </c>
      <c r="K1241" s="5">
        <v>192.62100000000001</v>
      </c>
      <c r="L1241" s="5">
        <v>193.39500000000001</v>
      </c>
      <c r="M1241" s="6" t="s">
        <v>8674</v>
      </c>
      <c r="N1241" s="6" t="s">
        <v>8675</v>
      </c>
      <c r="O1241" s="6" t="s">
        <v>8676</v>
      </c>
      <c r="P1241" s="5">
        <v>0</v>
      </c>
      <c r="Q1241" s="5">
        <v>0</v>
      </c>
      <c r="R1241" s="6"/>
      <c r="S1241" s="7"/>
    </row>
    <row r="1242" spans="1:19" ht="13" x14ac:dyDescent="0.15">
      <c r="A1242" s="5">
        <v>397</v>
      </c>
      <c r="B1242" s="6" t="s">
        <v>28</v>
      </c>
      <c r="C1242" s="6" t="s">
        <v>4252</v>
      </c>
      <c r="D1242" s="5">
        <v>32</v>
      </c>
      <c r="E1242" s="6" t="s">
        <v>1619</v>
      </c>
      <c r="F1242" s="6" t="s">
        <v>119</v>
      </c>
      <c r="G1242" s="5">
        <v>0.16</v>
      </c>
      <c r="H1242" s="5">
        <v>0.16</v>
      </c>
      <c r="I1242" s="5">
        <v>195.86</v>
      </c>
      <c r="J1242" s="5">
        <v>196.02</v>
      </c>
      <c r="K1242" s="5">
        <v>193.39500000000001</v>
      </c>
      <c r="L1242" s="5">
        <v>193.5</v>
      </c>
      <c r="M1242" s="6" t="s">
        <v>8677</v>
      </c>
      <c r="N1242" s="6" t="s">
        <v>8678</v>
      </c>
      <c r="O1242" s="6" t="s">
        <v>8679</v>
      </c>
      <c r="P1242" s="5">
        <v>0</v>
      </c>
      <c r="Q1242" s="5">
        <v>0</v>
      </c>
      <c r="R1242" s="6"/>
      <c r="S1242" s="7"/>
    </row>
    <row r="1243" spans="1:19" ht="13" x14ac:dyDescent="0.15">
      <c r="A1243" s="5">
        <v>397</v>
      </c>
      <c r="B1243" s="6" t="s">
        <v>28</v>
      </c>
      <c r="C1243" s="6" t="s">
        <v>4252</v>
      </c>
      <c r="D1243" s="5">
        <v>33</v>
      </c>
      <c r="E1243" s="6" t="s">
        <v>1619</v>
      </c>
      <c r="F1243" s="5">
        <v>1</v>
      </c>
      <c r="G1243" s="5">
        <v>1.49</v>
      </c>
      <c r="H1243" s="5">
        <v>1.49</v>
      </c>
      <c r="I1243" s="5">
        <v>193.5</v>
      </c>
      <c r="J1243" s="5">
        <v>194.99</v>
      </c>
      <c r="K1243" s="5">
        <v>193.5</v>
      </c>
      <c r="L1243" s="5">
        <v>194.52799999999999</v>
      </c>
      <c r="M1243" s="6" t="s">
        <v>8680</v>
      </c>
      <c r="N1243" s="6" t="s">
        <v>8681</v>
      </c>
      <c r="O1243" s="6" t="s">
        <v>8682</v>
      </c>
      <c r="P1243" s="5">
        <v>0</v>
      </c>
      <c r="Q1243" s="5">
        <v>0</v>
      </c>
      <c r="R1243" s="6"/>
      <c r="S1243" s="7"/>
    </row>
    <row r="1244" spans="1:19" ht="13" x14ac:dyDescent="0.15">
      <c r="A1244" s="5">
        <v>397</v>
      </c>
      <c r="B1244" s="6" t="s">
        <v>28</v>
      </c>
      <c r="C1244" s="6" t="s">
        <v>4252</v>
      </c>
      <c r="D1244" s="5">
        <v>33</v>
      </c>
      <c r="E1244" s="6" t="s">
        <v>1619</v>
      </c>
      <c r="F1244" s="5">
        <v>2</v>
      </c>
      <c r="G1244" s="5">
        <v>1.49</v>
      </c>
      <c r="H1244" s="5">
        <v>1.49</v>
      </c>
      <c r="I1244" s="5">
        <v>194.99</v>
      </c>
      <c r="J1244" s="5">
        <v>196.48</v>
      </c>
      <c r="K1244" s="5">
        <v>194.52799999999999</v>
      </c>
      <c r="L1244" s="5">
        <v>195.55600000000001</v>
      </c>
      <c r="M1244" s="6" t="s">
        <v>8683</v>
      </c>
      <c r="N1244" s="6" t="s">
        <v>8684</v>
      </c>
      <c r="O1244" s="6" t="s">
        <v>8685</v>
      </c>
      <c r="P1244" s="5">
        <v>0</v>
      </c>
      <c r="Q1244" s="5">
        <v>0</v>
      </c>
      <c r="R1244" s="6"/>
      <c r="S1244" s="7"/>
    </row>
    <row r="1245" spans="1:19" ht="13" x14ac:dyDescent="0.15">
      <c r="A1245" s="5">
        <v>397</v>
      </c>
      <c r="B1245" s="6" t="s">
        <v>28</v>
      </c>
      <c r="C1245" s="6" t="s">
        <v>4252</v>
      </c>
      <c r="D1245" s="5">
        <v>33</v>
      </c>
      <c r="E1245" s="6" t="s">
        <v>1619</v>
      </c>
      <c r="F1245" s="5">
        <v>3</v>
      </c>
      <c r="G1245" s="5">
        <v>1.5</v>
      </c>
      <c r="H1245" s="5">
        <v>1.5</v>
      </c>
      <c r="I1245" s="5">
        <v>196.48</v>
      </c>
      <c r="J1245" s="5">
        <v>197.98</v>
      </c>
      <c r="K1245" s="5">
        <v>195.55600000000001</v>
      </c>
      <c r="L1245" s="5">
        <v>196.59200000000001</v>
      </c>
      <c r="M1245" s="6" t="s">
        <v>8686</v>
      </c>
      <c r="N1245" s="6" t="s">
        <v>8687</v>
      </c>
      <c r="O1245" s="6" t="s">
        <v>8688</v>
      </c>
      <c r="P1245" s="5">
        <v>0</v>
      </c>
      <c r="Q1245" s="5">
        <v>0</v>
      </c>
      <c r="R1245" s="6"/>
      <c r="S1245" s="7"/>
    </row>
    <row r="1246" spans="1:19" ht="13" x14ac:dyDescent="0.15">
      <c r="A1246" s="5">
        <v>397</v>
      </c>
      <c r="B1246" s="6" t="s">
        <v>28</v>
      </c>
      <c r="C1246" s="6" t="s">
        <v>4252</v>
      </c>
      <c r="D1246" s="5">
        <v>33</v>
      </c>
      <c r="E1246" s="6" t="s">
        <v>1619</v>
      </c>
      <c r="F1246" s="5">
        <v>4</v>
      </c>
      <c r="G1246" s="5">
        <v>1.5</v>
      </c>
      <c r="H1246" s="5">
        <v>1.5</v>
      </c>
      <c r="I1246" s="5">
        <v>197.98</v>
      </c>
      <c r="J1246" s="5">
        <v>199.48</v>
      </c>
      <c r="K1246" s="5">
        <v>196.59200000000001</v>
      </c>
      <c r="L1246" s="5">
        <v>197.62700000000001</v>
      </c>
      <c r="M1246" s="6" t="s">
        <v>8689</v>
      </c>
      <c r="N1246" s="6" t="s">
        <v>8690</v>
      </c>
      <c r="O1246" s="6" t="s">
        <v>8691</v>
      </c>
      <c r="P1246" s="5">
        <v>0</v>
      </c>
      <c r="Q1246" s="5">
        <v>0</v>
      </c>
      <c r="R1246" s="6"/>
      <c r="S1246" s="7"/>
    </row>
    <row r="1247" spans="1:19" ht="13" x14ac:dyDescent="0.15">
      <c r="A1247" s="5">
        <v>397</v>
      </c>
      <c r="B1247" s="6" t="s">
        <v>28</v>
      </c>
      <c r="C1247" s="6" t="s">
        <v>4252</v>
      </c>
      <c r="D1247" s="5">
        <v>33</v>
      </c>
      <c r="E1247" s="6" t="s">
        <v>1619</v>
      </c>
      <c r="F1247" s="5">
        <v>5</v>
      </c>
      <c r="G1247" s="5">
        <v>0.96</v>
      </c>
      <c r="H1247" s="5">
        <v>0.96</v>
      </c>
      <c r="I1247" s="5">
        <v>199.48</v>
      </c>
      <c r="J1247" s="5">
        <v>200.44</v>
      </c>
      <c r="K1247" s="5">
        <v>197.62700000000001</v>
      </c>
      <c r="L1247" s="5">
        <v>198.28899999999999</v>
      </c>
      <c r="M1247" s="6" t="s">
        <v>8692</v>
      </c>
      <c r="N1247" s="6" t="s">
        <v>8693</v>
      </c>
      <c r="O1247" s="6" t="s">
        <v>8694</v>
      </c>
      <c r="P1247" s="5">
        <v>0</v>
      </c>
      <c r="Q1247" s="5">
        <v>0</v>
      </c>
      <c r="R1247" s="6"/>
      <c r="S1247" s="7"/>
    </row>
    <row r="1248" spans="1:19" ht="13" x14ac:dyDescent="0.15">
      <c r="A1248" s="5">
        <v>397</v>
      </c>
      <c r="B1248" s="6" t="s">
        <v>28</v>
      </c>
      <c r="C1248" s="6" t="s">
        <v>4252</v>
      </c>
      <c r="D1248" s="5">
        <v>33</v>
      </c>
      <c r="E1248" s="6" t="s">
        <v>1619</v>
      </c>
      <c r="F1248" s="6" t="s">
        <v>119</v>
      </c>
      <c r="G1248" s="5">
        <v>0.16</v>
      </c>
      <c r="H1248" s="5">
        <v>0.16</v>
      </c>
      <c r="I1248" s="5">
        <v>200.44</v>
      </c>
      <c r="J1248" s="5">
        <v>200.6</v>
      </c>
      <c r="K1248" s="5">
        <v>198.28899999999999</v>
      </c>
      <c r="L1248" s="5">
        <v>198.4</v>
      </c>
      <c r="M1248" s="6" t="s">
        <v>8695</v>
      </c>
      <c r="N1248" s="6" t="s">
        <v>8696</v>
      </c>
      <c r="O1248" s="6" t="s">
        <v>8697</v>
      </c>
      <c r="P1248" s="5">
        <v>0</v>
      </c>
      <c r="Q1248" s="5">
        <v>0</v>
      </c>
      <c r="R1248" s="6"/>
      <c r="S1248" s="7"/>
    </row>
    <row r="1249" spans="1:19" ht="13" x14ac:dyDescent="0.15">
      <c r="A1249" s="5">
        <v>397</v>
      </c>
      <c r="B1249" s="6" t="s">
        <v>28</v>
      </c>
      <c r="C1249" s="6" t="s">
        <v>4252</v>
      </c>
      <c r="D1249" s="5">
        <v>34</v>
      </c>
      <c r="E1249" s="6" t="s">
        <v>1619</v>
      </c>
      <c r="F1249" s="5">
        <v>1</v>
      </c>
      <c r="G1249" s="5">
        <v>1.48</v>
      </c>
      <c r="H1249" s="5">
        <v>1.48</v>
      </c>
      <c r="I1249" s="5">
        <v>198.4</v>
      </c>
      <c r="J1249" s="5">
        <v>199.88</v>
      </c>
      <c r="K1249" s="5">
        <v>198.4</v>
      </c>
      <c r="L1249" s="5">
        <v>199.38499999999999</v>
      </c>
      <c r="M1249" s="6" t="s">
        <v>8698</v>
      </c>
      <c r="N1249" s="6" t="s">
        <v>8699</v>
      </c>
      <c r="O1249" s="6" t="s">
        <v>8700</v>
      </c>
      <c r="P1249" s="5">
        <v>0</v>
      </c>
      <c r="Q1249" s="5">
        <v>0</v>
      </c>
      <c r="R1249" s="6"/>
      <c r="S1249" s="7"/>
    </row>
    <row r="1250" spans="1:19" ht="13" x14ac:dyDescent="0.15">
      <c r="A1250" s="5">
        <v>397</v>
      </c>
      <c r="B1250" s="6" t="s">
        <v>28</v>
      </c>
      <c r="C1250" s="6" t="s">
        <v>4252</v>
      </c>
      <c r="D1250" s="5">
        <v>34</v>
      </c>
      <c r="E1250" s="6" t="s">
        <v>1619</v>
      </c>
      <c r="F1250" s="5">
        <v>2</v>
      </c>
      <c r="G1250" s="5">
        <v>1.5</v>
      </c>
      <c r="H1250" s="5">
        <v>1.5</v>
      </c>
      <c r="I1250" s="5">
        <v>199.88</v>
      </c>
      <c r="J1250" s="5">
        <v>201.38</v>
      </c>
      <c r="K1250" s="5">
        <v>199.38499999999999</v>
      </c>
      <c r="L1250" s="5">
        <v>200.38399999999999</v>
      </c>
      <c r="M1250" s="6" t="s">
        <v>8701</v>
      </c>
      <c r="N1250" s="6" t="s">
        <v>8702</v>
      </c>
      <c r="O1250" s="6" t="s">
        <v>8703</v>
      </c>
      <c r="P1250" s="5">
        <v>0</v>
      </c>
      <c r="Q1250" s="5">
        <v>0</v>
      </c>
      <c r="R1250" s="6"/>
      <c r="S1250" s="7"/>
    </row>
    <row r="1251" spans="1:19" ht="13" x14ac:dyDescent="0.15">
      <c r="A1251" s="5">
        <v>397</v>
      </c>
      <c r="B1251" s="6" t="s">
        <v>28</v>
      </c>
      <c r="C1251" s="6" t="s">
        <v>4252</v>
      </c>
      <c r="D1251" s="5">
        <v>34</v>
      </c>
      <c r="E1251" s="6" t="s">
        <v>1619</v>
      </c>
      <c r="F1251" s="5">
        <v>3</v>
      </c>
      <c r="G1251" s="5">
        <v>1.5</v>
      </c>
      <c r="H1251" s="5">
        <v>1.5</v>
      </c>
      <c r="I1251" s="5">
        <v>201.38</v>
      </c>
      <c r="J1251" s="5">
        <v>202.88</v>
      </c>
      <c r="K1251" s="5">
        <v>200.38399999999999</v>
      </c>
      <c r="L1251" s="5">
        <v>201.38200000000001</v>
      </c>
      <c r="M1251" s="6" t="s">
        <v>8704</v>
      </c>
      <c r="N1251" s="6" t="s">
        <v>8705</v>
      </c>
      <c r="O1251" s="6" t="s">
        <v>8706</v>
      </c>
      <c r="P1251" s="5">
        <v>0</v>
      </c>
      <c r="Q1251" s="5">
        <v>0</v>
      </c>
      <c r="R1251" s="6"/>
      <c r="S1251" s="7"/>
    </row>
    <row r="1252" spans="1:19" ht="13" x14ac:dyDescent="0.15">
      <c r="A1252" s="5">
        <v>397</v>
      </c>
      <c r="B1252" s="6" t="s">
        <v>28</v>
      </c>
      <c r="C1252" s="6" t="s">
        <v>4252</v>
      </c>
      <c r="D1252" s="5">
        <v>34</v>
      </c>
      <c r="E1252" s="6" t="s">
        <v>1619</v>
      </c>
      <c r="F1252" s="5">
        <v>4</v>
      </c>
      <c r="G1252" s="5">
        <v>1.49</v>
      </c>
      <c r="H1252" s="5">
        <v>1.49</v>
      </c>
      <c r="I1252" s="5">
        <v>202.88</v>
      </c>
      <c r="J1252" s="5">
        <v>204.37</v>
      </c>
      <c r="K1252" s="5">
        <v>201.38200000000001</v>
      </c>
      <c r="L1252" s="5">
        <v>202.374</v>
      </c>
      <c r="M1252" s="6" t="s">
        <v>8707</v>
      </c>
      <c r="N1252" s="6" t="s">
        <v>8708</v>
      </c>
      <c r="O1252" s="6" t="s">
        <v>8709</v>
      </c>
      <c r="P1252" s="5">
        <v>0</v>
      </c>
      <c r="Q1252" s="5">
        <v>0</v>
      </c>
      <c r="R1252" s="6"/>
      <c r="S1252" s="7"/>
    </row>
    <row r="1253" spans="1:19" ht="13" x14ac:dyDescent="0.15">
      <c r="A1253" s="5">
        <v>397</v>
      </c>
      <c r="B1253" s="6" t="s">
        <v>28</v>
      </c>
      <c r="C1253" s="6" t="s">
        <v>4252</v>
      </c>
      <c r="D1253" s="5">
        <v>34</v>
      </c>
      <c r="E1253" s="6" t="s">
        <v>1619</v>
      </c>
      <c r="F1253" s="5">
        <v>5</v>
      </c>
      <c r="G1253" s="5">
        <v>1.05</v>
      </c>
      <c r="H1253" s="5">
        <v>1.05</v>
      </c>
      <c r="I1253" s="5">
        <v>204.37</v>
      </c>
      <c r="J1253" s="5">
        <v>205.42</v>
      </c>
      <c r="K1253" s="5">
        <v>202.374</v>
      </c>
      <c r="L1253" s="5">
        <v>203.07300000000001</v>
      </c>
      <c r="M1253" s="6" t="s">
        <v>8710</v>
      </c>
      <c r="N1253" s="6" t="s">
        <v>8711</v>
      </c>
      <c r="O1253" s="6" t="s">
        <v>8712</v>
      </c>
      <c r="P1253" s="5">
        <v>0</v>
      </c>
      <c r="Q1253" s="5">
        <v>0</v>
      </c>
      <c r="R1253" s="6"/>
      <c r="S1253" s="7"/>
    </row>
    <row r="1254" spans="1:19" ht="13" x14ac:dyDescent="0.15">
      <c r="A1254" s="5">
        <v>397</v>
      </c>
      <c r="B1254" s="6" t="s">
        <v>28</v>
      </c>
      <c r="C1254" s="6" t="s">
        <v>4252</v>
      </c>
      <c r="D1254" s="5">
        <v>34</v>
      </c>
      <c r="E1254" s="6" t="s">
        <v>1619</v>
      </c>
      <c r="F1254" s="6" t="s">
        <v>119</v>
      </c>
      <c r="G1254" s="5">
        <v>0.19</v>
      </c>
      <c r="H1254" s="5">
        <v>0.19</v>
      </c>
      <c r="I1254" s="5">
        <v>205.42</v>
      </c>
      <c r="J1254" s="5">
        <v>205.61</v>
      </c>
      <c r="K1254" s="5">
        <v>203.07300000000001</v>
      </c>
      <c r="L1254" s="5">
        <v>203.2</v>
      </c>
      <c r="M1254" s="6" t="s">
        <v>8713</v>
      </c>
      <c r="N1254" s="6" t="s">
        <v>8714</v>
      </c>
      <c r="O1254" s="6" t="s">
        <v>8715</v>
      </c>
      <c r="P1254" s="5">
        <v>0</v>
      </c>
      <c r="Q1254" s="5">
        <v>0</v>
      </c>
      <c r="R1254" s="6"/>
      <c r="S1254" s="7"/>
    </row>
    <row r="1255" spans="1:19" ht="13" x14ac:dyDescent="0.15">
      <c r="A1255" s="5">
        <v>397</v>
      </c>
      <c r="B1255" s="6" t="s">
        <v>28</v>
      </c>
      <c r="C1255" s="6" t="s">
        <v>4252</v>
      </c>
      <c r="D1255" s="5">
        <v>35</v>
      </c>
      <c r="E1255" s="6" t="s">
        <v>1619</v>
      </c>
      <c r="F1255" s="5">
        <v>1</v>
      </c>
      <c r="G1255" s="5">
        <v>1.49</v>
      </c>
      <c r="H1255" s="5">
        <v>1.49</v>
      </c>
      <c r="I1255" s="5">
        <v>203.2</v>
      </c>
      <c r="J1255" s="5">
        <v>204.69</v>
      </c>
      <c r="K1255" s="5">
        <v>203.2</v>
      </c>
      <c r="L1255" s="5">
        <v>204.30099999999999</v>
      </c>
      <c r="M1255" s="6" t="s">
        <v>8716</v>
      </c>
      <c r="N1255" s="6" t="s">
        <v>8717</v>
      </c>
      <c r="O1255" s="6" t="s">
        <v>8718</v>
      </c>
      <c r="P1255" s="5">
        <v>0</v>
      </c>
      <c r="Q1255" s="5">
        <v>0</v>
      </c>
      <c r="R1255" s="6"/>
      <c r="S1255" s="7"/>
    </row>
    <row r="1256" spans="1:19" ht="13" x14ac:dyDescent="0.15">
      <c r="A1256" s="5">
        <v>397</v>
      </c>
      <c r="B1256" s="6" t="s">
        <v>28</v>
      </c>
      <c r="C1256" s="6" t="s">
        <v>4252</v>
      </c>
      <c r="D1256" s="5">
        <v>35</v>
      </c>
      <c r="E1256" s="6" t="s">
        <v>1619</v>
      </c>
      <c r="F1256" s="5">
        <v>2</v>
      </c>
      <c r="G1256" s="5">
        <v>1.5</v>
      </c>
      <c r="H1256" s="5">
        <v>1.5</v>
      </c>
      <c r="I1256" s="5">
        <v>204.69</v>
      </c>
      <c r="J1256" s="5">
        <v>206.19</v>
      </c>
      <c r="K1256" s="5">
        <v>204.30099999999999</v>
      </c>
      <c r="L1256" s="5">
        <v>205.41</v>
      </c>
      <c r="M1256" s="6" t="s">
        <v>8719</v>
      </c>
      <c r="N1256" s="6" t="s">
        <v>8720</v>
      </c>
      <c r="O1256" s="6" t="s">
        <v>8721</v>
      </c>
      <c r="P1256" s="5">
        <v>0</v>
      </c>
      <c r="Q1256" s="5">
        <v>0</v>
      </c>
      <c r="R1256" s="6"/>
      <c r="S1256" s="7"/>
    </row>
    <row r="1257" spans="1:19" ht="13" x14ac:dyDescent="0.15">
      <c r="A1257" s="5">
        <v>397</v>
      </c>
      <c r="B1257" s="6" t="s">
        <v>28</v>
      </c>
      <c r="C1257" s="6" t="s">
        <v>4252</v>
      </c>
      <c r="D1257" s="5">
        <v>35</v>
      </c>
      <c r="E1257" s="6" t="s">
        <v>1619</v>
      </c>
      <c r="F1257" s="5">
        <v>3</v>
      </c>
      <c r="G1257" s="5">
        <v>1.5</v>
      </c>
      <c r="H1257" s="5">
        <v>1.5</v>
      </c>
      <c r="I1257" s="5">
        <v>206.19</v>
      </c>
      <c r="J1257" s="5">
        <v>207.69</v>
      </c>
      <c r="K1257" s="5">
        <v>205.41</v>
      </c>
      <c r="L1257" s="5">
        <v>206.51900000000001</v>
      </c>
      <c r="M1257" s="6" t="s">
        <v>8722</v>
      </c>
      <c r="N1257" s="6" t="s">
        <v>8723</v>
      </c>
      <c r="O1257" s="6" t="s">
        <v>8724</v>
      </c>
      <c r="P1257" s="5">
        <v>0</v>
      </c>
      <c r="Q1257" s="5">
        <v>0</v>
      </c>
      <c r="R1257" s="6"/>
      <c r="S1257" s="7"/>
    </row>
    <row r="1258" spans="1:19" ht="13" x14ac:dyDescent="0.15">
      <c r="A1258" s="5">
        <v>397</v>
      </c>
      <c r="B1258" s="6" t="s">
        <v>28</v>
      </c>
      <c r="C1258" s="6" t="s">
        <v>4252</v>
      </c>
      <c r="D1258" s="5">
        <v>35</v>
      </c>
      <c r="E1258" s="6" t="s">
        <v>1619</v>
      </c>
      <c r="F1258" s="5">
        <v>4</v>
      </c>
      <c r="G1258" s="5">
        <v>1.41</v>
      </c>
      <c r="H1258" s="5">
        <v>1.41</v>
      </c>
      <c r="I1258" s="5">
        <v>207.69</v>
      </c>
      <c r="J1258" s="5">
        <v>209.1</v>
      </c>
      <c r="K1258" s="5">
        <v>206.51900000000001</v>
      </c>
      <c r="L1258" s="5">
        <v>207.56100000000001</v>
      </c>
      <c r="M1258" s="6" t="s">
        <v>8725</v>
      </c>
      <c r="N1258" s="6" t="s">
        <v>8726</v>
      </c>
      <c r="O1258" s="6" t="s">
        <v>8727</v>
      </c>
      <c r="P1258" s="5">
        <v>0</v>
      </c>
      <c r="Q1258" s="5">
        <v>0</v>
      </c>
      <c r="R1258" s="6"/>
      <c r="S1258" s="7"/>
    </row>
    <row r="1259" spans="1:19" ht="13" x14ac:dyDescent="0.15">
      <c r="A1259" s="5">
        <v>397</v>
      </c>
      <c r="B1259" s="6" t="s">
        <v>28</v>
      </c>
      <c r="C1259" s="6" t="s">
        <v>4252</v>
      </c>
      <c r="D1259" s="5">
        <v>35</v>
      </c>
      <c r="E1259" s="6" t="s">
        <v>1619</v>
      </c>
      <c r="F1259" s="5">
        <v>5</v>
      </c>
      <c r="G1259" s="5">
        <v>0.51</v>
      </c>
      <c r="H1259" s="5">
        <v>0.51</v>
      </c>
      <c r="I1259" s="5">
        <v>209.1</v>
      </c>
      <c r="J1259" s="5">
        <v>209.61</v>
      </c>
      <c r="K1259" s="5">
        <v>207.56100000000001</v>
      </c>
      <c r="L1259" s="5">
        <v>207.93799999999999</v>
      </c>
      <c r="M1259" s="6" t="s">
        <v>8728</v>
      </c>
      <c r="N1259" s="6" t="s">
        <v>8729</v>
      </c>
      <c r="O1259" s="6" t="s">
        <v>8730</v>
      </c>
      <c r="P1259" s="5">
        <v>0</v>
      </c>
      <c r="Q1259" s="5">
        <v>0</v>
      </c>
      <c r="R1259" s="6"/>
      <c r="S1259" s="7"/>
    </row>
    <row r="1260" spans="1:19" ht="13" x14ac:dyDescent="0.15">
      <c r="A1260" s="5">
        <v>397</v>
      </c>
      <c r="B1260" s="6" t="s">
        <v>28</v>
      </c>
      <c r="C1260" s="6" t="s">
        <v>4252</v>
      </c>
      <c r="D1260" s="5">
        <v>35</v>
      </c>
      <c r="E1260" s="6" t="s">
        <v>1619</v>
      </c>
      <c r="F1260" s="6" t="s">
        <v>119</v>
      </c>
      <c r="G1260" s="5">
        <v>0.22</v>
      </c>
      <c r="H1260" s="5">
        <v>0.22</v>
      </c>
      <c r="I1260" s="5">
        <v>209.61</v>
      </c>
      <c r="J1260" s="5">
        <v>209.83</v>
      </c>
      <c r="K1260" s="5">
        <v>207.93799999999999</v>
      </c>
      <c r="L1260" s="5">
        <v>208.1</v>
      </c>
      <c r="M1260" s="6" t="s">
        <v>8731</v>
      </c>
      <c r="N1260" s="6" t="s">
        <v>8732</v>
      </c>
      <c r="O1260" s="6" t="s">
        <v>8733</v>
      </c>
      <c r="P1260" s="5">
        <v>0</v>
      </c>
      <c r="Q1260" s="5">
        <v>0</v>
      </c>
      <c r="R1260" s="6"/>
      <c r="S1260" s="7"/>
    </row>
    <row r="1261" spans="1:19" ht="13" x14ac:dyDescent="0.15">
      <c r="A1261" s="5">
        <v>397</v>
      </c>
      <c r="B1261" s="6" t="s">
        <v>28</v>
      </c>
      <c r="C1261" s="6" t="s">
        <v>4252</v>
      </c>
      <c r="D1261" s="5">
        <v>36</v>
      </c>
      <c r="E1261" s="6" t="s">
        <v>1619</v>
      </c>
      <c r="F1261" s="5">
        <v>1</v>
      </c>
      <c r="G1261" s="5">
        <v>1.49</v>
      </c>
      <c r="H1261" s="5">
        <v>1.49</v>
      </c>
      <c r="I1261" s="5">
        <v>208.1</v>
      </c>
      <c r="J1261" s="5">
        <v>209.59</v>
      </c>
      <c r="K1261" s="5">
        <v>208.1</v>
      </c>
      <c r="L1261" s="5">
        <v>209.166</v>
      </c>
      <c r="M1261" s="6" t="s">
        <v>8734</v>
      </c>
      <c r="N1261" s="6" t="s">
        <v>8735</v>
      </c>
      <c r="O1261" s="6" t="s">
        <v>8736</v>
      </c>
      <c r="P1261" s="5">
        <v>0</v>
      </c>
      <c r="Q1261" s="5">
        <v>0</v>
      </c>
      <c r="R1261" s="6"/>
      <c r="S1261" s="7"/>
    </row>
    <row r="1262" spans="1:19" ht="13" x14ac:dyDescent="0.15">
      <c r="A1262" s="5">
        <v>397</v>
      </c>
      <c r="B1262" s="6" t="s">
        <v>28</v>
      </c>
      <c r="C1262" s="6" t="s">
        <v>4252</v>
      </c>
      <c r="D1262" s="5">
        <v>36</v>
      </c>
      <c r="E1262" s="6" t="s">
        <v>1619</v>
      </c>
      <c r="F1262" s="5">
        <v>2</v>
      </c>
      <c r="G1262" s="5">
        <v>1.49</v>
      </c>
      <c r="H1262" s="5">
        <v>1.49</v>
      </c>
      <c r="I1262" s="5">
        <v>209.59</v>
      </c>
      <c r="J1262" s="5">
        <v>211.08</v>
      </c>
      <c r="K1262" s="5">
        <v>209.166</v>
      </c>
      <c r="L1262" s="5">
        <v>210.232</v>
      </c>
      <c r="M1262" s="6" t="s">
        <v>8737</v>
      </c>
      <c r="N1262" s="6" t="s">
        <v>8738</v>
      </c>
      <c r="O1262" s="6" t="s">
        <v>8739</v>
      </c>
      <c r="P1262" s="5">
        <v>0</v>
      </c>
      <c r="Q1262" s="5">
        <v>0</v>
      </c>
      <c r="R1262" s="6"/>
      <c r="S1262" s="7"/>
    </row>
    <row r="1263" spans="1:19" ht="13" x14ac:dyDescent="0.15">
      <c r="A1263" s="5">
        <v>397</v>
      </c>
      <c r="B1263" s="6" t="s">
        <v>28</v>
      </c>
      <c r="C1263" s="6" t="s">
        <v>4252</v>
      </c>
      <c r="D1263" s="5">
        <v>36</v>
      </c>
      <c r="E1263" s="6" t="s">
        <v>1619</v>
      </c>
      <c r="F1263" s="5">
        <v>3</v>
      </c>
      <c r="G1263" s="5">
        <v>1.5</v>
      </c>
      <c r="H1263" s="5">
        <v>1.5</v>
      </c>
      <c r="I1263" s="5">
        <v>211.08</v>
      </c>
      <c r="J1263" s="5">
        <v>212.58</v>
      </c>
      <c r="K1263" s="5">
        <v>210.232</v>
      </c>
      <c r="L1263" s="5">
        <v>211.30500000000001</v>
      </c>
      <c r="M1263" s="6" t="s">
        <v>8740</v>
      </c>
      <c r="N1263" s="6" t="s">
        <v>8741</v>
      </c>
      <c r="O1263" s="6" t="s">
        <v>8742</v>
      </c>
      <c r="P1263" s="5">
        <v>0</v>
      </c>
      <c r="Q1263" s="5">
        <v>0</v>
      </c>
      <c r="R1263" s="6"/>
      <c r="S1263" s="7"/>
    </row>
    <row r="1264" spans="1:19" ht="13" x14ac:dyDescent="0.15">
      <c r="A1264" s="5">
        <v>397</v>
      </c>
      <c r="B1264" s="6" t="s">
        <v>28</v>
      </c>
      <c r="C1264" s="6" t="s">
        <v>4252</v>
      </c>
      <c r="D1264" s="5">
        <v>36</v>
      </c>
      <c r="E1264" s="6" t="s">
        <v>1619</v>
      </c>
      <c r="F1264" s="5">
        <v>4</v>
      </c>
      <c r="G1264" s="5">
        <v>1.5</v>
      </c>
      <c r="H1264" s="5">
        <v>1.5</v>
      </c>
      <c r="I1264" s="5">
        <v>212.58</v>
      </c>
      <c r="J1264" s="5">
        <v>214.08</v>
      </c>
      <c r="K1264" s="5">
        <v>211.30500000000001</v>
      </c>
      <c r="L1264" s="5">
        <v>212.37799999999999</v>
      </c>
      <c r="M1264" s="6" t="s">
        <v>8743</v>
      </c>
      <c r="N1264" s="6" t="s">
        <v>8744</v>
      </c>
      <c r="O1264" s="6" t="s">
        <v>8745</v>
      </c>
      <c r="P1264" s="5">
        <v>0</v>
      </c>
      <c r="Q1264" s="5">
        <v>0</v>
      </c>
      <c r="R1264" s="6"/>
      <c r="S1264" s="7"/>
    </row>
    <row r="1265" spans="1:19" ht="13" x14ac:dyDescent="0.15">
      <c r="A1265" s="5">
        <v>397</v>
      </c>
      <c r="B1265" s="6" t="s">
        <v>28</v>
      </c>
      <c r="C1265" s="6" t="s">
        <v>4252</v>
      </c>
      <c r="D1265" s="5">
        <v>36</v>
      </c>
      <c r="E1265" s="6" t="s">
        <v>1619</v>
      </c>
      <c r="F1265" s="5">
        <v>5</v>
      </c>
      <c r="G1265" s="5">
        <v>0.56999999999999995</v>
      </c>
      <c r="H1265" s="5">
        <v>0.56999999999999995</v>
      </c>
      <c r="I1265" s="5">
        <v>214.08</v>
      </c>
      <c r="J1265" s="5">
        <v>214.65</v>
      </c>
      <c r="K1265" s="5">
        <v>212.37799999999999</v>
      </c>
      <c r="L1265" s="5">
        <v>212.786</v>
      </c>
      <c r="M1265" s="6" t="s">
        <v>8746</v>
      </c>
      <c r="N1265" s="6" t="s">
        <v>8747</v>
      </c>
      <c r="O1265" s="6" t="s">
        <v>8748</v>
      </c>
      <c r="P1265" s="5">
        <v>0</v>
      </c>
      <c r="Q1265" s="5">
        <v>0</v>
      </c>
      <c r="R1265" s="6"/>
      <c r="S1265" s="7"/>
    </row>
    <row r="1266" spans="1:19" ht="13" x14ac:dyDescent="0.15">
      <c r="A1266" s="5">
        <v>397</v>
      </c>
      <c r="B1266" s="6" t="s">
        <v>28</v>
      </c>
      <c r="C1266" s="6" t="s">
        <v>4252</v>
      </c>
      <c r="D1266" s="5">
        <v>36</v>
      </c>
      <c r="E1266" s="6" t="s">
        <v>1619</v>
      </c>
      <c r="F1266" s="6" t="s">
        <v>119</v>
      </c>
      <c r="G1266" s="5">
        <v>0.16</v>
      </c>
      <c r="H1266" s="5">
        <v>0.16</v>
      </c>
      <c r="I1266" s="5">
        <v>214.65</v>
      </c>
      <c r="J1266" s="5">
        <v>214.81</v>
      </c>
      <c r="K1266" s="5">
        <v>212.786</v>
      </c>
      <c r="L1266" s="5">
        <v>212.9</v>
      </c>
      <c r="M1266" s="6" t="s">
        <v>8749</v>
      </c>
      <c r="N1266" s="6" t="s">
        <v>8750</v>
      </c>
      <c r="O1266" s="6" t="s">
        <v>8751</v>
      </c>
      <c r="P1266" s="5">
        <v>0</v>
      </c>
      <c r="Q1266" s="5">
        <v>0</v>
      </c>
      <c r="R1266" s="6"/>
      <c r="S1266" s="7"/>
    </row>
    <row r="1267" spans="1:19" ht="13" x14ac:dyDescent="0.15">
      <c r="A1267" s="5">
        <v>397</v>
      </c>
      <c r="B1267" s="6" t="s">
        <v>28</v>
      </c>
      <c r="C1267" s="6" t="s">
        <v>4252</v>
      </c>
      <c r="D1267" s="5">
        <v>37</v>
      </c>
      <c r="E1267" s="6" t="s">
        <v>1619</v>
      </c>
      <c r="F1267" s="5">
        <v>1</v>
      </c>
      <c r="G1267" s="5">
        <v>1.49</v>
      </c>
      <c r="H1267" s="5">
        <v>1.49</v>
      </c>
      <c r="I1267" s="5">
        <v>212.9</v>
      </c>
      <c r="J1267" s="5">
        <v>214.39</v>
      </c>
      <c r="K1267" s="5">
        <v>212.9</v>
      </c>
      <c r="L1267" s="5">
        <v>213.83199999999999</v>
      </c>
      <c r="M1267" s="6" t="s">
        <v>8752</v>
      </c>
      <c r="N1267" s="6" t="s">
        <v>8753</v>
      </c>
      <c r="O1267" s="6" t="s">
        <v>8754</v>
      </c>
      <c r="P1267" s="5">
        <v>0</v>
      </c>
      <c r="Q1267" s="5">
        <v>0</v>
      </c>
      <c r="R1267" s="6"/>
      <c r="S1267" s="7"/>
    </row>
    <row r="1268" spans="1:19" ht="13" x14ac:dyDescent="0.15">
      <c r="A1268" s="5">
        <v>397</v>
      </c>
      <c r="B1268" s="6" t="s">
        <v>28</v>
      </c>
      <c r="C1268" s="6" t="s">
        <v>4252</v>
      </c>
      <c r="D1268" s="5">
        <v>37</v>
      </c>
      <c r="E1268" s="6" t="s">
        <v>1619</v>
      </c>
      <c r="F1268" s="5">
        <v>2</v>
      </c>
      <c r="G1268" s="5">
        <v>1.5</v>
      </c>
      <c r="H1268" s="5">
        <v>1.5</v>
      </c>
      <c r="I1268" s="5">
        <v>214.39</v>
      </c>
      <c r="J1268" s="5">
        <v>215.89</v>
      </c>
      <c r="K1268" s="5">
        <v>213.83199999999999</v>
      </c>
      <c r="L1268" s="5">
        <v>214.77099999999999</v>
      </c>
      <c r="M1268" s="6" t="s">
        <v>8755</v>
      </c>
      <c r="N1268" s="6" t="s">
        <v>8756</v>
      </c>
      <c r="O1268" s="6" t="s">
        <v>8757</v>
      </c>
      <c r="P1268" s="5">
        <v>0</v>
      </c>
      <c r="Q1268" s="5">
        <v>0</v>
      </c>
      <c r="R1268" s="6"/>
      <c r="S1268" s="7"/>
    </row>
    <row r="1269" spans="1:19" ht="13" x14ac:dyDescent="0.15">
      <c r="A1269" s="5">
        <v>397</v>
      </c>
      <c r="B1269" s="6" t="s">
        <v>28</v>
      </c>
      <c r="C1269" s="6" t="s">
        <v>4252</v>
      </c>
      <c r="D1269" s="5">
        <v>37</v>
      </c>
      <c r="E1269" s="6" t="s">
        <v>1619</v>
      </c>
      <c r="F1269" s="5">
        <v>3</v>
      </c>
      <c r="G1269" s="5">
        <v>1.5</v>
      </c>
      <c r="H1269" s="5">
        <v>1.5</v>
      </c>
      <c r="I1269" s="5">
        <v>215.89</v>
      </c>
      <c r="J1269" s="5">
        <v>217.39</v>
      </c>
      <c r="K1269" s="5">
        <v>214.77099999999999</v>
      </c>
      <c r="L1269" s="5">
        <v>215.71</v>
      </c>
      <c r="M1269" s="6" t="s">
        <v>8758</v>
      </c>
      <c r="N1269" s="6" t="s">
        <v>8759</v>
      </c>
      <c r="O1269" s="6" t="s">
        <v>8760</v>
      </c>
      <c r="P1269" s="5">
        <v>0</v>
      </c>
      <c r="Q1269" s="5">
        <v>0</v>
      </c>
      <c r="R1269" s="6"/>
      <c r="S1269" s="7"/>
    </row>
    <row r="1270" spans="1:19" ht="13" x14ac:dyDescent="0.15">
      <c r="A1270" s="5">
        <v>397</v>
      </c>
      <c r="B1270" s="6" t="s">
        <v>28</v>
      </c>
      <c r="C1270" s="6" t="s">
        <v>4252</v>
      </c>
      <c r="D1270" s="5">
        <v>37</v>
      </c>
      <c r="E1270" s="6" t="s">
        <v>1619</v>
      </c>
      <c r="F1270" s="5">
        <v>4</v>
      </c>
      <c r="G1270" s="5">
        <v>1.5</v>
      </c>
      <c r="H1270" s="5">
        <v>1.5</v>
      </c>
      <c r="I1270" s="5">
        <v>217.39</v>
      </c>
      <c r="J1270" s="5">
        <v>218.89</v>
      </c>
      <c r="K1270" s="5">
        <v>215.71</v>
      </c>
      <c r="L1270" s="5">
        <v>216.649</v>
      </c>
      <c r="M1270" s="6" t="s">
        <v>8761</v>
      </c>
      <c r="N1270" s="6" t="s">
        <v>8762</v>
      </c>
      <c r="O1270" s="6" t="s">
        <v>8763</v>
      </c>
      <c r="P1270" s="5">
        <v>0</v>
      </c>
      <c r="Q1270" s="5">
        <v>0</v>
      </c>
      <c r="R1270" s="6"/>
      <c r="S1270" s="7"/>
    </row>
    <row r="1271" spans="1:19" ht="13" x14ac:dyDescent="0.15">
      <c r="A1271" s="5">
        <v>397</v>
      </c>
      <c r="B1271" s="6" t="s">
        <v>28</v>
      </c>
      <c r="C1271" s="6" t="s">
        <v>4252</v>
      </c>
      <c r="D1271" s="5">
        <v>37</v>
      </c>
      <c r="E1271" s="6" t="s">
        <v>1619</v>
      </c>
      <c r="F1271" s="5">
        <v>5</v>
      </c>
      <c r="G1271" s="5">
        <v>1.1599999999999999</v>
      </c>
      <c r="H1271" s="5">
        <v>1.1599999999999999</v>
      </c>
      <c r="I1271" s="5">
        <v>218.89</v>
      </c>
      <c r="J1271" s="5">
        <v>220.05</v>
      </c>
      <c r="K1271" s="5">
        <v>216.649</v>
      </c>
      <c r="L1271" s="5">
        <v>217.374</v>
      </c>
      <c r="M1271" s="6" t="s">
        <v>8764</v>
      </c>
      <c r="N1271" s="6" t="s">
        <v>8765</v>
      </c>
      <c r="O1271" s="6" t="s">
        <v>8766</v>
      </c>
      <c r="P1271" s="5">
        <v>0</v>
      </c>
      <c r="Q1271" s="5">
        <v>0</v>
      </c>
      <c r="R1271" s="6"/>
      <c r="S1271" s="7"/>
    </row>
    <row r="1272" spans="1:19" ht="13" x14ac:dyDescent="0.15">
      <c r="A1272" s="5">
        <v>397</v>
      </c>
      <c r="B1272" s="6" t="s">
        <v>28</v>
      </c>
      <c r="C1272" s="6" t="s">
        <v>4252</v>
      </c>
      <c r="D1272" s="5">
        <v>37</v>
      </c>
      <c r="E1272" s="6" t="s">
        <v>1619</v>
      </c>
      <c r="F1272" s="5">
        <v>6</v>
      </c>
      <c r="G1272" s="5">
        <v>0.52</v>
      </c>
      <c r="H1272" s="5">
        <v>0.52</v>
      </c>
      <c r="I1272" s="5">
        <v>220.05</v>
      </c>
      <c r="J1272" s="5">
        <v>220.57</v>
      </c>
      <c r="K1272" s="5">
        <v>217.374</v>
      </c>
      <c r="L1272" s="5">
        <v>217.7</v>
      </c>
      <c r="M1272" s="6" t="s">
        <v>8767</v>
      </c>
      <c r="N1272" s="6" t="s">
        <v>8768</v>
      </c>
      <c r="O1272" s="6" t="s">
        <v>8769</v>
      </c>
      <c r="P1272" s="5">
        <v>0</v>
      </c>
      <c r="Q1272" s="5">
        <v>0</v>
      </c>
      <c r="R1272" s="6"/>
      <c r="S1272" s="7"/>
    </row>
    <row r="1273" spans="1:19" ht="13" x14ac:dyDescent="0.15">
      <c r="A1273" s="5">
        <v>397</v>
      </c>
      <c r="B1273" s="6" t="s">
        <v>28</v>
      </c>
      <c r="C1273" s="6" t="s">
        <v>4252</v>
      </c>
      <c r="D1273" s="5">
        <v>37</v>
      </c>
      <c r="E1273" s="6" t="s">
        <v>1619</v>
      </c>
      <c r="F1273" s="6" t="s">
        <v>119</v>
      </c>
      <c r="G1273" s="5">
        <v>0.16</v>
      </c>
      <c r="H1273" s="5">
        <v>0.16</v>
      </c>
      <c r="I1273" s="5">
        <v>220.57</v>
      </c>
      <c r="J1273" s="5">
        <v>220.73</v>
      </c>
      <c r="K1273" s="5">
        <v>217.7</v>
      </c>
      <c r="L1273" s="5">
        <v>217.8</v>
      </c>
      <c r="M1273" s="6" t="s">
        <v>8770</v>
      </c>
      <c r="N1273" s="6" t="s">
        <v>8771</v>
      </c>
      <c r="O1273" s="6" t="s">
        <v>8772</v>
      </c>
      <c r="P1273" s="5">
        <v>0</v>
      </c>
      <c r="Q1273" s="5">
        <v>0</v>
      </c>
      <c r="R1273" s="6"/>
      <c r="S1273" s="7"/>
    </row>
    <row r="1274" spans="1:19" ht="13" x14ac:dyDescent="0.15">
      <c r="A1274" s="5">
        <v>397</v>
      </c>
      <c r="B1274" s="6" t="s">
        <v>28</v>
      </c>
      <c r="C1274" s="6" t="s">
        <v>4252</v>
      </c>
      <c r="D1274" s="5">
        <v>38</v>
      </c>
      <c r="E1274" s="6" t="s">
        <v>1619</v>
      </c>
      <c r="F1274" s="5">
        <v>1</v>
      </c>
      <c r="G1274" s="5">
        <v>1.5</v>
      </c>
      <c r="H1274" s="5">
        <v>1.5</v>
      </c>
      <c r="I1274" s="5">
        <v>217.8</v>
      </c>
      <c r="J1274" s="5">
        <v>219.3</v>
      </c>
      <c r="K1274" s="5">
        <v>217.8</v>
      </c>
      <c r="L1274" s="5">
        <v>218.76499999999999</v>
      </c>
      <c r="M1274" s="6" t="s">
        <v>8773</v>
      </c>
      <c r="N1274" s="6" t="s">
        <v>8774</v>
      </c>
      <c r="O1274" s="6" t="s">
        <v>8775</v>
      </c>
      <c r="P1274" s="5">
        <v>0</v>
      </c>
      <c r="Q1274" s="5">
        <v>0</v>
      </c>
      <c r="R1274" s="6"/>
      <c r="S1274" s="7"/>
    </row>
    <row r="1275" spans="1:19" ht="13" x14ac:dyDescent="0.15">
      <c r="A1275" s="5">
        <v>397</v>
      </c>
      <c r="B1275" s="6" t="s">
        <v>28</v>
      </c>
      <c r="C1275" s="6" t="s">
        <v>4252</v>
      </c>
      <c r="D1275" s="5">
        <v>38</v>
      </c>
      <c r="E1275" s="6" t="s">
        <v>1619</v>
      </c>
      <c r="F1275" s="5">
        <v>2</v>
      </c>
      <c r="G1275" s="5">
        <v>1.51</v>
      </c>
      <c r="H1275" s="5">
        <v>1.51</v>
      </c>
      <c r="I1275" s="5">
        <v>219.3</v>
      </c>
      <c r="J1275" s="5">
        <v>220.81</v>
      </c>
      <c r="K1275" s="5">
        <v>218.76499999999999</v>
      </c>
      <c r="L1275" s="5">
        <v>219.73699999999999</v>
      </c>
      <c r="M1275" s="6" t="s">
        <v>8776</v>
      </c>
      <c r="N1275" s="6" t="s">
        <v>8777</v>
      </c>
      <c r="O1275" s="6" t="s">
        <v>8778</v>
      </c>
      <c r="P1275" s="5">
        <v>0</v>
      </c>
      <c r="Q1275" s="5">
        <v>0</v>
      </c>
      <c r="R1275" s="6"/>
      <c r="S1275" s="7"/>
    </row>
    <row r="1276" spans="1:19" ht="13" x14ac:dyDescent="0.15">
      <c r="A1276" s="5">
        <v>397</v>
      </c>
      <c r="B1276" s="6" t="s">
        <v>28</v>
      </c>
      <c r="C1276" s="6" t="s">
        <v>4252</v>
      </c>
      <c r="D1276" s="5">
        <v>38</v>
      </c>
      <c r="E1276" s="6" t="s">
        <v>1619</v>
      </c>
      <c r="F1276" s="5">
        <v>3</v>
      </c>
      <c r="G1276" s="5">
        <v>1.5</v>
      </c>
      <c r="H1276" s="5">
        <v>1.5</v>
      </c>
      <c r="I1276" s="5">
        <v>220.81</v>
      </c>
      <c r="J1276" s="5">
        <v>222.31</v>
      </c>
      <c r="K1276" s="5">
        <v>219.73699999999999</v>
      </c>
      <c r="L1276" s="5">
        <v>220.702</v>
      </c>
      <c r="M1276" s="6" t="s">
        <v>8779</v>
      </c>
      <c r="N1276" s="6" t="s">
        <v>8780</v>
      </c>
      <c r="O1276" s="6" t="s">
        <v>8781</v>
      </c>
      <c r="P1276" s="5">
        <v>0</v>
      </c>
      <c r="Q1276" s="5">
        <v>0</v>
      </c>
      <c r="R1276" s="6"/>
      <c r="S1276" s="7"/>
    </row>
    <row r="1277" spans="1:19" ht="13" x14ac:dyDescent="0.15">
      <c r="A1277" s="5">
        <v>397</v>
      </c>
      <c r="B1277" s="6" t="s">
        <v>28</v>
      </c>
      <c r="C1277" s="6" t="s">
        <v>4252</v>
      </c>
      <c r="D1277" s="5">
        <v>38</v>
      </c>
      <c r="E1277" s="6" t="s">
        <v>1619</v>
      </c>
      <c r="F1277" s="5">
        <v>4</v>
      </c>
      <c r="G1277" s="5">
        <v>1.51</v>
      </c>
      <c r="H1277" s="5">
        <v>1.51</v>
      </c>
      <c r="I1277" s="5">
        <v>222.31</v>
      </c>
      <c r="J1277" s="5">
        <v>223.82</v>
      </c>
      <c r="K1277" s="5">
        <v>220.702</v>
      </c>
      <c r="L1277" s="5">
        <v>221.673</v>
      </c>
      <c r="M1277" s="6" t="s">
        <v>8782</v>
      </c>
      <c r="N1277" s="6" t="s">
        <v>8783</v>
      </c>
      <c r="O1277" s="6" t="s">
        <v>8784</v>
      </c>
      <c r="P1277" s="5">
        <v>0</v>
      </c>
      <c r="Q1277" s="5">
        <v>0</v>
      </c>
      <c r="R1277" s="6"/>
      <c r="S1277" s="7"/>
    </row>
    <row r="1278" spans="1:19" ht="13" x14ac:dyDescent="0.15">
      <c r="A1278" s="5">
        <v>397</v>
      </c>
      <c r="B1278" s="6" t="s">
        <v>28</v>
      </c>
      <c r="C1278" s="6" t="s">
        <v>4252</v>
      </c>
      <c r="D1278" s="5">
        <v>38</v>
      </c>
      <c r="E1278" s="6" t="s">
        <v>1619</v>
      </c>
      <c r="F1278" s="5">
        <v>5</v>
      </c>
      <c r="G1278" s="5">
        <v>1.26</v>
      </c>
      <c r="H1278" s="5">
        <v>1.26</v>
      </c>
      <c r="I1278" s="5">
        <v>223.82</v>
      </c>
      <c r="J1278" s="5">
        <v>225.08</v>
      </c>
      <c r="K1278" s="5">
        <v>221.673</v>
      </c>
      <c r="L1278" s="5">
        <v>222.48400000000001</v>
      </c>
      <c r="M1278" s="6" t="s">
        <v>8785</v>
      </c>
      <c r="N1278" s="6" t="s">
        <v>8786</v>
      </c>
      <c r="O1278" s="6" t="s">
        <v>8787</v>
      </c>
      <c r="P1278" s="5">
        <v>0</v>
      </c>
      <c r="Q1278" s="5">
        <v>0</v>
      </c>
      <c r="R1278" s="6"/>
      <c r="S1278" s="7"/>
    </row>
    <row r="1279" spans="1:19" ht="13" x14ac:dyDescent="0.15">
      <c r="A1279" s="5">
        <v>397</v>
      </c>
      <c r="B1279" s="6" t="s">
        <v>28</v>
      </c>
      <c r="C1279" s="6" t="s">
        <v>4252</v>
      </c>
      <c r="D1279" s="5">
        <v>38</v>
      </c>
      <c r="E1279" s="6" t="s">
        <v>1619</v>
      </c>
      <c r="F1279" s="6" t="s">
        <v>119</v>
      </c>
      <c r="G1279" s="5">
        <v>0.18</v>
      </c>
      <c r="H1279" s="5">
        <v>0.18</v>
      </c>
      <c r="I1279" s="5">
        <v>225.08</v>
      </c>
      <c r="J1279" s="5">
        <v>225.26</v>
      </c>
      <c r="K1279" s="5">
        <v>222.48400000000001</v>
      </c>
      <c r="L1279" s="5">
        <v>222.6</v>
      </c>
      <c r="M1279" s="6" t="s">
        <v>8788</v>
      </c>
      <c r="N1279" s="6" t="s">
        <v>8789</v>
      </c>
      <c r="O1279" s="6" t="s">
        <v>8790</v>
      </c>
      <c r="P1279" s="5">
        <v>0</v>
      </c>
      <c r="Q1279" s="5">
        <v>0</v>
      </c>
      <c r="R1279" s="6"/>
      <c r="S1279" s="7"/>
    </row>
    <row r="1280" spans="1:19" ht="13" x14ac:dyDescent="0.15">
      <c r="A1280" s="5">
        <v>397</v>
      </c>
      <c r="B1280" s="6" t="s">
        <v>28</v>
      </c>
      <c r="C1280" s="6" t="s">
        <v>4252</v>
      </c>
      <c r="D1280" s="5">
        <v>39</v>
      </c>
      <c r="E1280" s="6" t="s">
        <v>1619</v>
      </c>
      <c r="F1280" s="5">
        <v>1</v>
      </c>
      <c r="G1280" s="5">
        <v>1.5</v>
      </c>
      <c r="H1280" s="5">
        <v>1.5</v>
      </c>
      <c r="I1280" s="5">
        <v>222.6</v>
      </c>
      <c r="J1280" s="5">
        <v>224.1</v>
      </c>
      <c r="K1280" s="5">
        <v>222.6</v>
      </c>
      <c r="L1280" s="5">
        <v>223.51499999999999</v>
      </c>
      <c r="M1280" s="6" t="s">
        <v>8791</v>
      </c>
      <c r="N1280" s="6" t="s">
        <v>8792</v>
      </c>
      <c r="O1280" s="6" t="s">
        <v>8793</v>
      </c>
      <c r="P1280" s="5">
        <v>0</v>
      </c>
      <c r="Q1280" s="5">
        <v>0</v>
      </c>
      <c r="R1280" s="6"/>
      <c r="S1280" s="7"/>
    </row>
    <row r="1281" spans="1:19" ht="13" x14ac:dyDescent="0.15">
      <c r="A1281" s="5">
        <v>397</v>
      </c>
      <c r="B1281" s="6" t="s">
        <v>28</v>
      </c>
      <c r="C1281" s="6" t="s">
        <v>4252</v>
      </c>
      <c r="D1281" s="5">
        <v>39</v>
      </c>
      <c r="E1281" s="6" t="s">
        <v>1619</v>
      </c>
      <c r="F1281" s="5">
        <v>2</v>
      </c>
      <c r="G1281" s="5">
        <v>1.5</v>
      </c>
      <c r="H1281" s="5">
        <v>1.5</v>
      </c>
      <c r="I1281" s="5">
        <v>224.1</v>
      </c>
      <c r="J1281" s="5">
        <v>225.6</v>
      </c>
      <c r="K1281" s="5">
        <v>223.51499999999999</v>
      </c>
      <c r="L1281" s="5">
        <v>224.43100000000001</v>
      </c>
      <c r="M1281" s="6" t="s">
        <v>8794</v>
      </c>
      <c r="N1281" s="6" t="s">
        <v>8795</v>
      </c>
      <c r="O1281" s="6" t="s">
        <v>8796</v>
      </c>
      <c r="P1281" s="5">
        <v>0</v>
      </c>
      <c r="Q1281" s="5">
        <v>0</v>
      </c>
      <c r="R1281" s="6"/>
      <c r="S1281" s="7"/>
    </row>
    <row r="1282" spans="1:19" ht="13" x14ac:dyDescent="0.15">
      <c r="A1282" s="5">
        <v>397</v>
      </c>
      <c r="B1282" s="6" t="s">
        <v>28</v>
      </c>
      <c r="C1282" s="6" t="s">
        <v>4252</v>
      </c>
      <c r="D1282" s="5">
        <v>39</v>
      </c>
      <c r="E1282" s="6" t="s">
        <v>1619</v>
      </c>
      <c r="F1282" s="5">
        <v>3</v>
      </c>
      <c r="G1282" s="5">
        <v>1.5</v>
      </c>
      <c r="H1282" s="5">
        <v>1.5</v>
      </c>
      <c r="I1282" s="5">
        <v>225.6</v>
      </c>
      <c r="J1282" s="5">
        <v>227.1</v>
      </c>
      <c r="K1282" s="5">
        <v>224.43100000000001</v>
      </c>
      <c r="L1282" s="5">
        <v>225.346</v>
      </c>
      <c r="M1282" s="6" t="s">
        <v>8797</v>
      </c>
      <c r="N1282" s="6" t="s">
        <v>8798</v>
      </c>
      <c r="O1282" s="6" t="s">
        <v>8799</v>
      </c>
      <c r="P1282" s="5">
        <v>0</v>
      </c>
      <c r="Q1282" s="5">
        <v>0</v>
      </c>
      <c r="R1282" s="6"/>
      <c r="S1282" s="7"/>
    </row>
    <row r="1283" spans="1:19" ht="13" x14ac:dyDescent="0.15">
      <c r="A1283" s="5">
        <v>397</v>
      </c>
      <c r="B1283" s="6" t="s">
        <v>28</v>
      </c>
      <c r="C1283" s="6" t="s">
        <v>4252</v>
      </c>
      <c r="D1283" s="5">
        <v>39</v>
      </c>
      <c r="E1283" s="6" t="s">
        <v>1619</v>
      </c>
      <c r="F1283" s="5">
        <v>4</v>
      </c>
      <c r="G1283" s="5">
        <v>1.5</v>
      </c>
      <c r="H1283" s="5">
        <v>1.5</v>
      </c>
      <c r="I1283" s="5">
        <v>227.1</v>
      </c>
      <c r="J1283" s="5">
        <v>228.6</v>
      </c>
      <c r="K1283" s="5">
        <v>225.346</v>
      </c>
      <c r="L1283" s="5">
        <v>226.261</v>
      </c>
      <c r="M1283" s="6" t="s">
        <v>8800</v>
      </c>
      <c r="N1283" s="6" t="s">
        <v>8801</v>
      </c>
      <c r="O1283" s="6" t="s">
        <v>8802</v>
      </c>
      <c r="P1283" s="5">
        <v>0</v>
      </c>
      <c r="Q1283" s="5">
        <v>0</v>
      </c>
      <c r="R1283" s="6"/>
      <c r="S1283" s="7"/>
    </row>
    <row r="1284" spans="1:19" ht="13" x14ac:dyDescent="0.15">
      <c r="A1284" s="5">
        <v>397</v>
      </c>
      <c r="B1284" s="6" t="s">
        <v>28</v>
      </c>
      <c r="C1284" s="6" t="s">
        <v>4252</v>
      </c>
      <c r="D1284" s="5">
        <v>39</v>
      </c>
      <c r="E1284" s="6" t="s">
        <v>1619</v>
      </c>
      <c r="F1284" s="5">
        <v>5</v>
      </c>
      <c r="G1284" s="5">
        <v>1.36</v>
      </c>
      <c r="H1284" s="5">
        <v>1.36</v>
      </c>
      <c r="I1284" s="5">
        <v>228.6</v>
      </c>
      <c r="J1284" s="5">
        <v>229.96</v>
      </c>
      <c r="K1284" s="5">
        <v>226.261</v>
      </c>
      <c r="L1284" s="5">
        <v>227.09100000000001</v>
      </c>
      <c r="M1284" s="6" t="s">
        <v>8803</v>
      </c>
      <c r="N1284" s="6" t="s">
        <v>8804</v>
      </c>
      <c r="O1284" s="6" t="s">
        <v>8805</v>
      </c>
      <c r="P1284" s="5">
        <v>0</v>
      </c>
      <c r="Q1284" s="5">
        <v>0</v>
      </c>
      <c r="R1284" s="6"/>
      <c r="S1284" s="7"/>
    </row>
    <row r="1285" spans="1:19" ht="13" x14ac:dyDescent="0.15">
      <c r="A1285" s="5">
        <v>397</v>
      </c>
      <c r="B1285" s="6" t="s">
        <v>28</v>
      </c>
      <c r="C1285" s="6" t="s">
        <v>4252</v>
      </c>
      <c r="D1285" s="5">
        <v>39</v>
      </c>
      <c r="E1285" s="6" t="s">
        <v>1619</v>
      </c>
      <c r="F1285" s="5">
        <v>6</v>
      </c>
      <c r="G1285" s="5">
        <v>0.52</v>
      </c>
      <c r="H1285" s="5">
        <v>0.52</v>
      </c>
      <c r="I1285" s="5">
        <v>229.96</v>
      </c>
      <c r="J1285" s="5">
        <v>230.48</v>
      </c>
      <c r="K1285" s="5">
        <v>227.09100000000001</v>
      </c>
      <c r="L1285" s="5">
        <v>227.40799999999999</v>
      </c>
      <c r="M1285" s="6" t="s">
        <v>8806</v>
      </c>
      <c r="N1285" s="6" t="s">
        <v>8807</v>
      </c>
      <c r="O1285" s="6" t="s">
        <v>8808</v>
      </c>
      <c r="P1285" s="5">
        <v>0</v>
      </c>
      <c r="Q1285" s="5">
        <v>0</v>
      </c>
      <c r="R1285" s="6"/>
      <c r="S1285" s="7"/>
    </row>
    <row r="1286" spans="1:19" ht="13" x14ac:dyDescent="0.15">
      <c r="A1286" s="5">
        <v>397</v>
      </c>
      <c r="B1286" s="6" t="s">
        <v>28</v>
      </c>
      <c r="C1286" s="6" t="s">
        <v>4252</v>
      </c>
      <c r="D1286" s="5">
        <v>39</v>
      </c>
      <c r="E1286" s="6" t="s">
        <v>1619</v>
      </c>
      <c r="F1286" s="6" t="s">
        <v>119</v>
      </c>
      <c r="G1286" s="5">
        <v>0.15</v>
      </c>
      <c r="H1286" s="5">
        <v>0.15</v>
      </c>
      <c r="I1286" s="5">
        <v>230.48</v>
      </c>
      <c r="J1286" s="5">
        <v>230.63</v>
      </c>
      <c r="K1286" s="5">
        <v>227.40799999999999</v>
      </c>
      <c r="L1286" s="5">
        <v>227.5</v>
      </c>
      <c r="M1286" s="6" t="s">
        <v>8809</v>
      </c>
      <c r="N1286" s="6" t="s">
        <v>8810</v>
      </c>
      <c r="O1286" s="6" t="s">
        <v>8811</v>
      </c>
      <c r="P1286" s="5">
        <v>0</v>
      </c>
      <c r="Q1286" s="5">
        <v>0</v>
      </c>
      <c r="R1286" s="6"/>
      <c r="S1286" s="7"/>
    </row>
    <row r="1287" spans="1:19" ht="13" x14ac:dyDescent="0.15">
      <c r="A1287" s="5">
        <v>397</v>
      </c>
      <c r="B1287" s="6" t="s">
        <v>28</v>
      </c>
      <c r="C1287" s="6" t="s">
        <v>4252</v>
      </c>
      <c r="D1287" s="5">
        <v>40</v>
      </c>
      <c r="E1287" s="6" t="s">
        <v>1619</v>
      </c>
      <c r="F1287" s="5">
        <v>1</v>
      </c>
      <c r="G1287" s="5">
        <v>1.49</v>
      </c>
      <c r="H1287" s="5">
        <v>1.49</v>
      </c>
      <c r="I1287" s="5">
        <v>227.5</v>
      </c>
      <c r="J1287" s="5">
        <v>228.99</v>
      </c>
      <c r="K1287" s="5">
        <v>227.5</v>
      </c>
      <c r="L1287" s="5">
        <v>228.38</v>
      </c>
      <c r="M1287" s="6" t="s">
        <v>8812</v>
      </c>
      <c r="N1287" s="6" t="s">
        <v>8813</v>
      </c>
      <c r="O1287" s="6" t="s">
        <v>8814</v>
      </c>
      <c r="P1287" s="5">
        <v>0</v>
      </c>
      <c r="Q1287" s="5">
        <v>0</v>
      </c>
      <c r="R1287" s="6"/>
      <c r="S1287" s="7"/>
    </row>
    <row r="1288" spans="1:19" ht="13" x14ac:dyDescent="0.15">
      <c r="A1288" s="5">
        <v>397</v>
      </c>
      <c r="B1288" s="6" t="s">
        <v>28</v>
      </c>
      <c r="C1288" s="6" t="s">
        <v>4252</v>
      </c>
      <c r="D1288" s="5">
        <v>40</v>
      </c>
      <c r="E1288" s="6" t="s">
        <v>1619</v>
      </c>
      <c r="F1288" s="5">
        <v>2</v>
      </c>
      <c r="G1288" s="5">
        <v>1.49</v>
      </c>
      <c r="H1288" s="5">
        <v>1.49</v>
      </c>
      <c r="I1288" s="5">
        <v>228.99</v>
      </c>
      <c r="J1288" s="5">
        <v>230.48</v>
      </c>
      <c r="K1288" s="5">
        <v>228.38</v>
      </c>
      <c r="L1288" s="5">
        <v>229.25899999999999</v>
      </c>
      <c r="M1288" s="6" t="s">
        <v>8815</v>
      </c>
      <c r="N1288" s="6" t="s">
        <v>8816</v>
      </c>
      <c r="O1288" s="6" t="s">
        <v>8817</v>
      </c>
      <c r="P1288" s="5">
        <v>0</v>
      </c>
      <c r="Q1288" s="5">
        <v>0</v>
      </c>
      <c r="R1288" s="6"/>
      <c r="S1288" s="7"/>
    </row>
    <row r="1289" spans="1:19" ht="13" x14ac:dyDescent="0.15">
      <c r="A1289" s="5">
        <v>397</v>
      </c>
      <c r="B1289" s="6" t="s">
        <v>28</v>
      </c>
      <c r="C1289" s="6" t="s">
        <v>4252</v>
      </c>
      <c r="D1289" s="5">
        <v>40</v>
      </c>
      <c r="E1289" s="6" t="s">
        <v>1619</v>
      </c>
      <c r="F1289" s="5">
        <v>3</v>
      </c>
      <c r="G1289" s="5">
        <v>1.51</v>
      </c>
      <c r="H1289" s="5">
        <v>1.51</v>
      </c>
      <c r="I1289" s="5">
        <v>230.48</v>
      </c>
      <c r="J1289" s="5">
        <v>231.99</v>
      </c>
      <c r="K1289" s="5">
        <v>229.25899999999999</v>
      </c>
      <c r="L1289" s="5">
        <v>230.15100000000001</v>
      </c>
      <c r="M1289" s="6" t="s">
        <v>8818</v>
      </c>
      <c r="N1289" s="6" t="s">
        <v>8819</v>
      </c>
      <c r="O1289" s="6" t="s">
        <v>8820</v>
      </c>
      <c r="P1289" s="5">
        <v>0</v>
      </c>
      <c r="Q1289" s="5">
        <v>0</v>
      </c>
      <c r="R1289" s="6"/>
      <c r="S1289" s="7"/>
    </row>
    <row r="1290" spans="1:19" ht="13" x14ac:dyDescent="0.15">
      <c r="A1290" s="5">
        <v>397</v>
      </c>
      <c r="B1290" s="6" t="s">
        <v>28</v>
      </c>
      <c r="C1290" s="6" t="s">
        <v>4252</v>
      </c>
      <c r="D1290" s="5">
        <v>40</v>
      </c>
      <c r="E1290" s="6" t="s">
        <v>1619</v>
      </c>
      <c r="F1290" s="5">
        <v>4</v>
      </c>
      <c r="G1290" s="5">
        <v>1.5</v>
      </c>
      <c r="H1290" s="5">
        <v>1.5</v>
      </c>
      <c r="I1290" s="5">
        <v>231.99</v>
      </c>
      <c r="J1290" s="5">
        <v>233.49</v>
      </c>
      <c r="K1290" s="5">
        <v>230.15100000000001</v>
      </c>
      <c r="L1290" s="5">
        <v>231.036</v>
      </c>
      <c r="M1290" s="6" t="s">
        <v>8821</v>
      </c>
      <c r="N1290" s="6" t="s">
        <v>8822</v>
      </c>
      <c r="O1290" s="6" t="s">
        <v>8823</v>
      </c>
      <c r="P1290" s="5">
        <v>0</v>
      </c>
      <c r="Q1290" s="5">
        <v>0</v>
      </c>
      <c r="R1290" s="6"/>
      <c r="S1290" s="7"/>
    </row>
    <row r="1291" spans="1:19" ht="13" x14ac:dyDescent="0.15">
      <c r="A1291" s="5">
        <v>397</v>
      </c>
      <c r="B1291" s="6" t="s">
        <v>28</v>
      </c>
      <c r="C1291" s="6" t="s">
        <v>4252</v>
      </c>
      <c r="D1291" s="5">
        <v>40</v>
      </c>
      <c r="E1291" s="6" t="s">
        <v>1619</v>
      </c>
      <c r="F1291" s="5">
        <v>5</v>
      </c>
      <c r="G1291" s="5">
        <v>1.38</v>
      </c>
      <c r="H1291" s="5">
        <v>1.38</v>
      </c>
      <c r="I1291" s="5">
        <v>233.49</v>
      </c>
      <c r="J1291" s="5">
        <v>234.87</v>
      </c>
      <c r="K1291" s="5">
        <v>231.036</v>
      </c>
      <c r="L1291" s="5">
        <v>231.851</v>
      </c>
      <c r="M1291" s="6" t="s">
        <v>8824</v>
      </c>
      <c r="N1291" s="6" t="s">
        <v>8825</v>
      </c>
      <c r="O1291" s="6" t="s">
        <v>8826</v>
      </c>
      <c r="P1291" s="5">
        <v>0</v>
      </c>
      <c r="Q1291" s="5">
        <v>0</v>
      </c>
      <c r="R1291" s="6"/>
      <c r="S1291" s="7"/>
    </row>
    <row r="1292" spans="1:19" ht="13" x14ac:dyDescent="0.15">
      <c r="A1292" s="5">
        <v>397</v>
      </c>
      <c r="B1292" s="6" t="s">
        <v>28</v>
      </c>
      <c r="C1292" s="6" t="s">
        <v>4252</v>
      </c>
      <c r="D1292" s="5">
        <v>40</v>
      </c>
      <c r="E1292" s="6" t="s">
        <v>1619</v>
      </c>
      <c r="F1292" s="5">
        <v>6</v>
      </c>
      <c r="G1292" s="5">
        <v>0.52</v>
      </c>
      <c r="H1292" s="5">
        <v>0.52</v>
      </c>
      <c r="I1292" s="5">
        <v>234.87</v>
      </c>
      <c r="J1292" s="5">
        <v>235.39</v>
      </c>
      <c r="K1292" s="5">
        <v>231.851</v>
      </c>
      <c r="L1292" s="5">
        <v>232.15799999999999</v>
      </c>
      <c r="M1292" s="6" t="s">
        <v>8827</v>
      </c>
      <c r="N1292" s="6" t="s">
        <v>8828</v>
      </c>
      <c r="O1292" s="6" t="s">
        <v>8829</v>
      </c>
      <c r="P1292" s="5">
        <v>0</v>
      </c>
      <c r="Q1292" s="5">
        <v>0</v>
      </c>
      <c r="R1292" s="6"/>
      <c r="S1292" s="7"/>
    </row>
    <row r="1293" spans="1:19" ht="13" x14ac:dyDescent="0.15">
      <c r="A1293" s="5">
        <v>397</v>
      </c>
      <c r="B1293" s="6" t="s">
        <v>28</v>
      </c>
      <c r="C1293" s="6" t="s">
        <v>4252</v>
      </c>
      <c r="D1293" s="5">
        <v>40</v>
      </c>
      <c r="E1293" s="6" t="s">
        <v>1619</v>
      </c>
      <c r="F1293" s="6" t="s">
        <v>119</v>
      </c>
      <c r="G1293" s="5">
        <v>0.24</v>
      </c>
      <c r="H1293" s="5">
        <v>0.24</v>
      </c>
      <c r="I1293" s="5">
        <v>235.39</v>
      </c>
      <c r="J1293" s="5">
        <v>235.63</v>
      </c>
      <c r="K1293" s="5">
        <v>232.15799999999999</v>
      </c>
      <c r="L1293" s="5">
        <v>232.3</v>
      </c>
      <c r="M1293" s="6" t="s">
        <v>8830</v>
      </c>
      <c r="N1293" s="6" t="s">
        <v>8831</v>
      </c>
      <c r="O1293" s="6" t="s">
        <v>8832</v>
      </c>
      <c r="P1293" s="5">
        <v>0</v>
      </c>
      <c r="Q1293" s="5">
        <v>0</v>
      </c>
      <c r="R1293" s="6"/>
      <c r="S1293" s="7"/>
    </row>
    <row r="1294" spans="1:19" ht="13" x14ac:dyDescent="0.15">
      <c r="A1294" s="5">
        <v>397</v>
      </c>
      <c r="B1294" s="6" t="s">
        <v>28</v>
      </c>
      <c r="C1294" s="6" t="s">
        <v>4252</v>
      </c>
      <c r="D1294" s="5">
        <v>41</v>
      </c>
      <c r="E1294" s="6" t="s">
        <v>1619</v>
      </c>
      <c r="F1294" s="5">
        <v>1</v>
      </c>
      <c r="G1294" s="5">
        <v>1.5</v>
      </c>
      <c r="H1294" s="5">
        <v>1.5</v>
      </c>
      <c r="I1294" s="5">
        <v>232.3</v>
      </c>
      <c r="J1294" s="5">
        <v>233.8</v>
      </c>
      <c r="K1294" s="5">
        <v>232.3</v>
      </c>
      <c r="L1294" s="5">
        <v>233.41200000000001</v>
      </c>
      <c r="M1294" s="6" t="s">
        <v>8833</v>
      </c>
      <c r="N1294" s="6" t="s">
        <v>8834</v>
      </c>
      <c r="O1294" s="6" t="s">
        <v>8835</v>
      </c>
      <c r="P1294" s="5">
        <v>0</v>
      </c>
      <c r="Q1294" s="5">
        <v>0</v>
      </c>
      <c r="R1294" s="6"/>
      <c r="S1294" s="7"/>
    </row>
    <row r="1295" spans="1:19" ht="13" x14ac:dyDescent="0.15">
      <c r="A1295" s="5">
        <v>397</v>
      </c>
      <c r="B1295" s="6" t="s">
        <v>28</v>
      </c>
      <c r="C1295" s="6" t="s">
        <v>4252</v>
      </c>
      <c r="D1295" s="5">
        <v>41</v>
      </c>
      <c r="E1295" s="6" t="s">
        <v>1619</v>
      </c>
      <c r="F1295" s="5">
        <v>2</v>
      </c>
      <c r="G1295" s="5">
        <v>1.5</v>
      </c>
      <c r="H1295" s="5">
        <v>1.5</v>
      </c>
      <c r="I1295" s="5">
        <v>233.8</v>
      </c>
      <c r="J1295" s="5">
        <v>235.3</v>
      </c>
      <c r="K1295" s="5">
        <v>233.41200000000001</v>
      </c>
      <c r="L1295" s="5">
        <v>234.524</v>
      </c>
      <c r="M1295" s="6" t="s">
        <v>8836</v>
      </c>
      <c r="N1295" s="6" t="s">
        <v>8837</v>
      </c>
      <c r="O1295" s="6" t="s">
        <v>8838</v>
      </c>
      <c r="P1295" s="5">
        <v>0</v>
      </c>
      <c r="Q1295" s="5">
        <v>0</v>
      </c>
      <c r="R1295" s="6"/>
      <c r="S1295" s="7"/>
    </row>
    <row r="1296" spans="1:19" ht="13" x14ac:dyDescent="0.15">
      <c r="A1296" s="5">
        <v>397</v>
      </c>
      <c r="B1296" s="6" t="s">
        <v>28</v>
      </c>
      <c r="C1296" s="6" t="s">
        <v>4252</v>
      </c>
      <c r="D1296" s="5">
        <v>41</v>
      </c>
      <c r="E1296" s="6" t="s">
        <v>1619</v>
      </c>
      <c r="F1296" s="5">
        <v>3</v>
      </c>
      <c r="G1296" s="5">
        <v>1.5</v>
      </c>
      <c r="H1296" s="5">
        <v>1.5</v>
      </c>
      <c r="I1296" s="5">
        <v>235.3</v>
      </c>
      <c r="J1296" s="5">
        <v>236.8</v>
      </c>
      <c r="K1296" s="5">
        <v>234.524</v>
      </c>
      <c r="L1296" s="5">
        <v>235.636</v>
      </c>
      <c r="M1296" s="6" t="s">
        <v>8839</v>
      </c>
      <c r="N1296" s="6" t="s">
        <v>8840</v>
      </c>
      <c r="O1296" s="6" t="s">
        <v>8841</v>
      </c>
      <c r="P1296" s="5">
        <v>0</v>
      </c>
      <c r="Q1296" s="5">
        <v>0</v>
      </c>
      <c r="R1296" s="6"/>
      <c r="S1296" s="7"/>
    </row>
    <row r="1297" spans="1:19" ht="13" x14ac:dyDescent="0.15">
      <c r="A1297" s="5">
        <v>397</v>
      </c>
      <c r="B1297" s="6" t="s">
        <v>28</v>
      </c>
      <c r="C1297" s="6" t="s">
        <v>4252</v>
      </c>
      <c r="D1297" s="5">
        <v>41</v>
      </c>
      <c r="E1297" s="6" t="s">
        <v>1619</v>
      </c>
      <c r="F1297" s="5">
        <v>4</v>
      </c>
      <c r="G1297" s="5">
        <v>1.39</v>
      </c>
      <c r="H1297" s="5">
        <v>1.39</v>
      </c>
      <c r="I1297" s="5">
        <v>236.8</v>
      </c>
      <c r="J1297" s="5">
        <v>238.19</v>
      </c>
      <c r="K1297" s="5">
        <v>235.636</v>
      </c>
      <c r="L1297" s="5">
        <v>236.666</v>
      </c>
      <c r="M1297" s="6" t="s">
        <v>8842</v>
      </c>
      <c r="N1297" s="6" t="s">
        <v>8843</v>
      </c>
      <c r="O1297" s="6" t="s">
        <v>8844</v>
      </c>
      <c r="P1297" s="5">
        <v>0</v>
      </c>
      <c r="Q1297" s="5">
        <v>0</v>
      </c>
      <c r="R1297" s="6"/>
      <c r="S1297" s="7"/>
    </row>
    <row r="1298" spans="1:19" ht="13" x14ac:dyDescent="0.15">
      <c r="A1298" s="5">
        <v>397</v>
      </c>
      <c r="B1298" s="6" t="s">
        <v>28</v>
      </c>
      <c r="C1298" s="6" t="s">
        <v>4252</v>
      </c>
      <c r="D1298" s="5">
        <v>41</v>
      </c>
      <c r="E1298" s="6" t="s">
        <v>1619</v>
      </c>
      <c r="F1298" s="5">
        <v>5</v>
      </c>
      <c r="G1298" s="5">
        <v>0.51</v>
      </c>
      <c r="H1298" s="5">
        <v>0.51</v>
      </c>
      <c r="I1298" s="5">
        <v>238.19</v>
      </c>
      <c r="J1298" s="5">
        <v>238.7</v>
      </c>
      <c r="K1298" s="5">
        <v>236.666</v>
      </c>
      <c r="L1298" s="5">
        <v>237.04400000000001</v>
      </c>
      <c r="M1298" s="6" t="s">
        <v>8845</v>
      </c>
      <c r="N1298" s="6" t="s">
        <v>8846</v>
      </c>
      <c r="O1298" s="6" t="s">
        <v>8847</v>
      </c>
      <c r="P1298" s="5">
        <v>0</v>
      </c>
      <c r="Q1298" s="5">
        <v>0</v>
      </c>
      <c r="R1298" s="6"/>
      <c r="S1298" s="7"/>
    </row>
    <row r="1299" spans="1:19" ht="13" x14ac:dyDescent="0.15">
      <c r="A1299" s="5">
        <v>397</v>
      </c>
      <c r="B1299" s="6" t="s">
        <v>28</v>
      </c>
      <c r="C1299" s="6" t="s">
        <v>4252</v>
      </c>
      <c r="D1299" s="5">
        <v>41</v>
      </c>
      <c r="E1299" s="6" t="s">
        <v>1619</v>
      </c>
      <c r="F1299" s="6" t="s">
        <v>119</v>
      </c>
      <c r="G1299" s="5">
        <v>0.21</v>
      </c>
      <c r="H1299" s="5">
        <v>0.21</v>
      </c>
      <c r="I1299" s="5">
        <v>238.7</v>
      </c>
      <c r="J1299" s="5">
        <v>238.91</v>
      </c>
      <c r="K1299" s="5">
        <v>237.04400000000001</v>
      </c>
      <c r="L1299" s="5">
        <v>237.2</v>
      </c>
      <c r="M1299" s="6" t="s">
        <v>8848</v>
      </c>
      <c r="N1299" s="6" t="s">
        <v>8849</v>
      </c>
      <c r="O1299" s="6" t="s">
        <v>8850</v>
      </c>
      <c r="P1299" s="5">
        <v>0</v>
      </c>
      <c r="Q1299" s="5">
        <v>0</v>
      </c>
      <c r="R1299" s="6"/>
      <c r="S1299" s="7"/>
    </row>
    <row r="1300" spans="1:19" ht="13" x14ac:dyDescent="0.15">
      <c r="A1300" s="5">
        <v>397</v>
      </c>
      <c r="B1300" s="6" t="s">
        <v>28</v>
      </c>
      <c r="C1300" s="6" t="s">
        <v>4252</v>
      </c>
      <c r="D1300" s="5">
        <v>42</v>
      </c>
      <c r="E1300" s="6" t="s">
        <v>1619</v>
      </c>
      <c r="F1300" s="5">
        <v>1</v>
      </c>
      <c r="G1300" s="5">
        <v>1.5</v>
      </c>
      <c r="H1300" s="5">
        <v>1.5</v>
      </c>
      <c r="I1300" s="5">
        <v>237.2</v>
      </c>
      <c r="J1300" s="5">
        <v>238.7</v>
      </c>
      <c r="K1300" s="5">
        <v>237.2</v>
      </c>
      <c r="L1300" s="5">
        <v>238.36500000000001</v>
      </c>
      <c r="M1300" s="6" t="s">
        <v>8851</v>
      </c>
      <c r="N1300" s="6" t="s">
        <v>8852</v>
      </c>
      <c r="O1300" s="6" t="s">
        <v>8853</v>
      </c>
      <c r="P1300" s="5">
        <v>0</v>
      </c>
      <c r="Q1300" s="5">
        <v>0</v>
      </c>
      <c r="R1300" s="6"/>
      <c r="S1300" s="7"/>
    </row>
    <row r="1301" spans="1:19" ht="13" x14ac:dyDescent="0.15">
      <c r="A1301" s="5">
        <v>397</v>
      </c>
      <c r="B1301" s="6" t="s">
        <v>28</v>
      </c>
      <c r="C1301" s="6" t="s">
        <v>4252</v>
      </c>
      <c r="D1301" s="5">
        <v>42</v>
      </c>
      <c r="E1301" s="6" t="s">
        <v>1619</v>
      </c>
      <c r="F1301" s="5">
        <v>2</v>
      </c>
      <c r="G1301" s="5">
        <v>1.5</v>
      </c>
      <c r="H1301" s="5">
        <v>1.5</v>
      </c>
      <c r="I1301" s="5">
        <v>238.7</v>
      </c>
      <c r="J1301" s="5">
        <v>240.2</v>
      </c>
      <c r="K1301" s="5">
        <v>238.36500000000001</v>
      </c>
      <c r="L1301" s="5">
        <v>239.53</v>
      </c>
      <c r="M1301" s="6" t="s">
        <v>8854</v>
      </c>
      <c r="N1301" s="6" t="s">
        <v>8855</v>
      </c>
      <c r="O1301" s="6" t="s">
        <v>8856</v>
      </c>
      <c r="P1301" s="5">
        <v>0</v>
      </c>
      <c r="Q1301" s="5">
        <v>0</v>
      </c>
      <c r="R1301" s="6"/>
      <c r="S1301" s="7"/>
    </row>
    <row r="1302" spans="1:19" ht="13" x14ac:dyDescent="0.15">
      <c r="A1302" s="5">
        <v>397</v>
      </c>
      <c r="B1302" s="6" t="s">
        <v>28</v>
      </c>
      <c r="C1302" s="6" t="s">
        <v>4252</v>
      </c>
      <c r="D1302" s="5">
        <v>42</v>
      </c>
      <c r="E1302" s="6" t="s">
        <v>1619</v>
      </c>
      <c r="F1302" s="5">
        <v>3</v>
      </c>
      <c r="G1302" s="5">
        <v>1.5</v>
      </c>
      <c r="H1302" s="5">
        <v>1.5</v>
      </c>
      <c r="I1302" s="5">
        <v>240.2</v>
      </c>
      <c r="J1302" s="5">
        <v>241.7</v>
      </c>
      <c r="K1302" s="5">
        <v>239.53</v>
      </c>
      <c r="L1302" s="5">
        <v>240.69499999999999</v>
      </c>
      <c r="M1302" s="6" t="s">
        <v>8857</v>
      </c>
      <c r="N1302" s="6" t="s">
        <v>8858</v>
      </c>
      <c r="O1302" s="6" t="s">
        <v>8859</v>
      </c>
      <c r="P1302" s="5">
        <v>0</v>
      </c>
      <c r="Q1302" s="5">
        <v>0</v>
      </c>
      <c r="R1302" s="6"/>
      <c r="S1302" s="7"/>
    </row>
    <row r="1303" spans="1:19" ht="13" x14ac:dyDescent="0.15">
      <c r="A1303" s="5">
        <v>397</v>
      </c>
      <c r="B1303" s="6" t="s">
        <v>28</v>
      </c>
      <c r="C1303" s="6" t="s">
        <v>4252</v>
      </c>
      <c r="D1303" s="5">
        <v>42</v>
      </c>
      <c r="E1303" s="6" t="s">
        <v>1619</v>
      </c>
      <c r="F1303" s="5">
        <v>4</v>
      </c>
      <c r="G1303" s="5">
        <v>1.51</v>
      </c>
      <c r="H1303" s="5">
        <v>1.51</v>
      </c>
      <c r="I1303" s="5">
        <v>241.7</v>
      </c>
      <c r="J1303" s="5">
        <v>243.21</v>
      </c>
      <c r="K1303" s="5">
        <v>240.69499999999999</v>
      </c>
      <c r="L1303" s="5">
        <v>241.86799999999999</v>
      </c>
      <c r="M1303" s="6" t="s">
        <v>8860</v>
      </c>
      <c r="N1303" s="6" t="s">
        <v>8861</v>
      </c>
      <c r="O1303" s="6" t="s">
        <v>8862</v>
      </c>
      <c r="P1303" s="5">
        <v>0</v>
      </c>
      <c r="Q1303" s="5">
        <v>0</v>
      </c>
      <c r="R1303" s="6"/>
      <c r="S1303" s="7"/>
    </row>
    <row r="1304" spans="1:19" ht="13" x14ac:dyDescent="0.15">
      <c r="A1304" s="5">
        <v>397</v>
      </c>
      <c r="B1304" s="6" t="s">
        <v>28</v>
      </c>
      <c r="C1304" s="6" t="s">
        <v>4252</v>
      </c>
      <c r="D1304" s="5">
        <v>42</v>
      </c>
      <c r="E1304" s="6" t="s">
        <v>1619</v>
      </c>
      <c r="F1304" s="6" t="s">
        <v>119</v>
      </c>
      <c r="G1304" s="5">
        <v>0.17</v>
      </c>
      <c r="H1304" s="5">
        <v>0.17</v>
      </c>
      <c r="I1304" s="5">
        <v>243.21</v>
      </c>
      <c r="J1304" s="5">
        <v>243.38</v>
      </c>
      <c r="K1304" s="5">
        <v>241.86799999999999</v>
      </c>
      <c r="L1304" s="5">
        <v>242</v>
      </c>
      <c r="M1304" s="6" t="s">
        <v>8863</v>
      </c>
      <c r="N1304" s="6" t="s">
        <v>8864</v>
      </c>
      <c r="O1304" s="6" t="s">
        <v>8865</v>
      </c>
      <c r="P1304" s="5">
        <v>0</v>
      </c>
      <c r="Q1304" s="5">
        <v>0</v>
      </c>
      <c r="R1304" s="6"/>
      <c r="S1304" s="7"/>
    </row>
    <row r="1305" spans="1:19" ht="13" x14ac:dyDescent="0.15">
      <c r="A1305" s="5">
        <v>397</v>
      </c>
      <c r="B1305" s="6" t="s">
        <v>28</v>
      </c>
      <c r="C1305" s="6" t="s">
        <v>4252</v>
      </c>
      <c r="D1305" s="5">
        <v>43</v>
      </c>
      <c r="E1305" s="6" t="s">
        <v>1619</v>
      </c>
      <c r="F1305" s="5">
        <v>1</v>
      </c>
      <c r="G1305" s="5">
        <v>1.5</v>
      </c>
      <c r="H1305" s="5">
        <v>1.5</v>
      </c>
      <c r="I1305" s="5">
        <v>242</v>
      </c>
      <c r="J1305" s="5">
        <v>243.5</v>
      </c>
      <c r="K1305" s="5">
        <v>242</v>
      </c>
      <c r="L1305" s="5">
        <v>242.99700000000001</v>
      </c>
      <c r="M1305" s="6" t="s">
        <v>8866</v>
      </c>
      <c r="N1305" s="6" t="s">
        <v>8867</v>
      </c>
      <c r="O1305" s="6" t="s">
        <v>8868</v>
      </c>
      <c r="P1305" s="5">
        <v>0</v>
      </c>
      <c r="Q1305" s="5">
        <v>0</v>
      </c>
      <c r="R1305" s="6"/>
      <c r="S1305" s="7"/>
    </row>
    <row r="1306" spans="1:19" ht="13" x14ac:dyDescent="0.15">
      <c r="A1306" s="5">
        <v>397</v>
      </c>
      <c r="B1306" s="6" t="s">
        <v>28</v>
      </c>
      <c r="C1306" s="6" t="s">
        <v>4252</v>
      </c>
      <c r="D1306" s="5">
        <v>43</v>
      </c>
      <c r="E1306" s="6" t="s">
        <v>1619</v>
      </c>
      <c r="F1306" s="5">
        <v>2</v>
      </c>
      <c r="G1306" s="5">
        <v>1.5</v>
      </c>
      <c r="H1306" s="5">
        <v>1.5</v>
      </c>
      <c r="I1306" s="5">
        <v>243.5</v>
      </c>
      <c r="J1306" s="5">
        <v>245</v>
      </c>
      <c r="K1306" s="5">
        <v>242.99700000000001</v>
      </c>
      <c r="L1306" s="5">
        <v>243.995</v>
      </c>
      <c r="M1306" s="6" t="s">
        <v>8869</v>
      </c>
      <c r="N1306" s="6" t="s">
        <v>8870</v>
      </c>
      <c r="O1306" s="6" t="s">
        <v>8871</v>
      </c>
      <c r="P1306" s="5">
        <v>0</v>
      </c>
      <c r="Q1306" s="5">
        <v>0</v>
      </c>
      <c r="R1306" s="6"/>
      <c r="S1306" s="7"/>
    </row>
    <row r="1307" spans="1:19" ht="13" x14ac:dyDescent="0.15">
      <c r="A1307" s="5">
        <v>397</v>
      </c>
      <c r="B1307" s="6" t="s">
        <v>28</v>
      </c>
      <c r="C1307" s="6" t="s">
        <v>4252</v>
      </c>
      <c r="D1307" s="5">
        <v>43</v>
      </c>
      <c r="E1307" s="6" t="s">
        <v>1619</v>
      </c>
      <c r="F1307" s="5">
        <v>3</v>
      </c>
      <c r="G1307" s="5">
        <v>1.5</v>
      </c>
      <c r="H1307" s="5">
        <v>1.51</v>
      </c>
      <c r="I1307" s="5">
        <v>245</v>
      </c>
      <c r="J1307" s="5">
        <v>246.51</v>
      </c>
      <c r="K1307" s="5">
        <v>243.995</v>
      </c>
      <c r="L1307" s="5">
        <v>244.999</v>
      </c>
      <c r="M1307" s="6" t="s">
        <v>8872</v>
      </c>
      <c r="N1307" s="6" t="s">
        <v>8873</v>
      </c>
      <c r="O1307" s="6" t="s">
        <v>8874</v>
      </c>
      <c r="P1307" s="5">
        <v>0</v>
      </c>
      <c r="Q1307" s="5">
        <v>0</v>
      </c>
      <c r="R1307" s="6"/>
      <c r="S1307" s="7"/>
    </row>
    <row r="1308" spans="1:19" ht="13" x14ac:dyDescent="0.15">
      <c r="A1308" s="5">
        <v>397</v>
      </c>
      <c r="B1308" s="6" t="s">
        <v>28</v>
      </c>
      <c r="C1308" s="6" t="s">
        <v>4252</v>
      </c>
      <c r="D1308" s="5">
        <v>43</v>
      </c>
      <c r="E1308" s="6" t="s">
        <v>1619</v>
      </c>
      <c r="F1308" s="5">
        <v>4</v>
      </c>
      <c r="G1308" s="5">
        <v>1.5</v>
      </c>
      <c r="H1308" s="5">
        <v>1.5</v>
      </c>
      <c r="I1308" s="5">
        <v>246.51</v>
      </c>
      <c r="J1308" s="5">
        <v>248.01</v>
      </c>
      <c r="K1308" s="5">
        <v>244.999</v>
      </c>
      <c r="L1308" s="5">
        <v>245.99600000000001</v>
      </c>
      <c r="M1308" s="6" t="s">
        <v>8875</v>
      </c>
      <c r="N1308" s="6" t="s">
        <v>8876</v>
      </c>
      <c r="O1308" s="6" t="s">
        <v>8877</v>
      </c>
      <c r="P1308" s="5">
        <v>0</v>
      </c>
      <c r="Q1308" s="5">
        <v>0</v>
      </c>
      <c r="R1308" s="6"/>
      <c r="S1308" s="7"/>
    </row>
    <row r="1309" spans="1:19" ht="13" x14ac:dyDescent="0.15">
      <c r="A1309" s="5">
        <v>397</v>
      </c>
      <c r="B1309" s="6" t="s">
        <v>28</v>
      </c>
      <c r="C1309" s="6" t="s">
        <v>4252</v>
      </c>
      <c r="D1309" s="5">
        <v>43</v>
      </c>
      <c r="E1309" s="6" t="s">
        <v>1619</v>
      </c>
      <c r="F1309" s="5">
        <v>5</v>
      </c>
      <c r="G1309" s="5">
        <v>1.1399999999999999</v>
      </c>
      <c r="H1309" s="5">
        <v>1.1399999999999999</v>
      </c>
      <c r="I1309" s="5">
        <v>248.01</v>
      </c>
      <c r="J1309" s="5">
        <v>249.15</v>
      </c>
      <c r="K1309" s="5">
        <v>245.99600000000001</v>
      </c>
      <c r="L1309" s="5">
        <v>246.75399999999999</v>
      </c>
      <c r="M1309" s="6" t="s">
        <v>8878</v>
      </c>
      <c r="N1309" s="6" t="s">
        <v>8879</v>
      </c>
      <c r="O1309" s="6" t="s">
        <v>8880</v>
      </c>
      <c r="P1309" s="5">
        <v>0</v>
      </c>
      <c r="Q1309" s="5">
        <v>0</v>
      </c>
      <c r="R1309" s="6"/>
      <c r="S1309" s="7"/>
    </row>
    <row r="1310" spans="1:19" ht="13" x14ac:dyDescent="0.15">
      <c r="A1310" s="5">
        <v>397</v>
      </c>
      <c r="B1310" s="6" t="s">
        <v>28</v>
      </c>
      <c r="C1310" s="6" t="s">
        <v>4252</v>
      </c>
      <c r="D1310" s="5">
        <v>43</v>
      </c>
      <c r="E1310" s="6" t="s">
        <v>1619</v>
      </c>
      <c r="F1310" s="6" t="s">
        <v>119</v>
      </c>
      <c r="G1310" s="5">
        <v>0.22</v>
      </c>
      <c r="H1310" s="5">
        <v>0.22</v>
      </c>
      <c r="I1310" s="5">
        <v>249.15</v>
      </c>
      <c r="J1310" s="5">
        <v>249.37</v>
      </c>
      <c r="K1310" s="5">
        <v>246.75399999999999</v>
      </c>
      <c r="L1310" s="5">
        <v>246.9</v>
      </c>
      <c r="M1310" s="6" t="s">
        <v>8881</v>
      </c>
      <c r="N1310" s="6" t="s">
        <v>8882</v>
      </c>
      <c r="O1310" s="6" t="s">
        <v>8883</v>
      </c>
      <c r="P1310" s="5">
        <v>0</v>
      </c>
      <c r="Q1310" s="5">
        <v>0</v>
      </c>
      <c r="R1310" s="6"/>
      <c r="S1310" s="7"/>
    </row>
    <row r="1311" spans="1:19" ht="13" x14ac:dyDescent="0.15">
      <c r="A1311" s="5">
        <v>397</v>
      </c>
      <c r="B1311" s="6" t="s">
        <v>28</v>
      </c>
      <c r="C1311" s="6" t="s">
        <v>4252</v>
      </c>
      <c r="D1311" s="5">
        <v>44</v>
      </c>
      <c r="E1311" s="6" t="s">
        <v>1619</v>
      </c>
      <c r="F1311" s="5">
        <v>1</v>
      </c>
      <c r="G1311" s="5">
        <v>1.5</v>
      </c>
      <c r="H1311" s="5">
        <v>1.5</v>
      </c>
      <c r="I1311" s="5">
        <v>246.9</v>
      </c>
      <c r="J1311" s="5">
        <v>248.4</v>
      </c>
      <c r="K1311" s="5">
        <v>246.9</v>
      </c>
      <c r="L1311" s="5">
        <v>247.91</v>
      </c>
      <c r="M1311" s="6" t="s">
        <v>8884</v>
      </c>
      <c r="N1311" s="6" t="s">
        <v>8885</v>
      </c>
      <c r="O1311" s="6" t="s">
        <v>8886</v>
      </c>
      <c r="P1311" s="5">
        <v>0</v>
      </c>
      <c r="Q1311" s="5">
        <v>0</v>
      </c>
      <c r="R1311" s="6"/>
      <c r="S1311" s="7"/>
    </row>
    <row r="1312" spans="1:19" ht="13" x14ac:dyDescent="0.15">
      <c r="A1312" s="5">
        <v>397</v>
      </c>
      <c r="B1312" s="6" t="s">
        <v>28</v>
      </c>
      <c r="C1312" s="6" t="s">
        <v>4252</v>
      </c>
      <c r="D1312" s="5">
        <v>44</v>
      </c>
      <c r="E1312" s="6" t="s">
        <v>1619</v>
      </c>
      <c r="F1312" s="5">
        <v>2</v>
      </c>
      <c r="G1312" s="5">
        <v>1.5</v>
      </c>
      <c r="H1312" s="5">
        <v>1.5</v>
      </c>
      <c r="I1312" s="5">
        <v>248.4</v>
      </c>
      <c r="J1312" s="5">
        <v>249.9</v>
      </c>
      <c r="K1312" s="5">
        <v>247.91</v>
      </c>
      <c r="L1312" s="5">
        <v>248.92</v>
      </c>
      <c r="M1312" s="6" t="s">
        <v>8887</v>
      </c>
      <c r="N1312" s="6" t="s">
        <v>8888</v>
      </c>
      <c r="O1312" s="6" t="s">
        <v>8889</v>
      </c>
      <c r="P1312" s="5">
        <v>0</v>
      </c>
      <c r="Q1312" s="5">
        <v>0</v>
      </c>
      <c r="R1312" s="6"/>
      <c r="S1312" s="7"/>
    </row>
    <row r="1313" spans="1:19" ht="13" x14ac:dyDescent="0.15">
      <c r="A1313" s="5">
        <v>397</v>
      </c>
      <c r="B1313" s="6" t="s">
        <v>28</v>
      </c>
      <c r="C1313" s="6" t="s">
        <v>4252</v>
      </c>
      <c r="D1313" s="5">
        <v>44</v>
      </c>
      <c r="E1313" s="6" t="s">
        <v>1619</v>
      </c>
      <c r="F1313" s="5">
        <v>3</v>
      </c>
      <c r="G1313" s="5">
        <v>1.5</v>
      </c>
      <c r="H1313" s="5">
        <v>1.5</v>
      </c>
      <c r="I1313" s="5">
        <v>249.9</v>
      </c>
      <c r="J1313" s="5">
        <v>251.4</v>
      </c>
      <c r="K1313" s="5">
        <v>248.92</v>
      </c>
      <c r="L1313" s="5">
        <v>249.929</v>
      </c>
      <c r="M1313" s="6" t="s">
        <v>8890</v>
      </c>
      <c r="N1313" s="6" t="s">
        <v>8891</v>
      </c>
      <c r="O1313" s="6" t="s">
        <v>8892</v>
      </c>
      <c r="P1313" s="5">
        <v>0</v>
      </c>
      <c r="Q1313" s="5">
        <v>0</v>
      </c>
      <c r="R1313" s="6"/>
      <c r="S1313" s="7"/>
    </row>
    <row r="1314" spans="1:19" ht="13" x14ac:dyDescent="0.15">
      <c r="A1314" s="5">
        <v>397</v>
      </c>
      <c r="B1314" s="6" t="s">
        <v>28</v>
      </c>
      <c r="C1314" s="6" t="s">
        <v>4252</v>
      </c>
      <c r="D1314" s="5">
        <v>44</v>
      </c>
      <c r="E1314" s="6" t="s">
        <v>1619</v>
      </c>
      <c r="F1314" s="5">
        <v>4</v>
      </c>
      <c r="G1314" s="5">
        <v>1.51</v>
      </c>
      <c r="H1314" s="5">
        <v>1.51</v>
      </c>
      <c r="I1314" s="5">
        <v>251.4</v>
      </c>
      <c r="J1314" s="5">
        <v>252.91</v>
      </c>
      <c r="K1314" s="5">
        <v>249.929</v>
      </c>
      <c r="L1314" s="5">
        <v>250.946</v>
      </c>
      <c r="M1314" s="6" t="s">
        <v>8893</v>
      </c>
      <c r="N1314" s="6" t="s">
        <v>8894</v>
      </c>
      <c r="O1314" s="6" t="s">
        <v>8895</v>
      </c>
      <c r="P1314" s="5">
        <v>0</v>
      </c>
      <c r="Q1314" s="5">
        <v>0</v>
      </c>
      <c r="R1314" s="6"/>
      <c r="S1314" s="7"/>
    </row>
    <row r="1315" spans="1:19" ht="13" x14ac:dyDescent="0.15">
      <c r="A1315" s="5">
        <v>397</v>
      </c>
      <c r="B1315" s="6" t="s">
        <v>28</v>
      </c>
      <c r="C1315" s="6" t="s">
        <v>4252</v>
      </c>
      <c r="D1315" s="5">
        <v>44</v>
      </c>
      <c r="E1315" s="6" t="s">
        <v>1619</v>
      </c>
      <c r="F1315" s="5">
        <v>5</v>
      </c>
      <c r="G1315" s="5">
        <v>0.96</v>
      </c>
      <c r="H1315" s="5">
        <v>0.96</v>
      </c>
      <c r="I1315" s="5">
        <v>252.91</v>
      </c>
      <c r="J1315" s="5">
        <v>253.87</v>
      </c>
      <c r="K1315" s="5">
        <v>250.946</v>
      </c>
      <c r="L1315" s="5">
        <v>251.59200000000001</v>
      </c>
      <c r="M1315" s="6" t="s">
        <v>8896</v>
      </c>
      <c r="N1315" s="6" t="s">
        <v>8897</v>
      </c>
      <c r="O1315" s="6" t="s">
        <v>8898</v>
      </c>
      <c r="P1315" s="5">
        <v>0</v>
      </c>
      <c r="Q1315" s="5">
        <v>0</v>
      </c>
      <c r="R1315" s="6"/>
      <c r="S1315" s="7"/>
    </row>
    <row r="1316" spans="1:19" ht="13" x14ac:dyDescent="0.15">
      <c r="A1316" s="5">
        <v>397</v>
      </c>
      <c r="B1316" s="6" t="s">
        <v>28</v>
      </c>
      <c r="C1316" s="6" t="s">
        <v>4252</v>
      </c>
      <c r="D1316" s="5">
        <v>44</v>
      </c>
      <c r="E1316" s="6" t="s">
        <v>1619</v>
      </c>
      <c r="F1316" s="6" t="s">
        <v>119</v>
      </c>
      <c r="G1316" s="5">
        <v>0.16</v>
      </c>
      <c r="H1316" s="5">
        <v>0.16</v>
      </c>
      <c r="I1316" s="5">
        <v>253.87</v>
      </c>
      <c r="J1316" s="5">
        <v>254.03</v>
      </c>
      <c r="K1316" s="5">
        <v>251.59200000000001</v>
      </c>
      <c r="L1316" s="5">
        <v>251.7</v>
      </c>
      <c r="M1316" s="6" t="s">
        <v>8899</v>
      </c>
      <c r="N1316" s="6" t="s">
        <v>8900</v>
      </c>
      <c r="O1316" s="6" t="s">
        <v>8901</v>
      </c>
      <c r="P1316" s="5">
        <v>0</v>
      </c>
      <c r="Q1316" s="5">
        <v>0</v>
      </c>
      <c r="R1316" s="6"/>
      <c r="S1316" s="7"/>
    </row>
    <row r="1317" spans="1:19" ht="13" x14ac:dyDescent="0.15">
      <c r="A1317" s="5">
        <v>397</v>
      </c>
      <c r="B1317" s="6" t="s">
        <v>28</v>
      </c>
      <c r="C1317" s="6" t="s">
        <v>4252</v>
      </c>
      <c r="D1317" s="5">
        <v>45</v>
      </c>
      <c r="E1317" s="6" t="s">
        <v>1619</v>
      </c>
      <c r="F1317" s="5">
        <v>1</v>
      </c>
      <c r="G1317" s="5">
        <v>1.5</v>
      </c>
      <c r="H1317" s="5">
        <v>1.5</v>
      </c>
      <c r="I1317" s="5">
        <v>251.7</v>
      </c>
      <c r="J1317" s="5">
        <v>253.2</v>
      </c>
      <c r="K1317" s="5">
        <v>251.7</v>
      </c>
      <c r="L1317" s="5">
        <v>252.94399999999999</v>
      </c>
      <c r="M1317" s="6" t="s">
        <v>8902</v>
      </c>
      <c r="N1317" s="6" t="s">
        <v>8903</v>
      </c>
      <c r="O1317" s="6" t="s">
        <v>8904</v>
      </c>
      <c r="P1317" s="5">
        <v>0</v>
      </c>
      <c r="Q1317" s="5">
        <v>0</v>
      </c>
      <c r="R1317" s="6"/>
      <c r="S1317" s="7"/>
    </row>
    <row r="1318" spans="1:19" ht="13" x14ac:dyDescent="0.15">
      <c r="A1318" s="5">
        <v>397</v>
      </c>
      <c r="B1318" s="6" t="s">
        <v>28</v>
      </c>
      <c r="C1318" s="6" t="s">
        <v>4252</v>
      </c>
      <c r="D1318" s="5">
        <v>45</v>
      </c>
      <c r="E1318" s="6" t="s">
        <v>1619</v>
      </c>
      <c r="F1318" s="5">
        <v>2</v>
      </c>
      <c r="G1318" s="5">
        <v>1.51</v>
      </c>
      <c r="H1318" s="5">
        <v>1.51</v>
      </c>
      <c r="I1318" s="5">
        <v>253.2</v>
      </c>
      <c r="J1318" s="5">
        <v>254.71</v>
      </c>
      <c r="K1318" s="5">
        <v>252.94399999999999</v>
      </c>
      <c r="L1318" s="5">
        <v>254.196</v>
      </c>
      <c r="M1318" s="6" t="s">
        <v>8905</v>
      </c>
      <c r="N1318" s="6" t="s">
        <v>8906</v>
      </c>
      <c r="O1318" s="6" t="s">
        <v>8907</v>
      </c>
      <c r="P1318" s="5">
        <v>0</v>
      </c>
      <c r="Q1318" s="5">
        <v>0</v>
      </c>
      <c r="R1318" s="6"/>
      <c r="S1318" s="7"/>
    </row>
    <row r="1319" spans="1:19" ht="13" x14ac:dyDescent="0.15">
      <c r="A1319" s="5">
        <v>397</v>
      </c>
      <c r="B1319" s="6" t="s">
        <v>28</v>
      </c>
      <c r="C1319" s="6" t="s">
        <v>4252</v>
      </c>
      <c r="D1319" s="5">
        <v>45</v>
      </c>
      <c r="E1319" s="6" t="s">
        <v>1619</v>
      </c>
      <c r="F1319" s="5">
        <v>3</v>
      </c>
      <c r="G1319" s="5">
        <v>1.5</v>
      </c>
      <c r="H1319" s="5">
        <v>1.5</v>
      </c>
      <c r="I1319" s="5">
        <v>254.71</v>
      </c>
      <c r="J1319" s="5">
        <v>256.20999999999998</v>
      </c>
      <c r="K1319" s="5">
        <v>254.196</v>
      </c>
      <c r="L1319" s="5">
        <v>255.43899999999999</v>
      </c>
      <c r="M1319" s="6" t="s">
        <v>8908</v>
      </c>
      <c r="N1319" s="6" t="s">
        <v>8909</v>
      </c>
      <c r="O1319" s="6" t="s">
        <v>8910</v>
      </c>
      <c r="P1319" s="5">
        <v>0</v>
      </c>
      <c r="Q1319" s="5">
        <v>0</v>
      </c>
      <c r="R1319" s="6"/>
      <c r="S1319" s="7"/>
    </row>
    <row r="1320" spans="1:19" ht="13" x14ac:dyDescent="0.15">
      <c r="A1320" s="5">
        <v>397</v>
      </c>
      <c r="B1320" s="6" t="s">
        <v>28</v>
      </c>
      <c r="C1320" s="6" t="s">
        <v>4252</v>
      </c>
      <c r="D1320" s="5">
        <v>45</v>
      </c>
      <c r="E1320" s="6" t="s">
        <v>1619</v>
      </c>
      <c r="F1320" s="5">
        <v>4</v>
      </c>
      <c r="G1320" s="5">
        <v>1.21</v>
      </c>
      <c r="H1320" s="5">
        <v>1.21</v>
      </c>
      <c r="I1320" s="5">
        <v>256.20999999999998</v>
      </c>
      <c r="J1320" s="5">
        <v>257.42</v>
      </c>
      <c r="K1320" s="5">
        <v>255.43899999999999</v>
      </c>
      <c r="L1320" s="5">
        <v>256.44200000000001</v>
      </c>
      <c r="M1320" s="6" t="s">
        <v>8911</v>
      </c>
      <c r="N1320" s="6" t="s">
        <v>8912</v>
      </c>
      <c r="O1320" s="6" t="s">
        <v>8913</v>
      </c>
      <c r="P1320" s="5">
        <v>0</v>
      </c>
      <c r="Q1320" s="5">
        <v>0</v>
      </c>
      <c r="R1320" s="6"/>
      <c r="S1320" s="7"/>
    </row>
    <row r="1321" spans="1:19" ht="13" x14ac:dyDescent="0.15">
      <c r="A1321" s="5">
        <v>397</v>
      </c>
      <c r="B1321" s="6" t="s">
        <v>28</v>
      </c>
      <c r="C1321" s="6" t="s">
        <v>4252</v>
      </c>
      <c r="D1321" s="5">
        <v>45</v>
      </c>
      <c r="E1321" s="6" t="s">
        <v>1619</v>
      </c>
      <c r="F1321" s="6" t="s">
        <v>119</v>
      </c>
      <c r="G1321" s="5">
        <v>0.19</v>
      </c>
      <c r="H1321" s="5">
        <v>0.19</v>
      </c>
      <c r="I1321" s="5">
        <v>257.42</v>
      </c>
      <c r="J1321" s="5">
        <v>257.61</v>
      </c>
      <c r="K1321" s="5">
        <v>256.44200000000001</v>
      </c>
      <c r="L1321" s="5">
        <v>256.60000000000002</v>
      </c>
      <c r="M1321" s="6" t="s">
        <v>8914</v>
      </c>
      <c r="N1321" s="6" t="s">
        <v>8915</v>
      </c>
      <c r="O1321" s="6" t="s">
        <v>8916</v>
      </c>
      <c r="P1321" s="5">
        <v>0</v>
      </c>
      <c r="Q1321" s="5">
        <v>0</v>
      </c>
      <c r="R1321" s="6"/>
      <c r="S1321" s="7"/>
    </row>
    <row r="1322" spans="1:19" ht="13" x14ac:dyDescent="0.15">
      <c r="A1322" s="5">
        <v>397</v>
      </c>
      <c r="B1322" s="6" t="s">
        <v>28</v>
      </c>
      <c r="C1322" s="6" t="s">
        <v>4252</v>
      </c>
      <c r="D1322" s="5">
        <v>46</v>
      </c>
      <c r="E1322" s="6" t="s">
        <v>1619</v>
      </c>
      <c r="F1322" s="5">
        <v>1</v>
      </c>
      <c r="G1322" s="5">
        <v>1.49</v>
      </c>
      <c r="H1322" s="5">
        <v>1.49</v>
      </c>
      <c r="I1322" s="5">
        <v>256.60000000000002</v>
      </c>
      <c r="J1322" s="5">
        <v>258.08999999999997</v>
      </c>
      <c r="K1322" s="5">
        <v>256.60000000000002</v>
      </c>
      <c r="L1322" s="5">
        <v>257.649</v>
      </c>
      <c r="M1322" s="6" t="s">
        <v>8917</v>
      </c>
      <c r="N1322" s="6" t="s">
        <v>8918</v>
      </c>
      <c r="O1322" s="6" t="s">
        <v>8919</v>
      </c>
      <c r="P1322" s="5">
        <v>0</v>
      </c>
      <c r="Q1322" s="5">
        <v>0</v>
      </c>
      <c r="R1322" s="6"/>
      <c r="S1322" s="7"/>
    </row>
    <row r="1323" spans="1:19" ht="13" x14ac:dyDescent="0.15">
      <c r="A1323" s="5">
        <v>397</v>
      </c>
      <c r="B1323" s="6" t="s">
        <v>28</v>
      </c>
      <c r="C1323" s="6" t="s">
        <v>4252</v>
      </c>
      <c r="D1323" s="5">
        <v>46</v>
      </c>
      <c r="E1323" s="6" t="s">
        <v>1619</v>
      </c>
      <c r="F1323" s="5">
        <v>2</v>
      </c>
      <c r="G1323" s="5">
        <v>1.49</v>
      </c>
      <c r="H1323" s="5">
        <v>1.49</v>
      </c>
      <c r="I1323" s="5">
        <v>258.08999999999997</v>
      </c>
      <c r="J1323" s="5">
        <v>259.58</v>
      </c>
      <c r="K1323" s="5">
        <v>257.649</v>
      </c>
      <c r="L1323" s="5">
        <v>258.697</v>
      </c>
      <c r="M1323" s="6" t="s">
        <v>8920</v>
      </c>
      <c r="N1323" s="6" t="s">
        <v>8921</v>
      </c>
      <c r="O1323" s="6" t="s">
        <v>8922</v>
      </c>
      <c r="P1323" s="5">
        <v>0</v>
      </c>
      <c r="Q1323" s="5">
        <v>0</v>
      </c>
      <c r="R1323" s="6"/>
      <c r="S1323" s="7"/>
    </row>
    <row r="1324" spans="1:19" ht="13" x14ac:dyDescent="0.15">
      <c r="A1324" s="5">
        <v>397</v>
      </c>
      <c r="B1324" s="6" t="s">
        <v>28</v>
      </c>
      <c r="C1324" s="6" t="s">
        <v>4252</v>
      </c>
      <c r="D1324" s="5">
        <v>46</v>
      </c>
      <c r="E1324" s="6" t="s">
        <v>1619</v>
      </c>
      <c r="F1324" s="5">
        <v>3</v>
      </c>
      <c r="G1324" s="5">
        <v>1.49</v>
      </c>
      <c r="H1324" s="5">
        <v>1.49</v>
      </c>
      <c r="I1324" s="5">
        <v>259.58</v>
      </c>
      <c r="J1324" s="5">
        <v>261.07</v>
      </c>
      <c r="K1324" s="5">
        <v>258.697</v>
      </c>
      <c r="L1324" s="5">
        <v>259.74599999999998</v>
      </c>
      <c r="M1324" s="6" t="s">
        <v>8923</v>
      </c>
      <c r="N1324" s="6" t="s">
        <v>8924</v>
      </c>
      <c r="O1324" s="6" t="s">
        <v>8925</v>
      </c>
      <c r="P1324" s="5">
        <v>0</v>
      </c>
      <c r="Q1324" s="5">
        <v>0</v>
      </c>
      <c r="R1324" s="6"/>
      <c r="S1324" s="7"/>
    </row>
    <row r="1325" spans="1:19" ht="13" x14ac:dyDescent="0.15">
      <c r="A1325" s="5">
        <v>397</v>
      </c>
      <c r="B1325" s="6" t="s">
        <v>28</v>
      </c>
      <c r="C1325" s="6" t="s">
        <v>4252</v>
      </c>
      <c r="D1325" s="5">
        <v>46</v>
      </c>
      <c r="E1325" s="6" t="s">
        <v>1619</v>
      </c>
      <c r="F1325" s="5">
        <v>4</v>
      </c>
      <c r="G1325" s="5">
        <v>1.48</v>
      </c>
      <c r="H1325" s="5">
        <v>1.48</v>
      </c>
      <c r="I1325" s="5">
        <v>261.07</v>
      </c>
      <c r="J1325" s="5">
        <v>262.55</v>
      </c>
      <c r="K1325" s="5">
        <v>259.74599999999998</v>
      </c>
      <c r="L1325" s="5">
        <v>260.78800000000001</v>
      </c>
      <c r="M1325" s="6" t="s">
        <v>8926</v>
      </c>
      <c r="N1325" s="6" t="s">
        <v>8927</v>
      </c>
      <c r="O1325" s="6" t="s">
        <v>8928</v>
      </c>
      <c r="P1325" s="5">
        <v>0</v>
      </c>
      <c r="Q1325" s="5">
        <v>0</v>
      </c>
      <c r="R1325" s="6"/>
      <c r="S1325" s="7"/>
    </row>
    <row r="1326" spans="1:19" ht="13" x14ac:dyDescent="0.15">
      <c r="A1326" s="5">
        <v>397</v>
      </c>
      <c r="B1326" s="6" t="s">
        <v>28</v>
      </c>
      <c r="C1326" s="6" t="s">
        <v>4252</v>
      </c>
      <c r="D1326" s="5">
        <v>46</v>
      </c>
      <c r="E1326" s="6" t="s">
        <v>1619</v>
      </c>
      <c r="F1326" s="5">
        <v>5</v>
      </c>
      <c r="G1326" s="5">
        <v>0.52</v>
      </c>
      <c r="H1326" s="5">
        <v>0.52</v>
      </c>
      <c r="I1326" s="5">
        <v>262.55</v>
      </c>
      <c r="J1326" s="5">
        <v>263.07</v>
      </c>
      <c r="K1326" s="5">
        <v>260.78800000000001</v>
      </c>
      <c r="L1326" s="5">
        <v>261.154</v>
      </c>
      <c r="M1326" s="6" t="s">
        <v>8929</v>
      </c>
      <c r="N1326" s="6" t="s">
        <v>8930</v>
      </c>
      <c r="O1326" s="6" t="s">
        <v>8931</v>
      </c>
      <c r="P1326" s="5">
        <v>0</v>
      </c>
      <c r="Q1326" s="5">
        <v>0</v>
      </c>
      <c r="R1326" s="6"/>
      <c r="S1326" s="7"/>
    </row>
    <row r="1327" spans="1:19" ht="13" x14ac:dyDescent="0.15">
      <c r="A1327" s="5">
        <v>397</v>
      </c>
      <c r="B1327" s="6" t="s">
        <v>28</v>
      </c>
      <c r="C1327" s="6" t="s">
        <v>4252</v>
      </c>
      <c r="D1327" s="5">
        <v>46</v>
      </c>
      <c r="E1327" s="6" t="s">
        <v>1619</v>
      </c>
      <c r="F1327" s="6" t="s">
        <v>119</v>
      </c>
      <c r="G1327" s="5">
        <v>0.35</v>
      </c>
      <c r="H1327" s="5">
        <v>0.35</v>
      </c>
      <c r="I1327" s="5">
        <v>263.07</v>
      </c>
      <c r="J1327" s="5">
        <v>263.42</v>
      </c>
      <c r="K1327" s="5">
        <v>261.154</v>
      </c>
      <c r="L1327" s="5">
        <v>261.39999999999998</v>
      </c>
      <c r="M1327" s="6" t="s">
        <v>8932</v>
      </c>
      <c r="N1327" s="6" t="s">
        <v>8933</v>
      </c>
      <c r="O1327" s="6" t="s">
        <v>8934</v>
      </c>
      <c r="P1327" s="5">
        <v>0</v>
      </c>
      <c r="Q1327" s="5">
        <v>0</v>
      </c>
      <c r="R1327" s="6"/>
      <c r="S1327" s="7"/>
    </row>
    <row r="1328" spans="1:19" ht="13" x14ac:dyDescent="0.15">
      <c r="A1328" s="5">
        <v>397</v>
      </c>
      <c r="B1328" s="6" t="s">
        <v>28</v>
      </c>
      <c r="C1328" s="6" t="s">
        <v>4252</v>
      </c>
      <c r="D1328" s="5">
        <v>47</v>
      </c>
      <c r="E1328" s="6" t="s">
        <v>1619</v>
      </c>
      <c r="F1328" s="5">
        <v>1</v>
      </c>
      <c r="G1328" s="5">
        <v>1.49</v>
      </c>
      <c r="H1328" s="5">
        <v>1.49</v>
      </c>
      <c r="I1328" s="5">
        <v>261.39999999999998</v>
      </c>
      <c r="J1328" s="5">
        <v>262.89</v>
      </c>
      <c r="K1328" s="5">
        <v>261.39999999999998</v>
      </c>
      <c r="L1328" s="5">
        <v>262.56900000000002</v>
      </c>
      <c r="M1328" s="6" t="s">
        <v>8935</v>
      </c>
      <c r="N1328" s="6" t="s">
        <v>8936</v>
      </c>
      <c r="O1328" s="6" t="s">
        <v>8937</v>
      </c>
      <c r="P1328" s="5">
        <v>0</v>
      </c>
      <c r="Q1328" s="5">
        <v>0</v>
      </c>
      <c r="R1328" s="6"/>
      <c r="S1328" s="7"/>
    </row>
    <row r="1329" spans="1:19" ht="13" x14ac:dyDescent="0.15">
      <c r="A1329" s="5">
        <v>397</v>
      </c>
      <c r="B1329" s="6" t="s">
        <v>28</v>
      </c>
      <c r="C1329" s="6" t="s">
        <v>4252</v>
      </c>
      <c r="D1329" s="5">
        <v>47</v>
      </c>
      <c r="E1329" s="6" t="s">
        <v>1619</v>
      </c>
      <c r="F1329" s="5">
        <v>2</v>
      </c>
      <c r="G1329" s="5">
        <v>1.5</v>
      </c>
      <c r="H1329" s="5">
        <v>1.5</v>
      </c>
      <c r="I1329" s="5">
        <v>262.89</v>
      </c>
      <c r="J1329" s="5">
        <v>264.39</v>
      </c>
      <c r="K1329" s="5">
        <v>262.56900000000002</v>
      </c>
      <c r="L1329" s="5">
        <v>263.745</v>
      </c>
      <c r="M1329" s="6" t="s">
        <v>8938</v>
      </c>
      <c r="N1329" s="6" t="s">
        <v>8939</v>
      </c>
      <c r="O1329" s="6" t="s">
        <v>8940</v>
      </c>
      <c r="P1329" s="5">
        <v>0</v>
      </c>
      <c r="Q1329" s="5">
        <v>0</v>
      </c>
      <c r="R1329" s="6"/>
      <c r="S1329" s="7"/>
    </row>
    <row r="1330" spans="1:19" ht="13" x14ac:dyDescent="0.15">
      <c r="A1330" s="5">
        <v>397</v>
      </c>
      <c r="B1330" s="6" t="s">
        <v>28</v>
      </c>
      <c r="C1330" s="6" t="s">
        <v>4252</v>
      </c>
      <c r="D1330" s="5">
        <v>47</v>
      </c>
      <c r="E1330" s="6" t="s">
        <v>1619</v>
      </c>
      <c r="F1330" s="5">
        <v>3</v>
      </c>
      <c r="G1330" s="5">
        <v>1.49</v>
      </c>
      <c r="H1330" s="5">
        <v>1.49</v>
      </c>
      <c r="I1330" s="5">
        <v>264.39</v>
      </c>
      <c r="J1330" s="5">
        <v>265.88</v>
      </c>
      <c r="K1330" s="5">
        <v>263.745</v>
      </c>
      <c r="L1330" s="5">
        <v>264.91399999999999</v>
      </c>
      <c r="M1330" s="6" t="s">
        <v>8941</v>
      </c>
      <c r="N1330" s="6" t="s">
        <v>8942</v>
      </c>
      <c r="O1330" s="6" t="s">
        <v>8943</v>
      </c>
      <c r="P1330" s="5">
        <v>0</v>
      </c>
      <c r="Q1330" s="5">
        <v>0</v>
      </c>
      <c r="R1330" s="6"/>
      <c r="S1330" s="7"/>
    </row>
    <row r="1331" spans="1:19" ht="13" x14ac:dyDescent="0.15">
      <c r="A1331" s="5">
        <v>397</v>
      </c>
      <c r="B1331" s="6" t="s">
        <v>28</v>
      </c>
      <c r="C1331" s="6" t="s">
        <v>4252</v>
      </c>
      <c r="D1331" s="5">
        <v>47</v>
      </c>
      <c r="E1331" s="6" t="s">
        <v>1619</v>
      </c>
      <c r="F1331" s="5">
        <v>4</v>
      </c>
      <c r="G1331" s="5">
        <v>1.51</v>
      </c>
      <c r="H1331" s="5">
        <v>1.51</v>
      </c>
      <c r="I1331" s="5">
        <v>265.88</v>
      </c>
      <c r="J1331" s="5">
        <v>267.39</v>
      </c>
      <c r="K1331" s="5">
        <v>264.91399999999999</v>
      </c>
      <c r="L1331" s="5">
        <v>266.09800000000001</v>
      </c>
      <c r="M1331" s="6" t="s">
        <v>8944</v>
      </c>
      <c r="N1331" s="6" t="s">
        <v>8945</v>
      </c>
      <c r="O1331" s="6" t="s">
        <v>8946</v>
      </c>
      <c r="P1331" s="5">
        <v>0</v>
      </c>
      <c r="Q1331" s="5">
        <v>0</v>
      </c>
      <c r="R1331" s="6"/>
      <c r="S1331" s="7"/>
    </row>
    <row r="1332" spans="1:19" ht="13" x14ac:dyDescent="0.15">
      <c r="A1332" s="5">
        <v>397</v>
      </c>
      <c r="B1332" s="6" t="s">
        <v>28</v>
      </c>
      <c r="C1332" s="6" t="s">
        <v>4252</v>
      </c>
      <c r="D1332" s="5">
        <v>47</v>
      </c>
      <c r="E1332" s="6" t="s">
        <v>1619</v>
      </c>
      <c r="F1332" s="5">
        <v>5</v>
      </c>
      <c r="G1332" s="5">
        <v>1.42</v>
      </c>
      <c r="H1332" s="5">
        <v>1.42</v>
      </c>
      <c r="I1332" s="5">
        <v>267.39</v>
      </c>
      <c r="J1332" s="5">
        <v>268.81</v>
      </c>
      <c r="K1332" s="5">
        <v>266.09800000000001</v>
      </c>
      <c r="L1332" s="5">
        <v>267.21199999999999</v>
      </c>
      <c r="M1332" s="6" t="s">
        <v>8947</v>
      </c>
      <c r="N1332" s="6" t="s">
        <v>8948</v>
      </c>
      <c r="O1332" s="6" t="s">
        <v>8949</v>
      </c>
      <c r="P1332" s="5">
        <v>0</v>
      </c>
      <c r="Q1332" s="5">
        <v>0</v>
      </c>
      <c r="R1332" s="6"/>
      <c r="S1332" s="7"/>
    </row>
    <row r="1333" spans="1:19" ht="13" x14ac:dyDescent="0.15">
      <c r="A1333" s="5">
        <v>397</v>
      </c>
      <c r="B1333" s="6" t="s">
        <v>28</v>
      </c>
      <c r="C1333" s="6" t="s">
        <v>4252</v>
      </c>
      <c r="D1333" s="5">
        <v>47</v>
      </c>
      <c r="E1333" s="6" t="s">
        <v>1619</v>
      </c>
      <c r="F1333" s="6" t="s">
        <v>119</v>
      </c>
      <c r="G1333" s="5">
        <v>0.24</v>
      </c>
      <c r="H1333" s="5">
        <v>0.24</v>
      </c>
      <c r="I1333" s="5">
        <v>268.81</v>
      </c>
      <c r="J1333" s="5">
        <v>269.05</v>
      </c>
      <c r="K1333" s="5">
        <v>267.21199999999999</v>
      </c>
      <c r="L1333" s="5">
        <v>267.39999999999998</v>
      </c>
      <c r="M1333" s="6" t="s">
        <v>8950</v>
      </c>
      <c r="N1333" s="6" t="s">
        <v>8951</v>
      </c>
      <c r="O1333" s="6" t="s">
        <v>8952</v>
      </c>
      <c r="P1333" s="5">
        <v>0</v>
      </c>
      <c r="Q1333" s="5">
        <v>0</v>
      </c>
      <c r="R1333" s="6"/>
      <c r="S1333" s="7"/>
    </row>
    <row r="1334" spans="1:19" ht="13" x14ac:dyDescent="0.15">
      <c r="A1334" s="5">
        <v>397</v>
      </c>
      <c r="B1334" s="6" t="s">
        <v>28</v>
      </c>
      <c r="C1334" s="6" t="s">
        <v>4252</v>
      </c>
      <c r="D1334" s="5">
        <v>48</v>
      </c>
      <c r="E1334" s="6" t="s">
        <v>1619</v>
      </c>
      <c r="F1334" s="5">
        <v>1</v>
      </c>
      <c r="G1334" s="5">
        <v>1.5</v>
      </c>
      <c r="H1334" s="5">
        <v>1.5</v>
      </c>
      <c r="I1334" s="5">
        <v>267.39999999999998</v>
      </c>
      <c r="J1334" s="5">
        <v>268.89999999999998</v>
      </c>
      <c r="K1334" s="5">
        <v>267.39999999999998</v>
      </c>
      <c r="L1334" s="5">
        <v>268.60599999999999</v>
      </c>
      <c r="M1334" s="6" t="s">
        <v>8953</v>
      </c>
      <c r="N1334" s="6" t="s">
        <v>8954</v>
      </c>
      <c r="O1334" s="6" t="s">
        <v>8955</v>
      </c>
      <c r="P1334" s="5">
        <v>0</v>
      </c>
      <c r="Q1334" s="5">
        <v>0</v>
      </c>
      <c r="R1334" s="6"/>
      <c r="S1334" s="7"/>
    </row>
    <row r="1335" spans="1:19" ht="13" x14ac:dyDescent="0.15">
      <c r="A1335" s="5">
        <v>397</v>
      </c>
      <c r="B1335" s="6" t="s">
        <v>28</v>
      </c>
      <c r="C1335" s="6" t="s">
        <v>4252</v>
      </c>
      <c r="D1335" s="5">
        <v>48</v>
      </c>
      <c r="E1335" s="6" t="s">
        <v>1619</v>
      </c>
      <c r="F1335" s="5">
        <v>2</v>
      </c>
      <c r="G1335" s="5">
        <v>1.49</v>
      </c>
      <c r="H1335" s="5">
        <v>1.49</v>
      </c>
      <c r="I1335" s="5">
        <v>268.89999999999998</v>
      </c>
      <c r="J1335" s="5">
        <v>270.39</v>
      </c>
      <c r="K1335" s="5">
        <v>268.60599999999999</v>
      </c>
      <c r="L1335" s="5">
        <v>269.80399999999997</v>
      </c>
      <c r="M1335" s="6" t="s">
        <v>8956</v>
      </c>
      <c r="N1335" s="6" t="s">
        <v>8957</v>
      </c>
      <c r="O1335" s="6" t="s">
        <v>8958</v>
      </c>
      <c r="P1335" s="5">
        <v>0</v>
      </c>
      <c r="Q1335" s="5">
        <v>0</v>
      </c>
      <c r="R1335" s="6"/>
      <c r="S1335" s="7"/>
    </row>
    <row r="1336" spans="1:19" ht="13" x14ac:dyDescent="0.15">
      <c r="A1336" s="5">
        <v>397</v>
      </c>
      <c r="B1336" s="6" t="s">
        <v>28</v>
      </c>
      <c r="C1336" s="6" t="s">
        <v>4252</v>
      </c>
      <c r="D1336" s="5">
        <v>48</v>
      </c>
      <c r="E1336" s="6" t="s">
        <v>1619</v>
      </c>
      <c r="F1336" s="5">
        <v>3</v>
      </c>
      <c r="G1336" s="5">
        <v>1.5</v>
      </c>
      <c r="H1336" s="5">
        <v>1.5</v>
      </c>
      <c r="I1336" s="5">
        <v>270.39</v>
      </c>
      <c r="J1336" s="5">
        <v>271.89</v>
      </c>
      <c r="K1336" s="5">
        <v>269.80399999999997</v>
      </c>
      <c r="L1336" s="5">
        <v>271.01</v>
      </c>
      <c r="M1336" s="6" t="s">
        <v>8959</v>
      </c>
      <c r="N1336" s="6" t="s">
        <v>8960</v>
      </c>
      <c r="O1336" s="6" t="s">
        <v>8961</v>
      </c>
      <c r="P1336" s="5">
        <v>0</v>
      </c>
      <c r="Q1336" s="5">
        <v>0</v>
      </c>
      <c r="R1336" s="6"/>
      <c r="S1336" s="7"/>
    </row>
    <row r="1337" spans="1:19" ht="13" x14ac:dyDescent="0.15">
      <c r="A1337" s="5">
        <v>397</v>
      </c>
      <c r="B1337" s="6" t="s">
        <v>28</v>
      </c>
      <c r="C1337" s="6" t="s">
        <v>4252</v>
      </c>
      <c r="D1337" s="5">
        <v>48</v>
      </c>
      <c r="E1337" s="6" t="s">
        <v>1619</v>
      </c>
      <c r="F1337" s="5">
        <v>4</v>
      </c>
      <c r="G1337" s="5">
        <v>1.1399999999999999</v>
      </c>
      <c r="H1337" s="5">
        <v>1.1399999999999999</v>
      </c>
      <c r="I1337" s="5">
        <v>271.89</v>
      </c>
      <c r="J1337" s="5">
        <v>273.02999999999997</v>
      </c>
      <c r="K1337" s="5">
        <v>271.01</v>
      </c>
      <c r="L1337" s="5">
        <v>271.92700000000002</v>
      </c>
      <c r="M1337" s="6" t="s">
        <v>8962</v>
      </c>
      <c r="N1337" s="6" t="s">
        <v>8963</v>
      </c>
      <c r="O1337" s="6" t="s">
        <v>8964</v>
      </c>
      <c r="P1337" s="5">
        <v>0</v>
      </c>
      <c r="Q1337" s="5">
        <v>0</v>
      </c>
      <c r="R1337" s="6"/>
      <c r="S1337" s="7"/>
    </row>
    <row r="1338" spans="1:19" ht="13" x14ac:dyDescent="0.15">
      <c r="A1338" s="5">
        <v>397</v>
      </c>
      <c r="B1338" s="6" t="s">
        <v>28</v>
      </c>
      <c r="C1338" s="6" t="s">
        <v>4252</v>
      </c>
      <c r="D1338" s="5">
        <v>48</v>
      </c>
      <c r="E1338" s="6" t="s">
        <v>1619</v>
      </c>
      <c r="F1338" s="6" t="s">
        <v>119</v>
      </c>
      <c r="G1338" s="5">
        <v>0.34</v>
      </c>
      <c r="H1338" s="5">
        <v>0.34</v>
      </c>
      <c r="I1338" s="5">
        <v>273.02999999999997</v>
      </c>
      <c r="J1338" s="5">
        <v>273.37</v>
      </c>
      <c r="K1338" s="5">
        <v>271.92700000000002</v>
      </c>
      <c r="L1338" s="5">
        <v>272.2</v>
      </c>
      <c r="M1338" s="6" t="s">
        <v>8965</v>
      </c>
      <c r="N1338" s="6" t="s">
        <v>8966</v>
      </c>
      <c r="O1338" s="6" t="s">
        <v>8967</v>
      </c>
      <c r="P1338" s="5">
        <v>0</v>
      </c>
      <c r="Q1338" s="5">
        <v>0</v>
      </c>
      <c r="R1338" s="6"/>
      <c r="S1338" s="7"/>
    </row>
    <row r="1339" spans="1:19" ht="13" x14ac:dyDescent="0.15">
      <c r="A1339" s="5">
        <v>397</v>
      </c>
      <c r="B1339" s="6" t="s">
        <v>28</v>
      </c>
      <c r="C1339" s="6" t="s">
        <v>4252</v>
      </c>
      <c r="D1339" s="5">
        <v>49</v>
      </c>
      <c r="E1339" s="6" t="s">
        <v>1619</v>
      </c>
      <c r="F1339" s="5">
        <v>1</v>
      </c>
      <c r="G1339" s="5">
        <v>1.5</v>
      </c>
      <c r="H1339" s="5">
        <v>1.5</v>
      </c>
      <c r="I1339" s="5">
        <v>272.2</v>
      </c>
      <c r="J1339" s="5">
        <v>273.7</v>
      </c>
      <c r="K1339" s="5">
        <v>272.2</v>
      </c>
      <c r="L1339" s="5">
        <v>273.197</v>
      </c>
      <c r="M1339" s="6" t="s">
        <v>8968</v>
      </c>
      <c r="N1339" s="6" t="s">
        <v>8969</v>
      </c>
      <c r="O1339" s="6" t="s">
        <v>8970</v>
      </c>
      <c r="P1339" s="5">
        <v>0</v>
      </c>
      <c r="Q1339" s="5">
        <v>0</v>
      </c>
      <c r="R1339" s="6"/>
      <c r="S1339" s="7"/>
    </row>
    <row r="1340" spans="1:19" ht="13" x14ac:dyDescent="0.15">
      <c r="A1340" s="5">
        <v>397</v>
      </c>
      <c r="B1340" s="6" t="s">
        <v>28</v>
      </c>
      <c r="C1340" s="6" t="s">
        <v>4252</v>
      </c>
      <c r="D1340" s="5">
        <v>49</v>
      </c>
      <c r="E1340" s="6" t="s">
        <v>1619</v>
      </c>
      <c r="F1340" s="5">
        <v>2</v>
      </c>
      <c r="G1340" s="5">
        <v>1.49</v>
      </c>
      <c r="H1340" s="5">
        <v>1.49</v>
      </c>
      <c r="I1340" s="5">
        <v>273.7</v>
      </c>
      <c r="J1340" s="5">
        <v>275.19</v>
      </c>
      <c r="K1340" s="5">
        <v>273.197</v>
      </c>
      <c r="L1340" s="5">
        <v>274.18799999999999</v>
      </c>
      <c r="M1340" s="6" t="s">
        <v>8971</v>
      </c>
      <c r="N1340" s="6" t="s">
        <v>8972</v>
      </c>
      <c r="O1340" s="6" t="s">
        <v>8973</v>
      </c>
      <c r="P1340" s="5">
        <v>0</v>
      </c>
      <c r="Q1340" s="5">
        <v>0</v>
      </c>
      <c r="R1340" s="6"/>
      <c r="S1340" s="7"/>
    </row>
    <row r="1341" spans="1:19" ht="13" x14ac:dyDescent="0.15">
      <c r="A1341" s="5">
        <v>397</v>
      </c>
      <c r="B1341" s="6" t="s">
        <v>28</v>
      </c>
      <c r="C1341" s="6" t="s">
        <v>4252</v>
      </c>
      <c r="D1341" s="5">
        <v>49</v>
      </c>
      <c r="E1341" s="6" t="s">
        <v>1619</v>
      </c>
      <c r="F1341" s="5">
        <v>3</v>
      </c>
      <c r="G1341" s="5">
        <v>1.49</v>
      </c>
      <c r="H1341" s="5">
        <v>1.49</v>
      </c>
      <c r="I1341" s="5">
        <v>275.19</v>
      </c>
      <c r="J1341" s="5">
        <v>276.68</v>
      </c>
      <c r="K1341" s="5">
        <v>274.18799999999999</v>
      </c>
      <c r="L1341" s="5">
        <v>275.17899999999997</v>
      </c>
      <c r="M1341" s="6" t="s">
        <v>8974</v>
      </c>
      <c r="N1341" s="6" t="s">
        <v>8975</v>
      </c>
      <c r="O1341" s="6" t="s">
        <v>8976</v>
      </c>
      <c r="P1341" s="5">
        <v>0</v>
      </c>
      <c r="Q1341" s="5">
        <v>0</v>
      </c>
      <c r="R1341" s="6"/>
      <c r="S1341" s="7"/>
    </row>
    <row r="1342" spans="1:19" ht="13" x14ac:dyDescent="0.15">
      <c r="A1342" s="5">
        <v>397</v>
      </c>
      <c r="B1342" s="6" t="s">
        <v>28</v>
      </c>
      <c r="C1342" s="6" t="s">
        <v>4252</v>
      </c>
      <c r="D1342" s="5">
        <v>49</v>
      </c>
      <c r="E1342" s="6" t="s">
        <v>1619</v>
      </c>
      <c r="F1342" s="5">
        <v>4</v>
      </c>
      <c r="G1342" s="5">
        <v>1.5</v>
      </c>
      <c r="H1342" s="5">
        <v>1.5</v>
      </c>
      <c r="I1342" s="5">
        <v>276.68</v>
      </c>
      <c r="J1342" s="5">
        <v>278.18</v>
      </c>
      <c r="K1342" s="5">
        <v>275.17899999999997</v>
      </c>
      <c r="L1342" s="5">
        <v>276.17599999999999</v>
      </c>
      <c r="M1342" s="6" t="s">
        <v>8977</v>
      </c>
      <c r="N1342" s="6" t="s">
        <v>8978</v>
      </c>
      <c r="O1342" s="6" t="s">
        <v>8979</v>
      </c>
      <c r="P1342" s="5">
        <v>0</v>
      </c>
      <c r="Q1342" s="5">
        <v>0</v>
      </c>
      <c r="R1342" s="6"/>
      <c r="S1342" s="7"/>
    </row>
    <row r="1343" spans="1:19" ht="13" x14ac:dyDescent="0.15">
      <c r="A1343" s="5">
        <v>397</v>
      </c>
      <c r="B1343" s="6" t="s">
        <v>28</v>
      </c>
      <c r="C1343" s="6" t="s">
        <v>4252</v>
      </c>
      <c r="D1343" s="5">
        <v>49</v>
      </c>
      <c r="E1343" s="6" t="s">
        <v>1619</v>
      </c>
      <c r="F1343" s="5">
        <v>5</v>
      </c>
      <c r="G1343" s="5">
        <v>1.04</v>
      </c>
      <c r="H1343" s="5">
        <v>1.04</v>
      </c>
      <c r="I1343" s="5">
        <v>278.18</v>
      </c>
      <c r="J1343" s="5">
        <v>279.22000000000003</v>
      </c>
      <c r="K1343" s="5">
        <v>276.17599999999999</v>
      </c>
      <c r="L1343" s="5">
        <v>276.86799999999999</v>
      </c>
      <c r="M1343" s="6" t="s">
        <v>8980</v>
      </c>
      <c r="N1343" s="6" t="s">
        <v>8981</v>
      </c>
      <c r="O1343" s="6" t="s">
        <v>8982</v>
      </c>
      <c r="P1343" s="5">
        <v>0</v>
      </c>
      <c r="Q1343" s="5">
        <v>0</v>
      </c>
      <c r="R1343" s="6"/>
      <c r="S1343" s="7"/>
    </row>
    <row r="1344" spans="1:19" ht="13" x14ac:dyDescent="0.15">
      <c r="A1344" s="5">
        <v>397</v>
      </c>
      <c r="B1344" s="6" t="s">
        <v>28</v>
      </c>
      <c r="C1344" s="6" t="s">
        <v>4252</v>
      </c>
      <c r="D1344" s="5">
        <v>49</v>
      </c>
      <c r="E1344" s="6" t="s">
        <v>1619</v>
      </c>
      <c r="F1344" s="6" t="s">
        <v>119</v>
      </c>
      <c r="G1344" s="5">
        <v>0.35</v>
      </c>
      <c r="H1344" s="5">
        <v>0.35</v>
      </c>
      <c r="I1344" s="5">
        <v>279.22000000000003</v>
      </c>
      <c r="J1344" s="5">
        <v>279.57</v>
      </c>
      <c r="K1344" s="5">
        <v>276.86799999999999</v>
      </c>
      <c r="L1344" s="5">
        <v>277.10000000000002</v>
      </c>
      <c r="M1344" s="6" t="s">
        <v>8983</v>
      </c>
      <c r="N1344" s="6" t="s">
        <v>8984</v>
      </c>
      <c r="O1344" s="6" t="s">
        <v>8985</v>
      </c>
      <c r="P1344" s="5">
        <v>0</v>
      </c>
      <c r="Q1344" s="5">
        <v>0</v>
      </c>
      <c r="R1344" s="6"/>
      <c r="S1344" s="7"/>
    </row>
    <row r="1345" spans="1:19" ht="13" x14ac:dyDescent="0.15">
      <c r="A1345" s="5">
        <v>397</v>
      </c>
      <c r="B1345" s="6" t="s">
        <v>28</v>
      </c>
      <c r="C1345" s="6" t="s">
        <v>4252</v>
      </c>
      <c r="D1345" s="5">
        <v>50</v>
      </c>
      <c r="E1345" s="6" t="s">
        <v>1619</v>
      </c>
      <c r="F1345" s="5">
        <v>1</v>
      </c>
      <c r="G1345" s="5">
        <v>1.5</v>
      </c>
      <c r="H1345" s="5">
        <v>1.5</v>
      </c>
      <c r="I1345" s="5">
        <v>277.10000000000002</v>
      </c>
      <c r="J1345" s="5">
        <v>278.60000000000002</v>
      </c>
      <c r="K1345" s="5">
        <v>277.10000000000002</v>
      </c>
      <c r="L1345" s="5">
        <v>278.01299999999998</v>
      </c>
      <c r="M1345" s="6" t="s">
        <v>8986</v>
      </c>
      <c r="N1345" s="6" t="s">
        <v>8987</v>
      </c>
      <c r="O1345" s="6" t="s">
        <v>8988</v>
      </c>
      <c r="P1345" s="5">
        <v>0</v>
      </c>
      <c r="Q1345" s="5">
        <v>0</v>
      </c>
      <c r="R1345" s="6"/>
      <c r="S1345" s="7"/>
    </row>
    <row r="1346" spans="1:19" ht="13" x14ac:dyDescent="0.15">
      <c r="A1346" s="5">
        <v>397</v>
      </c>
      <c r="B1346" s="6" t="s">
        <v>28</v>
      </c>
      <c r="C1346" s="6" t="s">
        <v>4252</v>
      </c>
      <c r="D1346" s="5">
        <v>50</v>
      </c>
      <c r="E1346" s="6" t="s">
        <v>1619</v>
      </c>
      <c r="F1346" s="5">
        <v>2</v>
      </c>
      <c r="G1346" s="5">
        <v>1.49</v>
      </c>
      <c r="H1346" s="5">
        <v>1.49</v>
      </c>
      <c r="I1346" s="5">
        <v>278.60000000000002</v>
      </c>
      <c r="J1346" s="5">
        <v>280.08999999999997</v>
      </c>
      <c r="K1346" s="5">
        <v>278.01299999999998</v>
      </c>
      <c r="L1346" s="5">
        <v>278.91899999999998</v>
      </c>
      <c r="M1346" s="6" t="s">
        <v>8989</v>
      </c>
      <c r="N1346" s="6" t="s">
        <v>8990</v>
      </c>
      <c r="O1346" s="6" t="s">
        <v>8991</v>
      </c>
      <c r="P1346" s="5">
        <v>0</v>
      </c>
      <c r="Q1346" s="5">
        <v>0</v>
      </c>
      <c r="R1346" s="6"/>
      <c r="S1346" s="7"/>
    </row>
    <row r="1347" spans="1:19" ht="13" x14ac:dyDescent="0.15">
      <c r="A1347" s="5">
        <v>397</v>
      </c>
      <c r="B1347" s="6" t="s">
        <v>28</v>
      </c>
      <c r="C1347" s="6" t="s">
        <v>4252</v>
      </c>
      <c r="D1347" s="5">
        <v>50</v>
      </c>
      <c r="E1347" s="6" t="s">
        <v>1619</v>
      </c>
      <c r="F1347" s="5">
        <v>3</v>
      </c>
      <c r="G1347" s="5">
        <v>1.5</v>
      </c>
      <c r="H1347" s="5">
        <v>1.5</v>
      </c>
      <c r="I1347" s="5">
        <v>280.08999999999997</v>
      </c>
      <c r="J1347" s="5">
        <v>281.58999999999997</v>
      </c>
      <c r="K1347" s="5">
        <v>278.91899999999998</v>
      </c>
      <c r="L1347" s="5">
        <v>279.83199999999999</v>
      </c>
      <c r="M1347" s="6" t="s">
        <v>8992</v>
      </c>
      <c r="N1347" s="6" t="s">
        <v>8993</v>
      </c>
      <c r="O1347" s="6" t="s">
        <v>8994</v>
      </c>
      <c r="P1347" s="5">
        <v>0</v>
      </c>
      <c r="Q1347" s="5">
        <v>0</v>
      </c>
      <c r="R1347" s="6"/>
      <c r="S1347" s="7"/>
    </row>
    <row r="1348" spans="1:19" ht="13" x14ac:dyDescent="0.15">
      <c r="A1348" s="5">
        <v>397</v>
      </c>
      <c r="B1348" s="6" t="s">
        <v>28</v>
      </c>
      <c r="C1348" s="6" t="s">
        <v>4252</v>
      </c>
      <c r="D1348" s="5">
        <v>50</v>
      </c>
      <c r="E1348" s="6" t="s">
        <v>1619</v>
      </c>
      <c r="F1348" s="5">
        <v>4</v>
      </c>
      <c r="G1348" s="5">
        <v>1.51</v>
      </c>
      <c r="H1348" s="5">
        <v>1.51</v>
      </c>
      <c r="I1348" s="5">
        <v>281.58999999999997</v>
      </c>
      <c r="J1348" s="5">
        <v>283.10000000000002</v>
      </c>
      <c r="K1348" s="5">
        <v>279.83199999999999</v>
      </c>
      <c r="L1348" s="5">
        <v>280.75</v>
      </c>
      <c r="M1348" s="6" t="s">
        <v>8995</v>
      </c>
      <c r="N1348" s="6" t="s">
        <v>8996</v>
      </c>
      <c r="O1348" s="6" t="s">
        <v>8997</v>
      </c>
      <c r="P1348" s="5">
        <v>0</v>
      </c>
      <c r="Q1348" s="5">
        <v>0</v>
      </c>
      <c r="R1348" s="6"/>
      <c r="S1348" s="7"/>
    </row>
    <row r="1349" spans="1:19" ht="13" x14ac:dyDescent="0.15">
      <c r="A1349" s="5">
        <v>397</v>
      </c>
      <c r="B1349" s="6" t="s">
        <v>28</v>
      </c>
      <c r="C1349" s="6" t="s">
        <v>4252</v>
      </c>
      <c r="D1349" s="5">
        <v>50</v>
      </c>
      <c r="E1349" s="6" t="s">
        <v>1619</v>
      </c>
      <c r="F1349" s="5">
        <v>5</v>
      </c>
      <c r="G1349" s="5">
        <v>1.02</v>
      </c>
      <c r="H1349" s="5">
        <v>1.02</v>
      </c>
      <c r="I1349" s="5">
        <v>283.10000000000002</v>
      </c>
      <c r="J1349" s="5">
        <v>284.12</v>
      </c>
      <c r="K1349" s="5">
        <v>280.75</v>
      </c>
      <c r="L1349" s="5">
        <v>281.37099999999998</v>
      </c>
      <c r="M1349" s="6" t="s">
        <v>8998</v>
      </c>
      <c r="N1349" s="6" t="s">
        <v>8999</v>
      </c>
      <c r="O1349" s="6" t="s">
        <v>9000</v>
      </c>
      <c r="P1349" s="5">
        <v>0</v>
      </c>
      <c r="Q1349" s="5">
        <v>0</v>
      </c>
      <c r="R1349" s="6"/>
      <c r="S1349" s="7"/>
    </row>
    <row r="1350" spans="1:19" ht="13" x14ac:dyDescent="0.15">
      <c r="A1350" s="5">
        <v>397</v>
      </c>
      <c r="B1350" s="6" t="s">
        <v>28</v>
      </c>
      <c r="C1350" s="6" t="s">
        <v>4252</v>
      </c>
      <c r="D1350" s="5">
        <v>50</v>
      </c>
      <c r="E1350" s="6" t="s">
        <v>1619</v>
      </c>
      <c r="F1350" s="5">
        <v>6</v>
      </c>
      <c r="G1350" s="5">
        <v>0.6</v>
      </c>
      <c r="H1350" s="5">
        <v>0.6</v>
      </c>
      <c r="I1350" s="5">
        <v>284.12</v>
      </c>
      <c r="J1350" s="5">
        <v>284.72000000000003</v>
      </c>
      <c r="K1350" s="5">
        <v>281.37099999999998</v>
      </c>
      <c r="L1350" s="5">
        <v>281.73599999999999</v>
      </c>
      <c r="M1350" s="6" t="s">
        <v>9001</v>
      </c>
      <c r="N1350" s="6" t="s">
        <v>9002</v>
      </c>
      <c r="O1350" s="6" t="s">
        <v>9003</v>
      </c>
      <c r="P1350" s="5">
        <v>0</v>
      </c>
      <c r="Q1350" s="5">
        <v>0</v>
      </c>
      <c r="R1350" s="6"/>
      <c r="S1350" s="7"/>
    </row>
    <row r="1351" spans="1:19" ht="13" x14ac:dyDescent="0.15">
      <c r="A1351" s="5">
        <v>397</v>
      </c>
      <c r="B1351" s="6" t="s">
        <v>28</v>
      </c>
      <c r="C1351" s="6" t="s">
        <v>4252</v>
      </c>
      <c r="D1351" s="5">
        <v>50</v>
      </c>
      <c r="E1351" s="6" t="s">
        <v>1619</v>
      </c>
      <c r="F1351" s="6" t="s">
        <v>119</v>
      </c>
      <c r="G1351" s="5">
        <v>0.27</v>
      </c>
      <c r="H1351" s="5">
        <v>0.27</v>
      </c>
      <c r="I1351" s="5">
        <v>284.72000000000003</v>
      </c>
      <c r="J1351" s="5">
        <v>284.99</v>
      </c>
      <c r="K1351" s="5">
        <v>281.73599999999999</v>
      </c>
      <c r="L1351" s="5">
        <v>281.89999999999998</v>
      </c>
      <c r="M1351" s="6" t="s">
        <v>9004</v>
      </c>
      <c r="N1351" s="6" t="s">
        <v>9005</v>
      </c>
      <c r="O1351" s="6" t="s">
        <v>9006</v>
      </c>
      <c r="P1351" s="5">
        <v>0</v>
      </c>
      <c r="Q1351" s="5">
        <v>0</v>
      </c>
      <c r="R1351" s="6"/>
      <c r="S1351" s="7"/>
    </row>
    <row r="1352" spans="1:19" ht="13" x14ac:dyDescent="0.15">
      <c r="A1352" s="5">
        <v>397</v>
      </c>
      <c r="B1352" s="6" t="s">
        <v>28</v>
      </c>
      <c r="C1352" s="6" t="s">
        <v>4252</v>
      </c>
      <c r="D1352" s="5">
        <v>51</v>
      </c>
      <c r="E1352" s="6" t="s">
        <v>1619</v>
      </c>
      <c r="F1352" s="5">
        <v>1</v>
      </c>
      <c r="G1352" s="5">
        <v>1.5</v>
      </c>
      <c r="H1352" s="5">
        <v>1.5</v>
      </c>
      <c r="I1352" s="5">
        <v>281.89999999999998</v>
      </c>
      <c r="J1352" s="5">
        <v>283.39999999999998</v>
      </c>
      <c r="K1352" s="5">
        <v>281.89999999999998</v>
      </c>
      <c r="L1352" s="5">
        <v>282.90800000000002</v>
      </c>
      <c r="M1352" s="6" t="s">
        <v>9007</v>
      </c>
      <c r="N1352" s="6" t="s">
        <v>9008</v>
      </c>
      <c r="O1352" s="6" t="s">
        <v>9009</v>
      </c>
      <c r="P1352" s="5">
        <v>0</v>
      </c>
      <c r="Q1352" s="5">
        <v>0</v>
      </c>
      <c r="R1352" s="6"/>
      <c r="S1352" s="7"/>
    </row>
    <row r="1353" spans="1:19" ht="13" x14ac:dyDescent="0.15">
      <c r="A1353" s="5">
        <v>397</v>
      </c>
      <c r="B1353" s="6" t="s">
        <v>28</v>
      </c>
      <c r="C1353" s="6" t="s">
        <v>4252</v>
      </c>
      <c r="D1353" s="5">
        <v>51</v>
      </c>
      <c r="E1353" s="6" t="s">
        <v>1619</v>
      </c>
      <c r="F1353" s="5">
        <v>2</v>
      </c>
      <c r="G1353" s="5">
        <v>1.49</v>
      </c>
      <c r="H1353" s="5">
        <v>1.49</v>
      </c>
      <c r="I1353" s="5">
        <v>283.39999999999998</v>
      </c>
      <c r="J1353" s="5">
        <v>284.89</v>
      </c>
      <c r="K1353" s="5">
        <v>282.90800000000002</v>
      </c>
      <c r="L1353" s="5">
        <v>283.91000000000003</v>
      </c>
      <c r="M1353" s="6" t="s">
        <v>9010</v>
      </c>
      <c r="N1353" s="6" t="s">
        <v>9011</v>
      </c>
      <c r="O1353" s="6" t="s">
        <v>9012</v>
      </c>
      <c r="P1353" s="5">
        <v>0</v>
      </c>
      <c r="Q1353" s="5">
        <v>0</v>
      </c>
      <c r="R1353" s="6"/>
      <c r="S1353" s="7"/>
    </row>
    <row r="1354" spans="1:19" ht="13" x14ac:dyDescent="0.15">
      <c r="A1354" s="5">
        <v>397</v>
      </c>
      <c r="B1354" s="6" t="s">
        <v>28</v>
      </c>
      <c r="C1354" s="6" t="s">
        <v>4252</v>
      </c>
      <c r="D1354" s="5">
        <v>51</v>
      </c>
      <c r="E1354" s="6" t="s">
        <v>1619</v>
      </c>
      <c r="F1354" s="5">
        <v>3</v>
      </c>
      <c r="G1354" s="5">
        <v>1.5</v>
      </c>
      <c r="H1354" s="5">
        <v>1.5</v>
      </c>
      <c r="I1354" s="5">
        <v>284.89</v>
      </c>
      <c r="J1354" s="5">
        <v>286.39</v>
      </c>
      <c r="K1354" s="5">
        <v>283.91000000000003</v>
      </c>
      <c r="L1354" s="5">
        <v>284.91800000000001</v>
      </c>
      <c r="M1354" s="6" t="s">
        <v>9013</v>
      </c>
      <c r="N1354" s="6" t="s">
        <v>9014</v>
      </c>
      <c r="O1354" s="6" t="s">
        <v>9015</v>
      </c>
      <c r="P1354" s="5">
        <v>0</v>
      </c>
      <c r="Q1354" s="5">
        <v>0</v>
      </c>
      <c r="R1354" s="6"/>
      <c r="S1354" s="7"/>
    </row>
    <row r="1355" spans="1:19" ht="13" x14ac:dyDescent="0.15">
      <c r="A1355" s="5">
        <v>397</v>
      </c>
      <c r="B1355" s="6" t="s">
        <v>28</v>
      </c>
      <c r="C1355" s="6" t="s">
        <v>4252</v>
      </c>
      <c r="D1355" s="5">
        <v>51</v>
      </c>
      <c r="E1355" s="6" t="s">
        <v>1619</v>
      </c>
      <c r="F1355" s="5">
        <v>4</v>
      </c>
      <c r="G1355" s="5">
        <v>1.51</v>
      </c>
      <c r="H1355" s="5">
        <v>1.51</v>
      </c>
      <c r="I1355" s="5">
        <v>286.39</v>
      </c>
      <c r="J1355" s="5">
        <v>287.89999999999998</v>
      </c>
      <c r="K1355" s="5">
        <v>284.91800000000001</v>
      </c>
      <c r="L1355" s="5">
        <v>285.93299999999999</v>
      </c>
      <c r="M1355" s="6" t="s">
        <v>9016</v>
      </c>
      <c r="N1355" s="6" t="s">
        <v>9017</v>
      </c>
      <c r="O1355" s="6" t="s">
        <v>9018</v>
      </c>
      <c r="P1355" s="5">
        <v>0</v>
      </c>
      <c r="Q1355" s="5">
        <v>0</v>
      </c>
      <c r="R1355" s="6"/>
      <c r="S1355" s="7"/>
    </row>
    <row r="1356" spans="1:19" ht="13" x14ac:dyDescent="0.15">
      <c r="A1356" s="5">
        <v>397</v>
      </c>
      <c r="B1356" s="6" t="s">
        <v>28</v>
      </c>
      <c r="C1356" s="6" t="s">
        <v>4252</v>
      </c>
      <c r="D1356" s="5">
        <v>51</v>
      </c>
      <c r="E1356" s="6" t="s">
        <v>1619</v>
      </c>
      <c r="F1356" s="5">
        <v>5</v>
      </c>
      <c r="G1356" s="5">
        <v>0.94</v>
      </c>
      <c r="H1356" s="5">
        <v>0.94</v>
      </c>
      <c r="I1356" s="5">
        <v>287.89999999999998</v>
      </c>
      <c r="J1356" s="5">
        <v>288.83999999999997</v>
      </c>
      <c r="K1356" s="5">
        <v>285.93299999999999</v>
      </c>
      <c r="L1356" s="5">
        <v>286.565</v>
      </c>
      <c r="M1356" s="6" t="s">
        <v>9019</v>
      </c>
      <c r="N1356" s="6" t="s">
        <v>9020</v>
      </c>
      <c r="O1356" s="6" t="s">
        <v>9021</v>
      </c>
      <c r="P1356" s="5">
        <v>0</v>
      </c>
      <c r="Q1356" s="5">
        <v>0</v>
      </c>
      <c r="R1356" s="6"/>
      <c r="S1356" s="7"/>
    </row>
    <row r="1357" spans="1:19" ht="13" x14ac:dyDescent="0.15">
      <c r="A1357" s="5">
        <v>397</v>
      </c>
      <c r="B1357" s="6" t="s">
        <v>28</v>
      </c>
      <c r="C1357" s="6" t="s">
        <v>4252</v>
      </c>
      <c r="D1357" s="5">
        <v>51</v>
      </c>
      <c r="E1357" s="6" t="s">
        <v>1619</v>
      </c>
      <c r="F1357" s="6" t="s">
        <v>119</v>
      </c>
      <c r="G1357" s="5">
        <v>0.35</v>
      </c>
      <c r="H1357" s="5">
        <v>0.35</v>
      </c>
      <c r="I1357" s="5">
        <v>288.83999999999997</v>
      </c>
      <c r="J1357" s="5">
        <v>289.19</v>
      </c>
      <c r="K1357" s="5">
        <v>286.565</v>
      </c>
      <c r="L1357" s="5">
        <v>286.8</v>
      </c>
      <c r="M1357" s="6" t="s">
        <v>9022</v>
      </c>
      <c r="N1357" s="6" t="s">
        <v>9023</v>
      </c>
      <c r="O1357" s="6" t="s">
        <v>9024</v>
      </c>
      <c r="P1357" s="5">
        <v>0</v>
      </c>
      <c r="Q1357" s="5">
        <v>0</v>
      </c>
      <c r="R1357" s="6"/>
      <c r="S1357" s="7"/>
    </row>
    <row r="1358" spans="1:19" ht="13" x14ac:dyDescent="0.15">
      <c r="A1358" s="5">
        <v>397</v>
      </c>
      <c r="B1358" s="6" t="s">
        <v>28</v>
      </c>
      <c r="C1358" s="6" t="s">
        <v>4252</v>
      </c>
      <c r="D1358" s="5">
        <v>52</v>
      </c>
      <c r="E1358" s="6" t="s">
        <v>1619</v>
      </c>
      <c r="F1358" s="5">
        <v>1</v>
      </c>
      <c r="G1358" s="5">
        <v>1.51</v>
      </c>
      <c r="H1358" s="5">
        <v>1.51</v>
      </c>
      <c r="I1358" s="5">
        <v>286.8</v>
      </c>
      <c r="J1358" s="5">
        <v>288.31</v>
      </c>
      <c r="K1358" s="5">
        <v>286.8</v>
      </c>
      <c r="L1358" s="5">
        <v>288.05</v>
      </c>
      <c r="M1358" s="6" t="s">
        <v>9025</v>
      </c>
      <c r="N1358" s="6" t="s">
        <v>9026</v>
      </c>
      <c r="O1358" s="6" t="s">
        <v>9027</v>
      </c>
      <c r="P1358" s="5">
        <v>0</v>
      </c>
      <c r="Q1358" s="5">
        <v>0</v>
      </c>
      <c r="R1358" s="6"/>
      <c r="S1358" s="7"/>
    </row>
    <row r="1359" spans="1:19" ht="13" x14ac:dyDescent="0.15">
      <c r="A1359" s="5">
        <v>397</v>
      </c>
      <c r="B1359" s="6" t="s">
        <v>28</v>
      </c>
      <c r="C1359" s="6" t="s">
        <v>4252</v>
      </c>
      <c r="D1359" s="5">
        <v>52</v>
      </c>
      <c r="E1359" s="6" t="s">
        <v>1619</v>
      </c>
      <c r="F1359" s="5">
        <v>2</v>
      </c>
      <c r="G1359" s="5">
        <v>1.49</v>
      </c>
      <c r="H1359" s="5">
        <v>1.49</v>
      </c>
      <c r="I1359" s="5">
        <v>288.31</v>
      </c>
      <c r="J1359" s="5">
        <v>289.8</v>
      </c>
      <c r="K1359" s="5">
        <v>288.05</v>
      </c>
      <c r="L1359" s="5">
        <v>289.28300000000002</v>
      </c>
      <c r="M1359" s="6" t="s">
        <v>9028</v>
      </c>
      <c r="N1359" s="6" t="s">
        <v>9029</v>
      </c>
      <c r="O1359" s="6" t="s">
        <v>9030</v>
      </c>
      <c r="P1359" s="5">
        <v>0</v>
      </c>
      <c r="Q1359" s="5">
        <v>0</v>
      </c>
      <c r="R1359" s="6"/>
      <c r="S1359" s="7"/>
    </row>
    <row r="1360" spans="1:19" ht="13" x14ac:dyDescent="0.15">
      <c r="A1360" s="5">
        <v>397</v>
      </c>
      <c r="B1360" s="6" t="s">
        <v>28</v>
      </c>
      <c r="C1360" s="6" t="s">
        <v>4252</v>
      </c>
      <c r="D1360" s="5">
        <v>52</v>
      </c>
      <c r="E1360" s="6" t="s">
        <v>1619</v>
      </c>
      <c r="F1360" s="5">
        <v>3</v>
      </c>
      <c r="G1360" s="5">
        <v>1.5</v>
      </c>
      <c r="H1360" s="5">
        <v>1.5</v>
      </c>
      <c r="I1360" s="5">
        <v>289.8</v>
      </c>
      <c r="J1360" s="5">
        <v>291.3</v>
      </c>
      <c r="K1360" s="5">
        <v>289.28300000000002</v>
      </c>
      <c r="L1360" s="5">
        <v>290.524</v>
      </c>
      <c r="M1360" s="6" t="s">
        <v>9031</v>
      </c>
      <c r="N1360" s="6" t="s">
        <v>9032</v>
      </c>
      <c r="O1360" s="6" t="s">
        <v>9033</v>
      </c>
      <c r="P1360" s="5">
        <v>0</v>
      </c>
      <c r="Q1360" s="5">
        <v>0</v>
      </c>
      <c r="R1360" s="6"/>
      <c r="S1360" s="7"/>
    </row>
    <row r="1361" spans="1:19" ht="13" x14ac:dyDescent="0.15">
      <c r="A1361" s="5">
        <v>397</v>
      </c>
      <c r="B1361" s="6" t="s">
        <v>28</v>
      </c>
      <c r="C1361" s="6" t="s">
        <v>4252</v>
      </c>
      <c r="D1361" s="5">
        <v>52</v>
      </c>
      <c r="E1361" s="6" t="s">
        <v>1619</v>
      </c>
      <c r="F1361" s="5">
        <v>4</v>
      </c>
      <c r="G1361" s="5">
        <v>0.95</v>
      </c>
      <c r="H1361" s="5">
        <v>0.95</v>
      </c>
      <c r="I1361" s="5">
        <v>291.3</v>
      </c>
      <c r="J1361" s="5">
        <v>292.25</v>
      </c>
      <c r="K1361" s="5">
        <v>290.524</v>
      </c>
      <c r="L1361" s="5">
        <v>291.31</v>
      </c>
      <c r="M1361" s="6" t="s">
        <v>9034</v>
      </c>
      <c r="N1361" s="6" t="s">
        <v>9035</v>
      </c>
      <c r="O1361" s="6" t="s">
        <v>9036</v>
      </c>
      <c r="P1361" s="5">
        <v>0</v>
      </c>
      <c r="Q1361" s="5">
        <v>0</v>
      </c>
      <c r="R1361" s="6"/>
      <c r="S1361" s="7"/>
    </row>
    <row r="1362" spans="1:19" ht="13" x14ac:dyDescent="0.15">
      <c r="A1362" s="5">
        <v>397</v>
      </c>
      <c r="B1362" s="6" t="s">
        <v>28</v>
      </c>
      <c r="C1362" s="6" t="s">
        <v>4252</v>
      </c>
      <c r="D1362" s="5">
        <v>52</v>
      </c>
      <c r="E1362" s="6" t="s">
        <v>1619</v>
      </c>
      <c r="F1362" s="6" t="s">
        <v>119</v>
      </c>
      <c r="G1362" s="5">
        <v>0.35</v>
      </c>
      <c r="H1362" s="5">
        <v>0.35</v>
      </c>
      <c r="I1362" s="5">
        <v>292.25</v>
      </c>
      <c r="J1362" s="5">
        <v>292.60000000000002</v>
      </c>
      <c r="K1362" s="5">
        <v>291.31</v>
      </c>
      <c r="L1362" s="5">
        <v>291.60000000000002</v>
      </c>
      <c r="M1362" s="6" t="s">
        <v>9037</v>
      </c>
      <c r="N1362" s="6" t="s">
        <v>9038</v>
      </c>
      <c r="O1362" s="6" t="s">
        <v>9039</v>
      </c>
      <c r="P1362" s="5">
        <v>0</v>
      </c>
      <c r="Q1362" s="5">
        <v>0</v>
      </c>
      <c r="R1362" s="6"/>
      <c r="S1362" s="7"/>
    </row>
    <row r="1363" spans="1:19" ht="13" x14ac:dyDescent="0.15">
      <c r="A1363" s="5">
        <v>397</v>
      </c>
      <c r="B1363" s="6" t="s">
        <v>28</v>
      </c>
      <c r="C1363" s="6" t="s">
        <v>4252</v>
      </c>
      <c r="D1363" s="5">
        <v>53</v>
      </c>
      <c r="E1363" s="6" t="s">
        <v>1619</v>
      </c>
      <c r="F1363" s="5">
        <v>1</v>
      </c>
      <c r="G1363" s="5">
        <v>1.5</v>
      </c>
      <c r="H1363" s="5">
        <v>1.5</v>
      </c>
      <c r="I1363" s="5">
        <v>291.60000000000002</v>
      </c>
      <c r="J1363" s="5">
        <v>293.10000000000002</v>
      </c>
      <c r="K1363" s="5">
        <v>291.60000000000002</v>
      </c>
      <c r="L1363" s="5">
        <v>292.80500000000001</v>
      </c>
      <c r="M1363" s="6" t="s">
        <v>9040</v>
      </c>
      <c r="N1363" s="6" t="s">
        <v>9041</v>
      </c>
      <c r="O1363" s="6" t="s">
        <v>9042</v>
      </c>
      <c r="P1363" s="5">
        <v>0</v>
      </c>
      <c r="Q1363" s="5">
        <v>0</v>
      </c>
      <c r="R1363" s="6"/>
      <c r="S1363" s="7"/>
    </row>
    <row r="1364" spans="1:19" ht="13" x14ac:dyDescent="0.15">
      <c r="A1364" s="5">
        <v>397</v>
      </c>
      <c r="B1364" s="6" t="s">
        <v>28</v>
      </c>
      <c r="C1364" s="6" t="s">
        <v>4252</v>
      </c>
      <c r="D1364" s="5">
        <v>53</v>
      </c>
      <c r="E1364" s="6" t="s">
        <v>1619</v>
      </c>
      <c r="F1364" s="5">
        <v>2</v>
      </c>
      <c r="G1364" s="5">
        <v>1.5</v>
      </c>
      <c r="H1364" s="5">
        <v>1.5</v>
      </c>
      <c r="I1364" s="5">
        <v>293.10000000000002</v>
      </c>
      <c r="J1364" s="5">
        <v>294.60000000000002</v>
      </c>
      <c r="K1364" s="5">
        <v>292.80500000000001</v>
      </c>
      <c r="L1364" s="5">
        <v>294.01</v>
      </c>
      <c r="M1364" s="6" t="s">
        <v>9043</v>
      </c>
      <c r="N1364" s="6" t="s">
        <v>9044</v>
      </c>
      <c r="O1364" s="6" t="s">
        <v>9045</v>
      </c>
      <c r="P1364" s="5">
        <v>0</v>
      </c>
      <c r="Q1364" s="5">
        <v>0</v>
      </c>
      <c r="R1364" s="6"/>
      <c r="S1364" s="7"/>
    </row>
    <row r="1365" spans="1:19" ht="13" x14ac:dyDescent="0.15">
      <c r="A1365" s="5">
        <v>397</v>
      </c>
      <c r="B1365" s="6" t="s">
        <v>28</v>
      </c>
      <c r="C1365" s="6" t="s">
        <v>4252</v>
      </c>
      <c r="D1365" s="5">
        <v>53</v>
      </c>
      <c r="E1365" s="6" t="s">
        <v>1619</v>
      </c>
      <c r="F1365" s="5">
        <v>3</v>
      </c>
      <c r="G1365" s="5">
        <v>1.49</v>
      </c>
      <c r="H1365" s="5">
        <v>1.49</v>
      </c>
      <c r="I1365" s="5">
        <v>294.60000000000002</v>
      </c>
      <c r="J1365" s="5">
        <v>296.08999999999997</v>
      </c>
      <c r="K1365" s="5">
        <v>294.01</v>
      </c>
      <c r="L1365" s="5">
        <v>295.20600000000002</v>
      </c>
      <c r="M1365" s="6" t="s">
        <v>9046</v>
      </c>
      <c r="N1365" s="6" t="s">
        <v>9047</v>
      </c>
      <c r="O1365" s="6" t="s">
        <v>9048</v>
      </c>
      <c r="P1365" s="5">
        <v>0</v>
      </c>
      <c r="Q1365" s="5">
        <v>0</v>
      </c>
      <c r="R1365" s="6"/>
      <c r="S1365" s="7"/>
    </row>
    <row r="1366" spans="1:19" ht="13" x14ac:dyDescent="0.15">
      <c r="A1366" s="5">
        <v>397</v>
      </c>
      <c r="B1366" s="6" t="s">
        <v>28</v>
      </c>
      <c r="C1366" s="6" t="s">
        <v>4252</v>
      </c>
      <c r="D1366" s="5">
        <v>53</v>
      </c>
      <c r="E1366" s="6" t="s">
        <v>1619</v>
      </c>
      <c r="F1366" s="5">
        <v>4</v>
      </c>
      <c r="G1366" s="5">
        <v>1.5</v>
      </c>
      <c r="H1366" s="5">
        <v>1.5</v>
      </c>
      <c r="I1366" s="5">
        <v>296.08999999999997</v>
      </c>
      <c r="J1366" s="5">
        <v>297.58999999999997</v>
      </c>
      <c r="K1366" s="5">
        <v>295.20600000000002</v>
      </c>
      <c r="L1366" s="5">
        <v>296.411</v>
      </c>
      <c r="M1366" s="6" t="s">
        <v>9049</v>
      </c>
      <c r="N1366" s="6" t="s">
        <v>9050</v>
      </c>
      <c r="O1366" s="6" t="s">
        <v>9051</v>
      </c>
      <c r="P1366" s="5">
        <v>0</v>
      </c>
      <c r="Q1366" s="5">
        <v>0</v>
      </c>
      <c r="R1366" s="6"/>
      <c r="S1366" s="7"/>
    </row>
    <row r="1367" spans="1:19" ht="13" x14ac:dyDescent="0.15">
      <c r="A1367" s="5">
        <v>397</v>
      </c>
      <c r="B1367" s="6" t="s">
        <v>28</v>
      </c>
      <c r="C1367" s="6" t="s">
        <v>4252</v>
      </c>
      <c r="D1367" s="5">
        <v>53</v>
      </c>
      <c r="E1367" s="6" t="s">
        <v>1619</v>
      </c>
      <c r="F1367" s="5">
        <v>5</v>
      </c>
      <c r="G1367" s="5">
        <v>1.1200000000000001</v>
      </c>
      <c r="H1367" s="5">
        <v>1.1200000000000001</v>
      </c>
      <c r="I1367" s="5">
        <v>297.58999999999997</v>
      </c>
      <c r="J1367" s="5">
        <v>298.70999999999998</v>
      </c>
      <c r="K1367" s="5">
        <v>296.411</v>
      </c>
      <c r="L1367" s="5">
        <v>297.31099999999998</v>
      </c>
      <c r="M1367" s="6" t="s">
        <v>9052</v>
      </c>
      <c r="N1367" s="6" t="s">
        <v>9053</v>
      </c>
      <c r="O1367" s="6" t="s">
        <v>9054</v>
      </c>
      <c r="P1367" s="5">
        <v>0</v>
      </c>
      <c r="Q1367" s="5">
        <v>0</v>
      </c>
      <c r="R1367" s="6"/>
      <c r="S1367" s="7"/>
    </row>
    <row r="1368" spans="1:19" ht="13" x14ac:dyDescent="0.15">
      <c r="A1368" s="5">
        <v>397</v>
      </c>
      <c r="B1368" s="6" t="s">
        <v>28</v>
      </c>
      <c r="C1368" s="6" t="s">
        <v>4252</v>
      </c>
      <c r="D1368" s="5">
        <v>53</v>
      </c>
      <c r="E1368" s="6" t="s">
        <v>1619</v>
      </c>
      <c r="F1368" s="6" t="s">
        <v>119</v>
      </c>
      <c r="G1368" s="5">
        <v>0.36</v>
      </c>
      <c r="H1368" s="5">
        <v>0.36</v>
      </c>
      <c r="I1368" s="5">
        <v>298.70999999999998</v>
      </c>
      <c r="J1368" s="5">
        <v>299.07</v>
      </c>
      <c r="K1368" s="5">
        <v>297.31099999999998</v>
      </c>
      <c r="L1368" s="5">
        <v>297.60000000000002</v>
      </c>
      <c r="M1368" s="6" t="s">
        <v>9055</v>
      </c>
      <c r="N1368" s="6" t="s">
        <v>9056</v>
      </c>
      <c r="O1368" s="6" t="s">
        <v>9057</v>
      </c>
      <c r="P1368" s="5">
        <v>0</v>
      </c>
      <c r="Q1368" s="5">
        <v>0</v>
      </c>
      <c r="R1368" s="6"/>
      <c r="S1368" s="7"/>
    </row>
    <row r="1369" spans="1:19" ht="13" x14ac:dyDescent="0.15">
      <c r="A1369" s="5">
        <v>397</v>
      </c>
      <c r="B1369" s="6" t="s">
        <v>28</v>
      </c>
      <c r="C1369" s="6" t="s">
        <v>4252</v>
      </c>
      <c r="D1369" s="5">
        <v>54</v>
      </c>
      <c r="E1369" s="6" t="s">
        <v>1619</v>
      </c>
      <c r="F1369" s="5">
        <v>1</v>
      </c>
      <c r="G1369" s="5">
        <v>1.5</v>
      </c>
      <c r="H1369" s="5">
        <v>1.5</v>
      </c>
      <c r="I1369" s="5">
        <v>297.60000000000002</v>
      </c>
      <c r="J1369" s="5">
        <v>299.10000000000002</v>
      </c>
      <c r="K1369" s="5">
        <v>297.60000000000002</v>
      </c>
      <c r="L1369" s="5">
        <v>298.50299999999999</v>
      </c>
      <c r="M1369" s="6" t="s">
        <v>9058</v>
      </c>
      <c r="N1369" s="6" t="s">
        <v>9059</v>
      </c>
      <c r="O1369" s="6" t="s">
        <v>9060</v>
      </c>
      <c r="P1369" s="5">
        <v>0</v>
      </c>
      <c r="Q1369" s="5">
        <v>0</v>
      </c>
      <c r="R1369" s="6"/>
      <c r="S1369" s="7"/>
    </row>
    <row r="1370" spans="1:19" ht="13" x14ac:dyDescent="0.15">
      <c r="A1370" s="5">
        <v>397</v>
      </c>
      <c r="B1370" s="6" t="s">
        <v>28</v>
      </c>
      <c r="C1370" s="6" t="s">
        <v>4252</v>
      </c>
      <c r="D1370" s="5">
        <v>54</v>
      </c>
      <c r="E1370" s="6" t="s">
        <v>1619</v>
      </c>
      <c r="F1370" s="5">
        <v>2</v>
      </c>
      <c r="G1370" s="5">
        <v>1.5</v>
      </c>
      <c r="H1370" s="5">
        <v>1.5</v>
      </c>
      <c r="I1370" s="5">
        <v>299.10000000000002</v>
      </c>
      <c r="J1370" s="5">
        <v>300.60000000000002</v>
      </c>
      <c r="K1370" s="5">
        <v>298.50299999999999</v>
      </c>
      <c r="L1370" s="5">
        <v>299.40600000000001</v>
      </c>
      <c r="M1370" s="6" t="s">
        <v>9061</v>
      </c>
      <c r="N1370" s="6" t="s">
        <v>9062</v>
      </c>
      <c r="O1370" s="6" t="s">
        <v>9063</v>
      </c>
      <c r="P1370" s="5">
        <v>0</v>
      </c>
      <c r="Q1370" s="5">
        <v>0</v>
      </c>
      <c r="R1370" s="6"/>
      <c r="S1370" s="7"/>
    </row>
    <row r="1371" spans="1:19" ht="13" x14ac:dyDescent="0.15">
      <c r="A1371" s="5">
        <v>397</v>
      </c>
      <c r="B1371" s="6" t="s">
        <v>28</v>
      </c>
      <c r="C1371" s="6" t="s">
        <v>4252</v>
      </c>
      <c r="D1371" s="5">
        <v>54</v>
      </c>
      <c r="E1371" s="6" t="s">
        <v>1619</v>
      </c>
      <c r="F1371" s="5">
        <v>3</v>
      </c>
      <c r="G1371" s="5">
        <v>1.5</v>
      </c>
      <c r="H1371" s="5">
        <v>1.5</v>
      </c>
      <c r="I1371" s="5">
        <v>300.60000000000002</v>
      </c>
      <c r="J1371" s="5">
        <v>302.10000000000002</v>
      </c>
      <c r="K1371" s="5">
        <v>299.40600000000001</v>
      </c>
      <c r="L1371" s="5">
        <v>300.30900000000003</v>
      </c>
      <c r="M1371" s="6" t="s">
        <v>9064</v>
      </c>
      <c r="N1371" s="6" t="s">
        <v>9065</v>
      </c>
      <c r="O1371" s="6" t="s">
        <v>9066</v>
      </c>
      <c r="P1371" s="5">
        <v>0</v>
      </c>
      <c r="Q1371" s="5">
        <v>0</v>
      </c>
      <c r="R1371" s="6"/>
      <c r="S1371" s="7"/>
    </row>
    <row r="1372" spans="1:19" ht="13" x14ac:dyDescent="0.15">
      <c r="A1372" s="5">
        <v>397</v>
      </c>
      <c r="B1372" s="6" t="s">
        <v>28</v>
      </c>
      <c r="C1372" s="6" t="s">
        <v>4252</v>
      </c>
      <c r="D1372" s="5">
        <v>54</v>
      </c>
      <c r="E1372" s="6" t="s">
        <v>1619</v>
      </c>
      <c r="F1372" s="5">
        <v>4</v>
      </c>
      <c r="G1372" s="5">
        <v>1.5</v>
      </c>
      <c r="H1372" s="5">
        <v>1.5</v>
      </c>
      <c r="I1372" s="5">
        <v>302.10000000000002</v>
      </c>
      <c r="J1372" s="5">
        <v>303.60000000000002</v>
      </c>
      <c r="K1372" s="5">
        <v>300.30900000000003</v>
      </c>
      <c r="L1372" s="5">
        <v>301.21199999999999</v>
      </c>
      <c r="M1372" s="6" t="s">
        <v>9067</v>
      </c>
      <c r="N1372" s="6" t="s">
        <v>9068</v>
      </c>
      <c r="O1372" s="6" t="s">
        <v>9069</v>
      </c>
      <c r="P1372" s="5">
        <v>0</v>
      </c>
      <c r="Q1372" s="5">
        <v>0</v>
      </c>
      <c r="R1372" s="6"/>
      <c r="S1372" s="7"/>
    </row>
    <row r="1373" spans="1:19" ht="13" x14ac:dyDescent="0.15">
      <c r="A1373" s="5">
        <v>397</v>
      </c>
      <c r="B1373" s="6" t="s">
        <v>28</v>
      </c>
      <c r="C1373" s="6" t="s">
        <v>4252</v>
      </c>
      <c r="D1373" s="5">
        <v>54</v>
      </c>
      <c r="E1373" s="6" t="s">
        <v>1619</v>
      </c>
      <c r="F1373" s="5">
        <v>5</v>
      </c>
      <c r="G1373" s="5">
        <v>1.17</v>
      </c>
      <c r="H1373" s="5">
        <v>1.17</v>
      </c>
      <c r="I1373" s="5">
        <v>303.60000000000002</v>
      </c>
      <c r="J1373" s="5">
        <v>304.77</v>
      </c>
      <c r="K1373" s="5">
        <v>301.21199999999999</v>
      </c>
      <c r="L1373" s="5">
        <v>301.916</v>
      </c>
      <c r="M1373" s="6" t="s">
        <v>9070</v>
      </c>
      <c r="N1373" s="6" t="s">
        <v>9071</v>
      </c>
      <c r="O1373" s="6" t="s">
        <v>9072</v>
      </c>
      <c r="P1373" s="5">
        <v>0</v>
      </c>
      <c r="Q1373" s="5">
        <v>0</v>
      </c>
      <c r="R1373" s="6"/>
      <c r="S1373" s="7"/>
    </row>
    <row r="1374" spans="1:19" ht="13" x14ac:dyDescent="0.15">
      <c r="A1374" s="5">
        <v>397</v>
      </c>
      <c r="B1374" s="6" t="s">
        <v>28</v>
      </c>
      <c r="C1374" s="6" t="s">
        <v>4252</v>
      </c>
      <c r="D1374" s="5">
        <v>54</v>
      </c>
      <c r="E1374" s="6" t="s">
        <v>1619</v>
      </c>
      <c r="F1374" s="5">
        <v>6</v>
      </c>
      <c r="G1374" s="5">
        <v>0.61</v>
      </c>
      <c r="H1374" s="5">
        <v>0.61</v>
      </c>
      <c r="I1374" s="5">
        <v>304.77</v>
      </c>
      <c r="J1374" s="5">
        <v>305.38</v>
      </c>
      <c r="K1374" s="5">
        <v>301.916</v>
      </c>
      <c r="L1374" s="5">
        <v>302.28399999999999</v>
      </c>
      <c r="M1374" s="6" t="s">
        <v>9073</v>
      </c>
      <c r="N1374" s="6" t="s">
        <v>9074</v>
      </c>
      <c r="O1374" s="6" t="s">
        <v>9075</v>
      </c>
      <c r="P1374" s="5">
        <v>0</v>
      </c>
      <c r="Q1374" s="5">
        <v>0</v>
      </c>
      <c r="R1374" s="6"/>
      <c r="S1374" s="7"/>
    </row>
    <row r="1375" spans="1:19" ht="13" x14ac:dyDescent="0.15">
      <c r="A1375" s="5">
        <v>397</v>
      </c>
      <c r="B1375" s="6" t="s">
        <v>28</v>
      </c>
      <c r="C1375" s="6" t="s">
        <v>4252</v>
      </c>
      <c r="D1375" s="5">
        <v>54</v>
      </c>
      <c r="E1375" s="6" t="s">
        <v>1619</v>
      </c>
      <c r="F1375" s="6" t="s">
        <v>119</v>
      </c>
      <c r="G1375" s="5">
        <v>0.36</v>
      </c>
      <c r="H1375" s="5">
        <v>0.36</v>
      </c>
      <c r="I1375" s="5">
        <v>305.38</v>
      </c>
      <c r="J1375" s="5">
        <v>305.74</v>
      </c>
      <c r="K1375" s="5">
        <v>302.28399999999999</v>
      </c>
      <c r="L1375" s="5">
        <v>302.5</v>
      </c>
      <c r="M1375" s="6" t="s">
        <v>9076</v>
      </c>
      <c r="N1375" s="6" t="s">
        <v>9077</v>
      </c>
      <c r="O1375" s="6" t="s">
        <v>9078</v>
      </c>
      <c r="P1375" s="5">
        <v>0</v>
      </c>
      <c r="Q1375" s="5">
        <v>0</v>
      </c>
      <c r="R1375" s="6"/>
      <c r="S1375" s="7"/>
    </row>
    <row r="1376" spans="1:19" ht="13" x14ac:dyDescent="0.15">
      <c r="A1376" s="5">
        <v>397</v>
      </c>
      <c r="B1376" s="6" t="s">
        <v>28</v>
      </c>
      <c r="C1376" s="6" t="s">
        <v>4252</v>
      </c>
      <c r="D1376" s="5">
        <v>55</v>
      </c>
      <c r="E1376" s="6" t="s">
        <v>1619</v>
      </c>
      <c r="F1376" s="5">
        <v>1</v>
      </c>
      <c r="G1376" s="5">
        <v>1.5</v>
      </c>
      <c r="H1376" s="5">
        <v>1.5</v>
      </c>
      <c r="I1376" s="5">
        <v>302.5</v>
      </c>
      <c r="J1376" s="5">
        <v>304</v>
      </c>
      <c r="K1376" s="5">
        <v>302.5</v>
      </c>
      <c r="L1376" s="5">
        <v>303.52100000000002</v>
      </c>
      <c r="M1376" s="6" t="s">
        <v>9079</v>
      </c>
      <c r="N1376" s="6" t="s">
        <v>9080</v>
      </c>
      <c r="O1376" s="6" t="s">
        <v>9081</v>
      </c>
      <c r="P1376" s="5">
        <v>0</v>
      </c>
      <c r="Q1376" s="5">
        <v>0</v>
      </c>
      <c r="R1376" s="6"/>
      <c r="S1376" s="7"/>
    </row>
    <row r="1377" spans="1:19" ht="13" x14ac:dyDescent="0.15">
      <c r="A1377" s="5">
        <v>397</v>
      </c>
      <c r="B1377" s="6" t="s">
        <v>28</v>
      </c>
      <c r="C1377" s="6" t="s">
        <v>4252</v>
      </c>
      <c r="D1377" s="5">
        <v>55</v>
      </c>
      <c r="E1377" s="6" t="s">
        <v>1619</v>
      </c>
      <c r="F1377" s="5">
        <v>2</v>
      </c>
      <c r="G1377" s="5">
        <v>1.5</v>
      </c>
      <c r="H1377" s="5">
        <v>1.5</v>
      </c>
      <c r="I1377" s="5">
        <v>304</v>
      </c>
      <c r="J1377" s="5">
        <v>305.5</v>
      </c>
      <c r="K1377" s="5">
        <v>303.52100000000002</v>
      </c>
      <c r="L1377" s="5">
        <v>304.54300000000001</v>
      </c>
      <c r="M1377" s="6" t="s">
        <v>9082</v>
      </c>
      <c r="N1377" s="6" t="s">
        <v>9083</v>
      </c>
      <c r="O1377" s="6" t="s">
        <v>9084</v>
      </c>
      <c r="P1377" s="5">
        <v>0</v>
      </c>
      <c r="Q1377" s="5">
        <v>0</v>
      </c>
      <c r="R1377" s="6"/>
      <c r="S1377" s="7"/>
    </row>
    <row r="1378" spans="1:19" ht="13" x14ac:dyDescent="0.15">
      <c r="A1378" s="5">
        <v>397</v>
      </c>
      <c r="B1378" s="6" t="s">
        <v>28</v>
      </c>
      <c r="C1378" s="6" t="s">
        <v>4252</v>
      </c>
      <c r="D1378" s="5">
        <v>55</v>
      </c>
      <c r="E1378" s="6" t="s">
        <v>1619</v>
      </c>
      <c r="F1378" s="5">
        <v>3</v>
      </c>
      <c r="G1378" s="5">
        <v>1.5</v>
      </c>
      <c r="H1378" s="5">
        <v>1.5</v>
      </c>
      <c r="I1378" s="5">
        <v>305.5</v>
      </c>
      <c r="J1378" s="5">
        <v>307</v>
      </c>
      <c r="K1378" s="5">
        <v>304.54300000000001</v>
      </c>
      <c r="L1378" s="5">
        <v>305.56400000000002</v>
      </c>
      <c r="M1378" s="6" t="s">
        <v>9085</v>
      </c>
      <c r="N1378" s="6" t="s">
        <v>9086</v>
      </c>
      <c r="O1378" s="6" t="s">
        <v>9087</v>
      </c>
      <c r="P1378" s="5">
        <v>0</v>
      </c>
      <c r="Q1378" s="5">
        <v>0</v>
      </c>
      <c r="R1378" s="6"/>
      <c r="S1378" s="7"/>
    </row>
    <row r="1379" spans="1:19" ht="13" x14ac:dyDescent="0.15">
      <c r="A1379" s="5">
        <v>397</v>
      </c>
      <c r="B1379" s="6" t="s">
        <v>28</v>
      </c>
      <c r="C1379" s="6" t="s">
        <v>4252</v>
      </c>
      <c r="D1379" s="5">
        <v>55</v>
      </c>
      <c r="E1379" s="6" t="s">
        <v>1619</v>
      </c>
      <c r="F1379" s="5">
        <v>4</v>
      </c>
      <c r="G1379" s="5">
        <v>1.5</v>
      </c>
      <c r="H1379" s="5">
        <v>1.5</v>
      </c>
      <c r="I1379" s="5">
        <v>307</v>
      </c>
      <c r="J1379" s="5">
        <v>308.5</v>
      </c>
      <c r="K1379" s="5">
        <v>305.56400000000002</v>
      </c>
      <c r="L1379" s="5">
        <v>306.58499999999998</v>
      </c>
      <c r="M1379" s="6" t="s">
        <v>9088</v>
      </c>
      <c r="N1379" s="6" t="s">
        <v>9089</v>
      </c>
      <c r="O1379" s="6" t="s">
        <v>9090</v>
      </c>
      <c r="P1379" s="5">
        <v>0</v>
      </c>
      <c r="Q1379" s="5">
        <v>0</v>
      </c>
      <c r="R1379" s="6"/>
      <c r="S1379" s="7"/>
    </row>
    <row r="1380" spans="1:19" ht="13" x14ac:dyDescent="0.15">
      <c r="A1380" s="5">
        <v>397</v>
      </c>
      <c r="B1380" s="6" t="s">
        <v>28</v>
      </c>
      <c r="C1380" s="6" t="s">
        <v>4252</v>
      </c>
      <c r="D1380" s="5">
        <v>55</v>
      </c>
      <c r="E1380" s="6" t="s">
        <v>1619</v>
      </c>
      <c r="F1380" s="5">
        <v>5</v>
      </c>
      <c r="G1380" s="5">
        <v>0.69</v>
      </c>
      <c r="H1380" s="5">
        <v>0.69</v>
      </c>
      <c r="I1380" s="5">
        <v>308.5</v>
      </c>
      <c r="J1380" s="5">
        <v>309.19</v>
      </c>
      <c r="K1380" s="5">
        <v>306.58499999999998</v>
      </c>
      <c r="L1380" s="5">
        <v>307.05500000000001</v>
      </c>
      <c r="M1380" s="6" t="s">
        <v>9091</v>
      </c>
      <c r="N1380" s="6" t="s">
        <v>9092</v>
      </c>
      <c r="O1380" s="6" t="s">
        <v>9093</v>
      </c>
      <c r="P1380" s="5">
        <v>0</v>
      </c>
      <c r="Q1380" s="5">
        <v>0</v>
      </c>
      <c r="R1380" s="6"/>
      <c r="S1380" s="7"/>
    </row>
    <row r="1381" spans="1:19" ht="13" x14ac:dyDescent="0.15">
      <c r="A1381" s="5">
        <v>397</v>
      </c>
      <c r="B1381" s="6" t="s">
        <v>28</v>
      </c>
      <c r="C1381" s="6" t="s">
        <v>4252</v>
      </c>
      <c r="D1381" s="5">
        <v>55</v>
      </c>
      <c r="E1381" s="6" t="s">
        <v>1619</v>
      </c>
      <c r="F1381" s="6" t="s">
        <v>119</v>
      </c>
      <c r="G1381" s="5">
        <v>0.36</v>
      </c>
      <c r="H1381" s="5">
        <v>0.36</v>
      </c>
      <c r="I1381" s="5">
        <v>309.19</v>
      </c>
      <c r="J1381" s="5">
        <v>309.55</v>
      </c>
      <c r="K1381" s="5">
        <v>307.05500000000001</v>
      </c>
      <c r="L1381" s="5">
        <v>307.3</v>
      </c>
      <c r="M1381" s="6" t="s">
        <v>9094</v>
      </c>
      <c r="N1381" s="6" t="s">
        <v>9095</v>
      </c>
      <c r="O1381" s="6" t="s">
        <v>9096</v>
      </c>
      <c r="P1381" s="5">
        <v>0</v>
      </c>
      <c r="Q1381" s="5">
        <v>0</v>
      </c>
      <c r="R1381" s="6"/>
      <c r="S1381" s="7"/>
    </row>
    <row r="1382" spans="1:19" ht="13" x14ac:dyDescent="0.15">
      <c r="A1382" s="5">
        <v>397</v>
      </c>
      <c r="B1382" s="6" t="s">
        <v>28</v>
      </c>
      <c r="C1382" s="6" t="s">
        <v>4252</v>
      </c>
      <c r="D1382" s="5">
        <v>56</v>
      </c>
      <c r="E1382" s="6" t="s">
        <v>1619</v>
      </c>
      <c r="F1382" s="5">
        <v>1</v>
      </c>
      <c r="G1382" s="5">
        <v>1.5</v>
      </c>
      <c r="H1382" s="5">
        <v>1.5</v>
      </c>
      <c r="I1382" s="5">
        <v>307.3</v>
      </c>
      <c r="J1382" s="5">
        <v>308.8</v>
      </c>
      <c r="K1382" s="5">
        <v>307.3</v>
      </c>
      <c r="L1382" s="5">
        <v>308.125</v>
      </c>
      <c r="M1382" s="6" t="s">
        <v>9097</v>
      </c>
      <c r="N1382" s="6" t="s">
        <v>9098</v>
      </c>
      <c r="O1382" s="6" t="s">
        <v>9099</v>
      </c>
      <c r="P1382" s="5">
        <v>0</v>
      </c>
      <c r="Q1382" s="5">
        <v>0</v>
      </c>
      <c r="R1382" s="6"/>
      <c r="S1382" s="7"/>
    </row>
    <row r="1383" spans="1:19" ht="13" x14ac:dyDescent="0.15">
      <c r="A1383" s="5">
        <v>397</v>
      </c>
      <c r="B1383" s="6" t="s">
        <v>28</v>
      </c>
      <c r="C1383" s="6" t="s">
        <v>4252</v>
      </c>
      <c r="D1383" s="5">
        <v>56</v>
      </c>
      <c r="E1383" s="6" t="s">
        <v>1619</v>
      </c>
      <c r="F1383" s="5">
        <v>2</v>
      </c>
      <c r="G1383" s="5">
        <v>1.5</v>
      </c>
      <c r="H1383" s="5">
        <v>1.5</v>
      </c>
      <c r="I1383" s="5">
        <v>308.8</v>
      </c>
      <c r="J1383" s="5">
        <v>310.3</v>
      </c>
      <c r="K1383" s="5">
        <v>308.125</v>
      </c>
      <c r="L1383" s="5">
        <v>308.95</v>
      </c>
      <c r="M1383" s="6" t="s">
        <v>9100</v>
      </c>
      <c r="N1383" s="6" t="s">
        <v>9101</v>
      </c>
      <c r="O1383" s="6" t="s">
        <v>9102</v>
      </c>
      <c r="P1383" s="5">
        <v>0</v>
      </c>
      <c r="Q1383" s="5">
        <v>0</v>
      </c>
      <c r="R1383" s="6"/>
      <c r="S1383" s="7"/>
    </row>
    <row r="1384" spans="1:19" ht="13" x14ac:dyDescent="0.15">
      <c r="A1384" s="5">
        <v>397</v>
      </c>
      <c r="B1384" s="6" t="s">
        <v>28</v>
      </c>
      <c r="C1384" s="6" t="s">
        <v>4252</v>
      </c>
      <c r="D1384" s="5">
        <v>56</v>
      </c>
      <c r="E1384" s="6" t="s">
        <v>1619</v>
      </c>
      <c r="F1384" s="5">
        <v>3</v>
      </c>
      <c r="G1384" s="5">
        <v>1.5</v>
      </c>
      <c r="H1384" s="5">
        <v>1.5</v>
      </c>
      <c r="I1384" s="5">
        <v>310.3</v>
      </c>
      <c r="J1384" s="5">
        <v>311.8</v>
      </c>
      <c r="K1384" s="5">
        <v>308.95</v>
      </c>
      <c r="L1384" s="5">
        <v>309.77499999999998</v>
      </c>
      <c r="M1384" s="6" t="s">
        <v>9103</v>
      </c>
      <c r="N1384" s="6" t="s">
        <v>9104</v>
      </c>
      <c r="O1384" s="6" t="s">
        <v>9105</v>
      </c>
      <c r="P1384" s="5">
        <v>0</v>
      </c>
      <c r="Q1384" s="5">
        <v>0</v>
      </c>
      <c r="R1384" s="6"/>
      <c r="S1384" s="7"/>
    </row>
    <row r="1385" spans="1:19" ht="13" x14ac:dyDescent="0.15">
      <c r="A1385" s="5">
        <v>397</v>
      </c>
      <c r="B1385" s="6" t="s">
        <v>28</v>
      </c>
      <c r="C1385" s="6" t="s">
        <v>4252</v>
      </c>
      <c r="D1385" s="5">
        <v>56</v>
      </c>
      <c r="E1385" s="6" t="s">
        <v>1619</v>
      </c>
      <c r="F1385" s="5">
        <v>4</v>
      </c>
      <c r="G1385" s="5">
        <v>1.5</v>
      </c>
      <c r="H1385" s="5">
        <v>1.5</v>
      </c>
      <c r="I1385" s="5">
        <v>311.8</v>
      </c>
      <c r="J1385" s="5">
        <v>313.3</v>
      </c>
      <c r="K1385" s="5">
        <v>309.77499999999998</v>
      </c>
      <c r="L1385" s="5">
        <v>310.59899999999999</v>
      </c>
      <c r="M1385" s="6" t="s">
        <v>9106</v>
      </c>
      <c r="N1385" s="6" t="s">
        <v>9107</v>
      </c>
      <c r="O1385" s="6" t="s">
        <v>9108</v>
      </c>
      <c r="P1385" s="5">
        <v>0</v>
      </c>
      <c r="Q1385" s="5">
        <v>0</v>
      </c>
      <c r="R1385" s="6"/>
      <c r="S1385" s="7"/>
    </row>
    <row r="1386" spans="1:19" ht="13" x14ac:dyDescent="0.15">
      <c r="A1386" s="5">
        <v>397</v>
      </c>
      <c r="B1386" s="6" t="s">
        <v>28</v>
      </c>
      <c r="C1386" s="6" t="s">
        <v>4252</v>
      </c>
      <c r="D1386" s="5">
        <v>56</v>
      </c>
      <c r="E1386" s="6" t="s">
        <v>1619</v>
      </c>
      <c r="F1386" s="5">
        <v>5</v>
      </c>
      <c r="G1386" s="5">
        <v>1.5</v>
      </c>
      <c r="H1386" s="5">
        <v>1.5</v>
      </c>
      <c r="I1386" s="5">
        <v>313.3</v>
      </c>
      <c r="J1386" s="5">
        <v>314.8</v>
      </c>
      <c r="K1386" s="5">
        <v>310.59899999999999</v>
      </c>
      <c r="L1386" s="5">
        <v>311.42399999999998</v>
      </c>
      <c r="M1386" s="6" t="s">
        <v>9109</v>
      </c>
      <c r="N1386" s="6" t="s">
        <v>9110</v>
      </c>
      <c r="O1386" s="6" t="s">
        <v>9111</v>
      </c>
      <c r="P1386" s="5">
        <v>0</v>
      </c>
      <c r="Q1386" s="5">
        <v>0</v>
      </c>
      <c r="R1386" s="6"/>
      <c r="S1386" s="7"/>
    </row>
    <row r="1387" spans="1:19" ht="13" x14ac:dyDescent="0.15">
      <c r="A1387" s="5">
        <v>397</v>
      </c>
      <c r="B1387" s="6" t="s">
        <v>28</v>
      </c>
      <c r="C1387" s="6" t="s">
        <v>4252</v>
      </c>
      <c r="D1387" s="5">
        <v>56</v>
      </c>
      <c r="E1387" s="6" t="s">
        <v>1619</v>
      </c>
      <c r="F1387" s="5">
        <v>6</v>
      </c>
      <c r="G1387" s="5">
        <v>1.04</v>
      </c>
      <c r="H1387" s="5">
        <v>1.04</v>
      </c>
      <c r="I1387" s="5">
        <v>314.8</v>
      </c>
      <c r="J1387" s="5">
        <v>315.83999999999997</v>
      </c>
      <c r="K1387" s="5">
        <v>311.42399999999998</v>
      </c>
      <c r="L1387" s="5">
        <v>311.99599999999998</v>
      </c>
      <c r="M1387" s="6" t="s">
        <v>9112</v>
      </c>
      <c r="N1387" s="6" t="s">
        <v>9113</v>
      </c>
      <c r="O1387" s="6" t="s">
        <v>9114</v>
      </c>
      <c r="P1387" s="5">
        <v>0</v>
      </c>
      <c r="Q1387" s="5">
        <v>0</v>
      </c>
      <c r="R1387" s="6"/>
      <c r="S1387" s="7"/>
    </row>
    <row r="1388" spans="1:19" ht="13" x14ac:dyDescent="0.15">
      <c r="A1388" s="5">
        <v>397</v>
      </c>
      <c r="B1388" s="6" t="s">
        <v>28</v>
      </c>
      <c r="C1388" s="6" t="s">
        <v>4252</v>
      </c>
      <c r="D1388" s="5">
        <v>56</v>
      </c>
      <c r="E1388" s="6" t="s">
        <v>1619</v>
      </c>
      <c r="F1388" s="6" t="s">
        <v>119</v>
      </c>
      <c r="G1388" s="5">
        <v>0.37</v>
      </c>
      <c r="H1388" s="5">
        <v>0.37</v>
      </c>
      <c r="I1388" s="5">
        <v>315.83999999999997</v>
      </c>
      <c r="J1388" s="5">
        <v>316.20999999999998</v>
      </c>
      <c r="K1388" s="5">
        <v>311.99599999999998</v>
      </c>
      <c r="L1388" s="5">
        <v>312.2</v>
      </c>
      <c r="M1388" s="6" t="s">
        <v>9115</v>
      </c>
      <c r="N1388" s="6" t="s">
        <v>9116</v>
      </c>
      <c r="O1388" s="6" t="s">
        <v>9117</v>
      </c>
      <c r="P1388" s="5">
        <v>0</v>
      </c>
      <c r="Q1388" s="5">
        <v>0</v>
      </c>
      <c r="R1388" s="6"/>
      <c r="S1388" s="7"/>
    </row>
    <row r="1389" spans="1:19" ht="13" x14ac:dyDescent="0.15">
      <c r="A1389" s="5">
        <v>397</v>
      </c>
      <c r="B1389" s="6" t="s">
        <v>28</v>
      </c>
      <c r="C1389" s="6" t="s">
        <v>4252</v>
      </c>
      <c r="D1389" s="5">
        <v>57</v>
      </c>
      <c r="E1389" s="6" t="s">
        <v>1619</v>
      </c>
      <c r="F1389" s="5">
        <v>1</v>
      </c>
      <c r="G1389" s="5">
        <v>1.49</v>
      </c>
      <c r="H1389" s="5">
        <v>1.49</v>
      </c>
      <c r="I1389" s="5">
        <v>312.2</v>
      </c>
      <c r="J1389" s="5">
        <v>313.69</v>
      </c>
      <c r="K1389" s="5">
        <v>312.2</v>
      </c>
      <c r="L1389" s="5">
        <v>313.27699999999999</v>
      </c>
      <c r="M1389" s="6" t="s">
        <v>9118</v>
      </c>
      <c r="N1389" s="6" t="s">
        <v>9119</v>
      </c>
      <c r="O1389" s="6" t="s">
        <v>9120</v>
      </c>
      <c r="P1389" s="5">
        <v>0</v>
      </c>
      <c r="Q1389" s="5">
        <v>0</v>
      </c>
      <c r="R1389" s="6"/>
      <c r="S1389" s="7"/>
    </row>
    <row r="1390" spans="1:19" ht="13" x14ac:dyDescent="0.15">
      <c r="A1390" s="5">
        <v>397</v>
      </c>
      <c r="B1390" s="6" t="s">
        <v>28</v>
      </c>
      <c r="C1390" s="6" t="s">
        <v>4252</v>
      </c>
      <c r="D1390" s="5">
        <v>57</v>
      </c>
      <c r="E1390" s="6" t="s">
        <v>1619</v>
      </c>
      <c r="F1390" s="5">
        <v>2</v>
      </c>
      <c r="G1390" s="5">
        <v>1.5</v>
      </c>
      <c r="H1390" s="5">
        <v>1.5</v>
      </c>
      <c r="I1390" s="5">
        <v>313.69</v>
      </c>
      <c r="J1390" s="5">
        <v>315.19</v>
      </c>
      <c r="K1390" s="5">
        <v>313.27699999999999</v>
      </c>
      <c r="L1390" s="5">
        <v>314.36099999999999</v>
      </c>
      <c r="M1390" s="6" t="s">
        <v>9121</v>
      </c>
      <c r="N1390" s="6" t="s">
        <v>9122</v>
      </c>
      <c r="O1390" s="6" t="s">
        <v>9123</v>
      </c>
      <c r="P1390" s="5">
        <v>0</v>
      </c>
      <c r="Q1390" s="5">
        <v>0</v>
      </c>
      <c r="R1390" s="6"/>
      <c r="S1390" s="7"/>
    </row>
    <row r="1391" spans="1:19" ht="13" x14ac:dyDescent="0.15">
      <c r="A1391" s="5">
        <v>397</v>
      </c>
      <c r="B1391" s="6" t="s">
        <v>28</v>
      </c>
      <c r="C1391" s="6" t="s">
        <v>4252</v>
      </c>
      <c r="D1391" s="5">
        <v>57</v>
      </c>
      <c r="E1391" s="6" t="s">
        <v>1619</v>
      </c>
      <c r="F1391" s="5">
        <v>3</v>
      </c>
      <c r="G1391" s="5">
        <v>1.51</v>
      </c>
      <c r="H1391" s="5">
        <v>1.51</v>
      </c>
      <c r="I1391" s="5">
        <v>315.19</v>
      </c>
      <c r="J1391" s="5">
        <v>316.7</v>
      </c>
      <c r="K1391" s="5">
        <v>314.36099999999999</v>
      </c>
      <c r="L1391" s="5">
        <v>315.45299999999997</v>
      </c>
      <c r="M1391" s="6" t="s">
        <v>9124</v>
      </c>
      <c r="N1391" s="6" t="s">
        <v>9125</v>
      </c>
      <c r="O1391" s="6" t="s">
        <v>9126</v>
      </c>
      <c r="P1391" s="5">
        <v>0</v>
      </c>
      <c r="Q1391" s="5">
        <v>0</v>
      </c>
      <c r="R1391" s="6"/>
      <c r="S1391" s="7"/>
    </row>
    <row r="1392" spans="1:19" ht="13" x14ac:dyDescent="0.15">
      <c r="A1392" s="5">
        <v>397</v>
      </c>
      <c r="B1392" s="6" t="s">
        <v>28</v>
      </c>
      <c r="C1392" s="6" t="s">
        <v>4252</v>
      </c>
      <c r="D1392" s="5">
        <v>57</v>
      </c>
      <c r="E1392" s="6" t="s">
        <v>1619</v>
      </c>
      <c r="F1392" s="5">
        <v>4</v>
      </c>
      <c r="G1392" s="5">
        <v>1.26</v>
      </c>
      <c r="H1392" s="5">
        <v>1.26</v>
      </c>
      <c r="I1392" s="5">
        <v>316.7</v>
      </c>
      <c r="J1392" s="5">
        <v>317.95999999999998</v>
      </c>
      <c r="K1392" s="5">
        <v>315.45299999999997</v>
      </c>
      <c r="L1392" s="5">
        <v>316.36399999999998</v>
      </c>
      <c r="M1392" s="6" t="s">
        <v>9127</v>
      </c>
      <c r="N1392" s="6" t="s">
        <v>9128</v>
      </c>
      <c r="O1392" s="6" t="s">
        <v>9129</v>
      </c>
      <c r="P1392" s="5">
        <v>0</v>
      </c>
      <c r="Q1392" s="5">
        <v>0</v>
      </c>
      <c r="R1392" s="6"/>
      <c r="S1392" s="7"/>
    </row>
    <row r="1393" spans="1:19" ht="13" x14ac:dyDescent="0.15">
      <c r="A1393" s="5">
        <v>397</v>
      </c>
      <c r="B1393" s="6" t="s">
        <v>28</v>
      </c>
      <c r="C1393" s="6" t="s">
        <v>4252</v>
      </c>
      <c r="D1393" s="5">
        <v>57</v>
      </c>
      <c r="E1393" s="6" t="s">
        <v>1619</v>
      </c>
      <c r="F1393" s="5">
        <v>5</v>
      </c>
      <c r="G1393" s="5">
        <v>0.52</v>
      </c>
      <c r="H1393" s="5">
        <v>0.52</v>
      </c>
      <c r="I1393" s="5">
        <v>317.95999999999998</v>
      </c>
      <c r="J1393" s="5">
        <v>318.48</v>
      </c>
      <c r="K1393" s="5">
        <v>316.36399999999998</v>
      </c>
      <c r="L1393" s="5">
        <v>316.74</v>
      </c>
      <c r="M1393" s="6" t="s">
        <v>9130</v>
      </c>
      <c r="N1393" s="6" t="s">
        <v>9131</v>
      </c>
      <c r="O1393" s="6" t="s">
        <v>9132</v>
      </c>
      <c r="P1393" s="5">
        <v>0</v>
      </c>
      <c r="Q1393" s="5">
        <v>0</v>
      </c>
      <c r="R1393" s="6"/>
      <c r="S1393" s="7"/>
    </row>
    <row r="1394" spans="1:19" ht="13" x14ac:dyDescent="0.15">
      <c r="A1394" s="5">
        <v>397</v>
      </c>
      <c r="B1394" s="6" t="s">
        <v>28</v>
      </c>
      <c r="C1394" s="6" t="s">
        <v>4252</v>
      </c>
      <c r="D1394" s="5">
        <v>57</v>
      </c>
      <c r="E1394" s="6" t="s">
        <v>1619</v>
      </c>
      <c r="F1394" s="6" t="s">
        <v>119</v>
      </c>
      <c r="G1394" s="5">
        <v>0.36</v>
      </c>
      <c r="H1394" s="5">
        <v>0.36</v>
      </c>
      <c r="I1394" s="5">
        <v>318.48</v>
      </c>
      <c r="J1394" s="5">
        <v>318.83999999999997</v>
      </c>
      <c r="K1394" s="5">
        <v>316.74</v>
      </c>
      <c r="L1394" s="5">
        <v>317</v>
      </c>
      <c r="M1394" s="6" t="s">
        <v>9133</v>
      </c>
      <c r="N1394" s="6" t="s">
        <v>9134</v>
      </c>
      <c r="O1394" s="6" t="s">
        <v>9135</v>
      </c>
      <c r="P1394" s="5">
        <v>0</v>
      </c>
      <c r="Q1394" s="5">
        <v>0</v>
      </c>
      <c r="R1394" s="6"/>
      <c r="S1394" s="7"/>
    </row>
    <row r="1395" spans="1:19" ht="13" x14ac:dyDescent="0.15">
      <c r="A1395" s="5">
        <v>397</v>
      </c>
      <c r="B1395" s="6" t="s">
        <v>28</v>
      </c>
      <c r="C1395" s="6" t="s">
        <v>4252</v>
      </c>
      <c r="D1395" s="5">
        <v>58</v>
      </c>
      <c r="E1395" s="6" t="s">
        <v>1619</v>
      </c>
      <c r="F1395" s="5">
        <v>1</v>
      </c>
      <c r="G1395" s="5">
        <v>1.49</v>
      </c>
      <c r="H1395" s="5">
        <v>1.49</v>
      </c>
      <c r="I1395" s="5">
        <v>317</v>
      </c>
      <c r="J1395" s="5">
        <v>318.49</v>
      </c>
      <c r="K1395" s="5">
        <v>317</v>
      </c>
      <c r="L1395" s="5">
        <v>318.06299999999999</v>
      </c>
      <c r="M1395" s="6" t="s">
        <v>9136</v>
      </c>
      <c r="N1395" s="6" t="s">
        <v>9137</v>
      </c>
      <c r="O1395" s="6" t="s">
        <v>9138</v>
      </c>
      <c r="P1395" s="5">
        <v>0</v>
      </c>
      <c r="Q1395" s="5">
        <v>0</v>
      </c>
      <c r="R1395" s="6"/>
      <c r="S1395" s="7"/>
    </row>
    <row r="1396" spans="1:19" ht="13" x14ac:dyDescent="0.15">
      <c r="A1396" s="5">
        <v>397</v>
      </c>
      <c r="B1396" s="6" t="s">
        <v>28</v>
      </c>
      <c r="C1396" s="6" t="s">
        <v>4252</v>
      </c>
      <c r="D1396" s="5">
        <v>58</v>
      </c>
      <c r="E1396" s="6" t="s">
        <v>1619</v>
      </c>
      <c r="F1396" s="5">
        <v>2</v>
      </c>
      <c r="G1396" s="5">
        <v>1.5</v>
      </c>
      <c r="H1396" s="5">
        <v>1.5</v>
      </c>
      <c r="I1396" s="5">
        <v>318.49</v>
      </c>
      <c r="J1396" s="5">
        <v>319.99</v>
      </c>
      <c r="K1396" s="5">
        <v>318.06299999999999</v>
      </c>
      <c r="L1396" s="5">
        <v>319.13299999999998</v>
      </c>
      <c r="M1396" s="6" t="s">
        <v>9139</v>
      </c>
      <c r="N1396" s="6" t="s">
        <v>9140</v>
      </c>
      <c r="O1396" s="6" t="s">
        <v>9141</v>
      </c>
      <c r="P1396" s="5">
        <v>0</v>
      </c>
      <c r="Q1396" s="5">
        <v>0</v>
      </c>
      <c r="R1396" s="6"/>
      <c r="S1396" s="7"/>
    </row>
    <row r="1397" spans="1:19" ht="13" x14ac:dyDescent="0.15">
      <c r="A1397" s="5">
        <v>397</v>
      </c>
      <c r="B1397" s="6" t="s">
        <v>28</v>
      </c>
      <c r="C1397" s="6" t="s">
        <v>4252</v>
      </c>
      <c r="D1397" s="5">
        <v>58</v>
      </c>
      <c r="E1397" s="6" t="s">
        <v>1619</v>
      </c>
      <c r="F1397" s="5">
        <v>3</v>
      </c>
      <c r="G1397" s="5">
        <v>1.49</v>
      </c>
      <c r="H1397" s="5">
        <v>1.49</v>
      </c>
      <c r="I1397" s="5">
        <v>319.99</v>
      </c>
      <c r="J1397" s="5">
        <v>321.48</v>
      </c>
      <c r="K1397" s="5">
        <v>319.13299999999998</v>
      </c>
      <c r="L1397" s="5">
        <v>320.19600000000003</v>
      </c>
      <c r="M1397" s="6" t="s">
        <v>9142</v>
      </c>
      <c r="N1397" s="6" t="s">
        <v>9143</v>
      </c>
      <c r="O1397" s="6" t="s">
        <v>9144</v>
      </c>
      <c r="P1397" s="5">
        <v>0</v>
      </c>
      <c r="Q1397" s="5">
        <v>0</v>
      </c>
      <c r="R1397" s="6"/>
      <c r="S1397" s="7"/>
    </row>
    <row r="1398" spans="1:19" ht="13" x14ac:dyDescent="0.15">
      <c r="A1398" s="5">
        <v>397</v>
      </c>
      <c r="B1398" s="6" t="s">
        <v>28</v>
      </c>
      <c r="C1398" s="6" t="s">
        <v>4252</v>
      </c>
      <c r="D1398" s="5">
        <v>58</v>
      </c>
      <c r="E1398" s="6" t="s">
        <v>1619</v>
      </c>
      <c r="F1398" s="5">
        <v>4</v>
      </c>
      <c r="G1398" s="5">
        <v>1.5</v>
      </c>
      <c r="H1398" s="5">
        <v>1.5</v>
      </c>
      <c r="I1398" s="5">
        <v>321.48</v>
      </c>
      <c r="J1398" s="5">
        <v>322.98</v>
      </c>
      <c r="K1398" s="5">
        <v>320.19600000000003</v>
      </c>
      <c r="L1398" s="5">
        <v>321.26600000000002</v>
      </c>
      <c r="M1398" s="6" t="s">
        <v>9145</v>
      </c>
      <c r="N1398" s="6" t="s">
        <v>9146</v>
      </c>
      <c r="O1398" s="6" t="s">
        <v>9147</v>
      </c>
      <c r="P1398" s="5">
        <v>0</v>
      </c>
      <c r="Q1398" s="5">
        <v>0</v>
      </c>
      <c r="R1398" s="6"/>
      <c r="S1398" s="7"/>
    </row>
    <row r="1399" spans="1:19" ht="13" x14ac:dyDescent="0.15">
      <c r="A1399" s="5">
        <v>397</v>
      </c>
      <c r="B1399" s="6" t="s">
        <v>28</v>
      </c>
      <c r="C1399" s="6" t="s">
        <v>4252</v>
      </c>
      <c r="D1399" s="5">
        <v>58</v>
      </c>
      <c r="E1399" s="6" t="s">
        <v>1619</v>
      </c>
      <c r="F1399" s="5">
        <v>5</v>
      </c>
      <c r="G1399" s="5">
        <v>1.52</v>
      </c>
      <c r="H1399" s="5">
        <v>1.52</v>
      </c>
      <c r="I1399" s="5">
        <v>322.98</v>
      </c>
      <c r="J1399" s="5">
        <v>324.5</v>
      </c>
      <c r="K1399" s="5">
        <v>321.26600000000002</v>
      </c>
      <c r="L1399" s="5">
        <v>322.351</v>
      </c>
      <c r="M1399" s="6" t="s">
        <v>9148</v>
      </c>
      <c r="N1399" s="6" t="s">
        <v>9149</v>
      </c>
      <c r="O1399" s="6" t="s">
        <v>9150</v>
      </c>
      <c r="P1399" s="5">
        <v>0</v>
      </c>
      <c r="Q1399" s="5">
        <v>0</v>
      </c>
      <c r="R1399" s="6"/>
      <c r="S1399" s="7"/>
    </row>
    <row r="1400" spans="1:19" ht="13" x14ac:dyDescent="0.15">
      <c r="A1400" s="5">
        <v>397</v>
      </c>
      <c r="B1400" s="6" t="s">
        <v>28</v>
      </c>
      <c r="C1400" s="6" t="s">
        <v>4252</v>
      </c>
      <c r="D1400" s="5">
        <v>58</v>
      </c>
      <c r="E1400" s="6" t="s">
        <v>1619</v>
      </c>
      <c r="F1400" s="5">
        <v>6</v>
      </c>
      <c r="G1400" s="5">
        <v>0.54</v>
      </c>
      <c r="H1400" s="5">
        <v>0.54</v>
      </c>
      <c r="I1400" s="5">
        <v>324.5</v>
      </c>
      <c r="J1400" s="5">
        <v>325.04000000000002</v>
      </c>
      <c r="K1400" s="5">
        <v>322.351</v>
      </c>
      <c r="L1400" s="5">
        <v>322.73599999999999</v>
      </c>
      <c r="M1400" s="6" t="s">
        <v>9151</v>
      </c>
      <c r="N1400" s="6" t="s">
        <v>9152</v>
      </c>
      <c r="O1400" s="6" t="s">
        <v>9153</v>
      </c>
      <c r="P1400" s="5">
        <v>0</v>
      </c>
      <c r="Q1400" s="5">
        <v>0</v>
      </c>
      <c r="R1400" s="6"/>
      <c r="S1400" s="7"/>
    </row>
    <row r="1401" spans="1:19" ht="13" x14ac:dyDescent="0.15">
      <c r="A1401" s="5">
        <v>397</v>
      </c>
      <c r="B1401" s="6" t="s">
        <v>28</v>
      </c>
      <c r="C1401" s="6" t="s">
        <v>4252</v>
      </c>
      <c r="D1401" s="5">
        <v>58</v>
      </c>
      <c r="E1401" s="6" t="s">
        <v>1619</v>
      </c>
      <c r="F1401" s="6" t="s">
        <v>119</v>
      </c>
      <c r="G1401" s="5">
        <v>0.37</v>
      </c>
      <c r="H1401" s="5">
        <v>0.37</v>
      </c>
      <c r="I1401" s="5">
        <v>325.04000000000002</v>
      </c>
      <c r="J1401" s="5">
        <v>325.41000000000003</v>
      </c>
      <c r="K1401" s="5">
        <v>322.73599999999999</v>
      </c>
      <c r="L1401" s="5">
        <v>323</v>
      </c>
      <c r="M1401" s="6" t="s">
        <v>9154</v>
      </c>
      <c r="N1401" s="6" t="s">
        <v>9155</v>
      </c>
      <c r="O1401" s="6" t="s">
        <v>9156</v>
      </c>
      <c r="P1401" s="5">
        <v>0</v>
      </c>
      <c r="Q1401" s="5">
        <v>0</v>
      </c>
      <c r="R1401" s="6"/>
      <c r="S1401" s="7"/>
    </row>
    <row r="1402" spans="1:19" ht="13" x14ac:dyDescent="0.15">
      <c r="A1402" s="5">
        <v>397</v>
      </c>
      <c r="B1402" s="6" t="s">
        <v>28</v>
      </c>
      <c r="C1402" s="6" t="s">
        <v>4252</v>
      </c>
      <c r="D1402" s="5">
        <v>59</v>
      </c>
      <c r="E1402" s="6" t="s">
        <v>1619</v>
      </c>
      <c r="F1402" s="5">
        <v>1</v>
      </c>
      <c r="G1402" s="5">
        <v>1.5</v>
      </c>
      <c r="H1402" s="5">
        <v>1.5</v>
      </c>
      <c r="I1402" s="5">
        <v>323</v>
      </c>
      <c r="J1402" s="5">
        <v>324.5</v>
      </c>
      <c r="K1402" s="5">
        <v>323</v>
      </c>
      <c r="L1402" s="5">
        <v>324.02199999999999</v>
      </c>
      <c r="M1402" s="6" t="s">
        <v>9157</v>
      </c>
      <c r="N1402" s="6" t="s">
        <v>9158</v>
      </c>
      <c r="O1402" s="6" t="s">
        <v>9159</v>
      </c>
      <c r="P1402" s="5">
        <v>0</v>
      </c>
      <c r="Q1402" s="5">
        <v>0</v>
      </c>
      <c r="R1402" s="6"/>
      <c r="S1402" s="7"/>
    </row>
    <row r="1403" spans="1:19" ht="13" x14ac:dyDescent="0.15">
      <c r="A1403" s="5">
        <v>397</v>
      </c>
      <c r="B1403" s="6" t="s">
        <v>28</v>
      </c>
      <c r="C1403" s="6" t="s">
        <v>4252</v>
      </c>
      <c r="D1403" s="5">
        <v>59</v>
      </c>
      <c r="E1403" s="6" t="s">
        <v>1619</v>
      </c>
      <c r="F1403" s="5">
        <v>2</v>
      </c>
      <c r="G1403" s="5">
        <v>1.5</v>
      </c>
      <c r="H1403" s="5">
        <v>1.5</v>
      </c>
      <c r="I1403" s="5">
        <v>324.5</v>
      </c>
      <c r="J1403" s="5">
        <v>326</v>
      </c>
      <c r="K1403" s="5">
        <v>324.02199999999999</v>
      </c>
      <c r="L1403" s="5">
        <v>325.04500000000002</v>
      </c>
      <c r="M1403" s="6" t="s">
        <v>9160</v>
      </c>
      <c r="N1403" s="6" t="s">
        <v>9161</v>
      </c>
      <c r="O1403" s="6" t="s">
        <v>9162</v>
      </c>
      <c r="P1403" s="5">
        <v>0</v>
      </c>
      <c r="Q1403" s="5">
        <v>0</v>
      </c>
      <c r="R1403" s="6"/>
      <c r="S1403" s="7"/>
    </row>
    <row r="1404" spans="1:19" ht="13" x14ac:dyDescent="0.15">
      <c r="A1404" s="5">
        <v>397</v>
      </c>
      <c r="B1404" s="6" t="s">
        <v>28</v>
      </c>
      <c r="C1404" s="6" t="s">
        <v>4252</v>
      </c>
      <c r="D1404" s="5">
        <v>59</v>
      </c>
      <c r="E1404" s="6" t="s">
        <v>1619</v>
      </c>
      <c r="F1404" s="5">
        <v>3</v>
      </c>
      <c r="G1404" s="5">
        <v>1.49</v>
      </c>
      <c r="H1404" s="5">
        <v>1.49</v>
      </c>
      <c r="I1404" s="5">
        <v>326</v>
      </c>
      <c r="J1404" s="5">
        <v>327.49</v>
      </c>
      <c r="K1404" s="5">
        <v>325.04500000000002</v>
      </c>
      <c r="L1404" s="5">
        <v>326.06</v>
      </c>
      <c r="M1404" s="6" t="s">
        <v>9163</v>
      </c>
      <c r="N1404" s="6" t="s">
        <v>9164</v>
      </c>
      <c r="O1404" s="6" t="s">
        <v>9165</v>
      </c>
      <c r="P1404" s="5">
        <v>0</v>
      </c>
      <c r="Q1404" s="5">
        <v>0</v>
      </c>
      <c r="R1404" s="6"/>
      <c r="S1404" s="7"/>
    </row>
    <row r="1405" spans="1:19" ht="13" x14ac:dyDescent="0.15">
      <c r="A1405" s="5">
        <v>397</v>
      </c>
      <c r="B1405" s="6" t="s">
        <v>28</v>
      </c>
      <c r="C1405" s="6" t="s">
        <v>4252</v>
      </c>
      <c r="D1405" s="5">
        <v>59</v>
      </c>
      <c r="E1405" s="6" t="s">
        <v>1619</v>
      </c>
      <c r="F1405" s="5">
        <v>4</v>
      </c>
      <c r="G1405" s="5">
        <v>1.51</v>
      </c>
      <c r="H1405" s="5">
        <v>1.51</v>
      </c>
      <c r="I1405" s="5">
        <v>327.49</v>
      </c>
      <c r="J1405" s="5">
        <v>329</v>
      </c>
      <c r="K1405" s="5">
        <v>326.06</v>
      </c>
      <c r="L1405" s="5">
        <v>327.089</v>
      </c>
      <c r="M1405" s="6" t="s">
        <v>9166</v>
      </c>
      <c r="N1405" s="6" t="s">
        <v>9167</v>
      </c>
      <c r="O1405" s="6" t="s">
        <v>9168</v>
      </c>
      <c r="P1405" s="5">
        <v>0</v>
      </c>
      <c r="Q1405" s="5">
        <v>0</v>
      </c>
      <c r="R1405" s="6"/>
      <c r="S1405" s="7"/>
    </row>
    <row r="1406" spans="1:19" ht="13" x14ac:dyDescent="0.15">
      <c r="A1406" s="5">
        <v>397</v>
      </c>
      <c r="B1406" s="6" t="s">
        <v>28</v>
      </c>
      <c r="C1406" s="6" t="s">
        <v>4252</v>
      </c>
      <c r="D1406" s="5">
        <v>59</v>
      </c>
      <c r="E1406" s="6" t="s">
        <v>1619</v>
      </c>
      <c r="F1406" s="5">
        <v>5</v>
      </c>
      <c r="G1406" s="5">
        <v>0.82</v>
      </c>
      <c r="H1406" s="5">
        <v>0.82</v>
      </c>
      <c r="I1406" s="5">
        <v>329</v>
      </c>
      <c r="J1406" s="5">
        <v>329.82</v>
      </c>
      <c r="K1406" s="5">
        <v>327.089</v>
      </c>
      <c r="L1406" s="5">
        <v>327.64800000000002</v>
      </c>
      <c r="M1406" s="6" t="s">
        <v>9169</v>
      </c>
      <c r="N1406" s="6" t="s">
        <v>9170</v>
      </c>
      <c r="O1406" s="6" t="s">
        <v>9171</v>
      </c>
      <c r="P1406" s="5">
        <v>0</v>
      </c>
      <c r="Q1406" s="5">
        <v>0</v>
      </c>
      <c r="R1406" s="6"/>
      <c r="S1406" s="7"/>
    </row>
    <row r="1407" spans="1:19" ht="13" x14ac:dyDescent="0.15">
      <c r="A1407" s="5">
        <v>397</v>
      </c>
      <c r="B1407" s="6" t="s">
        <v>28</v>
      </c>
      <c r="C1407" s="6" t="s">
        <v>4252</v>
      </c>
      <c r="D1407" s="5">
        <v>59</v>
      </c>
      <c r="E1407" s="6" t="s">
        <v>1619</v>
      </c>
      <c r="F1407" s="6" t="s">
        <v>119</v>
      </c>
      <c r="G1407" s="5">
        <v>0.37</v>
      </c>
      <c r="H1407" s="5">
        <v>0.37</v>
      </c>
      <c r="I1407" s="5">
        <v>329.82</v>
      </c>
      <c r="J1407" s="5">
        <v>330.19</v>
      </c>
      <c r="K1407" s="5">
        <v>327.64800000000002</v>
      </c>
      <c r="L1407" s="5">
        <v>327.9</v>
      </c>
      <c r="M1407" s="6" t="s">
        <v>9172</v>
      </c>
      <c r="N1407" s="6" t="s">
        <v>9173</v>
      </c>
      <c r="O1407" s="6" t="s">
        <v>9174</v>
      </c>
      <c r="P1407" s="5">
        <v>0</v>
      </c>
      <c r="Q1407" s="5">
        <v>0</v>
      </c>
      <c r="R1407" s="6"/>
      <c r="S1407" s="7"/>
    </row>
    <row r="1408" spans="1:19" ht="13" x14ac:dyDescent="0.15">
      <c r="A1408" s="5">
        <v>397</v>
      </c>
      <c r="B1408" s="6" t="s">
        <v>28</v>
      </c>
      <c r="C1408" s="6" t="s">
        <v>4252</v>
      </c>
      <c r="D1408" s="5">
        <v>60</v>
      </c>
      <c r="E1408" s="6" t="s">
        <v>1619</v>
      </c>
      <c r="F1408" s="5">
        <v>1</v>
      </c>
      <c r="G1408" s="5">
        <v>1.49</v>
      </c>
      <c r="H1408" s="5">
        <v>1.49</v>
      </c>
      <c r="I1408" s="5">
        <v>327.9</v>
      </c>
      <c r="J1408" s="5">
        <v>329.39</v>
      </c>
      <c r="K1408" s="5">
        <v>327.9</v>
      </c>
      <c r="L1408" s="5">
        <v>329.07600000000002</v>
      </c>
      <c r="M1408" s="6" t="s">
        <v>9175</v>
      </c>
      <c r="N1408" s="6" t="s">
        <v>9176</v>
      </c>
      <c r="O1408" s="6" t="s">
        <v>9177</v>
      </c>
      <c r="P1408" s="5">
        <v>0</v>
      </c>
      <c r="Q1408" s="5">
        <v>0</v>
      </c>
      <c r="R1408" s="6"/>
      <c r="S1408" s="7"/>
    </row>
    <row r="1409" spans="1:19" ht="13" x14ac:dyDescent="0.15">
      <c r="A1409" s="5">
        <v>397</v>
      </c>
      <c r="B1409" s="6" t="s">
        <v>28</v>
      </c>
      <c r="C1409" s="6" t="s">
        <v>4252</v>
      </c>
      <c r="D1409" s="5">
        <v>60</v>
      </c>
      <c r="E1409" s="6" t="s">
        <v>1619</v>
      </c>
      <c r="F1409" s="5">
        <v>2</v>
      </c>
      <c r="G1409" s="5">
        <v>1.5</v>
      </c>
      <c r="H1409" s="5">
        <v>1.5</v>
      </c>
      <c r="I1409" s="5">
        <v>329.39</v>
      </c>
      <c r="J1409" s="5">
        <v>330.89</v>
      </c>
      <c r="K1409" s="5">
        <v>329.07600000000002</v>
      </c>
      <c r="L1409" s="5">
        <v>330.26100000000002</v>
      </c>
      <c r="M1409" s="6" t="s">
        <v>9178</v>
      </c>
      <c r="N1409" s="6" t="s">
        <v>9179</v>
      </c>
      <c r="O1409" s="6" t="s">
        <v>9180</v>
      </c>
      <c r="P1409" s="5">
        <v>0</v>
      </c>
      <c r="Q1409" s="5">
        <v>0</v>
      </c>
      <c r="R1409" s="6"/>
      <c r="S1409" s="7"/>
    </row>
    <row r="1410" spans="1:19" ht="13" x14ac:dyDescent="0.15">
      <c r="A1410" s="5">
        <v>397</v>
      </c>
      <c r="B1410" s="6" t="s">
        <v>28</v>
      </c>
      <c r="C1410" s="6" t="s">
        <v>4252</v>
      </c>
      <c r="D1410" s="5">
        <v>60</v>
      </c>
      <c r="E1410" s="6" t="s">
        <v>1619</v>
      </c>
      <c r="F1410" s="5">
        <v>3</v>
      </c>
      <c r="G1410" s="5">
        <v>1.5</v>
      </c>
      <c r="H1410" s="5">
        <v>1.5</v>
      </c>
      <c r="I1410" s="5">
        <v>330.89</v>
      </c>
      <c r="J1410" s="5">
        <v>332.39</v>
      </c>
      <c r="K1410" s="5">
        <v>330.26100000000002</v>
      </c>
      <c r="L1410" s="5">
        <v>331.44499999999999</v>
      </c>
      <c r="M1410" s="6" t="s">
        <v>9181</v>
      </c>
      <c r="N1410" s="6" t="s">
        <v>9182</v>
      </c>
      <c r="O1410" s="6" t="s">
        <v>9183</v>
      </c>
      <c r="P1410" s="5">
        <v>0</v>
      </c>
      <c r="Q1410" s="5">
        <v>0</v>
      </c>
      <c r="R1410" s="6"/>
      <c r="S1410" s="7"/>
    </row>
    <row r="1411" spans="1:19" ht="13" x14ac:dyDescent="0.15">
      <c r="A1411" s="5">
        <v>397</v>
      </c>
      <c r="B1411" s="6" t="s">
        <v>28</v>
      </c>
      <c r="C1411" s="6" t="s">
        <v>4252</v>
      </c>
      <c r="D1411" s="5">
        <v>60</v>
      </c>
      <c r="E1411" s="6" t="s">
        <v>1619</v>
      </c>
      <c r="F1411" s="5">
        <v>4</v>
      </c>
      <c r="G1411" s="5">
        <v>1.23</v>
      </c>
      <c r="H1411" s="5">
        <v>1.23</v>
      </c>
      <c r="I1411" s="5">
        <v>332.39</v>
      </c>
      <c r="J1411" s="5">
        <v>333.62</v>
      </c>
      <c r="K1411" s="5">
        <v>331.44499999999999</v>
      </c>
      <c r="L1411" s="5">
        <v>332.416</v>
      </c>
      <c r="M1411" s="6" t="s">
        <v>9184</v>
      </c>
      <c r="N1411" s="6" t="s">
        <v>9185</v>
      </c>
      <c r="O1411" s="6" t="s">
        <v>9186</v>
      </c>
      <c r="P1411" s="5">
        <v>0</v>
      </c>
      <c r="Q1411" s="5">
        <v>0</v>
      </c>
      <c r="R1411" s="6"/>
      <c r="S1411" s="7"/>
    </row>
    <row r="1412" spans="1:19" ht="13" x14ac:dyDescent="0.15">
      <c r="A1412" s="5">
        <v>397</v>
      </c>
      <c r="B1412" s="6" t="s">
        <v>28</v>
      </c>
      <c r="C1412" s="6" t="s">
        <v>4252</v>
      </c>
      <c r="D1412" s="5">
        <v>60</v>
      </c>
      <c r="E1412" s="6" t="s">
        <v>1619</v>
      </c>
      <c r="F1412" s="6" t="s">
        <v>119</v>
      </c>
      <c r="G1412" s="5">
        <v>0.36</v>
      </c>
      <c r="H1412" s="5">
        <v>0.36</v>
      </c>
      <c r="I1412" s="5">
        <v>333.62</v>
      </c>
      <c r="J1412" s="5">
        <v>333.98</v>
      </c>
      <c r="K1412" s="5">
        <v>332.416</v>
      </c>
      <c r="L1412" s="5">
        <v>332.7</v>
      </c>
      <c r="M1412" s="6" t="s">
        <v>9187</v>
      </c>
      <c r="N1412" s="6" t="s">
        <v>9188</v>
      </c>
      <c r="O1412" s="6" t="s">
        <v>9189</v>
      </c>
      <c r="P1412" s="5">
        <v>0</v>
      </c>
      <c r="Q1412" s="5">
        <v>0</v>
      </c>
      <c r="R1412" s="6"/>
      <c r="S1412" s="7"/>
    </row>
    <row r="1413" spans="1:19" ht="13" x14ac:dyDescent="0.15">
      <c r="A1413" s="5">
        <v>397</v>
      </c>
      <c r="B1413" s="6" t="s">
        <v>28</v>
      </c>
      <c r="C1413" s="6" t="s">
        <v>4252</v>
      </c>
      <c r="D1413" s="5">
        <v>61</v>
      </c>
      <c r="E1413" s="6" t="s">
        <v>1619</v>
      </c>
      <c r="F1413" s="5">
        <v>1</v>
      </c>
      <c r="G1413" s="5">
        <v>1.49</v>
      </c>
      <c r="H1413" s="5">
        <v>1.49</v>
      </c>
      <c r="I1413" s="5">
        <v>332.7</v>
      </c>
      <c r="J1413" s="5">
        <v>334.19</v>
      </c>
      <c r="K1413" s="5">
        <v>332.7</v>
      </c>
      <c r="L1413" s="5">
        <v>333.661</v>
      </c>
      <c r="M1413" s="6" t="s">
        <v>9190</v>
      </c>
      <c r="N1413" s="6" t="s">
        <v>9191</v>
      </c>
      <c r="O1413" s="6" t="s">
        <v>9192</v>
      </c>
      <c r="P1413" s="5">
        <v>0</v>
      </c>
      <c r="Q1413" s="5">
        <v>0</v>
      </c>
      <c r="R1413" s="6"/>
      <c r="S1413" s="7"/>
    </row>
    <row r="1414" spans="1:19" ht="13" x14ac:dyDescent="0.15">
      <c r="A1414" s="5">
        <v>397</v>
      </c>
      <c r="B1414" s="6" t="s">
        <v>28</v>
      </c>
      <c r="C1414" s="6" t="s">
        <v>4252</v>
      </c>
      <c r="D1414" s="5">
        <v>61</v>
      </c>
      <c r="E1414" s="6" t="s">
        <v>1619</v>
      </c>
      <c r="F1414" s="5">
        <v>2</v>
      </c>
      <c r="G1414" s="5">
        <v>1.5</v>
      </c>
      <c r="H1414" s="5">
        <v>1.5</v>
      </c>
      <c r="I1414" s="5">
        <v>334.19</v>
      </c>
      <c r="J1414" s="5">
        <v>335.69</v>
      </c>
      <c r="K1414" s="5">
        <v>333.661</v>
      </c>
      <c r="L1414" s="5">
        <v>334.62799999999999</v>
      </c>
      <c r="M1414" s="6" t="s">
        <v>9193</v>
      </c>
      <c r="N1414" s="6" t="s">
        <v>9194</v>
      </c>
      <c r="O1414" s="6" t="s">
        <v>9195</v>
      </c>
      <c r="P1414" s="5">
        <v>0</v>
      </c>
      <c r="Q1414" s="5">
        <v>0</v>
      </c>
      <c r="R1414" s="6"/>
      <c r="S1414" s="7"/>
    </row>
    <row r="1415" spans="1:19" ht="13" x14ac:dyDescent="0.15">
      <c r="A1415" s="5">
        <v>397</v>
      </c>
      <c r="B1415" s="6" t="s">
        <v>28</v>
      </c>
      <c r="C1415" s="6" t="s">
        <v>4252</v>
      </c>
      <c r="D1415" s="5">
        <v>61</v>
      </c>
      <c r="E1415" s="6" t="s">
        <v>1619</v>
      </c>
      <c r="F1415" s="5">
        <v>3</v>
      </c>
      <c r="G1415" s="5">
        <v>1.5</v>
      </c>
      <c r="H1415" s="5">
        <v>1.5</v>
      </c>
      <c r="I1415" s="5">
        <v>335.69</v>
      </c>
      <c r="J1415" s="5">
        <v>337.19</v>
      </c>
      <c r="K1415" s="5">
        <v>334.62799999999999</v>
      </c>
      <c r="L1415" s="5">
        <v>335.59500000000003</v>
      </c>
      <c r="M1415" s="6" t="s">
        <v>9196</v>
      </c>
      <c r="N1415" s="6" t="s">
        <v>9197</v>
      </c>
      <c r="O1415" s="6" t="s">
        <v>9198</v>
      </c>
      <c r="P1415" s="5">
        <v>0</v>
      </c>
      <c r="Q1415" s="5">
        <v>0</v>
      </c>
      <c r="R1415" s="6"/>
      <c r="S1415" s="7"/>
    </row>
    <row r="1416" spans="1:19" ht="13" x14ac:dyDescent="0.15">
      <c r="A1416" s="5">
        <v>397</v>
      </c>
      <c r="B1416" s="6" t="s">
        <v>28</v>
      </c>
      <c r="C1416" s="6" t="s">
        <v>4252</v>
      </c>
      <c r="D1416" s="5">
        <v>61</v>
      </c>
      <c r="E1416" s="6" t="s">
        <v>1619</v>
      </c>
      <c r="F1416" s="5">
        <v>4</v>
      </c>
      <c r="G1416" s="5">
        <v>1.5</v>
      </c>
      <c r="H1416" s="5">
        <v>1.5</v>
      </c>
      <c r="I1416" s="5">
        <v>337.19</v>
      </c>
      <c r="J1416" s="5">
        <v>338.69</v>
      </c>
      <c r="K1416" s="5">
        <v>335.59500000000003</v>
      </c>
      <c r="L1416" s="5">
        <v>336.56200000000001</v>
      </c>
      <c r="M1416" s="6" t="s">
        <v>9199</v>
      </c>
      <c r="N1416" s="6" t="s">
        <v>9200</v>
      </c>
      <c r="O1416" s="6" t="s">
        <v>9201</v>
      </c>
      <c r="P1416" s="5">
        <v>0</v>
      </c>
      <c r="Q1416" s="5">
        <v>0</v>
      </c>
      <c r="R1416" s="6"/>
      <c r="S1416" s="7"/>
    </row>
    <row r="1417" spans="1:19" ht="13" x14ac:dyDescent="0.15">
      <c r="A1417" s="5">
        <v>397</v>
      </c>
      <c r="B1417" s="6" t="s">
        <v>28</v>
      </c>
      <c r="C1417" s="6" t="s">
        <v>4252</v>
      </c>
      <c r="D1417" s="5">
        <v>61</v>
      </c>
      <c r="E1417" s="6" t="s">
        <v>1619</v>
      </c>
      <c r="F1417" s="5">
        <v>5</v>
      </c>
      <c r="G1417" s="5">
        <v>1.26</v>
      </c>
      <c r="H1417" s="5">
        <v>1.26</v>
      </c>
      <c r="I1417" s="5">
        <v>338.69</v>
      </c>
      <c r="J1417" s="5">
        <v>339.95</v>
      </c>
      <c r="K1417" s="5">
        <v>336.56200000000001</v>
      </c>
      <c r="L1417" s="5">
        <v>337.37400000000002</v>
      </c>
      <c r="M1417" s="6" t="s">
        <v>9202</v>
      </c>
      <c r="N1417" s="6" t="s">
        <v>9203</v>
      </c>
      <c r="O1417" s="6" t="s">
        <v>9204</v>
      </c>
      <c r="P1417" s="5">
        <v>0</v>
      </c>
      <c r="Q1417" s="5">
        <v>0</v>
      </c>
      <c r="R1417" s="6"/>
      <c r="S1417" s="7"/>
    </row>
    <row r="1418" spans="1:19" ht="13" x14ac:dyDescent="0.15">
      <c r="A1418" s="5">
        <v>397</v>
      </c>
      <c r="B1418" s="6" t="s">
        <v>28</v>
      </c>
      <c r="C1418" s="6" t="s">
        <v>4252</v>
      </c>
      <c r="D1418" s="5">
        <v>61</v>
      </c>
      <c r="E1418" s="6" t="s">
        <v>1619</v>
      </c>
      <c r="F1418" s="6" t="s">
        <v>119</v>
      </c>
      <c r="G1418" s="5">
        <v>0.35</v>
      </c>
      <c r="H1418" s="5">
        <v>0.35</v>
      </c>
      <c r="I1418" s="5">
        <v>339.95</v>
      </c>
      <c r="J1418" s="5">
        <v>340.3</v>
      </c>
      <c r="K1418" s="5">
        <v>337.37400000000002</v>
      </c>
      <c r="L1418" s="5">
        <v>337.6</v>
      </c>
      <c r="M1418" s="6" t="s">
        <v>9205</v>
      </c>
      <c r="N1418" s="6" t="s">
        <v>9206</v>
      </c>
      <c r="O1418" s="6" t="s">
        <v>9207</v>
      </c>
      <c r="P1418" s="5">
        <v>0</v>
      </c>
      <c r="Q1418" s="5">
        <v>0</v>
      </c>
      <c r="R1418" s="6"/>
      <c r="S1418" s="7"/>
    </row>
    <row r="1419" spans="1:19" ht="13" x14ac:dyDescent="0.15">
      <c r="A1419" s="5">
        <v>397</v>
      </c>
      <c r="B1419" s="6" t="s">
        <v>28</v>
      </c>
      <c r="C1419" s="6" t="s">
        <v>4252</v>
      </c>
      <c r="D1419" s="5">
        <v>62</v>
      </c>
      <c r="E1419" s="6" t="s">
        <v>1619</v>
      </c>
      <c r="F1419" s="5">
        <v>1</v>
      </c>
      <c r="G1419" s="5">
        <v>1.5</v>
      </c>
      <c r="H1419" s="5">
        <v>1.5</v>
      </c>
      <c r="I1419" s="5">
        <v>337.6</v>
      </c>
      <c r="J1419" s="5">
        <v>339.1</v>
      </c>
      <c r="K1419" s="5">
        <v>337.6</v>
      </c>
      <c r="L1419" s="5">
        <v>338.53300000000002</v>
      </c>
      <c r="M1419" s="6" t="s">
        <v>9208</v>
      </c>
      <c r="N1419" s="6" t="s">
        <v>9209</v>
      </c>
      <c r="O1419" s="6" t="s">
        <v>9210</v>
      </c>
      <c r="P1419" s="5">
        <v>0</v>
      </c>
      <c r="Q1419" s="5">
        <v>1</v>
      </c>
      <c r="R1419" s="6"/>
      <c r="S1419" s="7"/>
    </row>
    <row r="1420" spans="1:19" ht="13" x14ac:dyDescent="0.15">
      <c r="A1420" s="5">
        <v>397</v>
      </c>
      <c r="B1420" s="6" t="s">
        <v>28</v>
      </c>
      <c r="C1420" s="6" t="s">
        <v>4252</v>
      </c>
      <c r="D1420" s="5">
        <v>62</v>
      </c>
      <c r="E1420" s="6" t="s">
        <v>1619</v>
      </c>
      <c r="F1420" s="5">
        <v>2</v>
      </c>
      <c r="G1420" s="5">
        <v>1.49</v>
      </c>
      <c r="H1420" s="5">
        <v>1.49</v>
      </c>
      <c r="I1420" s="5">
        <v>339.1</v>
      </c>
      <c r="J1420" s="5">
        <v>340.59</v>
      </c>
      <c r="K1420" s="5">
        <v>338.53300000000002</v>
      </c>
      <c r="L1420" s="5">
        <v>339.459</v>
      </c>
      <c r="M1420" s="6" t="s">
        <v>9211</v>
      </c>
      <c r="N1420" s="6" t="s">
        <v>9212</v>
      </c>
      <c r="O1420" s="6" t="s">
        <v>9213</v>
      </c>
      <c r="P1420" s="5">
        <v>0</v>
      </c>
      <c r="Q1420" s="5">
        <v>1</v>
      </c>
      <c r="R1420" s="6"/>
      <c r="S1420" s="7"/>
    </row>
    <row r="1421" spans="1:19" ht="13" x14ac:dyDescent="0.15">
      <c r="A1421" s="5">
        <v>397</v>
      </c>
      <c r="B1421" s="6" t="s">
        <v>28</v>
      </c>
      <c r="C1421" s="6" t="s">
        <v>4252</v>
      </c>
      <c r="D1421" s="5">
        <v>62</v>
      </c>
      <c r="E1421" s="6" t="s">
        <v>1619</v>
      </c>
      <c r="F1421" s="5">
        <v>3</v>
      </c>
      <c r="G1421" s="5">
        <v>1.5</v>
      </c>
      <c r="H1421" s="5">
        <v>1.5</v>
      </c>
      <c r="I1421" s="5">
        <v>340.59</v>
      </c>
      <c r="J1421" s="5">
        <v>342.09</v>
      </c>
      <c r="K1421" s="5">
        <v>339.459</v>
      </c>
      <c r="L1421" s="5">
        <v>340.392</v>
      </c>
      <c r="M1421" s="6" t="s">
        <v>9214</v>
      </c>
      <c r="N1421" s="6" t="s">
        <v>9215</v>
      </c>
      <c r="O1421" s="6" t="s">
        <v>9216</v>
      </c>
      <c r="P1421" s="5">
        <v>0</v>
      </c>
      <c r="Q1421" s="5">
        <v>1</v>
      </c>
      <c r="R1421" s="6"/>
      <c r="S1421" s="7"/>
    </row>
    <row r="1422" spans="1:19" ht="13" x14ac:dyDescent="0.15">
      <c r="A1422" s="5">
        <v>397</v>
      </c>
      <c r="B1422" s="6" t="s">
        <v>28</v>
      </c>
      <c r="C1422" s="6" t="s">
        <v>4252</v>
      </c>
      <c r="D1422" s="5">
        <v>62</v>
      </c>
      <c r="E1422" s="6" t="s">
        <v>1619</v>
      </c>
      <c r="F1422" s="5">
        <v>4</v>
      </c>
      <c r="G1422" s="5">
        <v>1.5</v>
      </c>
      <c r="H1422" s="5">
        <v>1.5</v>
      </c>
      <c r="I1422" s="5">
        <v>342.09</v>
      </c>
      <c r="J1422" s="5">
        <v>343.59</v>
      </c>
      <c r="K1422" s="5">
        <v>340.392</v>
      </c>
      <c r="L1422" s="5">
        <v>341.32499999999999</v>
      </c>
      <c r="M1422" s="6" t="s">
        <v>9217</v>
      </c>
      <c r="N1422" s="6" t="s">
        <v>9218</v>
      </c>
      <c r="O1422" s="6" t="s">
        <v>9219</v>
      </c>
      <c r="P1422" s="5">
        <v>0</v>
      </c>
      <c r="Q1422" s="5">
        <v>1</v>
      </c>
      <c r="R1422" s="6"/>
      <c r="S1422" s="7"/>
    </row>
    <row r="1423" spans="1:19" ht="13" x14ac:dyDescent="0.15">
      <c r="A1423" s="5">
        <v>397</v>
      </c>
      <c r="B1423" s="6" t="s">
        <v>28</v>
      </c>
      <c r="C1423" s="6" t="s">
        <v>4252</v>
      </c>
      <c r="D1423" s="5">
        <v>62</v>
      </c>
      <c r="E1423" s="6" t="s">
        <v>1619</v>
      </c>
      <c r="F1423" s="5">
        <v>5</v>
      </c>
      <c r="G1423" s="5">
        <v>1.39</v>
      </c>
      <c r="H1423" s="5">
        <v>1.39</v>
      </c>
      <c r="I1423" s="5">
        <v>343.59</v>
      </c>
      <c r="J1423" s="5">
        <v>344.98</v>
      </c>
      <c r="K1423" s="5">
        <v>341.32499999999999</v>
      </c>
      <c r="L1423" s="5">
        <v>342.18900000000002</v>
      </c>
      <c r="M1423" s="6" t="s">
        <v>9220</v>
      </c>
      <c r="N1423" s="6" t="s">
        <v>9221</v>
      </c>
      <c r="O1423" s="6" t="s">
        <v>9222</v>
      </c>
      <c r="P1423" s="5">
        <v>1</v>
      </c>
      <c r="Q1423" s="5">
        <v>1</v>
      </c>
      <c r="R1423" s="6"/>
      <c r="S1423" s="7"/>
    </row>
    <row r="1424" spans="1:19" ht="13" x14ac:dyDescent="0.15">
      <c r="A1424" s="5">
        <v>397</v>
      </c>
      <c r="B1424" s="6" t="s">
        <v>28</v>
      </c>
      <c r="C1424" s="6" t="s">
        <v>4252</v>
      </c>
      <c r="D1424" s="5">
        <v>62</v>
      </c>
      <c r="E1424" s="6" t="s">
        <v>1619</v>
      </c>
      <c r="F1424" s="6" t="s">
        <v>119</v>
      </c>
      <c r="G1424" s="5">
        <v>0.34</v>
      </c>
      <c r="H1424" s="5">
        <v>0.34</v>
      </c>
      <c r="I1424" s="5">
        <v>344.98</v>
      </c>
      <c r="J1424" s="5">
        <v>345.32</v>
      </c>
      <c r="K1424" s="5">
        <v>342.18900000000002</v>
      </c>
      <c r="L1424" s="5">
        <v>342.4</v>
      </c>
      <c r="M1424" s="6" t="s">
        <v>9223</v>
      </c>
      <c r="N1424" s="6" t="s">
        <v>9224</v>
      </c>
      <c r="O1424" s="6" t="s">
        <v>9225</v>
      </c>
      <c r="P1424" s="5">
        <v>1</v>
      </c>
      <c r="Q1424" s="5">
        <v>0</v>
      </c>
      <c r="R1424" s="6"/>
      <c r="S1424" s="7"/>
    </row>
    <row r="1425" spans="1:19" ht="13" x14ac:dyDescent="0.15">
      <c r="A1425" s="5">
        <v>397</v>
      </c>
      <c r="B1425" s="6" t="s">
        <v>28</v>
      </c>
      <c r="C1425" s="6" t="s">
        <v>4252</v>
      </c>
      <c r="D1425" s="5">
        <v>63</v>
      </c>
      <c r="E1425" s="6" t="s">
        <v>1619</v>
      </c>
      <c r="F1425" s="5">
        <v>1</v>
      </c>
      <c r="G1425" s="5">
        <v>1.49</v>
      </c>
      <c r="H1425" s="5">
        <v>1.49</v>
      </c>
      <c r="I1425" s="5">
        <v>342.4</v>
      </c>
      <c r="J1425" s="5">
        <v>343.89</v>
      </c>
      <c r="K1425" s="5">
        <v>342.4</v>
      </c>
      <c r="L1425" s="5">
        <v>343.536</v>
      </c>
      <c r="M1425" s="6" t="s">
        <v>9226</v>
      </c>
      <c r="N1425" s="6" t="s">
        <v>9227</v>
      </c>
      <c r="O1425" s="6" t="s">
        <v>9228</v>
      </c>
      <c r="P1425" s="5">
        <v>0</v>
      </c>
      <c r="Q1425" s="5">
        <v>1</v>
      </c>
      <c r="R1425" s="6"/>
      <c r="S1425" s="7"/>
    </row>
    <row r="1426" spans="1:19" ht="13" x14ac:dyDescent="0.15">
      <c r="A1426" s="5">
        <v>397</v>
      </c>
      <c r="B1426" s="6" t="s">
        <v>28</v>
      </c>
      <c r="C1426" s="6" t="s">
        <v>4252</v>
      </c>
      <c r="D1426" s="5">
        <v>63</v>
      </c>
      <c r="E1426" s="6" t="s">
        <v>1619</v>
      </c>
      <c r="F1426" s="5">
        <v>2</v>
      </c>
      <c r="G1426" s="5">
        <v>1.5</v>
      </c>
      <c r="H1426" s="5">
        <v>1.5</v>
      </c>
      <c r="I1426" s="5">
        <v>343.89</v>
      </c>
      <c r="J1426" s="5">
        <v>345.39</v>
      </c>
      <c r="K1426" s="5">
        <v>343.536</v>
      </c>
      <c r="L1426" s="5">
        <v>344.67899999999997</v>
      </c>
      <c r="M1426" s="6" t="s">
        <v>9229</v>
      </c>
      <c r="N1426" s="6" t="s">
        <v>9230</v>
      </c>
      <c r="O1426" s="6" t="s">
        <v>9231</v>
      </c>
      <c r="P1426" s="5">
        <v>0</v>
      </c>
      <c r="Q1426" s="5">
        <v>1</v>
      </c>
      <c r="R1426" s="6"/>
      <c r="S1426" s="7"/>
    </row>
    <row r="1427" spans="1:19" ht="13" x14ac:dyDescent="0.15">
      <c r="A1427" s="5">
        <v>397</v>
      </c>
      <c r="B1427" s="6" t="s">
        <v>28</v>
      </c>
      <c r="C1427" s="6" t="s">
        <v>4252</v>
      </c>
      <c r="D1427" s="5">
        <v>63</v>
      </c>
      <c r="E1427" s="6" t="s">
        <v>1619</v>
      </c>
      <c r="F1427" s="5">
        <v>3</v>
      </c>
      <c r="G1427" s="5">
        <v>1.5</v>
      </c>
      <c r="H1427" s="5">
        <v>1.5</v>
      </c>
      <c r="I1427" s="5">
        <v>345.39</v>
      </c>
      <c r="J1427" s="5">
        <v>346.89</v>
      </c>
      <c r="K1427" s="5">
        <v>344.67899999999997</v>
      </c>
      <c r="L1427" s="5">
        <v>345.822</v>
      </c>
      <c r="M1427" s="6" t="s">
        <v>9232</v>
      </c>
      <c r="N1427" s="6" t="s">
        <v>9233</v>
      </c>
      <c r="O1427" s="6" t="s">
        <v>9234</v>
      </c>
      <c r="P1427" s="5">
        <v>0</v>
      </c>
      <c r="Q1427" s="5">
        <v>1</v>
      </c>
      <c r="R1427" s="6"/>
      <c r="S1427" s="7"/>
    </row>
    <row r="1428" spans="1:19" ht="13" x14ac:dyDescent="0.15">
      <c r="A1428" s="5">
        <v>397</v>
      </c>
      <c r="B1428" s="6" t="s">
        <v>28</v>
      </c>
      <c r="C1428" s="6" t="s">
        <v>4252</v>
      </c>
      <c r="D1428" s="5">
        <v>63</v>
      </c>
      <c r="E1428" s="6" t="s">
        <v>1619</v>
      </c>
      <c r="F1428" s="5">
        <v>4</v>
      </c>
      <c r="G1428" s="5">
        <v>1.06</v>
      </c>
      <c r="H1428" s="5">
        <v>1.06</v>
      </c>
      <c r="I1428" s="5">
        <v>346.89</v>
      </c>
      <c r="J1428" s="5">
        <v>347.95</v>
      </c>
      <c r="K1428" s="5">
        <v>345.822</v>
      </c>
      <c r="L1428" s="5">
        <v>346.63</v>
      </c>
      <c r="M1428" s="6" t="s">
        <v>9235</v>
      </c>
      <c r="N1428" s="6" t="s">
        <v>9236</v>
      </c>
      <c r="O1428" s="6" t="s">
        <v>9237</v>
      </c>
      <c r="P1428" s="5">
        <v>0</v>
      </c>
      <c r="Q1428" s="5">
        <v>1</v>
      </c>
      <c r="R1428" s="6"/>
      <c r="S1428" s="7"/>
    </row>
    <row r="1429" spans="1:19" ht="13" x14ac:dyDescent="0.15">
      <c r="A1429" s="5">
        <v>397</v>
      </c>
      <c r="B1429" s="6" t="s">
        <v>28</v>
      </c>
      <c r="C1429" s="6" t="s">
        <v>4252</v>
      </c>
      <c r="D1429" s="5">
        <v>63</v>
      </c>
      <c r="E1429" s="6" t="s">
        <v>1619</v>
      </c>
      <c r="F1429" s="5">
        <v>5</v>
      </c>
      <c r="G1429" s="5">
        <v>0.52</v>
      </c>
      <c r="H1429" s="5">
        <v>0.52</v>
      </c>
      <c r="I1429" s="5">
        <v>347.95</v>
      </c>
      <c r="J1429" s="5">
        <v>348.47</v>
      </c>
      <c r="K1429" s="5">
        <v>346.63</v>
      </c>
      <c r="L1429" s="5">
        <v>347.02600000000001</v>
      </c>
      <c r="M1429" s="6" t="s">
        <v>9238</v>
      </c>
      <c r="N1429" s="6" t="s">
        <v>9239</v>
      </c>
      <c r="O1429" s="6" t="s">
        <v>9240</v>
      </c>
      <c r="P1429" s="5">
        <v>1</v>
      </c>
      <c r="Q1429" s="5">
        <v>0</v>
      </c>
      <c r="R1429" s="6"/>
      <c r="S1429" s="7"/>
    </row>
    <row r="1430" spans="1:19" ht="13" x14ac:dyDescent="0.15">
      <c r="A1430" s="5">
        <v>397</v>
      </c>
      <c r="B1430" s="6" t="s">
        <v>28</v>
      </c>
      <c r="C1430" s="6" t="s">
        <v>4252</v>
      </c>
      <c r="D1430" s="5">
        <v>63</v>
      </c>
      <c r="E1430" s="6" t="s">
        <v>1619</v>
      </c>
      <c r="F1430" s="6" t="s">
        <v>119</v>
      </c>
      <c r="G1430" s="5">
        <v>0.36</v>
      </c>
      <c r="H1430" s="5">
        <v>0.36</v>
      </c>
      <c r="I1430" s="5">
        <v>348.47</v>
      </c>
      <c r="J1430" s="5">
        <v>348.83</v>
      </c>
      <c r="K1430" s="5">
        <v>347.02600000000001</v>
      </c>
      <c r="L1430" s="5">
        <v>347.3</v>
      </c>
      <c r="M1430" s="6" t="s">
        <v>9241</v>
      </c>
      <c r="N1430" s="6" t="s">
        <v>9242</v>
      </c>
      <c r="O1430" s="6" t="s">
        <v>9243</v>
      </c>
      <c r="P1430" s="5">
        <v>1</v>
      </c>
      <c r="Q1430" s="5">
        <v>0</v>
      </c>
      <c r="R1430" s="6"/>
      <c r="S1430" s="7"/>
    </row>
    <row r="1431" spans="1:19" ht="13" x14ac:dyDescent="0.15">
      <c r="A1431" s="5">
        <v>397</v>
      </c>
      <c r="B1431" s="6" t="s">
        <v>28</v>
      </c>
      <c r="C1431" s="6" t="s">
        <v>4252</v>
      </c>
      <c r="D1431" s="5">
        <v>64</v>
      </c>
      <c r="E1431" s="6" t="s">
        <v>1619</v>
      </c>
      <c r="F1431" s="5">
        <v>1</v>
      </c>
      <c r="G1431" s="5">
        <v>1.49</v>
      </c>
      <c r="H1431" s="5">
        <v>1.49</v>
      </c>
      <c r="I1431" s="5">
        <v>347.3</v>
      </c>
      <c r="J1431" s="5">
        <v>348.79</v>
      </c>
      <c r="K1431" s="5">
        <v>347.3</v>
      </c>
      <c r="L1431" s="5">
        <v>348.42500000000001</v>
      </c>
      <c r="M1431" s="6" t="s">
        <v>9244</v>
      </c>
      <c r="N1431" s="6" t="s">
        <v>9245</v>
      </c>
      <c r="O1431" s="6" t="s">
        <v>9246</v>
      </c>
      <c r="P1431" s="5">
        <v>0</v>
      </c>
      <c r="Q1431" s="5">
        <v>1</v>
      </c>
      <c r="R1431" s="6"/>
      <c r="S1431" s="7"/>
    </row>
    <row r="1432" spans="1:19" ht="13" x14ac:dyDescent="0.15">
      <c r="A1432" s="5">
        <v>397</v>
      </c>
      <c r="B1432" s="6" t="s">
        <v>28</v>
      </c>
      <c r="C1432" s="6" t="s">
        <v>4252</v>
      </c>
      <c r="D1432" s="5">
        <v>64</v>
      </c>
      <c r="E1432" s="6" t="s">
        <v>1619</v>
      </c>
      <c r="F1432" s="5">
        <v>2</v>
      </c>
      <c r="G1432" s="5">
        <v>1.46</v>
      </c>
      <c r="H1432" s="5">
        <v>1.46</v>
      </c>
      <c r="I1432" s="5">
        <v>348.79</v>
      </c>
      <c r="J1432" s="5">
        <v>350.25</v>
      </c>
      <c r="K1432" s="5">
        <v>348.42500000000001</v>
      </c>
      <c r="L1432" s="5">
        <v>349.52600000000001</v>
      </c>
      <c r="M1432" s="6" t="s">
        <v>9247</v>
      </c>
      <c r="N1432" s="6" t="s">
        <v>9248</v>
      </c>
      <c r="O1432" s="6" t="s">
        <v>9249</v>
      </c>
      <c r="P1432" s="5">
        <v>0</v>
      </c>
      <c r="Q1432" s="5">
        <v>2</v>
      </c>
      <c r="R1432" s="6"/>
      <c r="S1432" s="7"/>
    </row>
    <row r="1433" spans="1:19" ht="13" x14ac:dyDescent="0.15">
      <c r="A1433" s="5">
        <v>397</v>
      </c>
      <c r="B1433" s="6" t="s">
        <v>28</v>
      </c>
      <c r="C1433" s="6" t="s">
        <v>4252</v>
      </c>
      <c r="D1433" s="5">
        <v>64</v>
      </c>
      <c r="E1433" s="6" t="s">
        <v>1619</v>
      </c>
      <c r="F1433" s="5">
        <v>3</v>
      </c>
      <c r="G1433" s="5">
        <v>1.5</v>
      </c>
      <c r="H1433" s="5">
        <v>1.5</v>
      </c>
      <c r="I1433" s="5">
        <v>350.25</v>
      </c>
      <c r="J1433" s="5">
        <v>351.75</v>
      </c>
      <c r="K1433" s="5">
        <v>349.52600000000001</v>
      </c>
      <c r="L1433" s="5">
        <v>350.65800000000002</v>
      </c>
      <c r="M1433" s="6" t="s">
        <v>9250</v>
      </c>
      <c r="N1433" s="6" t="s">
        <v>9251</v>
      </c>
      <c r="O1433" s="6" t="s">
        <v>9252</v>
      </c>
      <c r="P1433" s="5">
        <v>0</v>
      </c>
      <c r="Q1433" s="5">
        <v>1</v>
      </c>
      <c r="R1433" s="6"/>
      <c r="S1433" s="7"/>
    </row>
    <row r="1434" spans="1:19" ht="13" x14ac:dyDescent="0.15">
      <c r="A1434" s="5">
        <v>397</v>
      </c>
      <c r="B1434" s="6" t="s">
        <v>28</v>
      </c>
      <c r="C1434" s="6" t="s">
        <v>4252</v>
      </c>
      <c r="D1434" s="5">
        <v>64</v>
      </c>
      <c r="E1434" s="6" t="s">
        <v>1619</v>
      </c>
      <c r="F1434" s="5">
        <v>4</v>
      </c>
      <c r="G1434" s="5">
        <v>1.04</v>
      </c>
      <c r="H1434" s="5">
        <v>1.04</v>
      </c>
      <c r="I1434" s="5">
        <v>351.75</v>
      </c>
      <c r="J1434" s="5">
        <v>352.79</v>
      </c>
      <c r="K1434" s="5">
        <v>350.65800000000002</v>
      </c>
      <c r="L1434" s="5">
        <v>351.44299999999998</v>
      </c>
      <c r="M1434" s="6" t="s">
        <v>9253</v>
      </c>
      <c r="N1434" s="6" t="s">
        <v>9254</v>
      </c>
      <c r="O1434" s="6" t="s">
        <v>9255</v>
      </c>
      <c r="P1434" s="5">
        <v>0</v>
      </c>
      <c r="Q1434" s="5">
        <v>1</v>
      </c>
      <c r="R1434" s="6"/>
      <c r="S1434" s="7"/>
    </row>
    <row r="1435" spans="1:19" ht="13" x14ac:dyDescent="0.15">
      <c r="A1435" s="5">
        <v>397</v>
      </c>
      <c r="B1435" s="6" t="s">
        <v>28</v>
      </c>
      <c r="C1435" s="6" t="s">
        <v>4252</v>
      </c>
      <c r="D1435" s="5">
        <v>64</v>
      </c>
      <c r="E1435" s="6" t="s">
        <v>1619</v>
      </c>
      <c r="F1435" s="5">
        <v>5</v>
      </c>
      <c r="G1435" s="5">
        <v>0.52</v>
      </c>
      <c r="H1435" s="5">
        <v>0.52</v>
      </c>
      <c r="I1435" s="5">
        <v>352.79</v>
      </c>
      <c r="J1435" s="5">
        <v>353.31</v>
      </c>
      <c r="K1435" s="5">
        <v>351.44299999999998</v>
      </c>
      <c r="L1435" s="5">
        <v>351.83600000000001</v>
      </c>
      <c r="M1435" s="6" t="s">
        <v>9256</v>
      </c>
      <c r="N1435" s="6" t="s">
        <v>9257</v>
      </c>
      <c r="O1435" s="6" t="s">
        <v>9258</v>
      </c>
      <c r="P1435" s="5">
        <v>1</v>
      </c>
      <c r="Q1435" s="5">
        <v>0</v>
      </c>
      <c r="R1435" s="6"/>
      <c r="S1435" s="7"/>
    </row>
    <row r="1436" spans="1:19" ht="13" x14ac:dyDescent="0.15">
      <c r="A1436" s="5">
        <v>397</v>
      </c>
      <c r="B1436" s="6" t="s">
        <v>28</v>
      </c>
      <c r="C1436" s="6" t="s">
        <v>4252</v>
      </c>
      <c r="D1436" s="5">
        <v>64</v>
      </c>
      <c r="E1436" s="6" t="s">
        <v>1619</v>
      </c>
      <c r="F1436" s="6" t="s">
        <v>119</v>
      </c>
      <c r="G1436" s="5">
        <v>0.35</v>
      </c>
      <c r="H1436" s="5">
        <v>0.35</v>
      </c>
      <c r="I1436" s="5">
        <v>353.31</v>
      </c>
      <c r="J1436" s="5">
        <v>353.66</v>
      </c>
      <c r="K1436" s="5">
        <v>351.83600000000001</v>
      </c>
      <c r="L1436" s="5">
        <v>352.1</v>
      </c>
      <c r="M1436" s="6" t="s">
        <v>9259</v>
      </c>
      <c r="N1436" s="6" t="s">
        <v>9260</v>
      </c>
      <c r="O1436" s="6" t="s">
        <v>9261</v>
      </c>
      <c r="P1436" s="5">
        <v>1</v>
      </c>
      <c r="Q1436" s="5">
        <v>0</v>
      </c>
      <c r="R1436" s="6"/>
      <c r="S1436" s="7"/>
    </row>
    <row r="1437" spans="1:19" ht="13" x14ac:dyDescent="0.15">
      <c r="A1437" s="5">
        <v>397</v>
      </c>
      <c r="B1437" s="6" t="s">
        <v>28</v>
      </c>
      <c r="C1437" s="6" t="s">
        <v>4252</v>
      </c>
      <c r="D1437" s="5">
        <v>65</v>
      </c>
      <c r="E1437" s="6" t="s">
        <v>1619</v>
      </c>
      <c r="F1437" s="5">
        <v>1</v>
      </c>
      <c r="G1437" s="5">
        <v>1.49</v>
      </c>
      <c r="H1437" s="5">
        <v>1.49</v>
      </c>
      <c r="I1437" s="5">
        <v>352.1</v>
      </c>
      <c r="J1437" s="5">
        <v>353.59</v>
      </c>
      <c r="K1437" s="5">
        <v>352.1</v>
      </c>
      <c r="L1437" s="5">
        <v>353.31299999999999</v>
      </c>
      <c r="M1437" s="6" t="s">
        <v>9262</v>
      </c>
      <c r="N1437" s="6" t="s">
        <v>9263</v>
      </c>
      <c r="O1437" s="6" t="s">
        <v>9264</v>
      </c>
      <c r="P1437" s="5">
        <v>0</v>
      </c>
      <c r="Q1437" s="5">
        <v>1</v>
      </c>
      <c r="R1437" s="6"/>
      <c r="S1437" s="7"/>
    </row>
    <row r="1438" spans="1:19" ht="13" x14ac:dyDescent="0.15">
      <c r="A1438" s="5">
        <v>397</v>
      </c>
      <c r="B1438" s="6" t="s">
        <v>28</v>
      </c>
      <c r="C1438" s="6" t="s">
        <v>4252</v>
      </c>
      <c r="D1438" s="5">
        <v>65</v>
      </c>
      <c r="E1438" s="6" t="s">
        <v>1619</v>
      </c>
      <c r="F1438" s="5">
        <v>2</v>
      </c>
      <c r="G1438" s="5">
        <v>1.5</v>
      </c>
      <c r="H1438" s="5">
        <v>1.5</v>
      </c>
      <c r="I1438" s="5">
        <v>353.59</v>
      </c>
      <c r="J1438" s="5">
        <v>355.09</v>
      </c>
      <c r="K1438" s="5">
        <v>353.31299999999999</v>
      </c>
      <c r="L1438" s="5">
        <v>354.53399999999999</v>
      </c>
      <c r="M1438" s="6" t="s">
        <v>9265</v>
      </c>
      <c r="N1438" s="6" t="s">
        <v>9266</v>
      </c>
      <c r="O1438" s="6" t="s">
        <v>9267</v>
      </c>
      <c r="P1438" s="5">
        <v>0</v>
      </c>
      <c r="Q1438" s="5">
        <v>1</v>
      </c>
      <c r="R1438" s="6"/>
      <c r="S1438" s="7"/>
    </row>
    <row r="1439" spans="1:19" ht="13" x14ac:dyDescent="0.15">
      <c r="A1439" s="5">
        <v>397</v>
      </c>
      <c r="B1439" s="6" t="s">
        <v>28</v>
      </c>
      <c r="C1439" s="6" t="s">
        <v>4252</v>
      </c>
      <c r="D1439" s="5">
        <v>65</v>
      </c>
      <c r="E1439" s="6" t="s">
        <v>1619</v>
      </c>
      <c r="F1439" s="5">
        <v>3</v>
      </c>
      <c r="G1439" s="5">
        <v>1.5</v>
      </c>
      <c r="H1439" s="5">
        <v>1.5</v>
      </c>
      <c r="I1439" s="5">
        <v>355.09</v>
      </c>
      <c r="J1439" s="5">
        <v>356.59</v>
      </c>
      <c r="K1439" s="5">
        <v>354.53399999999999</v>
      </c>
      <c r="L1439" s="5">
        <v>355.755</v>
      </c>
      <c r="M1439" s="6" t="s">
        <v>9268</v>
      </c>
      <c r="N1439" s="6" t="s">
        <v>9269</v>
      </c>
      <c r="O1439" s="6" t="s">
        <v>9270</v>
      </c>
      <c r="P1439" s="5">
        <v>0</v>
      </c>
      <c r="Q1439" s="5">
        <v>2</v>
      </c>
      <c r="R1439" s="6"/>
      <c r="S1439" s="7"/>
    </row>
    <row r="1440" spans="1:19" ht="13" x14ac:dyDescent="0.15">
      <c r="A1440" s="5">
        <v>397</v>
      </c>
      <c r="B1440" s="6" t="s">
        <v>28</v>
      </c>
      <c r="C1440" s="6" t="s">
        <v>4252</v>
      </c>
      <c r="D1440" s="5">
        <v>65</v>
      </c>
      <c r="E1440" s="6" t="s">
        <v>1619</v>
      </c>
      <c r="F1440" s="5">
        <v>4</v>
      </c>
      <c r="G1440" s="5">
        <v>1.17</v>
      </c>
      <c r="H1440" s="5">
        <v>1.17</v>
      </c>
      <c r="I1440" s="5">
        <v>356.59</v>
      </c>
      <c r="J1440" s="5">
        <v>357.76</v>
      </c>
      <c r="K1440" s="5">
        <v>355.755</v>
      </c>
      <c r="L1440" s="5">
        <v>356.70699999999999</v>
      </c>
      <c r="M1440" s="6" t="s">
        <v>9271</v>
      </c>
      <c r="N1440" s="6" t="s">
        <v>9272</v>
      </c>
      <c r="O1440" s="6" t="s">
        <v>9273</v>
      </c>
      <c r="P1440" s="5">
        <v>0</v>
      </c>
      <c r="Q1440" s="5">
        <v>1</v>
      </c>
      <c r="R1440" s="6"/>
      <c r="S1440" s="7"/>
    </row>
    <row r="1441" spans="1:19" ht="13" x14ac:dyDescent="0.15">
      <c r="A1441" s="5">
        <v>397</v>
      </c>
      <c r="B1441" s="6" t="s">
        <v>28</v>
      </c>
      <c r="C1441" s="6" t="s">
        <v>4252</v>
      </c>
      <c r="D1441" s="5">
        <v>65</v>
      </c>
      <c r="E1441" s="6" t="s">
        <v>1619</v>
      </c>
      <c r="F1441" s="6" t="s">
        <v>119</v>
      </c>
      <c r="G1441" s="5">
        <v>0.36</v>
      </c>
      <c r="H1441" s="5">
        <v>0.36</v>
      </c>
      <c r="I1441" s="5">
        <v>357.76</v>
      </c>
      <c r="J1441" s="5">
        <v>358.12</v>
      </c>
      <c r="K1441" s="5">
        <v>356.70699999999999</v>
      </c>
      <c r="L1441" s="5">
        <v>357</v>
      </c>
      <c r="M1441" s="6" t="s">
        <v>9274</v>
      </c>
      <c r="N1441" s="6" t="s">
        <v>9275</v>
      </c>
      <c r="O1441" s="6" t="s">
        <v>9276</v>
      </c>
      <c r="P1441" s="5">
        <v>1</v>
      </c>
      <c r="Q1441" s="5">
        <v>0</v>
      </c>
      <c r="R1441" s="6"/>
      <c r="S1441" s="7"/>
    </row>
    <row r="1442" spans="1:19" ht="13" x14ac:dyDescent="0.15">
      <c r="A1442" s="5">
        <v>397</v>
      </c>
      <c r="B1442" s="6" t="s">
        <v>28</v>
      </c>
      <c r="C1442" s="6" t="s">
        <v>4252</v>
      </c>
      <c r="D1442" s="5">
        <v>66</v>
      </c>
      <c r="E1442" s="6" t="s">
        <v>1619</v>
      </c>
      <c r="F1442" s="5">
        <v>1</v>
      </c>
      <c r="G1442" s="5">
        <v>1.48</v>
      </c>
      <c r="H1442" s="5">
        <v>1.48</v>
      </c>
      <c r="I1442" s="5">
        <v>357</v>
      </c>
      <c r="J1442" s="5">
        <v>358.48</v>
      </c>
      <c r="K1442" s="5">
        <v>357</v>
      </c>
      <c r="L1442" s="5">
        <v>358.22699999999998</v>
      </c>
      <c r="M1442" s="6" t="s">
        <v>9277</v>
      </c>
      <c r="N1442" s="6" t="s">
        <v>9278</v>
      </c>
      <c r="O1442" s="6" t="s">
        <v>9279</v>
      </c>
      <c r="P1442" s="5">
        <v>0</v>
      </c>
      <c r="Q1442" s="5">
        <v>1</v>
      </c>
      <c r="R1442" s="6"/>
      <c r="S1442" s="7"/>
    </row>
    <row r="1443" spans="1:19" ht="13" x14ac:dyDescent="0.15">
      <c r="A1443" s="5">
        <v>397</v>
      </c>
      <c r="B1443" s="6" t="s">
        <v>28</v>
      </c>
      <c r="C1443" s="6" t="s">
        <v>4252</v>
      </c>
      <c r="D1443" s="5">
        <v>66</v>
      </c>
      <c r="E1443" s="6" t="s">
        <v>1619</v>
      </c>
      <c r="F1443" s="5">
        <v>2</v>
      </c>
      <c r="G1443" s="5">
        <v>1.5</v>
      </c>
      <c r="H1443" s="5">
        <v>1.5</v>
      </c>
      <c r="I1443" s="5">
        <v>358.48</v>
      </c>
      <c r="J1443" s="5">
        <v>359.98</v>
      </c>
      <c r="K1443" s="5">
        <v>358.22699999999998</v>
      </c>
      <c r="L1443" s="5">
        <v>359.47</v>
      </c>
      <c r="M1443" s="6" t="s">
        <v>9280</v>
      </c>
      <c r="N1443" s="6" t="s">
        <v>9281</v>
      </c>
      <c r="O1443" s="6" t="s">
        <v>9282</v>
      </c>
      <c r="P1443" s="5">
        <v>0</v>
      </c>
      <c r="Q1443" s="5">
        <v>1</v>
      </c>
      <c r="R1443" s="6"/>
      <c r="S1443" s="7"/>
    </row>
    <row r="1444" spans="1:19" ht="13" x14ac:dyDescent="0.15">
      <c r="A1444" s="5">
        <v>397</v>
      </c>
      <c r="B1444" s="6" t="s">
        <v>28</v>
      </c>
      <c r="C1444" s="6" t="s">
        <v>4252</v>
      </c>
      <c r="D1444" s="5">
        <v>66</v>
      </c>
      <c r="E1444" s="6" t="s">
        <v>1619</v>
      </c>
      <c r="F1444" s="5">
        <v>3</v>
      </c>
      <c r="G1444" s="5">
        <v>1.5</v>
      </c>
      <c r="H1444" s="5">
        <v>1.5</v>
      </c>
      <c r="I1444" s="5">
        <v>359.98</v>
      </c>
      <c r="J1444" s="5">
        <v>361.48</v>
      </c>
      <c r="K1444" s="5">
        <v>359.47</v>
      </c>
      <c r="L1444" s="5">
        <v>360.714</v>
      </c>
      <c r="M1444" s="6" t="s">
        <v>9283</v>
      </c>
      <c r="N1444" s="6" t="s">
        <v>9284</v>
      </c>
      <c r="O1444" s="6" t="s">
        <v>9285</v>
      </c>
      <c r="P1444" s="5">
        <v>0</v>
      </c>
      <c r="Q1444" s="5">
        <v>2</v>
      </c>
      <c r="R1444" s="6"/>
      <c r="S1444" s="7"/>
    </row>
    <row r="1445" spans="1:19" ht="13" x14ac:dyDescent="0.15">
      <c r="A1445" s="5">
        <v>397</v>
      </c>
      <c r="B1445" s="6" t="s">
        <v>28</v>
      </c>
      <c r="C1445" s="6" t="s">
        <v>4252</v>
      </c>
      <c r="D1445" s="5">
        <v>66</v>
      </c>
      <c r="E1445" s="6" t="s">
        <v>1619</v>
      </c>
      <c r="F1445" s="5">
        <v>4</v>
      </c>
      <c r="G1445" s="5">
        <v>0.94</v>
      </c>
      <c r="H1445" s="5">
        <v>0.94</v>
      </c>
      <c r="I1445" s="5">
        <v>361.48</v>
      </c>
      <c r="J1445" s="5">
        <v>362.42</v>
      </c>
      <c r="K1445" s="5">
        <v>360.714</v>
      </c>
      <c r="L1445" s="5">
        <v>361.49299999999999</v>
      </c>
      <c r="M1445" s="6" t="s">
        <v>9286</v>
      </c>
      <c r="N1445" s="6" t="s">
        <v>9287</v>
      </c>
      <c r="O1445" s="6" t="s">
        <v>9288</v>
      </c>
      <c r="P1445" s="5">
        <v>1</v>
      </c>
      <c r="Q1445" s="5">
        <v>1</v>
      </c>
      <c r="R1445" s="6"/>
      <c r="S1445" s="7"/>
    </row>
    <row r="1446" spans="1:19" ht="13" x14ac:dyDescent="0.15">
      <c r="A1446" s="5">
        <v>397</v>
      </c>
      <c r="B1446" s="6" t="s">
        <v>28</v>
      </c>
      <c r="C1446" s="6" t="s">
        <v>4252</v>
      </c>
      <c r="D1446" s="5">
        <v>66</v>
      </c>
      <c r="E1446" s="6" t="s">
        <v>1619</v>
      </c>
      <c r="F1446" s="6" t="s">
        <v>119</v>
      </c>
      <c r="G1446" s="5">
        <v>0.37</v>
      </c>
      <c r="H1446" s="5">
        <v>0.37</v>
      </c>
      <c r="I1446" s="5">
        <v>362.42</v>
      </c>
      <c r="J1446" s="5">
        <v>362.79</v>
      </c>
      <c r="K1446" s="5">
        <v>361.49299999999999</v>
      </c>
      <c r="L1446" s="5">
        <v>361.8</v>
      </c>
      <c r="M1446" s="6" t="s">
        <v>9289</v>
      </c>
      <c r="N1446" s="6" t="s">
        <v>9290</v>
      </c>
      <c r="O1446" s="6" t="s">
        <v>9291</v>
      </c>
      <c r="P1446" s="5">
        <v>1</v>
      </c>
      <c r="Q1446" s="5">
        <v>0</v>
      </c>
      <c r="R1446" s="6"/>
      <c r="S1446" s="7"/>
    </row>
    <row r="1447" spans="1:19" ht="13" x14ac:dyDescent="0.15">
      <c r="A1447" s="5">
        <v>397</v>
      </c>
      <c r="B1447" s="6" t="s">
        <v>28</v>
      </c>
      <c r="C1447" s="6" t="s">
        <v>4252</v>
      </c>
      <c r="D1447" s="5">
        <v>67</v>
      </c>
      <c r="E1447" s="6" t="s">
        <v>1619</v>
      </c>
      <c r="F1447" s="5">
        <v>1</v>
      </c>
      <c r="G1447" s="5">
        <v>1.49</v>
      </c>
      <c r="H1447" s="5">
        <v>1.49</v>
      </c>
      <c r="I1447" s="5">
        <v>361.8</v>
      </c>
      <c r="J1447" s="5">
        <v>363.29</v>
      </c>
      <c r="K1447" s="5">
        <v>361.8</v>
      </c>
      <c r="L1447" s="5">
        <v>362.71800000000002</v>
      </c>
      <c r="M1447" s="6" t="s">
        <v>9292</v>
      </c>
      <c r="N1447" s="6" t="s">
        <v>9293</v>
      </c>
      <c r="O1447" s="6" t="s">
        <v>9294</v>
      </c>
      <c r="P1447" s="5">
        <v>0</v>
      </c>
      <c r="Q1447" s="5">
        <v>1</v>
      </c>
      <c r="R1447" s="6"/>
      <c r="S1447" s="7"/>
    </row>
    <row r="1448" spans="1:19" ht="13" x14ac:dyDescent="0.15">
      <c r="A1448" s="5">
        <v>397</v>
      </c>
      <c r="B1448" s="6" t="s">
        <v>28</v>
      </c>
      <c r="C1448" s="6" t="s">
        <v>4252</v>
      </c>
      <c r="D1448" s="5">
        <v>67</v>
      </c>
      <c r="E1448" s="6" t="s">
        <v>1619</v>
      </c>
      <c r="F1448" s="5">
        <v>2</v>
      </c>
      <c r="G1448" s="5">
        <v>1.49</v>
      </c>
      <c r="H1448" s="5">
        <v>1.49</v>
      </c>
      <c r="I1448" s="5">
        <v>363.29</v>
      </c>
      <c r="J1448" s="5">
        <v>364.78</v>
      </c>
      <c r="K1448" s="5">
        <v>362.71800000000002</v>
      </c>
      <c r="L1448" s="5">
        <v>363.637</v>
      </c>
      <c r="M1448" s="6" t="s">
        <v>9295</v>
      </c>
      <c r="N1448" s="6" t="s">
        <v>9296</v>
      </c>
      <c r="O1448" s="6" t="s">
        <v>9297</v>
      </c>
      <c r="P1448" s="5">
        <v>0</v>
      </c>
      <c r="Q1448" s="5">
        <v>1</v>
      </c>
      <c r="R1448" s="6"/>
      <c r="S1448" s="7"/>
    </row>
    <row r="1449" spans="1:19" ht="13" x14ac:dyDescent="0.15">
      <c r="A1449" s="5">
        <v>397</v>
      </c>
      <c r="B1449" s="6" t="s">
        <v>28</v>
      </c>
      <c r="C1449" s="6" t="s">
        <v>4252</v>
      </c>
      <c r="D1449" s="5">
        <v>67</v>
      </c>
      <c r="E1449" s="6" t="s">
        <v>1619</v>
      </c>
      <c r="F1449" s="5">
        <v>3</v>
      </c>
      <c r="G1449" s="5">
        <v>1.49</v>
      </c>
      <c r="H1449" s="5">
        <v>1.49</v>
      </c>
      <c r="I1449" s="5">
        <v>364.78</v>
      </c>
      <c r="J1449" s="5">
        <v>366.27</v>
      </c>
      <c r="K1449" s="5">
        <v>363.637</v>
      </c>
      <c r="L1449" s="5">
        <v>364.55500000000001</v>
      </c>
      <c r="M1449" s="6" t="s">
        <v>9298</v>
      </c>
      <c r="N1449" s="6" t="s">
        <v>9299</v>
      </c>
      <c r="O1449" s="6" t="s">
        <v>9300</v>
      </c>
      <c r="P1449" s="5">
        <v>1</v>
      </c>
      <c r="Q1449" s="5">
        <v>2</v>
      </c>
      <c r="R1449" s="6"/>
      <c r="S1449" s="7"/>
    </row>
    <row r="1450" spans="1:19" ht="13" x14ac:dyDescent="0.15">
      <c r="A1450" s="5">
        <v>397</v>
      </c>
      <c r="B1450" s="6" t="s">
        <v>28</v>
      </c>
      <c r="C1450" s="6" t="s">
        <v>4252</v>
      </c>
      <c r="D1450" s="5">
        <v>67</v>
      </c>
      <c r="E1450" s="6" t="s">
        <v>1619</v>
      </c>
      <c r="F1450" s="5">
        <v>4</v>
      </c>
      <c r="G1450" s="5">
        <v>1.49</v>
      </c>
      <c r="H1450" s="5">
        <v>1.49</v>
      </c>
      <c r="I1450" s="5">
        <v>366.27</v>
      </c>
      <c r="J1450" s="5">
        <v>367.76</v>
      </c>
      <c r="K1450" s="5">
        <v>364.55500000000001</v>
      </c>
      <c r="L1450" s="5">
        <v>365.47399999999999</v>
      </c>
      <c r="M1450" s="6" t="s">
        <v>9301</v>
      </c>
      <c r="N1450" s="6" t="s">
        <v>9302</v>
      </c>
      <c r="O1450" s="6" t="s">
        <v>9303</v>
      </c>
      <c r="P1450" s="5">
        <v>0</v>
      </c>
      <c r="Q1450" s="5">
        <v>1</v>
      </c>
      <c r="R1450" s="6"/>
      <c r="S1450" s="7"/>
    </row>
    <row r="1451" spans="1:19" ht="13" x14ac:dyDescent="0.15">
      <c r="A1451" s="5">
        <v>397</v>
      </c>
      <c r="B1451" s="6" t="s">
        <v>28</v>
      </c>
      <c r="C1451" s="6" t="s">
        <v>4252</v>
      </c>
      <c r="D1451" s="5">
        <v>67</v>
      </c>
      <c r="E1451" s="6" t="s">
        <v>1619</v>
      </c>
      <c r="F1451" s="5">
        <v>5</v>
      </c>
      <c r="G1451" s="5">
        <v>1.1399999999999999</v>
      </c>
      <c r="H1451" s="5">
        <v>1.1399999999999999</v>
      </c>
      <c r="I1451" s="5">
        <v>367.76</v>
      </c>
      <c r="J1451" s="5">
        <v>368.9</v>
      </c>
      <c r="K1451" s="5">
        <v>365.47399999999999</v>
      </c>
      <c r="L1451" s="5">
        <v>366.17599999999999</v>
      </c>
      <c r="M1451" s="6" t="s">
        <v>9304</v>
      </c>
      <c r="N1451" s="6" t="s">
        <v>9305</v>
      </c>
      <c r="O1451" s="6" t="s">
        <v>9306</v>
      </c>
      <c r="P1451" s="5">
        <v>0</v>
      </c>
      <c r="Q1451" s="5">
        <v>1</v>
      </c>
      <c r="R1451" s="6"/>
      <c r="S1451" s="7"/>
    </row>
    <row r="1452" spans="1:19" ht="13" x14ac:dyDescent="0.15">
      <c r="A1452" s="5">
        <v>397</v>
      </c>
      <c r="B1452" s="6" t="s">
        <v>28</v>
      </c>
      <c r="C1452" s="6" t="s">
        <v>4252</v>
      </c>
      <c r="D1452" s="5">
        <v>67</v>
      </c>
      <c r="E1452" s="6" t="s">
        <v>1619</v>
      </c>
      <c r="F1452" s="5">
        <v>6</v>
      </c>
      <c r="G1452" s="5">
        <v>0.47</v>
      </c>
      <c r="H1452" s="5">
        <v>0.47</v>
      </c>
      <c r="I1452" s="5">
        <v>368.9</v>
      </c>
      <c r="J1452" s="5">
        <v>369.37</v>
      </c>
      <c r="K1452" s="5">
        <v>366.17599999999999</v>
      </c>
      <c r="L1452" s="5">
        <v>366.46600000000001</v>
      </c>
      <c r="M1452" s="6" t="s">
        <v>9307</v>
      </c>
      <c r="N1452" s="6" t="s">
        <v>9308</v>
      </c>
      <c r="O1452" s="6" t="s">
        <v>9309</v>
      </c>
      <c r="P1452" s="5">
        <v>0</v>
      </c>
      <c r="Q1452" s="5">
        <v>0</v>
      </c>
      <c r="R1452" s="6"/>
      <c r="S1452" s="7"/>
    </row>
    <row r="1453" spans="1:19" ht="13" x14ac:dyDescent="0.15">
      <c r="A1453" s="5">
        <v>397</v>
      </c>
      <c r="B1453" s="6" t="s">
        <v>28</v>
      </c>
      <c r="C1453" s="6" t="s">
        <v>4252</v>
      </c>
      <c r="D1453" s="5">
        <v>67</v>
      </c>
      <c r="E1453" s="6" t="s">
        <v>1619</v>
      </c>
      <c r="F1453" s="6" t="s">
        <v>119</v>
      </c>
      <c r="G1453" s="5">
        <v>0.38</v>
      </c>
      <c r="H1453" s="5">
        <v>0.38</v>
      </c>
      <c r="I1453" s="5">
        <v>369.37</v>
      </c>
      <c r="J1453" s="5">
        <v>369.75</v>
      </c>
      <c r="K1453" s="5">
        <v>366.46600000000001</v>
      </c>
      <c r="L1453" s="5">
        <v>366.7</v>
      </c>
      <c r="M1453" s="6" t="s">
        <v>9310</v>
      </c>
      <c r="N1453" s="6" t="s">
        <v>9311</v>
      </c>
      <c r="O1453" s="6" t="s">
        <v>9312</v>
      </c>
      <c r="P1453" s="5">
        <v>1</v>
      </c>
      <c r="Q1453" s="5">
        <v>0</v>
      </c>
      <c r="R1453" s="6"/>
      <c r="S1453" s="7"/>
    </row>
    <row r="1454" spans="1:19" ht="13" x14ac:dyDescent="0.15">
      <c r="A1454" s="5">
        <v>397</v>
      </c>
      <c r="B1454" s="6" t="s">
        <v>28</v>
      </c>
      <c r="C1454" s="6" t="s">
        <v>4252</v>
      </c>
      <c r="D1454" s="5">
        <v>68</v>
      </c>
      <c r="E1454" s="6" t="s">
        <v>1619</v>
      </c>
      <c r="F1454" s="5">
        <v>1</v>
      </c>
      <c r="G1454" s="5">
        <v>1.48</v>
      </c>
      <c r="H1454" s="5">
        <v>1.48</v>
      </c>
      <c r="I1454" s="5">
        <v>366.7</v>
      </c>
      <c r="J1454" s="5">
        <v>368.18</v>
      </c>
      <c r="K1454" s="5">
        <v>366.7</v>
      </c>
      <c r="L1454" s="5">
        <v>367.69900000000001</v>
      </c>
      <c r="M1454" s="6" t="s">
        <v>9313</v>
      </c>
      <c r="N1454" s="6" t="s">
        <v>9314</v>
      </c>
      <c r="O1454" s="6" t="s">
        <v>9315</v>
      </c>
      <c r="P1454" s="5">
        <v>0</v>
      </c>
      <c r="Q1454" s="5">
        <v>1</v>
      </c>
      <c r="R1454" s="6"/>
      <c r="S1454" s="7"/>
    </row>
    <row r="1455" spans="1:19" ht="13" x14ac:dyDescent="0.15">
      <c r="A1455" s="5">
        <v>397</v>
      </c>
      <c r="B1455" s="6" t="s">
        <v>28</v>
      </c>
      <c r="C1455" s="6" t="s">
        <v>4252</v>
      </c>
      <c r="D1455" s="5">
        <v>68</v>
      </c>
      <c r="E1455" s="6" t="s">
        <v>1619</v>
      </c>
      <c r="F1455" s="5">
        <v>2</v>
      </c>
      <c r="G1455" s="5">
        <v>1.49</v>
      </c>
      <c r="H1455" s="5">
        <v>1.49</v>
      </c>
      <c r="I1455" s="5">
        <v>368.18</v>
      </c>
      <c r="J1455" s="5">
        <v>369.67</v>
      </c>
      <c r="K1455" s="5">
        <v>367.69900000000001</v>
      </c>
      <c r="L1455" s="5">
        <v>368.70499999999998</v>
      </c>
      <c r="M1455" s="6" t="s">
        <v>9316</v>
      </c>
      <c r="N1455" s="6" t="s">
        <v>9317</v>
      </c>
      <c r="O1455" s="6" t="s">
        <v>9318</v>
      </c>
      <c r="P1455" s="5">
        <v>0</v>
      </c>
      <c r="Q1455" s="5">
        <v>1</v>
      </c>
      <c r="R1455" s="6"/>
      <c r="S1455" s="7"/>
    </row>
    <row r="1456" spans="1:19" ht="13" x14ac:dyDescent="0.15">
      <c r="A1456" s="5">
        <v>397</v>
      </c>
      <c r="B1456" s="6" t="s">
        <v>28</v>
      </c>
      <c r="C1456" s="6" t="s">
        <v>4252</v>
      </c>
      <c r="D1456" s="5">
        <v>68</v>
      </c>
      <c r="E1456" s="6" t="s">
        <v>1619</v>
      </c>
      <c r="F1456" s="5">
        <v>3</v>
      </c>
      <c r="G1456" s="5">
        <v>1.5</v>
      </c>
      <c r="H1456" s="5">
        <v>1.5</v>
      </c>
      <c r="I1456" s="5">
        <v>369.67</v>
      </c>
      <c r="J1456" s="5">
        <v>371.17</v>
      </c>
      <c r="K1456" s="5">
        <v>368.70499999999998</v>
      </c>
      <c r="L1456" s="5">
        <v>369.71800000000002</v>
      </c>
      <c r="M1456" s="6" t="s">
        <v>9319</v>
      </c>
      <c r="N1456" s="6" t="s">
        <v>9320</v>
      </c>
      <c r="O1456" s="6" t="s">
        <v>9321</v>
      </c>
      <c r="P1456" s="5">
        <v>0</v>
      </c>
      <c r="Q1456" s="5">
        <v>2</v>
      </c>
      <c r="R1456" s="6"/>
      <c r="S1456" s="7"/>
    </row>
    <row r="1457" spans="1:19" ht="13" x14ac:dyDescent="0.15">
      <c r="A1457" s="5">
        <v>397</v>
      </c>
      <c r="B1457" s="6" t="s">
        <v>28</v>
      </c>
      <c r="C1457" s="6" t="s">
        <v>4252</v>
      </c>
      <c r="D1457" s="5">
        <v>68</v>
      </c>
      <c r="E1457" s="6" t="s">
        <v>1619</v>
      </c>
      <c r="F1457" s="5">
        <v>4</v>
      </c>
      <c r="G1457" s="5">
        <v>1.5</v>
      </c>
      <c r="H1457" s="5">
        <v>1.5</v>
      </c>
      <c r="I1457" s="5">
        <v>371.17</v>
      </c>
      <c r="J1457" s="5">
        <v>372.67</v>
      </c>
      <c r="K1457" s="5">
        <v>369.71800000000002</v>
      </c>
      <c r="L1457" s="5">
        <v>370.73</v>
      </c>
      <c r="M1457" s="6" t="s">
        <v>9322</v>
      </c>
      <c r="N1457" s="6" t="s">
        <v>9323</v>
      </c>
      <c r="O1457" s="6" t="s">
        <v>9324</v>
      </c>
      <c r="P1457" s="5">
        <v>0</v>
      </c>
      <c r="Q1457" s="5">
        <v>1</v>
      </c>
      <c r="R1457" s="6"/>
      <c r="S1457" s="7"/>
    </row>
    <row r="1458" spans="1:19" ht="13" x14ac:dyDescent="0.15">
      <c r="A1458" s="5">
        <v>397</v>
      </c>
      <c r="B1458" s="6" t="s">
        <v>28</v>
      </c>
      <c r="C1458" s="6" t="s">
        <v>4252</v>
      </c>
      <c r="D1458" s="5">
        <v>68</v>
      </c>
      <c r="E1458" s="6" t="s">
        <v>1619</v>
      </c>
      <c r="F1458" s="5">
        <v>5</v>
      </c>
      <c r="G1458" s="5">
        <v>0.78</v>
      </c>
      <c r="H1458" s="5">
        <v>0.79</v>
      </c>
      <c r="I1458" s="5">
        <v>372.67</v>
      </c>
      <c r="J1458" s="5">
        <v>373.46</v>
      </c>
      <c r="K1458" s="5">
        <v>370.73</v>
      </c>
      <c r="L1458" s="5">
        <v>371.26400000000001</v>
      </c>
      <c r="M1458" s="6" t="s">
        <v>9325</v>
      </c>
      <c r="N1458" s="6" t="s">
        <v>9326</v>
      </c>
      <c r="O1458" s="6" t="s">
        <v>9327</v>
      </c>
      <c r="P1458" s="5">
        <v>1</v>
      </c>
      <c r="Q1458" s="5">
        <v>1</v>
      </c>
      <c r="R1458" s="6"/>
      <c r="S1458" s="7"/>
    </row>
    <row r="1459" spans="1:19" ht="13" x14ac:dyDescent="0.15">
      <c r="A1459" s="5">
        <v>397</v>
      </c>
      <c r="B1459" s="6" t="s">
        <v>28</v>
      </c>
      <c r="C1459" s="6" t="s">
        <v>4252</v>
      </c>
      <c r="D1459" s="5">
        <v>68</v>
      </c>
      <c r="E1459" s="6" t="s">
        <v>1619</v>
      </c>
      <c r="F1459" s="6" t="s">
        <v>119</v>
      </c>
      <c r="G1459" s="5">
        <v>0.35</v>
      </c>
      <c r="H1459" s="5">
        <v>0.35</v>
      </c>
      <c r="I1459" s="5">
        <v>373.46</v>
      </c>
      <c r="J1459" s="5">
        <v>373.81</v>
      </c>
      <c r="K1459" s="5">
        <v>371.26400000000001</v>
      </c>
      <c r="L1459" s="5">
        <v>371.5</v>
      </c>
      <c r="M1459" s="6" t="s">
        <v>9328</v>
      </c>
      <c r="N1459" s="6" t="s">
        <v>9329</v>
      </c>
      <c r="O1459" s="6" t="s">
        <v>9330</v>
      </c>
      <c r="P1459" s="5">
        <v>1</v>
      </c>
      <c r="Q1459" s="5">
        <v>0</v>
      </c>
      <c r="R1459" s="6"/>
      <c r="S1459" s="7"/>
    </row>
    <row r="1460" spans="1:19" ht="13" x14ac:dyDescent="0.15">
      <c r="A1460" s="5">
        <v>397</v>
      </c>
      <c r="B1460" s="6" t="s">
        <v>28</v>
      </c>
      <c r="C1460" s="6" t="s">
        <v>4252</v>
      </c>
      <c r="D1460" s="5">
        <v>69</v>
      </c>
      <c r="E1460" s="6" t="s">
        <v>1619</v>
      </c>
      <c r="F1460" s="5">
        <v>1</v>
      </c>
      <c r="G1460" s="5">
        <v>1.49</v>
      </c>
      <c r="H1460" s="5">
        <v>1.49</v>
      </c>
      <c r="I1460" s="5">
        <v>371.5</v>
      </c>
      <c r="J1460" s="5">
        <v>372.99</v>
      </c>
      <c r="K1460" s="5">
        <v>371.5</v>
      </c>
      <c r="L1460" s="5">
        <v>372.77</v>
      </c>
      <c r="M1460" s="6" t="s">
        <v>9331</v>
      </c>
      <c r="N1460" s="6" t="s">
        <v>9332</v>
      </c>
      <c r="O1460" s="6" t="s">
        <v>9333</v>
      </c>
      <c r="P1460" s="5">
        <v>0</v>
      </c>
      <c r="Q1460" s="5">
        <v>1</v>
      </c>
      <c r="R1460" s="6"/>
      <c r="S1460" s="7"/>
    </row>
    <row r="1461" spans="1:19" ht="13" x14ac:dyDescent="0.15">
      <c r="A1461" s="5">
        <v>397</v>
      </c>
      <c r="B1461" s="6" t="s">
        <v>28</v>
      </c>
      <c r="C1461" s="6" t="s">
        <v>4252</v>
      </c>
      <c r="D1461" s="5">
        <v>69</v>
      </c>
      <c r="E1461" s="6" t="s">
        <v>1619</v>
      </c>
      <c r="F1461" s="5">
        <v>2</v>
      </c>
      <c r="G1461" s="5">
        <v>1.49</v>
      </c>
      <c r="H1461" s="5">
        <v>1.49</v>
      </c>
      <c r="I1461" s="5">
        <v>372.99</v>
      </c>
      <c r="J1461" s="5">
        <v>374.48</v>
      </c>
      <c r="K1461" s="5">
        <v>372.77</v>
      </c>
      <c r="L1461" s="5">
        <v>374.04</v>
      </c>
      <c r="M1461" s="6" t="s">
        <v>9334</v>
      </c>
      <c r="N1461" s="6" t="s">
        <v>9335</v>
      </c>
      <c r="O1461" s="6" t="s">
        <v>9336</v>
      </c>
      <c r="P1461" s="5">
        <v>0</v>
      </c>
      <c r="Q1461" s="5">
        <v>2</v>
      </c>
      <c r="R1461" s="6"/>
      <c r="S1461" s="7"/>
    </row>
    <row r="1462" spans="1:19" ht="13" x14ac:dyDescent="0.15">
      <c r="A1462" s="5">
        <v>397</v>
      </c>
      <c r="B1462" s="6" t="s">
        <v>28</v>
      </c>
      <c r="C1462" s="6" t="s">
        <v>4252</v>
      </c>
      <c r="D1462" s="5">
        <v>69</v>
      </c>
      <c r="E1462" s="6" t="s">
        <v>1619</v>
      </c>
      <c r="F1462" s="5">
        <v>3</v>
      </c>
      <c r="G1462" s="5">
        <v>1.5</v>
      </c>
      <c r="H1462" s="5">
        <v>1.5</v>
      </c>
      <c r="I1462" s="5">
        <v>374.48</v>
      </c>
      <c r="J1462" s="5">
        <v>375.98</v>
      </c>
      <c r="K1462" s="5">
        <v>374.04</v>
      </c>
      <c r="L1462" s="5">
        <v>375.31799999999998</v>
      </c>
      <c r="M1462" s="6" t="s">
        <v>9337</v>
      </c>
      <c r="N1462" s="6" t="s">
        <v>9338</v>
      </c>
      <c r="O1462" s="6" t="s">
        <v>9339</v>
      </c>
      <c r="P1462" s="5">
        <v>0</v>
      </c>
      <c r="Q1462" s="5">
        <v>1</v>
      </c>
      <c r="R1462" s="6"/>
      <c r="S1462" s="7"/>
    </row>
    <row r="1463" spans="1:19" ht="13" x14ac:dyDescent="0.15">
      <c r="A1463" s="5">
        <v>397</v>
      </c>
      <c r="B1463" s="6" t="s">
        <v>28</v>
      </c>
      <c r="C1463" s="6" t="s">
        <v>4252</v>
      </c>
      <c r="D1463" s="5">
        <v>69</v>
      </c>
      <c r="E1463" s="6" t="s">
        <v>1619</v>
      </c>
      <c r="F1463" s="5">
        <v>4</v>
      </c>
      <c r="G1463" s="5">
        <v>0.95</v>
      </c>
      <c r="H1463" s="5">
        <v>0.95</v>
      </c>
      <c r="I1463" s="5">
        <v>375.98</v>
      </c>
      <c r="J1463" s="5">
        <v>376.93</v>
      </c>
      <c r="K1463" s="5">
        <v>375.31799999999998</v>
      </c>
      <c r="L1463" s="5">
        <v>376.12700000000001</v>
      </c>
      <c r="M1463" s="6" t="s">
        <v>9340</v>
      </c>
      <c r="N1463" s="6" t="s">
        <v>9341</v>
      </c>
      <c r="O1463" s="6" t="s">
        <v>9342</v>
      </c>
      <c r="P1463" s="5">
        <v>0</v>
      </c>
      <c r="Q1463" s="5">
        <v>1</v>
      </c>
      <c r="R1463" s="6"/>
      <c r="S1463" s="7"/>
    </row>
    <row r="1464" spans="1:19" ht="13" x14ac:dyDescent="0.15">
      <c r="A1464" s="5">
        <v>397</v>
      </c>
      <c r="B1464" s="6" t="s">
        <v>28</v>
      </c>
      <c r="C1464" s="6" t="s">
        <v>4252</v>
      </c>
      <c r="D1464" s="5">
        <v>69</v>
      </c>
      <c r="E1464" s="6" t="s">
        <v>1619</v>
      </c>
      <c r="F1464" s="6" t="s">
        <v>119</v>
      </c>
      <c r="G1464" s="5">
        <v>0.32</v>
      </c>
      <c r="H1464" s="5">
        <v>0.32</v>
      </c>
      <c r="I1464" s="5">
        <v>376.93</v>
      </c>
      <c r="J1464" s="5">
        <v>377.25</v>
      </c>
      <c r="K1464" s="5">
        <v>376.12700000000001</v>
      </c>
      <c r="L1464" s="5">
        <v>376.4</v>
      </c>
      <c r="M1464" s="6" t="s">
        <v>9343</v>
      </c>
      <c r="N1464" s="6" t="s">
        <v>9344</v>
      </c>
      <c r="O1464" s="6" t="s">
        <v>9345</v>
      </c>
      <c r="P1464" s="5">
        <v>1</v>
      </c>
      <c r="Q1464" s="5">
        <v>0</v>
      </c>
      <c r="R1464" s="6"/>
      <c r="S1464" s="7"/>
    </row>
    <row r="1465" spans="1:19" ht="13" x14ac:dyDescent="0.15">
      <c r="A1465" s="5">
        <v>397</v>
      </c>
      <c r="B1465" s="6" t="s">
        <v>28</v>
      </c>
      <c r="C1465" s="6" t="s">
        <v>4252</v>
      </c>
      <c r="D1465" s="5">
        <v>70</v>
      </c>
      <c r="E1465" s="6" t="s">
        <v>1619</v>
      </c>
      <c r="F1465" s="5">
        <v>1</v>
      </c>
      <c r="G1465" s="5">
        <v>1.5</v>
      </c>
      <c r="H1465" s="5">
        <v>1.5</v>
      </c>
      <c r="I1465" s="5">
        <v>376.4</v>
      </c>
      <c r="J1465" s="5">
        <v>377.9</v>
      </c>
      <c r="K1465" s="5">
        <v>376.4</v>
      </c>
      <c r="L1465" s="5">
        <v>377.30799999999999</v>
      </c>
      <c r="M1465" s="6" t="s">
        <v>9346</v>
      </c>
      <c r="N1465" s="6" t="s">
        <v>9347</v>
      </c>
      <c r="O1465" s="6" t="s">
        <v>9348</v>
      </c>
      <c r="P1465" s="5">
        <v>0</v>
      </c>
      <c r="Q1465" s="5">
        <v>1</v>
      </c>
      <c r="R1465" s="6"/>
      <c r="S1465" s="7"/>
    </row>
    <row r="1466" spans="1:19" ht="13" x14ac:dyDescent="0.15">
      <c r="A1466" s="5">
        <v>397</v>
      </c>
      <c r="B1466" s="6" t="s">
        <v>28</v>
      </c>
      <c r="C1466" s="6" t="s">
        <v>4252</v>
      </c>
      <c r="D1466" s="5">
        <v>70</v>
      </c>
      <c r="E1466" s="6" t="s">
        <v>1619</v>
      </c>
      <c r="F1466" s="5">
        <v>2</v>
      </c>
      <c r="G1466" s="5">
        <v>1.49</v>
      </c>
      <c r="H1466" s="5">
        <v>1.49</v>
      </c>
      <c r="I1466" s="5">
        <v>377.9</v>
      </c>
      <c r="J1466" s="5">
        <v>379.39</v>
      </c>
      <c r="K1466" s="5">
        <v>377.30799999999999</v>
      </c>
      <c r="L1466" s="5">
        <v>378.21</v>
      </c>
      <c r="M1466" s="6" t="s">
        <v>9349</v>
      </c>
      <c r="N1466" s="6" t="s">
        <v>9350</v>
      </c>
      <c r="O1466" s="6" t="s">
        <v>9351</v>
      </c>
      <c r="P1466" s="5">
        <v>0</v>
      </c>
      <c r="Q1466" s="5">
        <v>2</v>
      </c>
      <c r="R1466" s="6"/>
      <c r="S1466" s="7"/>
    </row>
    <row r="1467" spans="1:19" ht="13" x14ac:dyDescent="0.15">
      <c r="A1467" s="5">
        <v>397</v>
      </c>
      <c r="B1467" s="6" t="s">
        <v>28</v>
      </c>
      <c r="C1467" s="6" t="s">
        <v>4252</v>
      </c>
      <c r="D1467" s="5">
        <v>70</v>
      </c>
      <c r="E1467" s="6" t="s">
        <v>1619</v>
      </c>
      <c r="F1467" s="5">
        <v>3</v>
      </c>
      <c r="G1467" s="5">
        <v>1.5</v>
      </c>
      <c r="H1467" s="5">
        <v>1.5</v>
      </c>
      <c r="I1467" s="5">
        <v>379.39</v>
      </c>
      <c r="J1467" s="5">
        <v>380.89</v>
      </c>
      <c r="K1467" s="5">
        <v>378.21</v>
      </c>
      <c r="L1467" s="5">
        <v>379.11799999999999</v>
      </c>
      <c r="M1467" s="6" t="s">
        <v>9352</v>
      </c>
      <c r="N1467" s="6" t="s">
        <v>9353</v>
      </c>
      <c r="O1467" s="6" t="s">
        <v>9354</v>
      </c>
      <c r="P1467" s="5">
        <v>0</v>
      </c>
      <c r="Q1467" s="5">
        <v>1</v>
      </c>
      <c r="R1467" s="6"/>
      <c r="S1467" s="7"/>
    </row>
    <row r="1468" spans="1:19" ht="13" x14ac:dyDescent="0.15">
      <c r="A1468" s="5">
        <v>397</v>
      </c>
      <c r="B1468" s="6" t="s">
        <v>28</v>
      </c>
      <c r="C1468" s="6" t="s">
        <v>4252</v>
      </c>
      <c r="D1468" s="5">
        <v>70</v>
      </c>
      <c r="E1468" s="6" t="s">
        <v>1619</v>
      </c>
      <c r="F1468" s="5">
        <v>4</v>
      </c>
      <c r="G1468" s="5">
        <v>1.5</v>
      </c>
      <c r="H1468" s="5">
        <v>1.5</v>
      </c>
      <c r="I1468" s="5">
        <v>380.89</v>
      </c>
      <c r="J1468" s="5">
        <v>382.39</v>
      </c>
      <c r="K1468" s="5">
        <v>379.11799999999999</v>
      </c>
      <c r="L1468" s="5">
        <v>380.02600000000001</v>
      </c>
      <c r="M1468" s="6" t="s">
        <v>9355</v>
      </c>
      <c r="N1468" s="6" t="s">
        <v>9356</v>
      </c>
      <c r="O1468" s="6" t="s">
        <v>9357</v>
      </c>
      <c r="P1468" s="5">
        <v>0</v>
      </c>
      <c r="Q1468" s="5">
        <v>1</v>
      </c>
      <c r="R1468" s="6"/>
      <c r="S1468" s="7"/>
    </row>
    <row r="1469" spans="1:19" ht="13" x14ac:dyDescent="0.15">
      <c r="A1469" s="5">
        <v>397</v>
      </c>
      <c r="B1469" s="6" t="s">
        <v>28</v>
      </c>
      <c r="C1469" s="6" t="s">
        <v>4252</v>
      </c>
      <c r="D1469" s="5">
        <v>70</v>
      </c>
      <c r="E1469" s="6" t="s">
        <v>1619</v>
      </c>
      <c r="F1469" s="5">
        <v>5</v>
      </c>
      <c r="G1469" s="5">
        <v>1.21</v>
      </c>
      <c r="H1469" s="5">
        <v>1.21</v>
      </c>
      <c r="I1469" s="5">
        <v>382.39</v>
      </c>
      <c r="J1469" s="5">
        <v>383.6</v>
      </c>
      <c r="K1469" s="5">
        <v>380.02600000000001</v>
      </c>
      <c r="L1469" s="5">
        <v>380.75799999999998</v>
      </c>
      <c r="M1469" s="6" t="s">
        <v>9358</v>
      </c>
      <c r="N1469" s="6" t="s">
        <v>9359</v>
      </c>
      <c r="O1469" s="6" t="s">
        <v>9360</v>
      </c>
      <c r="P1469" s="5">
        <v>0</v>
      </c>
      <c r="Q1469" s="5">
        <v>1</v>
      </c>
      <c r="R1469" s="6"/>
      <c r="S1469" s="7"/>
    </row>
    <row r="1470" spans="1:19" ht="13" x14ac:dyDescent="0.15">
      <c r="A1470" s="5">
        <v>397</v>
      </c>
      <c r="B1470" s="6" t="s">
        <v>28</v>
      </c>
      <c r="C1470" s="6" t="s">
        <v>4252</v>
      </c>
      <c r="D1470" s="5">
        <v>70</v>
      </c>
      <c r="E1470" s="6" t="s">
        <v>1619</v>
      </c>
      <c r="F1470" s="5">
        <v>6</v>
      </c>
      <c r="G1470" s="5">
        <v>0.53</v>
      </c>
      <c r="H1470" s="5">
        <v>0.53</v>
      </c>
      <c r="I1470" s="5">
        <v>383.6</v>
      </c>
      <c r="J1470" s="5">
        <v>384.13</v>
      </c>
      <c r="K1470" s="5">
        <v>380.75799999999998</v>
      </c>
      <c r="L1470" s="5">
        <v>381.07900000000001</v>
      </c>
      <c r="M1470" s="6" t="s">
        <v>9361</v>
      </c>
      <c r="N1470" s="6" t="s">
        <v>9362</v>
      </c>
      <c r="O1470" s="6" t="s">
        <v>9363</v>
      </c>
      <c r="P1470" s="5">
        <v>1</v>
      </c>
      <c r="Q1470" s="5">
        <v>0</v>
      </c>
      <c r="R1470" s="6"/>
      <c r="S1470" s="7"/>
    </row>
    <row r="1471" spans="1:19" ht="13" x14ac:dyDescent="0.15">
      <c r="A1471" s="5">
        <v>397</v>
      </c>
      <c r="B1471" s="6" t="s">
        <v>28</v>
      </c>
      <c r="C1471" s="6" t="s">
        <v>4252</v>
      </c>
      <c r="D1471" s="5">
        <v>70</v>
      </c>
      <c r="E1471" s="6" t="s">
        <v>1619</v>
      </c>
      <c r="F1471" s="6" t="s">
        <v>119</v>
      </c>
      <c r="G1471" s="5">
        <v>0.2</v>
      </c>
      <c r="H1471" s="5">
        <v>0.2</v>
      </c>
      <c r="I1471" s="5">
        <v>384.13</v>
      </c>
      <c r="J1471" s="5">
        <v>384.33</v>
      </c>
      <c r="K1471" s="5">
        <v>381.07900000000001</v>
      </c>
      <c r="L1471" s="5">
        <v>381.2</v>
      </c>
      <c r="M1471" s="6" t="s">
        <v>9364</v>
      </c>
      <c r="N1471" s="6" t="s">
        <v>9365</v>
      </c>
      <c r="O1471" s="6" t="s">
        <v>9366</v>
      </c>
      <c r="P1471" s="5">
        <v>1</v>
      </c>
      <c r="Q1471" s="5">
        <v>0</v>
      </c>
      <c r="R1471" s="6"/>
      <c r="S1471" s="7"/>
    </row>
    <row r="1472" spans="1:19" ht="13" x14ac:dyDescent="0.15">
      <c r="A1472" s="5">
        <v>397</v>
      </c>
      <c r="B1472" s="6" t="s">
        <v>28</v>
      </c>
      <c r="C1472" s="6" t="s">
        <v>4252</v>
      </c>
      <c r="D1472" s="5">
        <v>71</v>
      </c>
      <c r="E1472" s="6" t="s">
        <v>1619</v>
      </c>
      <c r="F1472" s="5">
        <v>1</v>
      </c>
      <c r="G1472" s="5">
        <v>1.49</v>
      </c>
      <c r="H1472" s="5">
        <v>1.49</v>
      </c>
      <c r="I1472" s="5">
        <v>381.2</v>
      </c>
      <c r="J1472" s="5">
        <v>382.69</v>
      </c>
      <c r="K1472" s="5">
        <v>381.2</v>
      </c>
      <c r="L1472" s="5">
        <v>382.31</v>
      </c>
      <c r="M1472" s="6" t="s">
        <v>9367</v>
      </c>
      <c r="N1472" s="6" t="s">
        <v>9368</v>
      </c>
      <c r="O1472" s="6" t="s">
        <v>9369</v>
      </c>
      <c r="P1472" s="5">
        <v>0</v>
      </c>
      <c r="Q1472" s="5">
        <v>1</v>
      </c>
      <c r="R1472" s="6"/>
      <c r="S1472" s="7"/>
    </row>
    <row r="1473" spans="1:19" ht="13" x14ac:dyDescent="0.15">
      <c r="A1473" s="5">
        <v>397</v>
      </c>
      <c r="B1473" s="6" t="s">
        <v>28</v>
      </c>
      <c r="C1473" s="6" t="s">
        <v>4252</v>
      </c>
      <c r="D1473" s="5">
        <v>71</v>
      </c>
      <c r="E1473" s="6" t="s">
        <v>1619</v>
      </c>
      <c r="F1473" s="5">
        <v>2</v>
      </c>
      <c r="G1473" s="5">
        <v>1.5</v>
      </c>
      <c r="H1473" s="5">
        <v>1.5</v>
      </c>
      <c r="I1473" s="5">
        <v>382.69</v>
      </c>
      <c r="J1473" s="5">
        <v>384.19</v>
      </c>
      <c r="K1473" s="5">
        <v>382.31</v>
      </c>
      <c r="L1473" s="5">
        <v>383.42700000000002</v>
      </c>
      <c r="M1473" s="6" t="s">
        <v>9370</v>
      </c>
      <c r="N1473" s="6" t="s">
        <v>9371</v>
      </c>
      <c r="O1473" s="6" t="s">
        <v>9372</v>
      </c>
      <c r="P1473" s="5">
        <v>0</v>
      </c>
      <c r="Q1473" s="5">
        <v>1</v>
      </c>
      <c r="R1473" s="6"/>
      <c r="S1473" s="7"/>
    </row>
    <row r="1474" spans="1:19" ht="13" x14ac:dyDescent="0.15">
      <c r="A1474" s="5">
        <v>397</v>
      </c>
      <c r="B1474" s="6" t="s">
        <v>28</v>
      </c>
      <c r="C1474" s="6" t="s">
        <v>4252</v>
      </c>
      <c r="D1474" s="5">
        <v>71</v>
      </c>
      <c r="E1474" s="6" t="s">
        <v>1619</v>
      </c>
      <c r="F1474" s="5">
        <v>3</v>
      </c>
      <c r="G1474" s="5">
        <v>1.5</v>
      </c>
      <c r="H1474" s="5">
        <v>1.5</v>
      </c>
      <c r="I1474" s="5">
        <v>384.19</v>
      </c>
      <c r="J1474" s="5">
        <v>385.69</v>
      </c>
      <c r="K1474" s="5">
        <v>383.42700000000002</v>
      </c>
      <c r="L1474" s="5">
        <v>384.54399999999998</v>
      </c>
      <c r="M1474" s="6" t="s">
        <v>9373</v>
      </c>
      <c r="N1474" s="6" t="s">
        <v>9374</v>
      </c>
      <c r="O1474" s="6" t="s">
        <v>9375</v>
      </c>
      <c r="P1474" s="5">
        <v>0</v>
      </c>
      <c r="Q1474" s="5">
        <v>1</v>
      </c>
      <c r="R1474" s="6"/>
      <c r="S1474" s="7"/>
    </row>
    <row r="1475" spans="1:19" ht="13" x14ac:dyDescent="0.15">
      <c r="A1475" s="5">
        <v>397</v>
      </c>
      <c r="B1475" s="6" t="s">
        <v>28</v>
      </c>
      <c r="C1475" s="6" t="s">
        <v>4252</v>
      </c>
      <c r="D1475" s="5">
        <v>71</v>
      </c>
      <c r="E1475" s="6" t="s">
        <v>1619</v>
      </c>
      <c r="F1475" s="5">
        <v>4</v>
      </c>
      <c r="G1475" s="5">
        <v>1.18</v>
      </c>
      <c r="H1475" s="5">
        <v>1.18</v>
      </c>
      <c r="I1475" s="5">
        <v>385.69</v>
      </c>
      <c r="J1475" s="5">
        <v>386.87</v>
      </c>
      <c r="K1475" s="5">
        <v>384.54399999999998</v>
      </c>
      <c r="L1475" s="5">
        <v>385.42200000000003</v>
      </c>
      <c r="M1475" s="6" t="s">
        <v>9376</v>
      </c>
      <c r="N1475" s="6" t="s">
        <v>9377</v>
      </c>
      <c r="O1475" s="6" t="s">
        <v>9378</v>
      </c>
      <c r="P1475" s="5">
        <v>0</v>
      </c>
      <c r="Q1475" s="5">
        <v>2</v>
      </c>
      <c r="R1475" s="6"/>
      <c r="S1475" s="7"/>
    </row>
    <row r="1476" spans="1:19" ht="13" x14ac:dyDescent="0.15">
      <c r="A1476" s="5">
        <v>397</v>
      </c>
      <c r="B1476" s="6" t="s">
        <v>28</v>
      </c>
      <c r="C1476" s="6" t="s">
        <v>4252</v>
      </c>
      <c r="D1476" s="5">
        <v>71</v>
      </c>
      <c r="E1476" s="6" t="s">
        <v>1619</v>
      </c>
      <c r="F1476" s="5">
        <v>5</v>
      </c>
      <c r="G1476" s="5">
        <v>0.53</v>
      </c>
      <c r="H1476" s="5">
        <v>0.53</v>
      </c>
      <c r="I1476" s="5">
        <v>386.87</v>
      </c>
      <c r="J1476" s="5">
        <v>387.4</v>
      </c>
      <c r="K1476" s="5">
        <v>385.42200000000003</v>
      </c>
      <c r="L1476" s="5">
        <v>385.81700000000001</v>
      </c>
      <c r="M1476" s="6" t="s">
        <v>9379</v>
      </c>
      <c r="N1476" s="6" t="s">
        <v>9380</v>
      </c>
      <c r="O1476" s="6" t="s">
        <v>9381</v>
      </c>
      <c r="P1476" s="5">
        <v>0</v>
      </c>
      <c r="Q1476" s="5">
        <v>1</v>
      </c>
      <c r="R1476" s="6"/>
      <c r="S1476" s="7"/>
    </row>
    <row r="1477" spans="1:19" ht="13" x14ac:dyDescent="0.15">
      <c r="A1477" s="5">
        <v>397</v>
      </c>
      <c r="B1477" s="6" t="s">
        <v>28</v>
      </c>
      <c r="C1477" s="6" t="s">
        <v>4252</v>
      </c>
      <c r="D1477" s="5">
        <v>71</v>
      </c>
      <c r="E1477" s="6" t="s">
        <v>1619</v>
      </c>
      <c r="F1477" s="6" t="s">
        <v>119</v>
      </c>
      <c r="G1477" s="5">
        <v>0.38</v>
      </c>
      <c r="H1477" s="5">
        <v>0.38</v>
      </c>
      <c r="I1477" s="5">
        <v>387.4</v>
      </c>
      <c r="J1477" s="5">
        <v>387.78</v>
      </c>
      <c r="K1477" s="5">
        <v>385.81700000000001</v>
      </c>
      <c r="L1477" s="5">
        <v>386.1</v>
      </c>
      <c r="M1477" s="6" t="s">
        <v>9382</v>
      </c>
      <c r="N1477" s="6" t="s">
        <v>9383</v>
      </c>
      <c r="O1477" s="6" t="s">
        <v>9384</v>
      </c>
      <c r="P1477" s="5">
        <v>1</v>
      </c>
      <c r="Q1477" s="5">
        <v>0</v>
      </c>
      <c r="R1477" s="6"/>
      <c r="S1477" s="7"/>
    </row>
    <row r="1478" spans="1:19" ht="13" x14ac:dyDescent="0.15">
      <c r="A1478" s="5">
        <v>397</v>
      </c>
      <c r="B1478" s="6" t="s">
        <v>28</v>
      </c>
      <c r="C1478" s="6" t="s">
        <v>4252</v>
      </c>
      <c r="D1478" s="5">
        <v>72</v>
      </c>
      <c r="E1478" s="6" t="s">
        <v>1619</v>
      </c>
      <c r="F1478" s="5">
        <v>1</v>
      </c>
      <c r="G1478" s="5">
        <v>1.49</v>
      </c>
      <c r="H1478" s="5">
        <v>1.49</v>
      </c>
      <c r="I1478" s="5">
        <v>386.1</v>
      </c>
      <c r="J1478" s="5">
        <v>387.59</v>
      </c>
      <c r="K1478" s="5">
        <v>386.1</v>
      </c>
      <c r="L1478" s="5">
        <v>387.23</v>
      </c>
      <c r="M1478" s="6" t="s">
        <v>9385</v>
      </c>
      <c r="N1478" s="6" t="s">
        <v>9386</v>
      </c>
      <c r="O1478" s="6" t="s">
        <v>9387</v>
      </c>
      <c r="P1478" s="5">
        <v>0</v>
      </c>
      <c r="Q1478" s="5">
        <v>1</v>
      </c>
      <c r="R1478" s="6"/>
      <c r="S1478" s="7"/>
    </row>
    <row r="1479" spans="1:19" ht="13" x14ac:dyDescent="0.15">
      <c r="A1479" s="5">
        <v>397</v>
      </c>
      <c r="B1479" s="6" t="s">
        <v>28</v>
      </c>
      <c r="C1479" s="6" t="s">
        <v>4252</v>
      </c>
      <c r="D1479" s="5">
        <v>72</v>
      </c>
      <c r="E1479" s="6" t="s">
        <v>1619</v>
      </c>
      <c r="F1479" s="5">
        <v>2</v>
      </c>
      <c r="G1479" s="5">
        <v>1.5</v>
      </c>
      <c r="H1479" s="5">
        <v>1.5</v>
      </c>
      <c r="I1479" s="5">
        <v>387.59</v>
      </c>
      <c r="J1479" s="5">
        <v>389.09</v>
      </c>
      <c r="K1479" s="5">
        <v>387.23</v>
      </c>
      <c r="L1479" s="5">
        <v>388.36700000000002</v>
      </c>
      <c r="M1479" s="6" t="s">
        <v>9388</v>
      </c>
      <c r="N1479" s="6" t="s">
        <v>9389</v>
      </c>
      <c r="O1479" s="6" t="s">
        <v>9390</v>
      </c>
      <c r="P1479" s="5">
        <v>0</v>
      </c>
      <c r="Q1479" s="5">
        <v>1</v>
      </c>
      <c r="R1479" s="6"/>
      <c r="S1479" s="7"/>
    </row>
    <row r="1480" spans="1:19" ht="13" x14ac:dyDescent="0.15">
      <c r="A1480" s="5">
        <v>397</v>
      </c>
      <c r="B1480" s="6" t="s">
        <v>28</v>
      </c>
      <c r="C1480" s="6" t="s">
        <v>4252</v>
      </c>
      <c r="D1480" s="5">
        <v>72</v>
      </c>
      <c r="E1480" s="6" t="s">
        <v>1619</v>
      </c>
      <c r="F1480" s="5">
        <v>3</v>
      </c>
      <c r="G1480" s="5">
        <v>1.47</v>
      </c>
      <c r="H1480" s="5">
        <v>1.47</v>
      </c>
      <c r="I1480" s="5">
        <v>389.09</v>
      </c>
      <c r="J1480" s="5">
        <v>390.56</v>
      </c>
      <c r="K1480" s="5">
        <v>388.36700000000002</v>
      </c>
      <c r="L1480" s="5">
        <v>389.48200000000003</v>
      </c>
      <c r="M1480" s="6" t="s">
        <v>9391</v>
      </c>
      <c r="N1480" s="6" t="s">
        <v>9392</v>
      </c>
      <c r="O1480" s="6" t="s">
        <v>9393</v>
      </c>
      <c r="P1480" s="5">
        <v>0</v>
      </c>
      <c r="Q1480" s="5">
        <v>2</v>
      </c>
      <c r="R1480" s="6"/>
      <c r="S1480" s="7"/>
    </row>
    <row r="1481" spans="1:19" ht="13" x14ac:dyDescent="0.15">
      <c r="A1481" s="5">
        <v>397</v>
      </c>
      <c r="B1481" s="6" t="s">
        <v>28</v>
      </c>
      <c r="C1481" s="6" t="s">
        <v>4252</v>
      </c>
      <c r="D1481" s="5">
        <v>72</v>
      </c>
      <c r="E1481" s="6" t="s">
        <v>1619</v>
      </c>
      <c r="F1481" s="5">
        <v>4</v>
      </c>
      <c r="G1481" s="5">
        <v>1.51</v>
      </c>
      <c r="H1481" s="5">
        <v>1.51</v>
      </c>
      <c r="I1481" s="5">
        <v>390.56</v>
      </c>
      <c r="J1481" s="5">
        <v>392.07</v>
      </c>
      <c r="K1481" s="5">
        <v>389.48200000000003</v>
      </c>
      <c r="L1481" s="5">
        <v>390.62700000000001</v>
      </c>
      <c r="M1481" s="6" t="s">
        <v>9394</v>
      </c>
      <c r="N1481" s="6" t="s">
        <v>9395</v>
      </c>
      <c r="O1481" s="6" t="s">
        <v>9396</v>
      </c>
      <c r="P1481" s="5">
        <v>1</v>
      </c>
      <c r="Q1481" s="5">
        <v>1</v>
      </c>
      <c r="R1481" s="6"/>
      <c r="S1481" s="7"/>
    </row>
    <row r="1482" spans="1:19" ht="13" x14ac:dyDescent="0.15">
      <c r="A1482" s="5">
        <v>397</v>
      </c>
      <c r="B1482" s="6" t="s">
        <v>28</v>
      </c>
      <c r="C1482" s="6" t="s">
        <v>4252</v>
      </c>
      <c r="D1482" s="5">
        <v>72</v>
      </c>
      <c r="E1482" s="6" t="s">
        <v>1619</v>
      </c>
      <c r="F1482" s="6" t="s">
        <v>119</v>
      </c>
      <c r="G1482" s="5">
        <v>0.36</v>
      </c>
      <c r="H1482" s="5">
        <v>0.36</v>
      </c>
      <c r="I1482" s="5">
        <v>392.07</v>
      </c>
      <c r="J1482" s="5">
        <v>392.43</v>
      </c>
      <c r="K1482" s="5">
        <v>390.62700000000001</v>
      </c>
      <c r="L1482" s="5">
        <v>390.9</v>
      </c>
      <c r="M1482" s="6" t="s">
        <v>9397</v>
      </c>
      <c r="N1482" s="6" t="s">
        <v>9398</v>
      </c>
      <c r="O1482" s="6" t="s">
        <v>9399</v>
      </c>
      <c r="P1482" s="5">
        <v>1</v>
      </c>
      <c r="Q1482" s="5">
        <v>0</v>
      </c>
      <c r="R1482" s="6"/>
      <c r="S1482" s="7"/>
    </row>
    <row r="1483" spans="1:19" ht="13" x14ac:dyDescent="0.15">
      <c r="A1483" s="5">
        <v>397</v>
      </c>
      <c r="B1483" s="6" t="s">
        <v>28</v>
      </c>
      <c r="C1483" s="6" t="s">
        <v>4252</v>
      </c>
      <c r="D1483" s="5">
        <v>73</v>
      </c>
      <c r="E1483" s="6" t="s">
        <v>1619</v>
      </c>
      <c r="F1483" s="5">
        <v>1</v>
      </c>
      <c r="G1483" s="5">
        <v>1.49</v>
      </c>
      <c r="H1483" s="5">
        <v>1.49</v>
      </c>
      <c r="I1483" s="5">
        <v>390.9</v>
      </c>
      <c r="J1483" s="5">
        <v>392.39</v>
      </c>
      <c r="K1483" s="5">
        <v>390.9</v>
      </c>
      <c r="L1483" s="5">
        <v>392.05500000000001</v>
      </c>
      <c r="M1483" s="6" t="s">
        <v>9400</v>
      </c>
      <c r="N1483" s="6" t="s">
        <v>9401</v>
      </c>
      <c r="O1483" s="6" t="s">
        <v>9402</v>
      </c>
      <c r="P1483" s="5">
        <v>0</v>
      </c>
      <c r="Q1483" s="5">
        <v>1</v>
      </c>
      <c r="R1483" s="6"/>
      <c r="S1483" s="7"/>
    </row>
    <row r="1484" spans="1:19" ht="13" x14ac:dyDescent="0.15">
      <c r="A1484" s="5">
        <v>397</v>
      </c>
      <c r="B1484" s="6" t="s">
        <v>28</v>
      </c>
      <c r="C1484" s="6" t="s">
        <v>4252</v>
      </c>
      <c r="D1484" s="5">
        <v>73</v>
      </c>
      <c r="E1484" s="6" t="s">
        <v>1619</v>
      </c>
      <c r="F1484" s="5">
        <v>2</v>
      </c>
      <c r="G1484" s="5">
        <v>1.5</v>
      </c>
      <c r="H1484" s="5">
        <v>1.5</v>
      </c>
      <c r="I1484" s="5">
        <v>392.39</v>
      </c>
      <c r="J1484" s="5">
        <v>393.89</v>
      </c>
      <c r="K1484" s="5">
        <v>392.05500000000001</v>
      </c>
      <c r="L1484" s="5">
        <v>393.21800000000002</v>
      </c>
      <c r="M1484" s="6" t="s">
        <v>9403</v>
      </c>
      <c r="N1484" s="6" t="s">
        <v>9404</v>
      </c>
      <c r="O1484" s="6" t="s">
        <v>9405</v>
      </c>
      <c r="P1484" s="5">
        <v>0</v>
      </c>
      <c r="Q1484" s="5">
        <v>1</v>
      </c>
      <c r="R1484" s="6"/>
      <c r="S1484" s="7"/>
    </row>
    <row r="1485" spans="1:19" ht="13" x14ac:dyDescent="0.15">
      <c r="A1485" s="5">
        <v>397</v>
      </c>
      <c r="B1485" s="6" t="s">
        <v>28</v>
      </c>
      <c r="C1485" s="6" t="s">
        <v>4252</v>
      </c>
      <c r="D1485" s="5">
        <v>73</v>
      </c>
      <c r="E1485" s="6" t="s">
        <v>1619</v>
      </c>
      <c r="F1485" s="5">
        <v>3</v>
      </c>
      <c r="G1485" s="5">
        <v>1.5</v>
      </c>
      <c r="H1485" s="5">
        <v>1.5</v>
      </c>
      <c r="I1485" s="5">
        <v>393.89</v>
      </c>
      <c r="J1485" s="5">
        <v>395.39</v>
      </c>
      <c r="K1485" s="5">
        <v>393.21800000000002</v>
      </c>
      <c r="L1485" s="5">
        <v>394.38099999999997</v>
      </c>
      <c r="M1485" s="6" t="s">
        <v>9406</v>
      </c>
      <c r="N1485" s="6" t="s">
        <v>9407</v>
      </c>
      <c r="O1485" s="6" t="s">
        <v>9408</v>
      </c>
      <c r="P1485" s="5">
        <v>0</v>
      </c>
      <c r="Q1485" s="5">
        <v>2</v>
      </c>
      <c r="R1485" s="6"/>
      <c r="S1485" s="7"/>
    </row>
    <row r="1486" spans="1:19" ht="13" x14ac:dyDescent="0.15">
      <c r="A1486" s="5">
        <v>397</v>
      </c>
      <c r="B1486" s="6" t="s">
        <v>28</v>
      </c>
      <c r="C1486" s="6" t="s">
        <v>4252</v>
      </c>
      <c r="D1486" s="5">
        <v>73</v>
      </c>
      <c r="E1486" s="6" t="s">
        <v>1619</v>
      </c>
      <c r="F1486" s="5">
        <v>4</v>
      </c>
      <c r="G1486" s="5">
        <v>1.48</v>
      </c>
      <c r="H1486" s="5">
        <v>1.48</v>
      </c>
      <c r="I1486" s="5">
        <v>395.39</v>
      </c>
      <c r="J1486" s="5">
        <v>396.87</v>
      </c>
      <c r="K1486" s="5">
        <v>394.38099999999997</v>
      </c>
      <c r="L1486" s="5">
        <v>395.529</v>
      </c>
      <c r="M1486" s="6" t="s">
        <v>9409</v>
      </c>
      <c r="N1486" s="6" t="s">
        <v>9410</v>
      </c>
      <c r="O1486" s="6" t="s">
        <v>9411</v>
      </c>
      <c r="P1486" s="5">
        <v>0</v>
      </c>
      <c r="Q1486" s="5">
        <v>1</v>
      </c>
      <c r="R1486" s="6"/>
      <c r="S1486" s="7"/>
    </row>
    <row r="1487" spans="1:19" ht="13" x14ac:dyDescent="0.15">
      <c r="A1487" s="5">
        <v>397</v>
      </c>
      <c r="B1487" s="6" t="s">
        <v>28</v>
      </c>
      <c r="C1487" s="6" t="s">
        <v>4252</v>
      </c>
      <c r="D1487" s="5">
        <v>73</v>
      </c>
      <c r="E1487" s="6" t="s">
        <v>1619</v>
      </c>
      <c r="F1487" s="6" t="s">
        <v>119</v>
      </c>
      <c r="G1487" s="5">
        <v>0.35</v>
      </c>
      <c r="H1487" s="5">
        <v>0.35</v>
      </c>
      <c r="I1487" s="5">
        <v>396.87</v>
      </c>
      <c r="J1487" s="5">
        <v>397.22</v>
      </c>
      <c r="K1487" s="5">
        <v>395.529</v>
      </c>
      <c r="L1487" s="5">
        <v>395.8</v>
      </c>
      <c r="M1487" s="6" t="s">
        <v>9412</v>
      </c>
      <c r="N1487" s="6" t="s">
        <v>9413</v>
      </c>
      <c r="O1487" s="6" t="s">
        <v>9414</v>
      </c>
      <c r="P1487" s="5">
        <v>1</v>
      </c>
      <c r="Q1487" s="5">
        <v>0</v>
      </c>
      <c r="R1487" s="6"/>
      <c r="S1487" s="7"/>
    </row>
    <row r="1488" spans="1:19" ht="13" x14ac:dyDescent="0.15">
      <c r="A1488" s="5">
        <v>397</v>
      </c>
      <c r="B1488" s="6" t="s">
        <v>28</v>
      </c>
      <c r="C1488" s="6" t="s">
        <v>4252</v>
      </c>
      <c r="D1488" s="5">
        <v>74</v>
      </c>
      <c r="E1488" s="6" t="s">
        <v>1619</v>
      </c>
      <c r="F1488" s="5">
        <v>1</v>
      </c>
      <c r="G1488" s="5">
        <v>1.5</v>
      </c>
      <c r="H1488" s="5">
        <v>1.5</v>
      </c>
      <c r="I1488" s="5">
        <v>395.8</v>
      </c>
      <c r="J1488" s="5">
        <v>397.3</v>
      </c>
      <c r="K1488" s="5">
        <v>395.8</v>
      </c>
      <c r="L1488" s="5">
        <v>396.74700000000001</v>
      </c>
      <c r="M1488" s="6" t="s">
        <v>9415</v>
      </c>
      <c r="N1488" s="6" t="s">
        <v>9416</v>
      </c>
      <c r="O1488" s="6" t="s">
        <v>9417</v>
      </c>
      <c r="P1488" s="5">
        <v>0</v>
      </c>
      <c r="Q1488" s="5">
        <v>1</v>
      </c>
      <c r="R1488" s="6"/>
      <c r="S1488" s="7"/>
    </row>
    <row r="1489" spans="1:19" ht="13" x14ac:dyDescent="0.15">
      <c r="A1489" s="5">
        <v>397</v>
      </c>
      <c r="B1489" s="6" t="s">
        <v>28</v>
      </c>
      <c r="C1489" s="6" t="s">
        <v>4252</v>
      </c>
      <c r="D1489" s="5">
        <v>74</v>
      </c>
      <c r="E1489" s="6" t="s">
        <v>1619</v>
      </c>
      <c r="F1489" s="5">
        <v>2</v>
      </c>
      <c r="G1489" s="5">
        <v>1.49</v>
      </c>
      <c r="H1489" s="5">
        <v>1.49</v>
      </c>
      <c r="I1489" s="5">
        <v>397.3</v>
      </c>
      <c r="J1489" s="5">
        <v>398.79</v>
      </c>
      <c r="K1489" s="5">
        <v>396.74700000000001</v>
      </c>
      <c r="L1489" s="5">
        <v>397.68799999999999</v>
      </c>
      <c r="M1489" s="6" t="s">
        <v>9418</v>
      </c>
      <c r="N1489" s="6" t="s">
        <v>9419</v>
      </c>
      <c r="O1489" s="6" t="s">
        <v>9420</v>
      </c>
      <c r="P1489" s="5">
        <v>0</v>
      </c>
      <c r="Q1489" s="5">
        <v>1</v>
      </c>
      <c r="R1489" s="6"/>
      <c r="S1489" s="7"/>
    </row>
    <row r="1490" spans="1:19" ht="13" x14ac:dyDescent="0.15">
      <c r="A1490" s="5">
        <v>397</v>
      </c>
      <c r="B1490" s="6" t="s">
        <v>28</v>
      </c>
      <c r="C1490" s="6" t="s">
        <v>4252</v>
      </c>
      <c r="D1490" s="5">
        <v>74</v>
      </c>
      <c r="E1490" s="6" t="s">
        <v>1619</v>
      </c>
      <c r="F1490" s="5">
        <v>3</v>
      </c>
      <c r="G1490" s="5">
        <v>1.5</v>
      </c>
      <c r="H1490" s="5">
        <v>1.5</v>
      </c>
      <c r="I1490" s="5">
        <v>398.79</v>
      </c>
      <c r="J1490" s="5">
        <v>400.29</v>
      </c>
      <c r="K1490" s="5">
        <v>397.68799999999999</v>
      </c>
      <c r="L1490" s="5">
        <v>398.63600000000002</v>
      </c>
      <c r="M1490" s="6" t="s">
        <v>9421</v>
      </c>
      <c r="N1490" s="6" t="s">
        <v>9422</v>
      </c>
      <c r="O1490" s="6" t="s">
        <v>9423</v>
      </c>
      <c r="P1490" s="5">
        <v>0</v>
      </c>
      <c r="Q1490" s="5">
        <v>2</v>
      </c>
      <c r="R1490" s="6"/>
      <c r="S1490" s="7"/>
    </row>
    <row r="1491" spans="1:19" ht="13" x14ac:dyDescent="0.15">
      <c r="A1491" s="5">
        <v>397</v>
      </c>
      <c r="B1491" s="6" t="s">
        <v>28</v>
      </c>
      <c r="C1491" s="6" t="s">
        <v>4252</v>
      </c>
      <c r="D1491" s="5">
        <v>74</v>
      </c>
      <c r="E1491" s="6" t="s">
        <v>1619</v>
      </c>
      <c r="F1491" s="5">
        <v>4</v>
      </c>
      <c r="G1491" s="5">
        <v>1.5</v>
      </c>
      <c r="H1491" s="5">
        <v>1.5</v>
      </c>
      <c r="I1491" s="5">
        <v>400.29</v>
      </c>
      <c r="J1491" s="5">
        <v>401.79</v>
      </c>
      <c r="K1491" s="5">
        <v>398.63600000000002</v>
      </c>
      <c r="L1491" s="5">
        <v>399.58300000000003</v>
      </c>
      <c r="M1491" s="6" t="s">
        <v>9424</v>
      </c>
      <c r="N1491" s="6" t="s">
        <v>9425</v>
      </c>
      <c r="O1491" s="6" t="s">
        <v>9426</v>
      </c>
      <c r="P1491" s="5">
        <v>0</v>
      </c>
      <c r="Q1491" s="5">
        <v>1</v>
      </c>
      <c r="R1491" s="6"/>
      <c r="S1491" s="7"/>
    </row>
    <row r="1492" spans="1:19" ht="13" x14ac:dyDescent="0.15">
      <c r="A1492" s="5">
        <v>397</v>
      </c>
      <c r="B1492" s="6" t="s">
        <v>28</v>
      </c>
      <c r="C1492" s="6" t="s">
        <v>4252</v>
      </c>
      <c r="D1492" s="5">
        <v>74</v>
      </c>
      <c r="E1492" s="6" t="s">
        <v>1619</v>
      </c>
      <c r="F1492" s="5">
        <v>5</v>
      </c>
      <c r="G1492" s="5">
        <v>1.23</v>
      </c>
      <c r="H1492" s="5">
        <v>1.23</v>
      </c>
      <c r="I1492" s="5">
        <v>401.79</v>
      </c>
      <c r="J1492" s="5">
        <v>403.02</v>
      </c>
      <c r="K1492" s="5">
        <v>399.58300000000003</v>
      </c>
      <c r="L1492" s="5">
        <v>400.36</v>
      </c>
      <c r="M1492" s="6" t="s">
        <v>9427</v>
      </c>
      <c r="N1492" s="6" t="s">
        <v>9428</v>
      </c>
      <c r="O1492" s="6" t="s">
        <v>9429</v>
      </c>
      <c r="P1492" s="5">
        <v>1</v>
      </c>
      <c r="Q1492" s="5">
        <v>1</v>
      </c>
      <c r="R1492" s="6"/>
      <c r="S1492" s="7"/>
    </row>
    <row r="1493" spans="1:19" ht="13" x14ac:dyDescent="0.15">
      <c r="A1493" s="5">
        <v>397</v>
      </c>
      <c r="B1493" s="6" t="s">
        <v>28</v>
      </c>
      <c r="C1493" s="6" t="s">
        <v>4252</v>
      </c>
      <c r="D1493" s="5">
        <v>74</v>
      </c>
      <c r="E1493" s="6" t="s">
        <v>1619</v>
      </c>
      <c r="F1493" s="6" t="s">
        <v>119</v>
      </c>
      <c r="G1493" s="5">
        <v>0.38</v>
      </c>
      <c r="H1493" s="5">
        <v>0.38</v>
      </c>
      <c r="I1493" s="5">
        <v>403.02</v>
      </c>
      <c r="J1493" s="5">
        <v>403.4</v>
      </c>
      <c r="K1493" s="5">
        <v>400.36</v>
      </c>
      <c r="L1493" s="5">
        <v>400.6</v>
      </c>
      <c r="M1493" s="6" t="s">
        <v>9430</v>
      </c>
      <c r="N1493" s="6" t="s">
        <v>9431</v>
      </c>
      <c r="O1493" s="6" t="s">
        <v>9432</v>
      </c>
      <c r="P1493" s="5">
        <v>1</v>
      </c>
      <c r="Q1493" s="5">
        <v>0</v>
      </c>
      <c r="R1493" s="6"/>
      <c r="S1493" s="7"/>
    </row>
    <row r="1494" spans="1:19" ht="13" x14ac:dyDescent="0.15">
      <c r="A1494" s="5">
        <v>397</v>
      </c>
      <c r="B1494" s="6" t="s">
        <v>28</v>
      </c>
      <c r="C1494" s="6" t="s">
        <v>4252</v>
      </c>
      <c r="D1494" s="5">
        <v>75</v>
      </c>
      <c r="E1494" s="6" t="s">
        <v>1619</v>
      </c>
      <c r="F1494" s="5">
        <v>1</v>
      </c>
      <c r="G1494" s="5">
        <v>1.49</v>
      </c>
      <c r="H1494" s="5">
        <v>1.49</v>
      </c>
      <c r="I1494" s="5">
        <v>400.6</v>
      </c>
      <c r="J1494" s="5">
        <v>402.09</v>
      </c>
      <c r="K1494" s="5">
        <v>400.6</v>
      </c>
      <c r="L1494" s="5">
        <v>401.613</v>
      </c>
      <c r="M1494" s="6" t="s">
        <v>9433</v>
      </c>
      <c r="N1494" s="6" t="s">
        <v>9434</v>
      </c>
      <c r="O1494" s="6" t="s">
        <v>9435</v>
      </c>
      <c r="P1494" s="5">
        <v>0</v>
      </c>
      <c r="Q1494" s="5">
        <v>1</v>
      </c>
      <c r="R1494" s="6"/>
      <c r="S1494" s="7"/>
    </row>
    <row r="1495" spans="1:19" ht="13" x14ac:dyDescent="0.15">
      <c r="A1495" s="5">
        <v>397</v>
      </c>
      <c r="B1495" s="6" t="s">
        <v>28</v>
      </c>
      <c r="C1495" s="6" t="s">
        <v>4252</v>
      </c>
      <c r="D1495" s="5">
        <v>75</v>
      </c>
      <c r="E1495" s="6" t="s">
        <v>1619</v>
      </c>
      <c r="F1495" s="5">
        <v>2</v>
      </c>
      <c r="G1495" s="5">
        <v>1.49</v>
      </c>
      <c r="H1495" s="5">
        <v>1.49</v>
      </c>
      <c r="I1495" s="5">
        <v>402.09</v>
      </c>
      <c r="J1495" s="5">
        <v>403.58</v>
      </c>
      <c r="K1495" s="5">
        <v>401.613</v>
      </c>
      <c r="L1495" s="5">
        <v>402.625</v>
      </c>
      <c r="M1495" s="6" t="s">
        <v>9436</v>
      </c>
      <c r="N1495" s="6" t="s">
        <v>9437</v>
      </c>
      <c r="O1495" s="6" t="s">
        <v>9438</v>
      </c>
      <c r="P1495" s="5">
        <v>0</v>
      </c>
      <c r="Q1495" s="5">
        <v>1</v>
      </c>
      <c r="R1495" s="6"/>
      <c r="S1495" s="7"/>
    </row>
    <row r="1496" spans="1:19" ht="13" x14ac:dyDescent="0.15">
      <c r="A1496" s="5">
        <v>397</v>
      </c>
      <c r="B1496" s="6" t="s">
        <v>28</v>
      </c>
      <c r="C1496" s="6" t="s">
        <v>4252</v>
      </c>
      <c r="D1496" s="5">
        <v>75</v>
      </c>
      <c r="E1496" s="6" t="s">
        <v>1619</v>
      </c>
      <c r="F1496" s="5">
        <v>3</v>
      </c>
      <c r="G1496" s="5">
        <v>1.5</v>
      </c>
      <c r="H1496" s="5">
        <v>1.5</v>
      </c>
      <c r="I1496" s="5">
        <v>403.58</v>
      </c>
      <c r="J1496" s="5">
        <v>405.08</v>
      </c>
      <c r="K1496" s="5">
        <v>402.625</v>
      </c>
      <c r="L1496" s="5">
        <v>403.64499999999998</v>
      </c>
      <c r="M1496" s="6" t="s">
        <v>9439</v>
      </c>
      <c r="N1496" s="6" t="s">
        <v>9440</v>
      </c>
      <c r="O1496" s="6" t="s">
        <v>9441</v>
      </c>
      <c r="P1496" s="5">
        <v>0</v>
      </c>
      <c r="Q1496" s="5">
        <v>2</v>
      </c>
      <c r="R1496" s="6"/>
      <c r="S1496" s="7"/>
    </row>
    <row r="1497" spans="1:19" ht="13" x14ac:dyDescent="0.15">
      <c r="A1497" s="5">
        <v>397</v>
      </c>
      <c r="B1497" s="6" t="s">
        <v>28</v>
      </c>
      <c r="C1497" s="6" t="s">
        <v>4252</v>
      </c>
      <c r="D1497" s="5">
        <v>75</v>
      </c>
      <c r="E1497" s="6" t="s">
        <v>1619</v>
      </c>
      <c r="F1497" s="5">
        <v>4</v>
      </c>
      <c r="G1497" s="5">
        <v>1.5</v>
      </c>
      <c r="H1497" s="5">
        <v>1.5</v>
      </c>
      <c r="I1497" s="5">
        <v>405.08</v>
      </c>
      <c r="J1497" s="5">
        <v>406.58</v>
      </c>
      <c r="K1497" s="5">
        <v>403.64499999999998</v>
      </c>
      <c r="L1497" s="5">
        <v>404.66399999999999</v>
      </c>
      <c r="M1497" s="6" t="s">
        <v>9442</v>
      </c>
      <c r="N1497" s="6" t="s">
        <v>9443</v>
      </c>
      <c r="O1497" s="6" t="s">
        <v>9444</v>
      </c>
      <c r="P1497" s="5">
        <v>0</v>
      </c>
      <c r="Q1497" s="5">
        <v>1</v>
      </c>
      <c r="R1497" s="6"/>
      <c r="S1497" s="7"/>
    </row>
    <row r="1498" spans="1:19" ht="13" x14ac:dyDescent="0.15">
      <c r="A1498" s="5">
        <v>397</v>
      </c>
      <c r="B1498" s="6" t="s">
        <v>28</v>
      </c>
      <c r="C1498" s="6" t="s">
        <v>4252</v>
      </c>
      <c r="D1498" s="5">
        <v>75</v>
      </c>
      <c r="E1498" s="6" t="s">
        <v>1619</v>
      </c>
      <c r="F1498" s="5">
        <v>5</v>
      </c>
      <c r="G1498" s="5">
        <v>0.85</v>
      </c>
      <c r="H1498" s="5">
        <v>0.85</v>
      </c>
      <c r="I1498" s="5">
        <v>406.58</v>
      </c>
      <c r="J1498" s="5">
        <v>407.43</v>
      </c>
      <c r="K1498" s="5">
        <v>404.66399999999999</v>
      </c>
      <c r="L1498" s="5">
        <v>405.24200000000002</v>
      </c>
      <c r="M1498" s="6" t="s">
        <v>9445</v>
      </c>
      <c r="N1498" s="6" t="s">
        <v>9446</v>
      </c>
      <c r="O1498" s="6" t="s">
        <v>9447</v>
      </c>
      <c r="P1498" s="5">
        <v>1</v>
      </c>
      <c r="Q1498" s="5">
        <v>0</v>
      </c>
      <c r="R1498" s="6"/>
      <c r="S1498" s="7"/>
    </row>
    <row r="1499" spans="1:19" ht="13" x14ac:dyDescent="0.15">
      <c r="A1499" s="5">
        <v>397</v>
      </c>
      <c r="B1499" s="6" t="s">
        <v>28</v>
      </c>
      <c r="C1499" s="6" t="s">
        <v>4252</v>
      </c>
      <c r="D1499" s="5">
        <v>75</v>
      </c>
      <c r="E1499" s="6" t="s">
        <v>1619</v>
      </c>
      <c r="F1499" s="6" t="s">
        <v>119</v>
      </c>
      <c r="G1499" s="5">
        <v>0.38</v>
      </c>
      <c r="H1499" s="5">
        <v>0.38</v>
      </c>
      <c r="I1499" s="5">
        <v>407.43</v>
      </c>
      <c r="J1499" s="5">
        <v>407.81</v>
      </c>
      <c r="K1499" s="5">
        <v>405.24200000000002</v>
      </c>
      <c r="L1499" s="5">
        <v>405.5</v>
      </c>
      <c r="M1499" s="6" t="s">
        <v>9448</v>
      </c>
      <c r="N1499" s="6" t="s">
        <v>9449</v>
      </c>
      <c r="O1499" s="6" t="s">
        <v>9450</v>
      </c>
      <c r="P1499" s="5">
        <v>1</v>
      </c>
      <c r="Q1499" s="5">
        <v>0</v>
      </c>
      <c r="R1499" s="6"/>
      <c r="S1499" s="7"/>
    </row>
    <row r="1500" spans="1:19" ht="13" x14ac:dyDescent="0.15">
      <c r="A1500" s="5">
        <v>397</v>
      </c>
      <c r="B1500" s="6" t="s">
        <v>28</v>
      </c>
      <c r="C1500" s="6" t="s">
        <v>4252</v>
      </c>
      <c r="D1500" s="5">
        <v>76</v>
      </c>
      <c r="E1500" s="6" t="s">
        <v>1619</v>
      </c>
      <c r="F1500" s="5">
        <v>1</v>
      </c>
      <c r="G1500" s="5">
        <v>1.49</v>
      </c>
      <c r="H1500" s="5">
        <v>1.49</v>
      </c>
      <c r="I1500" s="5">
        <v>405.5</v>
      </c>
      <c r="J1500" s="5">
        <v>406.99</v>
      </c>
      <c r="K1500" s="5">
        <v>405.5</v>
      </c>
      <c r="L1500" s="5">
        <v>406.589</v>
      </c>
      <c r="M1500" s="6" t="s">
        <v>9451</v>
      </c>
      <c r="N1500" s="6" t="s">
        <v>9452</v>
      </c>
      <c r="O1500" s="6" t="s">
        <v>9453</v>
      </c>
      <c r="P1500" s="5">
        <v>0</v>
      </c>
      <c r="Q1500" s="5">
        <v>1</v>
      </c>
      <c r="R1500" s="6"/>
      <c r="S1500" s="7"/>
    </row>
    <row r="1501" spans="1:19" ht="13" x14ac:dyDescent="0.15">
      <c r="A1501" s="5">
        <v>397</v>
      </c>
      <c r="B1501" s="6" t="s">
        <v>28</v>
      </c>
      <c r="C1501" s="6" t="s">
        <v>4252</v>
      </c>
      <c r="D1501" s="5">
        <v>76</v>
      </c>
      <c r="E1501" s="6" t="s">
        <v>1619</v>
      </c>
      <c r="F1501" s="5">
        <v>2</v>
      </c>
      <c r="G1501" s="5">
        <v>1.5</v>
      </c>
      <c r="H1501" s="5">
        <v>1.5</v>
      </c>
      <c r="I1501" s="5">
        <v>406.99</v>
      </c>
      <c r="J1501" s="5">
        <v>408.49</v>
      </c>
      <c r="K1501" s="5">
        <v>406.589</v>
      </c>
      <c r="L1501" s="5">
        <v>407.685</v>
      </c>
      <c r="M1501" s="6" t="s">
        <v>9454</v>
      </c>
      <c r="N1501" s="6" t="s">
        <v>9455</v>
      </c>
      <c r="O1501" s="6" t="s">
        <v>9456</v>
      </c>
      <c r="P1501" s="5">
        <v>0</v>
      </c>
      <c r="Q1501" s="5">
        <v>1</v>
      </c>
      <c r="R1501" s="6"/>
      <c r="S1501" s="7"/>
    </row>
    <row r="1502" spans="1:19" ht="13" x14ac:dyDescent="0.15">
      <c r="A1502" s="5">
        <v>397</v>
      </c>
      <c r="B1502" s="6" t="s">
        <v>28</v>
      </c>
      <c r="C1502" s="6" t="s">
        <v>4252</v>
      </c>
      <c r="D1502" s="5">
        <v>76</v>
      </c>
      <c r="E1502" s="6" t="s">
        <v>1619</v>
      </c>
      <c r="F1502" s="5">
        <v>3</v>
      </c>
      <c r="G1502" s="5">
        <v>1.5</v>
      </c>
      <c r="H1502" s="5">
        <v>1.5</v>
      </c>
      <c r="I1502" s="5">
        <v>408.49</v>
      </c>
      <c r="J1502" s="5">
        <v>409.99</v>
      </c>
      <c r="K1502" s="5">
        <v>407.685</v>
      </c>
      <c r="L1502" s="5">
        <v>408.78100000000001</v>
      </c>
      <c r="M1502" s="6" t="s">
        <v>9457</v>
      </c>
      <c r="N1502" s="6" t="s">
        <v>9458</v>
      </c>
      <c r="O1502" s="6" t="s">
        <v>9459</v>
      </c>
      <c r="P1502" s="5">
        <v>0</v>
      </c>
      <c r="Q1502" s="5">
        <v>1</v>
      </c>
      <c r="R1502" s="6"/>
      <c r="S1502" s="7"/>
    </row>
    <row r="1503" spans="1:19" ht="13" x14ac:dyDescent="0.15">
      <c r="A1503" s="5">
        <v>397</v>
      </c>
      <c r="B1503" s="6" t="s">
        <v>28</v>
      </c>
      <c r="C1503" s="6" t="s">
        <v>4252</v>
      </c>
      <c r="D1503" s="5">
        <v>76</v>
      </c>
      <c r="E1503" s="6" t="s">
        <v>1619</v>
      </c>
      <c r="F1503" s="5">
        <v>4</v>
      </c>
      <c r="G1503" s="5">
        <v>1.5</v>
      </c>
      <c r="H1503" s="5">
        <v>1.5</v>
      </c>
      <c r="I1503" s="5">
        <v>409.99</v>
      </c>
      <c r="J1503" s="5">
        <v>411.49</v>
      </c>
      <c r="K1503" s="5">
        <v>408.78100000000001</v>
      </c>
      <c r="L1503" s="5">
        <v>409.87700000000001</v>
      </c>
      <c r="M1503" s="6" t="s">
        <v>9460</v>
      </c>
      <c r="N1503" s="6" t="s">
        <v>9461</v>
      </c>
      <c r="O1503" s="6" t="s">
        <v>9462</v>
      </c>
      <c r="P1503" s="5">
        <v>0</v>
      </c>
      <c r="Q1503" s="5">
        <v>1</v>
      </c>
      <c r="R1503" s="6"/>
      <c r="S1503" s="7"/>
    </row>
    <row r="1504" spans="1:19" ht="13" x14ac:dyDescent="0.15">
      <c r="A1504" s="5">
        <v>397</v>
      </c>
      <c r="B1504" s="6" t="s">
        <v>28</v>
      </c>
      <c r="C1504" s="6" t="s">
        <v>4252</v>
      </c>
      <c r="D1504" s="5">
        <v>76</v>
      </c>
      <c r="E1504" s="6" t="s">
        <v>1619</v>
      </c>
      <c r="F1504" s="5">
        <v>5</v>
      </c>
      <c r="G1504" s="5">
        <v>1.5</v>
      </c>
      <c r="H1504" s="5">
        <v>1.5</v>
      </c>
      <c r="I1504" s="5">
        <v>411.49</v>
      </c>
      <c r="J1504" s="5">
        <v>412.99</v>
      </c>
      <c r="K1504" s="5">
        <v>409.87700000000001</v>
      </c>
      <c r="L1504" s="5">
        <v>410.97300000000001</v>
      </c>
      <c r="M1504" s="6" t="s">
        <v>9463</v>
      </c>
      <c r="N1504" s="6" t="s">
        <v>9464</v>
      </c>
      <c r="O1504" s="6" t="s">
        <v>9465</v>
      </c>
      <c r="P1504" s="5">
        <v>0</v>
      </c>
      <c r="Q1504" s="5">
        <v>2</v>
      </c>
      <c r="R1504" s="6"/>
      <c r="S1504" s="7"/>
    </row>
    <row r="1505" spans="1:19" ht="13" x14ac:dyDescent="0.15">
      <c r="A1505" s="5">
        <v>397</v>
      </c>
      <c r="B1505" s="6" t="s">
        <v>28</v>
      </c>
      <c r="C1505" s="6" t="s">
        <v>4252</v>
      </c>
      <c r="D1505" s="5">
        <v>76</v>
      </c>
      <c r="E1505" s="6" t="s">
        <v>1619</v>
      </c>
      <c r="F1505" s="5">
        <v>6</v>
      </c>
      <c r="G1505" s="5">
        <v>1.17</v>
      </c>
      <c r="H1505" s="5">
        <v>1.17</v>
      </c>
      <c r="I1505" s="5">
        <v>412.99</v>
      </c>
      <c r="J1505" s="5">
        <v>414.16</v>
      </c>
      <c r="K1505" s="5">
        <v>410.97300000000001</v>
      </c>
      <c r="L1505" s="5">
        <v>411.82799999999997</v>
      </c>
      <c r="M1505" s="6" t="s">
        <v>9466</v>
      </c>
      <c r="N1505" s="6" t="s">
        <v>9467</v>
      </c>
      <c r="O1505" s="6" t="s">
        <v>9468</v>
      </c>
      <c r="P1505" s="5">
        <v>0</v>
      </c>
      <c r="Q1505" s="5">
        <v>1</v>
      </c>
      <c r="R1505" s="6"/>
      <c r="S1505" s="7"/>
    </row>
    <row r="1506" spans="1:19" ht="13" x14ac:dyDescent="0.15">
      <c r="A1506" s="5">
        <v>397</v>
      </c>
      <c r="B1506" s="6" t="s">
        <v>28</v>
      </c>
      <c r="C1506" s="6" t="s">
        <v>4252</v>
      </c>
      <c r="D1506" s="5">
        <v>76</v>
      </c>
      <c r="E1506" s="6" t="s">
        <v>1619</v>
      </c>
      <c r="F1506" s="5">
        <v>7</v>
      </c>
      <c r="G1506" s="5">
        <v>0.56000000000000005</v>
      </c>
      <c r="H1506" s="5">
        <v>0.56000000000000005</v>
      </c>
      <c r="I1506" s="5">
        <v>414.16</v>
      </c>
      <c r="J1506" s="5">
        <v>414.72</v>
      </c>
      <c r="K1506" s="5">
        <v>411.82799999999997</v>
      </c>
      <c r="L1506" s="5">
        <v>412.23700000000002</v>
      </c>
      <c r="M1506" s="6" t="s">
        <v>9469</v>
      </c>
      <c r="N1506" s="6" t="s">
        <v>9470</v>
      </c>
      <c r="O1506" s="6" t="s">
        <v>9471</v>
      </c>
      <c r="P1506" s="5">
        <v>1</v>
      </c>
      <c r="Q1506" s="5">
        <v>1</v>
      </c>
      <c r="R1506" s="6"/>
      <c r="S1506" s="7"/>
    </row>
    <row r="1507" spans="1:19" ht="13" x14ac:dyDescent="0.15">
      <c r="A1507" s="5">
        <v>397</v>
      </c>
      <c r="B1507" s="6" t="s">
        <v>28</v>
      </c>
      <c r="C1507" s="6" t="s">
        <v>4252</v>
      </c>
      <c r="D1507" s="5">
        <v>76</v>
      </c>
      <c r="E1507" s="6" t="s">
        <v>1619</v>
      </c>
      <c r="F1507" s="6" t="s">
        <v>119</v>
      </c>
      <c r="G1507" s="5">
        <v>0.36</v>
      </c>
      <c r="H1507" s="5">
        <v>0.36</v>
      </c>
      <c r="I1507" s="5">
        <v>414.72</v>
      </c>
      <c r="J1507" s="5">
        <v>415.08</v>
      </c>
      <c r="K1507" s="5">
        <v>412.23700000000002</v>
      </c>
      <c r="L1507" s="5">
        <v>412.5</v>
      </c>
      <c r="M1507" s="6" t="s">
        <v>9472</v>
      </c>
      <c r="N1507" s="6" t="s">
        <v>9473</v>
      </c>
      <c r="O1507" s="6" t="s">
        <v>9474</v>
      </c>
      <c r="P1507" s="5">
        <v>1</v>
      </c>
      <c r="Q1507" s="5">
        <v>0</v>
      </c>
      <c r="R1507" s="6"/>
      <c r="S1507" s="7"/>
    </row>
    <row r="1508" spans="1:19" ht="13" x14ac:dyDescent="0.15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7"/>
    </row>
    <row r="1509" spans="1:19" ht="13" x14ac:dyDescent="0.15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</row>
    <row r="1510" spans="1:19" ht="13" x14ac:dyDescent="0.15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</row>
    <row r="1511" spans="1:19" ht="13" x14ac:dyDescent="0.15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</row>
    <row r="1512" spans="1:19" ht="13" x14ac:dyDescent="0.15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</row>
    <row r="1513" spans="1:19" ht="13" x14ac:dyDescent="0.15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</row>
    <row r="1514" spans="1:19" ht="13" x14ac:dyDescent="0.15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</row>
    <row r="1515" spans="1:19" ht="13" x14ac:dyDescent="0.15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</row>
    <row r="1516" spans="1:19" ht="13" x14ac:dyDescent="0.15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</row>
    <row r="1517" spans="1:19" ht="13" x14ac:dyDescent="0.15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</row>
    <row r="1518" spans="1:19" ht="13" x14ac:dyDescent="0.15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</row>
    <row r="1519" spans="1:19" ht="13" x14ac:dyDescent="0.15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</row>
    <row r="1520" spans="1:19" ht="13" x14ac:dyDescent="0.15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</row>
    <row r="1521" spans="1:19" ht="13" x14ac:dyDescent="0.15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</row>
    <row r="1522" spans="1:19" ht="13" x14ac:dyDescent="0.15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</row>
    <row r="1523" spans="1:19" ht="13" x14ac:dyDescent="0.15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</row>
    <row r="1524" spans="1:19" ht="13" x14ac:dyDescent="0.15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</row>
    <row r="1525" spans="1:19" ht="13" x14ac:dyDescent="0.15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</row>
    <row r="1526" spans="1:19" ht="13" x14ac:dyDescent="0.15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</row>
    <row r="1527" spans="1:19" ht="13" x14ac:dyDescent="0.15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</row>
    <row r="1528" spans="1:19" ht="13" x14ac:dyDescent="0.15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</row>
    <row r="1529" spans="1:19" ht="13" x14ac:dyDescent="0.15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</row>
    <row r="1530" spans="1:19" ht="13" x14ac:dyDescent="0.15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</row>
    <row r="1531" spans="1:19" ht="13" x14ac:dyDescent="0.15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</row>
    <row r="1532" spans="1:19" ht="13" x14ac:dyDescent="0.15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</row>
    <row r="1533" spans="1:19" ht="13" x14ac:dyDescent="0.15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</row>
    <row r="1534" spans="1:19" ht="13" x14ac:dyDescent="0.15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</row>
    <row r="1535" spans="1:19" ht="13" x14ac:dyDescent="0.15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</row>
    <row r="1536" spans="1:19" ht="13" x14ac:dyDescent="0.15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</row>
    <row r="1537" spans="1:19" ht="13" x14ac:dyDescent="0.15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</row>
    <row r="1538" spans="1:19" ht="13" x14ac:dyDescent="0.15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</row>
    <row r="1539" spans="1:19" ht="13" x14ac:dyDescent="0.15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</row>
    <row r="1540" spans="1:19" ht="13" x14ac:dyDescent="0.15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</row>
    <row r="1541" spans="1:19" ht="13" x14ac:dyDescent="0.15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</row>
    <row r="1542" spans="1:19" ht="13" x14ac:dyDescent="0.15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</row>
    <row r="1543" spans="1:19" ht="13" x14ac:dyDescent="0.15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</row>
    <row r="1544" spans="1:19" ht="13" x14ac:dyDescent="0.15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</row>
    <row r="1545" spans="1:19" ht="13" x14ac:dyDescent="0.15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</row>
    <row r="1546" spans="1:19" ht="13" x14ac:dyDescent="0.15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</row>
    <row r="1547" spans="1:19" ht="13" x14ac:dyDescent="0.15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</row>
    <row r="1548" spans="1:19" ht="13" x14ac:dyDescent="0.15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</row>
    <row r="1549" spans="1:19" ht="13" x14ac:dyDescent="0.15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</row>
    <row r="1550" spans="1:19" ht="13" x14ac:dyDescent="0.15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</row>
    <row r="1551" spans="1:19" ht="13" x14ac:dyDescent="0.15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</row>
    <row r="1552" spans="1:19" ht="13" x14ac:dyDescent="0.15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</row>
    <row r="1553" spans="1:19" ht="13" x14ac:dyDescent="0.15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</row>
    <row r="1554" spans="1:19" ht="13" x14ac:dyDescent="0.15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</row>
    <row r="1555" spans="1:19" ht="13" x14ac:dyDescent="0.15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</row>
    <row r="1556" spans="1:19" ht="13" x14ac:dyDescent="0.15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</row>
    <row r="1557" spans="1:19" ht="13" x14ac:dyDescent="0.15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</row>
    <row r="1558" spans="1:19" ht="13" x14ac:dyDescent="0.15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</row>
    <row r="1559" spans="1:19" ht="13" x14ac:dyDescent="0.15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</row>
    <row r="1560" spans="1:19" ht="13" x14ac:dyDescent="0.15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</row>
    <row r="1561" spans="1:19" ht="13" x14ac:dyDescent="0.15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</row>
    <row r="1562" spans="1:19" ht="13" x14ac:dyDescent="0.15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</row>
    <row r="1563" spans="1:19" ht="13" x14ac:dyDescent="0.15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</row>
    <row r="1564" spans="1:19" ht="13" x14ac:dyDescent="0.15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</row>
    <row r="1565" spans="1:19" ht="13" x14ac:dyDescent="0.15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</row>
    <row r="1566" spans="1:19" ht="13" x14ac:dyDescent="0.15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</row>
    <row r="1567" spans="1:19" ht="13" x14ac:dyDescent="0.15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</row>
    <row r="1568" spans="1:19" ht="13" x14ac:dyDescent="0.15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</row>
    <row r="1569" spans="1:19" ht="13" x14ac:dyDescent="0.15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</row>
    <row r="1570" spans="1:19" ht="13" x14ac:dyDescent="0.15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</row>
    <row r="1571" spans="1:19" ht="13" x14ac:dyDescent="0.15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</row>
    <row r="1572" spans="1:19" ht="13" x14ac:dyDescent="0.15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</row>
    <row r="1573" spans="1:19" ht="13" x14ac:dyDescent="0.15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</row>
    <row r="1574" spans="1:19" ht="13" x14ac:dyDescent="0.15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</row>
    <row r="1575" spans="1:19" ht="13" x14ac:dyDescent="0.15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</row>
    <row r="1576" spans="1:19" ht="13" x14ac:dyDescent="0.15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</row>
    <row r="1577" spans="1:19" ht="13" x14ac:dyDescent="0.15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</row>
    <row r="1578" spans="1:19" ht="13" x14ac:dyDescent="0.15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</row>
    <row r="1579" spans="1:19" ht="13" x14ac:dyDescent="0.15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</row>
    <row r="1580" spans="1:19" ht="13" x14ac:dyDescent="0.15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</row>
    <row r="1581" spans="1:19" ht="13" x14ac:dyDescent="0.15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</row>
    <row r="1582" spans="1:19" ht="13" x14ac:dyDescent="0.15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</row>
    <row r="1583" spans="1:19" ht="13" x14ac:dyDescent="0.15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</row>
    <row r="1584" spans="1:19" ht="13" x14ac:dyDescent="0.15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</row>
    <row r="1585" spans="1:19" ht="13" x14ac:dyDescent="0.15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</row>
    <row r="1586" spans="1:19" ht="13" x14ac:dyDescent="0.15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</row>
    <row r="1587" spans="1:19" ht="13" x14ac:dyDescent="0.15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</row>
    <row r="1588" spans="1:19" ht="13" x14ac:dyDescent="0.15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</row>
    <row r="1589" spans="1:19" ht="13" x14ac:dyDescent="0.15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</row>
    <row r="1590" spans="1:19" ht="13" x14ac:dyDescent="0.15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</row>
    <row r="1591" spans="1:19" ht="13" x14ac:dyDescent="0.15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</row>
    <row r="1592" spans="1:19" ht="13" x14ac:dyDescent="0.15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</row>
    <row r="1593" spans="1:19" ht="13" x14ac:dyDescent="0.15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</row>
    <row r="1594" spans="1:19" ht="13" x14ac:dyDescent="0.15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</row>
    <row r="1595" spans="1:19" ht="13" x14ac:dyDescent="0.15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</row>
    <row r="1596" spans="1:19" ht="13" x14ac:dyDescent="0.15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</row>
    <row r="1597" spans="1:19" ht="13" x14ac:dyDescent="0.15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</row>
    <row r="1598" spans="1:19" ht="13" x14ac:dyDescent="0.15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</row>
    <row r="1599" spans="1:19" ht="13" x14ac:dyDescent="0.15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</row>
    <row r="1600" spans="1:19" ht="13" x14ac:dyDescent="0.15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</row>
    <row r="1601" spans="1:19" ht="13" x14ac:dyDescent="0.15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</row>
    <row r="1602" spans="1:19" ht="13" x14ac:dyDescent="0.15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</row>
    <row r="1603" spans="1:19" ht="13" x14ac:dyDescent="0.15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</row>
    <row r="1604" spans="1:19" ht="13" x14ac:dyDescent="0.15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</row>
    <row r="1605" spans="1:19" ht="13" x14ac:dyDescent="0.15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</row>
    <row r="1606" spans="1:19" ht="13" x14ac:dyDescent="0.15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</row>
    <row r="1607" spans="1:19" ht="13" x14ac:dyDescent="0.15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</row>
    <row r="1608" spans="1:19" ht="13" x14ac:dyDescent="0.15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</row>
    <row r="1609" spans="1:19" ht="13" x14ac:dyDescent="0.15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</row>
    <row r="1610" spans="1:19" ht="13" x14ac:dyDescent="0.15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</row>
    <row r="1611" spans="1:19" ht="13" x14ac:dyDescent="0.15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</row>
    <row r="1612" spans="1:19" ht="13" x14ac:dyDescent="0.15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</row>
    <row r="1613" spans="1:19" ht="13" x14ac:dyDescent="0.15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</row>
    <row r="1614" spans="1:19" ht="13" x14ac:dyDescent="0.15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</row>
    <row r="1615" spans="1:19" ht="13" x14ac:dyDescent="0.15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</row>
    <row r="1616" spans="1:19" ht="13" x14ac:dyDescent="0.15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</row>
    <row r="1617" spans="1:19" ht="13" x14ac:dyDescent="0.15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</row>
    <row r="1618" spans="1:19" ht="13" x14ac:dyDescent="0.15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</row>
    <row r="1619" spans="1:19" ht="13" x14ac:dyDescent="0.15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</row>
    <row r="1620" spans="1:19" ht="13" x14ac:dyDescent="0.15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</row>
    <row r="1621" spans="1:19" ht="13" x14ac:dyDescent="0.15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</row>
    <row r="1622" spans="1:19" ht="13" x14ac:dyDescent="0.15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</row>
    <row r="1623" spans="1:19" ht="13" x14ac:dyDescent="0.15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</row>
    <row r="1624" spans="1:19" ht="13" x14ac:dyDescent="0.15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</row>
    <row r="1625" spans="1:19" ht="13" x14ac:dyDescent="0.15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</row>
    <row r="1626" spans="1:19" ht="13" x14ac:dyDescent="0.15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</row>
    <row r="1627" spans="1:19" ht="13" x14ac:dyDescent="0.15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</row>
    <row r="1628" spans="1:19" ht="13" x14ac:dyDescent="0.15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</row>
    <row r="1629" spans="1:19" ht="13" x14ac:dyDescent="0.15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</row>
    <row r="1630" spans="1:19" ht="13" x14ac:dyDescent="0.15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</row>
    <row r="1631" spans="1:19" ht="13" x14ac:dyDescent="0.15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</row>
    <row r="1632" spans="1:19" ht="13" x14ac:dyDescent="0.15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</row>
    <row r="1633" spans="1:19" ht="13" x14ac:dyDescent="0.15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</row>
    <row r="1634" spans="1:19" ht="13" x14ac:dyDescent="0.15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</row>
    <row r="1635" spans="1:19" ht="13" x14ac:dyDescent="0.15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</row>
    <row r="1636" spans="1:19" ht="13" x14ac:dyDescent="0.15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</row>
    <row r="1637" spans="1:19" ht="13" x14ac:dyDescent="0.15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</row>
    <row r="1638" spans="1:19" ht="13" x14ac:dyDescent="0.15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</row>
    <row r="1639" spans="1:19" ht="13" x14ac:dyDescent="0.15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</row>
    <row r="1640" spans="1:19" ht="13" x14ac:dyDescent="0.15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</row>
    <row r="1641" spans="1:19" ht="13" x14ac:dyDescent="0.15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</row>
    <row r="1642" spans="1:19" ht="13" x14ac:dyDescent="0.15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</row>
    <row r="1643" spans="1:19" ht="13" x14ac:dyDescent="0.15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</row>
    <row r="1644" spans="1:19" ht="13" x14ac:dyDescent="0.15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</row>
    <row r="1645" spans="1:19" ht="13" x14ac:dyDescent="0.15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</row>
    <row r="1646" spans="1:19" ht="13" x14ac:dyDescent="0.15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</row>
    <row r="1647" spans="1:19" ht="13" x14ac:dyDescent="0.15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</row>
    <row r="1648" spans="1:19" ht="13" x14ac:dyDescent="0.15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</row>
    <row r="1649" spans="1:19" ht="13" x14ac:dyDescent="0.15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</row>
    <row r="1650" spans="1:19" ht="13" x14ac:dyDescent="0.15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</row>
    <row r="1651" spans="1:19" ht="13" x14ac:dyDescent="0.15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</row>
    <row r="1652" spans="1:19" ht="13" x14ac:dyDescent="0.15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</row>
    <row r="1653" spans="1:19" ht="13" x14ac:dyDescent="0.15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</row>
    <row r="1654" spans="1:19" ht="13" x14ac:dyDescent="0.15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</row>
    <row r="1655" spans="1:19" ht="13" x14ac:dyDescent="0.15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</row>
    <row r="1656" spans="1:19" ht="13" x14ac:dyDescent="0.15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</row>
    <row r="1657" spans="1:19" ht="13" x14ac:dyDescent="0.15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</row>
    <row r="1658" spans="1:19" ht="13" x14ac:dyDescent="0.15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</row>
    <row r="1659" spans="1:19" ht="13" x14ac:dyDescent="0.15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</row>
    <row r="1660" spans="1:19" ht="13" x14ac:dyDescent="0.15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</row>
    <row r="1661" spans="1:19" ht="13" x14ac:dyDescent="0.15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</row>
    <row r="1662" spans="1:19" ht="13" x14ac:dyDescent="0.15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</row>
    <row r="1663" spans="1:19" ht="13" x14ac:dyDescent="0.15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</row>
    <row r="1664" spans="1:19" ht="13" x14ac:dyDescent="0.15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</row>
    <row r="1665" spans="1:19" ht="13" x14ac:dyDescent="0.15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</row>
    <row r="1666" spans="1:19" ht="13" x14ac:dyDescent="0.15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</row>
    <row r="1667" spans="1:19" ht="13" x14ac:dyDescent="0.15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</row>
    <row r="1668" spans="1:19" ht="13" x14ac:dyDescent="0.15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</row>
    <row r="1669" spans="1:19" ht="13" x14ac:dyDescent="0.15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</row>
    <row r="1670" spans="1:19" ht="13" x14ac:dyDescent="0.15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</row>
    <row r="1671" spans="1:19" ht="13" x14ac:dyDescent="0.15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</row>
    <row r="1672" spans="1:19" ht="13" x14ac:dyDescent="0.15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</row>
    <row r="1673" spans="1:19" ht="13" x14ac:dyDescent="0.15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</row>
    <row r="1674" spans="1:19" ht="13" x14ac:dyDescent="0.15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</row>
    <row r="1675" spans="1:19" ht="13" x14ac:dyDescent="0.15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</row>
    <row r="1676" spans="1:19" ht="13" x14ac:dyDescent="0.15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</row>
    <row r="1677" spans="1:19" ht="13" x14ac:dyDescent="0.15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</row>
    <row r="1678" spans="1:19" ht="13" x14ac:dyDescent="0.15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</row>
    <row r="1679" spans="1:19" ht="13" x14ac:dyDescent="0.15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</row>
    <row r="1680" spans="1:19" ht="13" x14ac:dyDescent="0.15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</row>
    <row r="1681" spans="1:19" ht="13" x14ac:dyDescent="0.15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</row>
    <row r="1682" spans="1:19" ht="13" x14ac:dyDescent="0.15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</row>
    <row r="1683" spans="1:19" ht="13" x14ac:dyDescent="0.15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</row>
    <row r="1684" spans="1:19" ht="13" x14ac:dyDescent="0.15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</row>
    <row r="1685" spans="1:19" ht="13" x14ac:dyDescent="0.15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</row>
    <row r="1686" spans="1:19" ht="13" x14ac:dyDescent="0.15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</row>
    <row r="1687" spans="1:19" ht="13" x14ac:dyDescent="0.15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</row>
    <row r="1688" spans="1:19" ht="13" x14ac:dyDescent="0.15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</row>
    <row r="1689" spans="1:19" ht="13" x14ac:dyDescent="0.15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</row>
    <row r="1690" spans="1:19" ht="13" x14ac:dyDescent="0.15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</row>
    <row r="1691" spans="1:19" ht="13" x14ac:dyDescent="0.15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</row>
    <row r="1692" spans="1:19" ht="13" x14ac:dyDescent="0.15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</row>
    <row r="1693" spans="1:19" ht="13" x14ac:dyDescent="0.15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</row>
    <row r="1694" spans="1:19" ht="13" x14ac:dyDescent="0.15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</row>
    <row r="1695" spans="1:19" ht="13" x14ac:dyDescent="0.15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</row>
    <row r="1696" spans="1:19" ht="13" x14ac:dyDescent="0.15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</row>
    <row r="1697" spans="1:19" ht="13" x14ac:dyDescent="0.15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</row>
    <row r="1698" spans="1:19" ht="13" x14ac:dyDescent="0.15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</row>
    <row r="1699" spans="1:19" ht="13" x14ac:dyDescent="0.15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</row>
    <row r="1700" spans="1:19" ht="13" x14ac:dyDescent="0.15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</row>
    <row r="1701" spans="1:19" ht="13" x14ac:dyDescent="0.15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</row>
    <row r="1702" spans="1:19" ht="13" x14ac:dyDescent="0.15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</row>
    <row r="1703" spans="1:19" ht="13" x14ac:dyDescent="0.15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</row>
    <row r="1704" spans="1:19" ht="13" x14ac:dyDescent="0.15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</row>
    <row r="1705" spans="1:19" ht="13" x14ac:dyDescent="0.15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</row>
    <row r="1706" spans="1:19" ht="13" x14ac:dyDescent="0.15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</row>
    <row r="1707" spans="1:19" ht="13" x14ac:dyDescent="0.15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</row>
    <row r="1708" spans="1:19" ht="13" x14ac:dyDescent="0.15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</row>
    <row r="1709" spans="1:19" ht="13" x14ac:dyDescent="0.15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</row>
    <row r="1710" spans="1:19" ht="13" x14ac:dyDescent="0.15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</row>
    <row r="1711" spans="1:19" ht="13" x14ac:dyDescent="0.15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</row>
    <row r="1712" spans="1:19" ht="13" x14ac:dyDescent="0.15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</row>
    <row r="1713" spans="1:19" ht="13" x14ac:dyDescent="0.15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</row>
    <row r="1714" spans="1:19" ht="13" x14ac:dyDescent="0.15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</row>
    <row r="1715" spans="1:19" ht="13" x14ac:dyDescent="0.15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</row>
    <row r="1716" spans="1:19" ht="13" x14ac:dyDescent="0.15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</row>
    <row r="1717" spans="1:19" ht="13" x14ac:dyDescent="0.15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</row>
    <row r="1718" spans="1:19" ht="13" x14ac:dyDescent="0.15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</row>
    <row r="1719" spans="1:19" ht="13" x14ac:dyDescent="0.15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</row>
    <row r="1720" spans="1:19" ht="13" x14ac:dyDescent="0.15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</row>
    <row r="1721" spans="1:19" ht="13" x14ac:dyDescent="0.15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</row>
    <row r="1722" spans="1:19" ht="13" x14ac:dyDescent="0.15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</row>
    <row r="1723" spans="1:19" ht="13" x14ac:dyDescent="0.15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</row>
    <row r="1724" spans="1:19" ht="13" x14ac:dyDescent="0.15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</row>
    <row r="1725" spans="1:19" ht="13" x14ac:dyDescent="0.15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</row>
    <row r="1726" spans="1:19" ht="13" x14ac:dyDescent="0.15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</row>
    <row r="1727" spans="1:19" ht="13" x14ac:dyDescent="0.15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</row>
    <row r="1728" spans="1:19" ht="13" x14ac:dyDescent="0.15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</row>
    <row r="1729" spans="1:19" ht="13" x14ac:dyDescent="0.15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</row>
    <row r="1730" spans="1:19" ht="13" x14ac:dyDescent="0.15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</row>
    <row r="1731" spans="1:19" ht="13" x14ac:dyDescent="0.15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</row>
    <row r="1732" spans="1:19" ht="13" x14ac:dyDescent="0.15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</row>
    <row r="1733" spans="1:19" ht="13" x14ac:dyDescent="0.15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</row>
    <row r="1734" spans="1:19" ht="13" x14ac:dyDescent="0.15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</row>
    <row r="1735" spans="1:19" ht="13" x14ac:dyDescent="0.15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</row>
    <row r="1736" spans="1:19" ht="13" x14ac:dyDescent="0.15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</row>
    <row r="1737" spans="1:19" ht="13" x14ac:dyDescent="0.15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</row>
    <row r="1738" spans="1:19" ht="13" x14ac:dyDescent="0.15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</row>
    <row r="1739" spans="1:19" ht="13" x14ac:dyDescent="0.15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</row>
    <row r="1740" spans="1:19" ht="13" x14ac:dyDescent="0.15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</row>
    <row r="1741" spans="1:19" ht="13" x14ac:dyDescent="0.15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</row>
    <row r="1742" spans="1:19" ht="13" x14ac:dyDescent="0.15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</row>
    <row r="1743" spans="1:19" ht="13" x14ac:dyDescent="0.15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</row>
    <row r="1744" spans="1:19" ht="13" x14ac:dyDescent="0.15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</row>
    <row r="1745" spans="1:19" ht="13" x14ac:dyDescent="0.15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</row>
    <row r="1746" spans="1:19" ht="13" x14ac:dyDescent="0.15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</row>
    <row r="1747" spans="1:19" ht="13" x14ac:dyDescent="0.15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</row>
    <row r="1748" spans="1:19" ht="13" x14ac:dyDescent="0.15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</row>
    <row r="1749" spans="1:19" ht="13" x14ac:dyDescent="0.15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</row>
    <row r="1750" spans="1:19" ht="13" x14ac:dyDescent="0.15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</row>
    <row r="1751" spans="1:19" ht="13" x14ac:dyDescent="0.15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</row>
    <row r="1752" spans="1:19" ht="13" x14ac:dyDescent="0.15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</row>
    <row r="1753" spans="1:19" ht="13" x14ac:dyDescent="0.15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</row>
    <row r="1754" spans="1:19" ht="13" x14ac:dyDescent="0.15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</row>
    <row r="1755" spans="1:19" ht="13" x14ac:dyDescent="0.15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</row>
    <row r="1756" spans="1:19" ht="13" x14ac:dyDescent="0.15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</row>
    <row r="1757" spans="1:19" ht="13" x14ac:dyDescent="0.15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</row>
    <row r="1758" spans="1:19" ht="13" x14ac:dyDescent="0.15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</row>
    <row r="1759" spans="1:19" ht="13" x14ac:dyDescent="0.15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</row>
    <row r="1760" spans="1:19" ht="13" x14ac:dyDescent="0.15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</row>
    <row r="1761" spans="1:19" ht="13" x14ac:dyDescent="0.15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</row>
    <row r="1762" spans="1:19" ht="13" x14ac:dyDescent="0.15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</row>
    <row r="1763" spans="1:19" ht="13" x14ac:dyDescent="0.15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</row>
    <row r="1764" spans="1:19" ht="13" x14ac:dyDescent="0.15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</row>
    <row r="1765" spans="1:19" ht="13" x14ac:dyDescent="0.15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</row>
    <row r="1766" spans="1:19" ht="13" x14ac:dyDescent="0.15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</row>
    <row r="1767" spans="1:19" ht="13" x14ac:dyDescent="0.15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</row>
    <row r="1768" spans="1:19" ht="13" x14ac:dyDescent="0.15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</row>
    <row r="1769" spans="1:19" ht="13" x14ac:dyDescent="0.15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</row>
    <row r="1770" spans="1:19" ht="13" x14ac:dyDescent="0.15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</row>
    <row r="1771" spans="1:19" ht="13" x14ac:dyDescent="0.15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</row>
    <row r="1772" spans="1:19" ht="13" x14ac:dyDescent="0.15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</row>
    <row r="1773" spans="1:19" ht="13" x14ac:dyDescent="0.15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</row>
    <row r="1774" spans="1:19" ht="13" x14ac:dyDescent="0.15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</row>
    <row r="1775" spans="1:19" ht="13" x14ac:dyDescent="0.15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</row>
    <row r="1776" spans="1:19" ht="13" x14ac:dyDescent="0.15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</row>
    <row r="1777" spans="1:19" ht="13" x14ac:dyDescent="0.15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</row>
    <row r="1778" spans="1:19" ht="13" x14ac:dyDescent="0.15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</row>
    <row r="1779" spans="1:19" ht="13" x14ac:dyDescent="0.15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</row>
    <row r="1780" spans="1:19" ht="13" x14ac:dyDescent="0.15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</row>
    <row r="1781" spans="1:19" ht="13" x14ac:dyDescent="0.15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</row>
    <row r="1782" spans="1:19" ht="13" x14ac:dyDescent="0.15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</row>
    <row r="1783" spans="1:19" ht="13" x14ac:dyDescent="0.15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</row>
    <row r="1784" spans="1:19" ht="13" x14ac:dyDescent="0.15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</row>
    <row r="1785" spans="1:19" ht="13" x14ac:dyDescent="0.15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</row>
    <row r="1786" spans="1:19" ht="13" x14ac:dyDescent="0.15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</row>
    <row r="1787" spans="1:19" ht="13" x14ac:dyDescent="0.15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</row>
    <row r="1788" spans="1:19" ht="13" x14ac:dyDescent="0.15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</row>
    <row r="1789" spans="1:19" ht="13" x14ac:dyDescent="0.15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</row>
    <row r="1790" spans="1:19" ht="13" x14ac:dyDescent="0.15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</row>
    <row r="1791" spans="1:19" ht="13" x14ac:dyDescent="0.15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</row>
    <row r="1792" spans="1:19" ht="13" x14ac:dyDescent="0.15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</row>
    <row r="1793" spans="1:19" ht="13" x14ac:dyDescent="0.15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</row>
    <row r="1794" spans="1:19" ht="13" x14ac:dyDescent="0.15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</row>
    <row r="1795" spans="1:19" ht="13" x14ac:dyDescent="0.15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</row>
    <row r="1796" spans="1:19" ht="13" x14ac:dyDescent="0.15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</row>
    <row r="1797" spans="1:19" ht="13" x14ac:dyDescent="0.15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</row>
    <row r="1798" spans="1:19" ht="13" x14ac:dyDescent="0.15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</row>
    <row r="1799" spans="1:19" ht="13" x14ac:dyDescent="0.15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</row>
    <row r="1800" spans="1:19" ht="13" x14ac:dyDescent="0.15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</row>
    <row r="1801" spans="1:19" ht="13" x14ac:dyDescent="0.15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</row>
    <row r="1802" spans="1:19" ht="13" x14ac:dyDescent="0.15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</row>
    <row r="1803" spans="1:19" ht="13" x14ac:dyDescent="0.15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</row>
    <row r="1804" spans="1:19" ht="13" x14ac:dyDescent="0.15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</row>
    <row r="1805" spans="1:19" ht="13" x14ac:dyDescent="0.15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</row>
    <row r="1806" spans="1:19" ht="13" x14ac:dyDescent="0.15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</row>
    <row r="1807" spans="1:19" ht="13" x14ac:dyDescent="0.15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</row>
    <row r="1808" spans="1:19" ht="13" x14ac:dyDescent="0.15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</row>
    <row r="1809" spans="1:19" ht="13" x14ac:dyDescent="0.15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</row>
    <row r="1810" spans="1:19" ht="13" x14ac:dyDescent="0.15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</row>
    <row r="1811" spans="1:19" ht="13" x14ac:dyDescent="0.15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</row>
    <row r="1812" spans="1:19" ht="13" x14ac:dyDescent="0.15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</row>
    <row r="1813" spans="1:19" ht="13" x14ac:dyDescent="0.15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</row>
    <row r="1814" spans="1:19" ht="13" x14ac:dyDescent="0.15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</row>
    <row r="1815" spans="1:19" ht="13" x14ac:dyDescent="0.15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</row>
    <row r="1816" spans="1:19" ht="13" x14ac:dyDescent="0.15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</row>
    <row r="1817" spans="1:19" ht="13" x14ac:dyDescent="0.15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</row>
    <row r="1818" spans="1:19" ht="13" x14ac:dyDescent="0.15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</row>
    <row r="1819" spans="1:19" ht="13" x14ac:dyDescent="0.15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</row>
    <row r="1820" spans="1:19" ht="13" x14ac:dyDescent="0.15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</row>
    <row r="1821" spans="1:19" ht="13" x14ac:dyDescent="0.15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</row>
    <row r="1822" spans="1:19" ht="13" x14ac:dyDescent="0.15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</row>
    <row r="1823" spans="1:19" ht="13" x14ac:dyDescent="0.15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</row>
    <row r="1824" spans="1:19" ht="13" x14ac:dyDescent="0.15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</row>
    <row r="1825" spans="1:19" ht="13" x14ac:dyDescent="0.15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</row>
    <row r="1826" spans="1:19" ht="13" x14ac:dyDescent="0.15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</row>
    <row r="1827" spans="1:19" ht="13" x14ac:dyDescent="0.15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</row>
    <row r="1828" spans="1:19" ht="13" x14ac:dyDescent="0.15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</row>
    <row r="1829" spans="1:19" ht="13" x14ac:dyDescent="0.15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</row>
    <row r="1830" spans="1:19" ht="13" x14ac:dyDescent="0.15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</row>
    <row r="1831" spans="1:19" ht="13" x14ac:dyDescent="0.15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</row>
    <row r="1832" spans="1:19" ht="13" x14ac:dyDescent="0.15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</row>
    <row r="1833" spans="1:19" ht="13" x14ac:dyDescent="0.15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</row>
    <row r="1834" spans="1:19" ht="13" x14ac:dyDescent="0.15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</row>
    <row r="1835" spans="1:19" ht="13" x14ac:dyDescent="0.15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</row>
    <row r="1836" spans="1:19" ht="13" x14ac:dyDescent="0.15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</row>
    <row r="1837" spans="1:19" ht="13" x14ac:dyDescent="0.15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</row>
    <row r="1838" spans="1:19" ht="13" x14ac:dyDescent="0.15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</row>
    <row r="1839" spans="1:19" ht="13" x14ac:dyDescent="0.15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</row>
    <row r="1840" spans="1:19" ht="13" x14ac:dyDescent="0.15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</row>
    <row r="1841" spans="1:19" ht="13" x14ac:dyDescent="0.15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</row>
    <row r="1842" spans="1:19" ht="13" x14ac:dyDescent="0.15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</row>
    <row r="1843" spans="1:19" ht="13" x14ac:dyDescent="0.15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</row>
    <row r="1844" spans="1:19" ht="13" x14ac:dyDescent="0.15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</row>
    <row r="1845" spans="1:19" ht="13" x14ac:dyDescent="0.15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</row>
    <row r="1846" spans="1:19" ht="13" x14ac:dyDescent="0.15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</row>
    <row r="1847" spans="1:19" ht="13" x14ac:dyDescent="0.15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</row>
    <row r="1848" spans="1:19" ht="13" x14ac:dyDescent="0.15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</row>
    <row r="1849" spans="1:19" ht="13" x14ac:dyDescent="0.15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</row>
    <row r="1850" spans="1:19" ht="13" x14ac:dyDescent="0.15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</row>
    <row r="1851" spans="1:19" ht="13" x14ac:dyDescent="0.15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</row>
    <row r="1852" spans="1:19" ht="13" x14ac:dyDescent="0.15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</row>
    <row r="1853" spans="1:19" ht="13" x14ac:dyDescent="0.15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</row>
    <row r="1854" spans="1:19" ht="13" x14ac:dyDescent="0.15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</row>
    <row r="1855" spans="1:19" ht="13" x14ac:dyDescent="0.15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</row>
    <row r="1856" spans="1:19" ht="13" x14ac:dyDescent="0.15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</row>
    <row r="1857" spans="1:19" ht="13" x14ac:dyDescent="0.15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</row>
    <row r="1858" spans="1:19" ht="13" x14ac:dyDescent="0.15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</row>
    <row r="1859" spans="1:19" ht="13" x14ac:dyDescent="0.15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</row>
    <row r="1860" spans="1:19" ht="13" x14ac:dyDescent="0.15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</row>
    <row r="1861" spans="1:19" ht="13" x14ac:dyDescent="0.15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</row>
    <row r="1862" spans="1:19" ht="13" x14ac:dyDescent="0.15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</row>
    <row r="1863" spans="1:19" ht="13" x14ac:dyDescent="0.15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</row>
    <row r="1864" spans="1:19" ht="13" x14ac:dyDescent="0.15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</row>
    <row r="1865" spans="1:19" ht="13" x14ac:dyDescent="0.15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</row>
    <row r="1866" spans="1:19" ht="13" x14ac:dyDescent="0.15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</row>
    <row r="1867" spans="1:19" ht="13" x14ac:dyDescent="0.15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</row>
    <row r="1868" spans="1:19" ht="13" x14ac:dyDescent="0.15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</row>
    <row r="1869" spans="1:19" ht="13" x14ac:dyDescent="0.15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</row>
    <row r="1870" spans="1:19" ht="13" x14ac:dyDescent="0.15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</row>
    <row r="1871" spans="1:19" ht="13" x14ac:dyDescent="0.15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</row>
    <row r="1872" spans="1:19" ht="13" x14ac:dyDescent="0.15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</row>
    <row r="1873" spans="1:19" ht="13" x14ac:dyDescent="0.15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</row>
    <row r="1874" spans="1:19" ht="13" x14ac:dyDescent="0.15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</row>
    <row r="1875" spans="1:19" ht="13" x14ac:dyDescent="0.15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</row>
    <row r="1876" spans="1:19" ht="13" x14ac:dyDescent="0.15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</row>
    <row r="1877" spans="1:19" ht="13" x14ac:dyDescent="0.15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</row>
    <row r="1878" spans="1:19" ht="13" x14ac:dyDescent="0.15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</row>
    <row r="1879" spans="1:19" ht="13" x14ac:dyDescent="0.15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</row>
    <row r="1880" spans="1:19" ht="13" x14ac:dyDescent="0.15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</row>
    <row r="1881" spans="1:19" ht="13" x14ac:dyDescent="0.15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</row>
    <row r="1882" spans="1:19" ht="13" x14ac:dyDescent="0.15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</row>
    <row r="1883" spans="1:19" ht="13" x14ac:dyDescent="0.15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</row>
    <row r="1884" spans="1:19" ht="13" x14ac:dyDescent="0.15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</row>
    <row r="1885" spans="1:19" ht="13" x14ac:dyDescent="0.15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</row>
    <row r="1886" spans="1:19" ht="13" x14ac:dyDescent="0.15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</row>
    <row r="1887" spans="1:19" ht="13" x14ac:dyDescent="0.15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</row>
    <row r="1888" spans="1:19" ht="13" x14ac:dyDescent="0.15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</row>
    <row r="1889" spans="1:19" ht="13" x14ac:dyDescent="0.15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</row>
    <row r="1890" spans="1:19" ht="13" x14ac:dyDescent="0.15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</row>
    <row r="1891" spans="1:19" ht="13" x14ac:dyDescent="0.15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</row>
    <row r="1892" spans="1:19" ht="13" x14ac:dyDescent="0.15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</row>
    <row r="1893" spans="1:19" ht="13" x14ac:dyDescent="0.15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</row>
    <row r="1894" spans="1:19" ht="13" x14ac:dyDescent="0.15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</row>
    <row r="1895" spans="1:19" ht="13" x14ac:dyDescent="0.15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</row>
    <row r="1896" spans="1:19" ht="13" x14ac:dyDescent="0.15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</row>
    <row r="1897" spans="1:19" ht="13" x14ac:dyDescent="0.15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</row>
    <row r="1898" spans="1:19" ht="13" x14ac:dyDescent="0.15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</row>
    <row r="1899" spans="1:19" ht="13" x14ac:dyDescent="0.15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</row>
    <row r="1900" spans="1:19" ht="13" x14ac:dyDescent="0.15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</row>
    <row r="1901" spans="1:19" ht="13" x14ac:dyDescent="0.15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</row>
    <row r="1902" spans="1:19" ht="13" x14ac:dyDescent="0.15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</row>
    <row r="1903" spans="1:19" ht="13" x14ac:dyDescent="0.15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</row>
    <row r="1904" spans="1:19" ht="13" x14ac:dyDescent="0.15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</row>
    <row r="1905" spans="1:19" ht="13" x14ac:dyDescent="0.15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</row>
    <row r="1906" spans="1:19" ht="13" x14ac:dyDescent="0.15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</row>
    <row r="1907" spans="1:19" ht="13" x14ac:dyDescent="0.15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</row>
    <row r="1908" spans="1:19" ht="13" x14ac:dyDescent="0.15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</row>
    <row r="1909" spans="1:19" ht="13" x14ac:dyDescent="0.15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</row>
    <row r="1910" spans="1:19" ht="13" x14ac:dyDescent="0.15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</row>
    <row r="1911" spans="1:19" ht="13" x14ac:dyDescent="0.15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</row>
    <row r="1912" spans="1:19" ht="13" x14ac:dyDescent="0.15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</row>
    <row r="1913" spans="1:19" ht="13" x14ac:dyDescent="0.15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</row>
    <row r="1914" spans="1:19" ht="13" x14ac:dyDescent="0.15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</row>
    <row r="1915" spans="1:19" ht="13" x14ac:dyDescent="0.15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</row>
    <row r="1916" spans="1:19" ht="13" x14ac:dyDescent="0.15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</row>
    <row r="1917" spans="1:19" ht="13" x14ac:dyDescent="0.15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</row>
    <row r="1918" spans="1:19" ht="13" x14ac:dyDescent="0.15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</row>
    <row r="1919" spans="1:19" ht="13" x14ac:dyDescent="0.15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</row>
    <row r="1920" spans="1:19" ht="13" x14ac:dyDescent="0.15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</row>
    <row r="1921" spans="1:19" ht="13" x14ac:dyDescent="0.15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</row>
    <row r="1922" spans="1:19" ht="13" x14ac:dyDescent="0.15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</row>
    <row r="1923" spans="1:19" ht="13" x14ac:dyDescent="0.15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</row>
    <row r="1924" spans="1:19" ht="13" x14ac:dyDescent="0.15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</row>
    <row r="1925" spans="1:19" ht="13" x14ac:dyDescent="0.15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</row>
    <row r="1926" spans="1:19" ht="13" x14ac:dyDescent="0.15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</row>
    <row r="1927" spans="1:19" ht="13" x14ac:dyDescent="0.15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</row>
    <row r="1928" spans="1:19" ht="13" x14ac:dyDescent="0.15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</row>
    <row r="1929" spans="1:19" ht="13" x14ac:dyDescent="0.15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</row>
    <row r="1930" spans="1:19" ht="13" x14ac:dyDescent="0.15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</row>
    <row r="1931" spans="1:19" ht="13" x14ac:dyDescent="0.15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</row>
    <row r="1932" spans="1:19" ht="13" x14ac:dyDescent="0.15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</row>
    <row r="1933" spans="1:19" ht="13" x14ac:dyDescent="0.15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</row>
    <row r="1934" spans="1:19" ht="13" x14ac:dyDescent="0.15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</row>
    <row r="1935" spans="1:19" ht="13" x14ac:dyDescent="0.15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</row>
    <row r="1936" spans="1:19" ht="13" x14ac:dyDescent="0.15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</row>
    <row r="1937" spans="1:19" ht="13" x14ac:dyDescent="0.15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</row>
    <row r="1938" spans="1:19" ht="13" x14ac:dyDescent="0.15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</row>
    <row r="1939" spans="1:19" ht="13" x14ac:dyDescent="0.15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</row>
    <row r="1940" spans="1:19" ht="13" x14ac:dyDescent="0.15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</row>
    <row r="1941" spans="1:19" ht="13" x14ac:dyDescent="0.15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</row>
    <row r="1942" spans="1:19" ht="13" x14ac:dyDescent="0.15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</row>
    <row r="1943" spans="1:19" ht="13" x14ac:dyDescent="0.15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</row>
    <row r="1944" spans="1:19" ht="13" x14ac:dyDescent="0.15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</row>
    <row r="1945" spans="1:19" ht="13" x14ac:dyDescent="0.15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</row>
    <row r="1946" spans="1:19" ht="13" x14ac:dyDescent="0.15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</row>
    <row r="1947" spans="1:19" ht="13" x14ac:dyDescent="0.15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</row>
    <row r="1948" spans="1:19" ht="13" x14ac:dyDescent="0.15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</row>
    <row r="1949" spans="1:19" ht="13" x14ac:dyDescent="0.15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</row>
    <row r="1950" spans="1:19" ht="13" x14ac:dyDescent="0.15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</row>
    <row r="1951" spans="1:19" ht="13" x14ac:dyDescent="0.15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</row>
    <row r="1952" spans="1:19" ht="13" x14ac:dyDescent="0.15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</row>
    <row r="1953" spans="1:19" ht="13" x14ac:dyDescent="0.15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</row>
    <row r="1954" spans="1:19" ht="13" x14ac:dyDescent="0.15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</row>
    <row r="1955" spans="1:19" ht="13" x14ac:dyDescent="0.15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</row>
    <row r="1956" spans="1:19" ht="13" x14ac:dyDescent="0.15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</row>
    <row r="1957" spans="1:19" ht="13" x14ac:dyDescent="0.15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</row>
    <row r="1958" spans="1:19" ht="13" x14ac:dyDescent="0.15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</row>
    <row r="1959" spans="1:19" ht="13" x14ac:dyDescent="0.15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</row>
    <row r="1960" spans="1:19" ht="13" x14ac:dyDescent="0.15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</row>
    <row r="1961" spans="1:19" ht="13" x14ac:dyDescent="0.15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</row>
    <row r="1962" spans="1:19" ht="13" x14ac:dyDescent="0.15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</row>
    <row r="1963" spans="1:19" ht="13" x14ac:dyDescent="0.15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</row>
    <row r="1964" spans="1:19" ht="13" x14ac:dyDescent="0.15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</row>
    <row r="1965" spans="1:19" ht="13" x14ac:dyDescent="0.15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</row>
    <row r="1966" spans="1:19" ht="13" x14ac:dyDescent="0.15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</row>
    <row r="1967" spans="1:19" ht="13" x14ac:dyDescent="0.15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</row>
    <row r="1968" spans="1:19" ht="13" x14ac:dyDescent="0.15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</row>
    <row r="1969" spans="1:19" ht="13" x14ac:dyDescent="0.15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</row>
    <row r="1970" spans="1:19" ht="13" x14ac:dyDescent="0.15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</row>
    <row r="1971" spans="1:19" ht="13" x14ac:dyDescent="0.15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</row>
    <row r="1972" spans="1:19" ht="13" x14ac:dyDescent="0.15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</row>
    <row r="1973" spans="1:19" ht="13" x14ac:dyDescent="0.15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</row>
    <row r="1974" spans="1:19" ht="13" x14ac:dyDescent="0.15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</row>
    <row r="1975" spans="1:19" ht="13" x14ac:dyDescent="0.15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</row>
    <row r="1976" spans="1:19" ht="13" x14ac:dyDescent="0.15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</row>
    <row r="1977" spans="1:19" ht="13" x14ac:dyDescent="0.15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</row>
    <row r="1978" spans="1:19" ht="13" x14ac:dyDescent="0.15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</row>
    <row r="1979" spans="1:19" ht="13" x14ac:dyDescent="0.15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</row>
    <row r="1980" spans="1:19" ht="13" x14ac:dyDescent="0.15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</row>
    <row r="1981" spans="1:19" ht="13" x14ac:dyDescent="0.15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</row>
    <row r="1982" spans="1:19" ht="13" x14ac:dyDescent="0.15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</row>
    <row r="1983" spans="1:19" ht="13" x14ac:dyDescent="0.15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</row>
    <row r="1984" spans="1:19" ht="13" x14ac:dyDescent="0.15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</row>
    <row r="1985" spans="1:19" ht="13" x14ac:dyDescent="0.15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</row>
    <row r="1986" spans="1:19" ht="13" x14ac:dyDescent="0.15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</row>
    <row r="1987" spans="1:19" ht="13" x14ac:dyDescent="0.15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</row>
    <row r="1988" spans="1:19" ht="13" x14ac:dyDescent="0.15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</row>
    <row r="1989" spans="1:19" ht="13" x14ac:dyDescent="0.15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</row>
    <row r="1990" spans="1:19" ht="13" x14ac:dyDescent="0.15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</row>
    <row r="1991" spans="1:19" ht="13" x14ac:dyDescent="0.15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</row>
    <row r="1992" spans="1:19" ht="13" x14ac:dyDescent="0.15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</row>
    <row r="1993" spans="1:19" ht="13" x14ac:dyDescent="0.15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</row>
    <row r="1994" spans="1:19" ht="13" x14ac:dyDescent="0.15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</row>
    <row r="1995" spans="1:19" ht="13" x14ac:dyDescent="0.15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</row>
    <row r="1996" spans="1:19" ht="13" x14ac:dyDescent="0.15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</row>
    <row r="1997" spans="1:19" ht="13" x14ac:dyDescent="0.15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</row>
    <row r="1998" spans="1:19" ht="13" x14ac:dyDescent="0.15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</row>
    <row r="1999" spans="1:19" ht="13" x14ac:dyDescent="0.15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</row>
    <row r="2000" spans="1:19" ht="13" x14ac:dyDescent="0.15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</row>
    <row r="2001" spans="1:19" ht="13" x14ac:dyDescent="0.15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</row>
    <row r="2002" spans="1:19" ht="13" x14ac:dyDescent="0.15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</row>
    <row r="2003" spans="1:19" ht="13" x14ac:dyDescent="0.15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</row>
    <row r="2004" spans="1:19" ht="13" x14ac:dyDescent="0.15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</row>
    <row r="2005" spans="1:19" ht="13" x14ac:dyDescent="0.15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</row>
    <row r="2006" spans="1:19" ht="13" x14ac:dyDescent="0.15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</row>
    <row r="2007" spans="1:19" ht="13" x14ac:dyDescent="0.15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</row>
    <row r="2008" spans="1:19" ht="13" x14ac:dyDescent="0.15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</row>
    <row r="2009" spans="1:19" ht="13" x14ac:dyDescent="0.15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</row>
    <row r="2010" spans="1:19" ht="13" x14ac:dyDescent="0.15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</row>
    <row r="2011" spans="1:19" ht="13" x14ac:dyDescent="0.15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</row>
    <row r="2012" spans="1:19" ht="13" x14ac:dyDescent="0.15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</row>
    <row r="2013" spans="1:19" ht="13" x14ac:dyDescent="0.15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</row>
    <row r="2014" spans="1:19" ht="13" x14ac:dyDescent="0.15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</row>
    <row r="2015" spans="1:19" ht="13" x14ac:dyDescent="0.15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</row>
    <row r="2016" spans="1:19" ht="13" x14ac:dyDescent="0.15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</row>
    <row r="2017" spans="1:19" ht="13" x14ac:dyDescent="0.15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</row>
    <row r="2018" spans="1:19" ht="13" x14ac:dyDescent="0.15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</row>
    <row r="2019" spans="1:19" ht="13" x14ac:dyDescent="0.15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</row>
    <row r="2020" spans="1:19" ht="13" x14ac:dyDescent="0.15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</row>
    <row r="2021" spans="1:19" ht="13" x14ac:dyDescent="0.15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</row>
    <row r="2022" spans="1:19" ht="13" x14ac:dyDescent="0.15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</row>
    <row r="2023" spans="1:19" ht="13" x14ac:dyDescent="0.15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</row>
    <row r="2024" spans="1:19" ht="13" x14ac:dyDescent="0.15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</row>
    <row r="2025" spans="1:19" ht="13" x14ac:dyDescent="0.15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</row>
    <row r="2026" spans="1:19" ht="13" x14ac:dyDescent="0.15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</row>
    <row r="2027" spans="1:19" ht="13" x14ac:dyDescent="0.15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</row>
    <row r="2028" spans="1:19" ht="13" x14ac:dyDescent="0.15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</row>
    <row r="2029" spans="1:19" ht="13" x14ac:dyDescent="0.15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</row>
    <row r="2030" spans="1:19" ht="13" x14ac:dyDescent="0.15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</row>
    <row r="2031" spans="1:19" ht="13" x14ac:dyDescent="0.15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</row>
    <row r="2032" spans="1:19" ht="13" x14ac:dyDescent="0.15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</row>
    <row r="2033" spans="1:19" ht="13" x14ac:dyDescent="0.15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</row>
    <row r="2034" spans="1:19" ht="13" x14ac:dyDescent="0.15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</row>
    <row r="2035" spans="1:19" ht="13" x14ac:dyDescent="0.15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</row>
    <row r="2036" spans="1:19" ht="13" x14ac:dyDescent="0.15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</row>
    <row r="2037" spans="1:19" ht="13" x14ac:dyDescent="0.15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</row>
    <row r="2038" spans="1:19" ht="13" x14ac:dyDescent="0.15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</row>
    <row r="2039" spans="1:19" ht="13" x14ac:dyDescent="0.15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</row>
    <row r="2040" spans="1:19" ht="13" x14ac:dyDescent="0.15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</row>
    <row r="2041" spans="1:19" ht="13" x14ac:dyDescent="0.15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</row>
    <row r="2042" spans="1:19" ht="13" x14ac:dyDescent="0.15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</row>
    <row r="2043" spans="1:19" ht="13" x14ac:dyDescent="0.15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</row>
    <row r="2044" spans="1:19" ht="13" x14ac:dyDescent="0.15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</row>
    <row r="2045" spans="1:19" ht="13" x14ac:dyDescent="0.15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</row>
    <row r="2046" spans="1:19" ht="13" x14ac:dyDescent="0.15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</row>
    <row r="2047" spans="1:19" ht="13" x14ac:dyDescent="0.15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</row>
    <row r="2048" spans="1:19" ht="13" x14ac:dyDescent="0.15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</row>
    <row r="2049" spans="1:19" ht="13" x14ac:dyDescent="0.15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</row>
    <row r="2050" spans="1:19" ht="13" x14ac:dyDescent="0.15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</row>
    <row r="2051" spans="1:19" ht="13" x14ac:dyDescent="0.15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</row>
    <row r="2052" spans="1:19" ht="13" x14ac:dyDescent="0.15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</row>
    <row r="2053" spans="1:19" ht="13" x14ac:dyDescent="0.15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</row>
    <row r="2054" spans="1:19" ht="13" x14ac:dyDescent="0.15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</row>
    <row r="2055" spans="1:19" ht="13" x14ac:dyDescent="0.15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</row>
    <row r="2056" spans="1:19" ht="13" x14ac:dyDescent="0.15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</row>
    <row r="2057" spans="1:19" ht="13" x14ac:dyDescent="0.15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</row>
    <row r="2058" spans="1:19" ht="13" x14ac:dyDescent="0.15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</row>
    <row r="2059" spans="1:19" ht="13" x14ac:dyDescent="0.15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</row>
    <row r="2060" spans="1:19" ht="13" x14ac:dyDescent="0.15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</row>
    <row r="2061" spans="1:19" ht="13" x14ac:dyDescent="0.15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</row>
    <row r="2062" spans="1:19" ht="13" x14ac:dyDescent="0.15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</row>
    <row r="2063" spans="1:19" ht="13" x14ac:dyDescent="0.15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</row>
    <row r="2064" spans="1:19" ht="13" x14ac:dyDescent="0.15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</row>
    <row r="2065" spans="1:19" ht="13" x14ac:dyDescent="0.15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</row>
    <row r="2066" spans="1:19" ht="13" x14ac:dyDescent="0.15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</row>
    <row r="2067" spans="1:19" ht="13" x14ac:dyDescent="0.15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</row>
    <row r="2068" spans="1:19" ht="13" x14ac:dyDescent="0.15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</row>
    <row r="2069" spans="1:19" ht="13" x14ac:dyDescent="0.15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</row>
    <row r="2070" spans="1:19" ht="13" x14ac:dyDescent="0.15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</row>
    <row r="2071" spans="1:19" ht="13" x14ac:dyDescent="0.15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</row>
    <row r="2072" spans="1:19" ht="13" x14ac:dyDescent="0.15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</row>
    <row r="2073" spans="1:19" ht="13" x14ac:dyDescent="0.15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</row>
    <row r="2074" spans="1:19" ht="13" x14ac:dyDescent="0.15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</row>
    <row r="2075" spans="1:19" ht="13" x14ac:dyDescent="0.15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</row>
    <row r="2076" spans="1:19" ht="13" x14ac:dyDescent="0.15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</row>
    <row r="2077" spans="1:19" ht="13" x14ac:dyDescent="0.15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</row>
    <row r="2078" spans="1:19" ht="13" x14ac:dyDescent="0.15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</row>
    <row r="2079" spans="1:19" ht="13" x14ac:dyDescent="0.15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</row>
    <row r="2080" spans="1:19" ht="13" x14ac:dyDescent="0.15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</row>
    <row r="2081" spans="1:19" ht="13" x14ac:dyDescent="0.15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</row>
    <row r="2082" spans="1:19" ht="13" x14ac:dyDescent="0.15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</row>
    <row r="2083" spans="1:19" ht="13" x14ac:dyDescent="0.15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</row>
    <row r="2084" spans="1:19" ht="13" x14ac:dyDescent="0.15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</row>
    <row r="2085" spans="1:19" ht="13" x14ac:dyDescent="0.15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</row>
    <row r="2086" spans="1:19" ht="13" x14ac:dyDescent="0.15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</row>
    <row r="2087" spans="1:19" ht="13" x14ac:dyDescent="0.15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</row>
    <row r="2088" spans="1:19" ht="13" x14ac:dyDescent="0.15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</row>
    <row r="2089" spans="1:19" ht="13" x14ac:dyDescent="0.15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</row>
    <row r="2090" spans="1:19" ht="13" x14ac:dyDescent="0.15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</row>
    <row r="2091" spans="1:19" ht="13" x14ac:dyDescent="0.15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</row>
    <row r="2092" spans="1:19" ht="13" x14ac:dyDescent="0.15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</row>
    <row r="2093" spans="1:19" ht="13" x14ac:dyDescent="0.15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</row>
    <row r="2094" spans="1:19" ht="13" x14ac:dyDescent="0.15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</row>
    <row r="2095" spans="1:19" ht="13" x14ac:dyDescent="0.15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</row>
    <row r="2096" spans="1:19" ht="13" x14ac:dyDescent="0.15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</row>
    <row r="2097" spans="1:19" ht="13" x14ac:dyDescent="0.15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</row>
    <row r="2098" spans="1:19" ht="13" x14ac:dyDescent="0.15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</row>
    <row r="2099" spans="1:19" ht="13" x14ac:dyDescent="0.15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</row>
    <row r="2100" spans="1:19" ht="13" x14ac:dyDescent="0.15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</row>
    <row r="2101" spans="1:19" ht="13" x14ac:dyDescent="0.15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</row>
    <row r="2102" spans="1:19" ht="13" x14ac:dyDescent="0.15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</row>
    <row r="2103" spans="1:19" ht="13" x14ac:dyDescent="0.15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</row>
    <row r="2104" spans="1:19" ht="13" x14ac:dyDescent="0.15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</row>
    <row r="2105" spans="1:19" ht="13" x14ac:dyDescent="0.15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</row>
    <row r="2106" spans="1:19" ht="13" x14ac:dyDescent="0.15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</row>
    <row r="2107" spans="1:19" ht="13" x14ac:dyDescent="0.15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</row>
    <row r="2108" spans="1:19" ht="13" x14ac:dyDescent="0.15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</row>
    <row r="2109" spans="1:19" ht="13" x14ac:dyDescent="0.15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</row>
    <row r="2110" spans="1:19" ht="13" x14ac:dyDescent="0.15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</row>
    <row r="2111" spans="1:19" ht="13" x14ac:dyDescent="0.15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</row>
    <row r="2112" spans="1:19" ht="13" x14ac:dyDescent="0.15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</row>
    <row r="2113" spans="1:19" ht="13" x14ac:dyDescent="0.15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</row>
    <row r="2114" spans="1:19" ht="13" x14ac:dyDescent="0.15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</row>
    <row r="2115" spans="1:19" ht="13" x14ac:dyDescent="0.15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</row>
    <row r="2116" spans="1:19" ht="13" x14ac:dyDescent="0.15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</row>
    <row r="2117" spans="1:19" ht="13" x14ac:dyDescent="0.15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</row>
    <row r="2118" spans="1:19" ht="13" x14ac:dyDescent="0.15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</row>
    <row r="2119" spans="1:19" ht="13" x14ac:dyDescent="0.15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</row>
    <row r="2120" spans="1:19" ht="13" x14ac:dyDescent="0.15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</row>
    <row r="2121" spans="1:19" ht="13" x14ac:dyDescent="0.15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</row>
    <row r="2122" spans="1:19" ht="13" x14ac:dyDescent="0.15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</row>
    <row r="2123" spans="1:19" ht="13" x14ac:dyDescent="0.15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</row>
    <row r="2124" spans="1:19" ht="13" x14ac:dyDescent="0.15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</row>
    <row r="2125" spans="1:19" ht="13" x14ac:dyDescent="0.15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</row>
    <row r="2126" spans="1:19" ht="13" x14ac:dyDescent="0.15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</row>
    <row r="2127" spans="1:19" ht="13" x14ac:dyDescent="0.15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</row>
    <row r="2128" spans="1:19" ht="13" x14ac:dyDescent="0.15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</row>
    <row r="2129" spans="1:19" ht="13" x14ac:dyDescent="0.15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</row>
    <row r="2130" spans="1:19" ht="13" x14ac:dyDescent="0.15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</row>
    <row r="2131" spans="1:19" ht="13" x14ac:dyDescent="0.15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</row>
    <row r="2132" spans="1:19" ht="13" x14ac:dyDescent="0.15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</row>
    <row r="2133" spans="1:19" ht="13" x14ac:dyDescent="0.15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</row>
    <row r="2134" spans="1:19" ht="13" x14ac:dyDescent="0.15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</row>
    <row r="2135" spans="1:19" ht="13" x14ac:dyDescent="0.15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</row>
    <row r="2136" spans="1:19" ht="13" x14ac:dyDescent="0.15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</row>
    <row r="2137" spans="1:19" ht="13" x14ac:dyDescent="0.15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</row>
    <row r="2138" spans="1:19" ht="13" x14ac:dyDescent="0.15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</row>
    <row r="2139" spans="1:19" ht="13" x14ac:dyDescent="0.15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</row>
    <row r="2140" spans="1:19" ht="13" x14ac:dyDescent="0.15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</row>
    <row r="2141" spans="1:19" ht="13" x14ac:dyDescent="0.15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</row>
    <row r="2142" spans="1:19" ht="13" x14ac:dyDescent="0.15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</row>
    <row r="2143" spans="1:19" ht="13" x14ac:dyDescent="0.15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</row>
    <row r="2144" spans="1:19" ht="13" x14ac:dyDescent="0.15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</row>
    <row r="2145" spans="1:19" ht="13" x14ac:dyDescent="0.15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</row>
    <row r="2146" spans="1:19" ht="13" x14ac:dyDescent="0.15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</row>
    <row r="2147" spans="1:19" ht="13" x14ac:dyDescent="0.15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</row>
    <row r="2148" spans="1:19" ht="13" x14ac:dyDescent="0.15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</row>
    <row r="2149" spans="1:19" ht="13" x14ac:dyDescent="0.15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</row>
    <row r="2150" spans="1:19" ht="13" x14ac:dyDescent="0.15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</row>
    <row r="2151" spans="1:19" ht="13" x14ac:dyDescent="0.15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</row>
    <row r="2152" spans="1:19" ht="13" x14ac:dyDescent="0.15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</row>
    <row r="2153" spans="1:19" ht="13" x14ac:dyDescent="0.15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</row>
    <row r="2154" spans="1:19" ht="13" x14ac:dyDescent="0.15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</row>
    <row r="2155" spans="1:19" ht="13" x14ac:dyDescent="0.15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</row>
    <row r="2156" spans="1:19" ht="13" x14ac:dyDescent="0.15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</row>
    <row r="2157" spans="1:19" ht="13" x14ac:dyDescent="0.15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</row>
    <row r="2158" spans="1:19" ht="13" x14ac:dyDescent="0.15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</row>
    <row r="2159" spans="1:19" ht="13" x14ac:dyDescent="0.15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</row>
    <row r="2160" spans="1:19" ht="13" x14ac:dyDescent="0.15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</row>
    <row r="2161" spans="1:19" ht="13" x14ac:dyDescent="0.15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</row>
    <row r="2162" spans="1:19" ht="13" x14ac:dyDescent="0.15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</row>
    <row r="2163" spans="1:19" ht="13" x14ac:dyDescent="0.15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</row>
    <row r="2164" spans="1:19" ht="13" x14ac:dyDescent="0.15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</row>
    <row r="2165" spans="1:19" ht="13" x14ac:dyDescent="0.15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</row>
    <row r="2166" spans="1:19" ht="13" x14ac:dyDescent="0.15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</row>
    <row r="2167" spans="1:19" ht="13" x14ac:dyDescent="0.15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</row>
    <row r="2168" spans="1:19" ht="13" x14ac:dyDescent="0.15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</row>
    <row r="2169" spans="1:19" ht="13" x14ac:dyDescent="0.15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</row>
    <row r="2170" spans="1:19" ht="13" x14ac:dyDescent="0.15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</row>
    <row r="2171" spans="1:19" ht="13" x14ac:dyDescent="0.15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</row>
    <row r="2172" spans="1:19" ht="13" x14ac:dyDescent="0.15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</row>
    <row r="2173" spans="1:19" ht="13" x14ac:dyDescent="0.15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</row>
    <row r="2174" spans="1:19" ht="13" x14ac:dyDescent="0.15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</row>
    <row r="2175" spans="1:19" ht="13" x14ac:dyDescent="0.15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</row>
    <row r="2176" spans="1:19" ht="13" x14ac:dyDescent="0.15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</row>
    <row r="2177" spans="1:19" ht="13" x14ac:dyDescent="0.15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</row>
    <row r="2178" spans="1:19" ht="13" x14ac:dyDescent="0.15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</row>
    <row r="2179" spans="1:19" ht="13" x14ac:dyDescent="0.15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</row>
    <row r="2180" spans="1:19" ht="13" x14ac:dyDescent="0.15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</row>
    <row r="2181" spans="1:19" ht="13" x14ac:dyDescent="0.15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</row>
    <row r="2182" spans="1:19" ht="13" x14ac:dyDescent="0.15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</row>
    <row r="2183" spans="1:19" ht="13" x14ac:dyDescent="0.15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</row>
    <row r="2184" spans="1:19" ht="13" x14ac:dyDescent="0.15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</row>
    <row r="2185" spans="1:19" ht="13" x14ac:dyDescent="0.15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</row>
    <row r="2186" spans="1:19" ht="13" x14ac:dyDescent="0.15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</row>
    <row r="2187" spans="1:19" ht="13" x14ac:dyDescent="0.15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</row>
    <row r="2188" spans="1:19" ht="13" x14ac:dyDescent="0.15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</row>
    <row r="2189" spans="1:19" ht="13" x14ac:dyDescent="0.15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</row>
    <row r="2190" spans="1:19" ht="13" x14ac:dyDescent="0.15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</row>
    <row r="2191" spans="1:19" ht="13" x14ac:dyDescent="0.15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</row>
    <row r="2192" spans="1:19" ht="13" x14ac:dyDescent="0.15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</row>
    <row r="2193" spans="1:19" ht="13" x14ac:dyDescent="0.15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</row>
    <row r="2194" spans="1:19" ht="13" x14ac:dyDescent="0.15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</row>
    <row r="2195" spans="1:19" ht="13" x14ac:dyDescent="0.15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</row>
    <row r="2196" spans="1:19" ht="13" x14ac:dyDescent="0.15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</row>
    <row r="2197" spans="1:19" ht="13" x14ac:dyDescent="0.15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</row>
    <row r="2198" spans="1:19" ht="13" x14ac:dyDescent="0.15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</row>
    <row r="2199" spans="1:19" ht="13" x14ac:dyDescent="0.15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</row>
    <row r="2200" spans="1:19" ht="13" x14ac:dyDescent="0.15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</row>
    <row r="2201" spans="1:19" ht="13" x14ac:dyDescent="0.15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</row>
    <row r="2202" spans="1:19" ht="13" x14ac:dyDescent="0.15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</row>
    <row r="2203" spans="1:19" ht="13" x14ac:dyDescent="0.15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</row>
    <row r="2204" spans="1:19" ht="13" x14ac:dyDescent="0.15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</row>
    <row r="2205" spans="1:19" ht="13" x14ac:dyDescent="0.15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</row>
    <row r="2206" spans="1:19" ht="13" x14ac:dyDescent="0.15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</row>
    <row r="2207" spans="1:19" ht="13" x14ac:dyDescent="0.15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</row>
    <row r="2208" spans="1:19" ht="13" x14ac:dyDescent="0.15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</row>
    <row r="2209" spans="1:19" ht="13" x14ac:dyDescent="0.15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</row>
    <row r="2210" spans="1:19" ht="13" x14ac:dyDescent="0.15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</row>
    <row r="2211" spans="1:19" ht="13" x14ac:dyDescent="0.15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</row>
    <row r="2212" spans="1:19" ht="13" x14ac:dyDescent="0.15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</row>
    <row r="2213" spans="1:19" ht="13" x14ac:dyDescent="0.15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</row>
    <row r="2214" spans="1:19" ht="13" x14ac:dyDescent="0.15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</row>
    <row r="2215" spans="1:19" ht="13" x14ac:dyDescent="0.15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</row>
    <row r="2216" spans="1:19" ht="13" x14ac:dyDescent="0.15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</row>
    <row r="2217" spans="1:19" ht="13" x14ac:dyDescent="0.15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</row>
    <row r="2218" spans="1:19" ht="13" x14ac:dyDescent="0.15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</row>
    <row r="2219" spans="1:19" ht="13" x14ac:dyDescent="0.15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</row>
    <row r="2220" spans="1:19" ht="13" x14ac:dyDescent="0.15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</row>
    <row r="2221" spans="1:19" ht="13" x14ac:dyDescent="0.15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</row>
    <row r="2222" spans="1:19" ht="13" x14ac:dyDescent="0.15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</row>
    <row r="2223" spans="1:19" ht="13" x14ac:dyDescent="0.15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</row>
    <row r="2224" spans="1:19" ht="13" x14ac:dyDescent="0.15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</row>
    <row r="2225" spans="1:19" ht="13" x14ac:dyDescent="0.15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</row>
    <row r="2226" spans="1:19" ht="13" x14ac:dyDescent="0.15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</row>
    <row r="2227" spans="1:19" ht="13" x14ac:dyDescent="0.15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</row>
    <row r="2228" spans="1:19" ht="13" x14ac:dyDescent="0.15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</row>
    <row r="2229" spans="1:19" ht="13" x14ac:dyDescent="0.15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</row>
    <row r="2230" spans="1:19" ht="13" x14ac:dyDescent="0.15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</row>
    <row r="2231" spans="1:19" ht="13" x14ac:dyDescent="0.15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</row>
    <row r="2232" spans="1:19" ht="13" x14ac:dyDescent="0.15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</row>
    <row r="2233" spans="1:19" ht="13" x14ac:dyDescent="0.15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</row>
    <row r="2234" spans="1:19" ht="13" x14ac:dyDescent="0.15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</row>
    <row r="2235" spans="1:19" ht="13" x14ac:dyDescent="0.15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</row>
    <row r="2236" spans="1:19" ht="13" x14ac:dyDescent="0.15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</row>
    <row r="2237" spans="1:19" ht="13" x14ac:dyDescent="0.15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</row>
    <row r="2238" spans="1:19" ht="13" x14ac:dyDescent="0.15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</row>
    <row r="2239" spans="1:19" ht="13" x14ac:dyDescent="0.15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</row>
    <row r="2240" spans="1:19" ht="13" x14ac:dyDescent="0.15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</row>
    <row r="2241" spans="1:19" ht="13" x14ac:dyDescent="0.15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</row>
    <row r="2242" spans="1:19" ht="13" x14ac:dyDescent="0.15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</row>
    <row r="2243" spans="1:19" ht="13" x14ac:dyDescent="0.15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</row>
    <row r="2244" spans="1:19" ht="13" x14ac:dyDescent="0.15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</row>
    <row r="2245" spans="1:19" ht="13" x14ac:dyDescent="0.15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</row>
    <row r="2246" spans="1:19" ht="13" x14ac:dyDescent="0.15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</row>
    <row r="2247" spans="1:19" ht="13" x14ac:dyDescent="0.15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</row>
    <row r="2248" spans="1:19" ht="13" x14ac:dyDescent="0.15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</row>
    <row r="2249" spans="1:19" ht="13" x14ac:dyDescent="0.15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</row>
    <row r="2250" spans="1:19" ht="13" x14ac:dyDescent="0.15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</row>
    <row r="2251" spans="1:19" ht="13" x14ac:dyDescent="0.15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</row>
    <row r="2252" spans="1:19" ht="13" x14ac:dyDescent="0.15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</row>
    <row r="2253" spans="1:19" ht="13" x14ac:dyDescent="0.15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</row>
    <row r="2254" spans="1:19" ht="13" x14ac:dyDescent="0.15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</row>
    <row r="2255" spans="1:19" ht="13" x14ac:dyDescent="0.15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</row>
    <row r="2256" spans="1:19" ht="13" x14ac:dyDescent="0.15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</row>
    <row r="2257" spans="1:19" ht="13" x14ac:dyDescent="0.15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</row>
    <row r="2258" spans="1:19" ht="13" x14ac:dyDescent="0.15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</row>
    <row r="2259" spans="1:19" ht="13" x14ac:dyDescent="0.15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</row>
    <row r="2260" spans="1:19" ht="13" x14ac:dyDescent="0.15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</row>
    <row r="2261" spans="1:19" ht="13" x14ac:dyDescent="0.15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</row>
    <row r="2262" spans="1:19" ht="13" x14ac:dyDescent="0.15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</row>
    <row r="2263" spans="1:19" ht="13" x14ac:dyDescent="0.15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</row>
    <row r="2264" spans="1:19" ht="13" x14ac:dyDescent="0.15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</row>
    <row r="2265" spans="1:19" ht="13" x14ac:dyDescent="0.15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</row>
    <row r="2266" spans="1:19" ht="13" x14ac:dyDescent="0.15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</row>
    <row r="2267" spans="1:19" ht="13" x14ac:dyDescent="0.15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</row>
    <row r="2268" spans="1:19" ht="13" x14ac:dyDescent="0.15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</row>
    <row r="2269" spans="1:19" ht="13" x14ac:dyDescent="0.15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</row>
    <row r="2270" spans="1:19" ht="13" x14ac:dyDescent="0.15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</row>
    <row r="2271" spans="1:19" ht="13" x14ac:dyDescent="0.15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</row>
    <row r="2272" spans="1:19" ht="13" x14ac:dyDescent="0.15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</row>
    <row r="2273" spans="1:19" ht="13" x14ac:dyDescent="0.15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</row>
    <row r="2274" spans="1:19" ht="13" x14ac:dyDescent="0.15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</row>
    <row r="2275" spans="1:19" ht="13" x14ac:dyDescent="0.15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</row>
    <row r="2276" spans="1:19" ht="13" x14ac:dyDescent="0.15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</row>
    <row r="2277" spans="1:19" ht="13" x14ac:dyDescent="0.15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</row>
    <row r="2278" spans="1:19" ht="13" x14ac:dyDescent="0.15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</row>
    <row r="2279" spans="1:19" ht="13" x14ac:dyDescent="0.15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</row>
    <row r="2280" spans="1:19" ht="13" x14ac:dyDescent="0.15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</row>
    <row r="2281" spans="1:19" ht="13" x14ac:dyDescent="0.15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</row>
    <row r="2282" spans="1:19" ht="13" x14ac:dyDescent="0.15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</row>
    <row r="2283" spans="1:19" ht="13" x14ac:dyDescent="0.15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</row>
    <row r="2284" spans="1:19" ht="13" x14ac:dyDescent="0.15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</row>
    <row r="2285" spans="1:19" ht="13" x14ac:dyDescent="0.15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</row>
    <row r="2286" spans="1:19" ht="13" x14ac:dyDescent="0.15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</row>
    <row r="2287" spans="1:19" ht="13" x14ac:dyDescent="0.15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</row>
    <row r="2288" spans="1:19" ht="13" x14ac:dyDescent="0.15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</row>
    <row r="2289" spans="1:19" ht="13" x14ac:dyDescent="0.15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</row>
    <row r="2290" spans="1:19" ht="13" x14ac:dyDescent="0.15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</row>
    <row r="2291" spans="1:19" ht="13" x14ac:dyDescent="0.15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</row>
    <row r="2292" spans="1:19" ht="13" x14ac:dyDescent="0.15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</row>
    <row r="2293" spans="1:19" ht="13" x14ac:dyDescent="0.15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</row>
    <row r="2294" spans="1:19" ht="13" x14ac:dyDescent="0.15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</row>
    <row r="2295" spans="1:19" ht="13" x14ac:dyDescent="0.15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</row>
    <row r="2296" spans="1:19" ht="13" x14ac:dyDescent="0.15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</row>
    <row r="2297" spans="1:19" ht="13" x14ac:dyDescent="0.15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</row>
    <row r="2298" spans="1:19" ht="13" x14ac:dyDescent="0.15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</row>
    <row r="2299" spans="1:19" ht="13" x14ac:dyDescent="0.15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</row>
    <row r="2300" spans="1:19" ht="13" x14ac:dyDescent="0.15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</row>
    <row r="2301" spans="1:19" ht="13" x14ac:dyDescent="0.15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</row>
    <row r="2302" spans="1:19" ht="13" x14ac:dyDescent="0.15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</row>
    <row r="2303" spans="1:19" ht="13" x14ac:dyDescent="0.15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</row>
    <row r="2304" spans="1:19" ht="13" x14ac:dyDescent="0.15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</row>
    <row r="2305" spans="1:19" ht="13" x14ac:dyDescent="0.15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</row>
    <row r="2306" spans="1:19" ht="13" x14ac:dyDescent="0.15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</row>
    <row r="2307" spans="1:19" ht="13" x14ac:dyDescent="0.15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</row>
    <row r="2308" spans="1:19" ht="13" x14ac:dyDescent="0.15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</row>
    <row r="2309" spans="1:19" ht="13" x14ac:dyDescent="0.15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</row>
    <row r="2310" spans="1:19" ht="13" x14ac:dyDescent="0.15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</row>
    <row r="2311" spans="1:19" ht="13" x14ac:dyDescent="0.15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</row>
    <row r="2312" spans="1:19" ht="13" x14ac:dyDescent="0.15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</row>
    <row r="2313" spans="1:19" ht="13" x14ac:dyDescent="0.15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</row>
    <row r="2314" spans="1:19" ht="13" x14ac:dyDescent="0.15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</row>
    <row r="2315" spans="1:19" ht="13" x14ac:dyDescent="0.15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</row>
    <row r="2316" spans="1:19" ht="13" x14ac:dyDescent="0.15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</row>
    <row r="2317" spans="1:19" ht="13" x14ac:dyDescent="0.15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</row>
    <row r="2318" spans="1:19" ht="13" x14ac:dyDescent="0.15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</row>
    <row r="2319" spans="1:19" ht="13" x14ac:dyDescent="0.15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</row>
    <row r="2320" spans="1:19" ht="13" x14ac:dyDescent="0.15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</row>
    <row r="2321" spans="1:19" ht="13" x14ac:dyDescent="0.15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</row>
    <row r="2322" spans="1:19" ht="13" x14ac:dyDescent="0.15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</row>
    <row r="2323" spans="1:19" ht="13" x14ac:dyDescent="0.15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</row>
    <row r="2324" spans="1:19" ht="13" x14ac:dyDescent="0.15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</row>
    <row r="2325" spans="1:19" ht="13" x14ac:dyDescent="0.15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</row>
    <row r="2326" spans="1:19" ht="13" x14ac:dyDescent="0.15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</row>
    <row r="2327" spans="1:19" ht="13" x14ac:dyDescent="0.15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</row>
    <row r="2328" spans="1:19" ht="13" x14ac:dyDescent="0.15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</row>
    <row r="2329" spans="1:19" ht="13" x14ac:dyDescent="0.15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</row>
    <row r="2330" spans="1:19" ht="13" x14ac:dyDescent="0.15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</row>
    <row r="2331" spans="1:19" ht="13" x14ac:dyDescent="0.15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</row>
    <row r="2332" spans="1:19" ht="13" x14ac:dyDescent="0.15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</row>
    <row r="2333" spans="1:19" ht="13" x14ac:dyDescent="0.15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</row>
    <row r="2334" spans="1:19" ht="13" x14ac:dyDescent="0.15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</row>
    <row r="2335" spans="1:19" ht="13" x14ac:dyDescent="0.15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</row>
    <row r="2336" spans="1:19" ht="13" x14ac:dyDescent="0.15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</row>
    <row r="2337" spans="1:19" ht="13" x14ac:dyDescent="0.15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</row>
    <row r="2338" spans="1:19" ht="13" x14ac:dyDescent="0.15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</row>
    <row r="2339" spans="1:19" ht="13" x14ac:dyDescent="0.15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</row>
    <row r="2340" spans="1:19" ht="13" x14ac:dyDescent="0.15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</row>
    <row r="2341" spans="1:19" ht="13" x14ac:dyDescent="0.15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</row>
    <row r="2342" spans="1:19" ht="13" x14ac:dyDescent="0.15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</row>
    <row r="2343" spans="1:19" ht="13" x14ac:dyDescent="0.15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</row>
    <row r="2344" spans="1:19" ht="13" x14ac:dyDescent="0.15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</row>
    <row r="2345" spans="1:19" ht="13" x14ac:dyDescent="0.15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</row>
    <row r="2346" spans="1:19" ht="13" x14ac:dyDescent="0.15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</row>
    <row r="2347" spans="1:19" ht="13" x14ac:dyDescent="0.15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</row>
    <row r="2348" spans="1:19" ht="13" x14ac:dyDescent="0.15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</row>
    <row r="2349" spans="1:19" ht="13" x14ac:dyDescent="0.15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</row>
    <row r="2350" spans="1:19" ht="13" x14ac:dyDescent="0.15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</row>
    <row r="2351" spans="1:19" ht="13" x14ac:dyDescent="0.15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</row>
    <row r="2352" spans="1:19" ht="13" x14ac:dyDescent="0.15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</row>
    <row r="2353" spans="1:19" ht="13" x14ac:dyDescent="0.15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</row>
    <row r="2354" spans="1:19" ht="13" x14ac:dyDescent="0.15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</row>
    <row r="2355" spans="1:19" ht="13" x14ac:dyDescent="0.15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</row>
    <row r="2356" spans="1:19" ht="13" x14ac:dyDescent="0.15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</row>
    <row r="2357" spans="1:19" ht="13" x14ac:dyDescent="0.15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</row>
    <row r="2358" spans="1:19" ht="13" x14ac:dyDescent="0.15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</row>
    <row r="2359" spans="1:19" ht="13" x14ac:dyDescent="0.15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</row>
    <row r="2360" spans="1:19" ht="13" x14ac:dyDescent="0.15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</row>
    <row r="2361" spans="1:19" ht="13" x14ac:dyDescent="0.15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</row>
    <row r="2362" spans="1:19" ht="13" x14ac:dyDescent="0.15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</row>
    <row r="2363" spans="1:19" ht="13" x14ac:dyDescent="0.15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</row>
    <row r="2364" spans="1:19" ht="13" x14ac:dyDescent="0.15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</row>
    <row r="2365" spans="1:19" ht="13" x14ac:dyDescent="0.15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</row>
    <row r="2366" spans="1:19" ht="13" x14ac:dyDescent="0.15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</row>
    <row r="2367" spans="1:19" ht="13" x14ac:dyDescent="0.15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</row>
    <row r="2368" spans="1:19" ht="13" x14ac:dyDescent="0.15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</row>
    <row r="2369" spans="1:19" ht="13" x14ac:dyDescent="0.15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</row>
    <row r="2370" spans="1:19" ht="13" x14ac:dyDescent="0.15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</row>
    <row r="2371" spans="1:19" ht="13" x14ac:dyDescent="0.15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</row>
    <row r="2372" spans="1:19" ht="13" x14ac:dyDescent="0.15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</row>
    <row r="2373" spans="1:19" ht="13" x14ac:dyDescent="0.15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</row>
    <row r="2374" spans="1:19" ht="13" x14ac:dyDescent="0.15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</row>
    <row r="2375" spans="1:19" ht="13" x14ac:dyDescent="0.15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</row>
    <row r="2376" spans="1:19" ht="13" x14ac:dyDescent="0.15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</row>
    <row r="2377" spans="1:19" ht="13" x14ac:dyDescent="0.15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</row>
    <row r="2378" spans="1:19" ht="13" x14ac:dyDescent="0.15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</row>
    <row r="2379" spans="1:19" ht="13" x14ac:dyDescent="0.15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</row>
    <row r="2380" spans="1:19" ht="13" x14ac:dyDescent="0.15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</row>
    <row r="2381" spans="1:19" ht="13" x14ac:dyDescent="0.15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</row>
    <row r="2382" spans="1:19" ht="13" x14ac:dyDescent="0.15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</row>
    <row r="2383" spans="1:19" ht="13" x14ac:dyDescent="0.15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</row>
    <row r="2384" spans="1:19" ht="13" x14ac:dyDescent="0.15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</row>
    <row r="2385" spans="1:19" ht="13" x14ac:dyDescent="0.15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</row>
    <row r="2386" spans="1:19" ht="13" x14ac:dyDescent="0.15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</row>
    <row r="2387" spans="1:19" ht="13" x14ac:dyDescent="0.15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</row>
    <row r="2388" spans="1:19" ht="13" x14ac:dyDescent="0.15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</row>
    <row r="2389" spans="1:19" ht="13" x14ac:dyDescent="0.15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</row>
    <row r="2390" spans="1:19" ht="13" x14ac:dyDescent="0.15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</row>
    <row r="2391" spans="1:19" ht="13" x14ac:dyDescent="0.15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</row>
    <row r="2392" spans="1:19" ht="13" x14ac:dyDescent="0.15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</row>
    <row r="2393" spans="1:19" ht="13" x14ac:dyDescent="0.15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</row>
    <row r="2394" spans="1:19" ht="13" x14ac:dyDescent="0.15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</row>
    <row r="2395" spans="1:19" ht="13" x14ac:dyDescent="0.15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</row>
    <row r="2396" spans="1:19" ht="13" x14ac:dyDescent="0.15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</row>
    <row r="2397" spans="1:19" ht="13" x14ac:dyDescent="0.15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</row>
    <row r="2398" spans="1:19" ht="13" x14ac:dyDescent="0.15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</row>
    <row r="2399" spans="1:19" ht="13" x14ac:dyDescent="0.15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</row>
    <row r="2400" spans="1:19" ht="13" x14ac:dyDescent="0.15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</row>
    <row r="2401" spans="1:19" ht="13" x14ac:dyDescent="0.15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</row>
    <row r="2402" spans="1:19" ht="13" x14ac:dyDescent="0.15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</row>
    <row r="2403" spans="1:19" ht="13" x14ac:dyDescent="0.15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</row>
    <row r="2404" spans="1:19" ht="13" x14ac:dyDescent="0.15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</row>
    <row r="2405" spans="1:19" ht="13" x14ac:dyDescent="0.15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</row>
    <row r="2406" spans="1:19" ht="13" x14ac:dyDescent="0.15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</row>
    <row r="2407" spans="1:19" ht="13" x14ac:dyDescent="0.15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</row>
    <row r="2408" spans="1:19" ht="13" x14ac:dyDescent="0.15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</row>
    <row r="2409" spans="1:19" ht="13" x14ac:dyDescent="0.15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</row>
    <row r="2410" spans="1:19" ht="13" x14ac:dyDescent="0.15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</row>
    <row r="2411" spans="1:19" ht="13" x14ac:dyDescent="0.15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</row>
    <row r="2412" spans="1:19" ht="13" x14ac:dyDescent="0.15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</row>
    <row r="2413" spans="1:19" ht="13" x14ac:dyDescent="0.15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</row>
    <row r="2414" spans="1:19" ht="13" x14ac:dyDescent="0.15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</row>
    <row r="2415" spans="1:19" ht="13" x14ac:dyDescent="0.15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</row>
    <row r="2416" spans="1:19" ht="13" x14ac:dyDescent="0.15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</row>
    <row r="2417" spans="1:19" ht="13" x14ac:dyDescent="0.15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</row>
    <row r="2418" spans="1:19" ht="13" x14ac:dyDescent="0.15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</row>
    <row r="2419" spans="1:19" ht="13" x14ac:dyDescent="0.15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</row>
    <row r="2420" spans="1:19" ht="13" x14ac:dyDescent="0.15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</row>
    <row r="2421" spans="1:19" ht="13" x14ac:dyDescent="0.15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</row>
    <row r="2422" spans="1:19" ht="13" x14ac:dyDescent="0.15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</row>
    <row r="2423" spans="1:19" ht="13" x14ac:dyDescent="0.15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</row>
    <row r="2424" spans="1:19" ht="13" x14ac:dyDescent="0.15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</row>
    <row r="2425" spans="1:19" ht="13" x14ac:dyDescent="0.15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</row>
    <row r="2426" spans="1:19" ht="13" x14ac:dyDescent="0.15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</row>
    <row r="2427" spans="1:19" ht="13" x14ac:dyDescent="0.15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</row>
    <row r="2428" spans="1:19" ht="13" x14ac:dyDescent="0.15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</row>
    <row r="2429" spans="1:19" ht="13" x14ac:dyDescent="0.15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</row>
    <row r="2430" spans="1:19" ht="13" x14ac:dyDescent="0.15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</row>
    <row r="2431" spans="1:19" ht="13" x14ac:dyDescent="0.15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</row>
    <row r="2432" spans="1:19" ht="13" x14ac:dyDescent="0.15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</row>
    <row r="2433" spans="1:19" ht="13" x14ac:dyDescent="0.15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</row>
    <row r="2434" spans="1:19" ht="13" x14ac:dyDescent="0.15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</row>
    <row r="2435" spans="1:19" ht="13" x14ac:dyDescent="0.15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</row>
    <row r="2436" spans="1:19" ht="13" x14ac:dyDescent="0.15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</row>
    <row r="2437" spans="1:19" ht="13" x14ac:dyDescent="0.15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</row>
    <row r="2438" spans="1:19" ht="13" x14ac:dyDescent="0.15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</row>
    <row r="2439" spans="1:19" ht="13" x14ac:dyDescent="0.15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</row>
    <row r="2440" spans="1:19" ht="13" x14ac:dyDescent="0.15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</row>
    <row r="2441" spans="1:19" ht="13" x14ac:dyDescent="0.15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</row>
    <row r="2442" spans="1:19" ht="13" x14ac:dyDescent="0.15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</row>
    <row r="2443" spans="1:19" ht="13" x14ac:dyDescent="0.15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</row>
    <row r="2444" spans="1:19" ht="13" x14ac:dyDescent="0.15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</row>
    <row r="2445" spans="1:19" ht="13" x14ac:dyDescent="0.15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</row>
    <row r="2446" spans="1:19" ht="13" x14ac:dyDescent="0.15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</row>
    <row r="2447" spans="1:19" ht="13" x14ac:dyDescent="0.15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</row>
    <row r="2448" spans="1:19" ht="13" x14ac:dyDescent="0.15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</row>
    <row r="2449" spans="1:19" ht="13" x14ac:dyDescent="0.15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</row>
    <row r="2450" spans="1:19" ht="13" x14ac:dyDescent="0.15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</row>
    <row r="2451" spans="1:19" ht="13" x14ac:dyDescent="0.15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</row>
    <row r="2452" spans="1:19" ht="13" x14ac:dyDescent="0.15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</row>
    <row r="2453" spans="1:19" ht="13" x14ac:dyDescent="0.15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</row>
    <row r="2454" spans="1:19" ht="13" x14ac:dyDescent="0.15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</row>
    <row r="2455" spans="1:19" ht="13" x14ac:dyDescent="0.15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</row>
    <row r="2456" spans="1:19" ht="13" x14ac:dyDescent="0.15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</row>
    <row r="2457" spans="1:19" ht="13" x14ac:dyDescent="0.15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</row>
    <row r="2458" spans="1:19" ht="13" x14ac:dyDescent="0.15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</row>
    <row r="2459" spans="1:19" ht="13" x14ac:dyDescent="0.15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</row>
    <row r="2460" spans="1:19" ht="13" x14ac:dyDescent="0.15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</row>
    <row r="2461" spans="1:19" ht="13" x14ac:dyDescent="0.15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</row>
    <row r="2462" spans="1:19" ht="13" x14ac:dyDescent="0.15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</row>
    <row r="2463" spans="1:19" ht="13" x14ac:dyDescent="0.15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</row>
    <row r="2464" spans="1:19" ht="13" x14ac:dyDescent="0.15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</row>
    <row r="2465" spans="1:19" ht="13" x14ac:dyDescent="0.15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</row>
    <row r="2466" spans="1:19" ht="13" x14ac:dyDescent="0.15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</row>
    <row r="2467" spans="1:19" ht="13" x14ac:dyDescent="0.15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</row>
    <row r="2468" spans="1:19" ht="13" x14ac:dyDescent="0.15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</row>
    <row r="2469" spans="1:19" ht="13" x14ac:dyDescent="0.15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</row>
    <row r="2470" spans="1:19" ht="13" x14ac:dyDescent="0.15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</row>
    <row r="2471" spans="1:19" ht="13" x14ac:dyDescent="0.15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</row>
    <row r="2472" spans="1:19" ht="13" x14ac:dyDescent="0.15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</row>
    <row r="2473" spans="1:19" ht="13" x14ac:dyDescent="0.15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</row>
    <row r="2474" spans="1:19" ht="13" x14ac:dyDescent="0.15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</row>
    <row r="2475" spans="1:19" ht="13" x14ac:dyDescent="0.15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</row>
    <row r="2476" spans="1:19" ht="13" x14ac:dyDescent="0.15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</row>
    <row r="2477" spans="1:19" ht="13" x14ac:dyDescent="0.15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</row>
    <row r="2478" spans="1:19" ht="13" x14ac:dyDescent="0.15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</row>
    <row r="2479" spans="1:19" ht="13" x14ac:dyDescent="0.15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</row>
    <row r="2480" spans="1:19" ht="13" x14ac:dyDescent="0.15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</row>
    <row r="2481" spans="1:19" ht="13" x14ac:dyDescent="0.15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</row>
    <row r="2482" spans="1:19" ht="13" x14ac:dyDescent="0.15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</row>
    <row r="2483" spans="1:19" ht="13" x14ac:dyDescent="0.15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</row>
    <row r="2484" spans="1:19" ht="13" x14ac:dyDescent="0.15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</row>
    <row r="2485" spans="1:19" ht="13" x14ac:dyDescent="0.15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</row>
    <row r="2486" spans="1:19" ht="13" x14ac:dyDescent="0.15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</row>
    <row r="2487" spans="1:19" ht="13" x14ac:dyDescent="0.15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</row>
    <row r="2488" spans="1:19" ht="13" x14ac:dyDescent="0.15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</row>
    <row r="2489" spans="1:19" ht="13" x14ac:dyDescent="0.15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</row>
    <row r="2490" spans="1:19" ht="13" x14ac:dyDescent="0.15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</row>
    <row r="2491" spans="1:19" ht="13" x14ac:dyDescent="0.15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</row>
    <row r="2492" spans="1:19" ht="13" x14ac:dyDescent="0.15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</row>
    <row r="2493" spans="1:19" ht="13" x14ac:dyDescent="0.15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</row>
    <row r="2494" spans="1:19" ht="13" x14ac:dyDescent="0.15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</row>
    <row r="2495" spans="1:19" ht="13" x14ac:dyDescent="0.15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</row>
    <row r="2496" spans="1:19" ht="13" x14ac:dyDescent="0.15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</row>
    <row r="2497" spans="1:19" ht="13" x14ac:dyDescent="0.15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</row>
    <row r="2498" spans="1:19" ht="13" x14ac:dyDescent="0.15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</row>
    <row r="2499" spans="1:19" ht="13" x14ac:dyDescent="0.15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</row>
    <row r="2500" spans="1:19" ht="13" x14ac:dyDescent="0.15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</row>
    <row r="2501" spans="1:19" ht="13" x14ac:dyDescent="0.15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</row>
    <row r="2502" spans="1:19" ht="13" x14ac:dyDescent="0.15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</row>
    <row r="2503" spans="1:19" ht="13" x14ac:dyDescent="0.15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</row>
    <row r="2504" spans="1:19" ht="13" x14ac:dyDescent="0.15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</row>
    <row r="2505" spans="1:19" ht="13" x14ac:dyDescent="0.15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</row>
    <row r="2506" spans="1:19" ht="13" x14ac:dyDescent="0.15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</row>
    <row r="2507" spans="1:19" ht="13" x14ac:dyDescent="0.15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</row>
    <row r="2508" spans="1:19" ht="13" x14ac:dyDescent="0.15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</row>
    <row r="2509" spans="1:19" ht="13" x14ac:dyDescent="0.15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</row>
    <row r="2510" spans="1:19" ht="13" x14ac:dyDescent="0.15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</row>
    <row r="2511" spans="1:19" ht="13" x14ac:dyDescent="0.15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</row>
    <row r="2512" spans="1:19" ht="13" x14ac:dyDescent="0.15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</row>
    <row r="2513" spans="1:19" ht="13" x14ac:dyDescent="0.15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</row>
    <row r="2514" spans="1:19" ht="13" x14ac:dyDescent="0.15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</row>
    <row r="2515" spans="1:19" ht="13" x14ac:dyDescent="0.15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</row>
    <row r="2516" spans="1:19" ht="13" x14ac:dyDescent="0.15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</row>
    <row r="2517" spans="1:19" ht="13" x14ac:dyDescent="0.15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</row>
    <row r="2518" spans="1:19" ht="13" x14ac:dyDescent="0.15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</row>
    <row r="2519" spans="1:19" ht="13" x14ac:dyDescent="0.15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</row>
    <row r="2520" spans="1:19" ht="13" x14ac:dyDescent="0.15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</row>
    <row r="2521" spans="1:19" ht="13" x14ac:dyDescent="0.15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</row>
    <row r="2522" spans="1:19" ht="13" x14ac:dyDescent="0.15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</row>
    <row r="2523" spans="1:19" ht="13" x14ac:dyDescent="0.15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</row>
    <row r="2524" spans="1:19" ht="13" x14ac:dyDescent="0.15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</row>
    <row r="2525" spans="1:19" ht="13" x14ac:dyDescent="0.15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</row>
    <row r="2526" spans="1:19" ht="13" x14ac:dyDescent="0.15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</row>
    <row r="2527" spans="1:19" ht="13" x14ac:dyDescent="0.15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</row>
    <row r="2528" spans="1:19" ht="13" x14ac:dyDescent="0.15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</row>
    <row r="2529" spans="1:19" ht="13" x14ac:dyDescent="0.15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</row>
    <row r="2530" spans="1:19" ht="13" x14ac:dyDescent="0.15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</row>
    <row r="2531" spans="1:19" ht="13" x14ac:dyDescent="0.15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</row>
    <row r="2532" spans="1:19" ht="13" x14ac:dyDescent="0.15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</row>
    <row r="2533" spans="1:19" ht="13" x14ac:dyDescent="0.15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</row>
    <row r="2534" spans="1:19" ht="13" x14ac:dyDescent="0.15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</row>
    <row r="2535" spans="1:19" ht="13" x14ac:dyDescent="0.15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</row>
    <row r="2536" spans="1:19" ht="13" x14ac:dyDescent="0.15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</row>
    <row r="2537" spans="1:19" ht="13" x14ac:dyDescent="0.15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</row>
    <row r="2538" spans="1:19" ht="13" x14ac:dyDescent="0.15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</row>
    <row r="2539" spans="1:19" ht="13" x14ac:dyDescent="0.15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</row>
    <row r="2540" spans="1:19" ht="13" x14ac:dyDescent="0.15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</row>
    <row r="2541" spans="1:19" ht="13" x14ac:dyDescent="0.15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</row>
    <row r="2542" spans="1:19" ht="13" x14ac:dyDescent="0.15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</row>
    <row r="2543" spans="1:19" ht="13" x14ac:dyDescent="0.15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</row>
    <row r="2544" spans="1:19" ht="13" x14ac:dyDescent="0.15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</row>
    <row r="2545" spans="1:19" ht="13" x14ac:dyDescent="0.15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</row>
    <row r="2546" spans="1:19" ht="13" x14ac:dyDescent="0.15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</row>
    <row r="2547" spans="1:19" ht="13" x14ac:dyDescent="0.15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</row>
    <row r="2548" spans="1:19" ht="13" x14ac:dyDescent="0.15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</row>
    <row r="2549" spans="1:19" ht="13" x14ac:dyDescent="0.15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</row>
    <row r="2550" spans="1:19" ht="13" x14ac:dyDescent="0.15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</row>
    <row r="2551" spans="1:19" ht="13" x14ac:dyDescent="0.15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</row>
    <row r="2552" spans="1:19" ht="13" x14ac:dyDescent="0.15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</row>
    <row r="2553" spans="1:19" ht="13" x14ac:dyDescent="0.15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</row>
    <row r="2554" spans="1:19" ht="13" x14ac:dyDescent="0.15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</row>
    <row r="2555" spans="1:19" ht="13" x14ac:dyDescent="0.15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</row>
    <row r="2556" spans="1:19" ht="13" x14ac:dyDescent="0.15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</row>
    <row r="2557" spans="1:19" ht="13" x14ac:dyDescent="0.15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</row>
    <row r="2558" spans="1:19" ht="13" x14ac:dyDescent="0.15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</row>
    <row r="2559" spans="1:19" ht="13" x14ac:dyDescent="0.15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</row>
    <row r="2560" spans="1:19" ht="13" x14ac:dyDescent="0.15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</row>
    <row r="2561" spans="1:19" ht="13" x14ac:dyDescent="0.15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</row>
    <row r="2562" spans="1:19" ht="13" x14ac:dyDescent="0.15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</row>
    <row r="2563" spans="1:19" ht="13" x14ac:dyDescent="0.15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</row>
    <row r="2564" spans="1:19" ht="13" x14ac:dyDescent="0.15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</row>
    <row r="2565" spans="1:19" ht="13" x14ac:dyDescent="0.15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</row>
    <row r="2566" spans="1:19" ht="13" x14ac:dyDescent="0.15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</row>
    <row r="2567" spans="1:19" ht="13" x14ac:dyDescent="0.15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</row>
    <row r="2568" spans="1:19" ht="13" x14ac:dyDescent="0.15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</row>
    <row r="2569" spans="1:19" ht="13" x14ac:dyDescent="0.15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</row>
    <row r="2570" spans="1:19" ht="13" x14ac:dyDescent="0.15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</row>
    <row r="2571" spans="1:19" ht="13" x14ac:dyDescent="0.15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</row>
    <row r="2572" spans="1:19" ht="13" x14ac:dyDescent="0.15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</row>
    <row r="2573" spans="1:19" ht="13" x14ac:dyDescent="0.15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</row>
    <row r="2574" spans="1:19" ht="13" x14ac:dyDescent="0.15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</row>
    <row r="2575" spans="1:19" ht="13" x14ac:dyDescent="0.15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</row>
    <row r="2576" spans="1:19" ht="13" x14ac:dyDescent="0.15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</row>
    <row r="2577" spans="1:19" ht="13" x14ac:dyDescent="0.15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</row>
    <row r="2578" spans="1:19" ht="13" x14ac:dyDescent="0.15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</row>
    <row r="2579" spans="1:19" ht="13" x14ac:dyDescent="0.15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</row>
    <row r="2580" spans="1:19" ht="13" x14ac:dyDescent="0.15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</row>
    <row r="2581" spans="1:19" ht="13" x14ac:dyDescent="0.15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</row>
    <row r="2582" spans="1:19" ht="13" x14ac:dyDescent="0.15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</row>
    <row r="2583" spans="1:19" ht="13" x14ac:dyDescent="0.15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</row>
    <row r="2584" spans="1:19" ht="13" x14ac:dyDescent="0.15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</row>
    <row r="2585" spans="1:19" ht="13" x14ac:dyDescent="0.15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</row>
    <row r="2586" spans="1:19" ht="13" x14ac:dyDescent="0.15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</row>
    <row r="2587" spans="1:19" ht="13" x14ac:dyDescent="0.15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</row>
    <row r="2588" spans="1:19" ht="13" x14ac:dyDescent="0.15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</row>
    <row r="2589" spans="1:19" ht="13" x14ac:dyDescent="0.15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</row>
    <row r="2590" spans="1:19" ht="13" x14ac:dyDescent="0.15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</row>
    <row r="2591" spans="1:19" ht="13" x14ac:dyDescent="0.15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</row>
    <row r="2592" spans="1:19" ht="13" x14ac:dyDescent="0.15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</row>
    <row r="2593" spans="1:19" ht="13" x14ac:dyDescent="0.15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</row>
    <row r="2594" spans="1:19" ht="13" x14ac:dyDescent="0.15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</row>
    <row r="2595" spans="1:19" ht="13" x14ac:dyDescent="0.15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</row>
    <row r="2596" spans="1:19" ht="13" x14ac:dyDescent="0.15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</row>
    <row r="2597" spans="1:19" ht="13" x14ac:dyDescent="0.15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</row>
    <row r="2598" spans="1:19" ht="13" x14ac:dyDescent="0.15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</row>
    <row r="2599" spans="1:19" ht="13" x14ac:dyDescent="0.15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</row>
    <row r="2600" spans="1:19" ht="13" x14ac:dyDescent="0.15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</row>
    <row r="2601" spans="1:19" ht="13" x14ac:dyDescent="0.15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</row>
    <row r="2602" spans="1:19" ht="13" x14ac:dyDescent="0.15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</row>
    <row r="2603" spans="1:19" ht="13" x14ac:dyDescent="0.15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</row>
    <row r="2604" spans="1:19" ht="13" x14ac:dyDescent="0.15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</row>
    <row r="2605" spans="1:19" ht="13" x14ac:dyDescent="0.15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</row>
    <row r="2606" spans="1:19" ht="13" x14ac:dyDescent="0.15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</row>
    <row r="2607" spans="1:19" ht="13" x14ac:dyDescent="0.15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</row>
    <row r="2608" spans="1:19" ht="13" x14ac:dyDescent="0.15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</row>
    <row r="2609" spans="1:19" ht="13" x14ac:dyDescent="0.15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</row>
    <row r="2610" spans="1:19" ht="13" x14ac:dyDescent="0.15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</row>
    <row r="2611" spans="1:19" ht="13" x14ac:dyDescent="0.15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</row>
    <row r="2612" spans="1:19" ht="13" x14ac:dyDescent="0.15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</row>
    <row r="2613" spans="1:19" ht="13" x14ac:dyDescent="0.15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</row>
    <row r="2614" spans="1:19" ht="13" x14ac:dyDescent="0.15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</row>
    <row r="2615" spans="1:19" ht="13" x14ac:dyDescent="0.15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</row>
    <row r="2616" spans="1:19" ht="13" x14ac:dyDescent="0.15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</row>
    <row r="2617" spans="1:19" ht="13" x14ac:dyDescent="0.15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</row>
    <row r="2618" spans="1:19" ht="13" x14ac:dyDescent="0.15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</row>
    <row r="2619" spans="1:19" ht="13" x14ac:dyDescent="0.15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</row>
    <row r="2620" spans="1:19" ht="13" x14ac:dyDescent="0.15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</row>
    <row r="2621" spans="1:19" ht="13" x14ac:dyDescent="0.15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</row>
    <row r="2622" spans="1:19" ht="13" x14ac:dyDescent="0.15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</row>
    <row r="2623" spans="1:19" ht="13" x14ac:dyDescent="0.15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</row>
    <row r="2624" spans="1:19" ht="13" x14ac:dyDescent="0.15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</row>
    <row r="2625" spans="1:19" ht="13" x14ac:dyDescent="0.15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</row>
    <row r="2626" spans="1:19" ht="13" x14ac:dyDescent="0.15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</row>
    <row r="2627" spans="1:19" ht="13" x14ac:dyDescent="0.15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</row>
    <row r="2628" spans="1:19" ht="13" x14ac:dyDescent="0.15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</row>
    <row r="2629" spans="1:19" ht="13" x14ac:dyDescent="0.15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</row>
    <row r="2630" spans="1:19" ht="13" x14ac:dyDescent="0.15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</row>
    <row r="2631" spans="1:19" ht="13" x14ac:dyDescent="0.15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</row>
    <row r="2632" spans="1:19" ht="13" x14ac:dyDescent="0.15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</row>
    <row r="2633" spans="1:19" ht="13" x14ac:dyDescent="0.15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</row>
    <row r="2634" spans="1:19" ht="13" x14ac:dyDescent="0.15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</row>
    <row r="2635" spans="1:19" ht="13" x14ac:dyDescent="0.15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</row>
    <row r="2636" spans="1:19" ht="13" x14ac:dyDescent="0.15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</row>
    <row r="2637" spans="1:19" ht="13" x14ac:dyDescent="0.15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</row>
    <row r="2638" spans="1:19" ht="13" x14ac:dyDescent="0.15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</row>
    <row r="2639" spans="1:19" ht="13" x14ac:dyDescent="0.15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</row>
    <row r="2640" spans="1:19" ht="13" x14ac:dyDescent="0.15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</row>
    <row r="2641" spans="1:19" ht="13" x14ac:dyDescent="0.15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</row>
    <row r="2642" spans="1:19" ht="13" x14ac:dyDescent="0.15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</row>
    <row r="2643" spans="1:19" ht="13" x14ac:dyDescent="0.15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</row>
    <row r="2644" spans="1:19" ht="13" x14ac:dyDescent="0.15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</row>
    <row r="2645" spans="1:19" ht="13" x14ac:dyDescent="0.15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</row>
    <row r="2646" spans="1:19" ht="13" x14ac:dyDescent="0.15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</row>
    <row r="2647" spans="1:19" ht="13" x14ac:dyDescent="0.15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</row>
    <row r="2648" spans="1:19" ht="13" x14ac:dyDescent="0.15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</row>
    <row r="2649" spans="1:19" ht="13" x14ac:dyDescent="0.15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</row>
    <row r="2650" spans="1:19" ht="13" x14ac:dyDescent="0.15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</row>
    <row r="2651" spans="1:19" ht="13" x14ac:dyDescent="0.15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</row>
    <row r="2652" spans="1:19" ht="13" x14ac:dyDescent="0.15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</row>
    <row r="2653" spans="1:19" ht="13" x14ac:dyDescent="0.15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</row>
    <row r="2654" spans="1:19" ht="13" x14ac:dyDescent="0.15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</row>
    <row r="2655" spans="1:19" ht="13" x14ac:dyDescent="0.15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</row>
    <row r="2656" spans="1:19" ht="13" x14ac:dyDescent="0.15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</row>
    <row r="2657" spans="1:19" ht="13" x14ac:dyDescent="0.15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</row>
    <row r="2658" spans="1:19" ht="13" x14ac:dyDescent="0.15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</row>
    <row r="2659" spans="1:19" ht="13" x14ac:dyDescent="0.15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</row>
    <row r="2660" spans="1:19" ht="13" x14ac:dyDescent="0.15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</row>
    <row r="2661" spans="1:19" ht="13" x14ac:dyDescent="0.15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</row>
    <row r="2662" spans="1:19" ht="13" x14ac:dyDescent="0.15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</row>
    <row r="2663" spans="1:19" ht="13" x14ac:dyDescent="0.15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</row>
    <row r="2664" spans="1:19" ht="13" x14ac:dyDescent="0.15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</row>
    <row r="2665" spans="1:19" ht="13" x14ac:dyDescent="0.15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</row>
    <row r="2666" spans="1:19" ht="13" x14ac:dyDescent="0.15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</row>
    <row r="2667" spans="1:19" ht="13" x14ac:dyDescent="0.15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</row>
    <row r="2668" spans="1:19" ht="13" x14ac:dyDescent="0.15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</row>
    <row r="2669" spans="1:19" ht="13" x14ac:dyDescent="0.15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</row>
    <row r="2670" spans="1:19" ht="13" x14ac:dyDescent="0.15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</row>
    <row r="2671" spans="1:19" ht="13" x14ac:dyDescent="0.15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</row>
    <row r="2672" spans="1:19" ht="13" x14ac:dyDescent="0.15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</row>
    <row r="2673" spans="1:19" ht="13" x14ac:dyDescent="0.15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</row>
    <row r="2674" spans="1:19" ht="13" x14ac:dyDescent="0.15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</row>
    <row r="2675" spans="1:19" ht="13" x14ac:dyDescent="0.15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</row>
    <row r="2676" spans="1:19" ht="13" x14ac:dyDescent="0.15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</row>
    <row r="2677" spans="1:19" ht="13" x14ac:dyDescent="0.15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</row>
    <row r="2678" spans="1:19" ht="13" x14ac:dyDescent="0.15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</row>
    <row r="2679" spans="1:19" ht="13" x14ac:dyDescent="0.15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</row>
    <row r="2680" spans="1:19" ht="13" x14ac:dyDescent="0.15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</row>
    <row r="2681" spans="1:19" ht="13" x14ac:dyDescent="0.15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</row>
    <row r="2682" spans="1:19" ht="13" x14ac:dyDescent="0.15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</row>
    <row r="2683" spans="1:19" ht="13" x14ac:dyDescent="0.15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</row>
    <row r="2684" spans="1:19" ht="13" x14ac:dyDescent="0.15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</row>
    <row r="2685" spans="1:19" ht="13" x14ac:dyDescent="0.15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</row>
    <row r="2686" spans="1:19" ht="13" x14ac:dyDescent="0.15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</row>
    <row r="2687" spans="1:19" ht="13" x14ac:dyDescent="0.15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</row>
    <row r="2688" spans="1:19" ht="13" x14ac:dyDescent="0.15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</row>
    <row r="2689" spans="1:19" ht="13" x14ac:dyDescent="0.15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</row>
    <row r="2690" spans="1:19" ht="13" x14ac:dyDescent="0.15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</row>
    <row r="2691" spans="1:19" ht="13" x14ac:dyDescent="0.15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</row>
    <row r="2692" spans="1:19" ht="13" x14ac:dyDescent="0.15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</row>
    <row r="2693" spans="1:19" ht="13" x14ac:dyDescent="0.15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</row>
    <row r="2694" spans="1:19" ht="13" x14ac:dyDescent="0.15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</row>
    <row r="2695" spans="1:19" ht="13" x14ac:dyDescent="0.15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</row>
    <row r="2696" spans="1:19" ht="13" x14ac:dyDescent="0.15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</row>
    <row r="2697" spans="1:19" ht="13" x14ac:dyDescent="0.15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</row>
    <row r="2698" spans="1:19" ht="13" x14ac:dyDescent="0.15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</row>
    <row r="2699" spans="1:19" ht="13" x14ac:dyDescent="0.15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</row>
    <row r="2700" spans="1:19" ht="13" x14ac:dyDescent="0.15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</row>
    <row r="2701" spans="1:19" ht="13" x14ac:dyDescent="0.15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</row>
    <row r="2702" spans="1:19" ht="13" x14ac:dyDescent="0.15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</row>
    <row r="2703" spans="1:19" ht="13" x14ac:dyDescent="0.15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</row>
    <row r="2704" spans="1:19" ht="13" x14ac:dyDescent="0.15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</row>
    <row r="2705" spans="1:19" ht="13" x14ac:dyDescent="0.15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</row>
    <row r="2706" spans="1:19" ht="13" x14ac:dyDescent="0.15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</row>
    <row r="2707" spans="1:19" ht="13" x14ac:dyDescent="0.15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</row>
    <row r="2708" spans="1:19" ht="13" x14ac:dyDescent="0.15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</row>
    <row r="2709" spans="1:19" ht="13" x14ac:dyDescent="0.15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</row>
    <row r="2710" spans="1:19" ht="13" x14ac:dyDescent="0.15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</row>
    <row r="2711" spans="1:19" ht="13" x14ac:dyDescent="0.15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</row>
    <row r="2712" spans="1:19" ht="13" x14ac:dyDescent="0.15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</row>
    <row r="2713" spans="1:19" ht="13" x14ac:dyDescent="0.15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</row>
    <row r="2714" spans="1:19" ht="13" x14ac:dyDescent="0.15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</row>
    <row r="2715" spans="1:19" ht="13" x14ac:dyDescent="0.15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</row>
    <row r="2716" spans="1:19" ht="13" x14ac:dyDescent="0.15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</row>
    <row r="2717" spans="1:19" ht="13" x14ac:dyDescent="0.15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</row>
    <row r="2718" spans="1:19" ht="13" x14ac:dyDescent="0.15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</row>
    <row r="2719" spans="1:19" ht="13" x14ac:dyDescent="0.15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</row>
    <row r="2720" spans="1:19" ht="13" x14ac:dyDescent="0.15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</row>
    <row r="2721" spans="1:19" ht="13" x14ac:dyDescent="0.15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</row>
    <row r="2722" spans="1:19" ht="13" x14ac:dyDescent="0.15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</row>
    <row r="2723" spans="1:19" ht="13" x14ac:dyDescent="0.15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</row>
    <row r="2724" spans="1:19" ht="13" x14ac:dyDescent="0.15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</row>
    <row r="2725" spans="1:19" ht="13" x14ac:dyDescent="0.15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</row>
    <row r="2726" spans="1:19" ht="13" x14ac:dyDescent="0.15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</row>
    <row r="2727" spans="1:19" ht="13" x14ac:dyDescent="0.15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</row>
    <row r="2728" spans="1:19" ht="13" x14ac:dyDescent="0.15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</row>
    <row r="2729" spans="1:19" ht="13" x14ac:dyDescent="0.15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</row>
    <row r="2730" spans="1:19" ht="13" x14ac:dyDescent="0.15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</row>
    <row r="2731" spans="1:19" ht="13" x14ac:dyDescent="0.15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</row>
    <row r="2732" spans="1:19" ht="13" x14ac:dyDescent="0.15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</row>
    <row r="2733" spans="1:19" ht="13" x14ac:dyDescent="0.15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</row>
    <row r="2734" spans="1:19" ht="13" x14ac:dyDescent="0.15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</row>
    <row r="2735" spans="1:19" ht="13" x14ac:dyDescent="0.15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</row>
    <row r="2736" spans="1:19" ht="13" x14ac:dyDescent="0.15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</row>
    <row r="2737" spans="1:19" ht="13" x14ac:dyDescent="0.15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</row>
    <row r="2738" spans="1:19" ht="13" x14ac:dyDescent="0.15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</row>
    <row r="2739" spans="1:19" ht="13" x14ac:dyDescent="0.15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</row>
    <row r="2740" spans="1:19" ht="13" x14ac:dyDescent="0.15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</row>
    <row r="2741" spans="1:19" ht="13" x14ac:dyDescent="0.15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</row>
    <row r="2742" spans="1:19" ht="13" x14ac:dyDescent="0.15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</row>
    <row r="2743" spans="1:19" ht="13" x14ac:dyDescent="0.15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</row>
    <row r="2744" spans="1:19" ht="13" x14ac:dyDescent="0.15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</row>
    <row r="2745" spans="1:19" ht="13" x14ac:dyDescent="0.15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</row>
    <row r="2746" spans="1:19" ht="13" x14ac:dyDescent="0.15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</row>
    <row r="2747" spans="1:19" ht="13" x14ac:dyDescent="0.15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</row>
    <row r="2748" spans="1:19" ht="13" x14ac:dyDescent="0.15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</row>
    <row r="2749" spans="1:19" ht="13" x14ac:dyDescent="0.15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</row>
    <row r="2750" spans="1:19" ht="13" x14ac:dyDescent="0.15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</row>
    <row r="2751" spans="1:19" ht="13" x14ac:dyDescent="0.15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</row>
    <row r="2752" spans="1:19" ht="13" x14ac:dyDescent="0.15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</row>
    <row r="2753" spans="1:19" ht="13" x14ac:dyDescent="0.15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</row>
    <row r="2754" spans="1:19" ht="13" x14ac:dyDescent="0.15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</row>
    <row r="2755" spans="1:19" ht="13" x14ac:dyDescent="0.15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</row>
    <row r="2756" spans="1:19" ht="13" x14ac:dyDescent="0.15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</row>
    <row r="2757" spans="1:19" ht="13" x14ac:dyDescent="0.15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</row>
    <row r="2758" spans="1:19" ht="13" x14ac:dyDescent="0.15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</row>
    <row r="2759" spans="1:19" ht="13" x14ac:dyDescent="0.15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</row>
    <row r="2760" spans="1:19" ht="13" x14ac:dyDescent="0.15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</row>
    <row r="2761" spans="1:19" ht="13" x14ac:dyDescent="0.15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</row>
    <row r="2762" spans="1:19" ht="13" x14ac:dyDescent="0.15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</row>
    <row r="2763" spans="1:19" ht="13" x14ac:dyDescent="0.15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</row>
    <row r="2764" spans="1:19" ht="13" x14ac:dyDescent="0.15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</row>
    <row r="2765" spans="1:19" ht="13" x14ac:dyDescent="0.15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</row>
    <row r="2766" spans="1:19" ht="13" x14ac:dyDescent="0.15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</row>
    <row r="2767" spans="1:19" ht="13" x14ac:dyDescent="0.15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</row>
    <row r="2768" spans="1:19" ht="13" x14ac:dyDescent="0.15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</row>
    <row r="2769" spans="1:19" ht="13" x14ac:dyDescent="0.15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</row>
    <row r="2770" spans="1:19" ht="13" x14ac:dyDescent="0.15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</row>
    <row r="2771" spans="1:19" ht="13" x14ac:dyDescent="0.15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</row>
    <row r="2772" spans="1:19" ht="13" x14ac:dyDescent="0.15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</row>
    <row r="2773" spans="1:19" ht="13" x14ac:dyDescent="0.15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</row>
    <row r="2774" spans="1:19" ht="13" x14ac:dyDescent="0.15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</row>
    <row r="2775" spans="1:19" ht="13" x14ac:dyDescent="0.15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</row>
    <row r="2776" spans="1:19" ht="13" x14ac:dyDescent="0.15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</row>
    <row r="2777" spans="1:19" ht="13" x14ac:dyDescent="0.15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</row>
    <row r="2778" spans="1:19" ht="13" x14ac:dyDescent="0.15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</row>
    <row r="2779" spans="1:19" ht="13" x14ac:dyDescent="0.15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</row>
    <row r="2780" spans="1:19" ht="13" x14ac:dyDescent="0.15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</row>
    <row r="2781" spans="1:19" ht="13" x14ac:dyDescent="0.15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</row>
    <row r="2782" spans="1:19" ht="13" x14ac:dyDescent="0.15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</row>
    <row r="2783" spans="1:19" ht="13" x14ac:dyDescent="0.15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</row>
    <row r="2784" spans="1:19" ht="13" x14ac:dyDescent="0.15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</row>
    <row r="2785" spans="1:19" ht="13" x14ac:dyDescent="0.15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</row>
    <row r="2786" spans="1:19" ht="13" x14ac:dyDescent="0.15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</row>
    <row r="2787" spans="1:19" ht="13" x14ac:dyDescent="0.15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</row>
    <row r="2788" spans="1:19" ht="13" x14ac:dyDescent="0.15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</row>
    <row r="2789" spans="1:19" ht="13" x14ac:dyDescent="0.15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</row>
    <row r="2790" spans="1:19" ht="13" x14ac:dyDescent="0.15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</row>
    <row r="2791" spans="1:19" ht="13" x14ac:dyDescent="0.15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</row>
    <row r="2792" spans="1:19" ht="13" x14ac:dyDescent="0.15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</row>
    <row r="2793" spans="1:19" ht="13" x14ac:dyDescent="0.15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</row>
    <row r="2794" spans="1:19" ht="13" x14ac:dyDescent="0.15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</row>
    <row r="2795" spans="1:19" ht="13" x14ac:dyDescent="0.15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</row>
    <row r="2796" spans="1:19" ht="13" x14ac:dyDescent="0.15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</row>
    <row r="2797" spans="1:19" ht="13" x14ac:dyDescent="0.15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</row>
    <row r="2798" spans="1:19" ht="13" x14ac:dyDescent="0.15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</row>
    <row r="2799" spans="1:19" ht="13" x14ac:dyDescent="0.15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</row>
    <row r="2800" spans="1:19" ht="13" x14ac:dyDescent="0.15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</row>
    <row r="2801" spans="1:19" ht="13" x14ac:dyDescent="0.15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</row>
    <row r="2802" spans="1:19" ht="13" x14ac:dyDescent="0.15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</row>
    <row r="2803" spans="1:19" ht="13" x14ac:dyDescent="0.15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</row>
    <row r="2804" spans="1:19" ht="13" x14ac:dyDescent="0.15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</row>
    <row r="2805" spans="1:19" ht="13" x14ac:dyDescent="0.15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</row>
    <row r="2806" spans="1:19" ht="13" x14ac:dyDescent="0.15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</row>
    <row r="2807" spans="1:19" ht="13" x14ac:dyDescent="0.15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</row>
    <row r="2808" spans="1:19" ht="13" x14ac:dyDescent="0.15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</row>
    <row r="2809" spans="1:19" ht="13" x14ac:dyDescent="0.15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</row>
    <row r="2810" spans="1:19" ht="13" x14ac:dyDescent="0.15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</row>
    <row r="2811" spans="1:19" ht="13" x14ac:dyDescent="0.15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</row>
    <row r="2812" spans="1:19" ht="13" x14ac:dyDescent="0.15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</row>
    <row r="2813" spans="1:19" ht="13" x14ac:dyDescent="0.15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</row>
    <row r="2814" spans="1:19" ht="13" x14ac:dyDescent="0.15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</row>
    <row r="2815" spans="1:19" ht="13" x14ac:dyDescent="0.15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</row>
    <row r="2816" spans="1:19" ht="13" x14ac:dyDescent="0.15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</row>
    <row r="2817" spans="1:19" ht="13" x14ac:dyDescent="0.15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</row>
    <row r="2818" spans="1:19" ht="13" x14ac:dyDescent="0.15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</row>
    <row r="2819" spans="1:19" ht="13" x14ac:dyDescent="0.15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</row>
    <row r="2820" spans="1:19" ht="13" x14ac:dyDescent="0.15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</row>
    <row r="2821" spans="1:19" ht="13" x14ac:dyDescent="0.15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</row>
    <row r="2822" spans="1:19" ht="13" x14ac:dyDescent="0.15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</row>
    <row r="2823" spans="1:19" ht="13" x14ac:dyDescent="0.15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</row>
    <row r="2824" spans="1:19" ht="13" x14ac:dyDescent="0.15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</row>
    <row r="2825" spans="1:19" ht="13" x14ac:dyDescent="0.15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</row>
    <row r="2826" spans="1:19" ht="13" x14ac:dyDescent="0.15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</row>
    <row r="2827" spans="1:19" ht="13" x14ac:dyDescent="0.15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</row>
    <row r="2828" spans="1:19" ht="13" x14ac:dyDescent="0.15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</row>
    <row r="2829" spans="1:19" ht="13" x14ac:dyDescent="0.15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</row>
    <row r="2830" spans="1:19" ht="13" x14ac:dyDescent="0.15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</row>
    <row r="2831" spans="1:19" ht="13" x14ac:dyDescent="0.15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</row>
    <row r="2832" spans="1:19" ht="13" x14ac:dyDescent="0.15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</row>
    <row r="2833" spans="1:19" ht="13" x14ac:dyDescent="0.15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</row>
    <row r="2834" spans="1:19" ht="13" x14ac:dyDescent="0.15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</row>
    <row r="2835" spans="1:19" ht="13" x14ac:dyDescent="0.15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</row>
    <row r="2836" spans="1:19" ht="13" x14ac:dyDescent="0.15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</row>
    <row r="2837" spans="1:19" ht="13" x14ac:dyDescent="0.15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</row>
    <row r="2838" spans="1:19" ht="13" x14ac:dyDescent="0.15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</row>
    <row r="2839" spans="1:19" ht="13" x14ac:dyDescent="0.15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</row>
    <row r="2840" spans="1:19" ht="13" x14ac:dyDescent="0.15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</row>
    <row r="2841" spans="1:19" ht="13" x14ac:dyDescent="0.15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</row>
    <row r="2842" spans="1:19" ht="13" x14ac:dyDescent="0.15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</row>
    <row r="2843" spans="1:19" ht="13" x14ac:dyDescent="0.15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</row>
    <row r="2844" spans="1:19" ht="13" x14ac:dyDescent="0.15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</row>
    <row r="2845" spans="1:19" ht="13" x14ac:dyDescent="0.15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</row>
    <row r="2846" spans="1:19" ht="13" x14ac:dyDescent="0.15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</row>
    <row r="2847" spans="1:19" ht="13" x14ac:dyDescent="0.15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</row>
    <row r="2848" spans="1:19" ht="13" x14ac:dyDescent="0.15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</row>
    <row r="2849" spans="1:19" ht="13" x14ac:dyDescent="0.15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</row>
    <row r="2850" spans="1:19" ht="13" x14ac:dyDescent="0.15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</row>
    <row r="2851" spans="1:19" ht="13" x14ac:dyDescent="0.15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</row>
    <row r="2852" spans="1:19" ht="13" x14ac:dyDescent="0.15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</row>
    <row r="2853" spans="1:19" ht="13" x14ac:dyDescent="0.15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</row>
    <row r="2854" spans="1:19" ht="13" x14ac:dyDescent="0.15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</row>
    <row r="2855" spans="1:19" ht="13" x14ac:dyDescent="0.15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</row>
    <row r="2856" spans="1:19" ht="13" x14ac:dyDescent="0.15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</row>
    <row r="2857" spans="1:19" ht="13" x14ac:dyDescent="0.15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</row>
    <row r="2858" spans="1:19" ht="13" x14ac:dyDescent="0.15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</row>
    <row r="2859" spans="1:19" ht="13" x14ac:dyDescent="0.15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</row>
    <row r="2860" spans="1:19" ht="13" x14ac:dyDescent="0.15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</row>
    <row r="2861" spans="1:19" ht="13" x14ac:dyDescent="0.15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</row>
    <row r="2862" spans="1:19" ht="13" x14ac:dyDescent="0.15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</row>
    <row r="2863" spans="1:19" ht="13" x14ac:dyDescent="0.15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</row>
    <row r="2864" spans="1:19" ht="13" x14ac:dyDescent="0.15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</row>
    <row r="2865" spans="1:19" ht="13" x14ac:dyDescent="0.15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</row>
    <row r="2866" spans="1:19" ht="13" x14ac:dyDescent="0.15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</row>
    <row r="2867" spans="1:19" ht="13" x14ac:dyDescent="0.15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</row>
    <row r="2868" spans="1:19" ht="13" x14ac:dyDescent="0.15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</row>
    <row r="2869" spans="1:19" ht="13" x14ac:dyDescent="0.15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</row>
    <row r="2870" spans="1:19" ht="13" x14ac:dyDescent="0.15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</row>
    <row r="2871" spans="1:19" ht="13" x14ac:dyDescent="0.15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</row>
    <row r="2872" spans="1:19" ht="13" x14ac:dyDescent="0.15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</row>
    <row r="2873" spans="1:19" ht="13" x14ac:dyDescent="0.15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</row>
    <row r="2874" spans="1:19" ht="13" x14ac:dyDescent="0.15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</row>
    <row r="2875" spans="1:19" ht="13" x14ac:dyDescent="0.15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</row>
    <row r="2876" spans="1:19" ht="13" x14ac:dyDescent="0.15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</row>
    <row r="2877" spans="1:19" ht="13" x14ac:dyDescent="0.15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</row>
    <row r="2878" spans="1:19" ht="13" x14ac:dyDescent="0.15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</row>
    <row r="2879" spans="1:19" ht="13" x14ac:dyDescent="0.15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</row>
    <row r="2880" spans="1:19" ht="13" x14ac:dyDescent="0.15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</row>
    <row r="2881" spans="1:19" ht="13" x14ac:dyDescent="0.15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</row>
    <row r="2882" spans="1:19" ht="13" x14ac:dyDescent="0.15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</row>
    <row r="2883" spans="1:19" ht="13" x14ac:dyDescent="0.15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</row>
    <row r="2884" spans="1:19" ht="13" x14ac:dyDescent="0.15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</row>
    <row r="2885" spans="1:19" ht="13" x14ac:dyDescent="0.15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</row>
    <row r="2886" spans="1:19" ht="13" x14ac:dyDescent="0.15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</row>
    <row r="2887" spans="1:19" ht="13" x14ac:dyDescent="0.15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</row>
    <row r="2888" spans="1:19" ht="13" x14ac:dyDescent="0.15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</row>
    <row r="2889" spans="1:19" ht="13" x14ac:dyDescent="0.15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</row>
    <row r="2890" spans="1:19" ht="13" x14ac:dyDescent="0.15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</row>
    <row r="2891" spans="1:19" ht="13" x14ac:dyDescent="0.15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</row>
    <row r="2892" spans="1:19" ht="13" x14ac:dyDescent="0.15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</row>
    <row r="2893" spans="1:19" ht="13" x14ac:dyDescent="0.15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</row>
    <row r="2894" spans="1:19" ht="13" x14ac:dyDescent="0.15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</row>
    <row r="2895" spans="1:19" ht="13" x14ac:dyDescent="0.15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</row>
    <row r="2896" spans="1:19" ht="13" x14ac:dyDescent="0.15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</row>
    <row r="2897" spans="1:19" ht="13" x14ac:dyDescent="0.15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</row>
    <row r="2898" spans="1:19" ht="13" x14ac:dyDescent="0.15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</row>
    <row r="2899" spans="1:19" ht="13" x14ac:dyDescent="0.15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</row>
    <row r="2900" spans="1:19" ht="13" x14ac:dyDescent="0.15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</row>
    <row r="2901" spans="1:19" ht="13" x14ac:dyDescent="0.15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</row>
    <row r="2902" spans="1:19" ht="13" x14ac:dyDescent="0.15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</row>
    <row r="2903" spans="1:19" ht="13" x14ac:dyDescent="0.15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</row>
    <row r="2904" spans="1:19" ht="13" x14ac:dyDescent="0.15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</row>
    <row r="2905" spans="1:19" ht="13" x14ac:dyDescent="0.15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</row>
    <row r="2906" spans="1:19" ht="13" x14ac:dyDescent="0.15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</row>
    <row r="2907" spans="1:19" ht="13" x14ac:dyDescent="0.15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</row>
    <row r="2908" spans="1:19" ht="13" x14ac:dyDescent="0.15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</row>
    <row r="2909" spans="1:19" ht="13" x14ac:dyDescent="0.15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</row>
    <row r="2910" spans="1:19" ht="13" x14ac:dyDescent="0.15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</row>
    <row r="2911" spans="1:19" ht="13" x14ac:dyDescent="0.15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</row>
    <row r="2912" spans="1:19" ht="13" x14ac:dyDescent="0.15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</row>
    <row r="2913" spans="1:19" ht="13" x14ac:dyDescent="0.15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</row>
    <row r="2914" spans="1:19" ht="13" x14ac:dyDescent="0.15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</row>
    <row r="2915" spans="1:19" ht="13" x14ac:dyDescent="0.15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</row>
    <row r="2916" spans="1:19" ht="13" x14ac:dyDescent="0.15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</row>
    <row r="2917" spans="1:19" ht="13" x14ac:dyDescent="0.15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</row>
    <row r="2918" spans="1:19" ht="13" x14ac:dyDescent="0.15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</row>
    <row r="2919" spans="1:19" ht="13" x14ac:dyDescent="0.15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</row>
    <row r="2920" spans="1:19" ht="13" x14ac:dyDescent="0.15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</row>
    <row r="2921" spans="1:19" ht="13" x14ac:dyDescent="0.15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</row>
    <row r="2922" spans="1:19" ht="13" x14ac:dyDescent="0.15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</row>
    <row r="2923" spans="1:19" ht="13" x14ac:dyDescent="0.15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</row>
    <row r="2924" spans="1:19" ht="13" x14ac:dyDescent="0.15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</row>
    <row r="2925" spans="1:19" ht="13" x14ac:dyDescent="0.15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</row>
    <row r="2926" spans="1:19" ht="13" x14ac:dyDescent="0.15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</row>
    <row r="2927" spans="1:19" ht="13" x14ac:dyDescent="0.15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</row>
    <row r="2928" spans="1:19" ht="13" x14ac:dyDescent="0.15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</row>
    <row r="2929" spans="1:19" ht="13" x14ac:dyDescent="0.15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</row>
    <row r="2930" spans="1:19" ht="13" x14ac:dyDescent="0.15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</row>
    <row r="2931" spans="1:19" ht="13" x14ac:dyDescent="0.15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</row>
    <row r="2932" spans="1:19" ht="13" x14ac:dyDescent="0.15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</row>
    <row r="2933" spans="1:19" ht="13" x14ac:dyDescent="0.15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</row>
    <row r="2934" spans="1:19" ht="13" x14ac:dyDescent="0.15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</row>
    <row r="2935" spans="1:19" ht="13" x14ac:dyDescent="0.15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</row>
    <row r="2936" spans="1:19" ht="13" x14ac:dyDescent="0.15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</row>
    <row r="2937" spans="1:19" ht="13" x14ac:dyDescent="0.15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</row>
    <row r="2938" spans="1:19" ht="13" x14ac:dyDescent="0.15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</row>
    <row r="2939" spans="1:19" ht="13" x14ac:dyDescent="0.15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</row>
    <row r="2940" spans="1:19" ht="13" x14ac:dyDescent="0.15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</row>
    <row r="2941" spans="1:19" ht="13" x14ac:dyDescent="0.15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</row>
    <row r="2942" spans="1:19" ht="13" x14ac:dyDescent="0.15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</row>
    <row r="2943" spans="1:19" ht="13" x14ac:dyDescent="0.15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</row>
    <row r="2944" spans="1:19" ht="13" x14ac:dyDescent="0.15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</row>
    <row r="2945" spans="1:19" ht="13" x14ac:dyDescent="0.15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</row>
    <row r="2946" spans="1:19" ht="13" x14ac:dyDescent="0.15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</row>
    <row r="2947" spans="1:19" ht="13" x14ac:dyDescent="0.15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</row>
    <row r="2948" spans="1:19" ht="13" x14ac:dyDescent="0.15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</row>
    <row r="2949" spans="1:19" ht="13" x14ac:dyDescent="0.15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</row>
    <row r="2950" spans="1:19" ht="13" x14ac:dyDescent="0.15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</row>
    <row r="2951" spans="1:19" ht="13" x14ac:dyDescent="0.15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</row>
    <row r="2952" spans="1:19" ht="13" x14ac:dyDescent="0.15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</row>
    <row r="2953" spans="1:19" ht="13" x14ac:dyDescent="0.15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</row>
    <row r="2954" spans="1:19" ht="13" x14ac:dyDescent="0.15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</row>
    <row r="2955" spans="1:19" ht="13" x14ac:dyDescent="0.15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</row>
    <row r="2956" spans="1:19" ht="13" x14ac:dyDescent="0.15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</row>
    <row r="2957" spans="1:19" ht="13" x14ac:dyDescent="0.15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</row>
    <row r="2958" spans="1:19" ht="13" x14ac:dyDescent="0.15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</row>
    <row r="2959" spans="1:19" ht="13" x14ac:dyDescent="0.15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</row>
    <row r="2960" spans="1:19" ht="13" x14ac:dyDescent="0.15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</row>
    <row r="2961" spans="1:19" ht="13" x14ac:dyDescent="0.15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</row>
    <row r="2962" spans="1:19" ht="13" x14ac:dyDescent="0.15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</row>
    <row r="2963" spans="1:19" ht="13" x14ac:dyDescent="0.15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</row>
    <row r="2964" spans="1:19" ht="13" x14ac:dyDescent="0.15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</row>
    <row r="2965" spans="1:19" ht="13" x14ac:dyDescent="0.15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</row>
    <row r="2966" spans="1:19" ht="13" x14ac:dyDescent="0.15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</row>
    <row r="2967" spans="1:19" ht="13" x14ac:dyDescent="0.15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</row>
    <row r="2968" spans="1:19" ht="13" x14ac:dyDescent="0.15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</row>
    <row r="2969" spans="1:19" ht="13" x14ac:dyDescent="0.15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</row>
    <row r="2970" spans="1:19" ht="13" x14ac:dyDescent="0.15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</row>
    <row r="2971" spans="1:19" ht="13" x14ac:dyDescent="0.15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</row>
    <row r="2972" spans="1:19" ht="13" x14ac:dyDescent="0.15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</row>
    <row r="2973" spans="1:19" ht="13" x14ac:dyDescent="0.15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</row>
    <row r="2974" spans="1:19" ht="13" x14ac:dyDescent="0.15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</row>
    <row r="2975" spans="1:19" ht="13" x14ac:dyDescent="0.15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</row>
    <row r="2976" spans="1:19" ht="13" x14ac:dyDescent="0.15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</row>
    <row r="2977" spans="1:19" ht="13" x14ac:dyDescent="0.15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</row>
    <row r="2978" spans="1:19" ht="13" x14ac:dyDescent="0.15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</row>
    <row r="2979" spans="1:19" ht="13" x14ac:dyDescent="0.15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</row>
    <row r="2980" spans="1:19" ht="13" x14ac:dyDescent="0.15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</row>
    <row r="2981" spans="1:19" ht="13" x14ac:dyDescent="0.15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</row>
    <row r="2982" spans="1:19" ht="13" x14ac:dyDescent="0.15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</row>
    <row r="2983" spans="1:19" ht="13" x14ac:dyDescent="0.15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</row>
    <row r="2984" spans="1:19" ht="13" x14ac:dyDescent="0.15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</row>
    <row r="2985" spans="1:19" ht="13" x14ac:dyDescent="0.15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</row>
    <row r="2986" spans="1:19" ht="13" x14ac:dyDescent="0.15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</row>
    <row r="2987" spans="1:19" ht="13" x14ac:dyDescent="0.15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</row>
    <row r="2988" spans="1:19" ht="13" x14ac:dyDescent="0.15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</row>
    <row r="2989" spans="1:19" ht="13" x14ac:dyDescent="0.15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</row>
    <row r="2990" spans="1:19" ht="13" x14ac:dyDescent="0.15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</row>
    <row r="2991" spans="1:19" ht="13" x14ac:dyDescent="0.15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</row>
    <row r="2992" spans="1:19" ht="13" x14ac:dyDescent="0.15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</row>
    <row r="2993" spans="1:19" ht="13" x14ac:dyDescent="0.15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</row>
    <row r="2994" spans="1:19" ht="13" x14ac:dyDescent="0.15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</row>
    <row r="2995" spans="1:19" ht="13" x14ac:dyDescent="0.15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</row>
    <row r="2996" spans="1:19" ht="13" x14ac:dyDescent="0.15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</row>
    <row r="2997" spans="1:19" ht="13" x14ac:dyDescent="0.15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</row>
    <row r="2998" spans="1:19" ht="13" x14ac:dyDescent="0.15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</row>
    <row r="2999" spans="1:19" ht="13" x14ac:dyDescent="0.15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</row>
    <row r="3000" spans="1:19" ht="13" x14ac:dyDescent="0.15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</row>
    <row r="3001" spans="1:19" ht="13" x14ac:dyDescent="0.15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</row>
    <row r="3002" spans="1:19" ht="13" x14ac:dyDescent="0.15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</row>
    <row r="3003" spans="1:19" ht="13" x14ac:dyDescent="0.15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</row>
    <row r="3004" spans="1:19" ht="13" x14ac:dyDescent="0.15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</row>
    <row r="3005" spans="1:19" ht="13" x14ac:dyDescent="0.15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</row>
    <row r="3006" spans="1:19" ht="13" x14ac:dyDescent="0.15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</row>
    <row r="3007" spans="1:19" ht="13" x14ac:dyDescent="0.15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</row>
    <row r="3008" spans="1:19" ht="13" x14ac:dyDescent="0.15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</row>
    <row r="3009" spans="1:19" ht="13" x14ac:dyDescent="0.15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</row>
    <row r="3010" spans="1:19" ht="13" x14ac:dyDescent="0.15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</row>
    <row r="3011" spans="1:19" ht="13" x14ac:dyDescent="0.15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</row>
    <row r="3012" spans="1:19" ht="13" x14ac:dyDescent="0.15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</row>
    <row r="3013" spans="1:19" ht="13" x14ac:dyDescent="0.15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</row>
    <row r="3014" spans="1:19" ht="13" x14ac:dyDescent="0.15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</row>
    <row r="3015" spans="1:19" ht="13" x14ac:dyDescent="0.15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</row>
    <row r="3016" spans="1:19" ht="13" x14ac:dyDescent="0.15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</row>
    <row r="3017" spans="1:19" ht="13" x14ac:dyDescent="0.15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</row>
    <row r="3018" spans="1:19" ht="13" x14ac:dyDescent="0.15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</row>
    <row r="3019" spans="1:19" ht="13" x14ac:dyDescent="0.15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</row>
    <row r="3020" spans="1:19" ht="13" x14ac:dyDescent="0.15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</row>
    <row r="3021" spans="1:19" ht="13" x14ac:dyDescent="0.15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</row>
    <row r="3022" spans="1:19" ht="13" x14ac:dyDescent="0.15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</row>
    <row r="3023" spans="1:19" ht="13" x14ac:dyDescent="0.15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</row>
    <row r="3024" spans="1:19" ht="13" x14ac:dyDescent="0.15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</row>
    <row r="3025" spans="1:19" ht="13" x14ac:dyDescent="0.15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</row>
    <row r="3026" spans="1:19" ht="13" x14ac:dyDescent="0.15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</row>
    <row r="3027" spans="1:19" ht="13" x14ac:dyDescent="0.15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</row>
    <row r="3028" spans="1:19" ht="13" x14ac:dyDescent="0.15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</row>
    <row r="3029" spans="1:19" ht="13" x14ac:dyDescent="0.15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</row>
    <row r="3030" spans="1:19" ht="13" x14ac:dyDescent="0.15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</row>
    <row r="3031" spans="1:19" ht="13" x14ac:dyDescent="0.15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</row>
    <row r="3032" spans="1:19" ht="13" x14ac:dyDescent="0.15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</row>
    <row r="3033" spans="1:19" ht="13" x14ac:dyDescent="0.15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</row>
    <row r="3034" spans="1:19" ht="13" x14ac:dyDescent="0.15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</row>
    <row r="3035" spans="1:19" ht="13" x14ac:dyDescent="0.15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</row>
    <row r="3036" spans="1:19" ht="13" x14ac:dyDescent="0.15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</row>
    <row r="3037" spans="1:19" ht="13" x14ac:dyDescent="0.15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</row>
    <row r="3038" spans="1:19" ht="13" x14ac:dyDescent="0.15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</row>
    <row r="3039" spans="1:19" ht="13" x14ac:dyDescent="0.15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</row>
    <row r="3040" spans="1:19" ht="13" x14ac:dyDescent="0.15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</row>
    <row r="3041" spans="1:19" ht="13" x14ac:dyDescent="0.15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</row>
    <row r="3042" spans="1:19" ht="13" x14ac:dyDescent="0.15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</row>
    <row r="3043" spans="1:19" ht="13" x14ac:dyDescent="0.15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</row>
    <row r="3044" spans="1:19" ht="13" x14ac:dyDescent="0.15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</row>
    <row r="3045" spans="1:19" ht="13" x14ac:dyDescent="0.15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</row>
    <row r="3046" spans="1:19" ht="13" x14ac:dyDescent="0.15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</row>
    <row r="3047" spans="1:19" ht="13" x14ac:dyDescent="0.15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</row>
    <row r="3048" spans="1:19" ht="13" x14ac:dyDescent="0.15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</row>
    <row r="3049" spans="1:19" ht="13" x14ac:dyDescent="0.15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</row>
    <row r="3050" spans="1:19" ht="13" x14ac:dyDescent="0.15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</row>
    <row r="3051" spans="1:19" ht="13" x14ac:dyDescent="0.15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</row>
    <row r="3052" spans="1:19" ht="13" x14ac:dyDescent="0.15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</row>
    <row r="3053" spans="1:19" ht="13" x14ac:dyDescent="0.15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</row>
    <row r="3054" spans="1:19" ht="13" x14ac:dyDescent="0.15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</row>
    <row r="3055" spans="1:19" ht="13" x14ac:dyDescent="0.15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</row>
    <row r="3056" spans="1:19" ht="13" x14ac:dyDescent="0.15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</row>
    <row r="3057" spans="1:19" ht="13" x14ac:dyDescent="0.15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</row>
    <row r="3058" spans="1:19" ht="13" x14ac:dyDescent="0.15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</row>
    <row r="3059" spans="1:19" ht="13" x14ac:dyDescent="0.15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</row>
    <row r="3060" spans="1:19" ht="13" x14ac:dyDescent="0.15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</row>
    <row r="3061" spans="1:19" ht="13" x14ac:dyDescent="0.15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</row>
    <row r="3062" spans="1:19" ht="13" x14ac:dyDescent="0.15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</row>
    <row r="3063" spans="1:19" ht="13" x14ac:dyDescent="0.15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</row>
    <row r="3064" spans="1:19" ht="13" x14ac:dyDescent="0.15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</row>
    <row r="3065" spans="1:19" ht="13" x14ac:dyDescent="0.15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</row>
    <row r="3066" spans="1:19" ht="13" x14ac:dyDescent="0.15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</row>
    <row r="3067" spans="1:19" ht="13" x14ac:dyDescent="0.15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</row>
    <row r="3068" spans="1:19" ht="13" x14ac:dyDescent="0.15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</row>
    <row r="3069" spans="1:19" ht="13" x14ac:dyDescent="0.15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</row>
    <row r="3070" spans="1:19" ht="13" x14ac:dyDescent="0.15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</row>
    <row r="3071" spans="1:19" ht="13" x14ac:dyDescent="0.15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</row>
    <row r="3072" spans="1:19" ht="13" x14ac:dyDescent="0.15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</row>
    <row r="3073" spans="1:19" ht="13" x14ac:dyDescent="0.15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</row>
    <row r="3074" spans="1:19" ht="13" x14ac:dyDescent="0.15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</row>
    <row r="3075" spans="1:19" ht="13" x14ac:dyDescent="0.15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</row>
    <row r="3076" spans="1:19" ht="13" x14ac:dyDescent="0.15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</row>
    <row r="3077" spans="1:19" ht="13" x14ac:dyDescent="0.15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</row>
    <row r="3078" spans="1:19" ht="13" x14ac:dyDescent="0.15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</row>
    <row r="3079" spans="1:19" ht="13" x14ac:dyDescent="0.15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</row>
    <row r="3080" spans="1:19" ht="13" x14ac:dyDescent="0.15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</row>
    <row r="3081" spans="1:19" ht="13" x14ac:dyDescent="0.15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</row>
    <row r="3082" spans="1:19" ht="13" x14ac:dyDescent="0.15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</row>
    <row r="3083" spans="1:19" ht="13" x14ac:dyDescent="0.15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</row>
    <row r="3084" spans="1:19" ht="13" x14ac:dyDescent="0.15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</row>
    <row r="3085" spans="1:19" ht="13" x14ac:dyDescent="0.15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</row>
    <row r="3086" spans="1:19" ht="13" x14ac:dyDescent="0.15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</row>
    <row r="3087" spans="1:19" ht="13" x14ac:dyDescent="0.15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</row>
    <row r="3088" spans="1:19" ht="13" x14ac:dyDescent="0.15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</row>
    <row r="3089" spans="1:19" ht="13" x14ac:dyDescent="0.15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</row>
    <row r="3090" spans="1:19" ht="13" x14ac:dyDescent="0.15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</row>
    <row r="3091" spans="1:19" ht="13" x14ac:dyDescent="0.15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</row>
    <row r="3092" spans="1:19" ht="13" x14ac:dyDescent="0.15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</row>
    <row r="3093" spans="1:19" ht="13" x14ac:dyDescent="0.15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</row>
    <row r="3094" spans="1:19" ht="13" x14ac:dyDescent="0.15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</row>
    <row r="3095" spans="1:19" ht="13" x14ac:dyDescent="0.15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</row>
    <row r="3096" spans="1:19" ht="13" x14ac:dyDescent="0.15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</row>
    <row r="3097" spans="1:19" ht="13" x14ac:dyDescent="0.15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</row>
    <row r="3098" spans="1:19" ht="13" x14ac:dyDescent="0.15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</row>
    <row r="3099" spans="1:19" ht="13" x14ac:dyDescent="0.15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</row>
    <row r="3100" spans="1:19" ht="13" x14ac:dyDescent="0.15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</row>
    <row r="3101" spans="1:19" ht="13" x14ac:dyDescent="0.15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</row>
    <row r="3102" spans="1:19" ht="13" x14ac:dyDescent="0.15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</row>
    <row r="3103" spans="1:19" ht="13" x14ac:dyDescent="0.15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</row>
    <row r="3104" spans="1:19" ht="13" x14ac:dyDescent="0.15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</row>
    <row r="3105" spans="1:19" ht="13" x14ac:dyDescent="0.15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</row>
    <row r="3106" spans="1:19" ht="13" x14ac:dyDescent="0.15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</row>
    <row r="3107" spans="1:19" ht="13" x14ac:dyDescent="0.15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</row>
    <row r="3108" spans="1:19" ht="13" x14ac:dyDescent="0.15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</row>
    <row r="3109" spans="1:19" ht="13" x14ac:dyDescent="0.15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</row>
    <row r="3110" spans="1:19" ht="13" x14ac:dyDescent="0.15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</row>
    <row r="3111" spans="1:19" ht="13" x14ac:dyDescent="0.15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</row>
    <row r="3112" spans="1:19" ht="13" x14ac:dyDescent="0.15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</row>
    <row r="3113" spans="1:19" ht="13" x14ac:dyDescent="0.15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</row>
    <row r="3114" spans="1:19" ht="13" x14ac:dyDescent="0.15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</row>
    <row r="3115" spans="1:19" ht="13" x14ac:dyDescent="0.15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</row>
    <row r="3116" spans="1:19" ht="13" x14ac:dyDescent="0.15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</row>
    <row r="3117" spans="1:19" ht="13" x14ac:dyDescent="0.15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</row>
    <row r="3118" spans="1:19" ht="13" x14ac:dyDescent="0.15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</row>
    <row r="3119" spans="1:19" ht="13" x14ac:dyDescent="0.15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</row>
    <row r="3120" spans="1:19" ht="13" x14ac:dyDescent="0.15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</row>
    <row r="3121" spans="1:19" ht="13" x14ac:dyDescent="0.15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</row>
    <row r="3122" spans="1:19" ht="13" x14ac:dyDescent="0.15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</row>
    <row r="3123" spans="1:19" ht="13" x14ac:dyDescent="0.15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</row>
    <row r="3124" spans="1:19" ht="13" x14ac:dyDescent="0.15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</row>
    <row r="3125" spans="1:19" ht="13" x14ac:dyDescent="0.15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</row>
    <row r="3126" spans="1:19" ht="13" x14ac:dyDescent="0.15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</row>
    <row r="3127" spans="1:19" ht="13" x14ac:dyDescent="0.15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</row>
    <row r="3128" spans="1:19" ht="13" x14ac:dyDescent="0.15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</row>
    <row r="3129" spans="1:19" ht="13" x14ac:dyDescent="0.15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</row>
    <row r="3130" spans="1:19" ht="13" x14ac:dyDescent="0.15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</row>
    <row r="3131" spans="1:19" ht="13" x14ac:dyDescent="0.15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</row>
    <row r="3132" spans="1:19" ht="13" x14ac:dyDescent="0.15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</row>
    <row r="3133" spans="1:19" ht="13" x14ac:dyDescent="0.15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</row>
    <row r="3134" spans="1:19" ht="13" x14ac:dyDescent="0.15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</row>
    <row r="3135" spans="1:19" ht="13" x14ac:dyDescent="0.15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</row>
    <row r="3136" spans="1:19" ht="13" x14ac:dyDescent="0.15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</row>
    <row r="3137" spans="1:19" ht="13" x14ac:dyDescent="0.15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</row>
    <row r="3138" spans="1:19" ht="13" x14ac:dyDescent="0.15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</row>
    <row r="3139" spans="1:19" ht="13" x14ac:dyDescent="0.15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</row>
    <row r="3140" spans="1:19" ht="13" x14ac:dyDescent="0.15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</row>
    <row r="3141" spans="1:19" ht="13" x14ac:dyDescent="0.15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</row>
    <row r="3142" spans="1:19" ht="13" x14ac:dyDescent="0.15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</row>
    <row r="3143" spans="1:19" ht="13" x14ac:dyDescent="0.15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</row>
    <row r="3144" spans="1:19" ht="13" x14ac:dyDescent="0.15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</row>
    <row r="3145" spans="1:19" ht="13" x14ac:dyDescent="0.15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</row>
    <row r="3146" spans="1:19" ht="13" x14ac:dyDescent="0.15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</row>
    <row r="3147" spans="1:19" ht="13" x14ac:dyDescent="0.15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</row>
    <row r="3148" spans="1:19" ht="13" x14ac:dyDescent="0.15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</row>
    <row r="3149" spans="1:19" ht="13" x14ac:dyDescent="0.15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</row>
    <row r="3150" spans="1:19" ht="13" x14ac:dyDescent="0.15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</row>
    <row r="3151" spans="1:19" ht="13" x14ac:dyDescent="0.15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</row>
    <row r="3152" spans="1:19" ht="13" x14ac:dyDescent="0.15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</row>
    <row r="3153" spans="1:19" ht="13" x14ac:dyDescent="0.15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</row>
    <row r="3154" spans="1:19" ht="13" x14ac:dyDescent="0.15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</row>
    <row r="3155" spans="1:19" ht="13" x14ac:dyDescent="0.15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</row>
    <row r="3156" spans="1:19" ht="13" x14ac:dyDescent="0.15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</row>
    <row r="3157" spans="1:19" ht="13" x14ac:dyDescent="0.15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</row>
    <row r="3158" spans="1:19" ht="13" x14ac:dyDescent="0.15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</row>
    <row r="3159" spans="1:19" ht="13" x14ac:dyDescent="0.15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</row>
    <row r="3160" spans="1:19" ht="13" x14ac:dyDescent="0.15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</row>
    <row r="3161" spans="1:19" ht="13" x14ac:dyDescent="0.15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</row>
    <row r="3162" spans="1:19" ht="13" x14ac:dyDescent="0.15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</row>
    <row r="3163" spans="1:19" ht="13" x14ac:dyDescent="0.15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</row>
    <row r="3164" spans="1:19" ht="13" x14ac:dyDescent="0.15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</row>
    <row r="3165" spans="1:19" ht="13" x14ac:dyDescent="0.15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</row>
    <row r="3166" spans="1:19" ht="13" x14ac:dyDescent="0.15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</row>
    <row r="3167" spans="1:19" ht="13" x14ac:dyDescent="0.15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</row>
    <row r="3168" spans="1:19" ht="13" x14ac:dyDescent="0.15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</row>
    <row r="3169" spans="1:19" ht="13" x14ac:dyDescent="0.15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</row>
    <row r="3170" spans="1:19" ht="13" x14ac:dyDescent="0.15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</row>
    <row r="3171" spans="1:19" ht="13" x14ac:dyDescent="0.15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</row>
    <row r="3172" spans="1:19" ht="13" x14ac:dyDescent="0.15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</row>
    <row r="3173" spans="1:19" ht="13" x14ac:dyDescent="0.15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</row>
    <row r="3174" spans="1:19" ht="13" x14ac:dyDescent="0.15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</row>
    <row r="3175" spans="1:19" ht="13" x14ac:dyDescent="0.15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</row>
    <row r="3176" spans="1:19" ht="13" x14ac:dyDescent="0.15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</row>
    <row r="3177" spans="1:19" ht="13" x14ac:dyDescent="0.15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</row>
    <row r="3178" spans="1:19" ht="13" x14ac:dyDescent="0.15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</row>
    <row r="3179" spans="1:19" ht="13" x14ac:dyDescent="0.15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</row>
    <row r="3180" spans="1:19" ht="13" x14ac:dyDescent="0.15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</row>
    <row r="3181" spans="1:19" ht="13" x14ac:dyDescent="0.15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</row>
    <row r="3182" spans="1:19" ht="13" x14ac:dyDescent="0.15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</row>
    <row r="3183" spans="1:19" ht="13" x14ac:dyDescent="0.15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</row>
    <row r="3184" spans="1:19" ht="13" x14ac:dyDescent="0.15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</row>
    <row r="3185" spans="1:19" ht="13" x14ac:dyDescent="0.15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</row>
    <row r="3186" spans="1:19" ht="13" x14ac:dyDescent="0.15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</row>
    <row r="3187" spans="1:19" ht="13" x14ac:dyDescent="0.15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</row>
    <row r="3188" spans="1:19" ht="13" x14ac:dyDescent="0.15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</row>
    <row r="3189" spans="1:19" ht="13" x14ac:dyDescent="0.15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</row>
    <row r="3190" spans="1:19" ht="13" x14ac:dyDescent="0.15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</row>
    <row r="3191" spans="1:19" ht="13" x14ac:dyDescent="0.15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</row>
    <row r="3192" spans="1:19" ht="13" x14ac:dyDescent="0.15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</row>
    <row r="3193" spans="1:19" ht="13" x14ac:dyDescent="0.15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</row>
    <row r="3194" spans="1:19" ht="13" x14ac:dyDescent="0.15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</row>
    <row r="3195" spans="1:19" ht="13" x14ac:dyDescent="0.15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</row>
    <row r="3196" spans="1:19" ht="13" x14ac:dyDescent="0.15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</row>
    <row r="3197" spans="1:19" ht="13" x14ac:dyDescent="0.15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</row>
    <row r="3198" spans="1:19" ht="13" x14ac:dyDescent="0.15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</row>
    <row r="3199" spans="1:19" ht="13" x14ac:dyDescent="0.15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</row>
    <row r="3200" spans="1:19" ht="13" x14ac:dyDescent="0.15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</row>
    <row r="3201" spans="1:19" ht="13" x14ac:dyDescent="0.15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</row>
    <row r="3202" spans="1:19" ht="13" x14ac:dyDescent="0.15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</row>
    <row r="3203" spans="1:19" ht="13" x14ac:dyDescent="0.15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</row>
    <row r="3204" spans="1:19" ht="13" x14ac:dyDescent="0.15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</row>
    <row r="3205" spans="1:19" ht="13" x14ac:dyDescent="0.15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</row>
    <row r="3206" spans="1:19" ht="13" x14ac:dyDescent="0.15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</row>
    <row r="3207" spans="1:19" ht="13" x14ac:dyDescent="0.15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</row>
    <row r="3208" spans="1:19" ht="13" x14ac:dyDescent="0.15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</row>
    <row r="3209" spans="1:19" ht="13" x14ac:dyDescent="0.15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</row>
    <row r="3210" spans="1:19" ht="13" x14ac:dyDescent="0.15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</row>
    <row r="3211" spans="1:19" ht="13" x14ac:dyDescent="0.15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</row>
    <row r="3212" spans="1:19" ht="13" x14ac:dyDescent="0.15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</row>
    <row r="3213" spans="1:19" ht="13" x14ac:dyDescent="0.15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</row>
    <row r="3214" spans="1:19" ht="13" x14ac:dyDescent="0.15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</row>
    <row r="3215" spans="1:19" ht="13" x14ac:dyDescent="0.15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</row>
    <row r="3216" spans="1:19" ht="13" x14ac:dyDescent="0.15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</row>
    <row r="3217" spans="1:19" ht="13" x14ac:dyDescent="0.15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</row>
    <row r="3218" spans="1:19" ht="13" x14ac:dyDescent="0.15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</row>
    <row r="3219" spans="1:19" ht="13" x14ac:dyDescent="0.15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</row>
    <row r="3220" spans="1:19" ht="13" x14ac:dyDescent="0.15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</row>
    <row r="3221" spans="1:19" ht="13" x14ac:dyDescent="0.15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</row>
    <row r="3222" spans="1:19" ht="13" x14ac:dyDescent="0.15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</row>
    <row r="3223" spans="1:19" ht="13" x14ac:dyDescent="0.15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</row>
    <row r="3224" spans="1:19" ht="13" x14ac:dyDescent="0.15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</row>
    <row r="3225" spans="1:19" ht="13" x14ac:dyDescent="0.15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</row>
    <row r="3226" spans="1:19" ht="13" x14ac:dyDescent="0.15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</row>
    <row r="3227" spans="1:19" ht="13" x14ac:dyDescent="0.15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</row>
    <row r="3228" spans="1:19" ht="13" x14ac:dyDescent="0.15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</row>
    <row r="3229" spans="1:19" ht="13" x14ac:dyDescent="0.15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</row>
    <row r="3230" spans="1:19" ht="13" x14ac:dyDescent="0.15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</row>
    <row r="3231" spans="1:19" ht="13" x14ac:dyDescent="0.15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</row>
    <row r="3232" spans="1:19" ht="13" x14ac:dyDescent="0.15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</row>
    <row r="3233" spans="1:19" ht="13" x14ac:dyDescent="0.15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</row>
    <row r="3234" spans="1:19" ht="13" x14ac:dyDescent="0.15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</row>
    <row r="3235" spans="1:19" ht="13" x14ac:dyDescent="0.15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</row>
    <row r="3236" spans="1:19" ht="13" x14ac:dyDescent="0.15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</row>
    <row r="3237" spans="1:19" ht="13" x14ac:dyDescent="0.15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</row>
    <row r="3238" spans="1:19" ht="13" x14ac:dyDescent="0.15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</row>
    <row r="3239" spans="1:19" ht="13" x14ac:dyDescent="0.15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</row>
    <row r="3240" spans="1:19" ht="13" x14ac:dyDescent="0.15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</row>
    <row r="3241" spans="1:19" ht="13" x14ac:dyDescent="0.15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</row>
    <row r="3242" spans="1:19" ht="13" x14ac:dyDescent="0.15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</row>
    <row r="3243" spans="1:19" ht="13" x14ac:dyDescent="0.15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</row>
    <row r="3244" spans="1:19" ht="13" x14ac:dyDescent="0.15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</row>
    <row r="3245" spans="1:19" ht="13" x14ac:dyDescent="0.15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</row>
    <row r="3246" spans="1:19" ht="13" x14ac:dyDescent="0.15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</row>
    <row r="3247" spans="1:19" ht="13" x14ac:dyDescent="0.15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</row>
    <row r="3248" spans="1:19" ht="13" x14ac:dyDescent="0.15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</row>
    <row r="3249" spans="1:19" ht="13" x14ac:dyDescent="0.15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</row>
    <row r="3250" spans="1:19" ht="13" x14ac:dyDescent="0.15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</row>
    <row r="3251" spans="1:19" ht="13" x14ac:dyDescent="0.15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</row>
    <row r="3252" spans="1:19" ht="13" x14ac:dyDescent="0.15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</row>
    <row r="3253" spans="1:19" ht="13" x14ac:dyDescent="0.15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</row>
    <row r="3254" spans="1:19" ht="13" x14ac:dyDescent="0.15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</row>
    <row r="3255" spans="1:19" ht="13" x14ac:dyDescent="0.15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</row>
    <row r="3256" spans="1:19" ht="13" x14ac:dyDescent="0.15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</row>
    <row r="3257" spans="1:19" ht="13" x14ac:dyDescent="0.15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</row>
    <row r="3258" spans="1:19" ht="13" x14ac:dyDescent="0.15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</row>
    <row r="3259" spans="1:19" ht="13" x14ac:dyDescent="0.15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</row>
    <row r="3260" spans="1:19" ht="13" x14ac:dyDescent="0.15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</row>
    <row r="3261" spans="1:19" ht="13" x14ac:dyDescent="0.15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</row>
    <row r="3262" spans="1:19" ht="13" x14ac:dyDescent="0.15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</row>
    <row r="3263" spans="1:19" ht="13" x14ac:dyDescent="0.15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</row>
    <row r="3264" spans="1:19" ht="13" x14ac:dyDescent="0.15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</row>
    <row r="3265" spans="1:19" ht="13" x14ac:dyDescent="0.15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</row>
    <row r="3266" spans="1:19" ht="13" x14ac:dyDescent="0.15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</row>
    <row r="3267" spans="1:19" ht="13" x14ac:dyDescent="0.15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</row>
    <row r="3268" spans="1:19" ht="13" x14ac:dyDescent="0.15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</row>
    <row r="3269" spans="1:19" ht="13" x14ac:dyDescent="0.15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</row>
    <row r="3270" spans="1:19" ht="13" x14ac:dyDescent="0.15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</row>
    <row r="3271" spans="1:19" ht="13" x14ac:dyDescent="0.15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</row>
    <row r="3272" spans="1:19" ht="13" x14ac:dyDescent="0.15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</row>
    <row r="3273" spans="1:19" ht="13" x14ac:dyDescent="0.15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</row>
    <row r="3274" spans="1:19" ht="13" x14ac:dyDescent="0.15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</row>
    <row r="3275" spans="1:19" ht="13" x14ac:dyDescent="0.15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</row>
    <row r="3276" spans="1:19" ht="13" x14ac:dyDescent="0.15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</row>
    <row r="3277" spans="1:19" ht="13" x14ac:dyDescent="0.15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</row>
    <row r="3278" spans="1:19" ht="13" x14ac:dyDescent="0.15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</row>
    <row r="3279" spans="1:19" ht="13" x14ac:dyDescent="0.15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</row>
    <row r="3280" spans="1:19" ht="13" x14ac:dyDescent="0.15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</row>
    <row r="3281" spans="1:19" ht="13" x14ac:dyDescent="0.15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</row>
    <row r="3282" spans="1:19" ht="13" x14ac:dyDescent="0.15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</row>
    <row r="3283" spans="1:19" ht="13" x14ac:dyDescent="0.15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</row>
    <row r="3284" spans="1:19" ht="13" x14ac:dyDescent="0.15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</row>
    <row r="3285" spans="1:19" ht="13" x14ac:dyDescent="0.15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</row>
    <row r="3286" spans="1:19" ht="13" x14ac:dyDescent="0.15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</row>
    <row r="3287" spans="1:19" ht="13" x14ac:dyDescent="0.15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</row>
    <row r="3288" spans="1:19" ht="13" x14ac:dyDescent="0.15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</row>
    <row r="3289" spans="1:19" ht="13" x14ac:dyDescent="0.15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</row>
    <row r="3290" spans="1:19" ht="13" x14ac:dyDescent="0.15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</row>
    <row r="3291" spans="1:19" ht="13" x14ac:dyDescent="0.15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</row>
    <row r="3292" spans="1:19" ht="13" x14ac:dyDescent="0.15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</row>
    <row r="3293" spans="1:19" ht="13" x14ac:dyDescent="0.15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</row>
    <row r="3294" spans="1:19" ht="13" x14ac:dyDescent="0.15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</row>
    <row r="3295" spans="1:19" ht="13" x14ac:dyDescent="0.15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</row>
    <row r="3296" spans="1:19" ht="13" x14ac:dyDescent="0.15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</row>
    <row r="3297" spans="1:19" ht="13" x14ac:dyDescent="0.15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</row>
    <row r="3298" spans="1:19" ht="13" x14ac:dyDescent="0.15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</row>
    <row r="3299" spans="1:19" ht="13" x14ac:dyDescent="0.15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</row>
    <row r="3300" spans="1:19" ht="13" x14ac:dyDescent="0.15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</row>
    <row r="3301" spans="1:19" ht="13" x14ac:dyDescent="0.15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</row>
    <row r="3302" spans="1:19" ht="13" x14ac:dyDescent="0.15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</row>
    <row r="3303" spans="1:19" ht="13" x14ac:dyDescent="0.15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</row>
    <row r="3304" spans="1:19" ht="13" x14ac:dyDescent="0.15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</row>
    <row r="3305" spans="1:19" ht="13" x14ac:dyDescent="0.15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</row>
    <row r="3306" spans="1:19" ht="13" x14ac:dyDescent="0.15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</row>
    <row r="3307" spans="1:19" ht="13" x14ac:dyDescent="0.15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</row>
    <row r="3308" spans="1:19" ht="13" x14ac:dyDescent="0.15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</row>
    <row r="3309" spans="1:19" ht="13" x14ac:dyDescent="0.15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</row>
    <row r="3310" spans="1:19" ht="13" x14ac:dyDescent="0.15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</row>
    <row r="3311" spans="1:19" ht="13" x14ac:dyDescent="0.15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</row>
    <row r="3312" spans="1:19" ht="13" x14ac:dyDescent="0.15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</row>
    <row r="3313" spans="1:19" ht="13" x14ac:dyDescent="0.15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</row>
    <row r="3314" spans="1:19" ht="13" x14ac:dyDescent="0.15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</row>
    <row r="3315" spans="1:19" ht="13" x14ac:dyDescent="0.15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</row>
    <row r="3316" spans="1:19" ht="13" x14ac:dyDescent="0.15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</row>
    <row r="3317" spans="1:19" ht="13" x14ac:dyDescent="0.15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</row>
    <row r="3318" spans="1:19" ht="13" x14ac:dyDescent="0.15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</row>
    <row r="3319" spans="1:19" ht="13" x14ac:dyDescent="0.15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</row>
    <row r="3320" spans="1:19" ht="13" x14ac:dyDescent="0.15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</row>
    <row r="3321" spans="1:19" ht="13" x14ac:dyDescent="0.15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</row>
    <row r="3322" spans="1:19" ht="13" x14ac:dyDescent="0.15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</row>
    <row r="3323" spans="1:19" ht="13" x14ac:dyDescent="0.15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</row>
    <row r="3324" spans="1:19" ht="13" x14ac:dyDescent="0.15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</row>
    <row r="3325" spans="1:19" ht="13" x14ac:dyDescent="0.15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</row>
    <row r="3326" spans="1:19" ht="13" x14ac:dyDescent="0.15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</row>
    <row r="3327" spans="1:19" ht="13" x14ac:dyDescent="0.15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</row>
    <row r="3328" spans="1:19" ht="13" x14ac:dyDescent="0.15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</row>
    <row r="3329" spans="1:19" ht="13" x14ac:dyDescent="0.15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</row>
    <row r="3330" spans="1:19" ht="13" x14ac:dyDescent="0.15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</row>
    <row r="3331" spans="1:19" ht="13" x14ac:dyDescent="0.15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</row>
    <row r="3332" spans="1:19" ht="13" x14ac:dyDescent="0.15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</row>
    <row r="3333" spans="1:19" ht="13" x14ac:dyDescent="0.15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</row>
    <row r="3334" spans="1:19" ht="13" x14ac:dyDescent="0.15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</row>
    <row r="3335" spans="1:19" ht="13" x14ac:dyDescent="0.15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</row>
    <row r="3336" spans="1:19" ht="13" x14ac:dyDescent="0.15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</row>
    <row r="3337" spans="1:19" ht="13" x14ac:dyDescent="0.15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</row>
    <row r="3338" spans="1:19" ht="13" x14ac:dyDescent="0.15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</row>
    <row r="3339" spans="1:19" ht="13" x14ac:dyDescent="0.15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</row>
    <row r="3340" spans="1:19" ht="13" x14ac:dyDescent="0.15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</row>
    <row r="3341" spans="1:19" ht="13" x14ac:dyDescent="0.15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</row>
    <row r="3342" spans="1:19" ht="13" x14ac:dyDescent="0.15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</row>
    <row r="3343" spans="1:19" ht="13" x14ac:dyDescent="0.15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</row>
    <row r="3344" spans="1:19" ht="13" x14ac:dyDescent="0.15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</row>
    <row r="3345" spans="1:19" ht="13" x14ac:dyDescent="0.15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</row>
    <row r="3346" spans="1:19" ht="13" x14ac:dyDescent="0.15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</row>
    <row r="3347" spans="1:19" ht="13" x14ac:dyDescent="0.15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</row>
    <row r="3348" spans="1:19" ht="13" x14ac:dyDescent="0.15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</row>
    <row r="3349" spans="1:19" ht="13" x14ac:dyDescent="0.15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</row>
    <row r="3350" spans="1:19" ht="13" x14ac:dyDescent="0.15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</row>
    <row r="3351" spans="1:19" ht="13" x14ac:dyDescent="0.15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</row>
    <row r="3352" spans="1:19" ht="13" x14ac:dyDescent="0.15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</row>
    <row r="3353" spans="1:19" ht="13" x14ac:dyDescent="0.15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</row>
    <row r="3354" spans="1:19" ht="13" x14ac:dyDescent="0.15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</row>
    <row r="3355" spans="1:19" ht="13" x14ac:dyDescent="0.15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</row>
    <row r="3356" spans="1:19" ht="13" x14ac:dyDescent="0.15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</row>
    <row r="3357" spans="1:19" ht="13" x14ac:dyDescent="0.15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</row>
    <row r="3358" spans="1:19" ht="13" x14ac:dyDescent="0.15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</row>
    <row r="3359" spans="1:19" ht="13" x14ac:dyDescent="0.15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</row>
    <row r="3360" spans="1:19" ht="13" x14ac:dyDescent="0.15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</row>
    <row r="3361" spans="1:19" ht="13" x14ac:dyDescent="0.15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</row>
    <row r="3362" spans="1:19" ht="13" x14ac:dyDescent="0.15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</row>
    <row r="3363" spans="1:19" ht="13" x14ac:dyDescent="0.15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</row>
    <row r="3364" spans="1:19" ht="13" x14ac:dyDescent="0.15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</row>
    <row r="3365" spans="1:19" ht="13" x14ac:dyDescent="0.15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</row>
    <row r="3366" spans="1:19" ht="13" x14ac:dyDescent="0.15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</row>
    <row r="3367" spans="1:19" ht="13" x14ac:dyDescent="0.15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</row>
    <row r="3368" spans="1:19" ht="13" x14ac:dyDescent="0.15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</row>
    <row r="3369" spans="1:19" ht="13" x14ac:dyDescent="0.15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</row>
    <row r="3370" spans="1:19" ht="13" x14ac:dyDescent="0.15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</row>
    <row r="3371" spans="1:19" ht="13" x14ac:dyDescent="0.15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</row>
    <row r="3372" spans="1:19" ht="13" x14ac:dyDescent="0.15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</row>
    <row r="3373" spans="1:19" ht="13" x14ac:dyDescent="0.15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</row>
    <row r="3374" spans="1:19" ht="13" x14ac:dyDescent="0.15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</row>
    <row r="3375" spans="1:19" ht="13" x14ac:dyDescent="0.15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</row>
    <row r="3376" spans="1:19" ht="13" x14ac:dyDescent="0.15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</row>
    <row r="3377" spans="1:19" ht="13" x14ac:dyDescent="0.15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</row>
    <row r="3378" spans="1:19" ht="13" x14ac:dyDescent="0.15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</row>
    <row r="3379" spans="1:19" ht="13" x14ac:dyDescent="0.15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</row>
    <row r="3380" spans="1:19" ht="13" x14ac:dyDescent="0.15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</row>
    <row r="3381" spans="1:19" ht="13" x14ac:dyDescent="0.15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</row>
    <row r="3382" spans="1:19" ht="13" x14ac:dyDescent="0.15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</row>
    <row r="3383" spans="1:19" ht="13" x14ac:dyDescent="0.15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</row>
    <row r="3384" spans="1:19" ht="13" x14ac:dyDescent="0.15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</row>
    <row r="3385" spans="1:19" ht="13" x14ac:dyDescent="0.15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</row>
    <row r="3386" spans="1:19" ht="13" x14ac:dyDescent="0.15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</row>
    <row r="3387" spans="1:19" ht="13" x14ac:dyDescent="0.15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</row>
    <row r="3388" spans="1:19" ht="13" x14ac:dyDescent="0.15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</row>
    <row r="3389" spans="1:19" ht="13" x14ac:dyDescent="0.15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</row>
    <row r="3390" spans="1:19" ht="13" x14ac:dyDescent="0.15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</row>
    <row r="3391" spans="1:19" ht="13" x14ac:dyDescent="0.15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</row>
    <row r="3392" spans="1:19" ht="13" x14ac:dyDescent="0.15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</row>
    <row r="3393" spans="1:19" ht="13" x14ac:dyDescent="0.15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</row>
    <row r="3394" spans="1:19" ht="13" x14ac:dyDescent="0.15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</row>
    <row r="3395" spans="1:19" ht="13" x14ac:dyDescent="0.15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</row>
    <row r="3396" spans="1:19" ht="13" x14ac:dyDescent="0.15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</row>
    <row r="3397" spans="1:19" ht="13" x14ac:dyDescent="0.15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</row>
    <row r="3398" spans="1:19" ht="13" x14ac:dyDescent="0.15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</row>
    <row r="3399" spans="1:19" ht="13" x14ac:dyDescent="0.15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</row>
    <row r="3400" spans="1:19" ht="13" x14ac:dyDescent="0.15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</row>
    <row r="3401" spans="1:19" ht="13" x14ac:dyDescent="0.15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</row>
    <row r="3402" spans="1:19" ht="13" x14ac:dyDescent="0.15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</row>
    <row r="3403" spans="1:19" ht="13" x14ac:dyDescent="0.15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</row>
    <row r="3404" spans="1:19" ht="13" x14ac:dyDescent="0.15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</row>
    <row r="3405" spans="1:19" ht="13" x14ac:dyDescent="0.15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</row>
    <row r="3406" spans="1:19" ht="13" x14ac:dyDescent="0.15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</row>
    <row r="3407" spans="1:19" ht="13" x14ac:dyDescent="0.15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</row>
    <row r="3408" spans="1:19" ht="13" x14ac:dyDescent="0.15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</row>
    <row r="3409" spans="1:19" ht="13" x14ac:dyDescent="0.15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</row>
    <row r="3410" spans="1:19" ht="13" x14ac:dyDescent="0.15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</row>
    <row r="3411" spans="1:19" ht="13" x14ac:dyDescent="0.15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</row>
    <row r="3412" spans="1:19" ht="13" x14ac:dyDescent="0.15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</row>
    <row r="3413" spans="1:19" ht="13" x14ac:dyDescent="0.15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</row>
    <row r="3414" spans="1:19" ht="13" x14ac:dyDescent="0.15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</row>
    <row r="3415" spans="1:19" ht="13" x14ac:dyDescent="0.15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</row>
    <row r="3416" spans="1:19" ht="13" x14ac:dyDescent="0.15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</row>
    <row r="3417" spans="1:19" ht="13" x14ac:dyDescent="0.15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</row>
    <row r="3418" spans="1:19" ht="13" x14ac:dyDescent="0.15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</row>
    <row r="3419" spans="1:19" ht="13" x14ac:dyDescent="0.15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</row>
    <row r="3420" spans="1:19" ht="13" x14ac:dyDescent="0.15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</row>
    <row r="3421" spans="1:19" ht="13" x14ac:dyDescent="0.15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</row>
    <row r="3422" spans="1:19" ht="13" x14ac:dyDescent="0.15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</row>
    <row r="3423" spans="1:19" ht="13" x14ac:dyDescent="0.15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</row>
    <row r="3424" spans="1:19" ht="13" x14ac:dyDescent="0.15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</row>
    <row r="3425" spans="1:19" ht="13" x14ac:dyDescent="0.15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</row>
    <row r="3426" spans="1:19" ht="13" x14ac:dyDescent="0.15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</row>
    <row r="3427" spans="1:19" ht="13" x14ac:dyDescent="0.15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</row>
    <row r="3428" spans="1:19" ht="13" x14ac:dyDescent="0.15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</row>
    <row r="3429" spans="1:19" ht="13" x14ac:dyDescent="0.15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</row>
    <row r="3430" spans="1:19" ht="13" x14ac:dyDescent="0.15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</row>
    <row r="3431" spans="1:19" ht="13" x14ac:dyDescent="0.15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</row>
    <row r="3432" spans="1:19" ht="13" x14ac:dyDescent="0.15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</row>
    <row r="3433" spans="1:19" ht="13" x14ac:dyDescent="0.15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</row>
    <row r="3434" spans="1:19" ht="13" x14ac:dyDescent="0.15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</row>
    <row r="3435" spans="1:19" ht="13" x14ac:dyDescent="0.15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</row>
    <row r="3436" spans="1:19" ht="13" x14ac:dyDescent="0.15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</row>
    <row r="3437" spans="1:19" ht="13" x14ac:dyDescent="0.15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</row>
    <row r="3438" spans="1:19" ht="13" x14ac:dyDescent="0.15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</row>
    <row r="3439" spans="1:19" ht="13" x14ac:dyDescent="0.15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</row>
    <row r="3440" spans="1:19" ht="13" x14ac:dyDescent="0.15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</row>
    <row r="3441" spans="1:19" ht="13" x14ac:dyDescent="0.15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</row>
    <row r="3442" spans="1:19" ht="13" x14ac:dyDescent="0.15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</row>
    <row r="3443" spans="1:19" ht="13" x14ac:dyDescent="0.15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</row>
    <row r="3444" spans="1:19" ht="13" x14ac:dyDescent="0.15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</row>
    <row r="3445" spans="1:19" ht="13" x14ac:dyDescent="0.15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</row>
    <row r="3446" spans="1:19" ht="13" x14ac:dyDescent="0.15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</row>
    <row r="3447" spans="1:19" ht="13" x14ac:dyDescent="0.15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</row>
    <row r="3448" spans="1:19" ht="13" x14ac:dyDescent="0.15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</row>
    <row r="3449" spans="1:19" ht="13" x14ac:dyDescent="0.15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</row>
    <row r="3450" spans="1:19" ht="13" x14ac:dyDescent="0.15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</row>
    <row r="3451" spans="1:19" ht="13" x14ac:dyDescent="0.15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</row>
    <row r="3452" spans="1:19" ht="13" x14ac:dyDescent="0.15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</row>
    <row r="3453" spans="1:19" ht="13" x14ac:dyDescent="0.15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</row>
    <row r="3454" spans="1:19" ht="13" x14ac:dyDescent="0.15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</row>
    <row r="3455" spans="1:19" ht="13" x14ac:dyDescent="0.15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</row>
    <row r="3456" spans="1:19" ht="13" x14ac:dyDescent="0.15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</row>
    <row r="3457" spans="1:19" ht="13" x14ac:dyDescent="0.15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</row>
    <row r="3458" spans="1:19" ht="13" x14ac:dyDescent="0.15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</row>
    <row r="3459" spans="1:19" ht="13" x14ac:dyDescent="0.15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</row>
    <row r="3460" spans="1:19" ht="13" x14ac:dyDescent="0.15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</row>
    <row r="3461" spans="1:19" ht="13" x14ac:dyDescent="0.15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</row>
    <row r="3462" spans="1:19" ht="13" x14ac:dyDescent="0.15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</row>
    <row r="3463" spans="1:19" ht="13" x14ac:dyDescent="0.15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</row>
    <row r="3464" spans="1:19" ht="13" x14ac:dyDescent="0.15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</row>
    <row r="3465" spans="1:19" ht="13" x14ac:dyDescent="0.15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</row>
    <row r="3466" spans="1:19" ht="13" x14ac:dyDescent="0.15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</row>
    <row r="3467" spans="1:19" ht="13" x14ac:dyDescent="0.15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</row>
    <row r="3468" spans="1:19" ht="13" x14ac:dyDescent="0.15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</row>
    <row r="3469" spans="1:19" ht="13" x14ac:dyDescent="0.15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</row>
    <row r="3470" spans="1:19" ht="13" x14ac:dyDescent="0.15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</row>
    <row r="3471" spans="1:19" ht="13" x14ac:dyDescent="0.15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</row>
    <row r="3472" spans="1:19" ht="13" x14ac:dyDescent="0.15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</row>
    <row r="3473" spans="1:19" ht="13" x14ac:dyDescent="0.15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</row>
    <row r="3474" spans="1:19" ht="13" x14ac:dyDescent="0.15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</row>
    <row r="3475" spans="1:19" ht="13" x14ac:dyDescent="0.15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</row>
    <row r="3476" spans="1:19" ht="13" x14ac:dyDescent="0.15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</row>
    <row r="3477" spans="1:19" ht="13" x14ac:dyDescent="0.15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</row>
    <row r="3478" spans="1:19" ht="13" x14ac:dyDescent="0.15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</row>
    <row r="3479" spans="1:19" ht="13" x14ac:dyDescent="0.15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</row>
    <row r="3480" spans="1:19" ht="13" x14ac:dyDescent="0.15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</row>
    <row r="3481" spans="1:19" ht="13" x14ac:dyDescent="0.15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</row>
    <row r="3482" spans="1:19" ht="13" x14ac:dyDescent="0.15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</row>
    <row r="3483" spans="1:19" ht="13" x14ac:dyDescent="0.15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</row>
    <row r="3484" spans="1:19" ht="13" x14ac:dyDescent="0.15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</row>
    <row r="3485" spans="1:19" ht="13" x14ac:dyDescent="0.15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</row>
    <row r="3486" spans="1:19" ht="13" x14ac:dyDescent="0.15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</row>
    <row r="3487" spans="1:19" ht="13" x14ac:dyDescent="0.15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</row>
    <row r="3488" spans="1:19" ht="13" x14ac:dyDescent="0.15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</row>
    <row r="3489" spans="1:19" ht="13" x14ac:dyDescent="0.15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</row>
    <row r="3490" spans="1:19" ht="13" x14ac:dyDescent="0.15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</row>
    <row r="3491" spans="1:19" ht="13" x14ac:dyDescent="0.15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</row>
    <row r="3492" spans="1:19" ht="13" x14ac:dyDescent="0.15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</row>
    <row r="3493" spans="1:19" ht="13" x14ac:dyDescent="0.15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</row>
    <row r="3494" spans="1:19" ht="13" x14ac:dyDescent="0.15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</row>
    <row r="3495" spans="1:19" ht="13" x14ac:dyDescent="0.15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</row>
    <row r="3496" spans="1:19" ht="13" x14ac:dyDescent="0.15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</row>
    <row r="3497" spans="1:19" ht="13" x14ac:dyDescent="0.15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</row>
    <row r="3498" spans="1:19" ht="13" x14ac:dyDescent="0.15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</row>
    <row r="3499" spans="1:19" ht="13" x14ac:dyDescent="0.15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</row>
    <row r="3500" spans="1:19" ht="13" x14ac:dyDescent="0.15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</row>
    <row r="3501" spans="1:19" ht="13" x14ac:dyDescent="0.15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</row>
    <row r="3502" spans="1:19" ht="13" x14ac:dyDescent="0.15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</row>
    <row r="3503" spans="1:19" ht="13" x14ac:dyDescent="0.15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</row>
    <row r="3504" spans="1:19" ht="13" x14ac:dyDescent="0.15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</row>
    <row r="3505" spans="1:19" ht="13" x14ac:dyDescent="0.15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</row>
    <row r="3506" spans="1:19" ht="13" x14ac:dyDescent="0.15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</row>
    <row r="3507" spans="1:19" ht="13" x14ac:dyDescent="0.15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</row>
    <row r="3508" spans="1:19" ht="13" x14ac:dyDescent="0.15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</row>
    <row r="3509" spans="1:19" ht="13" x14ac:dyDescent="0.15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</row>
    <row r="3510" spans="1:19" ht="13" x14ac:dyDescent="0.15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</row>
    <row r="3511" spans="1:19" ht="13" x14ac:dyDescent="0.15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</row>
    <row r="3512" spans="1:19" ht="13" x14ac:dyDescent="0.15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</row>
    <row r="3513" spans="1:19" ht="13" x14ac:dyDescent="0.15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</row>
    <row r="3514" spans="1:19" ht="13" x14ac:dyDescent="0.15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</row>
    <row r="3515" spans="1:19" ht="13" x14ac:dyDescent="0.15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</row>
    <row r="3516" spans="1:19" ht="13" x14ac:dyDescent="0.15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</row>
    <row r="3517" spans="1:19" ht="13" x14ac:dyDescent="0.15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</row>
    <row r="3518" spans="1:19" ht="13" x14ac:dyDescent="0.15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</row>
    <row r="3519" spans="1:19" ht="13" x14ac:dyDescent="0.15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</row>
    <row r="3520" spans="1:19" ht="13" x14ac:dyDescent="0.15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</row>
    <row r="3521" spans="1:19" ht="13" x14ac:dyDescent="0.15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</row>
    <row r="3522" spans="1:19" ht="13" x14ac:dyDescent="0.15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</row>
    <row r="3523" spans="1:19" ht="13" x14ac:dyDescent="0.15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</row>
    <row r="3524" spans="1:19" ht="13" x14ac:dyDescent="0.15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</row>
    <row r="3525" spans="1:19" ht="13" x14ac:dyDescent="0.15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</row>
    <row r="3526" spans="1:19" ht="13" x14ac:dyDescent="0.15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</row>
    <row r="3527" spans="1:19" ht="13" x14ac:dyDescent="0.15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</row>
    <row r="3528" spans="1:19" ht="13" x14ac:dyDescent="0.15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</row>
    <row r="3529" spans="1:19" ht="13" x14ac:dyDescent="0.15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</row>
    <row r="3530" spans="1:19" ht="13" x14ac:dyDescent="0.15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</row>
    <row r="3531" spans="1:19" ht="13" x14ac:dyDescent="0.15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</row>
    <row r="3532" spans="1:19" ht="13" x14ac:dyDescent="0.15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</row>
    <row r="3533" spans="1:19" ht="13" x14ac:dyDescent="0.15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</row>
    <row r="3534" spans="1:19" ht="13" x14ac:dyDescent="0.15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</row>
    <row r="3535" spans="1:19" ht="13" x14ac:dyDescent="0.15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</row>
    <row r="3536" spans="1:19" ht="13" x14ac:dyDescent="0.15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</row>
    <row r="3537" spans="1:19" ht="13" x14ac:dyDescent="0.15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</row>
    <row r="3538" spans="1:19" ht="13" x14ac:dyDescent="0.15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</row>
    <row r="3539" spans="1:19" ht="13" x14ac:dyDescent="0.15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</row>
    <row r="3540" spans="1:19" ht="13" x14ac:dyDescent="0.15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</row>
    <row r="3541" spans="1:19" ht="13" x14ac:dyDescent="0.15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</row>
    <row r="3542" spans="1:19" ht="13" x14ac:dyDescent="0.15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</row>
    <row r="3543" spans="1:19" ht="13" x14ac:dyDescent="0.15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</row>
    <row r="3544" spans="1:19" ht="13" x14ac:dyDescent="0.15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</row>
    <row r="3545" spans="1:19" ht="13" x14ac:dyDescent="0.15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</row>
    <row r="3546" spans="1:19" ht="13" x14ac:dyDescent="0.15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</row>
    <row r="3547" spans="1:19" ht="13" x14ac:dyDescent="0.15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</row>
    <row r="3548" spans="1:19" ht="13" x14ac:dyDescent="0.15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</row>
    <row r="3549" spans="1:19" ht="13" x14ac:dyDescent="0.15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</row>
    <row r="3550" spans="1:19" ht="13" x14ac:dyDescent="0.15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</row>
    <row r="3551" spans="1:19" ht="13" x14ac:dyDescent="0.15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</row>
    <row r="3552" spans="1:19" ht="13" x14ac:dyDescent="0.15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</row>
    <row r="3553" spans="1:19" ht="13" x14ac:dyDescent="0.15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</row>
    <row r="3554" spans="1:19" ht="13" x14ac:dyDescent="0.15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</row>
    <row r="3555" spans="1:19" ht="13" x14ac:dyDescent="0.15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</row>
    <row r="3556" spans="1:19" ht="13" x14ac:dyDescent="0.15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</row>
    <row r="3557" spans="1:19" ht="13" x14ac:dyDescent="0.15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</row>
    <row r="3558" spans="1:19" ht="13" x14ac:dyDescent="0.15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</row>
    <row r="3559" spans="1:19" ht="13" x14ac:dyDescent="0.15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</row>
    <row r="3560" spans="1:19" ht="13" x14ac:dyDescent="0.15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</row>
    <row r="3561" spans="1:19" ht="13" x14ac:dyDescent="0.15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</row>
    <row r="3562" spans="1:19" ht="13" x14ac:dyDescent="0.15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</row>
    <row r="3563" spans="1:19" ht="13" x14ac:dyDescent="0.15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</row>
    <row r="3564" spans="1:19" ht="13" x14ac:dyDescent="0.15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</row>
    <row r="3565" spans="1:19" ht="13" x14ac:dyDescent="0.15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</row>
    <row r="3566" spans="1:19" ht="13" x14ac:dyDescent="0.15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</row>
    <row r="3567" spans="1:19" ht="13" x14ac:dyDescent="0.15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</row>
    <row r="3568" spans="1:19" ht="13" x14ac:dyDescent="0.15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</row>
    <row r="3569" spans="1:19" ht="13" x14ac:dyDescent="0.15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</row>
    <row r="3570" spans="1:19" ht="13" x14ac:dyDescent="0.15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</row>
    <row r="3571" spans="1:19" ht="13" x14ac:dyDescent="0.15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</row>
    <row r="3572" spans="1:19" ht="13" x14ac:dyDescent="0.15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</row>
    <row r="3573" spans="1:19" ht="13" x14ac:dyDescent="0.15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</row>
    <row r="3574" spans="1:19" ht="13" x14ac:dyDescent="0.15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</row>
    <row r="3575" spans="1:19" ht="13" x14ac:dyDescent="0.15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</row>
    <row r="3576" spans="1:19" ht="13" x14ac:dyDescent="0.15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</row>
    <row r="3577" spans="1:19" ht="13" x14ac:dyDescent="0.15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</row>
    <row r="3578" spans="1:19" ht="13" x14ac:dyDescent="0.15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</row>
    <row r="3579" spans="1:19" ht="13" x14ac:dyDescent="0.15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</row>
    <row r="3580" spans="1:19" ht="13" x14ac:dyDescent="0.15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</row>
    <row r="3581" spans="1:19" ht="13" x14ac:dyDescent="0.15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</row>
    <row r="3582" spans="1:19" ht="13" x14ac:dyDescent="0.15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</row>
    <row r="3583" spans="1:19" ht="13" x14ac:dyDescent="0.15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</row>
    <row r="3584" spans="1:19" ht="13" x14ac:dyDescent="0.15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</row>
    <row r="3585" spans="1:19" ht="13" x14ac:dyDescent="0.15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</row>
    <row r="3586" spans="1:19" ht="13" x14ac:dyDescent="0.15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</row>
    <row r="3587" spans="1:19" ht="13" x14ac:dyDescent="0.15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</row>
    <row r="3588" spans="1:19" ht="13" x14ac:dyDescent="0.15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</row>
    <row r="3589" spans="1:19" ht="13" x14ac:dyDescent="0.15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</row>
    <row r="3590" spans="1:19" ht="13" x14ac:dyDescent="0.15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</row>
    <row r="3591" spans="1:19" ht="13" x14ac:dyDescent="0.15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</row>
    <row r="3592" spans="1:19" ht="13" x14ac:dyDescent="0.15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</row>
    <row r="3593" spans="1:19" ht="13" x14ac:dyDescent="0.15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</row>
    <row r="3594" spans="1:19" ht="13" x14ac:dyDescent="0.15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</row>
    <row r="3595" spans="1:19" ht="13" x14ac:dyDescent="0.15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</row>
    <row r="3596" spans="1:19" ht="13" x14ac:dyDescent="0.15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</row>
    <row r="3597" spans="1:19" ht="13" x14ac:dyDescent="0.15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</row>
    <row r="3598" spans="1:19" ht="13" x14ac:dyDescent="0.15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</row>
    <row r="3599" spans="1:19" ht="13" x14ac:dyDescent="0.15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</row>
    <row r="3600" spans="1:19" ht="13" x14ac:dyDescent="0.15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</row>
    <row r="3601" spans="1:19" ht="13" x14ac:dyDescent="0.15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</row>
    <row r="3602" spans="1:19" ht="13" x14ac:dyDescent="0.15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</row>
    <row r="3603" spans="1:19" ht="13" x14ac:dyDescent="0.15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</row>
    <row r="3604" spans="1:19" ht="13" x14ac:dyDescent="0.15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</row>
    <row r="3605" spans="1:19" ht="13" x14ac:dyDescent="0.15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</row>
    <row r="3606" spans="1:19" ht="13" x14ac:dyDescent="0.15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</row>
    <row r="3607" spans="1:19" ht="13" x14ac:dyDescent="0.15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</row>
    <row r="3608" spans="1:19" ht="13" x14ac:dyDescent="0.15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</row>
    <row r="3609" spans="1:19" ht="13" x14ac:dyDescent="0.15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</row>
    <row r="3610" spans="1:19" ht="13" x14ac:dyDescent="0.15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</row>
    <row r="3611" spans="1:19" ht="13" x14ac:dyDescent="0.15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</row>
    <row r="3612" spans="1:19" ht="13" x14ac:dyDescent="0.15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</row>
    <row r="3613" spans="1:19" ht="13" x14ac:dyDescent="0.15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</row>
    <row r="3614" spans="1:19" ht="13" x14ac:dyDescent="0.15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</row>
    <row r="3615" spans="1:19" ht="13" x14ac:dyDescent="0.15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</row>
    <row r="3616" spans="1:19" ht="13" x14ac:dyDescent="0.15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</row>
    <row r="3617" spans="1:19" ht="13" x14ac:dyDescent="0.15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</row>
    <row r="3618" spans="1:19" ht="13" x14ac:dyDescent="0.15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</row>
    <row r="3619" spans="1:19" ht="13" x14ac:dyDescent="0.15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</row>
    <row r="3620" spans="1:19" ht="13" x14ac:dyDescent="0.15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</row>
    <row r="3621" spans="1:19" ht="13" x14ac:dyDescent="0.15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</row>
    <row r="3622" spans="1:19" ht="13" x14ac:dyDescent="0.15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</row>
    <row r="3623" spans="1:19" ht="13" x14ac:dyDescent="0.15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</row>
    <row r="3624" spans="1:19" ht="13" x14ac:dyDescent="0.15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</row>
    <row r="3625" spans="1:19" ht="13" x14ac:dyDescent="0.15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</row>
    <row r="3626" spans="1:19" ht="13" x14ac:dyDescent="0.15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</row>
    <row r="3627" spans="1:19" ht="13" x14ac:dyDescent="0.15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</row>
    <row r="3628" spans="1:19" ht="13" x14ac:dyDescent="0.15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</row>
    <row r="3629" spans="1:19" ht="13" x14ac:dyDescent="0.15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</row>
    <row r="3630" spans="1:19" ht="13" x14ac:dyDescent="0.15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</row>
    <row r="3631" spans="1:19" ht="13" x14ac:dyDescent="0.15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</row>
    <row r="3632" spans="1:19" ht="13" x14ac:dyDescent="0.15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</row>
    <row r="3633" spans="1:19" ht="13" x14ac:dyDescent="0.15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</row>
    <row r="3634" spans="1:19" ht="13" x14ac:dyDescent="0.15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</row>
    <row r="3635" spans="1:19" ht="13" x14ac:dyDescent="0.15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</row>
    <row r="3636" spans="1:19" ht="13" x14ac:dyDescent="0.15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</row>
    <row r="3637" spans="1:19" ht="13" x14ac:dyDescent="0.15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</row>
    <row r="3638" spans="1:19" ht="13" x14ac:dyDescent="0.15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</row>
    <row r="3639" spans="1:19" ht="13" x14ac:dyDescent="0.15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</row>
    <row r="3640" spans="1:19" ht="13" x14ac:dyDescent="0.15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</row>
    <row r="3641" spans="1:19" ht="13" x14ac:dyDescent="0.15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</row>
    <row r="3642" spans="1:19" ht="13" x14ac:dyDescent="0.15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</row>
    <row r="3643" spans="1:19" ht="13" x14ac:dyDescent="0.15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</row>
    <row r="3644" spans="1:19" ht="13" x14ac:dyDescent="0.15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</row>
    <row r="3645" spans="1:19" ht="13" x14ac:dyDescent="0.15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</row>
    <row r="3646" spans="1:19" ht="13" x14ac:dyDescent="0.15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</row>
    <row r="3647" spans="1:19" ht="13" x14ac:dyDescent="0.15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</row>
    <row r="3648" spans="1:19" ht="13" x14ac:dyDescent="0.15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</row>
    <row r="3649" spans="1:19" ht="13" x14ac:dyDescent="0.15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</row>
    <row r="3650" spans="1:19" ht="13" x14ac:dyDescent="0.15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</row>
    <row r="3651" spans="1:19" ht="13" x14ac:dyDescent="0.15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</row>
    <row r="3652" spans="1:19" ht="13" x14ac:dyDescent="0.15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</row>
    <row r="3653" spans="1:19" ht="13" x14ac:dyDescent="0.15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</row>
    <row r="3654" spans="1:19" ht="13" x14ac:dyDescent="0.15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</row>
    <row r="3655" spans="1:19" ht="13" x14ac:dyDescent="0.15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</row>
    <row r="3656" spans="1:19" ht="13" x14ac:dyDescent="0.15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</row>
    <row r="3657" spans="1:19" ht="13" x14ac:dyDescent="0.15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</row>
    <row r="3658" spans="1:19" ht="13" x14ac:dyDescent="0.15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</row>
    <row r="3659" spans="1:19" ht="13" x14ac:dyDescent="0.15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</row>
    <row r="3660" spans="1:19" ht="13" x14ac:dyDescent="0.15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</row>
    <row r="3661" spans="1:19" ht="13" x14ac:dyDescent="0.15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</row>
    <row r="3662" spans="1:19" ht="13" x14ac:dyDescent="0.15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</row>
    <row r="3663" spans="1:19" ht="13" x14ac:dyDescent="0.15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</row>
    <row r="3664" spans="1:19" ht="13" x14ac:dyDescent="0.15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</row>
    <row r="3665" spans="1:19" ht="13" x14ac:dyDescent="0.15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</row>
    <row r="3666" spans="1:19" ht="13" x14ac:dyDescent="0.15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</row>
    <row r="3667" spans="1:19" ht="13" x14ac:dyDescent="0.15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</row>
    <row r="3668" spans="1:19" ht="13" x14ac:dyDescent="0.15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</row>
    <row r="3669" spans="1:19" ht="13" x14ac:dyDescent="0.15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</row>
    <row r="3670" spans="1:19" ht="13" x14ac:dyDescent="0.15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</row>
    <row r="3671" spans="1:19" ht="13" x14ac:dyDescent="0.15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</row>
    <row r="3672" spans="1:19" ht="13" x14ac:dyDescent="0.15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</row>
    <row r="3673" spans="1:19" ht="13" x14ac:dyDescent="0.15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</row>
    <row r="3674" spans="1:19" ht="13" x14ac:dyDescent="0.15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</row>
    <row r="3675" spans="1:19" ht="13" x14ac:dyDescent="0.15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</row>
    <row r="3676" spans="1:19" ht="13" x14ac:dyDescent="0.15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</row>
    <row r="3677" spans="1:19" ht="13" x14ac:dyDescent="0.15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</row>
    <row r="3678" spans="1:19" ht="13" x14ac:dyDescent="0.15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</row>
    <row r="3679" spans="1:19" ht="13" x14ac:dyDescent="0.15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</row>
    <row r="3680" spans="1:19" ht="13" x14ac:dyDescent="0.15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</row>
    <row r="3681" spans="1:19" ht="13" x14ac:dyDescent="0.15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</row>
    <row r="3682" spans="1:19" ht="13" x14ac:dyDescent="0.15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</row>
    <row r="3683" spans="1:19" ht="13" x14ac:dyDescent="0.15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</row>
    <row r="3684" spans="1:19" ht="13" x14ac:dyDescent="0.15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</row>
    <row r="3685" spans="1:19" ht="13" x14ac:dyDescent="0.15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</row>
    <row r="3686" spans="1:19" ht="13" x14ac:dyDescent="0.15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</row>
    <row r="3687" spans="1:19" ht="13" x14ac:dyDescent="0.15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</row>
    <row r="3688" spans="1:19" ht="13" x14ac:dyDescent="0.15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</row>
    <row r="3689" spans="1:19" ht="13" x14ac:dyDescent="0.15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</row>
    <row r="3690" spans="1:19" ht="13" x14ac:dyDescent="0.15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</row>
    <row r="3691" spans="1:19" ht="13" x14ac:dyDescent="0.15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</row>
    <row r="3692" spans="1:19" ht="13" x14ac:dyDescent="0.15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</row>
    <row r="3693" spans="1:19" ht="13" x14ac:dyDescent="0.15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</row>
    <row r="3694" spans="1:19" ht="13" x14ac:dyDescent="0.15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</row>
    <row r="3695" spans="1:19" ht="13" x14ac:dyDescent="0.15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</row>
    <row r="3696" spans="1:19" ht="13" x14ac:dyDescent="0.15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</row>
    <row r="3697" spans="1:19" ht="13" x14ac:dyDescent="0.15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</row>
    <row r="3698" spans="1:19" ht="13" x14ac:dyDescent="0.15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</row>
    <row r="3699" spans="1:19" ht="13" x14ac:dyDescent="0.15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</row>
    <row r="3700" spans="1:19" ht="13" x14ac:dyDescent="0.15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</row>
    <row r="3701" spans="1:19" ht="13" x14ac:dyDescent="0.15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</row>
    <row r="3702" spans="1:19" ht="13" x14ac:dyDescent="0.15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</row>
    <row r="3703" spans="1:19" ht="13" x14ac:dyDescent="0.15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</row>
    <row r="3704" spans="1:19" ht="13" x14ac:dyDescent="0.15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</row>
    <row r="3705" spans="1:19" ht="13" x14ac:dyDescent="0.15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</row>
    <row r="3706" spans="1:19" ht="13" x14ac:dyDescent="0.15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</row>
    <row r="3707" spans="1:19" ht="13" x14ac:dyDescent="0.15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</row>
    <row r="3708" spans="1:19" ht="13" x14ac:dyDescent="0.15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</row>
    <row r="3709" spans="1:19" ht="13" x14ac:dyDescent="0.15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</row>
    <row r="3710" spans="1:19" ht="13" x14ac:dyDescent="0.15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</row>
    <row r="3711" spans="1:19" ht="13" x14ac:dyDescent="0.15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</row>
    <row r="3712" spans="1:19" ht="13" x14ac:dyDescent="0.15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</row>
    <row r="3713" spans="1:19" ht="13" x14ac:dyDescent="0.15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</row>
    <row r="3714" spans="1:19" ht="13" x14ac:dyDescent="0.15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</row>
    <row r="3715" spans="1:19" ht="13" x14ac:dyDescent="0.15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</row>
    <row r="3716" spans="1:19" ht="13" x14ac:dyDescent="0.15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</row>
    <row r="3717" spans="1:19" ht="13" x14ac:dyDescent="0.15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</row>
    <row r="3718" spans="1:19" ht="13" x14ac:dyDescent="0.15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</row>
    <row r="3719" spans="1:19" ht="13" x14ac:dyDescent="0.15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</row>
    <row r="3720" spans="1:19" ht="13" x14ac:dyDescent="0.15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</row>
    <row r="3721" spans="1:19" ht="13" x14ac:dyDescent="0.15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</row>
    <row r="3722" spans="1:19" ht="13" x14ac:dyDescent="0.15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</row>
    <row r="3723" spans="1:19" ht="13" x14ac:dyDescent="0.15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</row>
    <row r="3724" spans="1:19" ht="13" x14ac:dyDescent="0.15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</row>
    <row r="3725" spans="1:19" ht="13" x14ac:dyDescent="0.15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</row>
    <row r="3726" spans="1:19" ht="13" x14ac:dyDescent="0.15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</row>
    <row r="3727" spans="1:19" ht="13" x14ac:dyDescent="0.15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</row>
    <row r="3728" spans="1:19" ht="13" x14ac:dyDescent="0.15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</row>
    <row r="3729" spans="1:19" ht="13" x14ac:dyDescent="0.15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</row>
    <row r="3730" spans="1:19" ht="13" x14ac:dyDescent="0.15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</row>
    <row r="3731" spans="1:19" ht="13" x14ac:dyDescent="0.15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</row>
    <row r="3732" spans="1:19" ht="13" x14ac:dyDescent="0.15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</row>
    <row r="3733" spans="1:19" ht="13" x14ac:dyDescent="0.15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</row>
    <row r="3734" spans="1:19" ht="13" x14ac:dyDescent="0.15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</row>
    <row r="3735" spans="1:19" ht="13" x14ac:dyDescent="0.15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</row>
    <row r="3736" spans="1:19" ht="13" x14ac:dyDescent="0.15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</row>
    <row r="3737" spans="1:19" ht="13" x14ac:dyDescent="0.15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</row>
    <row r="3738" spans="1:19" ht="13" x14ac:dyDescent="0.15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</row>
    <row r="3739" spans="1:19" ht="13" x14ac:dyDescent="0.15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</row>
    <row r="3740" spans="1:19" ht="13" x14ac:dyDescent="0.15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</row>
    <row r="3741" spans="1:19" ht="13" x14ac:dyDescent="0.15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</row>
    <row r="3742" spans="1:19" ht="13" x14ac:dyDescent="0.15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</row>
    <row r="3743" spans="1:19" ht="13" x14ac:dyDescent="0.15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</row>
    <row r="3744" spans="1:19" ht="13" x14ac:dyDescent="0.15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</row>
    <row r="3745" spans="1:19" ht="13" x14ac:dyDescent="0.15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</row>
    <row r="3746" spans="1:19" ht="13" x14ac:dyDescent="0.15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</row>
    <row r="3747" spans="1:19" ht="13" x14ac:dyDescent="0.15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</row>
    <row r="3748" spans="1:19" ht="13" x14ac:dyDescent="0.15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</row>
    <row r="3749" spans="1:19" ht="13" x14ac:dyDescent="0.15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</row>
    <row r="3750" spans="1:19" ht="13" x14ac:dyDescent="0.15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</row>
    <row r="3751" spans="1:19" ht="13" x14ac:dyDescent="0.15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</row>
    <row r="3752" spans="1:19" ht="13" x14ac:dyDescent="0.15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</row>
    <row r="3753" spans="1:19" ht="13" x14ac:dyDescent="0.15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</row>
    <row r="3754" spans="1:19" ht="13" x14ac:dyDescent="0.15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</row>
    <row r="3755" spans="1:19" ht="13" x14ac:dyDescent="0.15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</row>
    <row r="3756" spans="1:19" ht="13" x14ac:dyDescent="0.15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</row>
    <row r="3757" spans="1:19" ht="13" x14ac:dyDescent="0.15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</row>
    <row r="3758" spans="1:19" ht="13" x14ac:dyDescent="0.15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</row>
    <row r="3759" spans="1:19" ht="13" x14ac:dyDescent="0.15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</row>
    <row r="3760" spans="1:19" ht="13" x14ac:dyDescent="0.15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</row>
    <row r="3761" spans="1:19" ht="13" x14ac:dyDescent="0.15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</row>
    <row r="3762" spans="1:19" ht="13" x14ac:dyDescent="0.15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</row>
    <row r="3763" spans="1:19" ht="13" x14ac:dyDescent="0.15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</row>
    <row r="3764" spans="1:19" ht="13" x14ac:dyDescent="0.15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</row>
    <row r="3765" spans="1:19" ht="13" x14ac:dyDescent="0.15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</row>
    <row r="3766" spans="1:19" ht="13" x14ac:dyDescent="0.15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</row>
    <row r="3767" spans="1:19" ht="13" x14ac:dyDescent="0.15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</row>
    <row r="3768" spans="1:19" ht="13" x14ac:dyDescent="0.15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</row>
    <row r="3769" spans="1:19" ht="13" x14ac:dyDescent="0.15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</row>
    <row r="3770" spans="1:19" ht="13" x14ac:dyDescent="0.15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</row>
    <row r="3771" spans="1:19" ht="13" x14ac:dyDescent="0.15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</row>
    <row r="3772" spans="1:19" ht="13" x14ac:dyDescent="0.15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</row>
    <row r="3773" spans="1:19" ht="13" x14ac:dyDescent="0.15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</row>
    <row r="3774" spans="1:19" ht="13" x14ac:dyDescent="0.15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</row>
    <row r="3775" spans="1:19" ht="13" x14ac:dyDescent="0.15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</row>
    <row r="3776" spans="1:19" ht="13" x14ac:dyDescent="0.15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</row>
    <row r="3777" spans="1:19" ht="13" x14ac:dyDescent="0.15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</row>
    <row r="3778" spans="1:19" ht="13" x14ac:dyDescent="0.15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</row>
    <row r="3779" spans="1:19" ht="13" x14ac:dyDescent="0.15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</row>
    <row r="3780" spans="1:19" ht="13" x14ac:dyDescent="0.15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</row>
    <row r="3781" spans="1:19" ht="13" x14ac:dyDescent="0.15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</row>
    <row r="3782" spans="1:19" ht="13" x14ac:dyDescent="0.15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</row>
    <row r="3783" spans="1:19" ht="13" x14ac:dyDescent="0.15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</row>
    <row r="3784" spans="1:19" ht="13" x14ac:dyDescent="0.15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</row>
    <row r="3785" spans="1:19" ht="13" x14ac:dyDescent="0.15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</row>
    <row r="3786" spans="1:19" ht="13" x14ac:dyDescent="0.15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</row>
    <row r="3787" spans="1:19" ht="13" x14ac:dyDescent="0.15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</row>
    <row r="3788" spans="1:19" ht="13" x14ac:dyDescent="0.15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</row>
    <row r="3789" spans="1:19" ht="13" x14ac:dyDescent="0.15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</row>
    <row r="3790" spans="1:19" ht="13" x14ac:dyDescent="0.15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</row>
    <row r="3791" spans="1:19" ht="13" x14ac:dyDescent="0.15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</row>
    <row r="3792" spans="1:19" ht="13" x14ac:dyDescent="0.15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</row>
    <row r="3793" spans="1:19" ht="13" x14ac:dyDescent="0.15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</row>
    <row r="3794" spans="1:19" ht="13" x14ac:dyDescent="0.15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</row>
    <row r="3795" spans="1:19" ht="13" x14ac:dyDescent="0.15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</row>
    <row r="3796" spans="1:19" ht="13" x14ac:dyDescent="0.15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</row>
    <row r="3797" spans="1:19" ht="13" x14ac:dyDescent="0.15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</row>
    <row r="3798" spans="1:19" ht="13" x14ac:dyDescent="0.15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</row>
    <row r="3799" spans="1:19" ht="13" x14ac:dyDescent="0.15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</row>
    <row r="3800" spans="1:19" ht="13" x14ac:dyDescent="0.15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</row>
    <row r="3801" spans="1:19" ht="13" x14ac:dyDescent="0.15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</row>
    <row r="3802" spans="1:19" ht="13" x14ac:dyDescent="0.15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</row>
    <row r="3803" spans="1:19" ht="13" x14ac:dyDescent="0.15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</row>
    <row r="3804" spans="1:19" ht="13" x14ac:dyDescent="0.15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</row>
    <row r="3805" spans="1:19" ht="13" x14ac:dyDescent="0.15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</row>
    <row r="3806" spans="1:19" ht="13" x14ac:dyDescent="0.15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</row>
    <row r="3807" spans="1:19" ht="13" x14ac:dyDescent="0.15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</row>
    <row r="3808" spans="1:19" ht="13" x14ac:dyDescent="0.15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</row>
    <row r="3809" spans="1:19" ht="13" x14ac:dyDescent="0.15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</row>
    <row r="3810" spans="1:19" ht="13" x14ac:dyDescent="0.15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</row>
    <row r="3811" spans="1:19" ht="13" x14ac:dyDescent="0.15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</row>
    <row r="3812" spans="1:19" ht="13" x14ac:dyDescent="0.15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</row>
    <row r="3813" spans="1:19" ht="13" x14ac:dyDescent="0.15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</row>
    <row r="3814" spans="1:19" ht="13" x14ac:dyDescent="0.15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</row>
    <row r="3815" spans="1:19" ht="13" x14ac:dyDescent="0.15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</row>
    <row r="3816" spans="1:19" ht="13" x14ac:dyDescent="0.15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</row>
    <row r="3817" spans="1:19" ht="13" x14ac:dyDescent="0.15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</row>
    <row r="3818" spans="1:19" ht="13" x14ac:dyDescent="0.15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</row>
    <row r="3819" spans="1:19" ht="13" x14ac:dyDescent="0.15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</row>
    <row r="3820" spans="1:19" ht="13" x14ac:dyDescent="0.15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</row>
    <row r="3821" spans="1:19" ht="13" x14ac:dyDescent="0.15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</row>
    <row r="3822" spans="1:19" ht="13" x14ac:dyDescent="0.15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</row>
    <row r="3823" spans="1:19" ht="13" x14ac:dyDescent="0.15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</row>
    <row r="3824" spans="1:19" ht="13" x14ac:dyDescent="0.15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</row>
    <row r="3825" spans="1:19" ht="13" x14ac:dyDescent="0.15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</row>
    <row r="3826" spans="1:19" ht="13" x14ac:dyDescent="0.15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</row>
    <row r="3827" spans="1:19" ht="13" x14ac:dyDescent="0.15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</row>
    <row r="3828" spans="1:19" ht="13" x14ac:dyDescent="0.15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</row>
    <row r="3829" spans="1:19" ht="13" x14ac:dyDescent="0.15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</row>
    <row r="3830" spans="1:19" ht="13" x14ac:dyDescent="0.15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</row>
    <row r="3831" spans="1:19" ht="13" x14ac:dyDescent="0.15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</row>
    <row r="3832" spans="1:19" ht="13" x14ac:dyDescent="0.15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</row>
    <row r="3833" spans="1:19" ht="13" x14ac:dyDescent="0.15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</row>
    <row r="3834" spans="1:19" ht="13" x14ac:dyDescent="0.15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</row>
    <row r="3835" spans="1:19" ht="13" x14ac:dyDescent="0.15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</row>
    <row r="3836" spans="1:19" ht="13" x14ac:dyDescent="0.15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</row>
    <row r="3837" spans="1:19" ht="13" x14ac:dyDescent="0.15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</row>
    <row r="3838" spans="1:19" ht="13" x14ac:dyDescent="0.15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</row>
    <row r="3839" spans="1:19" ht="13" x14ac:dyDescent="0.15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</row>
    <row r="3840" spans="1:19" ht="13" x14ac:dyDescent="0.15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</row>
    <row r="3841" spans="1:19" ht="13" x14ac:dyDescent="0.15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</row>
    <row r="3842" spans="1:19" ht="13" x14ac:dyDescent="0.15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</row>
    <row r="3843" spans="1:19" ht="13" x14ac:dyDescent="0.15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</row>
    <row r="3844" spans="1:19" ht="13" x14ac:dyDescent="0.15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</row>
    <row r="3845" spans="1:19" ht="13" x14ac:dyDescent="0.15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</row>
    <row r="3846" spans="1:19" ht="13" x14ac:dyDescent="0.15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</row>
    <row r="3847" spans="1:19" ht="13" x14ac:dyDescent="0.15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</row>
    <row r="3848" spans="1:19" ht="13" x14ac:dyDescent="0.15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</row>
    <row r="3849" spans="1:19" ht="13" x14ac:dyDescent="0.15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</row>
    <row r="3850" spans="1:19" ht="13" x14ac:dyDescent="0.15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</row>
    <row r="3851" spans="1:19" ht="13" x14ac:dyDescent="0.15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</row>
    <row r="3852" spans="1:19" ht="13" x14ac:dyDescent="0.15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</row>
    <row r="3853" spans="1:19" ht="13" x14ac:dyDescent="0.15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</row>
    <row r="3854" spans="1:19" ht="13" x14ac:dyDescent="0.15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</row>
    <row r="3855" spans="1:19" ht="13" x14ac:dyDescent="0.15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</row>
    <row r="3856" spans="1:19" ht="13" x14ac:dyDescent="0.15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</row>
    <row r="3857" spans="1:19" ht="13" x14ac:dyDescent="0.15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</row>
    <row r="3858" spans="1:19" ht="13" x14ac:dyDescent="0.15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</row>
    <row r="3859" spans="1:19" ht="13" x14ac:dyDescent="0.15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</row>
    <row r="3860" spans="1:19" ht="13" x14ac:dyDescent="0.15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</row>
    <row r="3861" spans="1:19" ht="13" x14ac:dyDescent="0.15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</row>
    <row r="3862" spans="1:19" ht="13" x14ac:dyDescent="0.15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</row>
    <row r="3863" spans="1:19" ht="13" x14ac:dyDescent="0.15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</row>
    <row r="3864" spans="1:19" ht="13" x14ac:dyDescent="0.15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</row>
    <row r="3865" spans="1:19" ht="13" x14ac:dyDescent="0.15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</row>
    <row r="3866" spans="1:19" ht="13" x14ac:dyDescent="0.15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</row>
    <row r="3867" spans="1:19" ht="13" x14ac:dyDescent="0.15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</row>
    <row r="3868" spans="1:19" ht="13" x14ac:dyDescent="0.15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</row>
    <row r="3869" spans="1:19" ht="13" x14ac:dyDescent="0.15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</row>
    <row r="3870" spans="1:19" ht="13" x14ac:dyDescent="0.15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</row>
    <row r="3871" spans="1:19" ht="13" x14ac:dyDescent="0.15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</row>
    <row r="3872" spans="1:19" ht="13" x14ac:dyDescent="0.15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</row>
    <row r="3873" spans="1:19" ht="13" x14ac:dyDescent="0.15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</row>
    <row r="3874" spans="1:19" ht="13" x14ac:dyDescent="0.15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</row>
    <row r="3875" spans="1:19" ht="13" x14ac:dyDescent="0.15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</row>
    <row r="3876" spans="1:19" ht="13" x14ac:dyDescent="0.15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</row>
    <row r="3877" spans="1:19" ht="13" x14ac:dyDescent="0.15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</row>
    <row r="3878" spans="1:19" ht="13" x14ac:dyDescent="0.15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</row>
    <row r="3879" spans="1:19" ht="13" x14ac:dyDescent="0.15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</row>
    <row r="3880" spans="1:19" ht="13" x14ac:dyDescent="0.15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</row>
    <row r="3881" spans="1:19" ht="13" x14ac:dyDescent="0.15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</row>
    <row r="3882" spans="1:19" ht="13" x14ac:dyDescent="0.15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</row>
    <row r="3883" spans="1:19" ht="13" x14ac:dyDescent="0.15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</row>
    <row r="3884" spans="1:19" ht="13" x14ac:dyDescent="0.15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</row>
    <row r="3885" spans="1:19" ht="13" x14ac:dyDescent="0.15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</row>
    <row r="3886" spans="1:19" ht="13" x14ac:dyDescent="0.15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</row>
    <row r="3887" spans="1:19" ht="13" x14ac:dyDescent="0.15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</row>
    <row r="3888" spans="1:19" ht="13" x14ac:dyDescent="0.15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</row>
    <row r="3889" spans="1:19" ht="13" x14ac:dyDescent="0.15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</row>
    <row r="3890" spans="1:19" ht="13" x14ac:dyDescent="0.15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</row>
    <row r="3891" spans="1:19" ht="13" x14ac:dyDescent="0.15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</row>
    <row r="3892" spans="1:19" ht="13" x14ac:dyDescent="0.15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</row>
    <row r="3893" spans="1:19" ht="13" x14ac:dyDescent="0.15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</row>
    <row r="3894" spans="1:19" ht="13" x14ac:dyDescent="0.15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</row>
    <row r="3895" spans="1:19" ht="13" x14ac:dyDescent="0.15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</row>
    <row r="3896" spans="1:19" ht="13" x14ac:dyDescent="0.15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</row>
    <row r="3897" spans="1:19" ht="13" x14ac:dyDescent="0.15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</row>
    <row r="3898" spans="1:19" ht="13" x14ac:dyDescent="0.15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</row>
    <row r="3899" spans="1:19" ht="13" x14ac:dyDescent="0.15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</row>
    <row r="3900" spans="1:19" ht="13" x14ac:dyDescent="0.15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</row>
    <row r="3901" spans="1:19" ht="13" x14ac:dyDescent="0.15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</row>
    <row r="3902" spans="1:19" ht="13" x14ac:dyDescent="0.15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</row>
    <row r="3903" spans="1:19" ht="13" x14ac:dyDescent="0.15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</row>
    <row r="3904" spans="1:19" ht="13" x14ac:dyDescent="0.15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</row>
    <row r="3905" spans="1:19" ht="13" x14ac:dyDescent="0.15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</row>
    <row r="3906" spans="1:19" ht="13" x14ac:dyDescent="0.15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</row>
    <row r="3907" spans="1:19" ht="13" x14ac:dyDescent="0.15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</row>
    <row r="3908" spans="1:19" ht="13" x14ac:dyDescent="0.15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</row>
    <row r="3909" spans="1:19" ht="13" x14ac:dyDescent="0.15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</row>
    <row r="3910" spans="1:19" ht="13" x14ac:dyDescent="0.15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</row>
    <row r="3911" spans="1:19" ht="13" x14ac:dyDescent="0.15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</row>
    <row r="3912" spans="1:19" ht="13" x14ac:dyDescent="0.15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</row>
    <row r="3913" spans="1:19" ht="13" x14ac:dyDescent="0.15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</row>
    <row r="3914" spans="1:19" ht="13" x14ac:dyDescent="0.15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</row>
    <row r="3915" spans="1:19" ht="13" x14ac:dyDescent="0.15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</row>
    <row r="3916" spans="1:19" ht="13" x14ac:dyDescent="0.15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</row>
    <row r="3917" spans="1:19" ht="13" x14ac:dyDescent="0.15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</row>
    <row r="3918" spans="1:19" ht="13" x14ac:dyDescent="0.15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</row>
    <row r="3919" spans="1:19" ht="13" x14ac:dyDescent="0.15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</row>
    <row r="3920" spans="1:19" ht="13" x14ac:dyDescent="0.15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</row>
    <row r="3921" spans="1:19" ht="13" x14ac:dyDescent="0.15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</row>
    <row r="3922" spans="1:19" ht="13" x14ac:dyDescent="0.15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</row>
    <row r="3923" spans="1:19" ht="13" x14ac:dyDescent="0.15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</row>
    <row r="3924" spans="1:19" ht="13" x14ac:dyDescent="0.15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</row>
    <row r="3925" spans="1:19" ht="13" x14ac:dyDescent="0.15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</row>
    <row r="3926" spans="1:19" ht="13" x14ac:dyDescent="0.15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</row>
    <row r="3927" spans="1:19" ht="13" x14ac:dyDescent="0.15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</row>
    <row r="3928" spans="1:19" ht="13" x14ac:dyDescent="0.15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</row>
    <row r="3929" spans="1:19" ht="13" x14ac:dyDescent="0.15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</row>
    <row r="3930" spans="1:19" ht="13" x14ac:dyDescent="0.15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</row>
    <row r="3931" spans="1:19" ht="13" x14ac:dyDescent="0.15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</row>
    <row r="3932" spans="1:19" ht="13" x14ac:dyDescent="0.15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</row>
    <row r="3933" spans="1:19" ht="13" x14ac:dyDescent="0.15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</row>
    <row r="3934" spans="1:19" ht="13" x14ac:dyDescent="0.15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</row>
    <row r="3935" spans="1:19" ht="13" x14ac:dyDescent="0.15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</row>
    <row r="3936" spans="1:19" ht="13" x14ac:dyDescent="0.15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</row>
    <row r="3937" spans="1:19" ht="13" x14ac:dyDescent="0.15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</row>
    <row r="3938" spans="1:19" ht="13" x14ac:dyDescent="0.15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</row>
    <row r="3939" spans="1:19" ht="13" x14ac:dyDescent="0.15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</row>
    <row r="3940" spans="1:19" ht="13" x14ac:dyDescent="0.15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</row>
    <row r="3941" spans="1:19" ht="13" x14ac:dyDescent="0.15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</row>
    <row r="3942" spans="1:19" ht="13" x14ac:dyDescent="0.15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</row>
    <row r="3943" spans="1:19" ht="13" x14ac:dyDescent="0.15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</row>
    <row r="3944" spans="1:19" ht="13" x14ac:dyDescent="0.15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</row>
    <row r="3945" spans="1:19" ht="13" x14ac:dyDescent="0.15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</row>
    <row r="3946" spans="1:19" ht="13" x14ac:dyDescent="0.15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</row>
    <row r="3947" spans="1:19" ht="13" x14ac:dyDescent="0.15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</row>
    <row r="3948" spans="1:19" ht="13" x14ac:dyDescent="0.15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</row>
    <row r="3949" spans="1:19" ht="13" x14ac:dyDescent="0.15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</row>
    <row r="3950" spans="1:19" ht="13" x14ac:dyDescent="0.15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</row>
    <row r="3951" spans="1:19" ht="13" x14ac:dyDescent="0.15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</row>
    <row r="3952" spans="1:19" ht="13" x14ac:dyDescent="0.15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</row>
    <row r="3953" spans="1:19" ht="13" x14ac:dyDescent="0.15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</row>
    <row r="3954" spans="1:19" ht="13" x14ac:dyDescent="0.15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</row>
    <row r="3955" spans="1:19" ht="13" x14ac:dyDescent="0.15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</row>
    <row r="3956" spans="1:19" ht="13" x14ac:dyDescent="0.15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</row>
    <row r="3957" spans="1:19" ht="13" x14ac:dyDescent="0.15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</row>
    <row r="3958" spans="1:19" ht="13" x14ac:dyDescent="0.15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</row>
    <row r="3959" spans="1:19" ht="13" x14ac:dyDescent="0.15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</row>
    <row r="3960" spans="1:19" ht="13" x14ac:dyDescent="0.15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</row>
    <row r="3961" spans="1:19" ht="13" x14ac:dyDescent="0.15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</row>
    <row r="3962" spans="1:19" ht="13" x14ac:dyDescent="0.15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</row>
    <row r="3963" spans="1:19" ht="13" x14ac:dyDescent="0.15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</row>
    <row r="3964" spans="1:19" ht="13" x14ac:dyDescent="0.15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</row>
    <row r="3965" spans="1:19" ht="13" x14ac:dyDescent="0.15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</row>
    <row r="3966" spans="1:19" ht="13" x14ac:dyDescent="0.15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</row>
    <row r="3967" spans="1:19" ht="13" x14ac:dyDescent="0.15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</row>
    <row r="3968" spans="1:19" ht="13" x14ac:dyDescent="0.15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</row>
    <row r="3969" spans="1:19" ht="13" x14ac:dyDescent="0.15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</row>
    <row r="3970" spans="1:19" ht="13" x14ac:dyDescent="0.15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</row>
    <row r="3971" spans="1:19" ht="13" x14ac:dyDescent="0.15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</row>
    <row r="3972" spans="1:19" ht="13" x14ac:dyDescent="0.15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</row>
    <row r="3973" spans="1:19" ht="13" x14ac:dyDescent="0.15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</row>
    <row r="3974" spans="1:19" ht="13" x14ac:dyDescent="0.15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</row>
    <row r="3975" spans="1:19" ht="13" x14ac:dyDescent="0.15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</row>
    <row r="3976" spans="1:19" ht="13" x14ac:dyDescent="0.15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</row>
    <row r="3977" spans="1:19" ht="13" x14ac:dyDescent="0.15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</row>
    <row r="3978" spans="1:19" ht="13" x14ac:dyDescent="0.15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</row>
    <row r="3979" spans="1:19" ht="13" x14ac:dyDescent="0.15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</row>
    <row r="3980" spans="1:19" ht="13" x14ac:dyDescent="0.15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</row>
    <row r="3981" spans="1:19" ht="13" x14ac:dyDescent="0.15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</row>
    <row r="3982" spans="1:19" ht="13" x14ac:dyDescent="0.15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</row>
    <row r="3983" spans="1:19" ht="13" x14ac:dyDescent="0.15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</row>
    <row r="3984" spans="1:19" ht="13" x14ac:dyDescent="0.15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</row>
    <row r="3985" spans="1:19" ht="13" x14ac:dyDescent="0.15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</row>
    <row r="3986" spans="1:19" ht="13" x14ac:dyDescent="0.15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</row>
    <row r="3987" spans="1:19" ht="13" x14ac:dyDescent="0.15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</row>
    <row r="3988" spans="1:19" ht="13" x14ac:dyDescent="0.15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</row>
    <row r="3989" spans="1:19" ht="13" x14ac:dyDescent="0.15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</row>
    <row r="3990" spans="1:19" ht="13" x14ac:dyDescent="0.15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</row>
    <row r="3991" spans="1:19" ht="13" x14ac:dyDescent="0.15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</row>
    <row r="3992" spans="1:19" ht="13" x14ac:dyDescent="0.15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</row>
    <row r="3993" spans="1:19" ht="13" x14ac:dyDescent="0.15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</row>
    <row r="3994" spans="1:19" ht="13" x14ac:dyDescent="0.15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</row>
    <row r="3995" spans="1:19" ht="13" x14ac:dyDescent="0.15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</row>
    <row r="3996" spans="1:19" ht="13" x14ac:dyDescent="0.15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</row>
    <row r="3997" spans="1:19" ht="13" x14ac:dyDescent="0.15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</row>
    <row r="3998" spans="1:19" ht="13" x14ac:dyDescent="0.15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</row>
    <row r="3999" spans="1:19" ht="13" x14ac:dyDescent="0.15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</row>
    <row r="4000" spans="1:19" ht="13" x14ac:dyDescent="0.15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</row>
    <row r="4001" spans="1:19" ht="13" x14ac:dyDescent="0.15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</row>
    <row r="4002" spans="1:19" ht="13" x14ac:dyDescent="0.15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</row>
    <row r="4003" spans="1:19" ht="13" x14ac:dyDescent="0.15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</row>
    <row r="4004" spans="1:19" ht="13" x14ac:dyDescent="0.15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</row>
    <row r="4005" spans="1:19" ht="13" x14ac:dyDescent="0.15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</row>
    <row r="4006" spans="1:19" ht="13" x14ac:dyDescent="0.15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</row>
    <row r="4007" spans="1:19" ht="13" x14ac:dyDescent="0.15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</row>
    <row r="4008" spans="1:19" ht="13" x14ac:dyDescent="0.15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</row>
    <row r="4009" spans="1:19" ht="13" x14ac:dyDescent="0.15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</row>
    <row r="4010" spans="1:19" ht="13" x14ac:dyDescent="0.15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</row>
    <row r="4011" spans="1:19" ht="13" x14ac:dyDescent="0.15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</row>
    <row r="4012" spans="1:19" ht="13" x14ac:dyDescent="0.15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</row>
    <row r="4013" spans="1:19" ht="13" x14ac:dyDescent="0.15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</row>
    <row r="4014" spans="1:19" ht="13" x14ac:dyDescent="0.15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</row>
    <row r="4015" spans="1:19" ht="13" x14ac:dyDescent="0.15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</row>
    <row r="4016" spans="1:19" ht="13" x14ac:dyDescent="0.15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</row>
    <row r="4017" spans="1:19" ht="13" x14ac:dyDescent="0.15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</row>
    <row r="4018" spans="1:19" ht="13" x14ac:dyDescent="0.15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</row>
    <row r="4019" spans="1:19" ht="13" x14ac:dyDescent="0.15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</row>
    <row r="4020" spans="1:19" ht="13" x14ac:dyDescent="0.15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</row>
    <row r="4021" spans="1:19" ht="13" x14ac:dyDescent="0.15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</row>
    <row r="4022" spans="1:19" ht="13" x14ac:dyDescent="0.15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</row>
    <row r="4023" spans="1:19" ht="13" x14ac:dyDescent="0.15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</row>
    <row r="4024" spans="1:19" ht="13" x14ac:dyDescent="0.15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</row>
    <row r="4025" spans="1:19" ht="13" x14ac:dyDescent="0.15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</row>
    <row r="4026" spans="1:19" ht="13" x14ac:dyDescent="0.15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</row>
    <row r="4027" spans="1:19" ht="13" x14ac:dyDescent="0.15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</row>
    <row r="4028" spans="1:19" ht="13" x14ac:dyDescent="0.15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</row>
    <row r="4029" spans="1:19" ht="13" x14ac:dyDescent="0.15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</row>
    <row r="4030" spans="1:19" ht="13" x14ac:dyDescent="0.15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</row>
    <row r="4031" spans="1:19" ht="13" x14ac:dyDescent="0.15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</row>
    <row r="4032" spans="1:19" ht="13" x14ac:dyDescent="0.15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</row>
    <row r="4033" spans="1:19" ht="13" x14ac:dyDescent="0.15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</row>
    <row r="4034" spans="1:19" ht="13" x14ac:dyDescent="0.15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</row>
    <row r="4035" spans="1:19" ht="13" x14ac:dyDescent="0.15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</row>
    <row r="4036" spans="1:19" ht="13" x14ac:dyDescent="0.15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</row>
    <row r="4037" spans="1:19" ht="13" x14ac:dyDescent="0.15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</row>
    <row r="4038" spans="1:19" ht="13" x14ac:dyDescent="0.15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</row>
    <row r="4039" spans="1:19" ht="13" x14ac:dyDescent="0.15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</row>
    <row r="4040" spans="1:19" ht="13" x14ac:dyDescent="0.15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</row>
    <row r="4041" spans="1:19" ht="13" x14ac:dyDescent="0.15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</row>
    <row r="4042" spans="1:19" ht="13" x14ac:dyDescent="0.15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</row>
    <row r="4043" spans="1:19" ht="13" x14ac:dyDescent="0.15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</row>
    <row r="4044" spans="1:19" ht="13" x14ac:dyDescent="0.15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</row>
    <row r="4045" spans="1:19" ht="13" x14ac:dyDescent="0.15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</row>
    <row r="4046" spans="1:19" ht="13" x14ac:dyDescent="0.15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</row>
    <row r="4047" spans="1:19" ht="13" x14ac:dyDescent="0.15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</row>
    <row r="4048" spans="1:19" ht="13" x14ac:dyDescent="0.15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</row>
    <row r="4049" spans="1:19" ht="13" x14ac:dyDescent="0.15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</row>
    <row r="4050" spans="1:19" ht="13" x14ac:dyDescent="0.15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</row>
    <row r="4051" spans="1:19" ht="13" x14ac:dyDescent="0.15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</row>
    <row r="4052" spans="1:19" ht="13" x14ac:dyDescent="0.15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</row>
    <row r="4053" spans="1:19" ht="13" x14ac:dyDescent="0.15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</row>
    <row r="4054" spans="1:19" ht="13" x14ac:dyDescent="0.15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</row>
    <row r="4055" spans="1:19" ht="13" x14ac:dyDescent="0.15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</row>
    <row r="4056" spans="1:19" ht="13" x14ac:dyDescent="0.15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</row>
    <row r="4057" spans="1:19" ht="13" x14ac:dyDescent="0.15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</row>
    <row r="4058" spans="1:19" ht="13" x14ac:dyDescent="0.15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</row>
    <row r="4059" spans="1:19" ht="13" x14ac:dyDescent="0.15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</row>
    <row r="4060" spans="1:19" ht="13" x14ac:dyDescent="0.15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</row>
    <row r="4061" spans="1:19" ht="13" x14ac:dyDescent="0.15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</row>
    <row r="4062" spans="1:19" ht="13" x14ac:dyDescent="0.15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</row>
    <row r="4063" spans="1:19" ht="13" x14ac:dyDescent="0.15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</row>
    <row r="4064" spans="1:19" ht="13" x14ac:dyDescent="0.15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</row>
    <row r="4065" spans="1:19" ht="13" x14ac:dyDescent="0.15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</row>
    <row r="4066" spans="1:19" ht="13" x14ac:dyDescent="0.15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</row>
    <row r="4067" spans="1:19" ht="13" x14ac:dyDescent="0.15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</row>
    <row r="4068" spans="1:19" ht="13" x14ac:dyDescent="0.15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</row>
    <row r="4069" spans="1:19" ht="13" x14ac:dyDescent="0.15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</row>
    <row r="4070" spans="1:19" ht="13" x14ac:dyDescent="0.15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</row>
    <row r="4071" spans="1:19" ht="13" x14ac:dyDescent="0.15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</row>
    <row r="4072" spans="1:19" ht="13" x14ac:dyDescent="0.15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</row>
    <row r="4073" spans="1:19" ht="13" x14ac:dyDescent="0.15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</row>
    <row r="4074" spans="1:19" ht="13" x14ac:dyDescent="0.15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</row>
    <row r="4075" spans="1:19" ht="13" x14ac:dyDescent="0.15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</row>
    <row r="4076" spans="1:19" ht="13" x14ac:dyDescent="0.15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</row>
    <row r="4077" spans="1:19" ht="13" x14ac:dyDescent="0.15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</row>
    <row r="4078" spans="1:19" ht="13" x14ac:dyDescent="0.15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</row>
    <row r="4079" spans="1:19" ht="13" x14ac:dyDescent="0.15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</row>
    <row r="4080" spans="1:19" ht="13" x14ac:dyDescent="0.15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</row>
    <row r="4081" spans="1:19" ht="13" x14ac:dyDescent="0.15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</row>
    <row r="4082" spans="1:19" ht="13" x14ac:dyDescent="0.15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</row>
    <row r="4083" spans="1:19" ht="13" x14ac:dyDescent="0.15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</row>
    <row r="4084" spans="1:19" ht="13" x14ac:dyDescent="0.15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</row>
    <row r="4085" spans="1:19" ht="13" x14ac:dyDescent="0.15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</row>
    <row r="4086" spans="1:19" ht="13" x14ac:dyDescent="0.15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</row>
    <row r="4087" spans="1:19" ht="13" x14ac:dyDescent="0.15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</row>
    <row r="4088" spans="1:19" ht="13" x14ac:dyDescent="0.15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</row>
    <row r="4089" spans="1:19" ht="13" x14ac:dyDescent="0.15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</row>
    <row r="4090" spans="1:19" ht="13" x14ac:dyDescent="0.15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</row>
    <row r="4091" spans="1:19" ht="13" x14ac:dyDescent="0.15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</row>
    <row r="4092" spans="1:19" ht="13" x14ac:dyDescent="0.15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</row>
    <row r="4093" spans="1:19" ht="13" x14ac:dyDescent="0.15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</row>
    <row r="4094" spans="1:19" ht="13" x14ac:dyDescent="0.15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</row>
    <row r="4095" spans="1:19" ht="13" x14ac:dyDescent="0.15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</row>
    <row r="4096" spans="1:19" ht="13" x14ac:dyDescent="0.15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</row>
    <row r="4097" spans="1:19" ht="13" x14ac:dyDescent="0.15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</row>
    <row r="4098" spans="1:19" ht="13" x14ac:dyDescent="0.15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</row>
    <row r="4099" spans="1:19" ht="13" x14ac:dyDescent="0.15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</row>
    <row r="4100" spans="1:19" ht="13" x14ac:dyDescent="0.15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</row>
    <row r="4101" spans="1:19" ht="13" x14ac:dyDescent="0.15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</row>
    <row r="4102" spans="1:19" ht="13" x14ac:dyDescent="0.15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</row>
    <row r="4103" spans="1:19" ht="13" x14ac:dyDescent="0.15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</row>
    <row r="4104" spans="1:19" ht="13" x14ac:dyDescent="0.15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</row>
    <row r="4105" spans="1:19" ht="13" x14ac:dyDescent="0.15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</row>
    <row r="4106" spans="1:19" ht="13" x14ac:dyDescent="0.15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</row>
    <row r="4107" spans="1:19" ht="13" x14ac:dyDescent="0.15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</row>
    <row r="4108" spans="1:19" ht="13" x14ac:dyDescent="0.15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</row>
    <row r="4109" spans="1:19" ht="13" x14ac:dyDescent="0.15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</row>
    <row r="4110" spans="1:19" ht="13" x14ac:dyDescent="0.15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</row>
    <row r="4111" spans="1:19" ht="13" x14ac:dyDescent="0.15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</row>
    <row r="4112" spans="1:19" ht="13" x14ac:dyDescent="0.15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</row>
    <row r="4113" spans="1:19" ht="13" x14ac:dyDescent="0.15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</row>
    <row r="4114" spans="1:19" ht="13" x14ac:dyDescent="0.15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</row>
    <row r="4115" spans="1:19" ht="13" x14ac:dyDescent="0.15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</row>
    <row r="4116" spans="1:19" ht="13" x14ac:dyDescent="0.15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</row>
    <row r="4117" spans="1:19" ht="13" x14ac:dyDescent="0.15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</row>
    <row r="4118" spans="1:19" ht="13" x14ac:dyDescent="0.15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</row>
    <row r="4119" spans="1:19" ht="13" x14ac:dyDescent="0.15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</row>
    <row r="4120" spans="1:19" ht="13" x14ac:dyDescent="0.15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</row>
    <row r="4121" spans="1:19" ht="13" x14ac:dyDescent="0.15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</row>
    <row r="4122" spans="1:19" ht="13" x14ac:dyDescent="0.15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</row>
    <row r="4123" spans="1:19" ht="13" x14ac:dyDescent="0.15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</row>
    <row r="4124" spans="1:19" ht="13" x14ac:dyDescent="0.15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</row>
    <row r="4125" spans="1:19" ht="13" x14ac:dyDescent="0.15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</row>
    <row r="4126" spans="1:19" ht="13" x14ac:dyDescent="0.15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</row>
    <row r="4127" spans="1:19" ht="13" x14ac:dyDescent="0.15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</row>
    <row r="4128" spans="1:19" ht="13" x14ac:dyDescent="0.15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</row>
    <row r="4129" spans="1:19" ht="13" x14ac:dyDescent="0.15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</row>
    <row r="4130" spans="1:19" ht="13" x14ac:dyDescent="0.15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</row>
    <row r="4131" spans="1:19" ht="13" x14ac:dyDescent="0.15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</row>
    <row r="4132" spans="1:19" ht="13" x14ac:dyDescent="0.15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</row>
    <row r="4133" spans="1:19" ht="13" x14ac:dyDescent="0.15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</row>
    <row r="4134" spans="1:19" ht="13" x14ac:dyDescent="0.15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</row>
    <row r="4135" spans="1:19" ht="13" x14ac:dyDescent="0.15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</row>
    <row r="4136" spans="1:19" ht="13" x14ac:dyDescent="0.15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</row>
    <row r="4137" spans="1:19" ht="13" x14ac:dyDescent="0.15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</row>
    <row r="4138" spans="1:19" ht="13" x14ac:dyDescent="0.15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</row>
    <row r="4139" spans="1:19" ht="13" x14ac:dyDescent="0.15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</row>
    <row r="4140" spans="1:19" ht="13" x14ac:dyDescent="0.15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</row>
    <row r="4141" spans="1:19" ht="13" x14ac:dyDescent="0.15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</row>
    <row r="4142" spans="1:19" ht="13" x14ac:dyDescent="0.15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</row>
    <row r="4143" spans="1:19" ht="13" x14ac:dyDescent="0.15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</row>
    <row r="4144" spans="1:19" ht="13" x14ac:dyDescent="0.15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</row>
    <row r="4145" spans="1:19" ht="13" x14ac:dyDescent="0.15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</row>
    <row r="4146" spans="1:19" ht="13" x14ac:dyDescent="0.15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</row>
    <row r="4147" spans="1:19" ht="13" x14ac:dyDescent="0.15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</row>
    <row r="4148" spans="1:19" ht="13" x14ac:dyDescent="0.15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</row>
    <row r="4149" spans="1:19" ht="13" x14ac:dyDescent="0.15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</row>
    <row r="4150" spans="1:19" ht="13" x14ac:dyDescent="0.15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</row>
    <row r="4151" spans="1:19" ht="13" x14ac:dyDescent="0.15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</row>
    <row r="4152" spans="1:19" ht="13" x14ac:dyDescent="0.15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</row>
    <row r="4153" spans="1:19" ht="13" x14ac:dyDescent="0.15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</row>
    <row r="4154" spans="1:19" ht="13" x14ac:dyDescent="0.15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</row>
    <row r="4155" spans="1:19" ht="13" x14ac:dyDescent="0.15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</row>
    <row r="4156" spans="1:19" ht="13" x14ac:dyDescent="0.15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</row>
    <row r="4157" spans="1:19" ht="13" x14ac:dyDescent="0.15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</row>
    <row r="4158" spans="1:19" ht="13" x14ac:dyDescent="0.15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</row>
    <row r="4159" spans="1:19" ht="13" x14ac:dyDescent="0.15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</row>
    <row r="4160" spans="1:19" ht="13" x14ac:dyDescent="0.15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</row>
    <row r="4161" spans="1:19" ht="13" x14ac:dyDescent="0.15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</row>
    <row r="4162" spans="1:19" ht="13" x14ac:dyDescent="0.15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</row>
    <row r="4163" spans="1:19" ht="13" x14ac:dyDescent="0.15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</row>
    <row r="4164" spans="1:19" ht="13" x14ac:dyDescent="0.15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</row>
    <row r="4165" spans="1:19" ht="13" x14ac:dyDescent="0.15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</row>
    <row r="4166" spans="1:19" ht="13" x14ac:dyDescent="0.15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</row>
    <row r="4167" spans="1:19" ht="13" x14ac:dyDescent="0.15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</row>
    <row r="4168" spans="1:19" ht="13" x14ac:dyDescent="0.15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</row>
    <row r="4169" spans="1:19" ht="13" x14ac:dyDescent="0.15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</row>
    <row r="4170" spans="1:19" ht="13" x14ac:dyDescent="0.15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</row>
    <row r="4171" spans="1:19" ht="13" x14ac:dyDescent="0.15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</row>
    <row r="4172" spans="1:19" ht="13" x14ac:dyDescent="0.15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</row>
    <row r="4173" spans="1:19" ht="13" x14ac:dyDescent="0.15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</row>
    <row r="4174" spans="1:19" ht="13" x14ac:dyDescent="0.15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</row>
    <row r="4175" spans="1:19" ht="13" x14ac:dyDescent="0.15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</row>
    <row r="4176" spans="1:19" ht="13" x14ac:dyDescent="0.15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</row>
    <row r="4177" spans="1:19" ht="13" x14ac:dyDescent="0.15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</row>
    <row r="4178" spans="1:19" ht="13" x14ac:dyDescent="0.15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</row>
    <row r="4179" spans="1:19" ht="13" x14ac:dyDescent="0.15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</row>
    <row r="4180" spans="1:19" ht="13" x14ac:dyDescent="0.15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</row>
    <row r="4181" spans="1:19" ht="13" x14ac:dyDescent="0.15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</row>
    <row r="4182" spans="1:19" ht="13" x14ac:dyDescent="0.15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</row>
    <row r="4183" spans="1:19" ht="13" x14ac:dyDescent="0.15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</row>
    <row r="4184" spans="1:19" ht="13" x14ac:dyDescent="0.15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</row>
    <row r="4185" spans="1:19" ht="13" x14ac:dyDescent="0.15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</row>
    <row r="4186" spans="1:19" ht="13" x14ac:dyDescent="0.15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</row>
    <row r="4187" spans="1:19" ht="13" x14ac:dyDescent="0.15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</row>
    <row r="4188" spans="1:19" ht="13" x14ac:dyDescent="0.15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</row>
    <row r="4189" spans="1:19" ht="13" x14ac:dyDescent="0.15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</row>
    <row r="4190" spans="1:19" ht="13" x14ac:dyDescent="0.15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</row>
    <row r="4191" spans="1:19" ht="13" x14ac:dyDescent="0.15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</row>
    <row r="4192" spans="1:19" ht="13" x14ac:dyDescent="0.15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</row>
    <row r="4193" spans="1:19" ht="13" x14ac:dyDescent="0.15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</row>
    <row r="4194" spans="1:19" ht="13" x14ac:dyDescent="0.15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</row>
    <row r="4195" spans="1:19" ht="13" x14ac:dyDescent="0.15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</row>
    <row r="4196" spans="1:19" ht="13" x14ac:dyDescent="0.15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</row>
    <row r="4197" spans="1:19" ht="13" x14ac:dyDescent="0.15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</row>
    <row r="4198" spans="1:19" ht="13" x14ac:dyDescent="0.15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</row>
    <row r="4199" spans="1:19" ht="13" x14ac:dyDescent="0.15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</row>
    <row r="4200" spans="1:19" ht="13" x14ac:dyDescent="0.15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</row>
    <row r="4201" spans="1:19" ht="13" x14ac:dyDescent="0.15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</row>
    <row r="4202" spans="1:19" ht="13" x14ac:dyDescent="0.15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</row>
    <row r="4203" spans="1:19" ht="13" x14ac:dyDescent="0.15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</row>
    <row r="4204" spans="1:19" ht="13" x14ac:dyDescent="0.15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</row>
    <row r="4205" spans="1:19" ht="13" x14ac:dyDescent="0.15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</row>
    <row r="4206" spans="1:19" ht="13" x14ac:dyDescent="0.15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</row>
    <row r="4207" spans="1:19" ht="13" x14ac:dyDescent="0.15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</row>
    <row r="4208" spans="1:19" ht="13" x14ac:dyDescent="0.15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</row>
    <row r="4209" spans="1:19" ht="13" x14ac:dyDescent="0.15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</row>
    <row r="4210" spans="1:19" ht="13" x14ac:dyDescent="0.15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</row>
    <row r="4211" spans="1:19" ht="13" x14ac:dyDescent="0.15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</row>
    <row r="4212" spans="1:19" ht="13" x14ac:dyDescent="0.15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</row>
    <row r="4213" spans="1:19" ht="13" x14ac:dyDescent="0.15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</row>
    <row r="4214" spans="1:19" ht="13" x14ac:dyDescent="0.15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</row>
    <row r="4215" spans="1:19" ht="13" x14ac:dyDescent="0.15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</row>
    <row r="4216" spans="1:19" ht="13" x14ac:dyDescent="0.15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</row>
    <row r="4217" spans="1:19" ht="13" x14ac:dyDescent="0.15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</row>
    <row r="4218" spans="1:19" ht="13" x14ac:dyDescent="0.15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</row>
    <row r="4219" spans="1:19" ht="13" x14ac:dyDescent="0.15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</row>
    <row r="4220" spans="1:19" ht="13" x14ac:dyDescent="0.15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</row>
    <row r="4221" spans="1:19" ht="13" x14ac:dyDescent="0.15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</row>
    <row r="4222" spans="1:19" ht="13" x14ac:dyDescent="0.15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</row>
    <row r="4223" spans="1:19" ht="13" x14ac:dyDescent="0.15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</row>
    <row r="4224" spans="1:19" ht="13" x14ac:dyDescent="0.15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</row>
    <row r="4225" spans="1:19" ht="13" x14ac:dyDescent="0.15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</row>
    <row r="4226" spans="1:19" ht="13" x14ac:dyDescent="0.15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</row>
    <row r="4227" spans="1:19" ht="13" x14ac:dyDescent="0.15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</row>
    <row r="4228" spans="1:19" ht="13" x14ac:dyDescent="0.15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</row>
    <row r="4229" spans="1:19" ht="13" x14ac:dyDescent="0.15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</row>
    <row r="4230" spans="1:19" ht="13" x14ac:dyDescent="0.15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</row>
    <row r="4231" spans="1:19" ht="13" x14ac:dyDescent="0.15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</row>
    <row r="4232" spans="1:19" ht="13" x14ac:dyDescent="0.15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</row>
    <row r="4233" spans="1:19" ht="13" x14ac:dyDescent="0.15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</row>
    <row r="4234" spans="1:19" ht="13" x14ac:dyDescent="0.15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</row>
    <row r="4235" spans="1:19" ht="13" x14ac:dyDescent="0.15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</row>
    <row r="4236" spans="1:19" ht="13" x14ac:dyDescent="0.15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</row>
    <row r="4237" spans="1:19" ht="13" x14ac:dyDescent="0.15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</row>
    <row r="4238" spans="1:19" ht="13" x14ac:dyDescent="0.15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</row>
    <row r="4239" spans="1:19" ht="13" x14ac:dyDescent="0.15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</row>
    <row r="4240" spans="1:19" ht="13" x14ac:dyDescent="0.15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</row>
    <row r="4241" spans="1:19" ht="13" x14ac:dyDescent="0.15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</row>
    <row r="4242" spans="1:19" ht="13" x14ac:dyDescent="0.15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</row>
    <row r="4243" spans="1:19" ht="13" x14ac:dyDescent="0.15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</row>
    <row r="4244" spans="1:19" ht="13" x14ac:dyDescent="0.15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</row>
    <row r="4245" spans="1:19" ht="13" x14ac:dyDescent="0.15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</row>
    <row r="4246" spans="1:19" ht="13" x14ac:dyDescent="0.15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</row>
    <row r="4247" spans="1:19" ht="13" x14ac:dyDescent="0.15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</row>
    <row r="4248" spans="1:19" ht="13" x14ac:dyDescent="0.15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</row>
    <row r="4249" spans="1:19" ht="13" x14ac:dyDescent="0.15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</row>
    <row r="4250" spans="1:19" ht="13" x14ac:dyDescent="0.15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</row>
    <row r="4251" spans="1:19" ht="13" x14ac:dyDescent="0.15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</row>
    <row r="4252" spans="1:19" ht="13" x14ac:dyDescent="0.15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</row>
    <row r="4253" spans="1:19" ht="13" x14ac:dyDescent="0.15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</row>
    <row r="4254" spans="1:19" ht="13" x14ac:dyDescent="0.15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</row>
    <row r="4255" spans="1:19" ht="13" x14ac:dyDescent="0.15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</row>
    <row r="4256" spans="1:19" ht="13" x14ac:dyDescent="0.15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</row>
    <row r="4257" spans="1:19" ht="13" x14ac:dyDescent="0.15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</row>
    <row r="4258" spans="1:19" ht="13" x14ac:dyDescent="0.15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</row>
    <row r="4259" spans="1:19" ht="13" x14ac:dyDescent="0.15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</row>
    <row r="4260" spans="1:19" ht="13" x14ac:dyDescent="0.15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</row>
    <row r="4261" spans="1:19" ht="13" x14ac:dyDescent="0.15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</row>
    <row r="4262" spans="1:19" ht="13" x14ac:dyDescent="0.15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</row>
    <row r="4263" spans="1:19" ht="13" x14ac:dyDescent="0.15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</row>
    <row r="4264" spans="1:19" ht="13" x14ac:dyDescent="0.15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</row>
    <row r="4265" spans="1:19" ht="13" x14ac:dyDescent="0.15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</row>
    <row r="4266" spans="1:19" ht="13" x14ac:dyDescent="0.15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</row>
    <row r="4267" spans="1:19" ht="13" x14ac:dyDescent="0.15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</row>
    <row r="4268" spans="1:19" ht="13" x14ac:dyDescent="0.15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</row>
    <row r="4269" spans="1:19" ht="13" x14ac:dyDescent="0.15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</row>
    <row r="4270" spans="1:19" ht="13" x14ac:dyDescent="0.15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</row>
    <row r="4271" spans="1:19" ht="13" x14ac:dyDescent="0.15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</row>
    <row r="4272" spans="1:19" ht="13" x14ac:dyDescent="0.15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</row>
    <row r="4273" spans="1:19" ht="13" x14ac:dyDescent="0.15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</row>
    <row r="4274" spans="1:19" ht="13" x14ac:dyDescent="0.15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</row>
    <row r="4275" spans="1:19" ht="13" x14ac:dyDescent="0.15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</row>
    <row r="4276" spans="1:19" ht="13" x14ac:dyDescent="0.15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</row>
    <row r="4277" spans="1:19" ht="13" x14ac:dyDescent="0.15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</row>
    <row r="4278" spans="1:19" ht="13" x14ac:dyDescent="0.15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</row>
    <row r="4279" spans="1:19" ht="13" x14ac:dyDescent="0.15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</row>
    <row r="4280" spans="1:19" ht="13" x14ac:dyDescent="0.15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</row>
    <row r="4281" spans="1:19" ht="13" x14ac:dyDescent="0.15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</row>
    <row r="4282" spans="1:19" ht="13" x14ac:dyDescent="0.15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</row>
    <row r="4283" spans="1:19" ht="13" x14ac:dyDescent="0.15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</row>
    <row r="4284" spans="1:19" ht="13" x14ac:dyDescent="0.15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</row>
    <row r="4285" spans="1:19" ht="13" x14ac:dyDescent="0.15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</row>
    <row r="4286" spans="1:19" ht="13" x14ac:dyDescent="0.15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</row>
    <row r="4287" spans="1:19" ht="13" x14ac:dyDescent="0.15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</row>
    <row r="4288" spans="1:19" ht="13" x14ac:dyDescent="0.15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</row>
    <row r="4289" spans="1:19" ht="13" x14ac:dyDescent="0.15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</row>
    <row r="4290" spans="1:19" ht="13" x14ac:dyDescent="0.15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</row>
    <row r="4291" spans="1:19" ht="13" x14ac:dyDescent="0.15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</row>
    <row r="4292" spans="1:19" ht="13" x14ac:dyDescent="0.15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</row>
    <row r="4293" spans="1:19" ht="13" x14ac:dyDescent="0.15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</row>
    <row r="4294" spans="1:19" ht="13" x14ac:dyDescent="0.15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</row>
    <row r="4295" spans="1:19" ht="13" x14ac:dyDescent="0.15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</row>
    <row r="4296" spans="1:19" ht="13" x14ac:dyDescent="0.15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</row>
    <row r="4297" spans="1:19" ht="13" x14ac:dyDescent="0.15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</row>
    <row r="4298" spans="1:19" ht="13" x14ac:dyDescent="0.15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</row>
    <row r="4299" spans="1:19" ht="13" x14ac:dyDescent="0.15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</row>
    <row r="4300" spans="1:19" ht="13" x14ac:dyDescent="0.15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</row>
    <row r="4301" spans="1:19" ht="13" x14ac:dyDescent="0.15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</row>
    <row r="4302" spans="1:19" ht="13" x14ac:dyDescent="0.15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</row>
    <row r="4303" spans="1:19" ht="13" x14ac:dyDescent="0.15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</row>
    <row r="4304" spans="1:19" ht="13" x14ac:dyDescent="0.15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</row>
    <row r="4305" spans="1:19" ht="13" x14ac:dyDescent="0.15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</row>
    <row r="4306" spans="1:19" ht="13" x14ac:dyDescent="0.15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</row>
    <row r="4307" spans="1:19" ht="13" x14ac:dyDescent="0.15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</row>
    <row r="4308" spans="1:19" ht="13" x14ac:dyDescent="0.15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</row>
    <row r="4309" spans="1:19" ht="13" x14ac:dyDescent="0.15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</row>
    <row r="4310" spans="1:19" ht="13" x14ac:dyDescent="0.15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</row>
    <row r="4311" spans="1:19" ht="13" x14ac:dyDescent="0.15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</row>
    <row r="4312" spans="1:19" ht="13" x14ac:dyDescent="0.15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</row>
    <row r="4313" spans="1:19" ht="13" x14ac:dyDescent="0.15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</row>
    <row r="4314" spans="1:19" ht="13" x14ac:dyDescent="0.15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</row>
    <row r="4315" spans="1:19" ht="13" x14ac:dyDescent="0.15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</row>
    <row r="4316" spans="1:19" ht="13" x14ac:dyDescent="0.15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</row>
    <row r="4317" spans="1:19" ht="13" x14ac:dyDescent="0.15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</row>
    <row r="4318" spans="1:19" ht="13" x14ac:dyDescent="0.15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</row>
    <row r="4319" spans="1:19" ht="13" x14ac:dyDescent="0.15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</row>
    <row r="4320" spans="1:19" ht="13" x14ac:dyDescent="0.15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</row>
    <row r="4321" spans="1:19" ht="13" x14ac:dyDescent="0.15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</row>
    <row r="4322" spans="1:19" ht="13" x14ac:dyDescent="0.15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</row>
    <row r="4323" spans="1:19" ht="13" x14ac:dyDescent="0.15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</row>
    <row r="4324" spans="1:19" ht="13" x14ac:dyDescent="0.15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</row>
    <row r="4325" spans="1:19" ht="13" x14ac:dyDescent="0.15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</row>
    <row r="4326" spans="1:19" ht="13" x14ac:dyDescent="0.15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</row>
    <row r="4327" spans="1:19" ht="13" x14ac:dyDescent="0.15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</row>
    <row r="4328" spans="1:19" ht="13" x14ac:dyDescent="0.15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</row>
    <row r="4329" spans="1:19" ht="13" x14ac:dyDescent="0.15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</row>
    <row r="4330" spans="1:19" ht="13" x14ac:dyDescent="0.15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</row>
    <row r="4331" spans="1:19" ht="13" x14ac:dyDescent="0.15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</row>
    <row r="4332" spans="1:19" ht="13" x14ac:dyDescent="0.15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</row>
    <row r="4333" spans="1:19" ht="13" x14ac:dyDescent="0.15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</row>
    <row r="4334" spans="1:19" ht="13" x14ac:dyDescent="0.15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</row>
    <row r="4335" spans="1:19" ht="13" x14ac:dyDescent="0.15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</row>
    <row r="4336" spans="1:19" ht="13" x14ac:dyDescent="0.15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</row>
    <row r="4337" spans="1:19" ht="13" x14ac:dyDescent="0.15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</row>
    <row r="4338" spans="1:19" ht="13" x14ac:dyDescent="0.15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</row>
    <row r="4339" spans="1:19" ht="13" x14ac:dyDescent="0.15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</row>
    <row r="4340" spans="1:19" ht="13" x14ac:dyDescent="0.15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</row>
    <row r="4341" spans="1:19" ht="13" x14ac:dyDescent="0.15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</row>
    <row r="4342" spans="1:19" ht="13" x14ac:dyDescent="0.15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</row>
    <row r="4343" spans="1:19" ht="13" x14ac:dyDescent="0.15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</row>
    <row r="4344" spans="1:19" ht="13" x14ac:dyDescent="0.15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</row>
    <row r="4345" spans="1:19" ht="13" x14ac:dyDescent="0.15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</row>
    <row r="4346" spans="1:19" ht="13" x14ac:dyDescent="0.15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</row>
    <row r="4347" spans="1:19" ht="13" x14ac:dyDescent="0.15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</row>
    <row r="4348" spans="1:19" ht="13" x14ac:dyDescent="0.15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</row>
    <row r="4349" spans="1:19" ht="13" x14ac:dyDescent="0.15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</row>
    <row r="4350" spans="1:19" ht="13" x14ac:dyDescent="0.15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</row>
    <row r="4351" spans="1:19" ht="13" x14ac:dyDescent="0.15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</row>
    <row r="4352" spans="1:19" ht="13" x14ac:dyDescent="0.15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</row>
    <row r="4353" spans="1:19" ht="13" x14ac:dyDescent="0.15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</row>
    <row r="4354" spans="1:19" ht="13" x14ac:dyDescent="0.15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</row>
    <row r="4355" spans="1:19" ht="13" x14ac:dyDescent="0.15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</row>
    <row r="4356" spans="1:19" ht="13" x14ac:dyDescent="0.15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</row>
    <row r="4357" spans="1:19" ht="13" x14ac:dyDescent="0.15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</row>
    <row r="4358" spans="1:19" ht="13" x14ac:dyDescent="0.15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</row>
    <row r="4359" spans="1:19" ht="13" x14ac:dyDescent="0.15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</row>
    <row r="4360" spans="1:19" ht="13" x14ac:dyDescent="0.15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</row>
    <row r="4361" spans="1:19" ht="13" x14ac:dyDescent="0.15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</row>
    <row r="4362" spans="1:19" ht="13" x14ac:dyDescent="0.15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</row>
    <row r="4363" spans="1:19" ht="13" x14ac:dyDescent="0.15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</row>
    <row r="4364" spans="1:19" ht="13" x14ac:dyDescent="0.15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</row>
    <row r="4365" spans="1:19" ht="13" x14ac:dyDescent="0.15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</row>
    <row r="4366" spans="1:19" ht="13" x14ac:dyDescent="0.15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</row>
    <row r="4367" spans="1:19" ht="13" x14ac:dyDescent="0.15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</row>
    <row r="4368" spans="1:19" ht="13" x14ac:dyDescent="0.15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</row>
    <row r="4369" spans="1:19" ht="13" x14ac:dyDescent="0.15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</row>
    <row r="4370" spans="1:19" ht="13" x14ac:dyDescent="0.15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</row>
    <row r="4371" spans="1:19" ht="13" x14ac:dyDescent="0.15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</row>
    <row r="4372" spans="1:19" ht="13" x14ac:dyDescent="0.15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</row>
    <row r="4373" spans="1:19" ht="13" x14ac:dyDescent="0.15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</row>
    <row r="4374" spans="1:19" ht="13" x14ac:dyDescent="0.15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</row>
    <row r="4375" spans="1:19" ht="13" x14ac:dyDescent="0.15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</row>
    <row r="4376" spans="1:19" ht="13" x14ac:dyDescent="0.15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</row>
    <row r="4377" spans="1:19" ht="13" x14ac:dyDescent="0.15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</row>
    <row r="4378" spans="1:19" ht="13" x14ac:dyDescent="0.15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</row>
    <row r="4379" spans="1:19" ht="13" x14ac:dyDescent="0.15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</row>
    <row r="4380" spans="1:19" ht="13" x14ac:dyDescent="0.15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</row>
    <row r="4381" spans="1:19" ht="13" x14ac:dyDescent="0.15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</row>
    <row r="4382" spans="1:19" ht="13" x14ac:dyDescent="0.15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</row>
    <row r="4383" spans="1:19" ht="13" x14ac:dyDescent="0.15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</row>
    <row r="4384" spans="1:19" ht="13" x14ac:dyDescent="0.15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</row>
    <row r="4385" spans="1:19" ht="13" x14ac:dyDescent="0.15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</row>
    <row r="4386" spans="1:19" ht="13" x14ac:dyDescent="0.15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</row>
    <row r="4387" spans="1:19" ht="13" x14ac:dyDescent="0.15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</row>
    <row r="4388" spans="1:19" ht="13" x14ac:dyDescent="0.15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</row>
    <row r="4389" spans="1:19" ht="13" x14ac:dyDescent="0.15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</row>
    <row r="4390" spans="1:19" ht="13" x14ac:dyDescent="0.15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</row>
    <row r="4391" spans="1:19" ht="13" x14ac:dyDescent="0.15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</row>
    <row r="4392" spans="1:19" ht="13" x14ac:dyDescent="0.15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</row>
    <row r="4393" spans="1:19" ht="13" x14ac:dyDescent="0.15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</row>
    <row r="4394" spans="1:19" ht="13" x14ac:dyDescent="0.15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</row>
    <row r="4395" spans="1:19" ht="13" x14ac:dyDescent="0.15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</row>
    <row r="4396" spans="1:19" ht="13" x14ac:dyDescent="0.15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</row>
    <row r="4397" spans="1:19" ht="13" x14ac:dyDescent="0.15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</row>
    <row r="4398" spans="1:19" ht="13" x14ac:dyDescent="0.15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</row>
    <row r="4399" spans="1:19" ht="13" x14ac:dyDescent="0.15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</row>
    <row r="4400" spans="1:19" ht="13" x14ac:dyDescent="0.15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</row>
    <row r="4401" spans="1:19" ht="13" x14ac:dyDescent="0.15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</row>
    <row r="4402" spans="1:19" ht="13" x14ac:dyDescent="0.15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</row>
    <row r="4403" spans="1:19" ht="13" x14ac:dyDescent="0.15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</row>
    <row r="4404" spans="1:19" ht="13" x14ac:dyDescent="0.15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</row>
    <row r="4405" spans="1:19" ht="13" x14ac:dyDescent="0.15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</row>
    <row r="4406" spans="1:19" ht="13" x14ac:dyDescent="0.15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</row>
    <row r="4407" spans="1:19" ht="13" x14ac:dyDescent="0.15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</row>
    <row r="4408" spans="1:19" ht="13" x14ac:dyDescent="0.15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</row>
    <row r="4409" spans="1:19" ht="13" x14ac:dyDescent="0.15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</row>
    <row r="4410" spans="1:19" ht="13" x14ac:dyDescent="0.15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</row>
    <row r="4411" spans="1:19" ht="13" x14ac:dyDescent="0.15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</row>
    <row r="4412" spans="1:19" ht="13" x14ac:dyDescent="0.15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</row>
    <row r="4413" spans="1:19" ht="13" x14ac:dyDescent="0.15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</row>
    <row r="4414" spans="1:19" ht="13" x14ac:dyDescent="0.15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</row>
    <row r="4415" spans="1:19" ht="13" x14ac:dyDescent="0.15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</row>
    <row r="4416" spans="1:19" ht="13" x14ac:dyDescent="0.15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</row>
    <row r="4417" spans="1:19" ht="13" x14ac:dyDescent="0.15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</row>
    <row r="4418" spans="1:19" ht="13" x14ac:dyDescent="0.15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</row>
    <row r="4419" spans="1:19" ht="13" x14ac:dyDescent="0.15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</row>
    <row r="4420" spans="1:19" ht="13" x14ac:dyDescent="0.15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</row>
    <row r="4421" spans="1:19" ht="13" x14ac:dyDescent="0.15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</row>
    <row r="4422" spans="1:19" ht="13" x14ac:dyDescent="0.15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</row>
    <row r="4423" spans="1:19" ht="13" x14ac:dyDescent="0.15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</row>
    <row r="4424" spans="1:19" ht="13" x14ac:dyDescent="0.15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</row>
    <row r="4425" spans="1:19" ht="13" x14ac:dyDescent="0.15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</row>
    <row r="4426" spans="1:19" ht="13" x14ac:dyDescent="0.15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</row>
    <row r="4427" spans="1:19" ht="13" x14ac:dyDescent="0.15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</row>
    <row r="4428" spans="1:19" ht="13" x14ac:dyDescent="0.15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</row>
    <row r="4429" spans="1:19" ht="13" x14ac:dyDescent="0.15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</row>
    <row r="4430" spans="1:19" ht="13" x14ac:dyDescent="0.15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</row>
    <row r="4431" spans="1:19" ht="13" x14ac:dyDescent="0.15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</row>
    <row r="4432" spans="1:19" ht="13" x14ac:dyDescent="0.15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</row>
    <row r="4433" spans="1:19" ht="13" x14ac:dyDescent="0.15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</row>
    <row r="4434" spans="1:19" ht="13" x14ac:dyDescent="0.15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</row>
    <row r="4435" spans="1:19" ht="13" x14ac:dyDescent="0.15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</row>
    <row r="4436" spans="1:19" ht="13" x14ac:dyDescent="0.15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</row>
    <row r="4437" spans="1:19" ht="13" x14ac:dyDescent="0.15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</row>
    <row r="4438" spans="1:19" ht="13" x14ac:dyDescent="0.15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</row>
    <row r="4439" spans="1:19" ht="13" x14ac:dyDescent="0.15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</row>
    <row r="4440" spans="1:19" ht="13" x14ac:dyDescent="0.15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</row>
    <row r="4441" spans="1:19" ht="13" x14ac:dyDescent="0.15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</row>
    <row r="4442" spans="1:19" ht="13" x14ac:dyDescent="0.15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</row>
    <row r="4443" spans="1:19" ht="13" x14ac:dyDescent="0.15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</row>
    <row r="4444" spans="1:19" ht="13" x14ac:dyDescent="0.15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</row>
    <row r="4445" spans="1:19" ht="13" x14ac:dyDescent="0.15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</row>
    <row r="4446" spans="1:19" ht="13" x14ac:dyDescent="0.15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</row>
    <row r="4447" spans="1:19" ht="13" x14ac:dyDescent="0.15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</row>
    <row r="4448" spans="1:19" ht="13" x14ac:dyDescent="0.15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</row>
    <row r="4449" spans="1:19" ht="13" x14ac:dyDescent="0.15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</row>
    <row r="4450" spans="1:19" ht="13" x14ac:dyDescent="0.15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</row>
    <row r="4451" spans="1:19" ht="13" x14ac:dyDescent="0.15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</row>
    <row r="4452" spans="1:19" ht="13" x14ac:dyDescent="0.15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</row>
    <row r="4453" spans="1:19" ht="13" x14ac:dyDescent="0.15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</row>
    <row r="4454" spans="1:19" ht="13" x14ac:dyDescent="0.15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</row>
    <row r="4455" spans="1:19" ht="13" x14ac:dyDescent="0.15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</row>
    <row r="4456" spans="1:19" ht="13" x14ac:dyDescent="0.15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</row>
    <row r="4457" spans="1:19" ht="13" x14ac:dyDescent="0.15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</row>
    <row r="4458" spans="1:19" ht="13" x14ac:dyDescent="0.15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</row>
    <row r="4459" spans="1:19" ht="13" x14ac:dyDescent="0.15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</row>
    <row r="4460" spans="1:19" ht="13" x14ac:dyDescent="0.15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</row>
    <row r="4461" spans="1:19" ht="13" x14ac:dyDescent="0.15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</row>
    <row r="4462" spans="1:19" ht="13" x14ac:dyDescent="0.15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</row>
    <row r="4463" spans="1:19" ht="13" x14ac:dyDescent="0.15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</row>
    <row r="4464" spans="1:19" ht="13" x14ac:dyDescent="0.15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</row>
    <row r="4465" spans="1:19" ht="13" x14ac:dyDescent="0.15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</row>
    <row r="4466" spans="1:19" ht="13" x14ac:dyDescent="0.15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</row>
    <row r="4467" spans="1:19" ht="13" x14ac:dyDescent="0.15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</row>
    <row r="4468" spans="1:19" ht="13" x14ac:dyDescent="0.15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</row>
    <row r="4469" spans="1:19" ht="13" x14ac:dyDescent="0.15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</row>
    <row r="4470" spans="1:19" ht="13" x14ac:dyDescent="0.15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</row>
    <row r="4471" spans="1:19" ht="13" x14ac:dyDescent="0.15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</row>
    <row r="4472" spans="1:19" ht="13" x14ac:dyDescent="0.15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</row>
    <row r="4473" spans="1:19" ht="13" x14ac:dyDescent="0.15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</row>
    <row r="4474" spans="1:19" ht="13" x14ac:dyDescent="0.15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</row>
    <row r="4475" spans="1:19" ht="13" x14ac:dyDescent="0.15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</row>
    <row r="4476" spans="1:19" ht="13" x14ac:dyDescent="0.15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</row>
    <row r="4477" spans="1:19" ht="13" x14ac:dyDescent="0.15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</row>
    <row r="4478" spans="1:19" ht="13" x14ac:dyDescent="0.15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</row>
    <row r="4479" spans="1:19" ht="13" x14ac:dyDescent="0.15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</row>
    <row r="4480" spans="1:19" ht="13" x14ac:dyDescent="0.15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</row>
    <row r="4481" spans="1:19" ht="13" x14ac:dyDescent="0.15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</row>
    <row r="4482" spans="1:19" ht="13" x14ac:dyDescent="0.15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</row>
    <row r="4483" spans="1:19" ht="13" x14ac:dyDescent="0.15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</row>
    <row r="4484" spans="1:19" ht="13" x14ac:dyDescent="0.15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</row>
    <row r="4485" spans="1:19" ht="13" x14ac:dyDescent="0.15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</row>
    <row r="4486" spans="1:19" ht="13" x14ac:dyDescent="0.15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</row>
    <row r="4487" spans="1:19" ht="13" x14ac:dyDescent="0.15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</row>
    <row r="4488" spans="1:19" ht="13" x14ac:dyDescent="0.15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</row>
    <row r="4489" spans="1:19" ht="13" x14ac:dyDescent="0.15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</row>
    <row r="4490" spans="1:19" ht="13" x14ac:dyDescent="0.15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</row>
    <row r="4491" spans="1:19" ht="13" x14ac:dyDescent="0.15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</row>
    <row r="4492" spans="1:19" ht="13" x14ac:dyDescent="0.15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</row>
    <row r="4493" spans="1:19" ht="13" x14ac:dyDescent="0.15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</row>
    <row r="4494" spans="1:19" ht="13" x14ac:dyDescent="0.15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</row>
    <row r="4495" spans="1:19" ht="13" x14ac:dyDescent="0.15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</row>
    <row r="4496" spans="1:19" ht="13" x14ac:dyDescent="0.15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</row>
    <row r="4497" spans="1:19" ht="13" x14ac:dyDescent="0.15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</row>
    <row r="4498" spans="1:19" ht="13" x14ac:dyDescent="0.15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</row>
    <row r="4499" spans="1:19" ht="13" x14ac:dyDescent="0.15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</row>
    <row r="4500" spans="1:19" ht="13" x14ac:dyDescent="0.15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</row>
    <row r="4501" spans="1:19" ht="13" x14ac:dyDescent="0.15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</row>
    <row r="4502" spans="1:19" ht="13" x14ac:dyDescent="0.15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</row>
    <row r="4503" spans="1:19" ht="13" x14ac:dyDescent="0.15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</row>
    <row r="4504" spans="1:19" ht="13" x14ac:dyDescent="0.15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</row>
    <row r="4505" spans="1:19" ht="13" x14ac:dyDescent="0.15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</row>
    <row r="4506" spans="1:19" ht="13" x14ac:dyDescent="0.15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</row>
    <row r="4507" spans="1:19" ht="13" x14ac:dyDescent="0.15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</row>
    <row r="4508" spans="1:19" ht="13" x14ac:dyDescent="0.15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</row>
    <row r="4509" spans="1:19" ht="13" x14ac:dyDescent="0.15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</row>
    <row r="4510" spans="1:19" ht="13" x14ac:dyDescent="0.15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</row>
    <row r="4511" spans="1:19" ht="13" x14ac:dyDescent="0.15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</row>
    <row r="4512" spans="1:19" ht="13" x14ac:dyDescent="0.15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</row>
    <row r="4513" spans="1:19" ht="13" x14ac:dyDescent="0.15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</row>
    <row r="4514" spans="1:19" ht="13" x14ac:dyDescent="0.15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</row>
    <row r="4515" spans="1:19" ht="13" x14ac:dyDescent="0.15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</row>
    <row r="4516" spans="1:19" ht="13" x14ac:dyDescent="0.15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</row>
    <row r="4517" spans="1:19" ht="13" x14ac:dyDescent="0.15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</row>
    <row r="4518" spans="1:19" ht="13" x14ac:dyDescent="0.15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</row>
    <row r="4519" spans="1:19" ht="13" x14ac:dyDescent="0.15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</row>
    <row r="4520" spans="1:19" ht="13" x14ac:dyDescent="0.15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</row>
    <row r="4521" spans="1:19" ht="13" x14ac:dyDescent="0.15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</row>
    <row r="4522" spans="1:19" ht="13" x14ac:dyDescent="0.15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</row>
    <row r="4523" spans="1:19" ht="13" x14ac:dyDescent="0.15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</row>
    <row r="4524" spans="1:19" ht="13" x14ac:dyDescent="0.15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</row>
    <row r="4525" spans="1:19" ht="13" x14ac:dyDescent="0.15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</row>
    <row r="4526" spans="1:19" ht="13" x14ac:dyDescent="0.15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</row>
    <row r="4527" spans="1:19" ht="13" x14ac:dyDescent="0.15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</row>
    <row r="4528" spans="1:19" ht="13" x14ac:dyDescent="0.15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</row>
    <row r="4529" spans="1:19" ht="13" x14ac:dyDescent="0.15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</row>
    <row r="4530" spans="1:19" ht="13" x14ac:dyDescent="0.15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</row>
    <row r="4531" spans="1:19" ht="13" x14ac:dyDescent="0.15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</row>
    <row r="4532" spans="1:19" ht="13" x14ac:dyDescent="0.15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</row>
    <row r="4533" spans="1:19" ht="13" x14ac:dyDescent="0.15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</row>
    <row r="4534" spans="1:19" ht="13" x14ac:dyDescent="0.15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</row>
    <row r="4535" spans="1:19" ht="13" x14ac:dyDescent="0.15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</row>
    <row r="4536" spans="1:19" ht="13" x14ac:dyDescent="0.15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</row>
    <row r="4537" spans="1:19" ht="13" x14ac:dyDescent="0.15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</row>
    <row r="4538" spans="1:19" ht="13" x14ac:dyDescent="0.15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</row>
    <row r="4539" spans="1:19" ht="13" x14ac:dyDescent="0.15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</row>
    <row r="4540" spans="1:19" ht="13" x14ac:dyDescent="0.15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</row>
    <row r="4541" spans="1:19" ht="13" x14ac:dyDescent="0.15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</row>
    <row r="4542" spans="1:19" ht="13" x14ac:dyDescent="0.15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</row>
    <row r="4543" spans="1:19" ht="13" x14ac:dyDescent="0.15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</row>
    <row r="4544" spans="1:19" ht="13" x14ac:dyDescent="0.15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</row>
    <row r="4545" spans="1:19" ht="13" x14ac:dyDescent="0.15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</row>
    <row r="4546" spans="1:19" ht="13" x14ac:dyDescent="0.15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</row>
    <row r="4547" spans="1:19" ht="13" x14ac:dyDescent="0.15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</row>
    <row r="4548" spans="1:19" ht="13" x14ac:dyDescent="0.15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</row>
    <row r="4549" spans="1:19" ht="13" x14ac:dyDescent="0.15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</row>
    <row r="4550" spans="1:19" ht="13" x14ac:dyDescent="0.15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</row>
    <row r="4551" spans="1:19" ht="13" x14ac:dyDescent="0.15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</row>
    <row r="4552" spans="1:19" ht="13" x14ac:dyDescent="0.15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</row>
    <row r="4553" spans="1:19" ht="13" x14ac:dyDescent="0.15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</row>
    <row r="4554" spans="1:19" ht="13" x14ac:dyDescent="0.15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</row>
    <row r="4555" spans="1:19" ht="13" x14ac:dyDescent="0.15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</row>
    <row r="4556" spans="1:19" ht="13" x14ac:dyDescent="0.15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</row>
    <row r="4557" spans="1:19" ht="13" x14ac:dyDescent="0.15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</row>
    <row r="4558" spans="1:19" ht="13" x14ac:dyDescent="0.15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</row>
    <row r="4559" spans="1:19" ht="13" x14ac:dyDescent="0.15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</row>
    <row r="4560" spans="1:19" ht="13" x14ac:dyDescent="0.15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</row>
    <row r="4561" spans="1:19" ht="13" x14ac:dyDescent="0.15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</row>
    <row r="4562" spans="1:19" ht="13" x14ac:dyDescent="0.15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</row>
    <row r="4563" spans="1:19" ht="13" x14ac:dyDescent="0.15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</row>
    <row r="4564" spans="1:19" ht="13" x14ac:dyDescent="0.15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</row>
    <row r="4565" spans="1:19" ht="13" x14ac:dyDescent="0.15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</row>
    <row r="4566" spans="1:19" ht="13" x14ac:dyDescent="0.15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</row>
    <row r="4567" spans="1:19" ht="13" x14ac:dyDescent="0.15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</row>
    <row r="4568" spans="1:19" ht="13" x14ac:dyDescent="0.15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</row>
    <row r="4569" spans="1:19" ht="13" x14ac:dyDescent="0.15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</row>
    <row r="4570" spans="1:19" ht="13" x14ac:dyDescent="0.15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</row>
    <row r="4571" spans="1:19" ht="13" x14ac:dyDescent="0.15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</row>
    <row r="4572" spans="1:19" ht="13" x14ac:dyDescent="0.15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</row>
    <row r="4573" spans="1:19" ht="13" x14ac:dyDescent="0.15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</row>
    <row r="4574" spans="1:19" ht="13" x14ac:dyDescent="0.15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</row>
    <row r="4575" spans="1:19" ht="13" x14ac:dyDescent="0.15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</row>
    <row r="4576" spans="1:19" ht="13" x14ac:dyDescent="0.15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</row>
    <row r="4577" spans="1:19" ht="13" x14ac:dyDescent="0.15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</row>
    <row r="4578" spans="1:19" ht="13" x14ac:dyDescent="0.15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</row>
    <row r="4579" spans="1:19" ht="13" x14ac:dyDescent="0.15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</row>
    <row r="4580" spans="1:19" ht="13" x14ac:dyDescent="0.15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</row>
    <row r="4581" spans="1:19" ht="13" x14ac:dyDescent="0.15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</row>
    <row r="4582" spans="1:19" ht="13" x14ac:dyDescent="0.15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</row>
    <row r="4583" spans="1:19" ht="13" x14ac:dyDescent="0.15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</row>
    <row r="4584" spans="1:19" ht="13" x14ac:dyDescent="0.15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</row>
    <row r="4585" spans="1:19" ht="13" x14ac:dyDescent="0.15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</row>
    <row r="4586" spans="1:19" ht="13" x14ac:dyDescent="0.15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</row>
    <row r="4587" spans="1:19" ht="13" x14ac:dyDescent="0.15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</row>
    <row r="4588" spans="1:19" ht="13" x14ac:dyDescent="0.15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</row>
    <row r="4589" spans="1:19" ht="13" x14ac:dyDescent="0.15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</row>
    <row r="4590" spans="1:19" ht="13" x14ac:dyDescent="0.15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</row>
    <row r="4591" spans="1:19" ht="13" x14ac:dyDescent="0.15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</row>
    <row r="4592" spans="1:19" ht="13" x14ac:dyDescent="0.15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</row>
    <row r="4593" spans="1:19" ht="13" x14ac:dyDescent="0.15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</row>
    <row r="4594" spans="1:19" ht="13" x14ac:dyDescent="0.15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</row>
    <row r="4595" spans="1:19" ht="13" x14ac:dyDescent="0.15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</row>
    <row r="4596" spans="1:19" ht="13" x14ac:dyDescent="0.15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</row>
    <row r="4597" spans="1:19" ht="13" x14ac:dyDescent="0.15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</row>
    <row r="4598" spans="1:19" ht="13" x14ac:dyDescent="0.15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</row>
    <row r="4599" spans="1:19" ht="13" x14ac:dyDescent="0.15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</row>
    <row r="4600" spans="1:19" ht="13" x14ac:dyDescent="0.15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</row>
    <row r="4601" spans="1:19" ht="13" x14ac:dyDescent="0.15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</row>
    <row r="4602" spans="1:19" ht="13" x14ac:dyDescent="0.15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</row>
    <row r="4603" spans="1:19" ht="13" x14ac:dyDescent="0.15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</row>
    <row r="4604" spans="1:19" ht="13" x14ac:dyDescent="0.15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</row>
    <row r="4605" spans="1:19" ht="13" x14ac:dyDescent="0.15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</row>
    <row r="4606" spans="1:19" ht="13" x14ac:dyDescent="0.15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</row>
    <row r="4607" spans="1:19" ht="13" x14ac:dyDescent="0.15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</row>
    <row r="4608" spans="1:19" ht="13" x14ac:dyDescent="0.15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</row>
    <row r="4609" spans="1:19" ht="13" x14ac:dyDescent="0.15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</row>
    <row r="4610" spans="1:19" ht="13" x14ac:dyDescent="0.15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</row>
    <row r="4611" spans="1:19" ht="13" x14ac:dyDescent="0.15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</row>
    <row r="4612" spans="1:19" ht="13" x14ac:dyDescent="0.15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</row>
    <row r="4613" spans="1:19" ht="13" x14ac:dyDescent="0.15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</row>
    <row r="4614" spans="1:19" ht="13" x14ac:dyDescent="0.15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</row>
    <row r="4615" spans="1:19" ht="13" x14ac:dyDescent="0.15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</row>
    <row r="4616" spans="1:19" ht="13" x14ac:dyDescent="0.15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</row>
    <row r="4617" spans="1:19" ht="13" x14ac:dyDescent="0.15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</row>
    <row r="4618" spans="1:19" ht="13" x14ac:dyDescent="0.15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</row>
    <row r="4619" spans="1:19" ht="13" x14ac:dyDescent="0.15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</row>
    <row r="4620" spans="1:19" ht="13" x14ac:dyDescent="0.15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</row>
    <row r="4621" spans="1:19" ht="13" x14ac:dyDescent="0.15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</row>
    <row r="4622" spans="1:19" ht="13" x14ac:dyDescent="0.15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</row>
    <row r="4623" spans="1:19" ht="13" x14ac:dyDescent="0.15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</row>
    <row r="4624" spans="1:19" ht="13" x14ac:dyDescent="0.15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</row>
    <row r="4625" spans="1:19" ht="13" x14ac:dyDescent="0.15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</row>
    <row r="4626" spans="1:19" ht="13" x14ac:dyDescent="0.15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</row>
    <row r="4627" spans="1:19" ht="13" x14ac:dyDescent="0.15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</row>
    <row r="4628" spans="1:19" ht="13" x14ac:dyDescent="0.15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</row>
    <row r="4629" spans="1:19" ht="13" x14ac:dyDescent="0.15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</row>
    <row r="4630" spans="1:19" ht="13" x14ac:dyDescent="0.15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</row>
    <row r="4631" spans="1:19" ht="13" x14ac:dyDescent="0.15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</row>
    <row r="4632" spans="1:19" ht="13" x14ac:dyDescent="0.15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</row>
    <row r="4633" spans="1:19" ht="13" x14ac:dyDescent="0.15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</row>
    <row r="4634" spans="1:19" ht="13" x14ac:dyDescent="0.15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</row>
    <row r="4635" spans="1:19" ht="13" x14ac:dyDescent="0.15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</row>
    <row r="4636" spans="1:19" ht="13" x14ac:dyDescent="0.15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</row>
    <row r="4637" spans="1:19" ht="13" x14ac:dyDescent="0.15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</row>
    <row r="4638" spans="1:19" ht="13" x14ac:dyDescent="0.15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</row>
    <row r="4639" spans="1:19" ht="13" x14ac:dyDescent="0.15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</row>
    <row r="4640" spans="1:19" ht="13" x14ac:dyDescent="0.15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</row>
    <row r="4641" spans="1:19" ht="13" x14ac:dyDescent="0.15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</row>
    <row r="4642" spans="1:19" ht="13" x14ac:dyDescent="0.15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</row>
    <row r="4643" spans="1:19" ht="13" x14ac:dyDescent="0.15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</row>
    <row r="4644" spans="1:19" ht="13" x14ac:dyDescent="0.15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</row>
    <row r="4645" spans="1:19" ht="13" x14ac:dyDescent="0.15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</row>
    <row r="4646" spans="1:19" ht="13" x14ac:dyDescent="0.15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</row>
    <row r="4647" spans="1:19" ht="13" x14ac:dyDescent="0.15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</row>
    <row r="4648" spans="1:19" ht="13" x14ac:dyDescent="0.15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</row>
    <row r="4649" spans="1:19" ht="13" x14ac:dyDescent="0.15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</row>
    <row r="4650" spans="1:19" ht="13" x14ac:dyDescent="0.15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</row>
    <row r="4651" spans="1:19" ht="13" x14ac:dyDescent="0.15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</row>
    <row r="4652" spans="1:19" ht="13" x14ac:dyDescent="0.15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</row>
    <row r="4653" spans="1:19" ht="13" x14ac:dyDescent="0.15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</row>
    <row r="4654" spans="1:19" ht="13" x14ac:dyDescent="0.15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</row>
    <row r="4655" spans="1:19" ht="13" x14ac:dyDescent="0.15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</row>
    <row r="4656" spans="1:19" ht="13" x14ac:dyDescent="0.15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</row>
    <row r="4657" spans="1:19" ht="13" x14ac:dyDescent="0.15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</row>
    <row r="4658" spans="1:19" ht="13" x14ac:dyDescent="0.15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</row>
    <row r="4659" spans="1:19" ht="13" x14ac:dyDescent="0.15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</row>
    <row r="4660" spans="1:19" ht="13" x14ac:dyDescent="0.15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</row>
    <row r="4661" spans="1:19" ht="13" x14ac:dyDescent="0.15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</row>
    <row r="4662" spans="1:19" ht="13" x14ac:dyDescent="0.15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</row>
    <row r="4663" spans="1:19" ht="13" x14ac:dyDescent="0.15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</row>
    <row r="4664" spans="1:19" ht="13" x14ac:dyDescent="0.15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</row>
    <row r="4665" spans="1:19" ht="13" x14ac:dyDescent="0.15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</row>
    <row r="4666" spans="1:19" ht="13" x14ac:dyDescent="0.15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</row>
    <row r="4667" spans="1:19" ht="13" x14ac:dyDescent="0.15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</row>
    <row r="4668" spans="1:19" ht="13" x14ac:dyDescent="0.15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</row>
    <row r="4669" spans="1:19" ht="13" x14ac:dyDescent="0.15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</row>
    <row r="4670" spans="1:19" ht="13" x14ac:dyDescent="0.15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</row>
    <row r="4671" spans="1:19" ht="13" x14ac:dyDescent="0.15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</row>
    <row r="4672" spans="1:19" ht="13" x14ac:dyDescent="0.15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</row>
    <row r="4673" spans="1:19" ht="13" x14ac:dyDescent="0.15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</row>
    <row r="4674" spans="1:19" ht="13" x14ac:dyDescent="0.15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</row>
    <row r="4675" spans="1:19" ht="13" x14ac:dyDescent="0.15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</row>
    <row r="4676" spans="1:19" ht="13" x14ac:dyDescent="0.15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</row>
    <row r="4677" spans="1:19" ht="13" x14ac:dyDescent="0.15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</row>
    <row r="4678" spans="1:19" ht="13" x14ac:dyDescent="0.15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</row>
    <row r="4679" spans="1:19" ht="13" x14ac:dyDescent="0.15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</row>
    <row r="4680" spans="1:19" ht="13" x14ac:dyDescent="0.15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</row>
    <row r="4681" spans="1:19" ht="13" x14ac:dyDescent="0.15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</row>
    <row r="4682" spans="1:19" ht="13" x14ac:dyDescent="0.15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</row>
    <row r="4683" spans="1:19" ht="13" x14ac:dyDescent="0.15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</row>
    <row r="4684" spans="1:19" ht="13" x14ac:dyDescent="0.15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</row>
    <row r="4685" spans="1:19" ht="13" x14ac:dyDescent="0.15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</row>
    <row r="4686" spans="1:19" ht="13" x14ac:dyDescent="0.15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</row>
    <row r="4687" spans="1:19" ht="13" x14ac:dyDescent="0.15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</row>
    <row r="4688" spans="1:19" ht="13" x14ac:dyDescent="0.15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</row>
    <row r="4689" spans="1:19" ht="13" x14ac:dyDescent="0.15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</row>
    <row r="4690" spans="1:19" ht="13" x14ac:dyDescent="0.15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</row>
    <row r="4691" spans="1:19" ht="13" x14ac:dyDescent="0.15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</row>
    <row r="4692" spans="1:19" ht="13" x14ac:dyDescent="0.15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</row>
    <row r="4693" spans="1:19" ht="13" x14ac:dyDescent="0.15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</row>
    <row r="4694" spans="1:19" ht="13" x14ac:dyDescent="0.15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</row>
    <row r="4695" spans="1:19" ht="13" x14ac:dyDescent="0.15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</row>
    <row r="4696" spans="1:19" ht="13" x14ac:dyDescent="0.15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</row>
    <row r="4697" spans="1:19" ht="13" x14ac:dyDescent="0.15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</row>
    <row r="4698" spans="1:19" ht="13" x14ac:dyDescent="0.15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</row>
    <row r="4699" spans="1:19" ht="13" x14ac:dyDescent="0.15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</row>
    <row r="4700" spans="1:19" ht="13" x14ac:dyDescent="0.15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</row>
    <row r="4701" spans="1:19" ht="13" x14ac:dyDescent="0.15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</row>
    <row r="4702" spans="1:19" ht="13" x14ac:dyDescent="0.15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</row>
    <row r="4703" spans="1:19" ht="13" x14ac:dyDescent="0.15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</row>
    <row r="4704" spans="1:19" ht="13" x14ac:dyDescent="0.15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</row>
    <row r="4705" spans="1:19" ht="13" x14ac:dyDescent="0.15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</row>
    <row r="4706" spans="1:19" ht="13" x14ac:dyDescent="0.15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</row>
    <row r="4707" spans="1:19" ht="13" x14ac:dyDescent="0.15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</row>
    <row r="4708" spans="1:19" ht="13" x14ac:dyDescent="0.15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</row>
    <row r="4709" spans="1:19" ht="13" x14ac:dyDescent="0.15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</row>
    <row r="4710" spans="1:19" ht="13" x14ac:dyDescent="0.15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</row>
    <row r="4711" spans="1:19" ht="13" x14ac:dyDescent="0.15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</row>
    <row r="4712" spans="1:19" ht="13" x14ac:dyDescent="0.15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</row>
    <row r="4713" spans="1:19" ht="13" x14ac:dyDescent="0.15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</row>
    <row r="4714" spans="1:19" ht="13" x14ac:dyDescent="0.15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</row>
    <row r="4715" spans="1:19" ht="13" x14ac:dyDescent="0.15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</row>
    <row r="4716" spans="1:19" ht="13" x14ac:dyDescent="0.15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</row>
    <row r="4717" spans="1:19" ht="13" x14ac:dyDescent="0.15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</row>
    <row r="4718" spans="1:19" ht="13" x14ac:dyDescent="0.15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</row>
    <row r="4719" spans="1:19" ht="13" x14ac:dyDescent="0.15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</row>
    <row r="4720" spans="1:19" ht="13" x14ac:dyDescent="0.15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</row>
    <row r="4721" spans="1:19" ht="13" x14ac:dyDescent="0.15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</row>
    <row r="4722" spans="1:19" ht="13" x14ac:dyDescent="0.15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</row>
    <row r="4723" spans="1:19" ht="13" x14ac:dyDescent="0.15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</row>
    <row r="4724" spans="1:19" ht="13" x14ac:dyDescent="0.15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</row>
    <row r="4725" spans="1:19" ht="13" x14ac:dyDescent="0.15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</row>
    <row r="4726" spans="1:19" ht="13" x14ac:dyDescent="0.15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</row>
    <row r="4727" spans="1:19" ht="13" x14ac:dyDescent="0.15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</row>
    <row r="4728" spans="1:19" ht="13" x14ac:dyDescent="0.15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</row>
    <row r="4729" spans="1:19" ht="13" x14ac:dyDescent="0.15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</row>
    <row r="4730" spans="1:19" ht="13" x14ac:dyDescent="0.15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</row>
    <row r="4731" spans="1:19" ht="13" x14ac:dyDescent="0.15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</row>
    <row r="4732" spans="1:19" ht="13" x14ac:dyDescent="0.15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</row>
    <row r="4733" spans="1:19" ht="13" x14ac:dyDescent="0.15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</row>
    <row r="4734" spans="1:19" ht="13" x14ac:dyDescent="0.15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</row>
    <row r="4735" spans="1:19" ht="13" x14ac:dyDescent="0.15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</row>
    <row r="4736" spans="1:19" ht="13" x14ac:dyDescent="0.15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</row>
    <row r="4737" spans="1:19" ht="13" x14ac:dyDescent="0.15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</row>
    <row r="4738" spans="1:19" ht="13" x14ac:dyDescent="0.15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</row>
    <row r="4739" spans="1:19" ht="13" x14ac:dyDescent="0.15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</row>
    <row r="4740" spans="1:19" ht="13" x14ac:dyDescent="0.15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</row>
    <row r="4741" spans="1:19" ht="13" x14ac:dyDescent="0.15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</row>
    <row r="4742" spans="1:19" ht="13" x14ac:dyDescent="0.15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</row>
    <row r="4743" spans="1:19" ht="13" x14ac:dyDescent="0.15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</row>
    <row r="4744" spans="1:19" ht="13" x14ac:dyDescent="0.15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</row>
    <row r="4745" spans="1:19" ht="13" x14ac:dyDescent="0.15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</row>
    <row r="4746" spans="1:19" ht="13" x14ac:dyDescent="0.15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</row>
    <row r="4747" spans="1:19" ht="13" x14ac:dyDescent="0.15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</row>
    <row r="4748" spans="1:19" ht="13" x14ac:dyDescent="0.15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</row>
    <row r="4749" spans="1:19" ht="13" x14ac:dyDescent="0.15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</row>
    <row r="4750" spans="1:19" ht="13" x14ac:dyDescent="0.15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</row>
    <row r="4751" spans="1:19" ht="13" x14ac:dyDescent="0.15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</row>
    <row r="4752" spans="1:19" ht="13" x14ac:dyDescent="0.15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</row>
    <row r="4753" spans="1:19" ht="13" x14ac:dyDescent="0.15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</row>
    <row r="4754" spans="1:19" ht="13" x14ac:dyDescent="0.15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</row>
    <row r="4755" spans="1:19" ht="13" x14ac:dyDescent="0.15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</row>
    <row r="4756" spans="1:19" ht="13" x14ac:dyDescent="0.15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</row>
    <row r="4757" spans="1:19" ht="13" x14ac:dyDescent="0.15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</row>
    <row r="4758" spans="1:19" ht="13" x14ac:dyDescent="0.15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</row>
    <row r="4759" spans="1:19" ht="13" x14ac:dyDescent="0.15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</row>
    <row r="4760" spans="1:19" ht="13" x14ac:dyDescent="0.15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</row>
    <row r="4761" spans="1:19" ht="13" x14ac:dyDescent="0.15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</row>
    <row r="4762" spans="1:19" ht="13" x14ac:dyDescent="0.15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</row>
    <row r="4763" spans="1:19" ht="13" x14ac:dyDescent="0.15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</row>
    <row r="4764" spans="1:19" ht="13" x14ac:dyDescent="0.15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</row>
    <row r="4765" spans="1:19" ht="13" x14ac:dyDescent="0.15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</row>
    <row r="4766" spans="1:19" ht="13" x14ac:dyDescent="0.15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</row>
    <row r="4767" spans="1:19" ht="13" x14ac:dyDescent="0.15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</row>
    <row r="4768" spans="1:19" ht="13" x14ac:dyDescent="0.15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</row>
    <row r="4769" spans="1:19" ht="13" x14ac:dyDescent="0.15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</row>
    <row r="4770" spans="1:19" ht="13" x14ac:dyDescent="0.15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</row>
    <row r="4771" spans="1:19" ht="13" x14ac:dyDescent="0.15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</row>
    <row r="4772" spans="1:19" ht="13" x14ac:dyDescent="0.15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</row>
    <row r="4773" spans="1:19" ht="13" x14ac:dyDescent="0.15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</row>
    <row r="4774" spans="1:19" ht="13" x14ac:dyDescent="0.15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</row>
    <row r="4775" spans="1:19" ht="13" x14ac:dyDescent="0.15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</row>
    <row r="4776" spans="1:19" ht="13" x14ac:dyDescent="0.15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</row>
    <row r="4777" spans="1:19" ht="13" x14ac:dyDescent="0.15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</row>
    <row r="4778" spans="1:19" ht="13" x14ac:dyDescent="0.15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</row>
    <row r="4779" spans="1:19" ht="13" x14ac:dyDescent="0.15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</row>
    <row r="4780" spans="1:19" ht="13" x14ac:dyDescent="0.15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</row>
    <row r="4781" spans="1:19" ht="13" x14ac:dyDescent="0.15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</row>
    <row r="4782" spans="1:19" ht="13" x14ac:dyDescent="0.15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</row>
    <row r="4783" spans="1:19" ht="13" x14ac:dyDescent="0.15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</row>
    <row r="4784" spans="1:19" ht="13" x14ac:dyDescent="0.15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</row>
    <row r="4785" spans="1:19" ht="13" x14ac:dyDescent="0.15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</row>
    <row r="4786" spans="1:19" ht="13" x14ac:dyDescent="0.15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</row>
    <row r="4787" spans="1:19" ht="13" x14ac:dyDescent="0.15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</row>
    <row r="4788" spans="1:19" ht="13" x14ac:dyDescent="0.15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</row>
    <row r="4789" spans="1:19" ht="13" x14ac:dyDescent="0.15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</row>
    <row r="4790" spans="1:19" ht="13" x14ac:dyDescent="0.15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</row>
    <row r="4791" spans="1:19" ht="13" x14ac:dyDescent="0.15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</row>
    <row r="4792" spans="1:19" ht="13" x14ac:dyDescent="0.15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</row>
    <row r="4793" spans="1:19" ht="13" x14ac:dyDescent="0.15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</row>
    <row r="4794" spans="1:19" ht="13" x14ac:dyDescent="0.15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</row>
    <row r="4795" spans="1:19" ht="13" x14ac:dyDescent="0.15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</row>
    <row r="4796" spans="1:19" ht="13" x14ac:dyDescent="0.15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</row>
    <row r="4797" spans="1:19" ht="13" x14ac:dyDescent="0.15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</row>
    <row r="4798" spans="1:19" ht="13" x14ac:dyDescent="0.15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</row>
    <row r="4799" spans="1:19" ht="13" x14ac:dyDescent="0.15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</row>
    <row r="4800" spans="1:19" ht="13" x14ac:dyDescent="0.15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</row>
    <row r="4801" spans="1:19" ht="13" x14ac:dyDescent="0.15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</row>
    <row r="4802" spans="1:19" ht="13" x14ac:dyDescent="0.15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</row>
    <row r="4803" spans="1:19" ht="13" x14ac:dyDescent="0.15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</row>
    <row r="4804" spans="1:19" ht="13" x14ac:dyDescent="0.15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</row>
    <row r="4805" spans="1:19" ht="13" x14ac:dyDescent="0.15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</row>
    <row r="4806" spans="1:19" ht="13" x14ac:dyDescent="0.15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</row>
    <row r="4807" spans="1:19" ht="13" x14ac:dyDescent="0.15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</row>
    <row r="4808" spans="1:19" ht="13" x14ac:dyDescent="0.15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</row>
    <row r="4809" spans="1:19" ht="13" x14ac:dyDescent="0.15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</row>
    <row r="4810" spans="1:19" ht="13" x14ac:dyDescent="0.15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</row>
    <row r="4811" spans="1:19" ht="13" x14ac:dyDescent="0.15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</row>
    <row r="4812" spans="1:19" ht="13" x14ac:dyDescent="0.15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</row>
    <row r="4813" spans="1:19" ht="13" x14ac:dyDescent="0.15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</row>
    <row r="4814" spans="1:19" ht="13" x14ac:dyDescent="0.15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</row>
    <row r="4815" spans="1:19" ht="13" x14ac:dyDescent="0.15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</row>
    <row r="4816" spans="1:19" ht="13" x14ac:dyDescent="0.15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</row>
    <row r="4817" spans="1:19" ht="13" x14ac:dyDescent="0.15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</row>
    <row r="4818" spans="1:19" ht="13" x14ac:dyDescent="0.15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</row>
    <row r="4819" spans="1:19" ht="13" x14ac:dyDescent="0.15">
      <c r="A4819" s="7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</row>
    <row r="4820" spans="1:19" ht="13" x14ac:dyDescent="0.15">
      <c r="A4820" s="7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</row>
    <row r="4821" spans="1:19" ht="13" x14ac:dyDescent="0.15">
      <c r="A4821" s="7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</row>
    <row r="4822" spans="1:19" ht="13" x14ac:dyDescent="0.15">
      <c r="A4822" s="7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</row>
    <row r="4823" spans="1:19" ht="13" x14ac:dyDescent="0.15">
      <c r="A4823" s="7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</row>
    <row r="4824" spans="1:19" ht="13" x14ac:dyDescent="0.15">
      <c r="A4824" s="7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</row>
    <row r="4825" spans="1:19" ht="13" x14ac:dyDescent="0.15">
      <c r="A4825" s="7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</row>
    <row r="4826" spans="1:19" ht="13" x14ac:dyDescent="0.15">
      <c r="A4826" s="7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</row>
    <row r="4827" spans="1:19" ht="13" x14ac:dyDescent="0.15">
      <c r="A4827" s="7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</row>
    <row r="4828" spans="1:19" ht="13" x14ac:dyDescent="0.15">
      <c r="A4828" s="7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</row>
    <row r="4829" spans="1:19" ht="13" x14ac:dyDescent="0.15">
      <c r="A4829" s="7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</row>
    <row r="4830" spans="1:19" ht="13" x14ac:dyDescent="0.15">
      <c r="A4830" s="7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</row>
    <row r="4831" spans="1:19" ht="13" x14ac:dyDescent="0.15">
      <c r="A4831" s="7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</row>
    <row r="4832" spans="1:19" ht="13" x14ac:dyDescent="0.15">
      <c r="A4832" s="7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</row>
    <row r="4833" spans="1:19" ht="13" x14ac:dyDescent="0.15">
      <c r="A4833" s="7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</row>
    <row r="4834" spans="1:19" ht="13" x14ac:dyDescent="0.15">
      <c r="A4834" s="7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</row>
    <row r="4835" spans="1:19" ht="13" x14ac:dyDescent="0.15">
      <c r="A4835" s="7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</row>
    <row r="4836" spans="1:19" ht="13" x14ac:dyDescent="0.15">
      <c r="A4836" s="7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</row>
    <row r="4837" spans="1:19" ht="13" x14ac:dyDescent="0.15">
      <c r="A4837" s="7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</row>
    <row r="4838" spans="1:19" ht="13" x14ac:dyDescent="0.15">
      <c r="A4838" s="7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</row>
    <row r="4839" spans="1:19" ht="13" x14ac:dyDescent="0.15">
      <c r="A4839" s="7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</row>
    <row r="4840" spans="1:19" ht="13" x14ac:dyDescent="0.15">
      <c r="A4840" s="7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</row>
    <row r="4841" spans="1:19" ht="13" x14ac:dyDescent="0.15">
      <c r="A4841" s="7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</row>
    <row r="4842" spans="1:19" ht="13" x14ac:dyDescent="0.15">
      <c r="A4842" s="7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</row>
    <row r="4843" spans="1:19" ht="13" x14ac:dyDescent="0.15">
      <c r="A4843" s="7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</row>
    <row r="4844" spans="1:19" ht="13" x14ac:dyDescent="0.15">
      <c r="A4844" s="7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</row>
    <row r="4845" spans="1:19" ht="13" x14ac:dyDescent="0.15">
      <c r="A4845" s="7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</row>
    <row r="4846" spans="1:19" ht="13" x14ac:dyDescent="0.15">
      <c r="A4846" s="7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</row>
    <row r="4847" spans="1:19" ht="13" x14ac:dyDescent="0.15">
      <c r="A4847" s="7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</row>
    <row r="4848" spans="1:19" ht="13" x14ac:dyDescent="0.15">
      <c r="A4848" s="7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</row>
    <row r="4849" spans="1:19" ht="13" x14ac:dyDescent="0.15">
      <c r="A4849" s="7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</row>
    <row r="4850" spans="1:19" ht="13" x14ac:dyDescent="0.15">
      <c r="A4850" s="7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</row>
    <row r="4851" spans="1:19" ht="13" x14ac:dyDescent="0.15">
      <c r="A4851" s="7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</row>
    <row r="4852" spans="1:19" ht="13" x14ac:dyDescent="0.15">
      <c r="A4852" s="7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</row>
    <row r="4853" spans="1:19" ht="13" x14ac:dyDescent="0.15">
      <c r="A4853" s="7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</row>
    <row r="4854" spans="1:19" ht="13" x14ac:dyDescent="0.15">
      <c r="A4854" s="7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</row>
    <row r="4855" spans="1:19" ht="13" x14ac:dyDescent="0.15">
      <c r="A4855" s="7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</row>
    <row r="4856" spans="1:19" ht="13" x14ac:dyDescent="0.15">
      <c r="A4856" s="7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</row>
    <row r="4857" spans="1:19" ht="13" x14ac:dyDescent="0.15">
      <c r="A4857" s="7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</row>
    <row r="4858" spans="1:19" ht="13" x14ac:dyDescent="0.15">
      <c r="A4858" s="7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</row>
    <row r="4859" spans="1:19" ht="13" x14ac:dyDescent="0.15">
      <c r="A4859" s="7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</row>
    <row r="4860" spans="1:19" ht="13" x14ac:dyDescent="0.15">
      <c r="A4860" s="7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</row>
    <row r="4861" spans="1:19" ht="13" x14ac:dyDescent="0.15">
      <c r="A4861" s="7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</row>
    <row r="4862" spans="1:19" ht="13" x14ac:dyDescent="0.15">
      <c r="A4862" s="7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</row>
    <row r="4863" spans="1:19" ht="13" x14ac:dyDescent="0.15">
      <c r="A4863" s="7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</row>
    <row r="4864" spans="1:19" ht="13" x14ac:dyDescent="0.15">
      <c r="A4864" s="7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</row>
    <row r="4865" spans="1:19" ht="13" x14ac:dyDescent="0.15">
      <c r="A4865" s="7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</row>
    <row r="4866" spans="1:19" ht="13" x14ac:dyDescent="0.15">
      <c r="A4866" s="7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</row>
    <row r="4867" spans="1:19" ht="13" x14ac:dyDescent="0.15">
      <c r="A4867" s="7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</row>
    <row r="4868" spans="1:19" ht="13" x14ac:dyDescent="0.15">
      <c r="A4868" s="7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</row>
    <row r="4869" spans="1:19" ht="13" x14ac:dyDescent="0.15">
      <c r="A4869" s="7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</row>
    <row r="4870" spans="1:19" ht="13" x14ac:dyDescent="0.15">
      <c r="A4870" s="7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</row>
    <row r="4871" spans="1:19" ht="13" x14ac:dyDescent="0.15">
      <c r="A4871" s="7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</row>
    <row r="4872" spans="1:19" ht="13" x14ac:dyDescent="0.15">
      <c r="A4872" s="7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</row>
    <row r="4873" spans="1:19" ht="13" x14ac:dyDescent="0.15">
      <c r="A4873" s="7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</row>
    <row r="4874" spans="1:19" ht="13" x14ac:dyDescent="0.15">
      <c r="A4874" s="7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</row>
    <row r="4875" spans="1:19" ht="13" x14ac:dyDescent="0.15">
      <c r="A4875" s="7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</row>
    <row r="4876" spans="1:19" ht="13" x14ac:dyDescent="0.15">
      <c r="A4876" s="7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</row>
    <row r="4877" spans="1:19" ht="13" x14ac:dyDescent="0.15">
      <c r="A4877" s="7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</row>
    <row r="4878" spans="1:19" ht="13" x14ac:dyDescent="0.15">
      <c r="A4878" s="7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</row>
    <row r="4879" spans="1:19" ht="13" x14ac:dyDescent="0.15">
      <c r="A4879" s="7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</row>
    <row r="4880" spans="1:19" ht="13" x14ac:dyDescent="0.15">
      <c r="A4880" s="7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</row>
    <row r="4881" spans="1:19" ht="13" x14ac:dyDescent="0.15">
      <c r="A4881" s="7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</row>
    <row r="4882" spans="1:19" ht="13" x14ac:dyDescent="0.15">
      <c r="A4882" s="7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</row>
    <row r="4883" spans="1:19" ht="13" x14ac:dyDescent="0.15">
      <c r="A4883" s="7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</row>
    <row r="4884" spans="1:19" ht="13" x14ac:dyDescent="0.15">
      <c r="A4884" s="7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</row>
    <row r="4885" spans="1:19" ht="13" x14ac:dyDescent="0.15">
      <c r="A4885" s="7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</row>
    <row r="4886" spans="1:19" ht="13" x14ac:dyDescent="0.15">
      <c r="A4886" s="7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</row>
    <row r="4887" spans="1:19" ht="13" x14ac:dyDescent="0.15">
      <c r="A4887" s="7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</row>
    <row r="4888" spans="1:19" ht="13" x14ac:dyDescent="0.15">
      <c r="A4888" s="7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</row>
    <row r="4889" spans="1:19" ht="13" x14ac:dyDescent="0.15">
      <c r="A4889" s="7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</row>
    <row r="4890" spans="1:19" ht="13" x14ac:dyDescent="0.15">
      <c r="A4890" s="7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</row>
    <row r="4891" spans="1:19" ht="13" x14ac:dyDescent="0.15">
      <c r="A4891" s="7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</row>
    <row r="4892" spans="1:19" ht="13" x14ac:dyDescent="0.15">
      <c r="A4892" s="7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</row>
    <row r="4893" spans="1:19" ht="13" x14ac:dyDescent="0.15">
      <c r="A4893" s="7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</row>
    <row r="4894" spans="1:19" ht="13" x14ac:dyDescent="0.15">
      <c r="A4894" s="7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</row>
    <row r="4895" spans="1:19" ht="13" x14ac:dyDescent="0.15">
      <c r="A4895" s="7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</row>
    <row r="4896" spans="1:19" ht="13" x14ac:dyDescent="0.15">
      <c r="A4896" s="7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</row>
    <row r="4897" spans="1:19" ht="13" x14ac:dyDescent="0.15">
      <c r="A4897" s="7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</row>
    <row r="4898" spans="1:19" ht="13" x14ac:dyDescent="0.15">
      <c r="A4898" s="7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</row>
    <row r="4899" spans="1:19" ht="13" x14ac:dyDescent="0.15">
      <c r="A4899" s="7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</row>
    <row r="4900" spans="1:19" ht="13" x14ac:dyDescent="0.15">
      <c r="A4900" s="7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</row>
    <row r="4901" spans="1:19" ht="13" x14ac:dyDescent="0.15">
      <c r="A4901" s="7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</row>
    <row r="4902" spans="1:19" ht="13" x14ac:dyDescent="0.15">
      <c r="A4902" s="7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</row>
    <row r="4903" spans="1:19" ht="13" x14ac:dyDescent="0.15">
      <c r="A4903" s="7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</row>
    <row r="4904" spans="1:19" ht="13" x14ac:dyDescent="0.15">
      <c r="A4904" s="7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</row>
    <row r="4905" spans="1:19" ht="13" x14ac:dyDescent="0.15">
      <c r="A4905" s="7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</row>
    <row r="4906" spans="1:19" ht="13" x14ac:dyDescent="0.15">
      <c r="A4906" s="7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</row>
    <row r="4907" spans="1:19" ht="13" x14ac:dyDescent="0.15">
      <c r="A4907" s="7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</row>
    <row r="4908" spans="1:19" ht="13" x14ac:dyDescent="0.15">
      <c r="A4908" s="7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</row>
    <row r="4909" spans="1:19" ht="13" x14ac:dyDescent="0.15">
      <c r="A4909" s="7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</row>
    <row r="4910" spans="1:19" ht="13" x14ac:dyDescent="0.15">
      <c r="A4910" s="7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</row>
    <row r="4911" spans="1:19" ht="13" x14ac:dyDescent="0.15">
      <c r="A4911" s="7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</row>
    <row r="4912" spans="1:19" ht="13" x14ac:dyDescent="0.15">
      <c r="A4912" s="7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</row>
    <row r="4913" spans="1:19" ht="13" x14ac:dyDescent="0.15">
      <c r="A4913" s="7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</row>
    <row r="4914" spans="1:19" ht="13" x14ac:dyDescent="0.15">
      <c r="A4914" s="7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</row>
    <row r="4915" spans="1:19" ht="13" x14ac:dyDescent="0.15">
      <c r="A4915" s="7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</row>
    <row r="4916" spans="1:19" ht="13" x14ac:dyDescent="0.15">
      <c r="A4916" s="7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</row>
    <row r="4917" spans="1:19" ht="13" x14ac:dyDescent="0.15">
      <c r="A4917" s="7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</row>
    <row r="4918" spans="1:19" ht="13" x14ac:dyDescent="0.15">
      <c r="A4918" s="7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</row>
    <row r="4919" spans="1:19" ht="13" x14ac:dyDescent="0.15">
      <c r="A4919" s="7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</row>
    <row r="4920" spans="1:19" ht="13" x14ac:dyDescent="0.15">
      <c r="A4920" s="7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</row>
    <row r="4921" spans="1:19" ht="13" x14ac:dyDescent="0.15">
      <c r="A4921" s="7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</row>
    <row r="4922" spans="1:19" ht="13" x14ac:dyDescent="0.15">
      <c r="A4922" s="7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</row>
    <row r="4923" spans="1:19" ht="13" x14ac:dyDescent="0.15">
      <c r="A4923" s="7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</row>
    <row r="4924" spans="1:19" ht="13" x14ac:dyDescent="0.15">
      <c r="A4924" s="7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</row>
    <row r="4925" spans="1:19" ht="13" x14ac:dyDescent="0.15">
      <c r="A4925" s="7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</row>
    <row r="4926" spans="1:19" ht="13" x14ac:dyDescent="0.15">
      <c r="A4926" s="7"/>
      <c r="B4926" s="7"/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</row>
    <row r="4927" spans="1:19" ht="13" x14ac:dyDescent="0.15">
      <c r="A4927" s="7"/>
      <c r="B4927" s="7"/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</row>
    <row r="4928" spans="1:19" ht="13" x14ac:dyDescent="0.15">
      <c r="A4928" s="7"/>
      <c r="B4928" s="7"/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</row>
    <row r="4929" spans="1:19" ht="13" x14ac:dyDescent="0.15">
      <c r="A4929" s="7"/>
      <c r="B4929" s="7"/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</row>
    <row r="4930" spans="1:19" ht="13" x14ac:dyDescent="0.15">
      <c r="A4930" s="7"/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</row>
    <row r="4931" spans="1:19" ht="13" x14ac:dyDescent="0.15">
      <c r="A4931" s="7"/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</row>
    <row r="4932" spans="1:19" ht="13" x14ac:dyDescent="0.15">
      <c r="A4932" s="7"/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</row>
    <row r="4933" spans="1:19" ht="13" x14ac:dyDescent="0.15">
      <c r="A4933" s="7"/>
      <c r="B4933" s="7"/>
      <c r="C4933" s="7"/>
      <c r="D4933" s="7"/>
      <c r="E4933" s="7"/>
      <c r="F4933" s="7"/>
      <c r="G4933" s="7"/>
      <c r="H4933" s="7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</row>
    <row r="4934" spans="1:19" ht="13" x14ac:dyDescent="0.15">
      <c r="A4934" s="7"/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</row>
    <row r="4935" spans="1:19" ht="13" x14ac:dyDescent="0.15">
      <c r="A4935" s="7"/>
      <c r="B4935" s="7"/>
      <c r="C4935" s="7"/>
      <c r="D4935" s="7"/>
      <c r="E4935" s="7"/>
      <c r="F4935" s="7"/>
      <c r="G4935" s="7"/>
      <c r="H4935" s="7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</row>
    <row r="4936" spans="1:19" ht="13" x14ac:dyDescent="0.15">
      <c r="A4936" s="7"/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</row>
    <row r="4937" spans="1:19" ht="13" x14ac:dyDescent="0.15">
      <c r="A4937" s="7"/>
      <c r="B4937" s="7"/>
      <c r="C4937" s="7"/>
      <c r="D4937" s="7"/>
      <c r="E4937" s="7"/>
      <c r="F4937" s="7"/>
      <c r="G4937" s="7"/>
      <c r="H4937" s="7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</row>
    <row r="4938" spans="1:19" ht="13" x14ac:dyDescent="0.15">
      <c r="A4938" s="7"/>
      <c r="B4938" s="7"/>
      <c r="C4938" s="7"/>
      <c r="D4938" s="7"/>
      <c r="E4938" s="7"/>
      <c r="F4938" s="7"/>
      <c r="G4938" s="7"/>
      <c r="H4938" s="7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</row>
    <row r="4939" spans="1:19" ht="13" x14ac:dyDescent="0.15">
      <c r="A4939" s="7"/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</row>
    <row r="4940" spans="1:19" ht="13" x14ac:dyDescent="0.15">
      <c r="A4940" s="7"/>
      <c r="B4940" s="7"/>
      <c r="C4940" s="7"/>
      <c r="D4940" s="7"/>
      <c r="E4940" s="7"/>
      <c r="F4940" s="7"/>
      <c r="G4940" s="7"/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</row>
    <row r="4941" spans="1:19" ht="13" x14ac:dyDescent="0.15">
      <c r="A4941" s="7"/>
      <c r="B4941" s="7"/>
      <c r="C4941" s="7"/>
      <c r="D4941" s="7"/>
      <c r="E4941" s="7"/>
      <c r="F4941" s="7"/>
      <c r="G4941" s="7"/>
      <c r="H4941" s="7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</row>
    <row r="4942" spans="1:19" ht="13" x14ac:dyDescent="0.15">
      <c r="A4942" s="7"/>
      <c r="B4942" s="7"/>
      <c r="C4942" s="7"/>
      <c r="D4942" s="7"/>
      <c r="E4942" s="7"/>
      <c r="F4942" s="7"/>
      <c r="G4942" s="7"/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</row>
    <row r="4943" spans="1:19" ht="13" x14ac:dyDescent="0.15">
      <c r="A4943" s="7"/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</row>
    <row r="4944" spans="1:19" ht="13" x14ac:dyDescent="0.15">
      <c r="A4944" s="7"/>
      <c r="B4944" s="7"/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</row>
    <row r="4945" spans="1:19" ht="13" x14ac:dyDescent="0.15">
      <c r="A4945" s="7"/>
      <c r="B4945" s="7"/>
      <c r="C4945" s="7"/>
      <c r="D4945" s="7"/>
      <c r="E4945" s="7"/>
      <c r="F4945" s="7"/>
      <c r="G4945" s="7"/>
      <c r="H4945" s="7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</row>
    <row r="4946" spans="1:19" ht="13" x14ac:dyDescent="0.15">
      <c r="A4946" s="7"/>
      <c r="B4946" s="7"/>
      <c r="C4946" s="7"/>
      <c r="D4946" s="7"/>
      <c r="E4946" s="7"/>
      <c r="F4946" s="7"/>
      <c r="G4946" s="7"/>
      <c r="H4946" s="7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</row>
    <row r="4947" spans="1:19" ht="13" x14ac:dyDescent="0.15">
      <c r="A4947" s="7"/>
      <c r="B4947" s="7"/>
      <c r="C4947" s="7"/>
      <c r="D4947" s="7"/>
      <c r="E4947" s="7"/>
      <c r="F4947" s="7"/>
      <c r="G4947" s="7"/>
      <c r="H4947" s="7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</row>
    <row r="4948" spans="1:19" ht="13" x14ac:dyDescent="0.15">
      <c r="A4948" s="7"/>
      <c r="B4948" s="7"/>
      <c r="C4948" s="7"/>
      <c r="D4948" s="7"/>
      <c r="E4948" s="7"/>
      <c r="F4948" s="7"/>
      <c r="G4948" s="7"/>
      <c r="H4948" s="7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</row>
    <row r="4949" spans="1:19" ht="13" x14ac:dyDescent="0.15">
      <c r="A4949" s="7"/>
      <c r="B4949" s="7"/>
      <c r="C4949" s="7"/>
      <c r="D4949" s="7"/>
      <c r="E4949" s="7"/>
      <c r="F4949" s="7"/>
      <c r="G4949" s="7"/>
      <c r="H4949" s="7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</row>
    <row r="4950" spans="1:19" ht="13" x14ac:dyDescent="0.15">
      <c r="A4950" s="7"/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</row>
    <row r="4951" spans="1:19" ht="13" x14ac:dyDescent="0.15">
      <c r="A4951" s="7"/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</row>
    <row r="4952" spans="1:19" ht="13" x14ac:dyDescent="0.15">
      <c r="A4952" s="7"/>
      <c r="B4952" s="7"/>
      <c r="C4952" s="7"/>
      <c r="D4952" s="7"/>
      <c r="E4952" s="7"/>
      <c r="F4952" s="7"/>
      <c r="G4952" s="7"/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</row>
    <row r="4953" spans="1:19" ht="13" x14ac:dyDescent="0.15">
      <c r="A4953" s="7"/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</row>
    <row r="4954" spans="1:19" ht="13" x14ac:dyDescent="0.15">
      <c r="A4954" s="7"/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</row>
    <row r="4955" spans="1:19" ht="13" x14ac:dyDescent="0.15">
      <c r="A4955" s="7"/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</row>
    <row r="4956" spans="1:19" ht="13" x14ac:dyDescent="0.15">
      <c r="A4956" s="7"/>
      <c r="B4956" s="7"/>
      <c r="C4956" s="7"/>
      <c r="D4956" s="7"/>
      <c r="E4956" s="7"/>
      <c r="F4956" s="7"/>
      <c r="G4956" s="7"/>
      <c r="H4956" s="7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</row>
    <row r="4957" spans="1:19" ht="13" x14ac:dyDescent="0.15">
      <c r="A4957" s="7"/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</row>
    <row r="4958" spans="1:19" ht="13" x14ac:dyDescent="0.15">
      <c r="A4958" s="7"/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</row>
    <row r="4959" spans="1:19" ht="13" x14ac:dyDescent="0.15">
      <c r="A4959" s="7"/>
      <c r="B4959" s="7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</row>
    <row r="4960" spans="1:19" ht="13" x14ac:dyDescent="0.15">
      <c r="A4960" s="7"/>
      <c r="B4960" s="7"/>
      <c r="C4960" s="7"/>
      <c r="D4960" s="7"/>
      <c r="E4960" s="7"/>
      <c r="F4960" s="7"/>
      <c r="G4960" s="7"/>
      <c r="H4960" s="7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</row>
    <row r="4961" spans="1:19" ht="13" x14ac:dyDescent="0.15">
      <c r="A4961" s="7"/>
      <c r="B4961" s="7"/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</row>
    <row r="4962" spans="1:19" ht="13" x14ac:dyDescent="0.15">
      <c r="A4962" s="7"/>
      <c r="B4962" s="7"/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</row>
    <row r="4963" spans="1:19" ht="13" x14ac:dyDescent="0.15">
      <c r="A4963" s="7"/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</row>
    <row r="4964" spans="1:19" ht="13" x14ac:dyDescent="0.15">
      <c r="A4964" s="7"/>
      <c r="B4964" s="7"/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</row>
    <row r="4965" spans="1:19" ht="13" x14ac:dyDescent="0.15">
      <c r="A4965" s="7"/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</row>
    <row r="4966" spans="1:19" ht="13" x14ac:dyDescent="0.15">
      <c r="A4966" s="7"/>
      <c r="B4966" s="7"/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</row>
    <row r="4967" spans="1:19" ht="13" x14ac:dyDescent="0.15">
      <c r="A4967" s="7"/>
      <c r="B4967" s="7"/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</row>
    <row r="4968" spans="1:19" ht="13" x14ac:dyDescent="0.15">
      <c r="A4968" s="7"/>
      <c r="B4968" s="7"/>
      <c r="C4968" s="7"/>
      <c r="D4968" s="7"/>
      <c r="E4968" s="7"/>
      <c r="F4968" s="7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</row>
    <row r="4969" spans="1:19" ht="13" x14ac:dyDescent="0.15">
      <c r="A4969" s="7"/>
      <c r="B4969" s="7"/>
      <c r="C4969" s="7"/>
      <c r="D4969" s="7"/>
      <c r="E4969" s="7"/>
      <c r="F4969" s="7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</row>
    <row r="4970" spans="1:19" ht="13" x14ac:dyDescent="0.15">
      <c r="A4970" s="7"/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</row>
    <row r="4971" spans="1:19" ht="13" x14ac:dyDescent="0.15">
      <c r="A4971" s="7"/>
      <c r="B4971" s="7"/>
      <c r="C4971" s="7"/>
      <c r="D4971" s="7"/>
      <c r="E4971" s="7"/>
      <c r="F4971" s="7"/>
      <c r="G4971" s="7"/>
      <c r="H4971" s="7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</row>
    <row r="4972" spans="1:19" ht="13" x14ac:dyDescent="0.15">
      <c r="A4972" s="7"/>
      <c r="B4972" s="7"/>
      <c r="C4972" s="7"/>
      <c r="D4972" s="7"/>
      <c r="E4972" s="7"/>
      <c r="F4972" s="7"/>
      <c r="G4972" s="7"/>
      <c r="H4972" s="7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</row>
    <row r="4973" spans="1:19" ht="13" x14ac:dyDescent="0.15">
      <c r="A4973" s="7"/>
      <c r="B4973" s="7"/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</row>
    <row r="4974" spans="1:19" ht="13" x14ac:dyDescent="0.15">
      <c r="A4974" s="7"/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</row>
    <row r="4975" spans="1:19" ht="13" x14ac:dyDescent="0.15">
      <c r="A4975" s="7"/>
      <c r="B4975" s="7"/>
      <c r="C4975" s="7"/>
      <c r="D4975" s="7"/>
      <c r="E4975" s="7"/>
      <c r="F4975" s="7"/>
      <c r="G4975" s="7"/>
      <c r="H4975" s="7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</row>
    <row r="4976" spans="1:19" ht="13" x14ac:dyDescent="0.15">
      <c r="A4976" s="7"/>
      <c r="B4976" s="7"/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</row>
    <row r="4977" spans="1:19" ht="13" x14ac:dyDescent="0.15">
      <c r="A4977" s="7"/>
      <c r="B4977" s="7"/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</row>
    <row r="4978" spans="1:19" ht="13" x14ac:dyDescent="0.15">
      <c r="A4978" s="7"/>
      <c r="B4978" s="7"/>
      <c r="C4978" s="7"/>
      <c r="D4978" s="7"/>
      <c r="E4978" s="7"/>
      <c r="F4978" s="7"/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</row>
    <row r="4979" spans="1:19" ht="13" x14ac:dyDescent="0.15">
      <c r="A4979" s="7"/>
      <c r="B4979" s="7"/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</row>
    <row r="4980" spans="1:19" ht="13" x14ac:dyDescent="0.15">
      <c r="A4980" s="7"/>
      <c r="B4980" s="7"/>
      <c r="C4980" s="7"/>
      <c r="D4980" s="7"/>
      <c r="E4980" s="7"/>
      <c r="F4980" s="7"/>
      <c r="G4980" s="7"/>
      <c r="H4980" s="7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</row>
    <row r="4981" spans="1:19" ht="13" x14ac:dyDescent="0.15">
      <c r="A4981" s="7"/>
      <c r="B4981" s="7"/>
      <c r="C4981" s="7"/>
      <c r="D4981" s="7"/>
      <c r="E4981" s="7"/>
      <c r="F4981" s="7"/>
      <c r="G4981" s="7"/>
      <c r="H4981" s="7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</row>
    <row r="4982" spans="1:19" ht="13" x14ac:dyDescent="0.15">
      <c r="A4982" s="7"/>
      <c r="B4982" s="7"/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</row>
    <row r="4983" spans="1:19" ht="13" x14ac:dyDescent="0.15">
      <c r="A4983" s="7"/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</row>
    <row r="4984" spans="1:19" ht="13" x14ac:dyDescent="0.15">
      <c r="A4984" s="7"/>
      <c r="B4984" s="7"/>
      <c r="C4984" s="7"/>
      <c r="D4984" s="7"/>
      <c r="E4984" s="7"/>
      <c r="F4984" s="7"/>
      <c r="G4984" s="7"/>
      <c r="H4984" s="7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</row>
    <row r="4985" spans="1:19" ht="13" x14ac:dyDescent="0.15">
      <c r="A4985" s="7"/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</row>
    <row r="4986" spans="1:19" ht="13" x14ac:dyDescent="0.15">
      <c r="A4986" s="7"/>
      <c r="B4986" s="7"/>
      <c r="C4986" s="7"/>
      <c r="D4986" s="7"/>
      <c r="E4986" s="7"/>
      <c r="F4986" s="7"/>
      <c r="G4986" s="7"/>
      <c r="H4986" s="7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</row>
    <row r="4987" spans="1:19" ht="13" x14ac:dyDescent="0.15">
      <c r="A4987" s="7"/>
      <c r="B4987" s="7"/>
      <c r="C4987" s="7"/>
      <c r="D4987" s="7"/>
      <c r="E4987" s="7"/>
      <c r="F4987" s="7"/>
      <c r="G4987" s="7"/>
      <c r="H4987" s="7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</row>
    <row r="4988" spans="1:19" ht="13" x14ac:dyDescent="0.15">
      <c r="A4988" s="7"/>
      <c r="B4988" s="7"/>
      <c r="C4988" s="7"/>
      <c r="D4988" s="7"/>
      <c r="E4988" s="7"/>
      <c r="F4988" s="7"/>
      <c r="G4988" s="7"/>
      <c r="H4988" s="7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</row>
    <row r="4989" spans="1:19" ht="13" x14ac:dyDescent="0.15">
      <c r="A4989" s="7"/>
      <c r="B4989" s="7"/>
      <c r="C4989" s="7"/>
      <c r="D4989" s="7"/>
      <c r="E4989" s="7"/>
      <c r="F4989" s="7"/>
      <c r="G4989" s="7"/>
      <c r="H4989" s="7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</row>
    <row r="4990" spans="1:19" ht="13" x14ac:dyDescent="0.15">
      <c r="A4990" s="7"/>
      <c r="B4990" s="7"/>
      <c r="C4990" s="7"/>
      <c r="D4990" s="7"/>
      <c r="E4990" s="7"/>
      <c r="F4990" s="7"/>
      <c r="G4990" s="7"/>
      <c r="H4990" s="7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</row>
    <row r="4991" spans="1:19" ht="13" x14ac:dyDescent="0.15">
      <c r="A4991" s="7"/>
      <c r="B4991" s="7"/>
      <c r="C4991" s="7"/>
      <c r="D4991" s="7"/>
      <c r="E4991" s="7"/>
      <c r="F4991" s="7"/>
      <c r="G4991" s="7"/>
      <c r="H4991" s="7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</row>
    <row r="4992" spans="1:19" ht="13" x14ac:dyDescent="0.15">
      <c r="A4992" s="7"/>
      <c r="B4992" s="7"/>
      <c r="C4992" s="7"/>
      <c r="D4992" s="7"/>
      <c r="E4992" s="7"/>
      <c r="F4992" s="7"/>
      <c r="G4992" s="7"/>
      <c r="H4992" s="7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</row>
    <row r="4993" spans="1:19" ht="13" x14ac:dyDescent="0.15">
      <c r="A4993" s="7"/>
      <c r="B4993" s="7"/>
      <c r="C4993" s="7"/>
      <c r="D4993" s="7"/>
      <c r="E4993" s="7"/>
      <c r="F4993" s="7"/>
      <c r="G4993" s="7"/>
      <c r="H4993" s="7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</row>
    <row r="4994" spans="1:19" ht="13" x14ac:dyDescent="0.15">
      <c r="A4994" s="7"/>
      <c r="B4994" s="7"/>
      <c r="C4994" s="7"/>
      <c r="D4994" s="7"/>
      <c r="E4994" s="7"/>
      <c r="F4994" s="7"/>
      <c r="G4994" s="7"/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</row>
    <row r="4995" spans="1:19" ht="13" x14ac:dyDescent="0.15">
      <c r="A4995" s="7"/>
      <c r="B4995" s="7"/>
      <c r="C4995" s="7"/>
      <c r="D4995" s="7"/>
      <c r="E4995" s="7"/>
      <c r="F4995" s="7"/>
      <c r="G4995" s="7"/>
      <c r="H4995" s="7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</row>
    <row r="4996" spans="1:19" ht="13" x14ac:dyDescent="0.15">
      <c r="A4996" s="7"/>
      <c r="B4996" s="7"/>
      <c r="C4996" s="7"/>
      <c r="D4996" s="7"/>
      <c r="E4996" s="7"/>
      <c r="F4996" s="7"/>
      <c r="G4996" s="7"/>
      <c r="H4996" s="7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</row>
    <row r="4997" spans="1:19" ht="13" x14ac:dyDescent="0.15">
      <c r="A4997" s="7"/>
      <c r="B4997" s="7"/>
      <c r="C4997" s="7"/>
      <c r="D4997" s="7"/>
      <c r="E4997" s="7"/>
      <c r="F4997" s="7"/>
      <c r="G4997" s="7"/>
      <c r="H4997" s="7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</row>
    <row r="4998" spans="1:19" ht="13" x14ac:dyDescent="0.15">
      <c r="A4998" s="7"/>
      <c r="B4998" s="7"/>
      <c r="C4998" s="7"/>
      <c r="D4998" s="7"/>
      <c r="E4998" s="7"/>
      <c r="F4998" s="7"/>
      <c r="G4998" s="7"/>
      <c r="H4998" s="7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</row>
    <row r="4999" spans="1:19" ht="13" x14ac:dyDescent="0.15">
      <c r="A4999" s="7"/>
      <c r="B4999" s="7"/>
      <c r="C4999" s="7"/>
      <c r="D4999" s="7"/>
      <c r="E4999" s="7"/>
      <c r="F4999" s="7"/>
      <c r="G4999" s="7"/>
      <c r="H4999" s="7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</row>
    <row r="5000" spans="1:19" ht="13" x14ac:dyDescent="0.15">
      <c r="A5000" s="7"/>
      <c r="B5000" s="7"/>
      <c r="C5000" s="7"/>
      <c r="D5000" s="7"/>
      <c r="E5000" s="7"/>
      <c r="F5000" s="7"/>
      <c r="G5000" s="7"/>
      <c r="H5000" s="7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</row>
    <row r="5001" spans="1:19" ht="13" x14ac:dyDescent="0.15">
      <c r="A5001" s="7"/>
      <c r="B5001" s="7"/>
      <c r="C5001" s="7"/>
      <c r="D5001" s="7"/>
      <c r="E5001" s="7"/>
      <c r="F5001" s="7"/>
      <c r="G5001" s="7"/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</row>
    <row r="5002" spans="1:19" ht="13" x14ac:dyDescent="0.15">
      <c r="A5002" s="7"/>
      <c r="B5002" s="7"/>
      <c r="C5002" s="7"/>
      <c r="D5002" s="7"/>
      <c r="E5002" s="7"/>
      <c r="F5002" s="7"/>
      <c r="G5002" s="7"/>
      <c r="H5002" s="7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</row>
    <row r="5003" spans="1:19" ht="13" x14ac:dyDescent="0.15">
      <c r="A5003" s="7"/>
      <c r="B5003" s="7"/>
      <c r="C5003" s="7"/>
      <c r="D5003" s="7"/>
      <c r="E5003" s="7"/>
      <c r="F5003" s="7"/>
      <c r="G5003" s="7"/>
      <c r="H5003" s="7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</row>
    <row r="5004" spans="1:19" ht="13" x14ac:dyDescent="0.15">
      <c r="A5004" s="7"/>
      <c r="B5004" s="7"/>
      <c r="C5004" s="7"/>
      <c r="D5004" s="7"/>
      <c r="E5004" s="7"/>
      <c r="F5004" s="7"/>
      <c r="G5004" s="7"/>
      <c r="H5004" s="7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</row>
    <row r="5005" spans="1:19" ht="13" x14ac:dyDescent="0.15">
      <c r="A5005" s="7"/>
      <c r="B5005" s="7"/>
      <c r="C5005" s="7"/>
      <c r="D5005" s="7"/>
      <c r="E5005" s="7"/>
      <c r="F5005" s="7"/>
      <c r="G5005" s="7"/>
      <c r="H5005" s="7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</row>
    <row r="5006" spans="1:19" ht="13" x14ac:dyDescent="0.15">
      <c r="A5006" s="7"/>
      <c r="B5006" s="7"/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</row>
    <row r="5007" spans="1:19" ht="13" x14ac:dyDescent="0.15">
      <c r="A5007" s="7"/>
      <c r="B5007" s="7"/>
      <c r="C5007" s="7"/>
      <c r="D5007" s="7"/>
      <c r="E5007" s="7"/>
      <c r="F5007" s="7"/>
      <c r="G5007" s="7"/>
      <c r="H5007" s="7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</row>
    <row r="5008" spans="1:19" ht="13" x14ac:dyDescent="0.15">
      <c r="A5008" s="7"/>
      <c r="B5008" s="7"/>
      <c r="C5008" s="7"/>
      <c r="D5008" s="7"/>
      <c r="E5008" s="7"/>
      <c r="F5008" s="7"/>
      <c r="G5008" s="7"/>
      <c r="H5008" s="7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</row>
    <row r="5009" spans="1:19" ht="13" x14ac:dyDescent="0.15">
      <c r="A5009" s="7"/>
      <c r="B5009" s="7"/>
      <c r="C5009" s="7"/>
      <c r="D5009" s="7"/>
      <c r="E5009" s="7"/>
      <c r="F5009" s="7"/>
      <c r="G5009" s="7"/>
      <c r="H5009" s="7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</row>
    <row r="5010" spans="1:19" ht="13" x14ac:dyDescent="0.15">
      <c r="A5010" s="7"/>
      <c r="B5010" s="7"/>
      <c r="C5010" s="7"/>
      <c r="D5010" s="7"/>
      <c r="E5010" s="7"/>
      <c r="F5010" s="7"/>
      <c r="G5010" s="7"/>
      <c r="H5010" s="7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</row>
    <row r="5011" spans="1:19" ht="13" x14ac:dyDescent="0.15">
      <c r="A5011" s="7"/>
      <c r="B5011" s="7"/>
      <c r="C5011" s="7"/>
      <c r="D5011" s="7"/>
      <c r="E5011" s="7"/>
      <c r="F5011" s="7"/>
      <c r="G5011" s="7"/>
      <c r="H5011" s="7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</row>
    <row r="5012" spans="1:19" ht="13" x14ac:dyDescent="0.15">
      <c r="A5012" s="7"/>
      <c r="B5012" s="7"/>
      <c r="C5012" s="7"/>
      <c r="D5012" s="7"/>
      <c r="E5012" s="7"/>
      <c r="F5012" s="7"/>
      <c r="G5012" s="7"/>
      <c r="H5012" s="7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</row>
    <row r="5013" spans="1:19" ht="13" x14ac:dyDescent="0.15">
      <c r="A5013" s="7"/>
      <c r="B5013" s="7"/>
      <c r="C5013" s="7"/>
      <c r="D5013" s="7"/>
      <c r="E5013" s="7"/>
      <c r="F5013" s="7"/>
      <c r="G5013" s="7"/>
      <c r="H5013" s="7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</row>
    <row r="5014" spans="1:19" ht="13" x14ac:dyDescent="0.15">
      <c r="A5014" s="7"/>
      <c r="B5014" s="7"/>
      <c r="C5014" s="7"/>
      <c r="D5014" s="7"/>
      <c r="E5014" s="7"/>
      <c r="F5014" s="7"/>
      <c r="G5014" s="7"/>
      <c r="H5014" s="7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</row>
    <row r="5015" spans="1:19" ht="13" x14ac:dyDescent="0.15">
      <c r="A5015" s="7"/>
      <c r="B5015" s="7"/>
      <c r="C5015" s="7"/>
      <c r="D5015" s="7"/>
      <c r="E5015" s="7"/>
      <c r="F5015" s="7"/>
      <c r="G5015" s="7"/>
      <c r="H5015" s="7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</row>
    <row r="5016" spans="1:19" ht="13" x14ac:dyDescent="0.15">
      <c r="A5016" s="7"/>
      <c r="B5016" s="7"/>
      <c r="C5016" s="7"/>
      <c r="D5016" s="7"/>
      <c r="E5016" s="7"/>
      <c r="F5016" s="7"/>
      <c r="G5016" s="7"/>
      <c r="H5016" s="7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</row>
    <row r="5017" spans="1:19" ht="13" x14ac:dyDescent="0.15">
      <c r="A5017" s="7"/>
      <c r="B5017" s="7"/>
      <c r="C5017" s="7"/>
      <c r="D5017" s="7"/>
      <c r="E5017" s="7"/>
      <c r="F5017" s="7"/>
      <c r="G5017" s="7"/>
      <c r="H5017" s="7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</row>
    <row r="5018" spans="1:19" ht="13" x14ac:dyDescent="0.15">
      <c r="A5018" s="7"/>
      <c r="B5018" s="7"/>
      <c r="C5018" s="7"/>
      <c r="D5018" s="7"/>
      <c r="E5018" s="7"/>
      <c r="F5018" s="7"/>
      <c r="G5018" s="7"/>
      <c r="H5018" s="7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</row>
    <row r="5019" spans="1:19" ht="13" x14ac:dyDescent="0.15">
      <c r="A5019" s="7"/>
      <c r="B5019" s="7"/>
      <c r="C5019" s="7"/>
      <c r="D5019" s="7"/>
      <c r="E5019" s="7"/>
      <c r="F5019" s="7"/>
      <c r="G5019" s="7"/>
      <c r="H5019" s="7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</row>
    <row r="5020" spans="1:19" ht="13" x14ac:dyDescent="0.15">
      <c r="A5020" s="7"/>
      <c r="B5020" s="7"/>
      <c r="C5020" s="7"/>
      <c r="D5020" s="7"/>
      <c r="E5020" s="7"/>
      <c r="F5020" s="7"/>
      <c r="G5020" s="7"/>
      <c r="H5020" s="7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</row>
    <row r="5021" spans="1:19" ht="13" x14ac:dyDescent="0.15">
      <c r="A5021" s="7"/>
      <c r="B5021" s="7"/>
      <c r="C5021" s="7"/>
      <c r="D5021" s="7"/>
      <c r="E5021" s="7"/>
      <c r="F5021" s="7"/>
      <c r="G5021" s="7"/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</row>
    <row r="5022" spans="1:19" ht="13" x14ac:dyDescent="0.15">
      <c r="A5022" s="7"/>
      <c r="B5022" s="7"/>
      <c r="C5022" s="7"/>
      <c r="D5022" s="7"/>
      <c r="E5022" s="7"/>
      <c r="F5022" s="7"/>
      <c r="G5022" s="7"/>
      <c r="H5022" s="7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</row>
    <row r="5023" spans="1:19" ht="13" x14ac:dyDescent="0.15">
      <c r="A5023" s="7"/>
      <c r="B5023" s="7"/>
      <c r="C5023" s="7"/>
      <c r="D5023" s="7"/>
      <c r="E5023" s="7"/>
      <c r="F5023" s="7"/>
      <c r="G5023" s="7"/>
      <c r="H5023" s="7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</row>
    <row r="5024" spans="1:19" ht="13" x14ac:dyDescent="0.15">
      <c r="A5024" s="7"/>
      <c r="B5024" s="7"/>
      <c r="C5024" s="7"/>
      <c r="D5024" s="7"/>
      <c r="E5024" s="7"/>
      <c r="F5024" s="7"/>
      <c r="G5024" s="7"/>
      <c r="H5024" s="7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</row>
    <row r="5025" spans="1:19" ht="13" x14ac:dyDescent="0.15">
      <c r="A5025" s="7"/>
      <c r="B5025" s="7"/>
      <c r="C5025" s="7"/>
      <c r="D5025" s="7"/>
      <c r="E5025" s="7"/>
      <c r="F5025" s="7"/>
      <c r="G5025" s="7"/>
      <c r="H5025" s="7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</row>
    <row r="5026" spans="1:19" ht="13" x14ac:dyDescent="0.15">
      <c r="A5026" s="7"/>
      <c r="B5026" s="7"/>
      <c r="C5026" s="7"/>
      <c r="D5026" s="7"/>
      <c r="E5026" s="7"/>
      <c r="F5026" s="7"/>
      <c r="G5026" s="7"/>
      <c r="H5026" s="7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</row>
    <row r="5027" spans="1:19" ht="13" x14ac:dyDescent="0.15">
      <c r="A5027" s="7"/>
      <c r="B5027" s="7"/>
      <c r="C5027" s="7"/>
      <c r="D5027" s="7"/>
      <c r="E5027" s="7"/>
      <c r="F5027" s="7"/>
      <c r="G5027" s="7"/>
      <c r="H5027" s="7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</row>
    <row r="5028" spans="1:19" ht="13" x14ac:dyDescent="0.15">
      <c r="A5028" s="7"/>
      <c r="B5028" s="7"/>
      <c r="C5028" s="7"/>
      <c r="D5028" s="7"/>
      <c r="E5028" s="7"/>
      <c r="F5028" s="7"/>
      <c r="G5028" s="7"/>
      <c r="H5028" s="7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</row>
    <row r="5029" spans="1:19" ht="13" x14ac:dyDescent="0.15">
      <c r="A5029" s="7"/>
      <c r="B5029" s="7"/>
      <c r="C5029" s="7"/>
      <c r="D5029" s="7"/>
      <c r="E5029" s="7"/>
      <c r="F5029" s="7"/>
      <c r="G5029" s="7"/>
      <c r="H5029" s="7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</row>
    <row r="5030" spans="1:19" ht="13" x14ac:dyDescent="0.15">
      <c r="A5030" s="7"/>
      <c r="B5030" s="7"/>
      <c r="C5030" s="7"/>
      <c r="D5030" s="7"/>
      <c r="E5030" s="7"/>
      <c r="F5030" s="7"/>
      <c r="G5030" s="7"/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</row>
    <row r="5031" spans="1:19" ht="13" x14ac:dyDescent="0.15">
      <c r="A5031" s="7"/>
      <c r="B5031" s="7"/>
      <c r="C5031" s="7"/>
      <c r="D5031" s="7"/>
      <c r="E5031" s="7"/>
      <c r="F5031" s="7"/>
      <c r="G5031" s="7"/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</row>
    <row r="5032" spans="1:19" ht="13" x14ac:dyDescent="0.15">
      <c r="A5032" s="7"/>
      <c r="B5032" s="7"/>
      <c r="C5032" s="7"/>
      <c r="D5032" s="7"/>
      <c r="E5032" s="7"/>
      <c r="F5032" s="7"/>
      <c r="G5032" s="7"/>
      <c r="H5032" s="7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</row>
    <row r="5033" spans="1:19" ht="13" x14ac:dyDescent="0.15">
      <c r="A5033" s="7"/>
      <c r="B5033" s="7"/>
      <c r="C5033" s="7"/>
      <c r="D5033" s="7"/>
      <c r="E5033" s="7"/>
      <c r="F5033" s="7"/>
      <c r="G5033" s="7"/>
      <c r="H5033" s="7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</row>
    <row r="5034" spans="1:19" ht="13" x14ac:dyDescent="0.15">
      <c r="A5034" s="7"/>
      <c r="B5034" s="7"/>
      <c r="C5034" s="7"/>
      <c r="D5034" s="7"/>
      <c r="E5034" s="7"/>
      <c r="F5034" s="7"/>
      <c r="G5034" s="7"/>
      <c r="H5034" s="7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</row>
    <row r="5035" spans="1:19" ht="13" x14ac:dyDescent="0.15">
      <c r="A5035" s="7"/>
      <c r="B5035" s="7"/>
      <c r="C5035" s="7"/>
      <c r="D5035" s="7"/>
      <c r="E5035" s="7"/>
      <c r="F5035" s="7"/>
      <c r="G5035" s="7"/>
      <c r="H5035" s="7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</row>
    <row r="5036" spans="1:19" ht="13" x14ac:dyDescent="0.15">
      <c r="A5036" s="7"/>
      <c r="B5036" s="7"/>
      <c r="C5036" s="7"/>
      <c r="D5036" s="7"/>
      <c r="E5036" s="7"/>
      <c r="F5036" s="7"/>
      <c r="G5036" s="7"/>
      <c r="H5036" s="7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</row>
    <row r="5037" spans="1:19" ht="13" x14ac:dyDescent="0.15">
      <c r="A5037" s="7"/>
      <c r="B5037" s="7"/>
      <c r="C5037" s="7"/>
      <c r="D5037" s="7"/>
      <c r="E5037" s="7"/>
      <c r="F5037" s="7"/>
      <c r="G5037" s="7"/>
      <c r="H5037" s="7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</row>
    <row r="5038" spans="1:19" ht="13" x14ac:dyDescent="0.15">
      <c r="A5038" s="7"/>
      <c r="B5038" s="7"/>
      <c r="C5038" s="7"/>
      <c r="D5038" s="7"/>
      <c r="E5038" s="7"/>
      <c r="F5038" s="7"/>
      <c r="G5038" s="7"/>
      <c r="H5038" s="7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</row>
    <row r="5039" spans="1:19" ht="13" x14ac:dyDescent="0.15">
      <c r="A5039" s="7"/>
      <c r="B5039" s="7"/>
      <c r="C5039" s="7"/>
      <c r="D5039" s="7"/>
      <c r="E5039" s="7"/>
      <c r="F5039" s="7"/>
      <c r="G5039" s="7"/>
      <c r="H5039" s="7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</row>
    <row r="5040" spans="1:19" ht="13" x14ac:dyDescent="0.15">
      <c r="A5040" s="7"/>
      <c r="B5040" s="7"/>
      <c r="C5040" s="7"/>
      <c r="D5040" s="7"/>
      <c r="E5040" s="7"/>
      <c r="F5040" s="7"/>
      <c r="G5040" s="7"/>
      <c r="H5040" s="7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</row>
    <row r="5041" spans="1:19" ht="13" x14ac:dyDescent="0.15">
      <c r="A5041" s="7"/>
      <c r="B5041" s="7"/>
      <c r="C5041" s="7"/>
      <c r="D5041" s="7"/>
      <c r="E5041" s="7"/>
      <c r="F5041" s="7"/>
      <c r="G5041" s="7"/>
      <c r="H5041" s="7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</row>
    <row r="5042" spans="1:19" ht="13" x14ac:dyDescent="0.15">
      <c r="A5042" s="7"/>
      <c r="B5042" s="7"/>
      <c r="C5042" s="7"/>
      <c r="D5042" s="7"/>
      <c r="E5042" s="7"/>
      <c r="F5042" s="7"/>
      <c r="G5042" s="7"/>
      <c r="H5042" s="7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</row>
    <row r="5043" spans="1:19" ht="13" x14ac:dyDescent="0.15">
      <c r="A5043" s="7"/>
      <c r="B5043" s="7"/>
      <c r="C5043" s="7"/>
      <c r="D5043" s="7"/>
      <c r="E5043" s="7"/>
      <c r="F5043" s="7"/>
      <c r="G5043" s="7"/>
      <c r="H5043" s="7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</row>
    <row r="5044" spans="1:19" ht="13" x14ac:dyDescent="0.15">
      <c r="A5044" s="7"/>
      <c r="B5044" s="7"/>
      <c r="C5044" s="7"/>
      <c r="D5044" s="7"/>
      <c r="E5044" s="7"/>
      <c r="F5044" s="7"/>
      <c r="G5044" s="7"/>
      <c r="H5044" s="7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</row>
    <row r="5045" spans="1:19" ht="13" x14ac:dyDescent="0.15">
      <c r="A5045" s="7"/>
      <c r="B5045" s="7"/>
      <c r="C5045" s="7"/>
      <c r="D5045" s="7"/>
      <c r="E5045" s="7"/>
      <c r="F5045" s="7"/>
      <c r="G5045" s="7"/>
      <c r="H5045" s="7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</row>
    <row r="5046" spans="1:19" ht="13" x14ac:dyDescent="0.15">
      <c r="A5046" s="7"/>
      <c r="B5046" s="7"/>
      <c r="C5046" s="7"/>
      <c r="D5046" s="7"/>
      <c r="E5046" s="7"/>
      <c r="F5046" s="7"/>
      <c r="G5046" s="7"/>
      <c r="H5046" s="7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</row>
    <row r="5047" spans="1:19" ht="13" x14ac:dyDescent="0.15">
      <c r="A5047" s="7"/>
      <c r="B5047" s="7"/>
      <c r="C5047" s="7"/>
      <c r="D5047" s="7"/>
      <c r="E5047" s="7"/>
      <c r="F5047" s="7"/>
      <c r="G5047" s="7"/>
      <c r="H5047" s="7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</row>
    <row r="5048" spans="1:19" ht="13" x14ac:dyDescent="0.15">
      <c r="A5048" s="7"/>
      <c r="B5048" s="7"/>
      <c r="C5048" s="7"/>
      <c r="D5048" s="7"/>
      <c r="E5048" s="7"/>
      <c r="F5048" s="7"/>
      <c r="G5048" s="7"/>
      <c r="H5048" s="7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</row>
    <row r="5049" spans="1:19" ht="13" x14ac:dyDescent="0.15">
      <c r="A5049" s="7"/>
      <c r="B5049" s="7"/>
      <c r="C5049" s="7"/>
      <c r="D5049" s="7"/>
      <c r="E5049" s="7"/>
      <c r="F5049" s="7"/>
      <c r="G5049" s="7"/>
      <c r="H5049" s="7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</row>
    <row r="5050" spans="1:19" ht="13" x14ac:dyDescent="0.15">
      <c r="A5050" s="7"/>
      <c r="B5050" s="7"/>
      <c r="C5050" s="7"/>
      <c r="D5050" s="7"/>
      <c r="E5050" s="7"/>
      <c r="F5050" s="7"/>
      <c r="G5050" s="7"/>
      <c r="H5050" s="7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</row>
    <row r="5051" spans="1:19" ht="13" x14ac:dyDescent="0.15">
      <c r="A5051" s="7"/>
      <c r="B5051" s="7"/>
      <c r="C5051" s="7"/>
      <c r="D5051" s="7"/>
      <c r="E5051" s="7"/>
      <c r="F5051" s="7"/>
      <c r="G5051" s="7"/>
      <c r="H5051" s="7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</row>
    <row r="5052" spans="1:19" ht="13" x14ac:dyDescent="0.15">
      <c r="A5052" s="7"/>
      <c r="B5052" s="7"/>
      <c r="C5052" s="7"/>
      <c r="D5052" s="7"/>
      <c r="E5052" s="7"/>
      <c r="F5052" s="7"/>
      <c r="G5052" s="7"/>
      <c r="H5052" s="7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</row>
    <row r="5053" spans="1:19" ht="13" x14ac:dyDescent="0.15">
      <c r="A5053" s="7"/>
      <c r="B5053" s="7"/>
      <c r="C5053" s="7"/>
      <c r="D5053" s="7"/>
      <c r="E5053" s="7"/>
      <c r="F5053" s="7"/>
      <c r="G5053" s="7"/>
      <c r="H5053" s="7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</row>
    <row r="5054" spans="1:19" ht="13" x14ac:dyDescent="0.15">
      <c r="A5054" s="7"/>
      <c r="B5054" s="7"/>
      <c r="C5054" s="7"/>
      <c r="D5054" s="7"/>
      <c r="E5054" s="7"/>
      <c r="F5054" s="7"/>
      <c r="G5054" s="7"/>
      <c r="H5054" s="7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</row>
    <row r="5055" spans="1:19" ht="13" x14ac:dyDescent="0.15">
      <c r="A5055" s="7"/>
      <c r="B5055" s="7"/>
      <c r="C5055" s="7"/>
      <c r="D5055" s="7"/>
      <c r="E5055" s="7"/>
      <c r="F5055" s="7"/>
      <c r="G5055" s="7"/>
      <c r="H5055" s="7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</row>
    <row r="5056" spans="1:19" ht="13" x14ac:dyDescent="0.15">
      <c r="A5056" s="7"/>
      <c r="B5056" s="7"/>
      <c r="C5056" s="7"/>
      <c r="D5056" s="7"/>
      <c r="E5056" s="7"/>
      <c r="F5056" s="7"/>
      <c r="G5056" s="7"/>
      <c r="H5056" s="7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</row>
    <row r="5057" spans="1:19" ht="13" x14ac:dyDescent="0.15">
      <c r="A5057" s="7"/>
      <c r="B5057" s="7"/>
      <c r="C5057" s="7"/>
      <c r="D5057" s="7"/>
      <c r="E5057" s="7"/>
      <c r="F5057" s="7"/>
      <c r="G5057" s="7"/>
      <c r="H5057" s="7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</row>
    <row r="5058" spans="1:19" ht="13" x14ac:dyDescent="0.15">
      <c r="A5058" s="7"/>
      <c r="B5058" s="7"/>
      <c r="C5058" s="7"/>
      <c r="D5058" s="7"/>
      <c r="E5058" s="7"/>
      <c r="F5058" s="7"/>
      <c r="G5058" s="7"/>
      <c r="H5058" s="7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</row>
    <row r="5059" spans="1:19" ht="13" x14ac:dyDescent="0.15">
      <c r="A5059" s="7"/>
      <c r="B5059" s="7"/>
      <c r="C5059" s="7"/>
      <c r="D5059" s="7"/>
      <c r="E5059" s="7"/>
      <c r="F5059" s="7"/>
      <c r="G5059" s="7"/>
      <c r="H5059" s="7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</row>
    <row r="5060" spans="1:19" ht="13" x14ac:dyDescent="0.15">
      <c r="A5060" s="7"/>
      <c r="B5060" s="7"/>
      <c r="C5060" s="7"/>
      <c r="D5060" s="7"/>
      <c r="E5060" s="7"/>
      <c r="F5060" s="7"/>
      <c r="G5060" s="7"/>
      <c r="H5060" s="7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</row>
    <row r="5061" spans="1:19" ht="13" x14ac:dyDescent="0.15">
      <c r="A5061" s="7"/>
      <c r="B5061" s="7"/>
      <c r="C5061" s="7"/>
      <c r="D5061" s="7"/>
      <c r="E5061" s="7"/>
      <c r="F5061" s="7"/>
      <c r="G5061" s="7"/>
      <c r="H5061" s="7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</row>
    <row r="5062" spans="1:19" ht="13" x14ac:dyDescent="0.15">
      <c r="A5062" s="7"/>
      <c r="B5062" s="7"/>
      <c r="C5062" s="7"/>
      <c r="D5062" s="7"/>
      <c r="E5062" s="7"/>
      <c r="F5062" s="7"/>
      <c r="G5062" s="7"/>
      <c r="H5062" s="7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</row>
    <row r="5063" spans="1:19" ht="13" x14ac:dyDescent="0.15">
      <c r="A5063" s="7"/>
      <c r="B5063" s="7"/>
      <c r="C5063" s="7"/>
      <c r="D5063" s="7"/>
      <c r="E5063" s="7"/>
      <c r="F5063" s="7"/>
      <c r="G5063" s="7"/>
      <c r="H5063" s="7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</row>
    <row r="5064" spans="1:19" ht="13" x14ac:dyDescent="0.15">
      <c r="A5064" s="7"/>
      <c r="B5064" s="7"/>
      <c r="C5064" s="7"/>
      <c r="D5064" s="7"/>
      <c r="E5064" s="7"/>
      <c r="F5064" s="7"/>
      <c r="G5064" s="7"/>
      <c r="H5064" s="7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</row>
    <row r="5065" spans="1:19" ht="13" x14ac:dyDescent="0.15">
      <c r="A5065" s="7"/>
      <c r="B5065" s="7"/>
      <c r="C5065" s="7"/>
      <c r="D5065" s="7"/>
      <c r="E5065" s="7"/>
      <c r="F5065" s="7"/>
      <c r="G5065" s="7"/>
      <c r="H5065" s="7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</row>
    <row r="5066" spans="1:19" ht="13" x14ac:dyDescent="0.15">
      <c r="A5066" s="7"/>
      <c r="B5066" s="7"/>
      <c r="C5066" s="7"/>
      <c r="D5066" s="7"/>
      <c r="E5066" s="7"/>
      <c r="F5066" s="7"/>
      <c r="G5066" s="7"/>
      <c r="H5066" s="7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</row>
    <row r="5067" spans="1:19" ht="13" x14ac:dyDescent="0.15">
      <c r="A5067" s="7"/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</row>
    <row r="5068" spans="1:19" ht="13" x14ac:dyDescent="0.15">
      <c r="A5068" s="7"/>
      <c r="B5068" s="7"/>
      <c r="C5068" s="7"/>
      <c r="D5068" s="7"/>
      <c r="E5068" s="7"/>
      <c r="F5068" s="7"/>
      <c r="G5068" s="7"/>
      <c r="H5068" s="7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</row>
    <row r="5069" spans="1:19" ht="13" x14ac:dyDescent="0.15">
      <c r="A5069" s="7"/>
      <c r="B5069" s="7"/>
      <c r="C5069" s="7"/>
      <c r="D5069" s="7"/>
      <c r="E5069" s="7"/>
      <c r="F5069" s="7"/>
      <c r="G5069" s="7"/>
      <c r="H5069" s="7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</row>
    <row r="5070" spans="1:19" ht="13" x14ac:dyDescent="0.15">
      <c r="A5070" s="7"/>
      <c r="B5070" s="7"/>
      <c r="C5070" s="7"/>
      <c r="D5070" s="7"/>
      <c r="E5070" s="7"/>
      <c r="F5070" s="7"/>
      <c r="G5070" s="7"/>
      <c r="H5070" s="7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</row>
    <row r="5071" spans="1:19" ht="13" x14ac:dyDescent="0.15">
      <c r="A5071" s="7"/>
      <c r="B5071" s="7"/>
      <c r="C5071" s="7"/>
      <c r="D5071" s="7"/>
      <c r="E5071" s="7"/>
      <c r="F5071" s="7"/>
      <c r="G5071" s="7"/>
      <c r="H5071" s="7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</row>
    <row r="5072" spans="1:19" ht="13" x14ac:dyDescent="0.15">
      <c r="A5072" s="7"/>
      <c r="B5072" s="7"/>
      <c r="C5072" s="7"/>
      <c r="D5072" s="7"/>
      <c r="E5072" s="7"/>
      <c r="F5072" s="7"/>
      <c r="G5072" s="7"/>
      <c r="H5072" s="7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</row>
    <row r="5073" spans="1:19" ht="13" x14ac:dyDescent="0.15">
      <c r="A5073" s="7"/>
      <c r="B5073" s="7"/>
      <c r="C5073" s="7"/>
      <c r="D5073" s="7"/>
      <c r="E5073" s="7"/>
      <c r="F5073" s="7"/>
      <c r="G5073" s="7"/>
      <c r="H5073" s="7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</row>
    <row r="5074" spans="1:19" ht="13" x14ac:dyDescent="0.15">
      <c r="A5074" s="7"/>
      <c r="B5074" s="7"/>
      <c r="C5074" s="7"/>
      <c r="D5074" s="7"/>
      <c r="E5074" s="7"/>
      <c r="F5074" s="7"/>
      <c r="G5074" s="7"/>
      <c r="H5074" s="7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</row>
    <row r="5075" spans="1:19" ht="13" x14ac:dyDescent="0.15">
      <c r="A5075" s="7"/>
      <c r="B5075" s="7"/>
      <c r="C5075" s="7"/>
      <c r="D5075" s="7"/>
      <c r="E5075" s="7"/>
      <c r="F5075" s="7"/>
      <c r="G5075" s="7"/>
      <c r="H5075" s="7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</row>
    <row r="5076" spans="1:19" ht="13" x14ac:dyDescent="0.15">
      <c r="A5076" s="7"/>
      <c r="B5076" s="7"/>
      <c r="C5076" s="7"/>
      <c r="D5076" s="7"/>
      <c r="E5076" s="7"/>
      <c r="F5076" s="7"/>
      <c r="G5076" s="7"/>
      <c r="H5076" s="7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</row>
    <row r="5077" spans="1:19" ht="13" x14ac:dyDescent="0.15">
      <c r="A5077" s="7"/>
      <c r="B5077" s="7"/>
      <c r="C5077" s="7"/>
      <c r="D5077" s="7"/>
      <c r="E5077" s="7"/>
      <c r="F5077" s="7"/>
      <c r="G5077" s="7"/>
      <c r="H5077" s="7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</row>
    <row r="5078" spans="1:19" ht="13" x14ac:dyDescent="0.15">
      <c r="A5078" s="7"/>
      <c r="B5078" s="7"/>
      <c r="C5078" s="7"/>
      <c r="D5078" s="7"/>
      <c r="E5078" s="7"/>
      <c r="F5078" s="7"/>
      <c r="G5078" s="7"/>
      <c r="H5078" s="7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</row>
    <row r="5079" spans="1:19" ht="13" x14ac:dyDescent="0.15">
      <c r="A5079" s="7"/>
      <c r="B5079" s="7"/>
      <c r="C5079" s="7"/>
      <c r="D5079" s="7"/>
      <c r="E5079" s="7"/>
      <c r="F5079" s="7"/>
      <c r="G5079" s="7"/>
      <c r="H5079" s="7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</row>
    <row r="5080" spans="1:19" ht="13" x14ac:dyDescent="0.15">
      <c r="A5080" s="7"/>
      <c r="B5080" s="7"/>
      <c r="C5080" s="7"/>
      <c r="D5080" s="7"/>
      <c r="E5080" s="7"/>
      <c r="F5080" s="7"/>
      <c r="G5080" s="7"/>
      <c r="H5080" s="7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</row>
    <row r="5081" spans="1:19" ht="13" x14ac:dyDescent="0.15">
      <c r="A5081" s="7"/>
      <c r="B5081" s="7"/>
      <c r="C5081" s="7"/>
      <c r="D5081" s="7"/>
      <c r="E5081" s="7"/>
      <c r="F5081" s="7"/>
      <c r="G5081" s="7"/>
      <c r="H5081" s="7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</row>
    <row r="5082" spans="1:19" ht="13" x14ac:dyDescent="0.15">
      <c r="A5082" s="7"/>
      <c r="B5082" s="7"/>
      <c r="C5082" s="7"/>
      <c r="D5082" s="7"/>
      <c r="E5082" s="7"/>
      <c r="F5082" s="7"/>
      <c r="G5082" s="7"/>
      <c r="H5082" s="7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</row>
    <row r="5083" spans="1:19" ht="13" x14ac:dyDescent="0.15">
      <c r="A5083" s="7"/>
      <c r="B5083" s="7"/>
      <c r="C5083" s="7"/>
      <c r="D5083" s="7"/>
      <c r="E5083" s="7"/>
      <c r="F5083" s="7"/>
      <c r="G5083" s="7"/>
      <c r="H5083" s="7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</row>
    <row r="5084" spans="1:19" ht="13" x14ac:dyDescent="0.15">
      <c r="A5084" s="7"/>
      <c r="B5084" s="7"/>
      <c r="C5084" s="7"/>
      <c r="D5084" s="7"/>
      <c r="E5084" s="7"/>
      <c r="F5084" s="7"/>
      <c r="G5084" s="7"/>
      <c r="H5084" s="7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</row>
    <row r="5085" spans="1:19" ht="13" x14ac:dyDescent="0.15">
      <c r="A5085" s="7"/>
      <c r="B5085" s="7"/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</row>
    <row r="5086" spans="1:19" ht="13" x14ac:dyDescent="0.15">
      <c r="A5086" s="7"/>
      <c r="B5086" s="7"/>
      <c r="C5086" s="7"/>
      <c r="D5086" s="7"/>
      <c r="E5086" s="7"/>
      <c r="F5086" s="7"/>
      <c r="G5086" s="7"/>
      <c r="H5086" s="7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</row>
    <row r="5087" spans="1:19" ht="13" x14ac:dyDescent="0.15">
      <c r="A5087" s="7"/>
      <c r="B5087" s="7"/>
      <c r="C5087" s="7"/>
      <c r="D5087" s="7"/>
      <c r="E5087" s="7"/>
      <c r="F5087" s="7"/>
      <c r="G5087" s="7"/>
      <c r="H5087" s="7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</row>
    <row r="5088" spans="1:19" ht="13" x14ac:dyDescent="0.15">
      <c r="A5088" s="7"/>
      <c r="B5088" s="7"/>
      <c r="C5088" s="7"/>
      <c r="D5088" s="7"/>
      <c r="E5088" s="7"/>
      <c r="F5088" s="7"/>
      <c r="G5088" s="7"/>
      <c r="H5088" s="7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</row>
    <row r="5089" spans="1:19" ht="13" x14ac:dyDescent="0.15">
      <c r="A5089" s="7"/>
      <c r="B5089" s="7"/>
      <c r="C5089" s="7"/>
      <c r="D5089" s="7"/>
      <c r="E5089" s="7"/>
      <c r="F5089" s="7"/>
      <c r="G5089" s="7"/>
      <c r="H5089" s="7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</row>
    <row r="5090" spans="1:19" ht="13" x14ac:dyDescent="0.15">
      <c r="A5090" s="7"/>
      <c r="B5090" s="7"/>
      <c r="C5090" s="7"/>
      <c r="D5090" s="7"/>
      <c r="E5090" s="7"/>
      <c r="F5090" s="7"/>
      <c r="G5090" s="7"/>
      <c r="H5090" s="7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</row>
    <row r="5091" spans="1:19" ht="13" x14ac:dyDescent="0.15">
      <c r="A5091" s="7"/>
      <c r="B5091" s="7"/>
      <c r="C5091" s="7"/>
      <c r="D5091" s="7"/>
      <c r="E5091" s="7"/>
      <c r="F5091" s="7"/>
      <c r="G5091" s="7"/>
      <c r="H5091" s="7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</row>
    <row r="5092" spans="1:19" ht="13" x14ac:dyDescent="0.15">
      <c r="A5092" s="7"/>
      <c r="B5092" s="7"/>
      <c r="C5092" s="7"/>
      <c r="D5092" s="7"/>
      <c r="E5092" s="7"/>
      <c r="F5092" s="7"/>
      <c r="G5092" s="7"/>
      <c r="H5092" s="7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</row>
    <row r="5093" spans="1:19" ht="13" x14ac:dyDescent="0.15">
      <c r="A5093" s="7"/>
      <c r="B5093" s="7"/>
      <c r="C5093" s="7"/>
      <c r="D5093" s="7"/>
      <c r="E5093" s="7"/>
      <c r="F5093" s="7"/>
      <c r="G5093" s="7"/>
      <c r="H5093" s="7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</row>
    <row r="5094" spans="1:19" ht="13" x14ac:dyDescent="0.15">
      <c r="A5094" s="7"/>
      <c r="B5094" s="7"/>
      <c r="C5094" s="7"/>
      <c r="D5094" s="7"/>
      <c r="E5094" s="7"/>
      <c r="F5094" s="7"/>
      <c r="G5094" s="7"/>
      <c r="H5094" s="7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</row>
    <row r="5095" spans="1:19" ht="13" x14ac:dyDescent="0.15">
      <c r="A5095" s="7"/>
      <c r="B5095" s="7"/>
      <c r="C5095" s="7"/>
      <c r="D5095" s="7"/>
      <c r="E5095" s="7"/>
      <c r="F5095" s="7"/>
      <c r="G5095" s="7"/>
      <c r="H5095" s="7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</row>
    <row r="5096" spans="1:19" ht="13" x14ac:dyDescent="0.15">
      <c r="A5096" s="7"/>
      <c r="B5096" s="7"/>
      <c r="C5096" s="7"/>
      <c r="D5096" s="7"/>
      <c r="E5096" s="7"/>
      <c r="F5096" s="7"/>
      <c r="G5096" s="7"/>
      <c r="H5096" s="7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</row>
    <row r="5097" spans="1:19" ht="13" x14ac:dyDescent="0.15">
      <c r="A5097" s="7"/>
      <c r="B5097" s="7"/>
      <c r="C5097" s="7"/>
      <c r="D5097" s="7"/>
      <c r="E5097" s="7"/>
      <c r="F5097" s="7"/>
      <c r="G5097" s="7"/>
      <c r="H5097" s="7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</row>
    <row r="5098" spans="1:19" ht="13" x14ac:dyDescent="0.15">
      <c r="A5098" s="7"/>
      <c r="B5098" s="7"/>
      <c r="C5098" s="7"/>
      <c r="D5098" s="7"/>
      <c r="E5098" s="7"/>
      <c r="F5098" s="7"/>
      <c r="G5098" s="7"/>
      <c r="H5098" s="7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</row>
    <row r="5099" spans="1:19" ht="13" x14ac:dyDescent="0.15">
      <c r="A5099" s="7"/>
      <c r="B5099" s="7"/>
      <c r="C5099" s="7"/>
      <c r="D5099" s="7"/>
      <c r="E5099" s="7"/>
      <c r="F5099" s="7"/>
      <c r="G5099" s="7"/>
      <c r="H5099" s="7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</row>
    <row r="5100" spans="1:19" ht="13" x14ac:dyDescent="0.15">
      <c r="A5100" s="7"/>
      <c r="B5100" s="7"/>
      <c r="C5100" s="7"/>
      <c r="D5100" s="7"/>
      <c r="E5100" s="7"/>
      <c r="F5100" s="7"/>
      <c r="G5100" s="7"/>
      <c r="H5100" s="7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</row>
    <row r="5101" spans="1:19" ht="13" x14ac:dyDescent="0.15">
      <c r="A5101" s="7"/>
      <c r="B5101" s="7"/>
      <c r="C5101" s="7"/>
      <c r="D5101" s="7"/>
      <c r="E5101" s="7"/>
      <c r="F5101" s="7"/>
      <c r="G5101" s="7"/>
      <c r="H5101" s="7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</row>
    <row r="5102" spans="1:19" ht="13" x14ac:dyDescent="0.15">
      <c r="A5102" s="7"/>
      <c r="B5102" s="7"/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</row>
    <row r="5103" spans="1:19" ht="13" x14ac:dyDescent="0.15">
      <c r="A5103" s="7"/>
      <c r="B5103" s="7"/>
      <c r="C5103" s="7"/>
      <c r="D5103" s="7"/>
      <c r="E5103" s="7"/>
      <c r="F5103" s="7"/>
      <c r="G5103" s="7"/>
      <c r="H5103" s="7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</row>
    <row r="5104" spans="1:19" ht="13" x14ac:dyDescent="0.15">
      <c r="A5104" s="7"/>
      <c r="B5104" s="7"/>
      <c r="C5104" s="7"/>
      <c r="D5104" s="7"/>
      <c r="E5104" s="7"/>
      <c r="F5104" s="7"/>
      <c r="G5104" s="7"/>
      <c r="H5104" s="7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</row>
    <row r="5105" spans="1:19" ht="13" x14ac:dyDescent="0.15">
      <c r="A5105" s="7"/>
      <c r="B5105" s="7"/>
      <c r="C5105" s="7"/>
      <c r="D5105" s="7"/>
      <c r="E5105" s="7"/>
      <c r="F5105" s="7"/>
      <c r="G5105" s="7"/>
      <c r="H5105" s="7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</row>
    <row r="5106" spans="1:19" ht="13" x14ac:dyDescent="0.15">
      <c r="A5106" s="7"/>
      <c r="B5106" s="7"/>
      <c r="C5106" s="7"/>
      <c r="D5106" s="7"/>
      <c r="E5106" s="7"/>
      <c r="F5106" s="7"/>
      <c r="G5106" s="7"/>
      <c r="H5106" s="7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</row>
    <row r="5107" spans="1:19" ht="13" x14ac:dyDescent="0.15">
      <c r="A5107" s="7"/>
      <c r="B5107" s="7"/>
      <c r="C5107" s="7"/>
      <c r="D5107" s="7"/>
      <c r="E5107" s="7"/>
      <c r="F5107" s="7"/>
      <c r="G5107" s="7"/>
      <c r="H5107" s="7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</row>
    <row r="5108" spans="1:19" ht="13" x14ac:dyDescent="0.15">
      <c r="A5108" s="7"/>
      <c r="B5108" s="7"/>
      <c r="C5108" s="7"/>
      <c r="D5108" s="7"/>
      <c r="E5108" s="7"/>
      <c r="F5108" s="7"/>
      <c r="G5108" s="7"/>
      <c r="H5108" s="7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</row>
    <row r="5109" spans="1:19" ht="13" x14ac:dyDescent="0.15">
      <c r="A5109" s="7"/>
      <c r="B5109" s="7"/>
      <c r="C5109" s="7"/>
      <c r="D5109" s="7"/>
      <c r="E5109" s="7"/>
      <c r="F5109" s="7"/>
      <c r="G5109" s="7"/>
      <c r="H5109" s="7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</row>
    <row r="5110" spans="1:19" ht="13" x14ac:dyDescent="0.15">
      <c r="A5110" s="7"/>
      <c r="B5110" s="7"/>
      <c r="C5110" s="7"/>
      <c r="D5110" s="7"/>
      <c r="E5110" s="7"/>
      <c r="F5110" s="7"/>
      <c r="G5110" s="7"/>
      <c r="H5110" s="7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</row>
    <row r="5111" spans="1:19" ht="13" x14ac:dyDescent="0.15">
      <c r="A5111" s="7"/>
      <c r="B5111" s="7"/>
      <c r="C5111" s="7"/>
      <c r="D5111" s="7"/>
      <c r="E5111" s="7"/>
      <c r="F5111" s="7"/>
      <c r="G5111" s="7"/>
      <c r="H5111" s="7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</row>
    <row r="5112" spans="1:19" ht="13" x14ac:dyDescent="0.15">
      <c r="A5112" s="7"/>
      <c r="B5112" s="7"/>
      <c r="C5112" s="7"/>
      <c r="D5112" s="7"/>
      <c r="E5112" s="7"/>
      <c r="F5112" s="7"/>
      <c r="G5112" s="7"/>
      <c r="H5112" s="7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</row>
    <row r="5113" spans="1:19" ht="13" x14ac:dyDescent="0.15">
      <c r="A5113" s="7"/>
      <c r="B5113" s="7"/>
      <c r="C5113" s="7"/>
      <c r="D5113" s="7"/>
      <c r="E5113" s="7"/>
      <c r="F5113" s="7"/>
      <c r="G5113" s="7"/>
      <c r="H5113" s="7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</row>
    <row r="5114" spans="1:19" ht="13" x14ac:dyDescent="0.15">
      <c r="A5114" s="7"/>
      <c r="B5114" s="7"/>
      <c r="C5114" s="7"/>
      <c r="D5114" s="7"/>
      <c r="E5114" s="7"/>
      <c r="F5114" s="7"/>
      <c r="G5114" s="7"/>
      <c r="H5114" s="7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</row>
    <row r="5115" spans="1:19" ht="13" x14ac:dyDescent="0.15">
      <c r="A5115" s="7"/>
      <c r="B5115" s="7"/>
      <c r="C5115" s="7"/>
      <c r="D5115" s="7"/>
      <c r="E5115" s="7"/>
      <c r="F5115" s="7"/>
      <c r="G5115" s="7"/>
      <c r="H5115" s="7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</row>
    <row r="5116" spans="1:19" ht="13" x14ac:dyDescent="0.15">
      <c r="A5116" s="7"/>
      <c r="B5116" s="7"/>
      <c r="C5116" s="7"/>
      <c r="D5116" s="7"/>
      <c r="E5116" s="7"/>
      <c r="F5116" s="7"/>
      <c r="G5116" s="7"/>
      <c r="H5116" s="7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</row>
    <row r="5117" spans="1:19" ht="13" x14ac:dyDescent="0.15">
      <c r="A5117" s="7"/>
      <c r="B5117" s="7"/>
      <c r="C5117" s="7"/>
      <c r="D5117" s="7"/>
      <c r="E5117" s="7"/>
      <c r="F5117" s="7"/>
      <c r="G5117" s="7"/>
      <c r="H5117" s="7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</row>
    <row r="5118" spans="1:19" ht="13" x14ac:dyDescent="0.15">
      <c r="A5118" s="7"/>
      <c r="B5118" s="7"/>
      <c r="C5118" s="7"/>
      <c r="D5118" s="7"/>
      <c r="E5118" s="7"/>
      <c r="F5118" s="7"/>
      <c r="G5118" s="7"/>
      <c r="H5118" s="7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</row>
    <row r="5119" spans="1:19" ht="13" x14ac:dyDescent="0.15">
      <c r="A5119" s="7"/>
      <c r="B5119" s="7"/>
      <c r="C5119" s="7"/>
      <c r="D5119" s="7"/>
      <c r="E5119" s="7"/>
      <c r="F5119" s="7"/>
      <c r="G5119" s="7"/>
      <c r="H5119" s="7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</row>
    <row r="5120" spans="1:19" ht="13" x14ac:dyDescent="0.15">
      <c r="A5120" s="7"/>
      <c r="B5120" s="7"/>
      <c r="C5120" s="7"/>
      <c r="D5120" s="7"/>
      <c r="E5120" s="7"/>
      <c r="F5120" s="7"/>
      <c r="G5120" s="7"/>
      <c r="H5120" s="7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</row>
    <row r="5121" spans="1:19" ht="13" x14ac:dyDescent="0.15">
      <c r="A5121" s="7"/>
      <c r="B5121" s="7"/>
      <c r="C5121" s="7"/>
      <c r="D5121" s="7"/>
      <c r="E5121" s="7"/>
      <c r="F5121" s="7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</row>
    <row r="5122" spans="1:19" ht="13" x14ac:dyDescent="0.15">
      <c r="A5122" s="7"/>
      <c r="B5122" s="7"/>
      <c r="C5122" s="7"/>
      <c r="D5122" s="7"/>
      <c r="E5122" s="7"/>
      <c r="F5122" s="7"/>
      <c r="G5122" s="7"/>
      <c r="H5122" s="7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</row>
    <row r="5123" spans="1:19" ht="13" x14ac:dyDescent="0.15">
      <c r="A5123" s="7"/>
      <c r="B5123" s="7"/>
      <c r="C5123" s="7"/>
      <c r="D5123" s="7"/>
      <c r="E5123" s="7"/>
      <c r="F5123" s="7"/>
      <c r="G5123" s="7"/>
      <c r="H5123" s="7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</row>
    <row r="5124" spans="1:19" ht="13" x14ac:dyDescent="0.15">
      <c r="A5124" s="7"/>
      <c r="B5124" s="7"/>
      <c r="C5124" s="7"/>
      <c r="D5124" s="7"/>
      <c r="E5124" s="7"/>
      <c r="F5124" s="7"/>
      <c r="G5124" s="7"/>
      <c r="H5124" s="7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</row>
    <row r="5125" spans="1:19" ht="13" x14ac:dyDescent="0.15">
      <c r="A5125" s="7"/>
      <c r="B5125" s="7"/>
      <c r="C5125" s="7"/>
      <c r="D5125" s="7"/>
      <c r="E5125" s="7"/>
      <c r="F5125" s="7"/>
      <c r="G5125" s="7"/>
      <c r="H5125" s="7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</row>
    <row r="5126" spans="1:19" ht="13" x14ac:dyDescent="0.15">
      <c r="A5126" s="7"/>
      <c r="B5126" s="7"/>
      <c r="C5126" s="7"/>
      <c r="D5126" s="7"/>
      <c r="E5126" s="7"/>
      <c r="F5126" s="7"/>
      <c r="G5126" s="7"/>
      <c r="H5126" s="7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</row>
    <row r="5127" spans="1:19" ht="13" x14ac:dyDescent="0.15">
      <c r="A5127" s="7"/>
      <c r="B5127" s="7"/>
      <c r="C5127" s="7"/>
      <c r="D5127" s="7"/>
      <c r="E5127" s="7"/>
      <c r="F5127" s="7"/>
      <c r="G5127" s="7"/>
      <c r="H5127" s="7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</row>
    <row r="5128" spans="1:19" ht="13" x14ac:dyDescent="0.15">
      <c r="A5128" s="7"/>
      <c r="B5128" s="7"/>
      <c r="C5128" s="7"/>
      <c r="D5128" s="7"/>
      <c r="E5128" s="7"/>
      <c r="F5128" s="7"/>
      <c r="G5128" s="7"/>
      <c r="H5128" s="7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</row>
    <row r="5129" spans="1:19" ht="13" x14ac:dyDescent="0.15">
      <c r="A5129" s="7"/>
      <c r="B5129" s="7"/>
      <c r="C5129" s="7"/>
      <c r="D5129" s="7"/>
      <c r="E5129" s="7"/>
      <c r="F5129" s="7"/>
      <c r="G5129" s="7"/>
      <c r="H5129" s="7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</row>
    <row r="5130" spans="1:19" ht="13" x14ac:dyDescent="0.15">
      <c r="A5130" s="7"/>
      <c r="B5130" s="7"/>
      <c r="C5130" s="7"/>
      <c r="D5130" s="7"/>
      <c r="E5130" s="7"/>
      <c r="F5130" s="7"/>
      <c r="G5130" s="7"/>
      <c r="H5130" s="7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</row>
    <row r="5131" spans="1:19" ht="13" x14ac:dyDescent="0.15">
      <c r="A5131" s="7"/>
      <c r="B5131" s="7"/>
      <c r="C5131" s="7"/>
      <c r="D5131" s="7"/>
      <c r="E5131" s="7"/>
      <c r="F5131" s="7"/>
      <c r="G5131" s="7"/>
      <c r="H5131" s="7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</row>
    <row r="5132" spans="1:19" ht="13" x14ac:dyDescent="0.15">
      <c r="A5132" s="7"/>
      <c r="B5132" s="7"/>
      <c r="C5132" s="7"/>
      <c r="D5132" s="7"/>
      <c r="E5132" s="7"/>
      <c r="F5132" s="7"/>
      <c r="G5132" s="7"/>
      <c r="H5132" s="7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</row>
    <row r="5133" spans="1:19" ht="13" x14ac:dyDescent="0.15">
      <c r="A5133" s="7"/>
      <c r="B5133" s="7"/>
      <c r="C5133" s="7"/>
      <c r="D5133" s="7"/>
      <c r="E5133" s="7"/>
      <c r="F5133" s="7"/>
      <c r="G5133" s="7"/>
      <c r="H5133" s="7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</row>
    <row r="5134" spans="1:19" ht="13" x14ac:dyDescent="0.15">
      <c r="A5134" s="7"/>
      <c r="B5134" s="7"/>
      <c r="C5134" s="7"/>
      <c r="D5134" s="7"/>
      <c r="E5134" s="7"/>
      <c r="F5134" s="7"/>
      <c r="G5134" s="7"/>
      <c r="H5134" s="7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</row>
    <row r="5135" spans="1:19" ht="13" x14ac:dyDescent="0.15">
      <c r="A5135" s="7"/>
      <c r="B5135" s="7"/>
      <c r="C5135" s="7"/>
      <c r="D5135" s="7"/>
      <c r="E5135" s="7"/>
      <c r="F5135" s="7"/>
      <c r="G5135" s="7"/>
      <c r="H5135" s="7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</row>
    <row r="5136" spans="1:19" ht="13" x14ac:dyDescent="0.15">
      <c r="A5136" s="7"/>
      <c r="B5136" s="7"/>
      <c r="C5136" s="7"/>
      <c r="D5136" s="7"/>
      <c r="E5136" s="7"/>
      <c r="F5136" s="7"/>
      <c r="G5136" s="7"/>
      <c r="H5136" s="7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</row>
    <row r="5137" spans="1:19" ht="13" x14ac:dyDescent="0.15">
      <c r="A5137" s="7"/>
      <c r="B5137" s="7"/>
      <c r="C5137" s="7"/>
      <c r="D5137" s="7"/>
      <c r="E5137" s="7"/>
      <c r="F5137" s="7"/>
      <c r="G5137" s="7"/>
      <c r="H5137" s="7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</row>
    <row r="5138" spans="1:19" ht="13" x14ac:dyDescent="0.15">
      <c r="A5138" s="7"/>
      <c r="B5138" s="7"/>
      <c r="C5138" s="7"/>
      <c r="D5138" s="7"/>
      <c r="E5138" s="7"/>
      <c r="F5138" s="7"/>
      <c r="G5138" s="7"/>
      <c r="H5138" s="7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</row>
    <row r="5139" spans="1:19" ht="13" x14ac:dyDescent="0.15">
      <c r="A5139" s="7"/>
      <c r="B5139" s="7"/>
      <c r="C5139" s="7"/>
      <c r="D5139" s="7"/>
      <c r="E5139" s="7"/>
      <c r="F5139" s="7"/>
      <c r="G5139" s="7"/>
      <c r="H5139" s="7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</row>
    <row r="5140" spans="1:19" ht="13" x14ac:dyDescent="0.15">
      <c r="A5140" s="7"/>
      <c r="B5140" s="7"/>
      <c r="C5140" s="7"/>
      <c r="D5140" s="7"/>
      <c r="E5140" s="7"/>
      <c r="F5140" s="7"/>
      <c r="G5140" s="7"/>
      <c r="H5140" s="7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</row>
    <row r="5141" spans="1:19" ht="13" x14ac:dyDescent="0.15">
      <c r="A5141" s="7"/>
      <c r="B5141" s="7"/>
      <c r="C5141" s="7"/>
      <c r="D5141" s="7"/>
      <c r="E5141" s="7"/>
      <c r="F5141" s="7"/>
      <c r="G5141" s="7"/>
      <c r="H5141" s="7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</row>
    <row r="5142" spans="1:19" ht="13" x14ac:dyDescent="0.15">
      <c r="A5142" s="7"/>
      <c r="B5142" s="7"/>
      <c r="C5142" s="7"/>
      <c r="D5142" s="7"/>
      <c r="E5142" s="7"/>
      <c r="F5142" s="7"/>
      <c r="G5142" s="7"/>
      <c r="H5142" s="7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</row>
    <row r="5143" spans="1:19" ht="13" x14ac:dyDescent="0.15">
      <c r="A5143" s="7"/>
      <c r="B5143" s="7"/>
      <c r="C5143" s="7"/>
      <c r="D5143" s="7"/>
      <c r="E5143" s="7"/>
      <c r="F5143" s="7"/>
      <c r="G5143" s="7"/>
      <c r="H5143" s="7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</row>
    <row r="5144" spans="1:19" ht="13" x14ac:dyDescent="0.15">
      <c r="A5144" s="7"/>
      <c r="B5144" s="7"/>
      <c r="C5144" s="7"/>
      <c r="D5144" s="7"/>
      <c r="E5144" s="7"/>
      <c r="F5144" s="7"/>
      <c r="G5144" s="7"/>
      <c r="H5144" s="7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outlinePr summaryBelow="0" summaryRight="0"/>
  </sheetPr>
  <dimension ref="A1:Q1000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2.6640625" defaultRowHeight="15.75" customHeight="1" x14ac:dyDescent="0.15"/>
  <cols>
    <col min="1" max="1" width="3.83203125" customWidth="1"/>
    <col min="2" max="2" width="5.83203125" customWidth="1"/>
    <col min="3" max="3" width="4.33203125" customWidth="1"/>
    <col min="4" max="5" width="4.6640625" customWidth="1"/>
    <col min="14" max="14" width="20.6640625" customWidth="1"/>
    <col min="16" max="16" width="14" customWidth="1"/>
  </cols>
  <sheetData>
    <row r="1" spans="1:17" ht="42" customHeight="1" x14ac:dyDescent="0.15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9475</v>
      </c>
      <c r="G1" s="42" t="s">
        <v>9476</v>
      </c>
      <c r="H1" s="42" t="s">
        <v>9477</v>
      </c>
      <c r="I1" s="42" t="s">
        <v>4939</v>
      </c>
      <c r="J1" s="42" t="s">
        <v>4940</v>
      </c>
      <c r="K1" s="42" t="s">
        <v>9478</v>
      </c>
      <c r="L1" s="42" t="s">
        <v>9479</v>
      </c>
      <c r="M1" s="42" t="s">
        <v>9480</v>
      </c>
      <c r="N1" s="42" t="s">
        <v>9481</v>
      </c>
      <c r="O1" s="42" t="s">
        <v>9482</v>
      </c>
      <c r="P1" s="42" t="s">
        <v>9483</v>
      </c>
      <c r="Q1" s="8"/>
    </row>
    <row r="2" spans="1:17" ht="15.75" customHeight="1" x14ac:dyDescent="0.15">
      <c r="A2" s="9">
        <v>397</v>
      </c>
      <c r="B2" s="8" t="s">
        <v>28</v>
      </c>
      <c r="C2" s="8" t="s">
        <v>29</v>
      </c>
      <c r="D2" s="9">
        <v>1</v>
      </c>
      <c r="E2" s="8" t="s">
        <v>30</v>
      </c>
      <c r="F2" s="9">
        <v>0</v>
      </c>
      <c r="G2" s="9">
        <v>2.2000000000000002</v>
      </c>
      <c r="H2" s="9">
        <v>2.2000000000000002</v>
      </c>
      <c r="I2" s="9">
        <v>2.1800000000000002</v>
      </c>
      <c r="J2" s="9">
        <v>2.1800000000000002</v>
      </c>
      <c r="K2" s="9">
        <v>0</v>
      </c>
      <c r="L2" s="9">
        <v>2.1800000000000002</v>
      </c>
      <c r="M2" s="9">
        <v>99</v>
      </c>
      <c r="N2" s="10" t="s">
        <v>9484</v>
      </c>
      <c r="O2" s="9">
        <v>3</v>
      </c>
      <c r="P2" s="8" t="s">
        <v>9485</v>
      </c>
      <c r="Q2" s="8"/>
    </row>
    <row r="3" spans="1:17" ht="15.75" customHeight="1" x14ac:dyDescent="0.15">
      <c r="A3" s="9">
        <v>397</v>
      </c>
      <c r="B3" s="8" t="s">
        <v>28</v>
      </c>
      <c r="C3" s="8" t="s">
        <v>29</v>
      </c>
      <c r="D3" s="9">
        <v>2</v>
      </c>
      <c r="E3" s="8" t="s">
        <v>30</v>
      </c>
      <c r="F3" s="9">
        <v>2.2000000000000002</v>
      </c>
      <c r="G3" s="9">
        <v>11.7</v>
      </c>
      <c r="H3" s="9">
        <v>9.5</v>
      </c>
      <c r="I3" s="9">
        <v>9.68</v>
      </c>
      <c r="J3" s="9">
        <v>9.69</v>
      </c>
      <c r="K3" s="9">
        <v>2.2000000000000002</v>
      </c>
      <c r="L3" s="9">
        <v>11.89</v>
      </c>
      <c r="M3" s="9">
        <v>102</v>
      </c>
      <c r="N3" s="10" t="s">
        <v>9484</v>
      </c>
      <c r="O3" s="9">
        <v>8</v>
      </c>
      <c r="P3" s="8" t="s">
        <v>9486</v>
      </c>
      <c r="Q3" s="8"/>
    </row>
    <row r="4" spans="1:17" ht="15.75" customHeight="1" x14ac:dyDescent="0.15">
      <c r="A4" s="9">
        <v>397</v>
      </c>
      <c r="B4" s="8" t="s">
        <v>28</v>
      </c>
      <c r="C4" s="8" t="s">
        <v>29</v>
      </c>
      <c r="D4" s="9">
        <v>3</v>
      </c>
      <c r="E4" s="8" t="s">
        <v>30</v>
      </c>
      <c r="F4" s="9">
        <v>11.7</v>
      </c>
      <c r="G4" s="9">
        <v>21.2</v>
      </c>
      <c r="H4" s="9">
        <v>9.5</v>
      </c>
      <c r="I4" s="9">
        <v>9.85</v>
      </c>
      <c r="J4" s="9">
        <v>9.85</v>
      </c>
      <c r="K4" s="9">
        <v>11.7</v>
      </c>
      <c r="L4" s="9">
        <v>21.55</v>
      </c>
      <c r="M4" s="9">
        <v>104</v>
      </c>
      <c r="N4" s="10" t="s">
        <v>9484</v>
      </c>
      <c r="O4" s="9">
        <v>8</v>
      </c>
      <c r="P4" s="8" t="s">
        <v>9487</v>
      </c>
      <c r="Q4" s="8"/>
    </row>
    <row r="5" spans="1:17" ht="15.75" customHeight="1" x14ac:dyDescent="0.15">
      <c r="A5" s="9">
        <v>397</v>
      </c>
      <c r="B5" s="8" t="s">
        <v>28</v>
      </c>
      <c r="C5" s="8" t="s">
        <v>29</v>
      </c>
      <c r="D5" s="9">
        <v>4</v>
      </c>
      <c r="E5" s="8" t="s">
        <v>30</v>
      </c>
      <c r="F5" s="9">
        <v>21.2</v>
      </c>
      <c r="G5" s="9">
        <v>30.7</v>
      </c>
      <c r="H5" s="9">
        <v>9.5</v>
      </c>
      <c r="I5" s="9">
        <v>9.8800000000000008</v>
      </c>
      <c r="J5" s="9">
        <v>9.8800000000000008</v>
      </c>
      <c r="K5" s="9">
        <v>21.2</v>
      </c>
      <c r="L5" s="9">
        <v>31.08</v>
      </c>
      <c r="M5" s="9">
        <v>104</v>
      </c>
      <c r="N5" s="10" t="s">
        <v>9484</v>
      </c>
      <c r="O5" s="9">
        <v>8</v>
      </c>
      <c r="P5" s="8" t="s">
        <v>9488</v>
      </c>
      <c r="Q5" s="8"/>
    </row>
    <row r="6" spans="1:17" ht="15.75" customHeight="1" x14ac:dyDescent="0.15">
      <c r="A6" s="9">
        <v>397</v>
      </c>
      <c r="B6" s="8" t="s">
        <v>28</v>
      </c>
      <c r="C6" s="8" t="s">
        <v>29</v>
      </c>
      <c r="D6" s="9">
        <v>5</v>
      </c>
      <c r="E6" s="8" t="s">
        <v>30</v>
      </c>
      <c r="F6" s="9">
        <v>30.7</v>
      </c>
      <c r="G6" s="9">
        <v>40.200000000000003</v>
      </c>
      <c r="H6" s="9">
        <v>9.5</v>
      </c>
      <c r="I6" s="9">
        <v>9.9</v>
      </c>
      <c r="J6" s="9">
        <v>9.9</v>
      </c>
      <c r="K6" s="9">
        <v>30.7</v>
      </c>
      <c r="L6" s="9">
        <v>40.6</v>
      </c>
      <c r="M6" s="9">
        <v>104</v>
      </c>
      <c r="N6" s="10" t="s">
        <v>9484</v>
      </c>
      <c r="O6" s="9">
        <v>8</v>
      </c>
      <c r="P6" s="8" t="s">
        <v>9489</v>
      </c>
      <c r="Q6" s="8"/>
    </row>
    <row r="7" spans="1:17" ht="15.75" customHeight="1" x14ac:dyDescent="0.15">
      <c r="A7" s="9">
        <v>397</v>
      </c>
      <c r="B7" s="8" t="s">
        <v>28</v>
      </c>
      <c r="C7" s="8" t="s">
        <v>29</v>
      </c>
      <c r="D7" s="9">
        <v>6</v>
      </c>
      <c r="E7" s="8" t="s">
        <v>30</v>
      </c>
      <c r="F7" s="9">
        <v>40.200000000000003</v>
      </c>
      <c r="G7" s="9">
        <v>49.7</v>
      </c>
      <c r="H7" s="9">
        <v>9.5</v>
      </c>
      <c r="I7" s="9">
        <v>9.82</v>
      </c>
      <c r="J7" s="9">
        <v>10.01</v>
      </c>
      <c r="K7" s="9">
        <v>40.200000000000003</v>
      </c>
      <c r="L7" s="9">
        <v>50.21</v>
      </c>
      <c r="M7" s="9">
        <v>103</v>
      </c>
      <c r="N7" s="10" t="s">
        <v>9484</v>
      </c>
      <c r="O7" s="9">
        <v>8</v>
      </c>
      <c r="P7" s="8" t="s">
        <v>9490</v>
      </c>
      <c r="Q7" s="8"/>
    </row>
    <row r="8" spans="1:17" ht="15.75" customHeight="1" x14ac:dyDescent="0.15">
      <c r="A8" s="9">
        <v>397</v>
      </c>
      <c r="B8" s="8" t="s">
        <v>28</v>
      </c>
      <c r="C8" s="8" t="s">
        <v>29</v>
      </c>
      <c r="D8" s="9">
        <v>7</v>
      </c>
      <c r="E8" s="8" t="s">
        <v>30</v>
      </c>
      <c r="F8" s="9">
        <v>49.7</v>
      </c>
      <c r="G8" s="9">
        <v>59.2</v>
      </c>
      <c r="H8" s="9">
        <v>9.5</v>
      </c>
      <c r="I8" s="9">
        <v>10.119999999999999</v>
      </c>
      <c r="J8" s="9">
        <v>10.27</v>
      </c>
      <c r="K8" s="9">
        <v>49.7</v>
      </c>
      <c r="L8" s="9">
        <v>59.97</v>
      </c>
      <c r="M8" s="9">
        <v>107</v>
      </c>
      <c r="N8" s="10" t="s">
        <v>9484</v>
      </c>
      <c r="O8" s="9">
        <v>8</v>
      </c>
      <c r="P8" s="8" t="s">
        <v>9491</v>
      </c>
      <c r="Q8" s="8"/>
    </row>
    <row r="9" spans="1:17" ht="15.75" customHeight="1" x14ac:dyDescent="0.15">
      <c r="A9" s="9">
        <v>397</v>
      </c>
      <c r="B9" s="8" t="s">
        <v>28</v>
      </c>
      <c r="C9" s="8" t="s">
        <v>29</v>
      </c>
      <c r="D9" s="9">
        <v>8</v>
      </c>
      <c r="E9" s="8" t="s">
        <v>30</v>
      </c>
      <c r="F9" s="9">
        <v>59.2</v>
      </c>
      <c r="G9" s="9">
        <v>68.7</v>
      </c>
      <c r="H9" s="9">
        <v>9.5</v>
      </c>
      <c r="I9" s="9">
        <v>10.27</v>
      </c>
      <c r="J9" s="9">
        <v>10.27</v>
      </c>
      <c r="K9" s="9">
        <v>59.2</v>
      </c>
      <c r="L9" s="9">
        <v>69.47</v>
      </c>
      <c r="M9" s="9">
        <v>108</v>
      </c>
      <c r="N9" s="10" t="s">
        <v>9484</v>
      </c>
      <c r="O9" s="9">
        <v>8</v>
      </c>
      <c r="P9" s="8" t="s">
        <v>9492</v>
      </c>
      <c r="Q9" s="8"/>
    </row>
    <row r="10" spans="1:17" ht="15.75" customHeight="1" x14ac:dyDescent="0.15">
      <c r="A10" s="9">
        <v>397</v>
      </c>
      <c r="B10" s="8" t="s">
        <v>28</v>
      </c>
      <c r="C10" s="8" t="s">
        <v>29</v>
      </c>
      <c r="D10" s="9">
        <v>9</v>
      </c>
      <c r="E10" s="8" t="s">
        <v>30</v>
      </c>
      <c r="F10" s="9">
        <v>68.7</v>
      </c>
      <c r="G10" s="9">
        <v>78.2</v>
      </c>
      <c r="H10" s="9">
        <v>9.5</v>
      </c>
      <c r="I10" s="9">
        <v>10.18</v>
      </c>
      <c r="J10" s="9">
        <v>10.18</v>
      </c>
      <c r="K10" s="9">
        <v>68.7</v>
      </c>
      <c r="L10" s="9">
        <v>78.88</v>
      </c>
      <c r="M10" s="9">
        <v>107</v>
      </c>
      <c r="N10" s="10" t="s">
        <v>9484</v>
      </c>
      <c r="O10" s="9">
        <v>8</v>
      </c>
      <c r="P10" s="8" t="s">
        <v>9493</v>
      </c>
      <c r="Q10" s="8"/>
    </row>
    <row r="11" spans="1:17" ht="15.75" customHeight="1" x14ac:dyDescent="0.15">
      <c r="A11" s="9">
        <v>397</v>
      </c>
      <c r="B11" s="8" t="s">
        <v>28</v>
      </c>
      <c r="C11" s="8" t="s">
        <v>29</v>
      </c>
      <c r="D11" s="9">
        <v>10</v>
      </c>
      <c r="E11" s="8" t="s">
        <v>30</v>
      </c>
      <c r="F11" s="9">
        <v>78.2</v>
      </c>
      <c r="G11" s="9">
        <v>87.7</v>
      </c>
      <c r="H11" s="9">
        <v>9.5</v>
      </c>
      <c r="I11" s="9">
        <v>9.7200000000000006</v>
      </c>
      <c r="J11" s="9">
        <v>9.7200000000000006</v>
      </c>
      <c r="K11" s="9">
        <v>78.2</v>
      </c>
      <c r="L11" s="9">
        <v>87.92</v>
      </c>
      <c r="M11" s="9">
        <v>102</v>
      </c>
      <c r="N11" s="10" t="s">
        <v>9484</v>
      </c>
      <c r="O11" s="9">
        <v>8</v>
      </c>
      <c r="P11" s="8" t="s">
        <v>9494</v>
      </c>
      <c r="Q11" s="8"/>
    </row>
    <row r="12" spans="1:17" ht="15.75" customHeight="1" x14ac:dyDescent="0.15">
      <c r="A12" s="9">
        <v>397</v>
      </c>
      <c r="B12" s="8" t="s">
        <v>28</v>
      </c>
      <c r="C12" s="8" t="s">
        <v>29</v>
      </c>
      <c r="D12" s="9">
        <v>11</v>
      </c>
      <c r="E12" s="8" t="s">
        <v>30</v>
      </c>
      <c r="F12" s="9">
        <v>87.7</v>
      </c>
      <c r="G12" s="9">
        <v>97.2</v>
      </c>
      <c r="H12" s="9">
        <v>9.5</v>
      </c>
      <c r="I12" s="9">
        <v>9.69</v>
      </c>
      <c r="J12" s="9">
        <v>9.69</v>
      </c>
      <c r="K12" s="9">
        <v>87.7</v>
      </c>
      <c r="L12" s="9">
        <v>97.39</v>
      </c>
      <c r="M12" s="9">
        <v>102</v>
      </c>
      <c r="N12" s="10" t="s">
        <v>9484</v>
      </c>
      <c r="O12" s="9">
        <v>8</v>
      </c>
      <c r="P12" s="8" t="s">
        <v>9495</v>
      </c>
      <c r="Q12" s="8"/>
    </row>
    <row r="13" spans="1:17" ht="15.75" customHeight="1" x14ac:dyDescent="0.15">
      <c r="A13" s="9">
        <v>397</v>
      </c>
      <c r="B13" s="8" t="s">
        <v>28</v>
      </c>
      <c r="C13" s="8" t="s">
        <v>29</v>
      </c>
      <c r="D13" s="9">
        <v>12</v>
      </c>
      <c r="E13" s="8" t="s">
        <v>30</v>
      </c>
      <c r="F13" s="9">
        <v>97.2</v>
      </c>
      <c r="G13" s="9">
        <v>106.7</v>
      </c>
      <c r="H13" s="9">
        <v>9.5</v>
      </c>
      <c r="I13" s="9">
        <v>10.01</v>
      </c>
      <c r="J13" s="9">
        <v>10.01</v>
      </c>
      <c r="K13" s="9">
        <v>97.2</v>
      </c>
      <c r="L13" s="9">
        <v>107.21</v>
      </c>
      <c r="M13" s="9">
        <v>105</v>
      </c>
      <c r="N13" s="10" t="s">
        <v>9484</v>
      </c>
      <c r="O13" s="9">
        <v>8</v>
      </c>
      <c r="P13" s="8" t="s">
        <v>9496</v>
      </c>
      <c r="Q13" s="8"/>
    </row>
    <row r="14" spans="1:17" ht="15.75" customHeight="1" x14ac:dyDescent="0.15">
      <c r="A14" s="9">
        <v>397</v>
      </c>
      <c r="B14" s="8" t="s">
        <v>28</v>
      </c>
      <c r="C14" s="8" t="s">
        <v>29</v>
      </c>
      <c r="D14" s="9">
        <v>13</v>
      </c>
      <c r="E14" s="8" t="s">
        <v>30</v>
      </c>
      <c r="F14" s="9">
        <v>106.7</v>
      </c>
      <c r="G14" s="9">
        <v>116.2</v>
      </c>
      <c r="H14" s="9">
        <v>9.5</v>
      </c>
      <c r="I14" s="9">
        <v>9.48</v>
      </c>
      <c r="J14" s="9">
        <v>9.48</v>
      </c>
      <c r="K14" s="9">
        <v>106.7</v>
      </c>
      <c r="L14" s="9">
        <v>116.18</v>
      </c>
      <c r="M14" s="9">
        <v>100</v>
      </c>
      <c r="N14" s="10" t="s">
        <v>9484</v>
      </c>
      <c r="O14" s="9">
        <v>8</v>
      </c>
      <c r="P14" s="8" t="s">
        <v>9497</v>
      </c>
      <c r="Q14" s="8"/>
    </row>
    <row r="15" spans="1:17" ht="15.75" customHeight="1" x14ac:dyDescent="0.15">
      <c r="A15" s="9">
        <v>397</v>
      </c>
      <c r="B15" s="8" t="s">
        <v>28</v>
      </c>
      <c r="C15" s="8" t="s">
        <v>29</v>
      </c>
      <c r="D15" s="9">
        <v>14</v>
      </c>
      <c r="E15" s="8" t="s">
        <v>30</v>
      </c>
      <c r="F15" s="9">
        <v>116.2</v>
      </c>
      <c r="G15" s="9">
        <v>125.7</v>
      </c>
      <c r="H15" s="9">
        <v>9.5</v>
      </c>
      <c r="I15" s="9">
        <v>8.9700000000000006</v>
      </c>
      <c r="J15" s="9">
        <v>8.9700000000000006</v>
      </c>
      <c r="K15" s="9">
        <v>116.2</v>
      </c>
      <c r="L15" s="9">
        <v>125.17</v>
      </c>
      <c r="M15" s="9">
        <v>94</v>
      </c>
      <c r="N15" s="10" t="s">
        <v>9484</v>
      </c>
      <c r="O15" s="9">
        <v>8</v>
      </c>
      <c r="P15" s="8" t="s">
        <v>9498</v>
      </c>
      <c r="Q15" s="8"/>
    </row>
    <row r="16" spans="1:17" ht="15.75" customHeight="1" x14ac:dyDescent="0.15">
      <c r="A16" s="9">
        <v>397</v>
      </c>
      <c r="B16" s="8" t="s">
        <v>28</v>
      </c>
      <c r="C16" s="8" t="s">
        <v>29</v>
      </c>
      <c r="D16" s="9">
        <v>15</v>
      </c>
      <c r="E16" s="8" t="s">
        <v>30</v>
      </c>
      <c r="F16" s="9">
        <v>125.7</v>
      </c>
      <c r="G16" s="9">
        <v>135.19999999999999</v>
      </c>
      <c r="H16" s="9">
        <v>9.5</v>
      </c>
      <c r="I16" s="9">
        <v>9.7200000000000006</v>
      </c>
      <c r="J16" s="9">
        <v>9.7200000000000006</v>
      </c>
      <c r="K16" s="9">
        <v>125.7</v>
      </c>
      <c r="L16" s="9">
        <v>135.41999999999999</v>
      </c>
      <c r="M16" s="9">
        <v>102</v>
      </c>
      <c r="N16" s="10" t="s">
        <v>9484</v>
      </c>
      <c r="O16" s="9">
        <v>8</v>
      </c>
      <c r="P16" s="8" t="s">
        <v>9499</v>
      </c>
      <c r="Q16" s="8"/>
    </row>
    <row r="17" spans="1:17" ht="15.75" customHeight="1" x14ac:dyDescent="0.15">
      <c r="A17" s="9">
        <v>397</v>
      </c>
      <c r="B17" s="8" t="s">
        <v>28</v>
      </c>
      <c r="C17" s="8" t="s">
        <v>29</v>
      </c>
      <c r="D17" s="9">
        <v>16</v>
      </c>
      <c r="E17" s="8" t="s">
        <v>30</v>
      </c>
      <c r="F17" s="9">
        <v>135.19999999999999</v>
      </c>
      <c r="G17" s="9">
        <v>144.69999999999999</v>
      </c>
      <c r="H17" s="9">
        <v>9.5</v>
      </c>
      <c r="I17" s="9">
        <v>10.039999999999999</v>
      </c>
      <c r="J17" s="9">
        <v>10.039999999999999</v>
      </c>
      <c r="K17" s="9">
        <v>135.19999999999999</v>
      </c>
      <c r="L17" s="9">
        <v>145.24</v>
      </c>
      <c r="M17" s="9">
        <v>106</v>
      </c>
      <c r="N17" s="10" t="s">
        <v>9484</v>
      </c>
      <c r="O17" s="9">
        <v>9</v>
      </c>
      <c r="P17" s="8" t="s">
        <v>9500</v>
      </c>
      <c r="Q17" s="8"/>
    </row>
    <row r="18" spans="1:17" ht="15.75" customHeight="1" x14ac:dyDescent="0.15">
      <c r="A18" s="9">
        <v>397</v>
      </c>
      <c r="B18" s="8" t="s">
        <v>28</v>
      </c>
      <c r="C18" s="8" t="s">
        <v>29</v>
      </c>
      <c r="D18" s="9">
        <v>17</v>
      </c>
      <c r="E18" s="8" t="s">
        <v>30</v>
      </c>
      <c r="F18" s="9">
        <v>144.69999999999999</v>
      </c>
      <c r="G18" s="9">
        <v>154.19999999999999</v>
      </c>
      <c r="H18" s="9">
        <v>9.5</v>
      </c>
      <c r="I18" s="9">
        <v>9.6300000000000008</v>
      </c>
      <c r="J18" s="9">
        <v>9.6300000000000008</v>
      </c>
      <c r="K18" s="9">
        <v>144.69999999999999</v>
      </c>
      <c r="L18" s="9">
        <v>154.33000000000001</v>
      </c>
      <c r="M18" s="9">
        <v>101</v>
      </c>
      <c r="N18" s="10" t="s">
        <v>9484</v>
      </c>
      <c r="O18" s="9">
        <v>9</v>
      </c>
      <c r="P18" s="8" t="s">
        <v>9501</v>
      </c>
      <c r="Q18" s="8"/>
    </row>
    <row r="19" spans="1:17" ht="15.75" customHeight="1" x14ac:dyDescent="0.15">
      <c r="A19" s="9">
        <v>397</v>
      </c>
      <c r="B19" s="8" t="s">
        <v>28</v>
      </c>
      <c r="C19" s="8" t="s">
        <v>29</v>
      </c>
      <c r="D19" s="9">
        <v>18</v>
      </c>
      <c r="E19" s="8" t="s">
        <v>1619</v>
      </c>
      <c r="F19" s="9">
        <v>154.19999999999999</v>
      </c>
      <c r="G19" s="9">
        <v>163.9</v>
      </c>
      <c r="H19" s="9">
        <v>9.6999999999999993</v>
      </c>
      <c r="I19" s="9">
        <v>8.2899999999999991</v>
      </c>
      <c r="J19" s="9">
        <v>8.2899999999999991</v>
      </c>
      <c r="K19" s="9">
        <v>154.19999999999999</v>
      </c>
      <c r="L19" s="9">
        <v>162.49</v>
      </c>
      <c r="M19" s="9">
        <v>85</v>
      </c>
      <c r="N19" s="10" t="s">
        <v>9484</v>
      </c>
      <c r="O19" s="9">
        <v>7</v>
      </c>
      <c r="P19" s="8" t="s">
        <v>9502</v>
      </c>
      <c r="Q19" s="8"/>
    </row>
    <row r="20" spans="1:17" ht="15.75" customHeight="1" x14ac:dyDescent="0.15">
      <c r="A20" s="9">
        <v>397</v>
      </c>
      <c r="B20" s="8" t="s">
        <v>28</v>
      </c>
      <c r="C20" s="8" t="s">
        <v>29</v>
      </c>
      <c r="D20" s="9">
        <v>19</v>
      </c>
      <c r="E20" s="8" t="s">
        <v>1619</v>
      </c>
      <c r="F20" s="9">
        <v>163.9</v>
      </c>
      <c r="G20" s="9">
        <v>173.6</v>
      </c>
      <c r="H20" s="9">
        <v>9.6999999999999993</v>
      </c>
      <c r="I20" s="9">
        <v>8.1199999999999992</v>
      </c>
      <c r="J20" s="9">
        <v>8.1199999999999992</v>
      </c>
      <c r="K20" s="9">
        <v>163.9</v>
      </c>
      <c r="L20" s="9">
        <v>172.02</v>
      </c>
      <c r="M20" s="9">
        <v>84</v>
      </c>
      <c r="N20" s="10" t="s">
        <v>9484</v>
      </c>
      <c r="O20" s="9">
        <v>6</v>
      </c>
      <c r="P20" s="8" t="s">
        <v>9503</v>
      </c>
      <c r="Q20" s="8"/>
    </row>
    <row r="21" spans="1:17" ht="15.75" customHeight="1" x14ac:dyDescent="0.15">
      <c r="A21" s="9">
        <v>397</v>
      </c>
      <c r="B21" s="8" t="s">
        <v>28</v>
      </c>
      <c r="C21" s="8" t="s">
        <v>29</v>
      </c>
      <c r="D21" s="9">
        <v>20</v>
      </c>
      <c r="E21" s="8" t="s">
        <v>1619</v>
      </c>
      <c r="F21" s="9">
        <v>173.6</v>
      </c>
      <c r="G21" s="9">
        <v>183.3</v>
      </c>
      <c r="H21" s="9">
        <v>9.6999999999999993</v>
      </c>
      <c r="I21" s="9">
        <v>9.01</v>
      </c>
      <c r="J21" s="9">
        <v>9.01</v>
      </c>
      <c r="K21" s="9">
        <v>173.6</v>
      </c>
      <c r="L21" s="9">
        <v>182.61</v>
      </c>
      <c r="M21" s="9">
        <v>93</v>
      </c>
      <c r="N21" s="10" t="s">
        <v>9484</v>
      </c>
      <c r="O21" s="9">
        <v>8</v>
      </c>
      <c r="P21" s="8" t="s">
        <v>9504</v>
      </c>
      <c r="Q21" s="8"/>
    </row>
    <row r="22" spans="1:17" ht="15.75" customHeight="1" x14ac:dyDescent="0.15">
      <c r="A22" s="9">
        <v>397</v>
      </c>
      <c r="B22" s="8" t="s">
        <v>28</v>
      </c>
      <c r="C22" s="8" t="s">
        <v>29</v>
      </c>
      <c r="D22" s="9">
        <v>21</v>
      </c>
      <c r="E22" s="8" t="s">
        <v>1619</v>
      </c>
      <c r="F22" s="9">
        <v>183.3</v>
      </c>
      <c r="G22" s="9">
        <v>193</v>
      </c>
      <c r="H22" s="9">
        <v>9.6999999999999993</v>
      </c>
      <c r="I22" s="9">
        <v>9.32</v>
      </c>
      <c r="J22" s="9">
        <v>9.32</v>
      </c>
      <c r="K22" s="9">
        <v>183.3</v>
      </c>
      <c r="L22" s="9">
        <v>192.62</v>
      </c>
      <c r="M22" s="9">
        <v>96</v>
      </c>
      <c r="N22" s="10" t="s">
        <v>9484</v>
      </c>
      <c r="O22" s="9">
        <v>8</v>
      </c>
      <c r="P22" s="8" t="s">
        <v>9505</v>
      </c>
      <c r="Q22" s="8"/>
    </row>
    <row r="23" spans="1:17" ht="15.75" customHeight="1" x14ac:dyDescent="0.15">
      <c r="A23" s="9">
        <v>397</v>
      </c>
      <c r="B23" s="8" t="s">
        <v>28</v>
      </c>
      <c r="C23" s="8" t="s">
        <v>29</v>
      </c>
      <c r="D23" s="9">
        <v>22</v>
      </c>
      <c r="E23" s="8" t="s">
        <v>1619</v>
      </c>
      <c r="F23" s="9">
        <v>193</v>
      </c>
      <c r="G23" s="9">
        <v>202.7</v>
      </c>
      <c r="H23" s="9">
        <v>9.6999999999999993</v>
      </c>
      <c r="I23" s="9">
        <v>8.49</v>
      </c>
      <c r="J23" s="9">
        <v>8.49</v>
      </c>
      <c r="K23" s="9">
        <v>193</v>
      </c>
      <c r="L23" s="9">
        <v>201.49</v>
      </c>
      <c r="M23" s="9">
        <v>88</v>
      </c>
      <c r="N23" s="10" t="s">
        <v>9484</v>
      </c>
      <c r="O23" s="9">
        <v>8</v>
      </c>
      <c r="P23" s="8" t="s">
        <v>9506</v>
      </c>
      <c r="Q23" s="8"/>
    </row>
    <row r="24" spans="1:17" ht="15.75" customHeight="1" x14ac:dyDescent="0.15">
      <c r="A24" s="9">
        <v>397</v>
      </c>
      <c r="B24" s="8" t="s">
        <v>28</v>
      </c>
      <c r="C24" s="8" t="s">
        <v>29</v>
      </c>
      <c r="D24" s="9">
        <v>23</v>
      </c>
      <c r="E24" s="8" t="s">
        <v>1619</v>
      </c>
      <c r="F24" s="9">
        <v>202.7</v>
      </c>
      <c r="G24" s="9">
        <v>212.4</v>
      </c>
      <c r="H24" s="9">
        <v>9.6999999999999993</v>
      </c>
      <c r="I24" s="9">
        <v>7.89</v>
      </c>
      <c r="J24" s="9">
        <v>7.89</v>
      </c>
      <c r="K24" s="9">
        <v>202.7</v>
      </c>
      <c r="L24" s="9">
        <v>210.59</v>
      </c>
      <c r="M24" s="9">
        <v>81</v>
      </c>
      <c r="N24" s="10" t="s">
        <v>9484</v>
      </c>
      <c r="O24" s="9">
        <v>8</v>
      </c>
      <c r="P24" s="8" t="s">
        <v>9507</v>
      </c>
      <c r="Q24" s="8"/>
    </row>
    <row r="25" spans="1:17" ht="15.75" customHeight="1" x14ac:dyDescent="0.15">
      <c r="A25" s="9">
        <v>397</v>
      </c>
      <c r="B25" s="8" t="s">
        <v>28</v>
      </c>
      <c r="C25" s="8" t="s">
        <v>29</v>
      </c>
      <c r="D25" s="9">
        <v>24</v>
      </c>
      <c r="E25" s="8" t="s">
        <v>1619</v>
      </c>
      <c r="F25" s="9">
        <v>212.4</v>
      </c>
      <c r="G25" s="9">
        <v>222.1</v>
      </c>
      <c r="H25" s="9">
        <v>9.6999999999999993</v>
      </c>
      <c r="I25" s="9">
        <v>9.74</v>
      </c>
      <c r="J25" s="9">
        <v>9.74</v>
      </c>
      <c r="K25" s="9">
        <v>212.4</v>
      </c>
      <c r="L25" s="9">
        <v>222.14</v>
      </c>
      <c r="M25" s="9">
        <v>100</v>
      </c>
      <c r="N25" s="10" t="s">
        <v>9484</v>
      </c>
      <c r="O25" s="9">
        <v>9</v>
      </c>
      <c r="P25" s="8" t="s">
        <v>9508</v>
      </c>
      <c r="Q25" s="8"/>
    </row>
    <row r="26" spans="1:17" ht="15.75" customHeight="1" x14ac:dyDescent="0.15">
      <c r="A26" s="9">
        <v>397</v>
      </c>
      <c r="B26" s="8" t="s">
        <v>28</v>
      </c>
      <c r="C26" s="8" t="s">
        <v>29</v>
      </c>
      <c r="D26" s="9">
        <v>25</v>
      </c>
      <c r="E26" s="8" t="s">
        <v>1619</v>
      </c>
      <c r="F26" s="9">
        <v>222.1</v>
      </c>
      <c r="G26" s="9">
        <v>226.9</v>
      </c>
      <c r="H26" s="9">
        <v>4.8</v>
      </c>
      <c r="I26" s="9">
        <v>5.88</v>
      </c>
      <c r="J26" s="9">
        <v>5.88</v>
      </c>
      <c r="K26" s="9">
        <v>222.1</v>
      </c>
      <c r="L26" s="9">
        <v>227.98</v>
      </c>
      <c r="M26" s="9">
        <v>123</v>
      </c>
      <c r="N26" s="10" t="s">
        <v>9484</v>
      </c>
      <c r="O26" s="9">
        <v>5</v>
      </c>
      <c r="P26" s="8" t="s">
        <v>9509</v>
      </c>
      <c r="Q26" s="8"/>
    </row>
    <row r="27" spans="1:17" ht="15.75" customHeight="1" x14ac:dyDescent="0.15">
      <c r="A27" s="9">
        <v>397</v>
      </c>
      <c r="B27" s="8" t="s">
        <v>28</v>
      </c>
      <c r="C27" s="8" t="s">
        <v>29</v>
      </c>
      <c r="D27" s="9">
        <v>26</v>
      </c>
      <c r="E27" s="8" t="s">
        <v>1619</v>
      </c>
      <c r="F27" s="9">
        <v>226.9</v>
      </c>
      <c r="G27" s="9">
        <v>231.8</v>
      </c>
      <c r="H27" s="9">
        <v>4.9000000000000004</v>
      </c>
      <c r="I27" s="9">
        <v>6.22</v>
      </c>
      <c r="J27" s="9">
        <v>6.23</v>
      </c>
      <c r="K27" s="9">
        <v>226.9</v>
      </c>
      <c r="L27" s="9">
        <v>233.13</v>
      </c>
      <c r="M27" s="9">
        <v>127</v>
      </c>
      <c r="N27" s="10" t="s">
        <v>9484</v>
      </c>
      <c r="O27" s="9">
        <v>6</v>
      </c>
      <c r="P27" s="8" t="s">
        <v>9510</v>
      </c>
      <c r="Q27" s="8"/>
    </row>
    <row r="28" spans="1:17" ht="15.75" customHeight="1" x14ac:dyDescent="0.15">
      <c r="A28" s="9">
        <v>397</v>
      </c>
      <c r="B28" s="8" t="s">
        <v>28</v>
      </c>
      <c r="C28" s="8" t="s">
        <v>29</v>
      </c>
      <c r="D28" s="9">
        <v>27</v>
      </c>
      <c r="E28" s="8" t="s">
        <v>1619</v>
      </c>
      <c r="F28" s="9">
        <v>231.8</v>
      </c>
      <c r="G28" s="9">
        <v>236.6</v>
      </c>
      <c r="H28" s="9">
        <v>4.8</v>
      </c>
      <c r="I28" s="9">
        <v>5.89</v>
      </c>
      <c r="J28" s="9">
        <v>5.89</v>
      </c>
      <c r="K28" s="9">
        <v>231.8</v>
      </c>
      <c r="L28" s="9">
        <v>237.69</v>
      </c>
      <c r="M28" s="9">
        <v>123</v>
      </c>
      <c r="N28" s="10" t="s">
        <v>9484</v>
      </c>
      <c r="O28" s="9">
        <v>5</v>
      </c>
      <c r="P28" s="8" t="s">
        <v>9511</v>
      </c>
      <c r="Q28" s="8"/>
    </row>
    <row r="29" spans="1:17" ht="15.75" customHeight="1" x14ac:dyDescent="0.15">
      <c r="A29" s="9">
        <v>397</v>
      </c>
      <c r="B29" s="8" t="s">
        <v>28</v>
      </c>
      <c r="C29" s="8" t="s">
        <v>29</v>
      </c>
      <c r="D29" s="9">
        <v>28</v>
      </c>
      <c r="E29" s="8" t="s">
        <v>1619</v>
      </c>
      <c r="F29" s="9">
        <v>236.6</v>
      </c>
      <c r="G29" s="9">
        <v>241.5</v>
      </c>
      <c r="H29" s="9">
        <v>4.9000000000000004</v>
      </c>
      <c r="I29" s="9">
        <v>6.2</v>
      </c>
      <c r="J29" s="9">
        <v>6.2</v>
      </c>
      <c r="K29" s="9">
        <v>236.6</v>
      </c>
      <c r="L29" s="9">
        <v>242.8</v>
      </c>
      <c r="M29" s="9">
        <v>127</v>
      </c>
      <c r="N29" s="10" t="s">
        <v>9484</v>
      </c>
      <c r="O29" s="9">
        <v>5</v>
      </c>
      <c r="P29" s="8" t="s">
        <v>9512</v>
      </c>
      <c r="Q29" s="8"/>
    </row>
    <row r="30" spans="1:17" ht="15.75" customHeight="1" x14ac:dyDescent="0.15">
      <c r="A30" s="9">
        <v>397</v>
      </c>
      <c r="B30" s="8" t="s">
        <v>28</v>
      </c>
      <c r="C30" s="8" t="s">
        <v>29</v>
      </c>
      <c r="D30" s="9">
        <v>29</v>
      </c>
      <c r="E30" s="8" t="s">
        <v>1619</v>
      </c>
      <c r="F30" s="9">
        <v>241.5</v>
      </c>
      <c r="G30" s="9">
        <v>246.3</v>
      </c>
      <c r="H30" s="9">
        <v>4.8</v>
      </c>
      <c r="I30" s="9">
        <v>6.36</v>
      </c>
      <c r="J30" s="9">
        <v>6.36</v>
      </c>
      <c r="K30" s="9">
        <v>241.5</v>
      </c>
      <c r="L30" s="9">
        <v>247.86</v>
      </c>
      <c r="M30" s="9">
        <v>133</v>
      </c>
      <c r="N30" s="10" t="s">
        <v>9484</v>
      </c>
      <c r="O30" s="9">
        <v>6</v>
      </c>
      <c r="P30" s="8" t="s">
        <v>9513</v>
      </c>
      <c r="Q30" s="8"/>
    </row>
    <row r="31" spans="1:17" ht="15.75" customHeight="1" x14ac:dyDescent="0.15">
      <c r="A31" s="9">
        <v>397</v>
      </c>
      <c r="B31" s="8" t="s">
        <v>28</v>
      </c>
      <c r="C31" s="8" t="s">
        <v>29</v>
      </c>
      <c r="D31" s="9">
        <v>30</v>
      </c>
      <c r="E31" s="8" t="s">
        <v>1619</v>
      </c>
      <c r="F31" s="9">
        <v>246.3</v>
      </c>
      <c r="G31" s="9">
        <v>251.2</v>
      </c>
      <c r="H31" s="9">
        <v>4.9000000000000004</v>
      </c>
      <c r="I31" s="9">
        <v>6.54</v>
      </c>
      <c r="J31" s="9">
        <v>6.54</v>
      </c>
      <c r="K31" s="9">
        <v>246.3</v>
      </c>
      <c r="L31" s="9">
        <v>252.84</v>
      </c>
      <c r="M31" s="9">
        <v>133</v>
      </c>
      <c r="N31" s="10" t="s">
        <v>9484</v>
      </c>
      <c r="O31" s="9">
        <v>6</v>
      </c>
      <c r="P31" s="8" t="s">
        <v>9514</v>
      </c>
      <c r="Q31" s="8"/>
    </row>
    <row r="32" spans="1:17" ht="15.75" customHeight="1" x14ac:dyDescent="0.15">
      <c r="A32" s="9">
        <v>397</v>
      </c>
      <c r="B32" s="8" t="s">
        <v>28</v>
      </c>
      <c r="C32" s="8" t="s">
        <v>29</v>
      </c>
      <c r="D32" s="9">
        <v>31</v>
      </c>
      <c r="E32" s="8" t="s">
        <v>1619</v>
      </c>
      <c r="F32" s="9">
        <v>251.2</v>
      </c>
      <c r="G32" s="9">
        <v>256</v>
      </c>
      <c r="H32" s="9">
        <v>4.8</v>
      </c>
      <c r="I32" s="9">
        <v>5.71</v>
      </c>
      <c r="J32" s="9">
        <v>5.71</v>
      </c>
      <c r="K32" s="9">
        <v>251.2</v>
      </c>
      <c r="L32" s="9">
        <v>256.91000000000003</v>
      </c>
      <c r="M32" s="9">
        <v>119</v>
      </c>
      <c r="N32" s="10" t="s">
        <v>9484</v>
      </c>
      <c r="O32" s="9">
        <v>5</v>
      </c>
      <c r="P32" s="8" t="s">
        <v>9515</v>
      </c>
      <c r="Q32" s="8"/>
    </row>
    <row r="33" spans="1:17" ht="15.75" customHeight="1" x14ac:dyDescent="0.15">
      <c r="A33" s="9">
        <v>397</v>
      </c>
      <c r="B33" s="8" t="s">
        <v>28</v>
      </c>
      <c r="C33" s="8" t="s">
        <v>29</v>
      </c>
      <c r="D33" s="9">
        <v>32</v>
      </c>
      <c r="E33" s="8" t="s">
        <v>1619</v>
      </c>
      <c r="F33" s="9">
        <v>256</v>
      </c>
      <c r="G33" s="9">
        <v>260.89999999999998</v>
      </c>
      <c r="H33" s="9">
        <v>4.9000000000000004</v>
      </c>
      <c r="I33" s="9">
        <v>7</v>
      </c>
      <c r="J33" s="9">
        <v>7</v>
      </c>
      <c r="K33" s="9">
        <v>256</v>
      </c>
      <c r="L33" s="9">
        <v>263</v>
      </c>
      <c r="M33" s="9">
        <v>143</v>
      </c>
      <c r="N33" s="10" t="s">
        <v>9484</v>
      </c>
      <c r="O33" s="9">
        <v>6</v>
      </c>
      <c r="P33" s="8" t="s">
        <v>9516</v>
      </c>
      <c r="Q33" s="8"/>
    </row>
    <row r="34" spans="1:17" ht="15.75" customHeight="1" x14ac:dyDescent="0.15">
      <c r="A34" s="9">
        <v>397</v>
      </c>
      <c r="B34" s="8" t="s">
        <v>28</v>
      </c>
      <c r="C34" s="8" t="s">
        <v>29</v>
      </c>
      <c r="D34" s="9">
        <v>33</v>
      </c>
      <c r="E34" s="8" t="s">
        <v>1619</v>
      </c>
      <c r="F34" s="9">
        <v>260.89999999999998</v>
      </c>
      <c r="G34" s="9">
        <v>265.7</v>
      </c>
      <c r="H34" s="9">
        <v>4.8</v>
      </c>
      <c r="I34" s="9">
        <v>6.38</v>
      </c>
      <c r="J34" s="9">
        <v>6.38</v>
      </c>
      <c r="K34" s="9">
        <v>260.89999999999998</v>
      </c>
      <c r="L34" s="9">
        <v>267.27999999999997</v>
      </c>
      <c r="M34" s="9">
        <v>133</v>
      </c>
      <c r="N34" s="10" t="s">
        <v>9484</v>
      </c>
      <c r="O34" s="9">
        <v>6</v>
      </c>
      <c r="P34" s="8" t="s">
        <v>9517</v>
      </c>
      <c r="Q34" s="8"/>
    </row>
    <row r="35" spans="1:17" ht="15.75" customHeight="1" x14ac:dyDescent="0.15">
      <c r="A35" s="9">
        <v>397</v>
      </c>
      <c r="B35" s="8" t="s">
        <v>28</v>
      </c>
      <c r="C35" s="8" t="s">
        <v>29</v>
      </c>
      <c r="D35" s="9">
        <v>34</v>
      </c>
      <c r="E35" s="8" t="s">
        <v>1619</v>
      </c>
      <c r="F35" s="9">
        <v>265.7</v>
      </c>
      <c r="G35" s="9">
        <v>270.60000000000002</v>
      </c>
      <c r="H35" s="9">
        <v>4.9000000000000004</v>
      </c>
      <c r="I35" s="9">
        <v>6.58</v>
      </c>
      <c r="J35" s="9">
        <v>6.58</v>
      </c>
      <c r="K35" s="9">
        <v>265.7</v>
      </c>
      <c r="L35" s="9">
        <v>272.27999999999997</v>
      </c>
      <c r="M35" s="9">
        <v>134</v>
      </c>
      <c r="N35" s="10" t="s">
        <v>9484</v>
      </c>
      <c r="O35" s="9">
        <v>6</v>
      </c>
      <c r="P35" s="8" t="s">
        <v>9518</v>
      </c>
      <c r="Q35" s="8"/>
    </row>
    <row r="36" spans="1:17" ht="15.75" customHeight="1" x14ac:dyDescent="0.15">
      <c r="A36" s="9">
        <v>397</v>
      </c>
      <c r="B36" s="8" t="s">
        <v>28</v>
      </c>
      <c r="C36" s="8" t="s">
        <v>29</v>
      </c>
      <c r="D36" s="9">
        <v>35</v>
      </c>
      <c r="E36" s="8" t="s">
        <v>1619</v>
      </c>
      <c r="F36" s="9">
        <v>270.60000000000002</v>
      </c>
      <c r="G36" s="9">
        <v>275.39999999999998</v>
      </c>
      <c r="H36" s="9">
        <v>4.8</v>
      </c>
      <c r="I36" s="9">
        <v>5.35</v>
      </c>
      <c r="J36" s="9">
        <v>5.35</v>
      </c>
      <c r="K36" s="9">
        <v>270.60000000000002</v>
      </c>
      <c r="L36" s="9">
        <v>275.95</v>
      </c>
      <c r="M36" s="9">
        <v>111</v>
      </c>
      <c r="N36" s="10" t="s">
        <v>9484</v>
      </c>
      <c r="O36" s="9">
        <v>5</v>
      </c>
      <c r="P36" s="8" t="s">
        <v>9519</v>
      </c>
      <c r="Q36" s="8"/>
    </row>
    <row r="37" spans="1:17" ht="15.75" customHeight="1" x14ac:dyDescent="0.15">
      <c r="A37" s="9">
        <v>397</v>
      </c>
      <c r="B37" s="8" t="s">
        <v>28</v>
      </c>
      <c r="C37" s="8" t="s">
        <v>29</v>
      </c>
      <c r="D37" s="9">
        <v>36</v>
      </c>
      <c r="E37" s="8" t="s">
        <v>1619</v>
      </c>
      <c r="F37" s="9">
        <v>275.39999999999998</v>
      </c>
      <c r="G37" s="9">
        <v>280.3</v>
      </c>
      <c r="H37" s="9">
        <v>4.9000000000000004</v>
      </c>
      <c r="I37" s="9">
        <v>6.42</v>
      </c>
      <c r="J37" s="9">
        <v>6.42</v>
      </c>
      <c r="K37" s="9">
        <v>275.39999999999998</v>
      </c>
      <c r="L37" s="9">
        <v>281.82</v>
      </c>
      <c r="M37" s="9">
        <v>131</v>
      </c>
      <c r="N37" s="10" t="s">
        <v>9484</v>
      </c>
      <c r="O37" s="9">
        <v>6</v>
      </c>
      <c r="P37" s="8" t="s">
        <v>9520</v>
      </c>
      <c r="Q37" s="8"/>
    </row>
    <row r="38" spans="1:17" ht="15.75" customHeight="1" x14ac:dyDescent="0.15">
      <c r="A38" s="9">
        <v>397</v>
      </c>
      <c r="B38" s="8" t="s">
        <v>28</v>
      </c>
      <c r="C38" s="8" t="s">
        <v>29</v>
      </c>
      <c r="D38" s="9">
        <v>37</v>
      </c>
      <c r="E38" s="8" t="s">
        <v>1619</v>
      </c>
      <c r="F38" s="9">
        <v>280.3</v>
      </c>
      <c r="G38" s="9">
        <v>285.10000000000002</v>
      </c>
      <c r="H38" s="9">
        <v>4.8</v>
      </c>
      <c r="I38" s="9">
        <v>5.99</v>
      </c>
      <c r="J38" s="9">
        <v>5.99</v>
      </c>
      <c r="K38" s="9">
        <v>280.3</v>
      </c>
      <c r="L38" s="9">
        <v>286.29000000000002</v>
      </c>
      <c r="M38" s="9">
        <v>125</v>
      </c>
      <c r="N38" s="10" t="s">
        <v>9484</v>
      </c>
      <c r="O38" s="9">
        <v>5</v>
      </c>
      <c r="P38" s="8" t="s">
        <v>9521</v>
      </c>
      <c r="Q38" s="8"/>
    </row>
    <row r="39" spans="1:17" ht="15.75" customHeight="1" x14ac:dyDescent="0.15">
      <c r="A39" s="9">
        <v>397</v>
      </c>
      <c r="B39" s="8" t="s">
        <v>28</v>
      </c>
      <c r="C39" s="8" t="s">
        <v>29</v>
      </c>
      <c r="D39" s="9">
        <v>38</v>
      </c>
      <c r="E39" s="8" t="s">
        <v>1619</v>
      </c>
      <c r="F39" s="9">
        <v>285.10000000000002</v>
      </c>
      <c r="G39" s="9">
        <v>294.8</v>
      </c>
      <c r="H39" s="9">
        <v>9.6999999999999993</v>
      </c>
      <c r="I39" s="9">
        <v>9.01</v>
      </c>
      <c r="J39" s="9">
        <v>9.01</v>
      </c>
      <c r="K39" s="9">
        <v>285.10000000000002</v>
      </c>
      <c r="L39" s="9">
        <v>294.11</v>
      </c>
      <c r="M39" s="9">
        <v>93</v>
      </c>
      <c r="N39" s="10" t="s">
        <v>9484</v>
      </c>
      <c r="O39" s="9">
        <v>7</v>
      </c>
      <c r="P39" s="8" t="s">
        <v>9522</v>
      </c>
      <c r="Q39" s="8"/>
    </row>
    <row r="40" spans="1:17" ht="15.75" customHeight="1" x14ac:dyDescent="0.15">
      <c r="A40" s="9">
        <v>397</v>
      </c>
      <c r="B40" s="8" t="s">
        <v>28</v>
      </c>
      <c r="C40" s="8" t="s">
        <v>29</v>
      </c>
      <c r="D40" s="9">
        <v>39</v>
      </c>
      <c r="E40" s="8" t="s">
        <v>1619</v>
      </c>
      <c r="F40" s="9">
        <v>294.8</v>
      </c>
      <c r="G40" s="9">
        <v>299.7</v>
      </c>
      <c r="H40" s="9">
        <v>4.9000000000000004</v>
      </c>
      <c r="I40" s="9">
        <v>6.59</v>
      </c>
      <c r="J40" s="9">
        <v>6.59</v>
      </c>
      <c r="K40" s="9">
        <v>294.8</v>
      </c>
      <c r="L40" s="9">
        <v>301.39</v>
      </c>
      <c r="M40" s="9">
        <v>134</v>
      </c>
      <c r="N40" s="10" t="s">
        <v>9484</v>
      </c>
      <c r="O40" s="9">
        <v>6</v>
      </c>
      <c r="P40" s="8" t="s">
        <v>9523</v>
      </c>
      <c r="Q40" s="8"/>
    </row>
    <row r="41" spans="1:17" ht="15.75" customHeight="1" x14ac:dyDescent="0.15">
      <c r="A41" s="9">
        <v>397</v>
      </c>
      <c r="B41" s="8" t="s">
        <v>28</v>
      </c>
      <c r="C41" s="8" t="s">
        <v>29</v>
      </c>
      <c r="D41" s="9">
        <v>40</v>
      </c>
      <c r="E41" s="8" t="s">
        <v>1619</v>
      </c>
      <c r="F41" s="9">
        <v>299.7</v>
      </c>
      <c r="G41" s="9">
        <v>304.5</v>
      </c>
      <c r="H41" s="9">
        <v>4.8</v>
      </c>
      <c r="I41" s="9">
        <v>4.8499999999999996</v>
      </c>
      <c r="J41" s="9">
        <v>4.8499999999999996</v>
      </c>
      <c r="K41" s="9">
        <v>299.7</v>
      </c>
      <c r="L41" s="9">
        <v>304.55</v>
      </c>
      <c r="M41" s="9">
        <v>101</v>
      </c>
      <c r="N41" s="10" t="s">
        <v>9484</v>
      </c>
      <c r="O41" s="9">
        <v>5</v>
      </c>
      <c r="P41" s="8" t="s">
        <v>9524</v>
      </c>
      <c r="Q41" s="8"/>
    </row>
    <row r="42" spans="1:17" ht="15.75" customHeight="1" x14ac:dyDescent="0.15">
      <c r="A42" s="9">
        <v>397</v>
      </c>
      <c r="B42" s="8" t="s">
        <v>28</v>
      </c>
      <c r="C42" s="8" t="s">
        <v>29</v>
      </c>
      <c r="D42" s="9">
        <v>41</v>
      </c>
      <c r="E42" s="8" t="s">
        <v>1619</v>
      </c>
      <c r="F42" s="9">
        <v>304.5</v>
      </c>
      <c r="G42" s="9">
        <v>309.39999999999998</v>
      </c>
      <c r="H42" s="9">
        <v>4.9000000000000004</v>
      </c>
      <c r="I42" s="9">
        <v>6.86</v>
      </c>
      <c r="J42" s="9">
        <v>6.86</v>
      </c>
      <c r="K42" s="9">
        <v>304.5</v>
      </c>
      <c r="L42" s="9">
        <v>311.36</v>
      </c>
      <c r="M42" s="9">
        <v>140</v>
      </c>
      <c r="N42" s="10" t="s">
        <v>9484</v>
      </c>
      <c r="O42" s="9">
        <v>6</v>
      </c>
      <c r="P42" s="8" t="s">
        <v>9525</v>
      </c>
      <c r="Q42" s="8"/>
    </row>
    <row r="43" spans="1:17" ht="15.75" customHeight="1" x14ac:dyDescent="0.15">
      <c r="A43" s="9">
        <v>397</v>
      </c>
      <c r="B43" s="8" t="s">
        <v>28</v>
      </c>
      <c r="C43" s="8" t="s">
        <v>29</v>
      </c>
      <c r="D43" s="9">
        <v>42</v>
      </c>
      <c r="E43" s="8" t="s">
        <v>1619</v>
      </c>
      <c r="F43" s="9">
        <v>309.39999999999998</v>
      </c>
      <c r="G43" s="9">
        <v>314.2</v>
      </c>
      <c r="H43" s="9">
        <v>4.8</v>
      </c>
      <c r="I43" s="9">
        <v>5.03</v>
      </c>
      <c r="J43" s="9">
        <v>5.03</v>
      </c>
      <c r="K43" s="9">
        <v>309.39999999999998</v>
      </c>
      <c r="L43" s="9">
        <v>314.43</v>
      </c>
      <c r="M43" s="9">
        <v>105</v>
      </c>
      <c r="N43" s="10" t="s">
        <v>9484</v>
      </c>
      <c r="O43" s="9">
        <v>5</v>
      </c>
      <c r="P43" s="8" t="s">
        <v>9526</v>
      </c>
      <c r="Q43" s="8"/>
    </row>
    <row r="44" spans="1:17" ht="15.75" customHeight="1" x14ac:dyDescent="0.15">
      <c r="A44" s="9">
        <v>397</v>
      </c>
      <c r="B44" s="8" t="s">
        <v>28</v>
      </c>
      <c r="C44" s="8" t="s">
        <v>29</v>
      </c>
      <c r="D44" s="9">
        <v>43</v>
      </c>
      <c r="E44" s="8" t="s">
        <v>1619</v>
      </c>
      <c r="F44" s="9">
        <v>314.2</v>
      </c>
      <c r="G44" s="9">
        <v>323.89999999999998</v>
      </c>
      <c r="H44" s="9">
        <v>9.6999999999999993</v>
      </c>
      <c r="I44" s="9">
        <v>9.66</v>
      </c>
      <c r="J44" s="9">
        <v>9.66</v>
      </c>
      <c r="K44" s="9">
        <v>314.2</v>
      </c>
      <c r="L44" s="9">
        <v>323.86</v>
      </c>
      <c r="M44" s="9">
        <v>100</v>
      </c>
      <c r="N44" s="10" t="s">
        <v>9484</v>
      </c>
      <c r="O44" s="9">
        <v>8</v>
      </c>
      <c r="P44" s="8" t="s">
        <v>9527</v>
      </c>
      <c r="Q44" s="8"/>
    </row>
    <row r="45" spans="1:17" ht="15.75" customHeight="1" x14ac:dyDescent="0.15">
      <c r="A45" s="9">
        <v>397</v>
      </c>
      <c r="B45" s="8" t="s">
        <v>28</v>
      </c>
      <c r="C45" s="8" t="s">
        <v>29</v>
      </c>
      <c r="D45" s="9">
        <v>44</v>
      </c>
      <c r="E45" s="8" t="s">
        <v>1619</v>
      </c>
      <c r="F45" s="9">
        <v>323.89999999999998</v>
      </c>
      <c r="G45" s="9">
        <v>328.8</v>
      </c>
      <c r="H45" s="9">
        <v>4.9000000000000004</v>
      </c>
      <c r="I45" s="9">
        <v>6.45</v>
      </c>
      <c r="J45" s="9">
        <v>6.45</v>
      </c>
      <c r="K45" s="9">
        <v>323.89999999999998</v>
      </c>
      <c r="L45" s="9">
        <v>330.35</v>
      </c>
      <c r="M45" s="9">
        <v>132</v>
      </c>
      <c r="N45" s="10" t="s">
        <v>9484</v>
      </c>
      <c r="O45" s="9">
        <v>6</v>
      </c>
      <c r="P45" s="8" t="s">
        <v>9528</v>
      </c>
      <c r="Q45" s="8"/>
    </row>
    <row r="46" spans="1:17" ht="15.75" customHeight="1" x14ac:dyDescent="0.15">
      <c r="A46" s="9">
        <v>397</v>
      </c>
      <c r="B46" s="8" t="s">
        <v>28</v>
      </c>
      <c r="C46" s="8" t="s">
        <v>29</v>
      </c>
      <c r="D46" s="9">
        <v>45</v>
      </c>
      <c r="E46" s="8" t="s">
        <v>1619</v>
      </c>
      <c r="F46" s="9">
        <v>328.8</v>
      </c>
      <c r="G46" s="9">
        <v>333.6</v>
      </c>
      <c r="H46" s="9">
        <v>4.8</v>
      </c>
      <c r="I46" s="9">
        <v>5.71</v>
      </c>
      <c r="J46" s="9">
        <v>5.71</v>
      </c>
      <c r="K46" s="9">
        <v>328.8</v>
      </c>
      <c r="L46" s="9">
        <v>334.51</v>
      </c>
      <c r="M46" s="9">
        <v>119</v>
      </c>
      <c r="N46" s="10" t="s">
        <v>9484</v>
      </c>
      <c r="O46" s="9">
        <v>5</v>
      </c>
      <c r="P46" s="8" t="s">
        <v>9529</v>
      </c>
      <c r="Q46" s="8"/>
    </row>
    <row r="47" spans="1:17" ht="15.75" customHeight="1" x14ac:dyDescent="0.15">
      <c r="A47" s="9">
        <v>397</v>
      </c>
      <c r="B47" s="8" t="s">
        <v>28</v>
      </c>
      <c r="C47" s="8" t="s">
        <v>29</v>
      </c>
      <c r="D47" s="9">
        <v>46</v>
      </c>
      <c r="E47" s="8" t="s">
        <v>1619</v>
      </c>
      <c r="F47" s="9">
        <v>333.6</v>
      </c>
      <c r="G47" s="9">
        <v>338.5</v>
      </c>
      <c r="H47" s="9">
        <v>4.9000000000000004</v>
      </c>
      <c r="I47" s="9">
        <v>5.38</v>
      </c>
      <c r="J47" s="9">
        <v>5.38</v>
      </c>
      <c r="K47" s="9">
        <v>333.6</v>
      </c>
      <c r="L47" s="9">
        <v>338.98</v>
      </c>
      <c r="M47" s="9">
        <v>110</v>
      </c>
      <c r="N47" s="10" t="s">
        <v>9484</v>
      </c>
      <c r="O47" s="9">
        <v>5</v>
      </c>
      <c r="P47" s="8" t="s">
        <v>9530</v>
      </c>
      <c r="Q47" s="8"/>
    </row>
    <row r="48" spans="1:17" ht="15.75" customHeight="1" x14ac:dyDescent="0.15">
      <c r="A48" s="9">
        <v>397</v>
      </c>
      <c r="B48" s="8" t="s">
        <v>28</v>
      </c>
      <c r="C48" s="8" t="s">
        <v>29</v>
      </c>
      <c r="D48" s="9">
        <v>47</v>
      </c>
      <c r="E48" s="8" t="s">
        <v>1619</v>
      </c>
      <c r="F48" s="9">
        <v>338.5</v>
      </c>
      <c r="G48" s="9">
        <v>343.3</v>
      </c>
      <c r="H48" s="9">
        <v>4.8</v>
      </c>
      <c r="I48" s="9">
        <v>6.04</v>
      </c>
      <c r="J48" s="9">
        <v>6.04</v>
      </c>
      <c r="K48" s="9">
        <v>338.5</v>
      </c>
      <c r="L48" s="9">
        <v>344.54</v>
      </c>
      <c r="M48" s="9">
        <v>126</v>
      </c>
      <c r="N48" s="10" t="s">
        <v>9484</v>
      </c>
      <c r="O48" s="9">
        <v>5</v>
      </c>
      <c r="P48" s="8" t="s">
        <v>9531</v>
      </c>
      <c r="Q48" s="8"/>
    </row>
    <row r="49" spans="1:17" ht="15.75" customHeight="1" x14ac:dyDescent="0.15">
      <c r="A49" s="9">
        <v>397</v>
      </c>
      <c r="B49" s="8" t="s">
        <v>28</v>
      </c>
      <c r="C49" s="8" t="s">
        <v>29</v>
      </c>
      <c r="D49" s="9">
        <v>48</v>
      </c>
      <c r="E49" s="8" t="s">
        <v>1619</v>
      </c>
      <c r="F49" s="9">
        <v>343.3</v>
      </c>
      <c r="G49" s="9">
        <v>348.2</v>
      </c>
      <c r="H49" s="9">
        <v>4.9000000000000004</v>
      </c>
      <c r="I49" s="9">
        <v>6.16</v>
      </c>
      <c r="J49" s="9">
        <v>6.16</v>
      </c>
      <c r="K49" s="9">
        <v>343.3</v>
      </c>
      <c r="L49" s="9">
        <v>349.46</v>
      </c>
      <c r="M49" s="9">
        <v>126</v>
      </c>
      <c r="N49" s="10" t="s">
        <v>9484</v>
      </c>
      <c r="O49" s="9">
        <v>5</v>
      </c>
      <c r="P49" s="8" t="s">
        <v>9532</v>
      </c>
      <c r="Q49" s="8"/>
    </row>
    <row r="50" spans="1:17" ht="15.75" customHeight="1" x14ac:dyDescent="0.15">
      <c r="A50" s="9">
        <v>397</v>
      </c>
      <c r="B50" s="8" t="s">
        <v>28</v>
      </c>
      <c r="C50" s="8" t="s">
        <v>29</v>
      </c>
      <c r="D50" s="9">
        <v>49</v>
      </c>
      <c r="E50" s="8" t="s">
        <v>1619</v>
      </c>
      <c r="F50" s="9">
        <v>348.2</v>
      </c>
      <c r="G50" s="9">
        <v>353</v>
      </c>
      <c r="H50" s="9">
        <v>4.8</v>
      </c>
      <c r="I50" s="9">
        <v>6.11</v>
      </c>
      <c r="J50" s="9">
        <v>6.11</v>
      </c>
      <c r="K50" s="9">
        <v>348.2</v>
      </c>
      <c r="L50" s="9">
        <v>354.31</v>
      </c>
      <c r="M50" s="9">
        <v>127</v>
      </c>
      <c r="N50" s="10" t="s">
        <v>9484</v>
      </c>
      <c r="O50" s="9">
        <v>5</v>
      </c>
      <c r="P50" s="8" t="s">
        <v>9533</v>
      </c>
      <c r="Q50" s="8"/>
    </row>
    <row r="51" spans="1:17" ht="15.75" customHeight="1" x14ac:dyDescent="0.15">
      <c r="A51" s="9">
        <v>397</v>
      </c>
      <c r="B51" s="8" t="s">
        <v>28</v>
      </c>
      <c r="C51" s="8" t="s">
        <v>3366</v>
      </c>
      <c r="D51" s="9">
        <v>1</v>
      </c>
      <c r="E51" s="8" t="s">
        <v>30</v>
      </c>
      <c r="F51" s="9">
        <v>0</v>
      </c>
      <c r="G51" s="9">
        <v>5.8</v>
      </c>
      <c r="H51" s="9">
        <v>5.8</v>
      </c>
      <c r="I51" s="9">
        <v>5.85</v>
      </c>
      <c r="J51" s="9">
        <v>5.85</v>
      </c>
      <c r="K51" s="9">
        <v>0</v>
      </c>
      <c r="L51" s="9">
        <v>5.85</v>
      </c>
      <c r="M51" s="9">
        <v>101</v>
      </c>
      <c r="N51" s="10" t="s">
        <v>9484</v>
      </c>
      <c r="O51" s="9">
        <v>5</v>
      </c>
      <c r="P51" s="8" t="s">
        <v>9534</v>
      </c>
      <c r="Q51" s="8"/>
    </row>
    <row r="52" spans="1:17" ht="15.75" customHeight="1" x14ac:dyDescent="0.15">
      <c r="A52" s="9">
        <v>397</v>
      </c>
      <c r="B52" s="8" t="s">
        <v>28</v>
      </c>
      <c r="C52" s="8" t="s">
        <v>3366</v>
      </c>
      <c r="D52" s="9">
        <v>2</v>
      </c>
      <c r="E52" s="8" t="s">
        <v>30</v>
      </c>
      <c r="F52" s="9">
        <v>5.8</v>
      </c>
      <c r="G52" s="9">
        <v>15.3</v>
      </c>
      <c r="H52" s="9">
        <v>9.5</v>
      </c>
      <c r="I52" s="9">
        <v>9.85</v>
      </c>
      <c r="J52" s="9">
        <v>9.85</v>
      </c>
      <c r="K52" s="9">
        <v>5.8</v>
      </c>
      <c r="L52" s="9">
        <v>15.65</v>
      </c>
      <c r="M52" s="9">
        <v>104</v>
      </c>
      <c r="N52" s="10" t="s">
        <v>9484</v>
      </c>
      <c r="O52" s="9">
        <v>8</v>
      </c>
      <c r="P52" s="8" t="s">
        <v>9535</v>
      </c>
      <c r="Q52" s="8"/>
    </row>
    <row r="53" spans="1:17" ht="15.75" customHeight="1" x14ac:dyDescent="0.15">
      <c r="A53" s="9">
        <v>397</v>
      </c>
      <c r="B53" s="8" t="s">
        <v>28</v>
      </c>
      <c r="C53" s="8" t="s">
        <v>3366</v>
      </c>
      <c r="D53" s="9">
        <v>3</v>
      </c>
      <c r="E53" s="8" t="s">
        <v>30</v>
      </c>
      <c r="F53" s="9">
        <v>15.3</v>
      </c>
      <c r="G53" s="9">
        <v>24.8</v>
      </c>
      <c r="H53" s="9">
        <v>9.5</v>
      </c>
      <c r="I53" s="9">
        <v>9.68</v>
      </c>
      <c r="J53" s="9">
        <v>9.68</v>
      </c>
      <c r="K53" s="9">
        <v>15.3</v>
      </c>
      <c r="L53" s="9">
        <v>24.98</v>
      </c>
      <c r="M53" s="9">
        <v>102</v>
      </c>
      <c r="N53" s="10" t="s">
        <v>9484</v>
      </c>
      <c r="O53" s="9">
        <v>8</v>
      </c>
      <c r="P53" s="8" t="s">
        <v>9536</v>
      </c>
      <c r="Q53" s="8"/>
    </row>
    <row r="54" spans="1:17" ht="15.75" customHeight="1" x14ac:dyDescent="0.15">
      <c r="A54" s="9">
        <v>397</v>
      </c>
      <c r="B54" s="8" t="s">
        <v>28</v>
      </c>
      <c r="C54" s="8" t="s">
        <v>3366</v>
      </c>
      <c r="D54" s="9">
        <v>4</v>
      </c>
      <c r="E54" s="8" t="s">
        <v>30</v>
      </c>
      <c r="F54" s="9">
        <v>24.8</v>
      </c>
      <c r="G54" s="9">
        <v>34.299999999999997</v>
      </c>
      <c r="H54" s="9">
        <v>9.5</v>
      </c>
      <c r="I54" s="9">
        <v>9.92</v>
      </c>
      <c r="J54" s="9">
        <v>9.92</v>
      </c>
      <c r="K54" s="9">
        <v>24.8</v>
      </c>
      <c r="L54" s="9">
        <v>34.72</v>
      </c>
      <c r="M54" s="9">
        <v>104</v>
      </c>
      <c r="N54" s="10" t="s">
        <v>9484</v>
      </c>
      <c r="O54" s="9">
        <v>8</v>
      </c>
      <c r="P54" s="8" t="s">
        <v>9537</v>
      </c>
      <c r="Q54" s="8"/>
    </row>
    <row r="55" spans="1:17" ht="15.75" customHeight="1" x14ac:dyDescent="0.15">
      <c r="A55" s="9">
        <v>397</v>
      </c>
      <c r="B55" s="8" t="s">
        <v>28</v>
      </c>
      <c r="C55" s="8" t="s">
        <v>3366</v>
      </c>
      <c r="D55" s="9">
        <v>5</v>
      </c>
      <c r="E55" s="8" t="s">
        <v>30</v>
      </c>
      <c r="F55" s="9">
        <v>34.299999999999997</v>
      </c>
      <c r="G55" s="9">
        <v>43.8</v>
      </c>
      <c r="H55" s="9">
        <v>9.5</v>
      </c>
      <c r="I55" s="9">
        <v>9.5500000000000007</v>
      </c>
      <c r="J55" s="9">
        <v>9.5500000000000007</v>
      </c>
      <c r="K55" s="9">
        <v>34.299999999999997</v>
      </c>
      <c r="L55" s="9">
        <v>43.85</v>
      </c>
      <c r="M55" s="9">
        <v>101</v>
      </c>
      <c r="N55" s="10" t="s">
        <v>9484</v>
      </c>
      <c r="O55" s="9">
        <v>8</v>
      </c>
      <c r="P55" s="8" t="s">
        <v>9538</v>
      </c>
      <c r="Q55" s="8"/>
    </row>
    <row r="56" spans="1:17" ht="15.75" customHeight="1" x14ac:dyDescent="0.15">
      <c r="A56" s="9">
        <v>397</v>
      </c>
      <c r="B56" s="8" t="s">
        <v>28</v>
      </c>
      <c r="C56" s="8" t="s">
        <v>3366</v>
      </c>
      <c r="D56" s="9">
        <v>6</v>
      </c>
      <c r="E56" s="8" t="s">
        <v>30</v>
      </c>
      <c r="F56" s="9">
        <v>43.8</v>
      </c>
      <c r="G56" s="9">
        <v>53.3</v>
      </c>
      <c r="H56" s="9">
        <v>9.5</v>
      </c>
      <c r="I56" s="9">
        <v>9.92</v>
      </c>
      <c r="J56" s="9">
        <v>10.1</v>
      </c>
      <c r="K56" s="9">
        <v>43.8</v>
      </c>
      <c r="L56" s="9">
        <v>53.9</v>
      </c>
      <c r="M56" s="9">
        <v>104</v>
      </c>
      <c r="N56" s="10" t="s">
        <v>9484</v>
      </c>
      <c r="O56" s="9">
        <v>8</v>
      </c>
      <c r="P56" s="8" t="s">
        <v>9539</v>
      </c>
      <c r="Q56" s="8"/>
    </row>
    <row r="57" spans="1:17" ht="15.75" customHeight="1" x14ac:dyDescent="0.15">
      <c r="A57" s="9">
        <v>397</v>
      </c>
      <c r="B57" s="8" t="s">
        <v>28</v>
      </c>
      <c r="C57" s="8" t="s">
        <v>3366</v>
      </c>
      <c r="D57" s="9">
        <v>7</v>
      </c>
      <c r="E57" s="8" t="s">
        <v>30</v>
      </c>
      <c r="F57" s="9">
        <v>53.3</v>
      </c>
      <c r="G57" s="9">
        <v>62.8</v>
      </c>
      <c r="H57" s="9">
        <v>9.5</v>
      </c>
      <c r="I57" s="9">
        <v>10.06</v>
      </c>
      <c r="J57" s="9">
        <v>10.23</v>
      </c>
      <c r="K57" s="9">
        <v>53.3</v>
      </c>
      <c r="L57" s="9">
        <v>63.53</v>
      </c>
      <c r="M57" s="9">
        <v>106</v>
      </c>
      <c r="N57" s="10" t="s">
        <v>9484</v>
      </c>
      <c r="O57" s="9">
        <v>8</v>
      </c>
      <c r="P57" s="8" t="s">
        <v>9540</v>
      </c>
      <c r="Q57" s="8"/>
    </row>
    <row r="58" spans="1:17" ht="15.75" customHeight="1" x14ac:dyDescent="0.15">
      <c r="A58" s="9">
        <v>397</v>
      </c>
      <c r="B58" s="8" t="s">
        <v>28</v>
      </c>
      <c r="C58" s="8" t="s">
        <v>3366</v>
      </c>
      <c r="D58" s="9">
        <v>8</v>
      </c>
      <c r="E58" s="8" t="s">
        <v>30</v>
      </c>
      <c r="F58" s="9">
        <v>62.8</v>
      </c>
      <c r="G58" s="9">
        <v>72.3</v>
      </c>
      <c r="H58" s="9">
        <v>9.5</v>
      </c>
      <c r="I58" s="9">
        <v>10.62</v>
      </c>
      <c r="J58" s="9">
        <v>10.62</v>
      </c>
      <c r="K58" s="9">
        <v>62.8</v>
      </c>
      <c r="L58" s="9">
        <v>73.42</v>
      </c>
      <c r="M58" s="9">
        <v>112</v>
      </c>
      <c r="N58" s="10" t="s">
        <v>9484</v>
      </c>
      <c r="O58" s="9">
        <v>9</v>
      </c>
      <c r="P58" s="8" t="s">
        <v>9541</v>
      </c>
      <c r="Q58" s="8"/>
    </row>
    <row r="59" spans="1:17" ht="15.75" customHeight="1" x14ac:dyDescent="0.15">
      <c r="A59" s="9">
        <v>397</v>
      </c>
      <c r="B59" s="8" t="s">
        <v>28</v>
      </c>
      <c r="C59" s="8" t="s">
        <v>3366</v>
      </c>
      <c r="D59" s="9">
        <v>9</v>
      </c>
      <c r="E59" s="8" t="s">
        <v>30</v>
      </c>
      <c r="F59" s="9">
        <v>72.3</v>
      </c>
      <c r="G59" s="9">
        <v>81.8</v>
      </c>
      <c r="H59" s="9">
        <v>9.5</v>
      </c>
      <c r="I59" s="9">
        <v>10.46</v>
      </c>
      <c r="J59" s="9">
        <v>10.47</v>
      </c>
      <c r="K59" s="9">
        <v>72.3</v>
      </c>
      <c r="L59" s="9">
        <v>82.77</v>
      </c>
      <c r="M59" s="9">
        <v>110</v>
      </c>
      <c r="N59" s="10" t="s">
        <v>9484</v>
      </c>
      <c r="O59" s="9">
        <v>9</v>
      </c>
      <c r="P59" s="8" t="s">
        <v>9542</v>
      </c>
      <c r="Q59" s="8"/>
    </row>
    <row r="60" spans="1:17" ht="15.75" customHeight="1" x14ac:dyDescent="0.15">
      <c r="A60" s="9">
        <v>397</v>
      </c>
      <c r="B60" s="8" t="s">
        <v>28</v>
      </c>
      <c r="C60" s="8" t="s">
        <v>3366</v>
      </c>
      <c r="D60" s="9">
        <v>10</v>
      </c>
      <c r="E60" s="8" t="s">
        <v>1619</v>
      </c>
      <c r="F60" s="9">
        <v>81.8</v>
      </c>
      <c r="G60" s="9">
        <v>86.6</v>
      </c>
      <c r="H60" s="9">
        <v>4.8</v>
      </c>
      <c r="I60" s="9">
        <v>6.47</v>
      </c>
      <c r="J60" s="9">
        <v>6.47</v>
      </c>
      <c r="K60" s="9">
        <v>81.8</v>
      </c>
      <c r="L60" s="9">
        <v>88.27</v>
      </c>
      <c r="M60" s="9">
        <v>135</v>
      </c>
      <c r="N60" s="10" t="s">
        <v>9484</v>
      </c>
      <c r="O60" s="9">
        <v>6</v>
      </c>
      <c r="P60" s="8" t="s">
        <v>9543</v>
      </c>
      <c r="Q60" s="8"/>
    </row>
    <row r="61" spans="1:17" ht="15.75" customHeight="1" x14ac:dyDescent="0.15">
      <c r="A61" s="9">
        <v>397</v>
      </c>
      <c r="B61" s="8" t="s">
        <v>28</v>
      </c>
      <c r="C61" s="8" t="s">
        <v>3366</v>
      </c>
      <c r="D61" s="9">
        <v>11</v>
      </c>
      <c r="E61" s="8" t="s">
        <v>1619</v>
      </c>
      <c r="F61" s="9">
        <v>86.6</v>
      </c>
      <c r="G61" s="9">
        <v>91.5</v>
      </c>
      <c r="H61" s="9">
        <v>4.9000000000000004</v>
      </c>
      <c r="I61" s="9">
        <v>6.09</v>
      </c>
      <c r="J61" s="9">
        <v>6.09</v>
      </c>
      <c r="K61" s="9">
        <v>86.6</v>
      </c>
      <c r="L61" s="9">
        <v>92.69</v>
      </c>
      <c r="M61" s="9">
        <v>124</v>
      </c>
      <c r="N61" s="10" t="s">
        <v>9484</v>
      </c>
      <c r="O61" s="9">
        <v>6</v>
      </c>
      <c r="P61" s="8" t="s">
        <v>9544</v>
      </c>
      <c r="Q61" s="8"/>
    </row>
    <row r="62" spans="1:17" ht="15.75" customHeight="1" x14ac:dyDescent="0.15">
      <c r="A62" s="9">
        <v>397</v>
      </c>
      <c r="B62" s="8" t="s">
        <v>28</v>
      </c>
      <c r="C62" s="8" t="s">
        <v>3366</v>
      </c>
      <c r="D62" s="9">
        <v>12</v>
      </c>
      <c r="E62" s="8" t="s">
        <v>1619</v>
      </c>
      <c r="F62" s="9">
        <v>91.5</v>
      </c>
      <c r="G62" s="9">
        <v>96.3</v>
      </c>
      <c r="H62" s="9">
        <v>4.8</v>
      </c>
      <c r="I62" s="9">
        <v>7.4</v>
      </c>
      <c r="J62" s="9">
        <v>7.4</v>
      </c>
      <c r="K62" s="9">
        <v>91.5</v>
      </c>
      <c r="L62" s="9">
        <v>98.9</v>
      </c>
      <c r="M62" s="9">
        <v>154</v>
      </c>
      <c r="N62" s="10" t="s">
        <v>9484</v>
      </c>
      <c r="O62" s="9">
        <v>6</v>
      </c>
      <c r="P62" s="8" t="s">
        <v>9545</v>
      </c>
      <c r="Q62" s="8"/>
    </row>
    <row r="63" spans="1:17" ht="15.75" customHeight="1" x14ac:dyDescent="0.15">
      <c r="A63" s="9">
        <v>397</v>
      </c>
      <c r="B63" s="8" t="s">
        <v>28</v>
      </c>
      <c r="C63" s="8" t="s">
        <v>3366</v>
      </c>
      <c r="D63" s="9">
        <v>13</v>
      </c>
      <c r="E63" s="8" t="s">
        <v>1619</v>
      </c>
      <c r="F63" s="9">
        <v>96.3</v>
      </c>
      <c r="G63" s="9">
        <v>101.2</v>
      </c>
      <c r="H63" s="9">
        <v>4.9000000000000004</v>
      </c>
      <c r="I63" s="9">
        <v>6.43</v>
      </c>
      <c r="J63" s="9">
        <v>6.43</v>
      </c>
      <c r="K63" s="9">
        <v>96.3</v>
      </c>
      <c r="L63" s="9">
        <v>102.73</v>
      </c>
      <c r="M63" s="9">
        <v>131</v>
      </c>
      <c r="N63" s="10" t="s">
        <v>9484</v>
      </c>
      <c r="O63" s="9">
        <v>6</v>
      </c>
      <c r="P63" s="8" t="s">
        <v>9546</v>
      </c>
      <c r="Q63" s="8"/>
    </row>
    <row r="64" spans="1:17" ht="15.75" customHeight="1" x14ac:dyDescent="0.15">
      <c r="A64" s="9">
        <v>397</v>
      </c>
      <c r="B64" s="8" t="s">
        <v>28</v>
      </c>
      <c r="C64" s="8" t="s">
        <v>3366</v>
      </c>
      <c r="D64" s="9">
        <v>14</v>
      </c>
      <c r="E64" s="8" t="s">
        <v>1619</v>
      </c>
      <c r="F64" s="9">
        <v>101.2</v>
      </c>
      <c r="G64" s="9">
        <v>106</v>
      </c>
      <c r="H64" s="9">
        <v>4.8</v>
      </c>
      <c r="I64" s="9">
        <v>7.79</v>
      </c>
      <c r="J64" s="9">
        <v>7.79</v>
      </c>
      <c r="K64" s="9">
        <v>101.2</v>
      </c>
      <c r="L64" s="9">
        <v>108.99</v>
      </c>
      <c r="M64" s="9">
        <v>162</v>
      </c>
      <c r="N64" s="10" t="s">
        <v>9484</v>
      </c>
      <c r="O64" s="9">
        <v>7</v>
      </c>
      <c r="P64" s="8" t="s">
        <v>9547</v>
      </c>
      <c r="Q64" s="8"/>
    </row>
    <row r="65" spans="1:17" ht="15.75" customHeight="1" x14ac:dyDescent="0.15">
      <c r="A65" s="9">
        <v>397</v>
      </c>
      <c r="B65" s="8" t="s">
        <v>28</v>
      </c>
      <c r="C65" s="8" t="s">
        <v>3366</v>
      </c>
      <c r="D65" s="9">
        <v>15</v>
      </c>
      <c r="E65" s="8" t="s">
        <v>1619</v>
      </c>
      <c r="F65" s="9">
        <v>106</v>
      </c>
      <c r="G65" s="9">
        <v>110.9</v>
      </c>
      <c r="H65" s="9">
        <v>4.9000000000000004</v>
      </c>
      <c r="I65" s="9">
        <v>7.37</v>
      </c>
      <c r="J65" s="9">
        <v>7.37</v>
      </c>
      <c r="K65" s="9">
        <v>106</v>
      </c>
      <c r="L65" s="9">
        <v>113.37</v>
      </c>
      <c r="M65" s="9">
        <v>150</v>
      </c>
      <c r="N65" s="10" t="s">
        <v>9484</v>
      </c>
      <c r="O65" s="9">
        <v>6</v>
      </c>
      <c r="P65" s="8" t="s">
        <v>9548</v>
      </c>
      <c r="Q65" s="8"/>
    </row>
    <row r="66" spans="1:17" ht="13" x14ac:dyDescent="0.15">
      <c r="A66" s="9">
        <v>397</v>
      </c>
      <c r="B66" s="8" t="s">
        <v>28</v>
      </c>
      <c r="C66" s="8" t="s">
        <v>3366</v>
      </c>
      <c r="D66" s="9">
        <v>16</v>
      </c>
      <c r="E66" s="8" t="s">
        <v>1619</v>
      </c>
      <c r="F66" s="9">
        <v>110.9</v>
      </c>
      <c r="G66" s="9">
        <v>115.7</v>
      </c>
      <c r="H66" s="9">
        <v>4.8</v>
      </c>
      <c r="I66" s="9">
        <v>7.25</v>
      </c>
      <c r="J66" s="9">
        <v>7.25</v>
      </c>
      <c r="K66" s="9">
        <v>110.9</v>
      </c>
      <c r="L66" s="9">
        <v>118.15</v>
      </c>
      <c r="M66" s="9">
        <v>151</v>
      </c>
      <c r="N66" s="10" t="s">
        <v>9484</v>
      </c>
      <c r="O66" s="9">
        <v>6</v>
      </c>
      <c r="P66" s="8" t="s">
        <v>9549</v>
      </c>
      <c r="Q66" s="8"/>
    </row>
    <row r="67" spans="1:17" ht="13" x14ac:dyDescent="0.15">
      <c r="A67" s="9">
        <v>397</v>
      </c>
      <c r="B67" s="8" t="s">
        <v>28</v>
      </c>
      <c r="C67" s="8" t="s">
        <v>3366</v>
      </c>
      <c r="D67" s="9">
        <v>17</v>
      </c>
      <c r="E67" s="8" t="s">
        <v>1619</v>
      </c>
      <c r="F67" s="9">
        <v>115.7</v>
      </c>
      <c r="G67" s="9">
        <v>121.7</v>
      </c>
      <c r="H67" s="9">
        <v>6</v>
      </c>
      <c r="I67" s="9">
        <v>9.16</v>
      </c>
      <c r="J67" s="9">
        <v>9.16</v>
      </c>
      <c r="K67" s="9">
        <v>115.7</v>
      </c>
      <c r="L67" s="9">
        <v>124.86</v>
      </c>
      <c r="M67" s="9">
        <v>153</v>
      </c>
      <c r="N67" s="10" t="s">
        <v>9484</v>
      </c>
      <c r="O67" s="9">
        <v>8</v>
      </c>
      <c r="P67" s="8" t="s">
        <v>9550</v>
      </c>
      <c r="Q67" s="8"/>
    </row>
    <row r="68" spans="1:17" ht="13" x14ac:dyDescent="0.15">
      <c r="A68" s="9">
        <v>397</v>
      </c>
      <c r="B68" s="8" t="s">
        <v>28</v>
      </c>
      <c r="C68" s="8" t="s">
        <v>3366</v>
      </c>
      <c r="D68" s="9">
        <v>18</v>
      </c>
      <c r="E68" s="8" t="s">
        <v>1619</v>
      </c>
      <c r="F68" s="9">
        <v>121.7</v>
      </c>
      <c r="G68" s="9">
        <v>126.7</v>
      </c>
      <c r="H68" s="9">
        <v>5</v>
      </c>
      <c r="I68" s="9">
        <v>8.35</v>
      </c>
      <c r="J68" s="9">
        <v>8.36</v>
      </c>
      <c r="K68" s="9">
        <v>121.7</v>
      </c>
      <c r="L68" s="9">
        <v>130.06</v>
      </c>
      <c r="M68" s="9">
        <v>167</v>
      </c>
      <c r="N68" s="10" t="s">
        <v>9484</v>
      </c>
      <c r="O68" s="9">
        <v>7</v>
      </c>
      <c r="P68" s="8" t="s">
        <v>9551</v>
      </c>
      <c r="Q68" s="8"/>
    </row>
    <row r="69" spans="1:17" ht="13" x14ac:dyDescent="0.15">
      <c r="A69" s="9">
        <v>397</v>
      </c>
      <c r="B69" s="8" t="s">
        <v>28</v>
      </c>
      <c r="C69" s="8" t="s">
        <v>3366</v>
      </c>
      <c r="D69" s="9">
        <v>19</v>
      </c>
      <c r="E69" s="8" t="s">
        <v>1619</v>
      </c>
      <c r="F69" s="9">
        <v>126.7</v>
      </c>
      <c r="G69" s="9">
        <v>131.4</v>
      </c>
      <c r="H69" s="9">
        <v>4.7</v>
      </c>
      <c r="I69" s="9">
        <v>6.57</v>
      </c>
      <c r="J69" s="9">
        <v>6.57</v>
      </c>
      <c r="K69" s="9">
        <v>126.7</v>
      </c>
      <c r="L69" s="9">
        <v>133.27000000000001</v>
      </c>
      <c r="M69" s="9">
        <v>140</v>
      </c>
      <c r="N69" s="10" t="s">
        <v>9484</v>
      </c>
      <c r="O69" s="9">
        <v>6</v>
      </c>
      <c r="P69" s="8" t="s">
        <v>9552</v>
      </c>
      <c r="Q69" s="8"/>
    </row>
    <row r="70" spans="1:17" ht="13" x14ac:dyDescent="0.15">
      <c r="A70" s="9">
        <v>397</v>
      </c>
      <c r="B70" s="8" t="s">
        <v>28</v>
      </c>
      <c r="C70" s="8" t="s">
        <v>3366</v>
      </c>
      <c r="D70" s="9">
        <v>20</v>
      </c>
      <c r="E70" s="8" t="s">
        <v>1619</v>
      </c>
      <c r="F70" s="9">
        <v>131.4</v>
      </c>
      <c r="G70" s="9">
        <v>136.30000000000001</v>
      </c>
      <c r="H70" s="9">
        <v>4.9000000000000004</v>
      </c>
      <c r="I70" s="9">
        <v>7</v>
      </c>
      <c r="J70" s="9">
        <v>7</v>
      </c>
      <c r="K70" s="9">
        <v>131.4</v>
      </c>
      <c r="L70" s="9">
        <v>138.4</v>
      </c>
      <c r="M70" s="9">
        <v>143</v>
      </c>
      <c r="N70" s="10" t="s">
        <v>9484</v>
      </c>
      <c r="O70" s="9">
        <v>6</v>
      </c>
      <c r="P70" s="8" t="s">
        <v>9553</v>
      </c>
      <c r="Q70" s="8"/>
    </row>
    <row r="71" spans="1:17" ht="13" x14ac:dyDescent="0.15">
      <c r="A71" s="9">
        <v>397</v>
      </c>
      <c r="B71" s="8" t="s">
        <v>28</v>
      </c>
      <c r="C71" s="8" t="s">
        <v>3366</v>
      </c>
      <c r="D71" s="9">
        <v>21</v>
      </c>
      <c r="E71" s="8" t="s">
        <v>1619</v>
      </c>
      <c r="F71" s="9">
        <v>136.30000000000001</v>
      </c>
      <c r="G71" s="9">
        <v>141.1</v>
      </c>
      <c r="H71" s="9">
        <v>4.8</v>
      </c>
      <c r="I71" s="9">
        <v>7.67</v>
      </c>
      <c r="J71" s="9">
        <v>7.67</v>
      </c>
      <c r="K71" s="9">
        <v>136.30000000000001</v>
      </c>
      <c r="L71" s="9">
        <v>143.97</v>
      </c>
      <c r="M71" s="9">
        <v>160</v>
      </c>
      <c r="N71" s="10" t="s">
        <v>9484</v>
      </c>
      <c r="O71" s="9">
        <v>7</v>
      </c>
      <c r="P71" s="8" t="s">
        <v>9554</v>
      </c>
      <c r="Q71" s="8"/>
    </row>
    <row r="72" spans="1:17" ht="13" x14ac:dyDescent="0.15">
      <c r="A72" s="9">
        <v>397</v>
      </c>
      <c r="B72" s="8" t="s">
        <v>28</v>
      </c>
      <c r="C72" s="8" t="s">
        <v>3366</v>
      </c>
      <c r="D72" s="9">
        <v>22</v>
      </c>
      <c r="E72" s="8" t="s">
        <v>1619</v>
      </c>
      <c r="F72" s="9">
        <v>141.1</v>
      </c>
      <c r="G72" s="9">
        <v>146</v>
      </c>
      <c r="H72" s="9">
        <v>4.9000000000000004</v>
      </c>
      <c r="I72" s="9">
        <v>7.3</v>
      </c>
      <c r="J72" s="9">
        <v>7.3</v>
      </c>
      <c r="K72" s="9">
        <v>141.1</v>
      </c>
      <c r="L72" s="9">
        <v>148.4</v>
      </c>
      <c r="M72" s="9">
        <v>149</v>
      </c>
      <c r="N72" s="10" t="s">
        <v>9484</v>
      </c>
      <c r="O72" s="9">
        <v>6</v>
      </c>
      <c r="P72" s="8" t="s">
        <v>9555</v>
      </c>
      <c r="Q72" s="8"/>
    </row>
    <row r="73" spans="1:17" ht="13" x14ac:dyDescent="0.15">
      <c r="A73" s="9">
        <v>397</v>
      </c>
      <c r="B73" s="8" t="s">
        <v>28</v>
      </c>
      <c r="C73" s="8" t="s">
        <v>3366</v>
      </c>
      <c r="D73" s="9">
        <v>23</v>
      </c>
      <c r="E73" s="8" t="s">
        <v>1619</v>
      </c>
      <c r="F73" s="9">
        <v>146</v>
      </c>
      <c r="G73" s="9">
        <v>150.80000000000001</v>
      </c>
      <c r="H73" s="9">
        <v>4.8</v>
      </c>
      <c r="I73" s="9">
        <v>7.43</v>
      </c>
      <c r="J73" s="9">
        <v>7.43</v>
      </c>
      <c r="K73" s="9">
        <v>146</v>
      </c>
      <c r="L73" s="9">
        <v>153.43</v>
      </c>
      <c r="M73" s="9">
        <v>155</v>
      </c>
      <c r="N73" s="10" t="s">
        <v>9484</v>
      </c>
      <c r="O73" s="9">
        <v>6</v>
      </c>
      <c r="P73" s="8" t="s">
        <v>9556</v>
      </c>
      <c r="Q73" s="8"/>
    </row>
    <row r="74" spans="1:17" ht="13" x14ac:dyDescent="0.15">
      <c r="A74" s="9">
        <v>397</v>
      </c>
      <c r="B74" s="8" t="s">
        <v>28</v>
      </c>
      <c r="C74" s="8" t="s">
        <v>3366</v>
      </c>
      <c r="D74" s="9">
        <v>24</v>
      </c>
      <c r="E74" s="8" t="s">
        <v>1619</v>
      </c>
      <c r="F74" s="9">
        <v>150.80000000000001</v>
      </c>
      <c r="G74" s="9">
        <v>155.69999999999999</v>
      </c>
      <c r="H74" s="9">
        <v>4.9000000000000004</v>
      </c>
      <c r="I74" s="9">
        <v>6.5</v>
      </c>
      <c r="J74" s="9">
        <v>6.5</v>
      </c>
      <c r="K74" s="9">
        <v>150.80000000000001</v>
      </c>
      <c r="L74" s="9">
        <v>157.30000000000001</v>
      </c>
      <c r="M74" s="9">
        <v>133</v>
      </c>
      <c r="N74" s="10" t="s">
        <v>9484</v>
      </c>
      <c r="O74" s="9">
        <v>6</v>
      </c>
      <c r="P74" s="8" t="s">
        <v>9557</v>
      </c>
      <c r="Q74" s="8"/>
    </row>
    <row r="75" spans="1:17" ht="13" x14ac:dyDescent="0.15">
      <c r="A75" s="9">
        <v>397</v>
      </c>
      <c r="B75" s="8" t="s">
        <v>28</v>
      </c>
      <c r="C75" s="8" t="s">
        <v>3366</v>
      </c>
      <c r="D75" s="9">
        <v>25</v>
      </c>
      <c r="E75" s="8" t="s">
        <v>1619</v>
      </c>
      <c r="F75" s="9">
        <v>155.69999999999999</v>
      </c>
      <c r="G75" s="9">
        <v>160.5</v>
      </c>
      <c r="H75" s="9">
        <v>4.8</v>
      </c>
      <c r="I75" s="9">
        <v>7.68</v>
      </c>
      <c r="J75" s="9">
        <v>7.68</v>
      </c>
      <c r="K75" s="9">
        <v>155.69999999999999</v>
      </c>
      <c r="L75" s="9">
        <v>163.38</v>
      </c>
      <c r="M75" s="9">
        <v>160</v>
      </c>
      <c r="N75" s="10" t="s">
        <v>9484</v>
      </c>
      <c r="O75" s="9">
        <v>7</v>
      </c>
      <c r="P75" s="8" t="s">
        <v>9558</v>
      </c>
      <c r="Q75" s="8"/>
    </row>
    <row r="76" spans="1:17" ht="13" x14ac:dyDescent="0.15">
      <c r="A76" s="9">
        <v>397</v>
      </c>
      <c r="B76" s="8" t="s">
        <v>28</v>
      </c>
      <c r="C76" s="8" t="s">
        <v>3366</v>
      </c>
      <c r="D76" s="9">
        <v>26</v>
      </c>
      <c r="E76" s="8" t="s">
        <v>1619</v>
      </c>
      <c r="F76" s="9">
        <v>160.5</v>
      </c>
      <c r="G76" s="9">
        <v>162.5</v>
      </c>
      <c r="H76" s="9">
        <v>2</v>
      </c>
      <c r="I76" s="9">
        <v>3.11</v>
      </c>
      <c r="J76" s="9">
        <v>3.11</v>
      </c>
      <c r="K76" s="9">
        <v>160.5</v>
      </c>
      <c r="L76" s="9">
        <v>163.61000000000001</v>
      </c>
      <c r="M76" s="9">
        <v>156</v>
      </c>
      <c r="N76" s="10" t="s">
        <v>9484</v>
      </c>
      <c r="O76" s="9">
        <v>3</v>
      </c>
      <c r="P76" s="8" t="s">
        <v>9559</v>
      </c>
      <c r="Q76" s="8"/>
    </row>
    <row r="77" spans="1:17" ht="13" x14ac:dyDescent="0.15">
      <c r="A77" s="9">
        <v>397</v>
      </c>
      <c r="B77" s="8" t="s">
        <v>28</v>
      </c>
      <c r="C77" s="8" t="s">
        <v>3366</v>
      </c>
      <c r="D77" s="9">
        <v>27</v>
      </c>
      <c r="E77" s="8" t="s">
        <v>1619</v>
      </c>
      <c r="F77" s="9">
        <v>162.5</v>
      </c>
      <c r="G77" s="9">
        <v>167.3</v>
      </c>
      <c r="H77" s="9">
        <v>4.8</v>
      </c>
      <c r="I77" s="9">
        <v>6.62</v>
      </c>
      <c r="J77" s="9">
        <v>6.62</v>
      </c>
      <c r="K77" s="9">
        <v>162.5</v>
      </c>
      <c r="L77" s="9">
        <v>169.12</v>
      </c>
      <c r="M77" s="9">
        <v>138</v>
      </c>
      <c r="N77" s="10" t="s">
        <v>9484</v>
      </c>
      <c r="O77" s="9">
        <v>6</v>
      </c>
      <c r="P77" s="8" t="s">
        <v>9560</v>
      </c>
      <c r="Q77" s="8"/>
    </row>
    <row r="78" spans="1:17" ht="13" x14ac:dyDescent="0.15">
      <c r="A78" s="9">
        <v>397</v>
      </c>
      <c r="B78" s="8" t="s">
        <v>28</v>
      </c>
      <c r="C78" s="8" t="s">
        <v>3366</v>
      </c>
      <c r="D78" s="9">
        <v>28</v>
      </c>
      <c r="E78" s="8" t="s">
        <v>1619</v>
      </c>
      <c r="F78" s="9">
        <v>167.3</v>
      </c>
      <c r="G78" s="9">
        <v>172.2</v>
      </c>
      <c r="H78" s="9">
        <v>4.9000000000000004</v>
      </c>
      <c r="I78" s="9">
        <v>8</v>
      </c>
      <c r="J78" s="9">
        <v>8</v>
      </c>
      <c r="K78" s="9">
        <v>167.3</v>
      </c>
      <c r="L78" s="9">
        <v>175.3</v>
      </c>
      <c r="M78" s="9">
        <v>163</v>
      </c>
      <c r="N78" s="10" t="s">
        <v>9484</v>
      </c>
      <c r="O78" s="9">
        <v>7</v>
      </c>
      <c r="P78" s="8" t="s">
        <v>9561</v>
      </c>
      <c r="Q78" s="8"/>
    </row>
    <row r="79" spans="1:17" ht="13" x14ac:dyDescent="0.15">
      <c r="A79" s="9">
        <v>397</v>
      </c>
      <c r="B79" s="8" t="s">
        <v>28</v>
      </c>
      <c r="C79" s="8" t="s">
        <v>3366</v>
      </c>
      <c r="D79" s="9">
        <v>29</v>
      </c>
      <c r="E79" s="8" t="s">
        <v>1619</v>
      </c>
      <c r="F79" s="9">
        <v>172.2</v>
      </c>
      <c r="G79" s="9">
        <v>177</v>
      </c>
      <c r="H79" s="9">
        <v>4.8</v>
      </c>
      <c r="I79" s="9">
        <v>6.83</v>
      </c>
      <c r="J79" s="9">
        <v>6.83</v>
      </c>
      <c r="K79" s="9">
        <v>172.2</v>
      </c>
      <c r="L79" s="9">
        <v>179.03</v>
      </c>
      <c r="M79" s="9">
        <v>142</v>
      </c>
      <c r="N79" s="10" t="s">
        <v>9484</v>
      </c>
      <c r="O79" s="9">
        <v>6</v>
      </c>
      <c r="P79" s="8" t="s">
        <v>9562</v>
      </c>
      <c r="Q79" s="8"/>
    </row>
    <row r="80" spans="1:17" ht="13" x14ac:dyDescent="0.15">
      <c r="A80" s="9">
        <v>397</v>
      </c>
      <c r="B80" s="8" t="s">
        <v>28</v>
      </c>
      <c r="C80" s="8" t="s">
        <v>3366</v>
      </c>
      <c r="D80" s="9">
        <v>30</v>
      </c>
      <c r="E80" s="8" t="s">
        <v>1619</v>
      </c>
      <c r="F80" s="9">
        <v>177</v>
      </c>
      <c r="G80" s="9">
        <v>181.9</v>
      </c>
      <c r="H80" s="9">
        <v>4.9000000000000004</v>
      </c>
      <c r="I80" s="9">
        <v>8.4</v>
      </c>
      <c r="J80" s="9">
        <v>8.4</v>
      </c>
      <c r="K80" s="9">
        <v>177</v>
      </c>
      <c r="L80" s="9">
        <v>185.4</v>
      </c>
      <c r="M80" s="9">
        <v>171</v>
      </c>
      <c r="N80" s="10" t="s">
        <v>9484</v>
      </c>
      <c r="O80" s="9">
        <v>7</v>
      </c>
      <c r="P80" s="8" t="s">
        <v>9563</v>
      </c>
      <c r="Q80" s="8"/>
    </row>
    <row r="81" spans="1:17" ht="13" x14ac:dyDescent="0.15">
      <c r="A81" s="9">
        <v>397</v>
      </c>
      <c r="B81" s="8" t="s">
        <v>28</v>
      </c>
      <c r="C81" s="8" t="s">
        <v>3366</v>
      </c>
      <c r="D81" s="9">
        <v>31</v>
      </c>
      <c r="E81" s="8" t="s">
        <v>1619</v>
      </c>
      <c r="F81" s="9">
        <v>181.9</v>
      </c>
      <c r="G81" s="9">
        <v>186.7</v>
      </c>
      <c r="H81" s="9">
        <v>4.8</v>
      </c>
      <c r="I81" s="9">
        <v>6.36</v>
      </c>
      <c r="J81" s="9">
        <v>6.36</v>
      </c>
      <c r="K81" s="9">
        <v>181.9</v>
      </c>
      <c r="L81" s="9">
        <v>188.26</v>
      </c>
      <c r="M81" s="9">
        <v>133</v>
      </c>
      <c r="N81" s="10" t="s">
        <v>9484</v>
      </c>
      <c r="O81" s="9">
        <v>6</v>
      </c>
      <c r="P81" s="8" t="s">
        <v>9564</v>
      </c>
      <c r="Q81" s="8"/>
    </row>
    <row r="82" spans="1:17" ht="13" x14ac:dyDescent="0.15">
      <c r="A82" s="9">
        <v>397</v>
      </c>
      <c r="B82" s="8" t="s">
        <v>28</v>
      </c>
      <c r="C82" s="8" t="s">
        <v>3366</v>
      </c>
      <c r="D82" s="9">
        <v>32</v>
      </c>
      <c r="E82" s="8" t="s">
        <v>1619</v>
      </c>
      <c r="F82" s="9">
        <v>186.7</v>
      </c>
      <c r="G82" s="9">
        <v>191.6</v>
      </c>
      <c r="H82" s="9">
        <v>4.9000000000000004</v>
      </c>
      <c r="I82" s="9">
        <v>7.01</v>
      </c>
      <c r="J82" s="9">
        <v>7.01</v>
      </c>
      <c r="K82" s="9">
        <v>186.7</v>
      </c>
      <c r="L82" s="9">
        <v>193.71</v>
      </c>
      <c r="M82" s="9">
        <v>143</v>
      </c>
      <c r="N82" s="10" t="s">
        <v>9484</v>
      </c>
      <c r="O82" s="9">
        <v>6</v>
      </c>
      <c r="P82" s="8" t="s">
        <v>9565</v>
      </c>
      <c r="Q82" s="8"/>
    </row>
    <row r="83" spans="1:17" ht="13" x14ac:dyDescent="0.15">
      <c r="A83" s="9">
        <v>397</v>
      </c>
      <c r="B83" s="8" t="s">
        <v>28</v>
      </c>
      <c r="C83" s="8" t="s">
        <v>3366</v>
      </c>
      <c r="D83" s="9">
        <v>33</v>
      </c>
      <c r="E83" s="8" t="s">
        <v>1619</v>
      </c>
      <c r="F83" s="9">
        <v>191.6</v>
      </c>
      <c r="G83" s="9">
        <v>196.4</v>
      </c>
      <c r="H83" s="9">
        <v>4.8</v>
      </c>
      <c r="I83" s="9">
        <v>6.74</v>
      </c>
      <c r="J83" s="9">
        <v>6.74</v>
      </c>
      <c r="K83" s="9">
        <v>191.6</v>
      </c>
      <c r="L83" s="9">
        <v>198.34</v>
      </c>
      <c r="M83" s="9">
        <v>140</v>
      </c>
      <c r="N83" s="10" t="s">
        <v>9484</v>
      </c>
      <c r="O83" s="9">
        <v>6</v>
      </c>
      <c r="P83" s="8" t="s">
        <v>9566</v>
      </c>
      <c r="Q83" s="8"/>
    </row>
    <row r="84" spans="1:17" ht="13" x14ac:dyDescent="0.15">
      <c r="A84" s="9">
        <v>397</v>
      </c>
      <c r="B84" s="8" t="s">
        <v>28</v>
      </c>
      <c r="C84" s="8" t="s">
        <v>3366</v>
      </c>
      <c r="D84" s="9">
        <v>34</v>
      </c>
      <c r="E84" s="8" t="s">
        <v>1619</v>
      </c>
      <c r="F84" s="9">
        <v>196.4</v>
      </c>
      <c r="G84" s="9">
        <v>201.3</v>
      </c>
      <c r="H84" s="9">
        <v>4.9000000000000004</v>
      </c>
      <c r="I84" s="9">
        <v>6.72</v>
      </c>
      <c r="J84" s="9">
        <v>6.72</v>
      </c>
      <c r="K84" s="9">
        <v>196.4</v>
      </c>
      <c r="L84" s="9">
        <v>203.12</v>
      </c>
      <c r="M84" s="9">
        <v>137</v>
      </c>
      <c r="N84" s="10" t="s">
        <v>9484</v>
      </c>
      <c r="O84" s="9">
        <v>6</v>
      </c>
      <c r="P84" s="8" t="s">
        <v>9567</v>
      </c>
      <c r="Q84" s="8"/>
    </row>
    <row r="85" spans="1:17" ht="13" x14ac:dyDescent="0.15">
      <c r="A85" s="9">
        <v>397</v>
      </c>
      <c r="B85" s="8" t="s">
        <v>28</v>
      </c>
      <c r="C85" s="8" t="s">
        <v>3366</v>
      </c>
      <c r="D85" s="9">
        <v>35</v>
      </c>
      <c r="E85" s="8" t="s">
        <v>1619</v>
      </c>
      <c r="F85" s="9">
        <v>201.3</v>
      </c>
      <c r="G85" s="9">
        <v>206.1</v>
      </c>
      <c r="H85" s="9">
        <v>4.8</v>
      </c>
      <c r="I85" s="9">
        <v>6.37</v>
      </c>
      <c r="J85" s="9">
        <v>6.38</v>
      </c>
      <c r="K85" s="9">
        <v>201.3</v>
      </c>
      <c r="L85" s="9">
        <v>207.68</v>
      </c>
      <c r="M85" s="9">
        <v>133</v>
      </c>
      <c r="N85" s="10" t="s">
        <v>9484</v>
      </c>
      <c r="O85" s="9">
        <v>6</v>
      </c>
      <c r="P85" s="8" t="s">
        <v>9568</v>
      </c>
      <c r="Q85" s="8"/>
    </row>
    <row r="86" spans="1:17" ht="13" x14ac:dyDescent="0.15">
      <c r="A86" s="9">
        <v>397</v>
      </c>
      <c r="B86" s="8" t="s">
        <v>28</v>
      </c>
      <c r="C86" s="8" t="s">
        <v>3366</v>
      </c>
      <c r="D86" s="9">
        <v>36</v>
      </c>
      <c r="E86" s="8" t="s">
        <v>1619</v>
      </c>
      <c r="F86" s="9">
        <v>206.1</v>
      </c>
      <c r="G86" s="9">
        <v>211</v>
      </c>
      <c r="H86" s="9">
        <v>4.9000000000000004</v>
      </c>
      <c r="I86" s="9">
        <v>7.14</v>
      </c>
      <c r="J86" s="9">
        <v>7.14</v>
      </c>
      <c r="K86" s="9">
        <v>206.1</v>
      </c>
      <c r="L86" s="9">
        <v>213.24</v>
      </c>
      <c r="M86" s="9">
        <v>146</v>
      </c>
      <c r="N86" s="10" t="s">
        <v>9484</v>
      </c>
      <c r="O86" s="9">
        <v>6</v>
      </c>
      <c r="P86" s="8" t="s">
        <v>9569</v>
      </c>
      <c r="Q86" s="8"/>
    </row>
    <row r="87" spans="1:17" ht="13" x14ac:dyDescent="0.15">
      <c r="A87" s="9">
        <v>397</v>
      </c>
      <c r="B87" s="8" t="s">
        <v>28</v>
      </c>
      <c r="C87" s="8" t="s">
        <v>3366</v>
      </c>
      <c r="D87" s="9">
        <v>37</v>
      </c>
      <c r="E87" s="8" t="s">
        <v>1619</v>
      </c>
      <c r="F87" s="9">
        <v>211</v>
      </c>
      <c r="G87" s="9">
        <v>215.8</v>
      </c>
      <c r="H87" s="9">
        <v>4.8</v>
      </c>
      <c r="I87" s="9">
        <v>7.59</v>
      </c>
      <c r="J87" s="9">
        <v>7.59</v>
      </c>
      <c r="K87" s="9">
        <v>211</v>
      </c>
      <c r="L87" s="9">
        <v>218.59</v>
      </c>
      <c r="M87" s="9">
        <v>158</v>
      </c>
      <c r="N87" s="10" t="s">
        <v>9484</v>
      </c>
      <c r="O87" s="9">
        <v>6</v>
      </c>
      <c r="P87" s="8" t="s">
        <v>9570</v>
      </c>
      <c r="Q87" s="8"/>
    </row>
    <row r="88" spans="1:17" ht="13" x14ac:dyDescent="0.15">
      <c r="A88" s="9">
        <v>397</v>
      </c>
      <c r="B88" s="8" t="s">
        <v>28</v>
      </c>
      <c r="C88" s="8" t="s">
        <v>3366</v>
      </c>
      <c r="D88" s="9">
        <v>38</v>
      </c>
      <c r="E88" s="8" t="s">
        <v>1619</v>
      </c>
      <c r="F88" s="9">
        <v>215.8</v>
      </c>
      <c r="G88" s="9">
        <v>220.7</v>
      </c>
      <c r="H88" s="9">
        <v>4.9000000000000004</v>
      </c>
      <c r="I88" s="9">
        <v>7.05</v>
      </c>
      <c r="J88" s="9">
        <v>7.05</v>
      </c>
      <c r="K88" s="9">
        <v>215.8</v>
      </c>
      <c r="L88" s="9">
        <v>222.85</v>
      </c>
      <c r="M88" s="9">
        <v>144</v>
      </c>
      <c r="N88" s="10" t="s">
        <v>9484</v>
      </c>
      <c r="O88" s="9">
        <v>6</v>
      </c>
      <c r="P88" s="8" t="s">
        <v>9571</v>
      </c>
      <c r="Q88" s="8"/>
    </row>
    <row r="89" spans="1:17" ht="13" x14ac:dyDescent="0.15">
      <c r="A89" s="9">
        <v>397</v>
      </c>
      <c r="B89" s="8" t="s">
        <v>28</v>
      </c>
      <c r="C89" s="8" t="s">
        <v>3366</v>
      </c>
      <c r="D89" s="9">
        <v>39</v>
      </c>
      <c r="E89" s="8" t="s">
        <v>1619</v>
      </c>
      <c r="F89" s="9">
        <v>220.7</v>
      </c>
      <c r="G89" s="9">
        <v>225.5</v>
      </c>
      <c r="H89" s="9">
        <v>4.8</v>
      </c>
      <c r="I89" s="9">
        <v>7.39</v>
      </c>
      <c r="J89" s="9">
        <v>7.39</v>
      </c>
      <c r="K89" s="9">
        <v>220.7</v>
      </c>
      <c r="L89" s="9">
        <v>228.09</v>
      </c>
      <c r="M89" s="9">
        <v>154</v>
      </c>
      <c r="N89" s="10" t="s">
        <v>9484</v>
      </c>
      <c r="O89" s="9">
        <v>6</v>
      </c>
      <c r="P89" s="8" t="s">
        <v>9572</v>
      </c>
      <c r="Q89" s="8"/>
    </row>
    <row r="90" spans="1:17" ht="13" x14ac:dyDescent="0.15">
      <c r="A90" s="9">
        <v>397</v>
      </c>
      <c r="B90" s="8" t="s">
        <v>28</v>
      </c>
      <c r="C90" s="8" t="s">
        <v>3366</v>
      </c>
      <c r="D90" s="9">
        <v>40</v>
      </c>
      <c r="E90" s="8" t="s">
        <v>1619</v>
      </c>
      <c r="F90" s="9">
        <v>225.5</v>
      </c>
      <c r="G90" s="9">
        <v>230.4</v>
      </c>
      <c r="H90" s="9">
        <v>4.9000000000000004</v>
      </c>
      <c r="I90" s="9">
        <v>6.45</v>
      </c>
      <c r="J90" s="9">
        <v>6.45</v>
      </c>
      <c r="K90" s="9">
        <v>225.5</v>
      </c>
      <c r="L90" s="9">
        <v>231.95</v>
      </c>
      <c r="M90" s="9">
        <v>132</v>
      </c>
      <c r="N90" s="10" t="s">
        <v>9484</v>
      </c>
      <c r="O90" s="9">
        <v>6</v>
      </c>
      <c r="P90" s="8" t="s">
        <v>9573</v>
      </c>
      <c r="Q90" s="8"/>
    </row>
    <row r="91" spans="1:17" ht="13" x14ac:dyDescent="0.15">
      <c r="A91" s="9">
        <v>397</v>
      </c>
      <c r="B91" s="8" t="s">
        <v>28</v>
      </c>
      <c r="C91" s="8" t="s">
        <v>3366</v>
      </c>
      <c r="D91" s="9">
        <v>41</v>
      </c>
      <c r="E91" s="8" t="s">
        <v>1619</v>
      </c>
      <c r="F91" s="9">
        <v>230.4</v>
      </c>
      <c r="G91" s="9">
        <v>235.2</v>
      </c>
      <c r="H91" s="9">
        <v>4.8</v>
      </c>
      <c r="I91" s="9">
        <v>7.23</v>
      </c>
      <c r="J91" s="9">
        <v>7.23</v>
      </c>
      <c r="K91" s="9">
        <v>230.4</v>
      </c>
      <c r="L91" s="9">
        <v>237.63</v>
      </c>
      <c r="M91" s="9">
        <v>151</v>
      </c>
      <c r="N91" s="10" t="s">
        <v>9484</v>
      </c>
      <c r="O91" s="9">
        <v>6</v>
      </c>
      <c r="P91" s="8" t="s">
        <v>9574</v>
      </c>
      <c r="Q91" s="8"/>
    </row>
    <row r="92" spans="1:17" ht="13" x14ac:dyDescent="0.15">
      <c r="A92" s="9">
        <v>397</v>
      </c>
      <c r="B92" s="8" t="s">
        <v>28</v>
      </c>
      <c r="C92" s="8" t="s">
        <v>3366</v>
      </c>
      <c r="D92" s="9">
        <v>42</v>
      </c>
      <c r="E92" s="8" t="s">
        <v>1619</v>
      </c>
      <c r="F92" s="9">
        <v>235.2</v>
      </c>
      <c r="G92" s="9">
        <v>240.1</v>
      </c>
      <c r="H92" s="9">
        <v>4.9000000000000004</v>
      </c>
      <c r="I92" s="9">
        <v>7.37</v>
      </c>
      <c r="J92" s="9">
        <v>7.37</v>
      </c>
      <c r="K92" s="9">
        <v>235.2</v>
      </c>
      <c r="L92" s="9">
        <v>242.57</v>
      </c>
      <c r="M92" s="9">
        <v>150</v>
      </c>
      <c r="N92" s="10" t="s">
        <v>9484</v>
      </c>
      <c r="O92" s="9">
        <v>6</v>
      </c>
      <c r="P92" s="8" t="s">
        <v>9575</v>
      </c>
      <c r="Q92" s="8"/>
    </row>
    <row r="93" spans="1:17" ht="13" x14ac:dyDescent="0.15">
      <c r="A93" s="9">
        <v>397</v>
      </c>
      <c r="B93" s="8" t="s">
        <v>28</v>
      </c>
      <c r="C93" s="8" t="s">
        <v>3366</v>
      </c>
      <c r="D93" s="9">
        <v>43</v>
      </c>
      <c r="E93" s="8" t="s">
        <v>1619</v>
      </c>
      <c r="F93" s="9">
        <v>240.1</v>
      </c>
      <c r="G93" s="9">
        <v>244.9</v>
      </c>
      <c r="H93" s="9">
        <v>4.8</v>
      </c>
      <c r="I93" s="9">
        <v>6.37</v>
      </c>
      <c r="J93" s="9">
        <v>6.37</v>
      </c>
      <c r="K93" s="9">
        <v>240.1</v>
      </c>
      <c r="L93" s="9">
        <v>246.47</v>
      </c>
      <c r="M93" s="9">
        <v>133</v>
      </c>
      <c r="N93" s="10" t="s">
        <v>9484</v>
      </c>
      <c r="O93" s="9">
        <v>6</v>
      </c>
      <c r="P93" s="8" t="s">
        <v>9576</v>
      </c>
      <c r="Q93" s="8"/>
    </row>
    <row r="94" spans="1:17" ht="13" x14ac:dyDescent="0.15">
      <c r="A94" s="9">
        <v>397</v>
      </c>
      <c r="B94" s="8" t="s">
        <v>28</v>
      </c>
      <c r="C94" s="8" t="s">
        <v>3366</v>
      </c>
      <c r="D94" s="9">
        <v>44</v>
      </c>
      <c r="E94" s="8" t="s">
        <v>1619</v>
      </c>
      <c r="F94" s="9">
        <v>244.9</v>
      </c>
      <c r="G94" s="9">
        <v>249.8</v>
      </c>
      <c r="H94" s="9">
        <v>4.9000000000000004</v>
      </c>
      <c r="I94" s="9">
        <v>7.06</v>
      </c>
      <c r="J94" s="9">
        <v>7.06</v>
      </c>
      <c r="K94" s="9">
        <v>244.9</v>
      </c>
      <c r="L94" s="9">
        <v>251.96</v>
      </c>
      <c r="M94" s="9">
        <v>144</v>
      </c>
      <c r="N94" s="10" t="s">
        <v>9484</v>
      </c>
      <c r="O94" s="9">
        <v>6</v>
      </c>
      <c r="P94" s="8" t="s">
        <v>9577</v>
      </c>
      <c r="Q94" s="8"/>
    </row>
    <row r="95" spans="1:17" ht="13" x14ac:dyDescent="0.15">
      <c r="A95" s="9">
        <v>397</v>
      </c>
      <c r="B95" s="8" t="s">
        <v>28</v>
      </c>
      <c r="C95" s="8" t="s">
        <v>3366</v>
      </c>
      <c r="D95" s="9">
        <v>45</v>
      </c>
      <c r="E95" s="8" t="s">
        <v>1619</v>
      </c>
      <c r="F95" s="9">
        <v>249.8</v>
      </c>
      <c r="G95" s="9">
        <v>254.6</v>
      </c>
      <c r="H95" s="9">
        <v>4.8</v>
      </c>
      <c r="I95" s="9">
        <v>6</v>
      </c>
      <c r="J95" s="9">
        <v>6</v>
      </c>
      <c r="K95" s="9">
        <v>249.8</v>
      </c>
      <c r="L95" s="9">
        <v>255.8</v>
      </c>
      <c r="M95" s="9">
        <v>125</v>
      </c>
      <c r="N95" s="10" t="s">
        <v>9484</v>
      </c>
      <c r="O95" s="9">
        <v>5</v>
      </c>
      <c r="P95" s="8" t="s">
        <v>9578</v>
      </c>
      <c r="Q95" s="8"/>
    </row>
    <row r="96" spans="1:17" ht="13" x14ac:dyDescent="0.15">
      <c r="A96" s="9">
        <v>397</v>
      </c>
      <c r="B96" s="8" t="s">
        <v>28</v>
      </c>
      <c r="C96" s="8" t="s">
        <v>3366</v>
      </c>
      <c r="D96" s="9">
        <v>46</v>
      </c>
      <c r="E96" s="8" t="s">
        <v>1619</v>
      </c>
      <c r="F96" s="9">
        <v>254.6</v>
      </c>
      <c r="G96" s="9">
        <v>259.5</v>
      </c>
      <c r="H96" s="9">
        <v>4.9000000000000004</v>
      </c>
      <c r="I96" s="9">
        <v>6.56</v>
      </c>
      <c r="J96" s="9">
        <v>6.56</v>
      </c>
      <c r="K96" s="9">
        <v>254.6</v>
      </c>
      <c r="L96" s="9">
        <v>261.16000000000003</v>
      </c>
      <c r="M96" s="9">
        <v>134</v>
      </c>
      <c r="N96" s="10" t="s">
        <v>9484</v>
      </c>
      <c r="O96" s="9">
        <v>6</v>
      </c>
      <c r="P96" s="8" t="s">
        <v>9579</v>
      </c>
      <c r="Q96" s="8"/>
    </row>
    <row r="97" spans="1:17" ht="13" x14ac:dyDescent="0.15">
      <c r="A97" s="9">
        <v>397</v>
      </c>
      <c r="B97" s="8" t="s">
        <v>28</v>
      </c>
      <c r="C97" s="8" t="s">
        <v>3366</v>
      </c>
      <c r="D97" s="9">
        <v>47</v>
      </c>
      <c r="E97" s="8" t="s">
        <v>1619</v>
      </c>
      <c r="F97" s="9">
        <v>259.5</v>
      </c>
      <c r="G97" s="9">
        <v>264.3</v>
      </c>
      <c r="H97" s="9">
        <v>4.8</v>
      </c>
      <c r="I97" s="9">
        <v>5.8</v>
      </c>
      <c r="J97" s="9">
        <v>5.8</v>
      </c>
      <c r="K97" s="9">
        <v>259.5</v>
      </c>
      <c r="L97" s="9">
        <v>265.3</v>
      </c>
      <c r="M97" s="9">
        <v>121</v>
      </c>
      <c r="N97" s="10" t="s">
        <v>9484</v>
      </c>
      <c r="O97" s="9">
        <v>5</v>
      </c>
      <c r="P97" s="8" t="s">
        <v>9580</v>
      </c>
      <c r="Q97" s="8"/>
    </row>
    <row r="98" spans="1:17" ht="13" x14ac:dyDescent="0.15">
      <c r="A98" s="9">
        <v>397</v>
      </c>
      <c r="B98" s="8" t="s">
        <v>28</v>
      </c>
      <c r="C98" s="8" t="s">
        <v>3366</v>
      </c>
      <c r="D98" s="9">
        <v>48</v>
      </c>
      <c r="E98" s="8" t="s">
        <v>1619</v>
      </c>
      <c r="F98" s="9">
        <v>264.3</v>
      </c>
      <c r="G98" s="9">
        <v>269.2</v>
      </c>
      <c r="H98" s="9">
        <v>4.9000000000000004</v>
      </c>
      <c r="I98" s="9">
        <v>6.63</v>
      </c>
      <c r="J98" s="9">
        <v>6.63</v>
      </c>
      <c r="K98" s="9">
        <v>264.3</v>
      </c>
      <c r="L98" s="9">
        <v>270.93</v>
      </c>
      <c r="M98" s="9">
        <v>135</v>
      </c>
      <c r="N98" s="10" t="s">
        <v>9484</v>
      </c>
      <c r="O98" s="9">
        <v>6</v>
      </c>
      <c r="P98" s="8" t="s">
        <v>9581</v>
      </c>
      <c r="Q98" s="8"/>
    </row>
    <row r="99" spans="1:17" ht="13" x14ac:dyDescent="0.15">
      <c r="A99" s="9">
        <v>397</v>
      </c>
      <c r="B99" s="8" t="s">
        <v>28</v>
      </c>
      <c r="C99" s="8" t="s">
        <v>3366</v>
      </c>
      <c r="D99" s="9">
        <v>49</v>
      </c>
      <c r="E99" s="8" t="s">
        <v>1619</v>
      </c>
      <c r="F99" s="9">
        <v>269.2</v>
      </c>
      <c r="G99" s="9">
        <v>274</v>
      </c>
      <c r="H99" s="9">
        <v>4.8</v>
      </c>
      <c r="I99" s="9">
        <v>5.66</v>
      </c>
      <c r="J99" s="9">
        <v>5.66</v>
      </c>
      <c r="K99" s="9">
        <v>269.2</v>
      </c>
      <c r="L99" s="9">
        <v>274.86</v>
      </c>
      <c r="M99" s="9">
        <v>118</v>
      </c>
      <c r="N99" s="10" t="s">
        <v>9484</v>
      </c>
      <c r="O99" s="9">
        <v>5</v>
      </c>
      <c r="P99" s="8" t="s">
        <v>9582</v>
      </c>
      <c r="Q99" s="8"/>
    </row>
    <row r="100" spans="1:17" ht="13" x14ac:dyDescent="0.15">
      <c r="A100" s="9">
        <v>397</v>
      </c>
      <c r="B100" s="8" t="s">
        <v>28</v>
      </c>
      <c r="C100" s="8" t="s">
        <v>3366</v>
      </c>
      <c r="D100" s="9">
        <v>50</v>
      </c>
      <c r="E100" s="8" t="s">
        <v>1619</v>
      </c>
      <c r="F100" s="9">
        <v>274</v>
      </c>
      <c r="G100" s="9">
        <v>278.89999999999998</v>
      </c>
      <c r="H100" s="9">
        <v>4.9000000000000004</v>
      </c>
      <c r="I100" s="9">
        <v>6.55</v>
      </c>
      <c r="J100" s="9">
        <v>6.55</v>
      </c>
      <c r="K100" s="9">
        <v>274</v>
      </c>
      <c r="L100" s="9">
        <v>280.55</v>
      </c>
      <c r="M100" s="9">
        <v>134</v>
      </c>
      <c r="N100" s="10" t="s">
        <v>9484</v>
      </c>
      <c r="O100" s="9">
        <v>6</v>
      </c>
      <c r="P100" s="8" t="s">
        <v>9583</v>
      </c>
      <c r="Q100" s="8"/>
    </row>
    <row r="101" spans="1:17" ht="13" x14ac:dyDescent="0.15">
      <c r="A101" s="9">
        <v>397</v>
      </c>
      <c r="B101" s="8" t="s">
        <v>28</v>
      </c>
      <c r="C101" s="8" t="s">
        <v>3366</v>
      </c>
      <c r="D101" s="9">
        <v>51</v>
      </c>
      <c r="E101" s="8" t="s">
        <v>1619</v>
      </c>
      <c r="F101" s="9">
        <v>278.89999999999998</v>
      </c>
      <c r="G101" s="9">
        <v>283.7</v>
      </c>
      <c r="H101" s="9">
        <v>4.8</v>
      </c>
      <c r="I101" s="9">
        <v>5.23</v>
      </c>
      <c r="J101" s="9">
        <v>5.23</v>
      </c>
      <c r="K101" s="9">
        <v>278.89999999999998</v>
      </c>
      <c r="L101" s="9">
        <v>284.13</v>
      </c>
      <c r="M101" s="9">
        <v>109</v>
      </c>
      <c r="N101" s="10" t="s">
        <v>9484</v>
      </c>
      <c r="O101" s="9">
        <v>5</v>
      </c>
      <c r="P101" s="8" t="s">
        <v>9584</v>
      </c>
      <c r="Q101" s="8"/>
    </row>
    <row r="102" spans="1:17" ht="13" x14ac:dyDescent="0.15">
      <c r="A102" s="9">
        <v>397</v>
      </c>
      <c r="B102" s="8" t="s">
        <v>28</v>
      </c>
      <c r="C102" s="8" t="s">
        <v>3366</v>
      </c>
      <c r="D102" s="9">
        <v>52</v>
      </c>
      <c r="E102" s="8" t="s">
        <v>1619</v>
      </c>
      <c r="F102" s="9">
        <v>283.7</v>
      </c>
      <c r="G102" s="9">
        <v>288.60000000000002</v>
      </c>
      <c r="H102" s="9">
        <v>4.9000000000000004</v>
      </c>
      <c r="I102" s="9">
        <v>6.76</v>
      </c>
      <c r="J102" s="9">
        <v>6.76</v>
      </c>
      <c r="K102" s="9">
        <v>283.7</v>
      </c>
      <c r="L102" s="9">
        <v>290.45999999999998</v>
      </c>
      <c r="M102" s="9">
        <v>138</v>
      </c>
      <c r="N102" s="10" t="s">
        <v>9484</v>
      </c>
      <c r="O102" s="9">
        <v>6</v>
      </c>
      <c r="P102" s="8" t="s">
        <v>9585</v>
      </c>
      <c r="Q102" s="8"/>
    </row>
    <row r="103" spans="1:17" ht="13" x14ac:dyDescent="0.15">
      <c r="A103" s="9">
        <v>397</v>
      </c>
      <c r="B103" s="8" t="s">
        <v>28</v>
      </c>
      <c r="C103" s="8" t="s">
        <v>3366</v>
      </c>
      <c r="D103" s="9">
        <v>53</v>
      </c>
      <c r="E103" s="8" t="s">
        <v>1619</v>
      </c>
      <c r="F103" s="9">
        <v>288.60000000000002</v>
      </c>
      <c r="G103" s="9">
        <v>293.39999999999998</v>
      </c>
      <c r="H103" s="9">
        <v>4.8</v>
      </c>
      <c r="I103" s="9">
        <v>5.68</v>
      </c>
      <c r="J103" s="9">
        <v>5.68</v>
      </c>
      <c r="K103" s="9">
        <v>288.60000000000002</v>
      </c>
      <c r="L103" s="9">
        <v>294.27999999999997</v>
      </c>
      <c r="M103" s="9">
        <v>118</v>
      </c>
      <c r="N103" s="10" t="s">
        <v>9484</v>
      </c>
      <c r="O103" s="9">
        <v>5</v>
      </c>
      <c r="P103" s="8" t="s">
        <v>9586</v>
      </c>
      <c r="Q103" s="8"/>
    </row>
    <row r="104" spans="1:17" ht="13" x14ac:dyDescent="0.15">
      <c r="A104" s="9">
        <v>397</v>
      </c>
      <c r="B104" s="8" t="s">
        <v>28</v>
      </c>
      <c r="C104" s="8" t="s">
        <v>3366</v>
      </c>
      <c r="D104" s="9">
        <v>54</v>
      </c>
      <c r="E104" s="8" t="s">
        <v>1619</v>
      </c>
      <c r="F104" s="9">
        <v>293.39999999999998</v>
      </c>
      <c r="G104" s="9">
        <v>298.3</v>
      </c>
      <c r="H104" s="9">
        <v>4.9000000000000004</v>
      </c>
      <c r="I104" s="9">
        <v>6.16</v>
      </c>
      <c r="J104" s="9">
        <v>6.16</v>
      </c>
      <c r="K104" s="9">
        <v>293.39999999999998</v>
      </c>
      <c r="L104" s="9">
        <v>299.56</v>
      </c>
      <c r="M104" s="9">
        <v>126</v>
      </c>
      <c r="N104" s="10" t="s">
        <v>9484</v>
      </c>
      <c r="O104" s="9">
        <v>5</v>
      </c>
      <c r="P104" s="8" t="s">
        <v>9587</v>
      </c>
      <c r="Q104" s="8"/>
    </row>
    <row r="105" spans="1:17" ht="13" x14ac:dyDescent="0.15">
      <c r="A105" s="9">
        <v>397</v>
      </c>
      <c r="B105" s="8" t="s">
        <v>28</v>
      </c>
      <c r="C105" s="8" t="s">
        <v>3366</v>
      </c>
      <c r="D105" s="9">
        <v>55</v>
      </c>
      <c r="E105" s="8" t="s">
        <v>1619</v>
      </c>
      <c r="F105" s="9">
        <v>298.3</v>
      </c>
      <c r="G105" s="9">
        <v>303.10000000000002</v>
      </c>
      <c r="H105" s="9">
        <v>4.8</v>
      </c>
      <c r="I105" s="9">
        <v>6.14</v>
      </c>
      <c r="J105" s="9">
        <v>6.14</v>
      </c>
      <c r="K105" s="9">
        <v>298.3</v>
      </c>
      <c r="L105" s="9">
        <v>304.44</v>
      </c>
      <c r="M105" s="9">
        <v>128</v>
      </c>
      <c r="N105" s="10" t="s">
        <v>9484</v>
      </c>
      <c r="O105" s="9">
        <v>5</v>
      </c>
      <c r="P105" s="8" t="s">
        <v>9588</v>
      </c>
      <c r="Q105" s="8"/>
    </row>
    <row r="106" spans="1:17" ht="13" x14ac:dyDescent="0.15">
      <c r="A106" s="9">
        <v>397</v>
      </c>
      <c r="B106" s="8" t="s">
        <v>28</v>
      </c>
      <c r="C106" s="8" t="s">
        <v>3366</v>
      </c>
      <c r="D106" s="9">
        <v>56</v>
      </c>
      <c r="E106" s="8" t="s">
        <v>1619</v>
      </c>
      <c r="F106" s="9">
        <v>303.10000000000002</v>
      </c>
      <c r="G106" s="9">
        <v>308</v>
      </c>
      <c r="H106" s="9">
        <v>4.9000000000000004</v>
      </c>
      <c r="I106" s="9">
        <v>5.69</v>
      </c>
      <c r="J106" s="9">
        <v>5.69</v>
      </c>
      <c r="K106" s="9">
        <v>303.10000000000002</v>
      </c>
      <c r="L106" s="9">
        <v>308.79000000000002</v>
      </c>
      <c r="M106" s="9">
        <v>116</v>
      </c>
      <c r="N106" s="10" t="s">
        <v>9484</v>
      </c>
      <c r="O106" s="9">
        <v>5</v>
      </c>
      <c r="P106" s="8" t="s">
        <v>9589</v>
      </c>
      <c r="Q106" s="8"/>
    </row>
    <row r="107" spans="1:17" ht="13" x14ac:dyDescent="0.15">
      <c r="A107" s="9">
        <v>397</v>
      </c>
      <c r="B107" s="8" t="s">
        <v>28</v>
      </c>
      <c r="C107" s="8" t="s">
        <v>3366</v>
      </c>
      <c r="D107" s="9">
        <v>57</v>
      </c>
      <c r="E107" s="8" t="s">
        <v>1619</v>
      </c>
      <c r="F107" s="9">
        <v>308</v>
      </c>
      <c r="G107" s="9">
        <v>312.8</v>
      </c>
      <c r="H107" s="9">
        <v>4.8</v>
      </c>
      <c r="I107" s="9">
        <v>6.02</v>
      </c>
      <c r="J107" s="9">
        <v>6.02</v>
      </c>
      <c r="K107" s="9">
        <v>308</v>
      </c>
      <c r="L107" s="9">
        <v>314.02</v>
      </c>
      <c r="M107" s="9">
        <v>125</v>
      </c>
      <c r="N107" s="10" t="s">
        <v>9484</v>
      </c>
      <c r="O107" s="9">
        <v>5</v>
      </c>
      <c r="P107" s="8" t="s">
        <v>9590</v>
      </c>
      <c r="Q107" s="8"/>
    </row>
    <row r="108" spans="1:17" ht="13" x14ac:dyDescent="0.15">
      <c r="A108" s="9">
        <v>397</v>
      </c>
      <c r="B108" s="8" t="s">
        <v>28</v>
      </c>
      <c r="C108" s="8" t="s">
        <v>3366</v>
      </c>
      <c r="D108" s="9">
        <v>58</v>
      </c>
      <c r="E108" s="8" t="s">
        <v>1619</v>
      </c>
      <c r="F108" s="9">
        <v>312.8</v>
      </c>
      <c r="G108" s="9">
        <v>317.7</v>
      </c>
      <c r="H108" s="9">
        <v>4.9000000000000004</v>
      </c>
      <c r="I108" s="9">
        <v>6.46</v>
      </c>
      <c r="J108" s="9">
        <v>6.46</v>
      </c>
      <c r="K108" s="9">
        <v>312.8</v>
      </c>
      <c r="L108" s="9">
        <v>319.26</v>
      </c>
      <c r="M108" s="9">
        <v>132</v>
      </c>
      <c r="N108" s="10" t="s">
        <v>9484</v>
      </c>
      <c r="O108" s="9">
        <v>6</v>
      </c>
      <c r="P108" s="8" t="s">
        <v>9591</v>
      </c>
      <c r="Q108" s="8"/>
    </row>
    <row r="109" spans="1:17" ht="13" x14ac:dyDescent="0.15">
      <c r="A109" s="9">
        <v>397</v>
      </c>
      <c r="B109" s="8" t="s">
        <v>28</v>
      </c>
      <c r="C109" s="8" t="s">
        <v>3366</v>
      </c>
      <c r="D109" s="9">
        <v>59</v>
      </c>
      <c r="E109" s="8" t="s">
        <v>1619</v>
      </c>
      <c r="F109" s="9">
        <v>317.7</v>
      </c>
      <c r="G109" s="9">
        <v>322.5</v>
      </c>
      <c r="H109" s="9">
        <v>4.8</v>
      </c>
      <c r="I109" s="9">
        <v>4.87</v>
      </c>
      <c r="J109" s="9">
        <v>4.87</v>
      </c>
      <c r="K109" s="9">
        <v>317.7</v>
      </c>
      <c r="L109" s="9">
        <v>322.57</v>
      </c>
      <c r="M109" s="9">
        <v>101</v>
      </c>
      <c r="N109" s="10" t="s">
        <v>9484</v>
      </c>
      <c r="O109" s="9">
        <v>5</v>
      </c>
      <c r="P109" s="8" t="s">
        <v>9592</v>
      </c>
      <c r="Q109" s="8"/>
    </row>
    <row r="110" spans="1:17" ht="13" x14ac:dyDescent="0.15">
      <c r="A110" s="9">
        <v>397</v>
      </c>
      <c r="B110" s="8" t="s">
        <v>28</v>
      </c>
      <c r="C110" s="8" t="s">
        <v>3366</v>
      </c>
      <c r="D110" s="9">
        <v>60</v>
      </c>
      <c r="E110" s="8" t="s">
        <v>1619</v>
      </c>
      <c r="F110" s="9">
        <v>322.5</v>
      </c>
      <c r="G110" s="9">
        <v>327.39999999999998</v>
      </c>
      <c r="H110" s="9">
        <v>4.9000000000000004</v>
      </c>
      <c r="I110" s="9">
        <v>6.25</v>
      </c>
      <c r="J110" s="9">
        <v>6.25</v>
      </c>
      <c r="K110" s="9">
        <v>322.5</v>
      </c>
      <c r="L110" s="9">
        <v>328.75</v>
      </c>
      <c r="M110" s="9">
        <v>128</v>
      </c>
      <c r="N110" s="10" t="s">
        <v>9484</v>
      </c>
      <c r="O110" s="9">
        <v>6</v>
      </c>
      <c r="P110" s="8" t="s">
        <v>9593</v>
      </c>
      <c r="Q110" s="8"/>
    </row>
    <row r="111" spans="1:17" ht="13" x14ac:dyDescent="0.15">
      <c r="A111" s="9">
        <v>397</v>
      </c>
      <c r="B111" s="8" t="s">
        <v>28</v>
      </c>
      <c r="C111" s="8" t="s">
        <v>3366</v>
      </c>
      <c r="D111" s="9">
        <v>61</v>
      </c>
      <c r="E111" s="8" t="s">
        <v>1619</v>
      </c>
      <c r="F111" s="9">
        <v>327.39999999999998</v>
      </c>
      <c r="G111" s="9">
        <v>333.4</v>
      </c>
      <c r="H111" s="9">
        <v>6</v>
      </c>
      <c r="I111" s="9">
        <v>6.81</v>
      </c>
      <c r="J111" s="9">
        <v>6.81</v>
      </c>
      <c r="K111" s="9">
        <v>327.39999999999998</v>
      </c>
      <c r="L111" s="9">
        <v>334.21</v>
      </c>
      <c r="M111" s="9">
        <v>114</v>
      </c>
      <c r="N111" s="10" t="s">
        <v>9484</v>
      </c>
      <c r="O111" s="9">
        <v>6</v>
      </c>
      <c r="P111" s="8" t="s">
        <v>9594</v>
      </c>
      <c r="Q111" s="8"/>
    </row>
    <row r="112" spans="1:17" ht="13" x14ac:dyDescent="0.15">
      <c r="A112" s="9">
        <v>397</v>
      </c>
      <c r="B112" s="8" t="s">
        <v>28</v>
      </c>
      <c r="C112" s="8" t="s">
        <v>3366</v>
      </c>
      <c r="D112" s="9">
        <v>62</v>
      </c>
      <c r="E112" s="8" t="s">
        <v>1619</v>
      </c>
      <c r="F112" s="9">
        <v>333.4</v>
      </c>
      <c r="G112" s="9">
        <v>338.3</v>
      </c>
      <c r="H112" s="9">
        <v>4.9000000000000004</v>
      </c>
      <c r="I112" s="9">
        <v>5.84</v>
      </c>
      <c r="J112" s="9">
        <v>5.84</v>
      </c>
      <c r="K112" s="9">
        <v>333.4</v>
      </c>
      <c r="L112" s="9">
        <v>339.24</v>
      </c>
      <c r="M112" s="9">
        <v>119</v>
      </c>
      <c r="N112" s="10" t="s">
        <v>9484</v>
      </c>
      <c r="O112" s="9">
        <v>5</v>
      </c>
      <c r="P112" s="8" t="s">
        <v>9595</v>
      </c>
      <c r="Q112" s="8"/>
    </row>
    <row r="113" spans="1:17" ht="13" x14ac:dyDescent="0.15">
      <c r="A113" s="9">
        <v>397</v>
      </c>
      <c r="B113" s="8" t="s">
        <v>28</v>
      </c>
      <c r="C113" s="8" t="s">
        <v>3366</v>
      </c>
      <c r="D113" s="9">
        <v>63</v>
      </c>
      <c r="E113" s="8" t="s">
        <v>1619</v>
      </c>
      <c r="F113" s="9">
        <v>338.3</v>
      </c>
      <c r="G113" s="9">
        <v>343.1</v>
      </c>
      <c r="H113" s="9">
        <v>4.8</v>
      </c>
      <c r="I113" s="9">
        <v>5.0999999999999996</v>
      </c>
      <c r="J113" s="9">
        <v>5.0999999999999996</v>
      </c>
      <c r="K113" s="9">
        <v>338.3</v>
      </c>
      <c r="L113" s="9">
        <v>343.4</v>
      </c>
      <c r="M113" s="9">
        <v>106</v>
      </c>
      <c r="N113" s="10" t="s">
        <v>9484</v>
      </c>
      <c r="O113" s="9">
        <v>5</v>
      </c>
      <c r="P113" s="8" t="s">
        <v>9596</v>
      </c>
      <c r="Q113" s="8"/>
    </row>
    <row r="114" spans="1:17" ht="13" x14ac:dyDescent="0.15">
      <c r="A114" s="9">
        <v>397</v>
      </c>
      <c r="B114" s="8" t="s">
        <v>28</v>
      </c>
      <c r="C114" s="8" t="s">
        <v>3366</v>
      </c>
      <c r="D114" s="9">
        <v>64</v>
      </c>
      <c r="E114" s="8" t="s">
        <v>1619</v>
      </c>
      <c r="F114" s="9">
        <v>343.1</v>
      </c>
      <c r="G114" s="9">
        <v>350</v>
      </c>
      <c r="H114" s="9">
        <v>6.9</v>
      </c>
      <c r="I114" s="9">
        <v>9.69</v>
      </c>
      <c r="J114" s="9">
        <v>9.69</v>
      </c>
      <c r="K114" s="9">
        <v>343.1</v>
      </c>
      <c r="L114" s="9">
        <v>352.79</v>
      </c>
      <c r="M114" s="9">
        <v>140</v>
      </c>
      <c r="N114" s="10" t="s">
        <v>9484</v>
      </c>
      <c r="O114" s="9">
        <v>8</v>
      </c>
      <c r="P114" s="8" t="s">
        <v>9597</v>
      </c>
      <c r="Q114" s="8"/>
    </row>
    <row r="115" spans="1:17" ht="13" x14ac:dyDescent="0.15">
      <c r="A115" s="9">
        <v>397</v>
      </c>
      <c r="B115" s="8" t="s">
        <v>28</v>
      </c>
      <c r="C115" s="8" t="s">
        <v>3397</v>
      </c>
      <c r="D115" s="9">
        <v>1</v>
      </c>
      <c r="E115" s="9">
        <v>1</v>
      </c>
      <c r="F115" s="9">
        <v>0</v>
      </c>
      <c r="G115" s="9">
        <v>92</v>
      </c>
      <c r="H115" s="9">
        <v>92</v>
      </c>
      <c r="I115" s="8"/>
      <c r="J115" s="8"/>
      <c r="K115" s="9">
        <v>0</v>
      </c>
      <c r="L115" s="9">
        <v>0</v>
      </c>
      <c r="M115" s="8"/>
      <c r="N115" s="10" t="s">
        <v>9484</v>
      </c>
      <c r="O115" s="9">
        <v>0</v>
      </c>
      <c r="P115" s="8" t="s">
        <v>9598</v>
      </c>
      <c r="Q115" s="8"/>
    </row>
    <row r="116" spans="1:17" ht="13" x14ac:dyDescent="0.15">
      <c r="A116" s="9">
        <v>397</v>
      </c>
      <c r="B116" s="8" t="s">
        <v>28</v>
      </c>
      <c r="C116" s="8" t="s">
        <v>3397</v>
      </c>
      <c r="D116" s="9">
        <v>2</v>
      </c>
      <c r="E116" s="8" t="s">
        <v>1619</v>
      </c>
      <c r="F116" s="9">
        <v>92</v>
      </c>
      <c r="G116" s="9">
        <v>96.8</v>
      </c>
      <c r="H116" s="9">
        <v>4.8</v>
      </c>
      <c r="I116" s="9">
        <v>5.57</v>
      </c>
      <c r="J116" s="9">
        <v>5.57</v>
      </c>
      <c r="K116" s="9">
        <v>92</v>
      </c>
      <c r="L116" s="9">
        <v>97.57</v>
      </c>
      <c r="M116" s="9">
        <v>116</v>
      </c>
      <c r="N116" s="10" t="s">
        <v>9484</v>
      </c>
      <c r="O116" s="9">
        <v>5</v>
      </c>
      <c r="P116" s="8" t="s">
        <v>9599</v>
      </c>
      <c r="Q116" s="8"/>
    </row>
    <row r="117" spans="1:17" ht="13" x14ac:dyDescent="0.15">
      <c r="A117" s="9">
        <v>397</v>
      </c>
      <c r="B117" s="8" t="s">
        <v>28</v>
      </c>
      <c r="C117" s="8" t="s">
        <v>3397</v>
      </c>
      <c r="D117" s="9">
        <v>3</v>
      </c>
      <c r="E117" s="8" t="s">
        <v>1619</v>
      </c>
      <c r="F117" s="9">
        <v>96.8</v>
      </c>
      <c r="G117" s="9">
        <v>101.7</v>
      </c>
      <c r="H117" s="9">
        <v>4.9000000000000004</v>
      </c>
      <c r="I117" s="9">
        <v>5.98</v>
      </c>
      <c r="J117" s="9">
        <v>5.98</v>
      </c>
      <c r="K117" s="9">
        <v>96.8</v>
      </c>
      <c r="L117" s="9">
        <v>102.78</v>
      </c>
      <c r="M117" s="9">
        <v>122</v>
      </c>
      <c r="N117" s="10" t="s">
        <v>9484</v>
      </c>
      <c r="O117" s="9">
        <v>5</v>
      </c>
      <c r="P117" s="8" t="s">
        <v>9600</v>
      </c>
      <c r="Q117" s="8"/>
    </row>
    <row r="118" spans="1:17" ht="13" x14ac:dyDescent="0.15">
      <c r="A118" s="9">
        <v>397</v>
      </c>
      <c r="B118" s="8" t="s">
        <v>28</v>
      </c>
      <c r="C118" s="8" t="s">
        <v>3397</v>
      </c>
      <c r="D118" s="9">
        <v>4</v>
      </c>
      <c r="E118" s="8" t="s">
        <v>1619</v>
      </c>
      <c r="F118" s="9">
        <v>101.7</v>
      </c>
      <c r="G118" s="9">
        <v>107.7</v>
      </c>
      <c r="H118" s="9">
        <v>6</v>
      </c>
      <c r="I118" s="9">
        <v>8.7799999999999994</v>
      </c>
      <c r="J118" s="9">
        <v>8.7799999999999994</v>
      </c>
      <c r="K118" s="9">
        <v>101.7</v>
      </c>
      <c r="L118" s="9">
        <v>110.48</v>
      </c>
      <c r="M118" s="9">
        <v>146</v>
      </c>
      <c r="N118" s="10" t="s">
        <v>9484</v>
      </c>
      <c r="O118" s="9">
        <v>7</v>
      </c>
      <c r="P118" s="8" t="s">
        <v>9601</v>
      </c>
      <c r="Q118" s="8"/>
    </row>
    <row r="119" spans="1:17" ht="13" x14ac:dyDescent="0.15">
      <c r="A119" s="9">
        <v>397</v>
      </c>
      <c r="B119" s="8" t="s">
        <v>28</v>
      </c>
      <c r="C119" s="8" t="s">
        <v>3397</v>
      </c>
      <c r="D119" s="9">
        <v>5</v>
      </c>
      <c r="E119" s="8" t="s">
        <v>1619</v>
      </c>
      <c r="F119" s="9">
        <v>107.7</v>
      </c>
      <c r="G119" s="9">
        <v>112.5</v>
      </c>
      <c r="H119" s="9">
        <v>4.8</v>
      </c>
      <c r="I119" s="9">
        <v>5.87</v>
      </c>
      <c r="J119" s="9">
        <v>5.87</v>
      </c>
      <c r="K119" s="9">
        <v>107.7</v>
      </c>
      <c r="L119" s="9">
        <v>113.57</v>
      </c>
      <c r="M119" s="9">
        <v>122</v>
      </c>
      <c r="N119" s="10" t="s">
        <v>9484</v>
      </c>
      <c r="O119" s="9">
        <v>5</v>
      </c>
      <c r="P119" s="8" t="s">
        <v>9602</v>
      </c>
      <c r="Q119" s="8"/>
    </row>
    <row r="120" spans="1:17" ht="13" x14ac:dyDescent="0.15">
      <c r="A120" s="9">
        <v>397</v>
      </c>
      <c r="B120" s="8" t="s">
        <v>28</v>
      </c>
      <c r="C120" s="8" t="s">
        <v>3397</v>
      </c>
      <c r="D120" s="9">
        <v>6</v>
      </c>
      <c r="E120" s="8" t="s">
        <v>1619</v>
      </c>
      <c r="F120" s="9">
        <v>112.5</v>
      </c>
      <c r="G120" s="9">
        <v>117.4</v>
      </c>
      <c r="H120" s="9">
        <v>4.9000000000000004</v>
      </c>
      <c r="I120" s="9">
        <v>6.61</v>
      </c>
      <c r="J120" s="9">
        <v>6.61</v>
      </c>
      <c r="K120" s="9">
        <v>112.5</v>
      </c>
      <c r="L120" s="9">
        <v>119.11</v>
      </c>
      <c r="M120" s="9">
        <v>135</v>
      </c>
      <c r="N120" s="10" t="s">
        <v>9484</v>
      </c>
      <c r="O120" s="9">
        <v>6</v>
      </c>
      <c r="P120" s="8" t="s">
        <v>9603</v>
      </c>
      <c r="Q120" s="8"/>
    </row>
    <row r="121" spans="1:17" ht="13" x14ac:dyDescent="0.15">
      <c r="A121" s="9">
        <v>397</v>
      </c>
      <c r="B121" s="8" t="s">
        <v>28</v>
      </c>
      <c r="C121" s="8" t="s">
        <v>3397</v>
      </c>
      <c r="D121" s="9">
        <v>7</v>
      </c>
      <c r="E121" s="8" t="s">
        <v>1619</v>
      </c>
      <c r="F121" s="9">
        <v>117.4</v>
      </c>
      <c r="G121" s="9">
        <v>122.2</v>
      </c>
      <c r="H121" s="9">
        <v>4.8</v>
      </c>
      <c r="I121" s="9">
        <v>6.98</v>
      </c>
      <c r="J121" s="9">
        <v>6.98</v>
      </c>
      <c r="K121" s="9">
        <v>117.4</v>
      </c>
      <c r="L121" s="9">
        <v>124.38</v>
      </c>
      <c r="M121" s="9">
        <v>145</v>
      </c>
      <c r="N121" s="10" t="s">
        <v>9484</v>
      </c>
      <c r="O121" s="9">
        <v>6</v>
      </c>
      <c r="P121" s="8" t="s">
        <v>9604</v>
      </c>
      <c r="Q121" s="8"/>
    </row>
    <row r="122" spans="1:17" ht="13" x14ac:dyDescent="0.15">
      <c r="A122" s="9">
        <v>397</v>
      </c>
      <c r="B122" s="8" t="s">
        <v>28</v>
      </c>
      <c r="C122" s="8" t="s">
        <v>3397</v>
      </c>
      <c r="D122" s="9">
        <v>8</v>
      </c>
      <c r="E122" s="8" t="s">
        <v>1619</v>
      </c>
      <c r="F122" s="9">
        <v>122.2</v>
      </c>
      <c r="G122" s="9">
        <v>127.1</v>
      </c>
      <c r="H122" s="9">
        <v>4.9000000000000004</v>
      </c>
      <c r="I122" s="9">
        <v>7.03</v>
      </c>
      <c r="J122" s="9">
        <v>7.03</v>
      </c>
      <c r="K122" s="9">
        <v>122.2</v>
      </c>
      <c r="L122" s="9">
        <v>129.22999999999999</v>
      </c>
      <c r="M122" s="9">
        <v>143</v>
      </c>
      <c r="N122" s="10" t="s">
        <v>9484</v>
      </c>
      <c r="O122" s="9">
        <v>6</v>
      </c>
      <c r="P122" s="8" t="s">
        <v>9605</v>
      </c>
      <c r="Q122" s="8"/>
    </row>
    <row r="123" spans="1:17" ht="13" x14ac:dyDescent="0.15">
      <c r="A123" s="9">
        <v>397</v>
      </c>
      <c r="B123" s="8" t="s">
        <v>28</v>
      </c>
      <c r="C123" s="8" t="s">
        <v>3397</v>
      </c>
      <c r="D123" s="9">
        <v>9</v>
      </c>
      <c r="E123" s="8" t="s">
        <v>1619</v>
      </c>
      <c r="F123" s="9">
        <v>127.1</v>
      </c>
      <c r="G123" s="9">
        <v>131.9</v>
      </c>
      <c r="H123" s="9">
        <v>4.8</v>
      </c>
      <c r="I123" s="9">
        <v>5.99</v>
      </c>
      <c r="J123" s="9">
        <v>5.99</v>
      </c>
      <c r="K123" s="9">
        <v>127.1</v>
      </c>
      <c r="L123" s="9">
        <v>133.09</v>
      </c>
      <c r="M123" s="9">
        <v>125</v>
      </c>
      <c r="N123" s="10" t="s">
        <v>9484</v>
      </c>
      <c r="O123" s="9">
        <v>5</v>
      </c>
      <c r="P123" s="8" t="s">
        <v>9606</v>
      </c>
      <c r="Q123" s="8"/>
    </row>
    <row r="124" spans="1:17" ht="13" x14ac:dyDescent="0.15">
      <c r="A124" s="9">
        <v>397</v>
      </c>
      <c r="B124" s="8" t="s">
        <v>28</v>
      </c>
      <c r="C124" s="8" t="s">
        <v>3397</v>
      </c>
      <c r="D124" s="9">
        <v>10</v>
      </c>
      <c r="E124" s="8" t="s">
        <v>1619</v>
      </c>
      <c r="F124" s="9">
        <v>131.9</v>
      </c>
      <c r="G124" s="9">
        <v>136.80000000000001</v>
      </c>
      <c r="H124" s="9">
        <v>4.9000000000000004</v>
      </c>
      <c r="I124" s="9">
        <v>5.74</v>
      </c>
      <c r="J124" s="9">
        <v>5.74</v>
      </c>
      <c r="K124" s="9">
        <v>131.9</v>
      </c>
      <c r="L124" s="9">
        <v>137.63999999999999</v>
      </c>
      <c r="M124" s="9">
        <v>117</v>
      </c>
      <c r="N124" s="10" t="s">
        <v>9484</v>
      </c>
      <c r="O124" s="9">
        <v>5</v>
      </c>
      <c r="P124" s="8" t="s">
        <v>9607</v>
      </c>
      <c r="Q124" s="8"/>
    </row>
    <row r="125" spans="1:17" ht="13" x14ac:dyDescent="0.15">
      <c r="A125" s="9">
        <v>397</v>
      </c>
      <c r="B125" s="8" t="s">
        <v>28</v>
      </c>
      <c r="C125" s="8" t="s">
        <v>3397</v>
      </c>
      <c r="D125" s="9">
        <v>11</v>
      </c>
      <c r="E125" s="8" t="s">
        <v>1619</v>
      </c>
      <c r="F125" s="9">
        <v>136.80000000000001</v>
      </c>
      <c r="G125" s="9">
        <v>141.6</v>
      </c>
      <c r="H125" s="9">
        <v>4.8</v>
      </c>
      <c r="I125" s="9">
        <v>6.39</v>
      </c>
      <c r="J125" s="9">
        <v>6.39</v>
      </c>
      <c r="K125" s="9">
        <v>136.80000000000001</v>
      </c>
      <c r="L125" s="9">
        <v>143.19</v>
      </c>
      <c r="M125" s="9">
        <v>133</v>
      </c>
      <c r="N125" s="10" t="s">
        <v>9484</v>
      </c>
      <c r="O125" s="9">
        <v>6</v>
      </c>
      <c r="P125" s="8" t="s">
        <v>9608</v>
      </c>
      <c r="Q125" s="8"/>
    </row>
    <row r="126" spans="1:17" ht="13" x14ac:dyDescent="0.15">
      <c r="A126" s="9">
        <v>397</v>
      </c>
      <c r="B126" s="8" t="s">
        <v>28</v>
      </c>
      <c r="C126" s="8" t="s">
        <v>3397</v>
      </c>
      <c r="D126" s="9">
        <v>12</v>
      </c>
      <c r="E126" s="8" t="s">
        <v>1619</v>
      </c>
      <c r="F126" s="9">
        <v>141.6</v>
      </c>
      <c r="G126" s="9">
        <v>146.5</v>
      </c>
      <c r="H126" s="9">
        <v>4.9000000000000004</v>
      </c>
      <c r="I126" s="9">
        <v>7.5</v>
      </c>
      <c r="J126" s="9">
        <v>7.5</v>
      </c>
      <c r="K126" s="9">
        <v>141.6</v>
      </c>
      <c r="L126" s="9">
        <v>149.1</v>
      </c>
      <c r="M126" s="9">
        <v>153</v>
      </c>
      <c r="N126" s="10" t="s">
        <v>9484</v>
      </c>
      <c r="O126" s="9">
        <v>6</v>
      </c>
      <c r="P126" s="8" t="s">
        <v>9609</v>
      </c>
      <c r="Q126" s="8"/>
    </row>
    <row r="127" spans="1:17" ht="13" x14ac:dyDescent="0.15">
      <c r="A127" s="9">
        <v>397</v>
      </c>
      <c r="B127" s="8" t="s">
        <v>28</v>
      </c>
      <c r="C127" s="8" t="s">
        <v>3397</v>
      </c>
      <c r="D127" s="9">
        <v>13</v>
      </c>
      <c r="E127" s="8" t="s">
        <v>1619</v>
      </c>
      <c r="F127" s="9">
        <v>146.5</v>
      </c>
      <c r="G127" s="9">
        <v>151.30000000000001</v>
      </c>
      <c r="H127" s="9">
        <v>4.8</v>
      </c>
      <c r="I127" s="9">
        <v>6.86</v>
      </c>
      <c r="J127" s="9">
        <v>6.86</v>
      </c>
      <c r="K127" s="9">
        <v>146.5</v>
      </c>
      <c r="L127" s="9">
        <v>153.36000000000001</v>
      </c>
      <c r="M127" s="9">
        <v>143</v>
      </c>
      <c r="N127" s="10" t="s">
        <v>9484</v>
      </c>
      <c r="O127" s="9">
        <v>6</v>
      </c>
      <c r="P127" s="8" t="s">
        <v>9610</v>
      </c>
      <c r="Q127" s="8"/>
    </row>
    <row r="128" spans="1:17" ht="13" x14ac:dyDescent="0.15">
      <c r="A128" s="9">
        <v>397</v>
      </c>
      <c r="B128" s="8" t="s">
        <v>28</v>
      </c>
      <c r="C128" s="8" t="s">
        <v>3397</v>
      </c>
      <c r="D128" s="9">
        <v>14</v>
      </c>
      <c r="E128" s="8" t="s">
        <v>1619</v>
      </c>
      <c r="F128" s="9">
        <v>151.30000000000001</v>
      </c>
      <c r="G128" s="9">
        <v>156.19999999999999</v>
      </c>
      <c r="H128" s="9">
        <v>4.9000000000000004</v>
      </c>
      <c r="I128" s="9">
        <v>7.47</v>
      </c>
      <c r="J128" s="9">
        <v>7.47</v>
      </c>
      <c r="K128" s="9">
        <v>151.30000000000001</v>
      </c>
      <c r="L128" s="9">
        <v>158.77000000000001</v>
      </c>
      <c r="M128" s="9">
        <v>152</v>
      </c>
      <c r="N128" s="10" t="s">
        <v>9484</v>
      </c>
      <c r="O128" s="9">
        <v>6</v>
      </c>
      <c r="P128" s="8" t="s">
        <v>9611</v>
      </c>
      <c r="Q128" s="8"/>
    </row>
    <row r="129" spans="1:17" ht="13" x14ac:dyDescent="0.15">
      <c r="A129" s="9">
        <v>397</v>
      </c>
      <c r="B129" s="8" t="s">
        <v>28</v>
      </c>
      <c r="C129" s="8" t="s">
        <v>3397</v>
      </c>
      <c r="D129" s="9">
        <v>15</v>
      </c>
      <c r="E129" s="8" t="s">
        <v>1619</v>
      </c>
      <c r="F129" s="9">
        <v>156.19999999999999</v>
      </c>
      <c r="G129" s="9">
        <v>161</v>
      </c>
      <c r="H129" s="9">
        <v>4.8</v>
      </c>
      <c r="I129" s="9">
        <v>7.79</v>
      </c>
      <c r="J129" s="9">
        <v>7.79</v>
      </c>
      <c r="K129" s="9">
        <v>156.19999999999999</v>
      </c>
      <c r="L129" s="9">
        <v>163.99</v>
      </c>
      <c r="M129" s="9">
        <v>162</v>
      </c>
      <c r="N129" s="10" t="s">
        <v>9484</v>
      </c>
      <c r="O129" s="9">
        <v>7</v>
      </c>
      <c r="P129" s="8" t="s">
        <v>9612</v>
      </c>
      <c r="Q129" s="8"/>
    </row>
    <row r="130" spans="1:17" ht="13" x14ac:dyDescent="0.15">
      <c r="A130" s="9">
        <v>397</v>
      </c>
      <c r="B130" s="8" t="s">
        <v>28</v>
      </c>
      <c r="C130" s="8" t="s">
        <v>3397</v>
      </c>
      <c r="D130" s="9">
        <v>16</v>
      </c>
      <c r="E130" s="8" t="s">
        <v>1619</v>
      </c>
      <c r="F130" s="9">
        <v>161</v>
      </c>
      <c r="G130" s="9">
        <v>165.9</v>
      </c>
      <c r="H130" s="9">
        <v>4.9000000000000004</v>
      </c>
      <c r="I130" s="9">
        <v>7.03</v>
      </c>
      <c r="J130" s="9">
        <v>7.03</v>
      </c>
      <c r="K130" s="9">
        <v>161</v>
      </c>
      <c r="L130" s="9">
        <v>168.03</v>
      </c>
      <c r="M130" s="9">
        <v>143</v>
      </c>
      <c r="N130" s="10" t="s">
        <v>9484</v>
      </c>
      <c r="O130" s="9">
        <v>6</v>
      </c>
      <c r="P130" s="8" t="s">
        <v>9613</v>
      </c>
      <c r="Q130" s="8"/>
    </row>
    <row r="131" spans="1:17" ht="13" x14ac:dyDescent="0.15">
      <c r="A131" s="9">
        <v>397</v>
      </c>
      <c r="B131" s="8" t="s">
        <v>28</v>
      </c>
      <c r="C131" s="8" t="s">
        <v>3397</v>
      </c>
      <c r="D131" s="9">
        <v>17</v>
      </c>
      <c r="E131" s="8" t="s">
        <v>1619</v>
      </c>
      <c r="F131" s="9">
        <v>165.9</v>
      </c>
      <c r="G131" s="9">
        <v>170.7</v>
      </c>
      <c r="H131" s="9">
        <v>4.8</v>
      </c>
      <c r="I131" s="9">
        <v>6.39</v>
      </c>
      <c r="J131" s="9">
        <v>6.39</v>
      </c>
      <c r="K131" s="9">
        <v>165.9</v>
      </c>
      <c r="L131" s="9">
        <v>172.29</v>
      </c>
      <c r="M131" s="9">
        <v>133</v>
      </c>
      <c r="N131" s="10" t="s">
        <v>9484</v>
      </c>
      <c r="O131" s="9">
        <v>6</v>
      </c>
      <c r="P131" s="8" t="s">
        <v>9614</v>
      </c>
      <c r="Q131" s="8"/>
    </row>
    <row r="132" spans="1:17" ht="13" x14ac:dyDescent="0.15">
      <c r="A132" s="9">
        <v>397</v>
      </c>
      <c r="B132" s="8" t="s">
        <v>28</v>
      </c>
      <c r="C132" s="8" t="s">
        <v>3397</v>
      </c>
      <c r="D132" s="9">
        <v>18</v>
      </c>
      <c r="E132" s="8" t="s">
        <v>1619</v>
      </c>
      <c r="F132" s="9">
        <v>170.7</v>
      </c>
      <c r="G132" s="9">
        <v>175.6</v>
      </c>
      <c r="H132" s="9">
        <v>4.9000000000000004</v>
      </c>
      <c r="I132" s="9">
        <v>7.12</v>
      </c>
      <c r="J132" s="9">
        <v>7.12</v>
      </c>
      <c r="K132" s="9">
        <v>170.7</v>
      </c>
      <c r="L132" s="9">
        <v>177.82</v>
      </c>
      <c r="M132" s="9">
        <v>145</v>
      </c>
      <c r="N132" s="10" t="s">
        <v>9484</v>
      </c>
      <c r="O132" s="9">
        <v>6</v>
      </c>
      <c r="P132" s="8" t="s">
        <v>9615</v>
      </c>
      <c r="Q132" s="8"/>
    </row>
    <row r="133" spans="1:17" ht="13" x14ac:dyDescent="0.15">
      <c r="A133" s="9">
        <v>397</v>
      </c>
      <c r="B133" s="8" t="s">
        <v>28</v>
      </c>
      <c r="C133" s="8" t="s">
        <v>3397</v>
      </c>
      <c r="D133" s="9">
        <v>19</v>
      </c>
      <c r="E133" s="8" t="s">
        <v>1619</v>
      </c>
      <c r="F133" s="9">
        <v>175.6</v>
      </c>
      <c r="G133" s="9">
        <v>180.4</v>
      </c>
      <c r="H133" s="9">
        <v>4.8</v>
      </c>
      <c r="I133" s="9">
        <v>7.3</v>
      </c>
      <c r="J133" s="9">
        <v>7.3</v>
      </c>
      <c r="K133" s="9">
        <v>175.6</v>
      </c>
      <c r="L133" s="9">
        <v>182.9</v>
      </c>
      <c r="M133" s="9">
        <v>152</v>
      </c>
      <c r="N133" s="10" t="s">
        <v>9484</v>
      </c>
      <c r="O133" s="9">
        <v>6</v>
      </c>
      <c r="P133" s="8" t="s">
        <v>9616</v>
      </c>
      <c r="Q133" s="8"/>
    </row>
    <row r="134" spans="1:17" ht="13" x14ac:dyDescent="0.15">
      <c r="A134" s="9">
        <v>397</v>
      </c>
      <c r="B134" s="8" t="s">
        <v>28</v>
      </c>
      <c r="C134" s="8" t="s">
        <v>3397</v>
      </c>
      <c r="D134" s="9">
        <v>20</v>
      </c>
      <c r="E134" s="8" t="s">
        <v>1619</v>
      </c>
      <c r="F134" s="9">
        <v>180.4</v>
      </c>
      <c r="G134" s="9">
        <v>185.3</v>
      </c>
      <c r="H134" s="9">
        <v>4.9000000000000004</v>
      </c>
      <c r="I134" s="9">
        <v>7.27</v>
      </c>
      <c r="J134" s="9">
        <v>7.27</v>
      </c>
      <c r="K134" s="9">
        <v>180.4</v>
      </c>
      <c r="L134" s="9">
        <v>187.67</v>
      </c>
      <c r="M134" s="9">
        <v>148</v>
      </c>
      <c r="N134" s="10" t="s">
        <v>9484</v>
      </c>
      <c r="O134" s="9">
        <v>6</v>
      </c>
      <c r="P134" s="8" t="s">
        <v>9617</v>
      </c>
      <c r="Q134" s="8"/>
    </row>
    <row r="135" spans="1:17" ht="13" x14ac:dyDescent="0.15">
      <c r="A135" s="9">
        <v>397</v>
      </c>
      <c r="B135" s="8" t="s">
        <v>28</v>
      </c>
      <c r="C135" s="8" t="s">
        <v>3397</v>
      </c>
      <c r="D135" s="9">
        <v>21</v>
      </c>
      <c r="E135" s="8" t="s">
        <v>1619</v>
      </c>
      <c r="F135" s="9">
        <v>185.3</v>
      </c>
      <c r="G135" s="9">
        <v>190.1</v>
      </c>
      <c r="H135" s="9">
        <v>4.8</v>
      </c>
      <c r="I135" s="9">
        <v>6.23</v>
      </c>
      <c r="J135" s="9">
        <v>6.23</v>
      </c>
      <c r="K135" s="9">
        <v>185.3</v>
      </c>
      <c r="L135" s="9">
        <v>191.53</v>
      </c>
      <c r="M135" s="9">
        <v>130</v>
      </c>
      <c r="N135" s="10" t="s">
        <v>9484</v>
      </c>
      <c r="O135" s="9">
        <v>6</v>
      </c>
      <c r="P135" s="8" t="s">
        <v>9618</v>
      </c>
      <c r="Q135" s="8"/>
    </row>
    <row r="136" spans="1:17" ht="13" x14ac:dyDescent="0.15">
      <c r="A136" s="9">
        <v>397</v>
      </c>
      <c r="B136" s="8" t="s">
        <v>28</v>
      </c>
      <c r="C136" s="8" t="s">
        <v>3397</v>
      </c>
      <c r="D136" s="9">
        <v>22</v>
      </c>
      <c r="E136" s="8" t="s">
        <v>1619</v>
      </c>
      <c r="F136" s="9">
        <v>190.1</v>
      </c>
      <c r="G136" s="9">
        <v>195</v>
      </c>
      <c r="H136" s="9">
        <v>4.9000000000000004</v>
      </c>
      <c r="I136" s="9">
        <v>6.99</v>
      </c>
      <c r="J136" s="9">
        <v>6.99</v>
      </c>
      <c r="K136" s="9">
        <v>190.1</v>
      </c>
      <c r="L136" s="9">
        <v>197.09</v>
      </c>
      <c r="M136" s="9">
        <v>143</v>
      </c>
      <c r="N136" s="10" t="s">
        <v>9484</v>
      </c>
      <c r="O136" s="9">
        <v>6</v>
      </c>
      <c r="P136" s="8" t="s">
        <v>9619</v>
      </c>
      <c r="Q136" s="8"/>
    </row>
    <row r="137" spans="1:17" ht="13" x14ac:dyDescent="0.15">
      <c r="A137" s="9">
        <v>397</v>
      </c>
      <c r="B137" s="8" t="s">
        <v>28</v>
      </c>
      <c r="C137" s="8" t="s">
        <v>3397</v>
      </c>
      <c r="D137" s="9">
        <v>23</v>
      </c>
      <c r="E137" s="8" t="s">
        <v>1619</v>
      </c>
      <c r="F137" s="9">
        <v>195</v>
      </c>
      <c r="G137" s="9">
        <v>199.8</v>
      </c>
      <c r="H137" s="9">
        <v>4.8</v>
      </c>
      <c r="I137" s="9">
        <v>6.6</v>
      </c>
      <c r="J137" s="9">
        <v>6.6</v>
      </c>
      <c r="K137" s="9">
        <v>195</v>
      </c>
      <c r="L137" s="9">
        <v>201.6</v>
      </c>
      <c r="M137" s="9">
        <v>138</v>
      </c>
      <c r="N137" s="10" t="s">
        <v>9484</v>
      </c>
      <c r="O137" s="9">
        <v>6</v>
      </c>
      <c r="P137" s="8" t="s">
        <v>9620</v>
      </c>
      <c r="Q137" s="8"/>
    </row>
    <row r="138" spans="1:17" ht="13" x14ac:dyDescent="0.15">
      <c r="A138" s="9">
        <v>397</v>
      </c>
      <c r="B138" s="8" t="s">
        <v>28</v>
      </c>
      <c r="C138" s="8" t="s">
        <v>3397</v>
      </c>
      <c r="D138" s="9">
        <v>24</v>
      </c>
      <c r="E138" s="8" t="s">
        <v>1619</v>
      </c>
      <c r="F138" s="9">
        <v>199.8</v>
      </c>
      <c r="G138" s="9">
        <v>204.7</v>
      </c>
      <c r="H138" s="9">
        <v>4.9000000000000004</v>
      </c>
      <c r="I138" s="9">
        <v>7.17</v>
      </c>
      <c r="J138" s="9">
        <v>7.17</v>
      </c>
      <c r="K138" s="9">
        <v>199.8</v>
      </c>
      <c r="L138" s="9">
        <v>206.97</v>
      </c>
      <c r="M138" s="9">
        <v>146</v>
      </c>
      <c r="N138" s="10" t="s">
        <v>9484</v>
      </c>
      <c r="O138" s="9">
        <v>6</v>
      </c>
      <c r="P138" s="8" t="s">
        <v>9621</v>
      </c>
      <c r="Q138" s="8"/>
    </row>
    <row r="139" spans="1:17" ht="13" x14ac:dyDescent="0.15">
      <c r="A139" s="9">
        <v>397</v>
      </c>
      <c r="B139" s="8" t="s">
        <v>28</v>
      </c>
      <c r="C139" s="8" t="s">
        <v>3397</v>
      </c>
      <c r="D139" s="9">
        <v>25</v>
      </c>
      <c r="E139" s="8" t="s">
        <v>1619</v>
      </c>
      <c r="F139" s="9">
        <v>204.7</v>
      </c>
      <c r="G139" s="9">
        <v>209.5</v>
      </c>
      <c r="H139" s="9">
        <v>4.8</v>
      </c>
      <c r="I139" s="9">
        <v>5.42</v>
      </c>
      <c r="J139" s="9">
        <v>5.43</v>
      </c>
      <c r="K139" s="9">
        <v>204.7</v>
      </c>
      <c r="L139" s="9">
        <v>210.13</v>
      </c>
      <c r="M139" s="9">
        <v>113</v>
      </c>
      <c r="N139" s="10" t="s">
        <v>9484</v>
      </c>
      <c r="O139" s="9">
        <v>5</v>
      </c>
      <c r="P139" s="8" t="s">
        <v>9622</v>
      </c>
      <c r="Q139" s="8"/>
    </row>
    <row r="140" spans="1:17" ht="13" x14ac:dyDescent="0.15">
      <c r="A140" s="9">
        <v>397</v>
      </c>
      <c r="B140" s="8" t="s">
        <v>28</v>
      </c>
      <c r="C140" s="8" t="s">
        <v>3397</v>
      </c>
      <c r="D140" s="9">
        <v>26</v>
      </c>
      <c r="E140" s="8" t="s">
        <v>1619</v>
      </c>
      <c r="F140" s="9">
        <v>209.5</v>
      </c>
      <c r="G140" s="9">
        <v>214.4</v>
      </c>
      <c r="H140" s="9">
        <v>4.9000000000000004</v>
      </c>
      <c r="I140" s="9">
        <v>6.07</v>
      </c>
      <c r="J140" s="9">
        <v>6.07</v>
      </c>
      <c r="K140" s="9">
        <v>209.5</v>
      </c>
      <c r="L140" s="9">
        <v>215.57</v>
      </c>
      <c r="M140" s="9">
        <v>124</v>
      </c>
      <c r="N140" s="10" t="s">
        <v>9484</v>
      </c>
      <c r="O140" s="9">
        <v>5</v>
      </c>
      <c r="P140" s="8" t="s">
        <v>9623</v>
      </c>
      <c r="Q140" s="8"/>
    </row>
    <row r="141" spans="1:17" ht="13" x14ac:dyDescent="0.15">
      <c r="A141" s="9">
        <v>397</v>
      </c>
      <c r="B141" s="8" t="s">
        <v>28</v>
      </c>
      <c r="C141" s="8" t="s">
        <v>3397</v>
      </c>
      <c r="D141" s="9">
        <v>27</v>
      </c>
      <c r="E141" s="8" t="s">
        <v>1619</v>
      </c>
      <c r="F141" s="9">
        <v>214.4</v>
      </c>
      <c r="G141" s="9">
        <v>219.2</v>
      </c>
      <c r="H141" s="9">
        <v>4.8</v>
      </c>
      <c r="I141" s="9">
        <v>5.88</v>
      </c>
      <c r="J141" s="9">
        <v>5.88</v>
      </c>
      <c r="K141" s="9">
        <v>214.4</v>
      </c>
      <c r="L141" s="9">
        <v>220.28</v>
      </c>
      <c r="M141" s="9">
        <v>123</v>
      </c>
      <c r="N141" s="10" t="s">
        <v>9484</v>
      </c>
      <c r="O141" s="9">
        <v>5</v>
      </c>
      <c r="P141" s="8" t="s">
        <v>9624</v>
      </c>
      <c r="Q141" s="8"/>
    </row>
    <row r="142" spans="1:17" ht="13" x14ac:dyDescent="0.15">
      <c r="A142" s="9">
        <v>397</v>
      </c>
      <c r="B142" s="8" t="s">
        <v>28</v>
      </c>
      <c r="C142" s="8" t="s">
        <v>3397</v>
      </c>
      <c r="D142" s="9">
        <v>28</v>
      </c>
      <c r="E142" s="8" t="s">
        <v>1619</v>
      </c>
      <c r="F142" s="9">
        <v>219.2</v>
      </c>
      <c r="G142" s="9">
        <v>224.1</v>
      </c>
      <c r="H142" s="9">
        <v>4.9000000000000004</v>
      </c>
      <c r="I142" s="9">
        <v>6.82</v>
      </c>
      <c r="J142" s="9">
        <v>6.82</v>
      </c>
      <c r="K142" s="9">
        <v>219.2</v>
      </c>
      <c r="L142" s="9">
        <v>226.02</v>
      </c>
      <c r="M142" s="9">
        <v>139</v>
      </c>
      <c r="N142" s="10" t="s">
        <v>9484</v>
      </c>
      <c r="O142" s="9">
        <v>6</v>
      </c>
      <c r="P142" s="8" t="s">
        <v>9625</v>
      </c>
      <c r="Q142" s="8"/>
    </row>
    <row r="143" spans="1:17" ht="13" x14ac:dyDescent="0.15">
      <c r="A143" s="9">
        <v>397</v>
      </c>
      <c r="B143" s="8" t="s">
        <v>28</v>
      </c>
      <c r="C143" s="8" t="s">
        <v>3397</v>
      </c>
      <c r="D143" s="9">
        <v>29</v>
      </c>
      <c r="E143" s="8" t="s">
        <v>1619</v>
      </c>
      <c r="F143" s="9">
        <v>224.1</v>
      </c>
      <c r="G143" s="9">
        <v>228.9</v>
      </c>
      <c r="H143" s="9">
        <v>4.8</v>
      </c>
      <c r="I143" s="9">
        <v>5.25</v>
      </c>
      <c r="J143" s="9">
        <v>5.25</v>
      </c>
      <c r="K143" s="9">
        <v>224.1</v>
      </c>
      <c r="L143" s="9">
        <v>229.35</v>
      </c>
      <c r="M143" s="9">
        <v>109</v>
      </c>
      <c r="N143" s="10" t="s">
        <v>9484</v>
      </c>
      <c r="O143" s="9">
        <v>5</v>
      </c>
      <c r="P143" s="8" t="s">
        <v>9626</v>
      </c>
      <c r="Q143" s="8"/>
    </row>
    <row r="144" spans="1:17" ht="13" x14ac:dyDescent="0.15">
      <c r="A144" s="9">
        <v>397</v>
      </c>
      <c r="B144" s="8" t="s">
        <v>28</v>
      </c>
      <c r="C144" s="8" t="s">
        <v>3397</v>
      </c>
      <c r="D144" s="9">
        <v>30</v>
      </c>
      <c r="E144" s="8" t="s">
        <v>1619</v>
      </c>
      <c r="F144" s="9">
        <v>228.9</v>
      </c>
      <c r="G144" s="9">
        <v>233.8</v>
      </c>
      <c r="H144" s="9">
        <v>4.9000000000000004</v>
      </c>
      <c r="I144" s="9">
        <v>6.44</v>
      </c>
      <c r="J144" s="9">
        <v>6.44</v>
      </c>
      <c r="K144" s="9">
        <v>228.9</v>
      </c>
      <c r="L144" s="9">
        <v>235.34</v>
      </c>
      <c r="M144" s="9">
        <v>131</v>
      </c>
      <c r="N144" s="10" t="s">
        <v>9484</v>
      </c>
      <c r="O144" s="9">
        <v>6</v>
      </c>
      <c r="P144" s="8" t="s">
        <v>9627</v>
      </c>
      <c r="Q144" s="8"/>
    </row>
    <row r="145" spans="1:17" ht="13" x14ac:dyDescent="0.15">
      <c r="A145" s="9">
        <v>397</v>
      </c>
      <c r="B145" s="8" t="s">
        <v>28</v>
      </c>
      <c r="C145" s="8" t="s">
        <v>3397</v>
      </c>
      <c r="D145" s="9">
        <v>31</v>
      </c>
      <c r="E145" s="8" t="s">
        <v>1619</v>
      </c>
      <c r="F145" s="9">
        <v>233.8</v>
      </c>
      <c r="G145" s="9">
        <v>238.6</v>
      </c>
      <c r="H145" s="9">
        <v>4.8</v>
      </c>
      <c r="I145" s="9">
        <v>7.05</v>
      </c>
      <c r="J145" s="9">
        <v>7.05</v>
      </c>
      <c r="K145" s="9">
        <v>233.8</v>
      </c>
      <c r="L145" s="9">
        <v>240.85</v>
      </c>
      <c r="M145" s="9">
        <v>147</v>
      </c>
      <c r="N145" s="10" t="s">
        <v>9484</v>
      </c>
      <c r="O145" s="9">
        <v>6</v>
      </c>
      <c r="P145" s="8" t="s">
        <v>9628</v>
      </c>
      <c r="Q145" s="8"/>
    </row>
    <row r="146" spans="1:17" ht="13" x14ac:dyDescent="0.15">
      <c r="A146" s="9">
        <v>397</v>
      </c>
      <c r="B146" s="8" t="s">
        <v>28</v>
      </c>
      <c r="C146" s="8" t="s">
        <v>3397</v>
      </c>
      <c r="D146" s="9">
        <v>32</v>
      </c>
      <c r="E146" s="8" t="s">
        <v>1619</v>
      </c>
      <c r="F146" s="9">
        <v>238.6</v>
      </c>
      <c r="G146" s="9">
        <v>243.5</v>
      </c>
      <c r="H146" s="9">
        <v>4.9000000000000004</v>
      </c>
      <c r="I146" s="9">
        <v>5.21</v>
      </c>
      <c r="J146" s="9">
        <v>5.21</v>
      </c>
      <c r="K146" s="9">
        <v>238.6</v>
      </c>
      <c r="L146" s="9">
        <v>243.81</v>
      </c>
      <c r="M146" s="9">
        <v>106</v>
      </c>
      <c r="N146" s="10" t="s">
        <v>9484</v>
      </c>
      <c r="O146" s="9">
        <v>5</v>
      </c>
      <c r="P146" s="8" t="s">
        <v>9629</v>
      </c>
      <c r="Q146" s="8"/>
    </row>
    <row r="147" spans="1:17" ht="13" x14ac:dyDescent="0.15">
      <c r="A147" s="9">
        <v>397</v>
      </c>
      <c r="B147" s="8" t="s">
        <v>28</v>
      </c>
      <c r="C147" s="8" t="s">
        <v>3397</v>
      </c>
      <c r="D147" s="9">
        <v>33</v>
      </c>
      <c r="E147" s="8" t="s">
        <v>1619</v>
      </c>
      <c r="F147" s="9">
        <v>243.5</v>
      </c>
      <c r="G147" s="9">
        <v>248.3</v>
      </c>
      <c r="H147" s="9">
        <v>4.8</v>
      </c>
      <c r="I147" s="9">
        <v>6.63</v>
      </c>
      <c r="J147" s="9">
        <v>6.64</v>
      </c>
      <c r="K147" s="9">
        <v>243.5</v>
      </c>
      <c r="L147" s="9">
        <v>250.14</v>
      </c>
      <c r="M147" s="9">
        <v>138</v>
      </c>
      <c r="N147" s="10" t="s">
        <v>9484</v>
      </c>
      <c r="O147" s="9">
        <v>6</v>
      </c>
      <c r="P147" s="8" t="s">
        <v>9630</v>
      </c>
      <c r="Q147" s="8"/>
    </row>
    <row r="148" spans="1:17" ht="13" x14ac:dyDescent="0.15">
      <c r="A148" s="9">
        <v>397</v>
      </c>
      <c r="B148" s="8" t="s">
        <v>28</v>
      </c>
      <c r="C148" s="8" t="s">
        <v>3397</v>
      </c>
      <c r="D148" s="9">
        <v>34</v>
      </c>
      <c r="E148" s="8" t="s">
        <v>1619</v>
      </c>
      <c r="F148" s="9">
        <v>248.3</v>
      </c>
      <c r="G148" s="9">
        <v>253.2</v>
      </c>
      <c r="H148" s="9">
        <v>4.9000000000000004</v>
      </c>
      <c r="I148" s="9">
        <v>6.55</v>
      </c>
      <c r="J148" s="9">
        <v>6.55</v>
      </c>
      <c r="K148" s="9">
        <v>248.3</v>
      </c>
      <c r="L148" s="9">
        <v>254.85</v>
      </c>
      <c r="M148" s="9">
        <v>134</v>
      </c>
      <c r="N148" s="10" t="s">
        <v>9484</v>
      </c>
      <c r="O148" s="9">
        <v>6</v>
      </c>
      <c r="P148" s="8" t="s">
        <v>9631</v>
      </c>
      <c r="Q148" s="8"/>
    </row>
    <row r="149" spans="1:17" ht="13" x14ac:dyDescent="0.15">
      <c r="A149" s="9">
        <v>397</v>
      </c>
      <c r="B149" s="8" t="s">
        <v>28</v>
      </c>
      <c r="C149" s="8" t="s">
        <v>3397</v>
      </c>
      <c r="D149" s="9">
        <v>35</v>
      </c>
      <c r="E149" s="8" t="s">
        <v>1619</v>
      </c>
      <c r="F149" s="9">
        <v>253.2</v>
      </c>
      <c r="G149" s="9">
        <v>258</v>
      </c>
      <c r="H149" s="9">
        <v>4.8</v>
      </c>
      <c r="I149" s="9">
        <v>6.18</v>
      </c>
      <c r="J149" s="9">
        <v>6.18</v>
      </c>
      <c r="K149" s="9">
        <v>253.2</v>
      </c>
      <c r="L149" s="9">
        <v>259.38</v>
      </c>
      <c r="M149" s="9">
        <v>129</v>
      </c>
      <c r="N149" s="10" t="s">
        <v>9484</v>
      </c>
      <c r="O149" s="9">
        <v>6</v>
      </c>
      <c r="P149" s="8" t="s">
        <v>9632</v>
      </c>
      <c r="Q149" s="8"/>
    </row>
    <row r="150" spans="1:17" ht="13" x14ac:dyDescent="0.15">
      <c r="A150" s="9">
        <v>397</v>
      </c>
      <c r="B150" s="8" t="s">
        <v>28</v>
      </c>
      <c r="C150" s="8" t="s">
        <v>3397</v>
      </c>
      <c r="D150" s="9">
        <v>36</v>
      </c>
      <c r="E150" s="8" t="s">
        <v>1619</v>
      </c>
      <c r="F150" s="9">
        <v>258</v>
      </c>
      <c r="G150" s="9">
        <v>262.89999999999998</v>
      </c>
      <c r="H150" s="9">
        <v>4.9000000000000004</v>
      </c>
      <c r="I150" s="9">
        <v>6.56</v>
      </c>
      <c r="J150" s="9">
        <v>6.56</v>
      </c>
      <c r="K150" s="9">
        <v>258</v>
      </c>
      <c r="L150" s="9">
        <v>264.56</v>
      </c>
      <c r="M150" s="9">
        <v>134</v>
      </c>
      <c r="N150" s="10" t="s">
        <v>9484</v>
      </c>
      <c r="O150" s="9">
        <v>6</v>
      </c>
      <c r="P150" s="8" t="s">
        <v>9633</v>
      </c>
      <c r="Q150" s="8"/>
    </row>
    <row r="151" spans="1:17" ht="13" x14ac:dyDescent="0.15">
      <c r="A151" s="9">
        <v>397</v>
      </c>
      <c r="B151" s="8" t="s">
        <v>28</v>
      </c>
      <c r="C151" s="8" t="s">
        <v>3397</v>
      </c>
      <c r="D151" s="9">
        <v>37</v>
      </c>
      <c r="E151" s="8" t="s">
        <v>1619</v>
      </c>
      <c r="F151" s="9">
        <v>262.89999999999998</v>
      </c>
      <c r="G151" s="9">
        <v>267.7</v>
      </c>
      <c r="H151" s="9">
        <v>4.8</v>
      </c>
      <c r="I151" s="9">
        <v>6.57</v>
      </c>
      <c r="J151" s="9">
        <v>6.57</v>
      </c>
      <c r="K151" s="9">
        <v>262.89999999999998</v>
      </c>
      <c r="L151" s="9">
        <v>269.47000000000003</v>
      </c>
      <c r="M151" s="9">
        <v>137</v>
      </c>
      <c r="N151" s="10" t="s">
        <v>9484</v>
      </c>
      <c r="O151" s="9">
        <v>6</v>
      </c>
      <c r="P151" s="8" t="s">
        <v>9634</v>
      </c>
      <c r="Q151" s="8"/>
    </row>
    <row r="152" spans="1:17" ht="13" x14ac:dyDescent="0.15">
      <c r="A152" s="9">
        <v>397</v>
      </c>
      <c r="B152" s="8" t="s">
        <v>28</v>
      </c>
      <c r="C152" s="8" t="s">
        <v>3397</v>
      </c>
      <c r="D152" s="9">
        <v>38</v>
      </c>
      <c r="E152" s="8" t="s">
        <v>1619</v>
      </c>
      <c r="F152" s="9">
        <v>267.7</v>
      </c>
      <c r="G152" s="9">
        <v>272.60000000000002</v>
      </c>
      <c r="H152" s="9">
        <v>4.9000000000000004</v>
      </c>
      <c r="I152" s="9">
        <v>6.36</v>
      </c>
      <c r="J152" s="9">
        <v>6.36</v>
      </c>
      <c r="K152" s="9">
        <v>267.7</v>
      </c>
      <c r="L152" s="9">
        <v>274.06</v>
      </c>
      <c r="M152" s="9">
        <v>130</v>
      </c>
      <c r="N152" s="10" t="s">
        <v>9484</v>
      </c>
      <c r="O152" s="9">
        <v>5</v>
      </c>
      <c r="P152" s="8" t="s">
        <v>9635</v>
      </c>
      <c r="Q152" s="8"/>
    </row>
    <row r="153" spans="1:17" ht="13" x14ac:dyDescent="0.15">
      <c r="A153" s="9">
        <v>397</v>
      </c>
      <c r="B153" s="8" t="s">
        <v>28</v>
      </c>
      <c r="C153" s="8" t="s">
        <v>3397</v>
      </c>
      <c r="D153" s="9">
        <v>39</v>
      </c>
      <c r="E153" s="8" t="s">
        <v>1619</v>
      </c>
      <c r="F153" s="9">
        <v>272.60000000000002</v>
      </c>
      <c r="G153" s="9">
        <v>278.60000000000002</v>
      </c>
      <c r="H153" s="9">
        <v>6</v>
      </c>
      <c r="I153" s="9">
        <v>7.71</v>
      </c>
      <c r="J153" s="9">
        <v>7.71</v>
      </c>
      <c r="K153" s="9">
        <v>272.60000000000002</v>
      </c>
      <c r="L153" s="9">
        <v>280.31</v>
      </c>
      <c r="M153" s="9">
        <v>129</v>
      </c>
      <c r="N153" s="10" t="s">
        <v>9484</v>
      </c>
      <c r="O153" s="9">
        <v>7</v>
      </c>
      <c r="P153" s="8" t="s">
        <v>9636</v>
      </c>
      <c r="Q153" s="8"/>
    </row>
    <row r="154" spans="1:17" ht="13" x14ac:dyDescent="0.15">
      <c r="A154" s="9">
        <v>397</v>
      </c>
      <c r="B154" s="8" t="s">
        <v>28</v>
      </c>
      <c r="C154" s="8" t="s">
        <v>3397</v>
      </c>
      <c r="D154" s="9">
        <v>40</v>
      </c>
      <c r="E154" s="8" t="s">
        <v>1619</v>
      </c>
      <c r="F154" s="9">
        <v>278.60000000000002</v>
      </c>
      <c r="G154" s="9">
        <v>284.60000000000002</v>
      </c>
      <c r="H154" s="9">
        <v>6</v>
      </c>
      <c r="I154" s="9">
        <v>9.3800000000000008</v>
      </c>
      <c r="J154" s="9">
        <v>9.3800000000000008</v>
      </c>
      <c r="K154" s="9">
        <v>278.60000000000002</v>
      </c>
      <c r="L154" s="9">
        <v>287.98</v>
      </c>
      <c r="M154" s="9">
        <v>156</v>
      </c>
      <c r="N154" s="10" t="s">
        <v>9484</v>
      </c>
      <c r="O154" s="9">
        <v>8</v>
      </c>
      <c r="P154" s="8" t="s">
        <v>9637</v>
      </c>
      <c r="Q154" s="8"/>
    </row>
    <row r="155" spans="1:17" ht="13" x14ac:dyDescent="0.15">
      <c r="A155" s="9">
        <v>397</v>
      </c>
      <c r="B155" s="8" t="s">
        <v>28</v>
      </c>
      <c r="C155" s="8" t="s">
        <v>3397</v>
      </c>
      <c r="D155" s="9">
        <v>41</v>
      </c>
      <c r="E155" s="8" t="s">
        <v>1619</v>
      </c>
      <c r="F155" s="9">
        <v>284.60000000000002</v>
      </c>
      <c r="G155" s="9">
        <v>289.39999999999998</v>
      </c>
      <c r="H155" s="9">
        <v>4.8</v>
      </c>
      <c r="I155" s="9">
        <v>5.53</v>
      </c>
      <c r="J155" s="9">
        <v>5.53</v>
      </c>
      <c r="K155" s="9">
        <v>284.60000000000002</v>
      </c>
      <c r="L155" s="9">
        <v>290.13</v>
      </c>
      <c r="M155" s="9">
        <v>115</v>
      </c>
      <c r="N155" s="10" t="s">
        <v>9484</v>
      </c>
      <c r="O155" s="9">
        <v>5</v>
      </c>
      <c r="P155" s="8" t="s">
        <v>9638</v>
      </c>
      <c r="Q155" s="8"/>
    </row>
    <row r="156" spans="1:17" ht="13" x14ac:dyDescent="0.15">
      <c r="A156" s="9">
        <v>397</v>
      </c>
      <c r="B156" s="8" t="s">
        <v>28</v>
      </c>
      <c r="C156" s="8" t="s">
        <v>3397</v>
      </c>
      <c r="D156" s="9">
        <v>42</v>
      </c>
      <c r="E156" s="8" t="s">
        <v>1619</v>
      </c>
      <c r="F156" s="9">
        <v>289.39999999999998</v>
      </c>
      <c r="G156" s="9">
        <v>294.3</v>
      </c>
      <c r="H156" s="9">
        <v>4.9000000000000004</v>
      </c>
      <c r="I156" s="9">
        <v>6.04</v>
      </c>
      <c r="J156" s="9">
        <v>6.04</v>
      </c>
      <c r="K156" s="9">
        <v>289.39999999999998</v>
      </c>
      <c r="L156" s="9">
        <v>295.44</v>
      </c>
      <c r="M156" s="9">
        <v>123</v>
      </c>
      <c r="N156" s="10" t="s">
        <v>9484</v>
      </c>
      <c r="O156" s="9">
        <v>5</v>
      </c>
      <c r="P156" s="8" t="s">
        <v>9639</v>
      </c>
      <c r="Q156" s="8"/>
    </row>
    <row r="157" spans="1:17" ht="13" x14ac:dyDescent="0.15">
      <c r="A157" s="9">
        <v>397</v>
      </c>
      <c r="B157" s="8" t="s">
        <v>28</v>
      </c>
      <c r="C157" s="8" t="s">
        <v>3397</v>
      </c>
      <c r="D157" s="9">
        <v>43</v>
      </c>
      <c r="E157" s="8" t="s">
        <v>1619</v>
      </c>
      <c r="F157" s="9">
        <v>294.3</v>
      </c>
      <c r="G157" s="9">
        <v>299.10000000000002</v>
      </c>
      <c r="H157" s="9">
        <v>4.8</v>
      </c>
      <c r="I157" s="9">
        <v>6.01</v>
      </c>
      <c r="J157" s="9">
        <v>6.01</v>
      </c>
      <c r="K157" s="9">
        <v>294.3</v>
      </c>
      <c r="L157" s="9">
        <v>300.31</v>
      </c>
      <c r="M157" s="9">
        <v>125</v>
      </c>
      <c r="N157" s="10" t="s">
        <v>9484</v>
      </c>
      <c r="O157" s="9">
        <v>5</v>
      </c>
      <c r="P157" s="8" t="s">
        <v>9640</v>
      </c>
      <c r="Q157" s="8"/>
    </row>
    <row r="158" spans="1:17" ht="13" x14ac:dyDescent="0.15">
      <c r="A158" s="9">
        <v>397</v>
      </c>
      <c r="B158" s="8" t="s">
        <v>28</v>
      </c>
      <c r="C158" s="8" t="s">
        <v>3397</v>
      </c>
      <c r="D158" s="9">
        <v>44</v>
      </c>
      <c r="E158" s="8" t="s">
        <v>1619</v>
      </c>
      <c r="F158" s="9">
        <v>299.10000000000002</v>
      </c>
      <c r="G158" s="9">
        <v>304</v>
      </c>
      <c r="H158" s="9">
        <v>4.9000000000000004</v>
      </c>
      <c r="I158" s="9">
        <v>6.72</v>
      </c>
      <c r="J158" s="9">
        <v>6.72</v>
      </c>
      <c r="K158" s="9">
        <v>299.10000000000002</v>
      </c>
      <c r="L158" s="9">
        <v>305.82</v>
      </c>
      <c r="M158" s="9">
        <v>137</v>
      </c>
      <c r="N158" s="10" t="s">
        <v>9484</v>
      </c>
      <c r="O158" s="9">
        <v>6</v>
      </c>
      <c r="P158" s="8" t="s">
        <v>9641</v>
      </c>
      <c r="Q158" s="8"/>
    </row>
    <row r="159" spans="1:17" ht="13" x14ac:dyDescent="0.15">
      <c r="A159" s="9">
        <v>397</v>
      </c>
      <c r="B159" s="8" t="s">
        <v>28</v>
      </c>
      <c r="C159" s="8" t="s">
        <v>3397</v>
      </c>
      <c r="D159" s="9">
        <v>45</v>
      </c>
      <c r="E159" s="8" t="s">
        <v>1619</v>
      </c>
      <c r="F159" s="9">
        <v>304</v>
      </c>
      <c r="G159" s="9">
        <v>308.8</v>
      </c>
      <c r="H159" s="9">
        <v>4.8</v>
      </c>
      <c r="I159" s="9">
        <v>6.4</v>
      </c>
      <c r="J159" s="9">
        <v>6.4</v>
      </c>
      <c r="K159" s="9">
        <v>304</v>
      </c>
      <c r="L159" s="9">
        <v>310.39999999999998</v>
      </c>
      <c r="M159" s="9">
        <v>133</v>
      </c>
      <c r="N159" s="10" t="s">
        <v>9484</v>
      </c>
      <c r="O159" s="9">
        <v>5</v>
      </c>
      <c r="P159" s="8" t="s">
        <v>9642</v>
      </c>
      <c r="Q159" s="8"/>
    </row>
    <row r="160" spans="1:17" ht="13" x14ac:dyDescent="0.15">
      <c r="A160" s="9">
        <v>397</v>
      </c>
      <c r="B160" s="8" t="s">
        <v>28</v>
      </c>
      <c r="C160" s="8" t="s">
        <v>3397</v>
      </c>
      <c r="D160" s="9">
        <v>46</v>
      </c>
      <c r="E160" s="8" t="s">
        <v>1619</v>
      </c>
      <c r="F160" s="9">
        <v>308.8</v>
      </c>
      <c r="G160" s="9">
        <v>313.7</v>
      </c>
      <c r="H160" s="9">
        <v>4.9000000000000004</v>
      </c>
      <c r="I160" s="9">
        <v>6.64</v>
      </c>
      <c r="J160" s="9">
        <v>6.64</v>
      </c>
      <c r="K160" s="9">
        <v>308.8</v>
      </c>
      <c r="L160" s="9">
        <v>315.44</v>
      </c>
      <c r="M160" s="9">
        <v>136</v>
      </c>
      <c r="N160" s="10" t="s">
        <v>9484</v>
      </c>
      <c r="O160" s="9">
        <v>6</v>
      </c>
      <c r="P160" s="8" t="s">
        <v>9643</v>
      </c>
      <c r="Q160" s="8"/>
    </row>
    <row r="161" spans="1:17" ht="13" x14ac:dyDescent="0.15">
      <c r="A161" s="9">
        <v>397</v>
      </c>
      <c r="B161" s="8" t="s">
        <v>28</v>
      </c>
      <c r="C161" s="8" t="s">
        <v>3397</v>
      </c>
      <c r="D161" s="9">
        <v>47</v>
      </c>
      <c r="E161" s="8" t="s">
        <v>1619</v>
      </c>
      <c r="F161" s="9">
        <v>313.7</v>
      </c>
      <c r="G161" s="9">
        <v>318.5</v>
      </c>
      <c r="H161" s="9">
        <v>4.8</v>
      </c>
      <c r="I161" s="9">
        <v>5.08</v>
      </c>
      <c r="J161" s="9">
        <v>5.08</v>
      </c>
      <c r="K161" s="9">
        <v>313.7</v>
      </c>
      <c r="L161" s="9">
        <v>318.77999999999997</v>
      </c>
      <c r="M161" s="9">
        <v>106</v>
      </c>
      <c r="N161" s="10" t="s">
        <v>9484</v>
      </c>
      <c r="O161" s="9">
        <v>5</v>
      </c>
      <c r="P161" s="8" t="s">
        <v>9644</v>
      </c>
      <c r="Q161" s="8"/>
    </row>
    <row r="162" spans="1:17" ht="13" x14ac:dyDescent="0.15">
      <c r="A162" s="9">
        <v>397</v>
      </c>
      <c r="B162" s="8" t="s">
        <v>28</v>
      </c>
      <c r="C162" s="8" t="s">
        <v>3397</v>
      </c>
      <c r="D162" s="9">
        <v>48</v>
      </c>
      <c r="E162" s="8" t="s">
        <v>1619</v>
      </c>
      <c r="F162" s="9">
        <v>318.5</v>
      </c>
      <c r="G162" s="9">
        <v>323.39999999999998</v>
      </c>
      <c r="H162" s="9">
        <v>4.9000000000000004</v>
      </c>
      <c r="I162" s="9">
        <v>5.83</v>
      </c>
      <c r="J162" s="9">
        <v>5.83</v>
      </c>
      <c r="K162" s="9">
        <v>318.5</v>
      </c>
      <c r="L162" s="9">
        <v>324.33</v>
      </c>
      <c r="M162" s="9">
        <v>119</v>
      </c>
      <c r="N162" s="10" t="s">
        <v>9484</v>
      </c>
      <c r="O162" s="9">
        <v>5</v>
      </c>
      <c r="P162" s="8" t="s">
        <v>9645</v>
      </c>
      <c r="Q162" s="8"/>
    </row>
    <row r="163" spans="1:17" ht="13" x14ac:dyDescent="0.15">
      <c r="A163" s="9">
        <v>397</v>
      </c>
      <c r="B163" s="8" t="s">
        <v>28</v>
      </c>
      <c r="C163" s="8" t="s">
        <v>3397</v>
      </c>
      <c r="D163" s="9">
        <v>49</v>
      </c>
      <c r="E163" s="8" t="s">
        <v>1619</v>
      </c>
      <c r="F163" s="9">
        <v>323.39999999999998</v>
      </c>
      <c r="G163" s="9">
        <v>328.2</v>
      </c>
      <c r="H163" s="9">
        <v>4.8</v>
      </c>
      <c r="I163" s="9">
        <v>5.39</v>
      </c>
      <c r="J163" s="9">
        <v>5.39</v>
      </c>
      <c r="K163" s="9">
        <v>323.39999999999998</v>
      </c>
      <c r="L163" s="9">
        <v>328.79</v>
      </c>
      <c r="M163" s="9">
        <v>112</v>
      </c>
      <c r="N163" s="10" t="s">
        <v>9484</v>
      </c>
      <c r="O163" s="9">
        <v>5</v>
      </c>
      <c r="P163" s="8" t="s">
        <v>9646</v>
      </c>
      <c r="Q163" s="8"/>
    </row>
    <row r="164" spans="1:17" ht="13" x14ac:dyDescent="0.15">
      <c r="A164" s="9">
        <v>397</v>
      </c>
      <c r="B164" s="8" t="s">
        <v>28</v>
      </c>
      <c r="C164" s="8" t="s">
        <v>3397</v>
      </c>
      <c r="D164" s="9">
        <v>50</v>
      </c>
      <c r="E164" s="8" t="s">
        <v>1619</v>
      </c>
      <c r="F164" s="9">
        <v>328.2</v>
      </c>
      <c r="G164" s="9">
        <v>333.1</v>
      </c>
      <c r="H164" s="9">
        <v>4.9000000000000004</v>
      </c>
      <c r="I164" s="9">
        <v>6.34</v>
      </c>
      <c r="J164" s="9">
        <v>6.34</v>
      </c>
      <c r="K164" s="9">
        <v>328.2</v>
      </c>
      <c r="L164" s="9">
        <v>334.54</v>
      </c>
      <c r="M164" s="9">
        <v>129</v>
      </c>
      <c r="N164" s="10" t="s">
        <v>9484</v>
      </c>
      <c r="O164" s="9">
        <v>6</v>
      </c>
      <c r="P164" s="8" t="s">
        <v>9647</v>
      </c>
      <c r="Q164" s="8"/>
    </row>
    <row r="165" spans="1:17" ht="13" x14ac:dyDescent="0.15">
      <c r="A165" s="9">
        <v>397</v>
      </c>
      <c r="B165" s="8" t="s">
        <v>28</v>
      </c>
      <c r="C165" s="8" t="s">
        <v>3397</v>
      </c>
      <c r="D165" s="9">
        <v>51</v>
      </c>
      <c r="E165" s="8" t="s">
        <v>1619</v>
      </c>
      <c r="F165" s="9">
        <v>333.1</v>
      </c>
      <c r="G165" s="9">
        <v>337.9</v>
      </c>
      <c r="H165" s="9">
        <v>4.8</v>
      </c>
      <c r="I165" s="9">
        <v>4.93</v>
      </c>
      <c r="J165" s="9">
        <v>4.93</v>
      </c>
      <c r="K165" s="9">
        <v>333.1</v>
      </c>
      <c r="L165" s="9">
        <v>338.03</v>
      </c>
      <c r="M165" s="9">
        <v>103</v>
      </c>
      <c r="N165" s="10" t="s">
        <v>9484</v>
      </c>
      <c r="O165" s="9">
        <v>5</v>
      </c>
      <c r="P165" s="8" t="s">
        <v>9648</v>
      </c>
      <c r="Q165" s="8"/>
    </row>
    <row r="166" spans="1:17" ht="13" x14ac:dyDescent="0.15">
      <c r="A166" s="9">
        <v>397</v>
      </c>
      <c r="B166" s="8" t="s">
        <v>28</v>
      </c>
      <c r="C166" s="8" t="s">
        <v>3397</v>
      </c>
      <c r="D166" s="9">
        <v>52</v>
      </c>
      <c r="E166" s="8" t="s">
        <v>1619</v>
      </c>
      <c r="F166" s="9">
        <v>337.9</v>
      </c>
      <c r="G166" s="9">
        <v>342.8</v>
      </c>
      <c r="H166" s="9">
        <v>4.9000000000000004</v>
      </c>
      <c r="I166" s="9">
        <v>7.19</v>
      </c>
      <c r="J166" s="9">
        <v>7.19</v>
      </c>
      <c r="K166" s="9">
        <v>337.9</v>
      </c>
      <c r="L166" s="9">
        <v>345.09</v>
      </c>
      <c r="M166" s="9">
        <v>147</v>
      </c>
      <c r="N166" s="10" t="s">
        <v>9484</v>
      </c>
      <c r="O166" s="9">
        <v>6</v>
      </c>
      <c r="P166" s="8" t="s">
        <v>9649</v>
      </c>
      <c r="Q166" s="8"/>
    </row>
    <row r="167" spans="1:17" ht="13" x14ac:dyDescent="0.15">
      <c r="A167" s="9">
        <v>397</v>
      </c>
      <c r="B167" s="8" t="s">
        <v>28</v>
      </c>
      <c r="C167" s="8" t="s">
        <v>3397</v>
      </c>
      <c r="D167" s="9">
        <v>53</v>
      </c>
      <c r="E167" s="8" t="s">
        <v>1619</v>
      </c>
      <c r="F167" s="9">
        <v>342.8</v>
      </c>
      <c r="G167" s="9">
        <v>347.6</v>
      </c>
      <c r="H167" s="9">
        <v>4.8</v>
      </c>
      <c r="I167" s="9">
        <v>5.04</v>
      </c>
      <c r="J167" s="9">
        <v>5.04</v>
      </c>
      <c r="K167" s="9">
        <v>342.8</v>
      </c>
      <c r="L167" s="9">
        <v>347.84</v>
      </c>
      <c r="M167" s="9">
        <v>105</v>
      </c>
      <c r="N167" s="10" t="s">
        <v>9484</v>
      </c>
      <c r="O167" s="9">
        <v>5</v>
      </c>
      <c r="P167" s="8" t="s">
        <v>9650</v>
      </c>
      <c r="Q167" s="8"/>
    </row>
    <row r="168" spans="1:17" ht="13" x14ac:dyDescent="0.15">
      <c r="A168" s="9">
        <v>397</v>
      </c>
      <c r="B168" s="8" t="s">
        <v>28</v>
      </c>
      <c r="C168" s="8" t="s">
        <v>3397</v>
      </c>
      <c r="D168" s="9">
        <v>54</v>
      </c>
      <c r="E168" s="8" t="s">
        <v>1619</v>
      </c>
      <c r="F168" s="9">
        <v>347.6</v>
      </c>
      <c r="G168" s="9">
        <v>353.6</v>
      </c>
      <c r="H168" s="9">
        <v>6</v>
      </c>
      <c r="I168" s="9">
        <v>7.16</v>
      </c>
      <c r="J168" s="9">
        <v>7.16</v>
      </c>
      <c r="K168" s="9">
        <v>347.6</v>
      </c>
      <c r="L168" s="9">
        <v>354.76</v>
      </c>
      <c r="M168" s="9">
        <v>119</v>
      </c>
      <c r="N168" s="10" t="s">
        <v>9484</v>
      </c>
      <c r="O168" s="9">
        <v>6</v>
      </c>
      <c r="P168" s="8" t="s">
        <v>9651</v>
      </c>
      <c r="Q168" s="8"/>
    </row>
    <row r="169" spans="1:17" ht="13" x14ac:dyDescent="0.15">
      <c r="A169" s="9">
        <v>397</v>
      </c>
      <c r="B169" s="8" t="s">
        <v>28</v>
      </c>
      <c r="C169" s="8" t="s">
        <v>4252</v>
      </c>
      <c r="D169" s="9">
        <v>1</v>
      </c>
      <c r="E169" s="8" t="s">
        <v>30</v>
      </c>
      <c r="F169" s="9">
        <v>0</v>
      </c>
      <c r="G169" s="9">
        <v>4.5</v>
      </c>
      <c r="H169" s="9">
        <v>4.5</v>
      </c>
      <c r="I169" s="9">
        <v>4.51</v>
      </c>
      <c r="J169" s="9">
        <v>4.51</v>
      </c>
      <c r="K169" s="9">
        <v>0</v>
      </c>
      <c r="L169" s="9">
        <v>4.51</v>
      </c>
      <c r="M169" s="9">
        <v>100</v>
      </c>
      <c r="N169" s="10" t="s">
        <v>9484</v>
      </c>
      <c r="O169" s="9">
        <v>4</v>
      </c>
      <c r="P169" s="8" t="s">
        <v>9652</v>
      </c>
      <c r="Q169" s="8"/>
    </row>
    <row r="170" spans="1:17" ht="13" x14ac:dyDescent="0.15">
      <c r="A170" s="9">
        <v>397</v>
      </c>
      <c r="B170" s="8" t="s">
        <v>28</v>
      </c>
      <c r="C170" s="8" t="s">
        <v>4252</v>
      </c>
      <c r="D170" s="9">
        <v>2</v>
      </c>
      <c r="E170" s="8" t="s">
        <v>30</v>
      </c>
      <c r="F170" s="9">
        <v>4.5</v>
      </c>
      <c r="G170" s="9">
        <v>14</v>
      </c>
      <c r="H170" s="9">
        <v>9.5</v>
      </c>
      <c r="I170" s="9">
        <v>9.7200000000000006</v>
      </c>
      <c r="J170" s="9">
        <v>9.7100000000000009</v>
      </c>
      <c r="K170" s="9">
        <v>4.5</v>
      </c>
      <c r="L170" s="9">
        <v>14.21</v>
      </c>
      <c r="M170" s="9">
        <v>102</v>
      </c>
      <c r="N170" s="10" t="s">
        <v>9484</v>
      </c>
      <c r="O170" s="9">
        <v>8</v>
      </c>
      <c r="P170" s="8" t="s">
        <v>9653</v>
      </c>
      <c r="Q170" s="8"/>
    </row>
    <row r="171" spans="1:17" ht="13" x14ac:dyDescent="0.15">
      <c r="A171" s="9">
        <v>397</v>
      </c>
      <c r="B171" s="8" t="s">
        <v>28</v>
      </c>
      <c r="C171" s="8" t="s">
        <v>4252</v>
      </c>
      <c r="D171" s="9">
        <v>3</v>
      </c>
      <c r="E171" s="8" t="s">
        <v>30</v>
      </c>
      <c r="F171" s="9">
        <v>14</v>
      </c>
      <c r="G171" s="9">
        <v>23.5</v>
      </c>
      <c r="H171" s="9">
        <v>9.5</v>
      </c>
      <c r="I171" s="9">
        <v>9.85</v>
      </c>
      <c r="J171" s="9">
        <v>9.85</v>
      </c>
      <c r="K171" s="9">
        <v>14</v>
      </c>
      <c r="L171" s="9">
        <v>23.85</v>
      </c>
      <c r="M171" s="9">
        <v>104</v>
      </c>
      <c r="N171" s="10" t="s">
        <v>9484</v>
      </c>
      <c r="O171" s="9">
        <v>8</v>
      </c>
      <c r="P171" s="8" t="s">
        <v>9654</v>
      </c>
      <c r="Q171" s="8"/>
    </row>
    <row r="172" spans="1:17" ht="13" x14ac:dyDescent="0.15">
      <c r="A172" s="9">
        <v>397</v>
      </c>
      <c r="B172" s="8" t="s">
        <v>28</v>
      </c>
      <c r="C172" s="8" t="s">
        <v>4252</v>
      </c>
      <c r="D172" s="9">
        <v>4</v>
      </c>
      <c r="E172" s="8" t="s">
        <v>30</v>
      </c>
      <c r="F172" s="9">
        <v>23.5</v>
      </c>
      <c r="G172" s="9">
        <v>33</v>
      </c>
      <c r="H172" s="9">
        <v>9.5</v>
      </c>
      <c r="I172" s="9">
        <v>9.7899999999999991</v>
      </c>
      <c r="J172" s="9">
        <v>9.7799999999999994</v>
      </c>
      <c r="K172" s="9">
        <v>23.5</v>
      </c>
      <c r="L172" s="9">
        <v>33.28</v>
      </c>
      <c r="M172" s="9">
        <v>103</v>
      </c>
      <c r="N172" s="10" t="s">
        <v>9484</v>
      </c>
      <c r="O172" s="9">
        <v>8</v>
      </c>
      <c r="P172" s="8" t="s">
        <v>9655</v>
      </c>
      <c r="Q172" s="8"/>
    </row>
    <row r="173" spans="1:17" ht="13" x14ac:dyDescent="0.15">
      <c r="A173" s="9">
        <v>397</v>
      </c>
      <c r="B173" s="8" t="s">
        <v>28</v>
      </c>
      <c r="C173" s="8" t="s">
        <v>4252</v>
      </c>
      <c r="D173" s="9">
        <v>5</v>
      </c>
      <c r="E173" s="8" t="s">
        <v>30</v>
      </c>
      <c r="F173" s="9">
        <v>33</v>
      </c>
      <c r="G173" s="9">
        <v>37</v>
      </c>
      <c r="H173" s="9">
        <v>4</v>
      </c>
      <c r="I173" s="9">
        <v>6.37</v>
      </c>
      <c r="J173" s="9">
        <v>6.36</v>
      </c>
      <c r="K173" s="9">
        <v>33</v>
      </c>
      <c r="L173" s="9">
        <v>39.36</v>
      </c>
      <c r="M173" s="9">
        <v>159</v>
      </c>
      <c r="N173" s="10" t="s">
        <v>9484</v>
      </c>
      <c r="O173" s="9">
        <v>6</v>
      </c>
      <c r="P173" s="8" t="s">
        <v>9656</v>
      </c>
      <c r="Q173" s="8"/>
    </row>
    <row r="174" spans="1:17" ht="13" x14ac:dyDescent="0.15">
      <c r="A174" s="9">
        <v>397</v>
      </c>
      <c r="B174" s="8" t="s">
        <v>28</v>
      </c>
      <c r="C174" s="8" t="s">
        <v>4252</v>
      </c>
      <c r="D174" s="9">
        <v>6</v>
      </c>
      <c r="E174" s="8" t="s">
        <v>30</v>
      </c>
      <c r="F174" s="9">
        <v>37</v>
      </c>
      <c r="G174" s="9">
        <v>46.5</v>
      </c>
      <c r="H174" s="9">
        <v>9.5</v>
      </c>
      <c r="I174" s="9">
        <v>9.9</v>
      </c>
      <c r="J174" s="9">
        <v>10.029999999999999</v>
      </c>
      <c r="K174" s="9">
        <v>37</v>
      </c>
      <c r="L174" s="9">
        <v>47.03</v>
      </c>
      <c r="M174" s="9">
        <v>104</v>
      </c>
      <c r="N174" s="10" t="s">
        <v>9484</v>
      </c>
      <c r="O174" s="9">
        <v>8</v>
      </c>
      <c r="P174" s="8" t="s">
        <v>9657</v>
      </c>
      <c r="Q174" s="8"/>
    </row>
    <row r="175" spans="1:17" ht="13" x14ac:dyDescent="0.15">
      <c r="A175" s="9">
        <v>397</v>
      </c>
      <c r="B175" s="8" t="s">
        <v>28</v>
      </c>
      <c r="C175" s="8" t="s">
        <v>4252</v>
      </c>
      <c r="D175" s="9">
        <v>7</v>
      </c>
      <c r="E175" s="8" t="s">
        <v>30</v>
      </c>
      <c r="F175" s="9">
        <v>46.5</v>
      </c>
      <c r="G175" s="9">
        <v>56</v>
      </c>
      <c r="H175" s="9">
        <v>9.5</v>
      </c>
      <c r="I175" s="9">
        <v>10.08</v>
      </c>
      <c r="J175" s="9">
        <v>10.18</v>
      </c>
      <c r="K175" s="9">
        <v>46.5</v>
      </c>
      <c r="L175" s="9">
        <v>56.68</v>
      </c>
      <c r="M175" s="9">
        <v>106</v>
      </c>
      <c r="N175" s="10" t="s">
        <v>9484</v>
      </c>
      <c r="O175" s="9">
        <v>8</v>
      </c>
      <c r="P175" s="8" t="s">
        <v>9658</v>
      </c>
      <c r="Q175" s="8"/>
    </row>
    <row r="176" spans="1:17" ht="13" x14ac:dyDescent="0.15">
      <c r="A176" s="9">
        <v>397</v>
      </c>
      <c r="B176" s="8" t="s">
        <v>28</v>
      </c>
      <c r="C176" s="8" t="s">
        <v>4252</v>
      </c>
      <c r="D176" s="9">
        <v>8</v>
      </c>
      <c r="E176" s="8" t="s">
        <v>30</v>
      </c>
      <c r="F176" s="9">
        <v>56</v>
      </c>
      <c r="G176" s="9">
        <v>65.5</v>
      </c>
      <c r="H176" s="9">
        <v>9.5</v>
      </c>
      <c r="I176" s="9">
        <v>10.34</v>
      </c>
      <c r="J176" s="9">
        <v>10.4</v>
      </c>
      <c r="K176" s="9">
        <v>56</v>
      </c>
      <c r="L176" s="9">
        <v>66.400000000000006</v>
      </c>
      <c r="M176" s="9">
        <v>109</v>
      </c>
      <c r="N176" s="10" t="s">
        <v>9484</v>
      </c>
      <c r="O176" s="9">
        <v>8</v>
      </c>
      <c r="P176" s="8" t="s">
        <v>9659</v>
      </c>
      <c r="Q176" s="8"/>
    </row>
    <row r="177" spans="1:17" ht="13" x14ac:dyDescent="0.15">
      <c r="A177" s="9">
        <v>397</v>
      </c>
      <c r="B177" s="8" t="s">
        <v>28</v>
      </c>
      <c r="C177" s="8" t="s">
        <v>4252</v>
      </c>
      <c r="D177" s="9">
        <v>9</v>
      </c>
      <c r="E177" s="8" t="s">
        <v>30</v>
      </c>
      <c r="F177" s="9">
        <v>65.5</v>
      </c>
      <c r="G177" s="9">
        <v>75</v>
      </c>
      <c r="H177" s="9">
        <v>9.5</v>
      </c>
      <c r="I177" s="9">
        <v>10.47</v>
      </c>
      <c r="J177" s="9">
        <v>10.119999999999999</v>
      </c>
      <c r="K177" s="9">
        <v>65.5</v>
      </c>
      <c r="L177" s="9">
        <v>75.62</v>
      </c>
      <c r="M177" s="9">
        <v>110</v>
      </c>
      <c r="N177" s="10" t="s">
        <v>9484</v>
      </c>
      <c r="O177" s="9">
        <v>8</v>
      </c>
      <c r="P177" s="8" t="s">
        <v>9660</v>
      </c>
      <c r="Q177" s="8"/>
    </row>
    <row r="178" spans="1:17" ht="13" x14ac:dyDescent="0.15">
      <c r="A178" s="9">
        <v>397</v>
      </c>
      <c r="B178" s="8" t="s">
        <v>28</v>
      </c>
      <c r="C178" s="8" t="s">
        <v>4252</v>
      </c>
      <c r="D178" s="9">
        <v>10</v>
      </c>
      <c r="E178" s="8" t="s">
        <v>30</v>
      </c>
      <c r="F178" s="9">
        <v>75</v>
      </c>
      <c r="G178" s="9">
        <v>84.5</v>
      </c>
      <c r="H178" s="9">
        <v>9.5</v>
      </c>
      <c r="I178" s="9">
        <v>10.68</v>
      </c>
      <c r="J178" s="9">
        <v>10.37</v>
      </c>
      <c r="K178" s="9">
        <v>75</v>
      </c>
      <c r="L178" s="9">
        <v>85.37</v>
      </c>
      <c r="M178" s="9">
        <v>112</v>
      </c>
      <c r="N178" s="10" t="s">
        <v>9484</v>
      </c>
      <c r="O178" s="9">
        <v>9</v>
      </c>
      <c r="P178" s="8" t="s">
        <v>9661</v>
      </c>
      <c r="Q178" s="8"/>
    </row>
    <row r="179" spans="1:17" ht="13" x14ac:dyDescent="0.15">
      <c r="A179" s="9">
        <v>397</v>
      </c>
      <c r="B179" s="8" t="s">
        <v>28</v>
      </c>
      <c r="C179" s="8" t="s">
        <v>4252</v>
      </c>
      <c r="D179" s="9">
        <v>11</v>
      </c>
      <c r="E179" s="8" t="s">
        <v>30</v>
      </c>
      <c r="F179" s="9">
        <v>84.5</v>
      </c>
      <c r="G179" s="9">
        <v>90.5</v>
      </c>
      <c r="H179" s="9">
        <v>6</v>
      </c>
      <c r="I179" s="9">
        <v>7.39</v>
      </c>
      <c r="J179" s="9">
        <v>7.16</v>
      </c>
      <c r="K179" s="9">
        <v>84.5</v>
      </c>
      <c r="L179" s="9">
        <v>91.66</v>
      </c>
      <c r="M179" s="9">
        <v>123</v>
      </c>
      <c r="N179" s="10" t="s">
        <v>9484</v>
      </c>
      <c r="O179" s="9">
        <v>7</v>
      </c>
      <c r="P179" s="8" t="s">
        <v>9662</v>
      </c>
      <c r="Q179" s="8"/>
    </row>
    <row r="180" spans="1:17" ht="13" x14ac:dyDescent="0.15">
      <c r="A180" s="9">
        <v>397</v>
      </c>
      <c r="B180" s="8" t="s">
        <v>28</v>
      </c>
      <c r="C180" s="8" t="s">
        <v>4252</v>
      </c>
      <c r="D180" s="9">
        <v>12</v>
      </c>
      <c r="E180" s="8" t="s">
        <v>1619</v>
      </c>
      <c r="F180" s="9">
        <v>90.5</v>
      </c>
      <c r="G180" s="9">
        <v>95.3</v>
      </c>
      <c r="H180" s="9">
        <v>4.8</v>
      </c>
      <c r="I180" s="9">
        <v>6.88</v>
      </c>
      <c r="J180" s="9">
        <v>6.88</v>
      </c>
      <c r="K180" s="9">
        <v>90.5</v>
      </c>
      <c r="L180" s="9">
        <v>97.38</v>
      </c>
      <c r="M180" s="9">
        <v>143</v>
      </c>
      <c r="N180" s="10" t="s">
        <v>9484</v>
      </c>
      <c r="O180" s="9">
        <v>6</v>
      </c>
      <c r="P180" s="8" t="s">
        <v>9663</v>
      </c>
      <c r="Q180" s="8"/>
    </row>
    <row r="181" spans="1:17" ht="13" x14ac:dyDescent="0.15">
      <c r="A181" s="9">
        <v>397</v>
      </c>
      <c r="B181" s="8" t="s">
        <v>28</v>
      </c>
      <c r="C181" s="8" t="s">
        <v>4252</v>
      </c>
      <c r="D181" s="9">
        <v>13</v>
      </c>
      <c r="E181" s="8" t="s">
        <v>1619</v>
      </c>
      <c r="F181" s="9">
        <v>95.3</v>
      </c>
      <c r="G181" s="9">
        <v>100.2</v>
      </c>
      <c r="H181" s="9">
        <v>4.9000000000000004</v>
      </c>
      <c r="I181" s="9">
        <v>7.51</v>
      </c>
      <c r="J181" s="9">
        <v>7.51</v>
      </c>
      <c r="K181" s="9">
        <v>95.3</v>
      </c>
      <c r="L181" s="9">
        <v>102.81</v>
      </c>
      <c r="M181" s="9">
        <v>153</v>
      </c>
      <c r="N181" s="10" t="s">
        <v>9484</v>
      </c>
      <c r="O181" s="9">
        <v>6</v>
      </c>
      <c r="P181" s="8" t="s">
        <v>9664</v>
      </c>
      <c r="Q181" s="8"/>
    </row>
    <row r="182" spans="1:17" ht="13" x14ac:dyDescent="0.15">
      <c r="A182" s="9">
        <v>397</v>
      </c>
      <c r="B182" s="8" t="s">
        <v>28</v>
      </c>
      <c r="C182" s="8" t="s">
        <v>4252</v>
      </c>
      <c r="D182" s="9">
        <v>14</v>
      </c>
      <c r="E182" s="8" t="s">
        <v>1619</v>
      </c>
      <c r="F182" s="9">
        <v>100.2</v>
      </c>
      <c r="G182" s="9">
        <v>105</v>
      </c>
      <c r="H182" s="9">
        <v>4.8</v>
      </c>
      <c r="I182" s="9">
        <v>8.4700000000000006</v>
      </c>
      <c r="J182" s="9">
        <v>8.4700000000000006</v>
      </c>
      <c r="K182" s="9">
        <v>100.2</v>
      </c>
      <c r="L182" s="9">
        <v>108.67</v>
      </c>
      <c r="M182" s="9">
        <v>176</v>
      </c>
      <c r="N182" s="10" t="s">
        <v>9484</v>
      </c>
      <c r="O182" s="9">
        <v>7</v>
      </c>
      <c r="P182" s="8" t="s">
        <v>9665</v>
      </c>
      <c r="Q182" s="8"/>
    </row>
    <row r="183" spans="1:17" ht="13" x14ac:dyDescent="0.15">
      <c r="A183" s="9">
        <v>397</v>
      </c>
      <c r="B183" s="8" t="s">
        <v>28</v>
      </c>
      <c r="C183" s="8" t="s">
        <v>4252</v>
      </c>
      <c r="D183" s="9">
        <v>15</v>
      </c>
      <c r="E183" s="8" t="s">
        <v>1619</v>
      </c>
      <c r="F183" s="9">
        <v>105</v>
      </c>
      <c r="G183" s="9">
        <v>109.9</v>
      </c>
      <c r="H183" s="9">
        <v>4.9000000000000004</v>
      </c>
      <c r="I183" s="9">
        <v>7.59</v>
      </c>
      <c r="J183" s="9">
        <v>7.59</v>
      </c>
      <c r="K183" s="9">
        <v>105</v>
      </c>
      <c r="L183" s="9">
        <v>112.59</v>
      </c>
      <c r="M183" s="9">
        <v>155</v>
      </c>
      <c r="N183" s="10" t="s">
        <v>9484</v>
      </c>
      <c r="O183" s="9">
        <v>6</v>
      </c>
      <c r="P183" s="8" t="s">
        <v>9666</v>
      </c>
      <c r="Q183" s="8"/>
    </row>
    <row r="184" spans="1:17" ht="13" x14ac:dyDescent="0.15">
      <c r="A184" s="9">
        <v>397</v>
      </c>
      <c r="B184" s="8" t="s">
        <v>28</v>
      </c>
      <c r="C184" s="8" t="s">
        <v>4252</v>
      </c>
      <c r="D184" s="9">
        <v>16</v>
      </c>
      <c r="E184" s="8" t="s">
        <v>1619</v>
      </c>
      <c r="F184" s="9">
        <v>109.9</v>
      </c>
      <c r="G184" s="9">
        <v>114.7</v>
      </c>
      <c r="H184" s="9">
        <v>4.8</v>
      </c>
      <c r="I184" s="9">
        <v>8.6300000000000008</v>
      </c>
      <c r="J184" s="9">
        <v>8.6300000000000008</v>
      </c>
      <c r="K184" s="9">
        <v>109.9</v>
      </c>
      <c r="L184" s="9">
        <v>118.53</v>
      </c>
      <c r="M184" s="9">
        <v>180</v>
      </c>
      <c r="N184" s="10" t="s">
        <v>9484</v>
      </c>
      <c r="O184" s="9">
        <v>7</v>
      </c>
      <c r="P184" s="8" t="s">
        <v>9667</v>
      </c>
      <c r="Q184" s="8"/>
    </row>
    <row r="185" spans="1:17" ht="13" x14ac:dyDescent="0.15">
      <c r="A185" s="9">
        <v>397</v>
      </c>
      <c r="B185" s="8" t="s">
        <v>28</v>
      </c>
      <c r="C185" s="8" t="s">
        <v>4252</v>
      </c>
      <c r="D185" s="9">
        <v>17</v>
      </c>
      <c r="E185" s="8" t="s">
        <v>1619</v>
      </c>
      <c r="F185" s="9">
        <v>114.7</v>
      </c>
      <c r="G185" s="9">
        <v>119.6</v>
      </c>
      <c r="H185" s="9">
        <v>4.9000000000000004</v>
      </c>
      <c r="I185" s="9">
        <v>6.77</v>
      </c>
      <c r="J185" s="9">
        <v>6.77</v>
      </c>
      <c r="K185" s="9">
        <v>114.7</v>
      </c>
      <c r="L185" s="9">
        <v>121.47</v>
      </c>
      <c r="M185" s="9">
        <v>138</v>
      </c>
      <c r="N185" s="10" t="s">
        <v>9484</v>
      </c>
      <c r="O185" s="9">
        <v>6</v>
      </c>
      <c r="P185" s="8" t="s">
        <v>9668</v>
      </c>
      <c r="Q185" s="8"/>
    </row>
    <row r="186" spans="1:17" ht="13" x14ac:dyDescent="0.15">
      <c r="A186" s="9">
        <v>397</v>
      </c>
      <c r="B186" s="8" t="s">
        <v>28</v>
      </c>
      <c r="C186" s="8" t="s">
        <v>4252</v>
      </c>
      <c r="D186" s="9">
        <v>18</v>
      </c>
      <c r="E186" s="8" t="s">
        <v>1619</v>
      </c>
      <c r="F186" s="9">
        <v>119.6</v>
      </c>
      <c r="G186" s="9">
        <v>124.4</v>
      </c>
      <c r="H186" s="9">
        <v>4.8</v>
      </c>
      <c r="I186" s="9">
        <v>7.7</v>
      </c>
      <c r="J186" s="9">
        <v>7.7</v>
      </c>
      <c r="K186" s="9">
        <v>119.6</v>
      </c>
      <c r="L186" s="9">
        <v>127.3</v>
      </c>
      <c r="M186" s="9">
        <v>160</v>
      </c>
      <c r="N186" s="10" t="s">
        <v>9484</v>
      </c>
      <c r="O186" s="9">
        <v>7</v>
      </c>
      <c r="P186" s="8" t="s">
        <v>9669</v>
      </c>
      <c r="Q186" s="8"/>
    </row>
    <row r="187" spans="1:17" ht="13" x14ac:dyDescent="0.15">
      <c r="A187" s="9">
        <v>397</v>
      </c>
      <c r="B187" s="8" t="s">
        <v>28</v>
      </c>
      <c r="C187" s="8" t="s">
        <v>4252</v>
      </c>
      <c r="D187" s="9">
        <v>19</v>
      </c>
      <c r="E187" s="8" t="s">
        <v>1619</v>
      </c>
      <c r="F187" s="9">
        <v>124.4</v>
      </c>
      <c r="G187" s="9">
        <v>129.30000000000001</v>
      </c>
      <c r="H187" s="9">
        <v>4.9000000000000004</v>
      </c>
      <c r="I187" s="9">
        <v>8.2899999999999991</v>
      </c>
      <c r="J187" s="9">
        <v>8.2899999999999991</v>
      </c>
      <c r="K187" s="9">
        <v>124.4</v>
      </c>
      <c r="L187" s="9">
        <v>132.69</v>
      </c>
      <c r="M187" s="9">
        <v>169</v>
      </c>
      <c r="N187" s="10" t="s">
        <v>9484</v>
      </c>
      <c r="O187" s="9">
        <v>7</v>
      </c>
      <c r="P187" s="8" t="s">
        <v>9670</v>
      </c>
      <c r="Q187" s="8"/>
    </row>
    <row r="188" spans="1:17" ht="13" x14ac:dyDescent="0.15">
      <c r="A188" s="9">
        <v>397</v>
      </c>
      <c r="B188" s="8" t="s">
        <v>28</v>
      </c>
      <c r="C188" s="8" t="s">
        <v>4252</v>
      </c>
      <c r="D188" s="9">
        <v>20</v>
      </c>
      <c r="E188" s="8" t="s">
        <v>1619</v>
      </c>
      <c r="F188" s="9">
        <v>129.30000000000001</v>
      </c>
      <c r="G188" s="9">
        <v>134.1</v>
      </c>
      <c r="H188" s="9">
        <v>4.8</v>
      </c>
      <c r="I188" s="9">
        <v>7.52</v>
      </c>
      <c r="J188" s="9">
        <v>7.52</v>
      </c>
      <c r="K188" s="9">
        <v>129.30000000000001</v>
      </c>
      <c r="L188" s="9">
        <v>136.82</v>
      </c>
      <c r="M188" s="9">
        <v>157</v>
      </c>
      <c r="N188" s="10" t="s">
        <v>9484</v>
      </c>
      <c r="O188" s="9">
        <v>6</v>
      </c>
      <c r="P188" s="8" t="s">
        <v>9671</v>
      </c>
      <c r="Q188" s="8"/>
    </row>
    <row r="189" spans="1:17" ht="13" x14ac:dyDescent="0.15">
      <c r="A189" s="9">
        <v>397</v>
      </c>
      <c r="B189" s="8" t="s">
        <v>28</v>
      </c>
      <c r="C189" s="8" t="s">
        <v>4252</v>
      </c>
      <c r="D189" s="9">
        <v>21</v>
      </c>
      <c r="E189" s="8" t="s">
        <v>1619</v>
      </c>
      <c r="F189" s="9">
        <v>134.1</v>
      </c>
      <c r="G189" s="9">
        <v>139</v>
      </c>
      <c r="H189" s="9">
        <v>4.9000000000000004</v>
      </c>
      <c r="I189" s="9">
        <v>7.32</v>
      </c>
      <c r="J189" s="9">
        <v>7.32</v>
      </c>
      <c r="K189" s="9">
        <v>134.1</v>
      </c>
      <c r="L189" s="9">
        <v>141.41999999999999</v>
      </c>
      <c r="M189" s="9">
        <v>149</v>
      </c>
      <c r="N189" s="10" t="s">
        <v>9484</v>
      </c>
      <c r="O189" s="9">
        <v>6</v>
      </c>
      <c r="P189" s="8" t="s">
        <v>9672</v>
      </c>
      <c r="Q189" s="8"/>
    </row>
    <row r="190" spans="1:17" ht="13" x14ac:dyDescent="0.15">
      <c r="A190" s="9">
        <v>397</v>
      </c>
      <c r="B190" s="8" t="s">
        <v>28</v>
      </c>
      <c r="C190" s="8" t="s">
        <v>4252</v>
      </c>
      <c r="D190" s="9">
        <v>22</v>
      </c>
      <c r="E190" s="8" t="s">
        <v>1619</v>
      </c>
      <c r="F190" s="9">
        <v>139</v>
      </c>
      <c r="G190" s="9">
        <v>143.80000000000001</v>
      </c>
      <c r="H190" s="9">
        <v>4.8</v>
      </c>
      <c r="I190" s="9">
        <v>7.64</v>
      </c>
      <c r="J190" s="9">
        <v>7.64</v>
      </c>
      <c r="K190" s="9">
        <v>139</v>
      </c>
      <c r="L190" s="9">
        <v>146.63999999999999</v>
      </c>
      <c r="M190" s="9">
        <v>159</v>
      </c>
      <c r="N190" s="10" t="s">
        <v>9484</v>
      </c>
      <c r="O190" s="9">
        <v>6</v>
      </c>
      <c r="P190" s="8" t="s">
        <v>9673</v>
      </c>
      <c r="Q190" s="8"/>
    </row>
    <row r="191" spans="1:17" ht="13" x14ac:dyDescent="0.15">
      <c r="A191" s="9">
        <v>397</v>
      </c>
      <c r="B191" s="8" t="s">
        <v>28</v>
      </c>
      <c r="C191" s="8" t="s">
        <v>4252</v>
      </c>
      <c r="D191" s="9">
        <v>23</v>
      </c>
      <c r="E191" s="8" t="s">
        <v>1619</v>
      </c>
      <c r="F191" s="9">
        <v>143.80000000000001</v>
      </c>
      <c r="G191" s="9">
        <v>148.69999999999999</v>
      </c>
      <c r="H191" s="9">
        <v>4.9000000000000004</v>
      </c>
      <c r="I191" s="9">
        <v>7.03</v>
      </c>
      <c r="J191" s="9">
        <v>7.04</v>
      </c>
      <c r="K191" s="9">
        <v>143.80000000000001</v>
      </c>
      <c r="L191" s="9">
        <v>150.84</v>
      </c>
      <c r="M191" s="9">
        <v>143</v>
      </c>
      <c r="N191" s="10" t="s">
        <v>9484</v>
      </c>
      <c r="O191" s="9">
        <v>6</v>
      </c>
      <c r="P191" s="8" t="s">
        <v>9674</v>
      </c>
      <c r="Q191" s="8"/>
    </row>
    <row r="192" spans="1:17" ht="13" x14ac:dyDescent="0.15">
      <c r="A192" s="9">
        <v>397</v>
      </c>
      <c r="B192" s="8" t="s">
        <v>28</v>
      </c>
      <c r="C192" s="8" t="s">
        <v>4252</v>
      </c>
      <c r="D192" s="9">
        <v>24</v>
      </c>
      <c r="E192" s="8" t="s">
        <v>1619</v>
      </c>
      <c r="F192" s="9">
        <v>148.69999999999999</v>
      </c>
      <c r="G192" s="9">
        <v>153.5</v>
      </c>
      <c r="H192" s="9">
        <v>4.8</v>
      </c>
      <c r="I192" s="9">
        <v>6.43</v>
      </c>
      <c r="J192" s="9">
        <v>6.43</v>
      </c>
      <c r="K192" s="9">
        <v>148.69999999999999</v>
      </c>
      <c r="L192" s="9">
        <v>155.13</v>
      </c>
      <c r="M192" s="9">
        <v>134</v>
      </c>
      <c r="N192" s="10" t="s">
        <v>9484</v>
      </c>
      <c r="O192" s="9">
        <v>6</v>
      </c>
      <c r="P192" s="8" t="s">
        <v>9675</v>
      </c>
      <c r="Q192" s="8"/>
    </row>
    <row r="193" spans="1:17" ht="13" x14ac:dyDescent="0.15">
      <c r="A193" s="9">
        <v>397</v>
      </c>
      <c r="B193" s="8" t="s">
        <v>28</v>
      </c>
      <c r="C193" s="8" t="s">
        <v>4252</v>
      </c>
      <c r="D193" s="9">
        <v>25</v>
      </c>
      <c r="E193" s="8" t="s">
        <v>1619</v>
      </c>
      <c r="F193" s="9">
        <v>153.5</v>
      </c>
      <c r="G193" s="9">
        <v>158.4</v>
      </c>
      <c r="H193" s="9">
        <v>4.9000000000000004</v>
      </c>
      <c r="I193" s="9">
        <v>7.97</v>
      </c>
      <c r="J193" s="9">
        <v>7.98</v>
      </c>
      <c r="K193" s="9">
        <v>153.5</v>
      </c>
      <c r="L193" s="9">
        <v>161.47999999999999</v>
      </c>
      <c r="M193" s="9">
        <v>163</v>
      </c>
      <c r="N193" s="10" t="s">
        <v>9484</v>
      </c>
      <c r="O193" s="9">
        <v>7</v>
      </c>
      <c r="P193" s="8" t="s">
        <v>9676</v>
      </c>
      <c r="Q193" s="8"/>
    </row>
    <row r="194" spans="1:17" ht="13" x14ac:dyDescent="0.15">
      <c r="A194" s="9">
        <v>397</v>
      </c>
      <c r="B194" s="8" t="s">
        <v>28</v>
      </c>
      <c r="C194" s="8" t="s">
        <v>4252</v>
      </c>
      <c r="D194" s="9">
        <v>26</v>
      </c>
      <c r="E194" s="8" t="s">
        <v>1619</v>
      </c>
      <c r="F194" s="9">
        <v>158.4</v>
      </c>
      <c r="G194" s="9">
        <v>164.4</v>
      </c>
      <c r="H194" s="9">
        <v>6</v>
      </c>
      <c r="I194" s="9">
        <v>7.96</v>
      </c>
      <c r="J194" s="9">
        <v>7.96</v>
      </c>
      <c r="K194" s="9">
        <v>158.4</v>
      </c>
      <c r="L194" s="9">
        <v>166.36</v>
      </c>
      <c r="M194" s="9">
        <v>133</v>
      </c>
      <c r="N194" s="10" t="s">
        <v>9484</v>
      </c>
      <c r="O194" s="9">
        <v>7</v>
      </c>
      <c r="P194" s="8" t="s">
        <v>9677</v>
      </c>
      <c r="Q194" s="8"/>
    </row>
    <row r="195" spans="1:17" ht="13" x14ac:dyDescent="0.15">
      <c r="A195" s="9">
        <v>397</v>
      </c>
      <c r="B195" s="8" t="s">
        <v>28</v>
      </c>
      <c r="C195" s="8" t="s">
        <v>4252</v>
      </c>
      <c r="D195" s="9">
        <v>27</v>
      </c>
      <c r="E195" s="8" t="s">
        <v>1619</v>
      </c>
      <c r="F195" s="9">
        <v>164.4</v>
      </c>
      <c r="G195" s="9">
        <v>169.3</v>
      </c>
      <c r="H195" s="9">
        <v>4.9000000000000004</v>
      </c>
      <c r="I195" s="9">
        <v>6.9</v>
      </c>
      <c r="J195" s="9">
        <v>6.9</v>
      </c>
      <c r="K195" s="9">
        <v>164.4</v>
      </c>
      <c r="L195" s="9">
        <v>171.3</v>
      </c>
      <c r="M195" s="9">
        <v>141</v>
      </c>
      <c r="N195" s="10" t="s">
        <v>9484</v>
      </c>
      <c r="O195" s="9">
        <v>6</v>
      </c>
      <c r="P195" s="8" t="s">
        <v>9678</v>
      </c>
      <c r="Q195" s="8"/>
    </row>
    <row r="196" spans="1:17" ht="13" x14ac:dyDescent="0.15">
      <c r="A196" s="9">
        <v>397</v>
      </c>
      <c r="B196" s="8" t="s">
        <v>28</v>
      </c>
      <c r="C196" s="8" t="s">
        <v>4252</v>
      </c>
      <c r="D196" s="9">
        <v>28</v>
      </c>
      <c r="E196" s="8" t="s">
        <v>1619</v>
      </c>
      <c r="F196" s="9">
        <v>169.3</v>
      </c>
      <c r="G196" s="9">
        <v>174.1</v>
      </c>
      <c r="H196" s="9">
        <v>4.8</v>
      </c>
      <c r="I196" s="9">
        <v>7.84</v>
      </c>
      <c r="J196" s="9">
        <v>7.84</v>
      </c>
      <c r="K196" s="9">
        <v>169.3</v>
      </c>
      <c r="L196" s="9">
        <v>177.14</v>
      </c>
      <c r="M196" s="9">
        <v>163</v>
      </c>
      <c r="N196" s="10" t="s">
        <v>9484</v>
      </c>
      <c r="O196" s="9">
        <v>7</v>
      </c>
      <c r="P196" s="8" t="s">
        <v>9679</v>
      </c>
      <c r="Q196" s="8"/>
    </row>
    <row r="197" spans="1:17" ht="13" x14ac:dyDescent="0.15">
      <c r="A197" s="9">
        <v>397</v>
      </c>
      <c r="B197" s="8" t="s">
        <v>28</v>
      </c>
      <c r="C197" s="8" t="s">
        <v>4252</v>
      </c>
      <c r="D197" s="9">
        <v>29</v>
      </c>
      <c r="E197" s="8" t="s">
        <v>1619</v>
      </c>
      <c r="F197" s="9">
        <v>174.1</v>
      </c>
      <c r="G197" s="9">
        <v>179</v>
      </c>
      <c r="H197" s="9">
        <v>4.9000000000000004</v>
      </c>
      <c r="I197" s="9">
        <v>7.1</v>
      </c>
      <c r="J197" s="9">
        <v>7.1</v>
      </c>
      <c r="K197" s="9">
        <v>174.1</v>
      </c>
      <c r="L197" s="9">
        <v>181.2</v>
      </c>
      <c r="M197" s="9">
        <v>145</v>
      </c>
      <c r="N197" s="10" t="s">
        <v>9484</v>
      </c>
      <c r="O197" s="9">
        <v>6</v>
      </c>
      <c r="P197" s="8" t="s">
        <v>9680</v>
      </c>
      <c r="Q197" s="8"/>
    </row>
    <row r="198" spans="1:17" ht="13" x14ac:dyDescent="0.15">
      <c r="A198" s="9">
        <v>397</v>
      </c>
      <c r="B198" s="8" t="s">
        <v>28</v>
      </c>
      <c r="C198" s="8" t="s">
        <v>4252</v>
      </c>
      <c r="D198" s="9">
        <v>30</v>
      </c>
      <c r="E198" s="8" t="s">
        <v>1619</v>
      </c>
      <c r="F198" s="9">
        <v>179</v>
      </c>
      <c r="G198" s="9">
        <v>183.8</v>
      </c>
      <c r="H198" s="9">
        <v>4.8</v>
      </c>
      <c r="I198" s="9">
        <v>7.03</v>
      </c>
      <c r="J198" s="9">
        <v>7.03</v>
      </c>
      <c r="K198" s="9">
        <v>179</v>
      </c>
      <c r="L198" s="9">
        <v>186.03</v>
      </c>
      <c r="M198" s="9">
        <v>146</v>
      </c>
      <c r="N198" s="10" t="s">
        <v>9484</v>
      </c>
      <c r="O198" s="9">
        <v>6</v>
      </c>
      <c r="P198" s="8" t="s">
        <v>9681</v>
      </c>
      <c r="Q198" s="8"/>
    </row>
    <row r="199" spans="1:17" ht="13" x14ac:dyDescent="0.15">
      <c r="A199" s="9">
        <v>397</v>
      </c>
      <c r="B199" s="8" t="s">
        <v>28</v>
      </c>
      <c r="C199" s="8" t="s">
        <v>4252</v>
      </c>
      <c r="D199" s="9">
        <v>31</v>
      </c>
      <c r="E199" s="8" t="s">
        <v>1619</v>
      </c>
      <c r="F199" s="9">
        <v>183.8</v>
      </c>
      <c r="G199" s="9">
        <v>188.7</v>
      </c>
      <c r="H199" s="9">
        <v>4.9000000000000004</v>
      </c>
      <c r="I199" s="9">
        <v>7.2</v>
      </c>
      <c r="J199" s="9">
        <v>7.2</v>
      </c>
      <c r="K199" s="9">
        <v>183.8</v>
      </c>
      <c r="L199" s="9">
        <v>191</v>
      </c>
      <c r="M199" s="9">
        <v>147</v>
      </c>
      <c r="N199" s="10" t="s">
        <v>9484</v>
      </c>
      <c r="O199" s="9">
        <v>6</v>
      </c>
      <c r="P199" s="8" t="s">
        <v>9682</v>
      </c>
      <c r="Q199" s="8"/>
    </row>
    <row r="200" spans="1:17" ht="13" x14ac:dyDescent="0.15">
      <c r="A200" s="9">
        <v>397</v>
      </c>
      <c r="B200" s="8" t="s">
        <v>28</v>
      </c>
      <c r="C200" s="8" t="s">
        <v>4252</v>
      </c>
      <c r="D200" s="9">
        <v>32</v>
      </c>
      <c r="E200" s="8" t="s">
        <v>1619</v>
      </c>
      <c r="F200" s="9">
        <v>188.7</v>
      </c>
      <c r="G200" s="9">
        <v>193.5</v>
      </c>
      <c r="H200" s="9">
        <v>4.8</v>
      </c>
      <c r="I200" s="9">
        <v>7.32</v>
      </c>
      <c r="J200" s="9">
        <v>7.32</v>
      </c>
      <c r="K200" s="9">
        <v>188.7</v>
      </c>
      <c r="L200" s="9">
        <v>196.02</v>
      </c>
      <c r="M200" s="9">
        <v>153</v>
      </c>
      <c r="N200" s="10" t="s">
        <v>9484</v>
      </c>
      <c r="O200" s="9">
        <v>6</v>
      </c>
      <c r="P200" s="8" t="s">
        <v>9683</v>
      </c>
      <c r="Q200" s="8"/>
    </row>
    <row r="201" spans="1:17" ht="13" x14ac:dyDescent="0.15">
      <c r="A201" s="9">
        <v>397</v>
      </c>
      <c r="B201" s="8" t="s">
        <v>28</v>
      </c>
      <c r="C201" s="8" t="s">
        <v>4252</v>
      </c>
      <c r="D201" s="9">
        <v>33</v>
      </c>
      <c r="E201" s="8" t="s">
        <v>1619</v>
      </c>
      <c r="F201" s="9">
        <v>193.5</v>
      </c>
      <c r="G201" s="9">
        <v>198.4</v>
      </c>
      <c r="H201" s="9">
        <v>4.9000000000000004</v>
      </c>
      <c r="I201" s="9">
        <v>7.1</v>
      </c>
      <c r="J201" s="9">
        <v>7.1</v>
      </c>
      <c r="K201" s="9">
        <v>193.5</v>
      </c>
      <c r="L201" s="9">
        <v>200.6</v>
      </c>
      <c r="M201" s="9">
        <v>145</v>
      </c>
      <c r="N201" s="10" t="s">
        <v>9484</v>
      </c>
      <c r="O201" s="9">
        <v>6</v>
      </c>
      <c r="P201" s="8" t="s">
        <v>9684</v>
      </c>
      <c r="Q201" s="8"/>
    </row>
    <row r="202" spans="1:17" ht="13" x14ac:dyDescent="0.15">
      <c r="A202" s="9">
        <v>397</v>
      </c>
      <c r="B202" s="8" t="s">
        <v>28</v>
      </c>
      <c r="C202" s="8" t="s">
        <v>4252</v>
      </c>
      <c r="D202" s="9">
        <v>34</v>
      </c>
      <c r="E202" s="8" t="s">
        <v>1619</v>
      </c>
      <c r="F202" s="9">
        <v>198.4</v>
      </c>
      <c r="G202" s="9">
        <v>203.2</v>
      </c>
      <c r="H202" s="9">
        <v>4.8</v>
      </c>
      <c r="I202" s="9">
        <v>7.21</v>
      </c>
      <c r="J202" s="9">
        <v>7.21</v>
      </c>
      <c r="K202" s="9">
        <v>198.4</v>
      </c>
      <c r="L202" s="9">
        <v>205.61</v>
      </c>
      <c r="M202" s="9">
        <v>150</v>
      </c>
      <c r="N202" s="10" t="s">
        <v>9484</v>
      </c>
      <c r="O202" s="9">
        <v>6</v>
      </c>
      <c r="P202" s="8" t="s">
        <v>9685</v>
      </c>
      <c r="Q202" s="8"/>
    </row>
    <row r="203" spans="1:17" ht="13" x14ac:dyDescent="0.15">
      <c r="A203" s="9">
        <v>397</v>
      </c>
      <c r="B203" s="8" t="s">
        <v>28</v>
      </c>
      <c r="C203" s="8" t="s">
        <v>4252</v>
      </c>
      <c r="D203" s="9">
        <v>35</v>
      </c>
      <c r="E203" s="8" t="s">
        <v>1619</v>
      </c>
      <c r="F203" s="9">
        <v>203.2</v>
      </c>
      <c r="G203" s="9">
        <v>208.1</v>
      </c>
      <c r="H203" s="9">
        <v>4.9000000000000004</v>
      </c>
      <c r="I203" s="9">
        <v>6.63</v>
      </c>
      <c r="J203" s="9">
        <v>6.63</v>
      </c>
      <c r="K203" s="9">
        <v>203.2</v>
      </c>
      <c r="L203" s="9">
        <v>209.83</v>
      </c>
      <c r="M203" s="9">
        <v>135</v>
      </c>
      <c r="N203" s="10" t="s">
        <v>9484</v>
      </c>
      <c r="O203" s="9">
        <v>6</v>
      </c>
      <c r="P203" s="8" t="s">
        <v>9686</v>
      </c>
      <c r="Q203" s="8"/>
    </row>
    <row r="204" spans="1:17" ht="13" x14ac:dyDescent="0.15">
      <c r="A204" s="9">
        <v>397</v>
      </c>
      <c r="B204" s="8" t="s">
        <v>28</v>
      </c>
      <c r="C204" s="8" t="s">
        <v>4252</v>
      </c>
      <c r="D204" s="9">
        <v>36</v>
      </c>
      <c r="E204" s="8" t="s">
        <v>1619</v>
      </c>
      <c r="F204" s="9">
        <v>208.1</v>
      </c>
      <c r="G204" s="9">
        <v>212.9</v>
      </c>
      <c r="H204" s="9">
        <v>4.8</v>
      </c>
      <c r="I204" s="9">
        <v>6.71</v>
      </c>
      <c r="J204" s="9">
        <v>6.71</v>
      </c>
      <c r="K204" s="9">
        <v>208.1</v>
      </c>
      <c r="L204" s="9">
        <v>214.81</v>
      </c>
      <c r="M204" s="9">
        <v>140</v>
      </c>
      <c r="N204" s="10" t="s">
        <v>9484</v>
      </c>
      <c r="O204" s="9">
        <v>6</v>
      </c>
      <c r="P204" s="8" t="s">
        <v>9687</v>
      </c>
      <c r="Q204" s="8"/>
    </row>
    <row r="205" spans="1:17" ht="13" x14ac:dyDescent="0.15">
      <c r="A205" s="9">
        <v>397</v>
      </c>
      <c r="B205" s="8" t="s">
        <v>28</v>
      </c>
      <c r="C205" s="8" t="s">
        <v>4252</v>
      </c>
      <c r="D205" s="9">
        <v>37</v>
      </c>
      <c r="E205" s="8" t="s">
        <v>1619</v>
      </c>
      <c r="F205" s="9">
        <v>212.9</v>
      </c>
      <c r="G205" s="9">
        <v>217.8</v>
      </c>
      <c r="H205" s="9">
        <v>4.9000000000000004</v>
      </c>
      <c r="I205" s="9">
        <v>7.83</v>
      </c>
      <c r="J205" s="9">
        <v>7.83</v>
      </c>
      <c r="K205" s="9">
        <v>212.9</v>
      </c>
      <c r="L205" s="9">
        <v>220.73</v>
      </c>
      <c r="M205" s="9">
        <v>160</v>
      </c>
      <c r="N205" s="10" t="s">
        <v>9484</v>
      </c>
      <c r="O205" s="9">
        <v>7</v>
      </c>
      <c r="P205" s="8" t="s">
        <v>9688</v>
      </c>
      <c r="Q205" s="8"/>
    </row>
    <row r="206" spans="1:17" ht="13" x14ac:dyDescent="0.15">
      <c r="A206" s="9">
        <v>397</v>
      </c>
      <c r="B206" s="8" t="s">
        <v>28</v>
      </c>
      <c r="C206" s="8" t="s">
        <v>4252</v>
      </c>
      <c r="D206" s="9">
        <v>38</v>
      </c>
      <c r="E206" s="8" t="s">
        <v>1619</v>
      </c>
      <c r="F206" s="9">
        <v>217.8</v>
      </c>
      <c r="G206" s="9">
        <v>222.6</v>
      </c>
      <c r="H206" s="9">
        <v>4.8</v>
      </c>
      <c r="I206" s="9">
        <v>7.46</v>
      </c>
      <c r="J206" s="9">
        <v>7.46</v>
      </c>
      <c r="K206" s="9">
        <v>217.8</v>
      </c>
      <c r="L206" s="9">
        <v>225.26</v>
      </c>
      <c r="M206" s="9">
        <v>155</v>
      </c>
      <c r="N206" s="10" t="s">
        <v>9484</v>
      </c>
      <c r="O206" s="9">
        <v>6</v>
      </c>
      <c r="P206" s="8" t="s">
        <v>9689</v>
      </c>
      <c r="Q206" s="8"/>
    </row>
    <row r="207" spans="1:17" ht="13" x14ac:dyDescent="0.15">
      <c r="A207" s="9">
        <v>397</v>
      </c>
      <c r="B207" s="8" t="s">
        <v>28</v>
      </c>
      <c r="C207" s="8" t="s">
        <v>4252</v>
      </c>
      <c r="D207" s="9">
        <v>39</v>
      </c>
      <c r="E207" s="8" t="s">
        <v>1619</v>
      </c>
      <c r="F207" s="9">
        <v>222.6</v>
      </c>
      <c r="G207" s="9">
        <v>227.5</v>
      </c>
      <c r="H207" s="9">
        <v>4.9000000000000004</v>
      </c>
      <c r="I207" s="9">
        <v>8.0299999999999994</v>
      </c>
      <c r="J207" s="9">
        <v>8.0299999999999994</v>
      </c>
      <c r="K207" s="9">
        <v>222.6</v>
      </c>
      <c r="L207" s="9">
        <v>230.63</v>
      </c>
      <c r="M207" s="9">
        <v>164</v>
      </c>
      <c r="N207" s="10" t="s">
        <v>9484</v>
      </c>
      <c r="O207" s="9">
        <v>7</v>
      </c>
      <c r="P207" s="8" t="s">
        <v>9690</v>
      </c>
      <c r="Q207" s="8"/>
    </row>
    <row r="208" spans="1:17" ht="13" x14ac:dyDescent="0.15">
      <c r="A208" s="9">
        <v>397</v>
      </c>
      <c r="B208" s="8" t="s">
        <v>28</v>
      </c>
      <c r="C208" s="8" t="s">
        <v>4252</v>
      </c>
      <c r="D208" s="9">
        <v>40</v>
      </c>
      <c r="E208" s="8" t="s">
        <v>1619</v>
      </c>
      <c r="F208" s="9">
        <v>227.5</v>
      </c>
      <c r="G208" s="9">
        <v>232.3</v>
      </c>
      <c r="H208" s="9">
        <v>4.8</v>
      </c>
      <c r="I208" s="9">
        <v>8.1300000000000008</v>
      </c>
      <c r="J208" s="9">
        <v>8.1300000000000008</v>
      </c>
      <c r="K208" s="9">
        <v>227.5</v>
      </c>
      <c r="L208" s="9">
        <v>235.63</v>
      </c>
      <c r="M208" s="9">
        <v>169</v>
      </c>
      <c r="N208" s="10" t="s">
        <v>9484</v>
      </c>
      <c r="O208" s="9">
        <v>7</v>
      </c>
      <c r="P208" s="8" t="s">
        <v>9691</v>
      </c>
      <c r="Q208" s="8"/>
    </row>
    <row r="209" spans="1:17" ht="13" x14ac:dyDescent="0.15">
      <c r="A209" s="9">
        <v>397</v>
      </c>
      <c r="B209" s="8" t="s">
        <v>28</v>
      </c>
      <c r="C209" s="8" t="s">
        <v>4252</v>
      </c>
      <c r="D209" s="9">
        <v>41</v>
      </c>
      <c r="E209" s="8" t="s">
        <v>1619</v>
      </c>
      <c r="F209" s="9">
        <v>232.3</v>
      </c>
      <c r="G209" s="9">
        <v>237.2</v>
      </c>
      <c r="H209" s="9">
        <v>4.9000000000000004</v>
      </c>
      <c r="I209" s="9">
        <v>6.61</v>
      </c>
      <c r="J209" s="9">
        <v>6.61</v>
      </c>
      <c r="K209" s="9">
        <v>232.3</v>
      </c>
      <c r="L209" s="9">
        <v>238.91</v>
      </c>
      <c r="M209" s="9">
        <v>135</v>
      </c>
      <c r="N209" s="10" t="s">
        <v>9484</v>
      </c>
      <c r="O209" s="9">
        <v>6</v>
      </c>
      <c r="P209" s="8" t="s">
        <v>9692</v>
      </c>
      <c r="Q209" s="8"/>
    </row>
    <row r="210" spans="1:17" ht="13" x14ac:dyDescent="0.15">
      <c r="A210" s="9">
        <v>397</v>
      </c>
      <c r="B210" s="8" t="s">
        <v>28</v>
      </c>
      <c r="C210" s="8" t="s">
        <v>4252</v>
      </c>
      <c r="D210" s="9">
        <v>42</v>
      </c>
      <c r="E210" s="8" t="s">
        <v>1619</v>
      </c>
      <c r="F210" s="9">
        <v>237.2</v>
      </c>
      <c r="G210" s="9">
        <v>242</v>
      </c>
      <c r="H210" s="9">
        <v>4.8</v>
      </c>
      <c r="I210" s="9">
        <v>6.18</v>
      </c>
      <c r="J210" s="9">
        <v>6.18</v>
      </c>
      <c r="K210" s="9">
        <v>237.2</v>
      </c>
      <c r="L210" s="9">
        <v>243.38</v>
      </c>
      <c r="M210" s="9">
        <v>129</v>
      </c>
      <c r="N210" s="10" t="s">
        <v>9484</v>
      </c>
      <c r="O210" s="9">
        <v>5</v>
      </c>
      <c r="P210" s="8" t="s">
        <v>9693</v>
      </c>
      <c r="Q210" s="8"/>
    </row>
    <row r="211" spans="1:17" ht="13" x14ac:dyDescent="0.15">
      <c r="A211" s="9">
        <v>397</v>
      </c>
      <c r="B211" s="8" t="s">
        <v>28</v>
      </c>
      <c r="C211" s="8" t="s">
        <v>4252</v>
      </c>
      <c r="D211" s="9">
        <v>43</v>
      </c>
      <c r="E211" s="8" t="s">
        <v>1619</v>
      </c>
      <c r="F211" s="9">
        <v>242</v>
      </c>
      <c r="G211" s="9">
        <v>246.9</v>
      </c>
      <c r="H211" s="9">
        <v>4.9000000000000004</v>
      </c>
      <c r="I211" s="9">
        <v>7.36</v>
      </c>
      <c r="J211" s="9">
        <v>7.37</v>
      </c>
      <c r="K211" s="9">
        <v>242</v>
      </c>
      <c r="L211" s="9">
        <v>249.37</v>
      </c>
      <c r="M211" s="9">
        <v>150</v>
      </c>
      <c r="N211" s="10" t="s">
        <v>9484</v>
      </c>
      <c r="O211" s="9">
        <v>6</v>
      </c>
      <c r="P211" s="8" t="s">
        <v>9694</v>
      </c>
      <c r="Q211" s="8"/>
    </row>
    <row r="212" spans="1:17" ht="13" x14ac:dyDescent="0.15">
      <c r="A212" s="9">
        <v>397</v>
      </c>
      <c r="B212" s="8" t="s">
        <v>28</v>
      </c>
      <c r="C212" s="8" t="s">
        <v>4252</v>
      </c>
      <c r="D212" s="9">
        <v>44</v>
      </c>
      <c r="E212" s="8" t="s">
        <v>1619</v>
      </c>
      <c r="F212" s="9">
        <v>246.9</v>
      </c>
      <c r="G212" s="9">
        <v>251.7</v>
      </c>
      <c r="H212" s="9">
        <v>4.8</v>
      </c>
      <c r="I212" s="9">
        <v>7.13</v>
      </c>
      <c r="J212" s="9">
        <v>7.13</v>
      </c>
      <c r="K212" s="9">
        <v>246.9</v>
      </c>
      <c r="L212" s="9">
        <v>254.03</v>
      </c>
      <c r="M212" s="9">
        <v>149</v>
      </c>
      <c r="N212" s="10" t="s">
        <v>9484</v>
      </c>
      <c r="O212" s="9">
        <v>6</v>
      </c>
      <c r="P212" s="8" t="s">
        <v>9695</v>
      </c>
      <c r="Q212" s="8"/>
    </row>
    <row r="213" spans="1:17" ht="13" x14ac:dyDescent="0.15">
      <c r="A213" s="9">
        <v>397</v>
      </c>
      <c r="B213" s="8" t="s">
        <v>28</v>
      </c>
      <c r="C213" s="8" t="s">
        <v>4252</v>
      </c>
      <c r="D213" s="9">
        <v>45</v>
      </c>
      <c r="E213" s="8" t="s">
        <v>1619</v>
      </c>
      <c r="F213" s="9">
        <v>251.7</v>
      </c>
      <c r="G213" s="9">
        <v>256.60000000000002</v>
      </c>
      <c r="H213" s="9">
        <v>4.9000000000000004</v>
      </c>
      <c r="I213" s="9">
        <v>5.91</v>
      </c>
      <c r="J213" s="9">
        <v>5.91</v>
      </c>
      <c r="K213" s="9">
        <v>251.7</v>
      </c>
      <c r="L213" s="9">
        <v>257.61</v>
      </c>
      <c r="M213" s="9">
        <v>121</v>
      </c>
      <c r="N213" s="10" t="s">
        <v>9484</v>
      </c>
      <c r="O213" s="9">
        <v>5</v>
      </c>
      <c r="P213" s="8" t="s">
        <v>9696</v>
      </c>
      <c r="Q213" s="8"/>
    </row>
    <row r="214" spans="1:17" ht="13" x14ac:dyDescent="0.15">
      <c r="A214" s="9">
        <v>397</v>
      </c>
      <c r="B214" s="8" t="s">
        <v>28</v>
      </c>
      <c r="C214" s="8" t="s">
        <v>4252</v>
      </c>
      <c r="D214" s="9">
        <v>46</v>
      </c>
      <c r="E214" s="8" t="s">
        <v>1619</v>
      </c>
      <c r="F214" s="9">
        <v>256.60000000000002</v>
      </c>
      <c r="G214" s="9">
        <v>261.39999999999998</v>
      </c>
      <c r="H214" s="9">
        <v>4.8</v>
      </c>
      <c r="I214" s="9">
        <v>6.82</v>
      </c>
      <c r="J214" s="9">
        <v>6.82</v>
      </c>
      <c r="K214" s="9">
        <v>256.60000000000002</v>
      </c>
      <c r="L214" s="9">
        <v>263.42</v>
      </c>
      <c r="M214" s="9">
        <v>142</v>
      </c>
      <c r="N214" s="10" t="s">
        <v>9484</v>
      </c>
      <c r="O214" s="9">
        <v>6</v>
      </c>
      <c r="P214" s="8" t="s">
        <v>9697</v>
      </c>
      <c r="Q214" s="8"/>
    </row>
    <row r="215" spans="1:17" ht="13" x14ac:dyDescent="0.15">
      <c r="A215" s="9">
        <v>397</v>
      </c>
      <c r="B215" s="8" t="s">
        <v>28</v>
      </c>
      <c r="C215" s="8" t="s">
        <v>4252</v>
      </c>
      <c r="D215" s="9">
        <v>47</v>
      </c>
      <c r="E215" s="8" t="s">
        <v>1619</v>
      </c>
      <c r="F215" s="9">
        <v>261.39999999999998</v>
      </c>
      <c r="G215" s="9">
        <v>267.39999999999998</v>
      </c>
      <c r="H215" s="9">
        <v>6</v>
      </c>
      <c r="I215" s="9">
        <v>7.65</v>
      </c>
      <c r="J215" s="9">
        <v>7.65</v>
      </c>
      <c r="K215" s="9">
        <v>261.39999999999998</v>
      </c>
      <c r="L215" s="9">
        <v>269.05</v>
      </c>
      <c r="M215" s="9">
        <v>128</v>
      </c>
      <c r="N215" s="10" t="s">
        <v>9484</v>
      </c>
      <c r="O215" s="9">
        <v>6</v>
      </c>
      <c r="P215" s="8" t="s">
        <v>9698</v>
      </c>
      <c r="Q215" s="8"/>
    </row>
    <row r="216" spans="1:17" ht="13" x14ac:dyDescent="0.15">
      <c r="A216" s="9">
        <v>397</v>
      </c>
      <c r="B216" s="8" t="s">
        <v>28</v>
      </c>
      <c r="C216" s="8" t="s">
        <v>4252</v>
      </c>
      <c r="D216" s="9">
        <v>48</v>
      </c>
      <c r="E216" s="8" t="s">
        <v>1619</v>
      </c>
      <c r="F216" s="9">
        <v>267.39999999999998</v>
      </c>
      <c r="G216" s="9">
        <v>272.2</v>
      </c>
      <c r="H216" s="9">
        <v>4.8</v>
      </c>
      <c r="I216" s="9">
        <v>5.97</v>
      </c>
      <c r="J216" s="9">
        <v>5.97</v>
      </c>
      <c r="K216" s="9">
        <v>267.39999999999998</v>
      </c>
      <c r="L216" s="9">
        <v>273.37</v>
      </c>
      <c r="M216" s="9">
        <v>124</v>
      </c>
      <c r="N216" s="10" t="s">
        <v>9484</v>
      </c>
      <c r="O216" s="9">
        <v>5</v>
      </c>
      <c r="P216" s="8" t="s">
        <v>9699</v>
      </c>
      <c r="Q216" s="8"/>
    </row>
    <row r="217" spans="1:17" ht="13" x14ac:dyDescent="0.15">
      <c r="A217" s="9">
        <v>397</v>
      </c>
      <c r="B217" s="8" t="s">
        <v>28</v>
      </c>
      <c r="C217" s="8" t="s">
        <v>4252</v>
      </c>
      <c r="D217" s="9">
        <v>49</v>
      </c>
      <c r="E217" s="8" t="s">
        <v>1619</v>
      </c>
      <c r="F217" s="9">
        <v>272.2</v>
      </c>
      <c r="G217" s="9">
        <v>277.10000000000002</v>
      </c>
      <c r="H217" s="9">
        <v>4.9000000000000004</v>
      </c>
      <c r="I217" s="9">
        <v>7.37</v>
      </c>
      <c r="J217" s="9">
        <v>7.37</v>
      </c>
      <c r="K217" s="9">
        <v>272.2</v>
      </c>
      <c r="L217" s="9">
        <v>279.57</v>
      </c>
      <c r="M217" s="9">
        <v>150</v>
      </c>
      <c r="N217" s="10" t="s">
        <v>9484</v>
      </c>
      <c r="O217" s="9">
        <v>6</v>
      </c>
      <c r="P217" s="8" t="s">
        <v>9700</v>
      </c>
      <c r="Q217" s="8"/>
    </row>
    <row r="218" spans="1:17" ht="13" x14ac:dyDescent="0.15">
      <c r="A218" s="9">
        <v>397</v>
      </c>
      <c r="B218" s="8" t="s">
        <v>28</v>
      </c>
      <c r="C218" s="8" t="s">
        <v>4252</v>
      </c>
      <c r="D218" s="9">
        <v>50</v>
      </c>
      <c r="E218" s="8" t="s">
        <v>1619</v>
      </c>
      <c r="F218" s="9">
        <v>277.10000000000002</v>
      </c>
      <c r="G218" s="9">
        <v>281.89999999999998</v>
      </c>
      <c r="H218" s="9">
        <v>4.8</v>
      </c>
      <c r="I218" s="9">
        <v>7.89</v>
      </c>
      <c r="J218" s="9">
        <v>7.89</v>
      </c>
      <c r="K218" s="9">
        <v>277.10000000000002</v>
      </c>
      <c r="L218" s="9">
        <v>284.99</v>
      </c>
      <c r="M218" s="9">
        <v>164</v>
      </c>
      <c r="N218" s="10" t="s">
        <v>9484</v>
      </c>
      <c r="O218" s="9">
        <v>7</v>
      </c>
      <c r="P218" s="8" t="s">
        <v>9701</v>
      </c>
      <c r="Q218" s="8"/>
    </row>
    <row r="219" spans="1:17" ht="13" x14ac:dyDescent="0.15">
      <c r="A219" s="9">
        <v>397</v>
      </c>
      <c r="B219" s="8" t="s">
        <v>28</v>
      </c>
      <c r="C219" s="8" t="s">
        <v>4252</v>
      </c>
      <c r="D219" s="9">
        <v>51</v>
      </c>
      <c r="E219" s="8" t="s">
        <v>1619</v>
      </c>
      <c r="F219" s="9">
        <v>281.89999999999998</v>
      </c>
      <c r="G219" s="9">
        <v>286.8</v>
      </c>
      <c r="H219" s="9">
        <v>4.9000000000000004</v>
      </c>
      <c r="I219" s="9">
        <v>7.29</v>
      </c>
      <c r="J219" s="9">
        <v>7.29</v>
      </c>
      <c r="K219" s="9">
        <v>281.89999999999998</v>
      </c>
      <c r="L219" s="9">
        <v>289.19</v>
      </c>
      <c r="M219" s="9">
        <v>149</v>
      </c>
      <c r="N219" s="10" t="s">
        <v>9484</v>
      </c>
      <c r="O219" s="9">
        <v>6</v>
      </c>
      <c r="P219" s="8" t="s">
        <v>9702</v>
      </c>
      <c r="Q219" s="8"/>
    </row>
    <row r="220" spans="1:17" ht="13" x14ac:dyDescent="0.15">
      <c r="A220" s="9">
        <v>397</v>
      </c>
      <c r="B220" s="8" t="s">
        <v>28</v>
      </c>
      <c r="C220" s="8" t="s">
        <v>4252</v>
      </c>
      <c r="D220" s="9">
        <v>52</v>
      </c>
      <c r="E220" s="8" t="s">
        <v>1619</v>
      </c>
      <c r="F220" s="9">
        <v>286.8</v>
      </c>
      <c r="G220" s="9">
        <v>291.60000000000002</v>
      </c>
      <c r="H220" s="9">
        <v>4.8</v>
      </c>
      <c r="I220" s="9">
        <v>5.8</v>
      </c>
      <c r="J220" s="9">
        <v>5.8</v>
      </c>
      <c r="K220" s="9">
        <v>286.8</v>
      </c>
      <c r="L220" s="9">
        <v>292.60000000000002</v>
      </c>
      <c r="M220" s="9">
        <v>121</v>
      </c>
      <c r="N220" s="10" t="s">
        <v>9484</v>
      </c>
      <c r="O220" s="9">
        <v>5</v>
      </c>
      <c r="P220" s="8" t="s">
        <v>9703</v>
      </c>
      <c r="Q220" s="8"/>
    </row>
    <row r="221" spans="1:17" ht="13" x14ac:dyDescent="0.15">
      <c r="A221" s="9">
        <v>397</v>
      </c>
      <c r="B221" s="8" t="s">
        <v>28</v>
      </c>
      <c r="C221" s="8" t="s">
        <v>4252</v>
      </c>
      <c r="D221" s="9">
        <v>53</v>
      </c>
      <c r="E221" s="8" t="s">
        <v>1619</v>
      </c>
      <c r="F221" s="9">
        <v>291.60000000000002</v>
      </c>
      <c r="G221" s="9">
        <v>297.60000000000002</v>
      </c>
      <c r="H221" s="9">
        <v>6</v>
      </c>
      <c r="I221" s="9">
        <v>7.47</v>
      </c>
      <c r="J221" s="9">
        <v>7.47</v>
      </c>
      <c r="K221" s="9">
        <v>291.60000000000002</v>
      </c>
      <c r="L221" s="9">
        <v>299.07</v>
      </c>
      <c r="M221" s="9">
        <v>125</v>
      </c>
      <c r="N221" s="10" t="s">
        <v>9484</v>
      </c>
      <c r="O221" s="9">
        <v>6</v>
      </c>
      <c r="P221" s="8" t="s">
        <v>9704</v>
      </c>
      <c r="Q221" s="8"/>
    </row>
    <row r="222" spans="1:17" ht="13" x14ac:dyDescent="0.15">
      <c r="A222" s="9">
        <v>397</v>
      </c>
      <c r="B222" s="8" t="s">
        <v>28</v>
      </c>
      <c r="C222" s="8" t="s">
        <v>4252</v>
      </c>
      <c r="D222" s="9">
        <v>54</v>
      </c>
      <c r="E222" s="8" t="s">
        <v>1619</v>
      </c>
      <c r="F222" s="9">
        <v>297.60000000000002</v>
      </c>
      <c r="G222" s="9">
        <v>302.5</v>
      </c>
      <c r="H222" s="9">
        <v>4.9000000000000004</v>
      </c>
      <c r="I222" s="9">
        <v>8.14</v>
      </c>
      <c r="J222" s="9">
        <v>8.14</v>
      </c>
      <c r="K222" s="9">
        <v>297.60000000000002</v>
      </c>
      <c r="L222" s="9">
        <v>305.74</v>
      </c>
      <c r="M222" s="9">
        <v>166</v>
      </c>
      <c r="N222" s="10" t="s">
        <v>9484</v>
      </c>
      <c r="O222" s="9">
        <v>7</v>
      </c>
      <c r="P222" s="8" t="s">
        <v>9705</v>
      </c>
      <c r="Q222" s="8"/>
    </row>
    <row r="223" spans="1:17" ht="13" x14ac:dyDescent="0.15">
      <c r="A223" s="9">
        <v>397</v>
      </c>
      <c r="B223" s="8" t="s">
        <v>28</v>
      </c>
      <c r="C223" s="8" t="s">
        <v>4252</v>
      </c>
      <c r="D223" s="9">
        <v>55</v>
      </c>
      <c r="E223" s="8" t="s">
        <v>1619</v>
      </c>
      <c r="F223" s="9">
        <v>302.5</v>
      </c>
      <c r="G223" s="9">
        <v>307.3</v>
      </c>
      <c r="H223" s="9">
        <v>4.8</v>
      </c>
      <c r="I223" s="9">
        <v>7.05</v>
      </c>
      <c r="J223" s="9">
        <v>7.05</v>
      </c>
      <c r="K223" s="9">
        <v>302.5</v>
      </c>
      <c r="L223" s="9">
        <v>309.55</v>
      </c>
      <c r="M223" s="9">
        <v>147</v>
      </c>
      <c r="N223" s="10" t="s">
        <v>9484</v>
      </c>
      <c r="O223" s="9">
        <v>6</v>
      </c>
      <c r="P223" s="8" t="s">
        <v>9706</v>
      </c>
      <c r="Q223" s="8"/>
    </row>
    <row r="224" spans="1:17" ht="13" x14ac:dyDescent="0.15">
      <c r="A224" s="9">
        <v>397</v>
      </c>
      <c r="B224" s="8" t="s">
        <v>28</v>
      </c>
      <c r="C224" s="8" t="s">
        <v>4252</v>
      </c>
      <c r="D224" s="9">
        <v>56</v>
      </c>
      <c r="E224" s="8" t="s">
        <v>1619</v>
      </c>
      <c r="F224" s="9">
        <v>307.3</v>
      </c>
      <c r="G224" s="9">
        <v>312.2</v>
      </c>
      <c r="H224" s="9">
        <v>4.9000000000000004</v>
      </c>
      <c r="I224" s="9">
        <v>8.91</v>
      </c>
      <c r="J224" s="9">
        <v>8.91</v>
      </c>
      <c r="K224" s="9">
        <v>307.3</v>
      </c>
      <c r="L224" s="9">
        <v>316.20999999999998</v>
      </c>
      <c r="M224" s="9">
        <v>182</v>
      </c>
      <c r="N224" s="10" t="s">
        <v>9484</v>
      </c>
      <c r="O224" s="9">
        <v>7</v>
      </c>
      <c r="P224" s="8" t="s">
        <v>9707</v>
      </c>
      <c r="Q224" s="8"/>
    </row>
    <row r="225" spans="1:17" ht="13" x14ac:dyDescent="0.15">
      <c r="A225" s="9">
        <v>397</v>
      </c>
      <c r="B225" s="8" t="s">
        <v>28</v>
      </c>
      <c r="C225" s="8" t="s">
        <v>4252</v>
      </c>
      <c r="D225" s="9">
        <v>57</v>
      </c>
      <c r="E225" s="8" t="s">
        <v>1619</v>
      </c>
      <c r="F225" s="9">
        <v>312.2</v>
      </c>
      <c r="G225" s="9">
        <v>317</v>
      </c>
      <c r="H225" s="9">
        <v>4.8</v>
      </c>
      <c r="I225" s="9">
        <v>6.64</v>
      </c>
      <c r="J225" s="9">
        <v>6.64</v>
      </c>
      <c r="K225" s="9">
        <v>312.2</v>
      </c>
      <c r="L225" s="9">
        <v>318.83999999999997</v>
      </c>
      <c r="M225" s="9">
        <v>138</v>
      </c>
      <c r="N225" s="10" t="s">
        <v>9484</v>
      </c>
      <c r="O225" s="9">
        <v>6</v>
      </c>
      <c r="P225" s="8" t="s">
        <v>9708</v>
      </c>
      <c r="Q225" s="8"/>
    </row>
    <row r="226" spans="1:17" ht="13" x14ac:dyDescent="0.15">
      <c r="A226" s="9">
        <v>397</v>
      </c>
      <c r="B226" s="8" t="s">
        <v>28</v>
      </c>
      <c r="C226" s="8" t="s">
        <v>4252</v>
      </c>
      <c r="D226" s="9">
        <v>58</v>
      </c>
      <c r="E226" s="8" t="s">
        <v>1619</v>
      </c>
      <c r="F226" s="9">
        <v>317</v>
      </c>
      <c r="G226" s="9">
        <v>323</v>
      </c>
      <c r="H226" s="9">
        <v>6</v>
      </c>
      <c r="I226" s="9">
        <v>8.41</v>
      </c>
      <c r="J226" s="9">
        <v>8.41</v>
      </c>
      <c r="K226" s="9">
        <v>317</v>
      </c>
      <c r="L226" s="9">
        <v>325.41000000000003</v>
      </c>
      <c r="M226" s="9">
        <v>140</v>
      </c>
      <c r="N226" s="10" t="s">
        <v>9484</v>
      </c>
      <c r="O226" s="9">
        <v>7</v>
      </c>
      <c r="P226" s="8" t="s">
        <v>9709</v>
      </c>
      <c r="Q226" s="8"/>
    </row>
    <row r="227" spans="1:17" ht="13" x14ac:dyDescent="0.15">
      <c r="A227" s="9">
        <v>397</v>
      </c>
      <c r="B227" s="8" t="s">
        <v>28</v>
      </c>
      <c r="C227" s="8" t="s">
        <v>4252</v>
      </c>
      <c r="D227" s="9">
        <v>59</v>
      </c>
      <c r="E227" s="8" t="s">
        <v>1619</v>
      </c>
      <c r="F227" s="9">
        <v>323</v>
      </c>
      <c r="G227" s="9">
        <v>327.9</v>
      </c>
      <c r="H227" s="9">
        <v>4.9000000000000004</v>
      </c>
      <c r="I227" s="9">
        <v>7.19</v>
      </c>
      <c r="J227" s="9">
        <v>7.19</v>
      </c>
      <c r="K227" s="9">
        <v>323</v>
      </c>
      <c r="L227" s="9">
        <v>330.19</v>
      </c>
      <c r="M227" s="9">
        <v>147</v>
      </c>
      <c r="N227" s="10" t="s">
        <v>9484</v>
      </c>
      <c r="O227" s="9">
        <v>6</v>
      </c>
      <c r="P227" s="8" t="s">
        <v>9710</v>
      </c>
      <c r="Q227" s="8"/>
    </row>
    <row r="228" spans="1:17" ht="13" x14ac:dyDescent="0.15">
      <c r="A228" s="9">
        <v>397</v>
      </c>
      <c r="B228" s="8" t="s">
        <v>28</v>
      </c>
      <c r="C228" s="8" t="s">
        <v>4252</v>
      </c>
      <c r="D228" s="9">
        <v>60</v>
      </c>
      <c r="E228" s="8" t="s">
        <v>1619</v>
      </c>
      <c r="F228" s="9">
        <v>327.9</v>
      </c>
      <c r="G228" s="9">
        <v>332.7</v>
      </c>
      <c r="H228" s="9">
        <v>4.8</v>
      </c>
      <c r="I228" s="9">
        <v>6.08</v>
      </c>
      <c r="J228" s="9">
        <v>6.08</v>
      </c>
      <c r="K228" s="9">
        <v>327.9</v>
      </c>
      <c r="L228" s="9">
        <v>333.98</v>
      </c>
      <c r="M228" s="9">
        <v>127</v>
      </c>
      <c r="N228" s="10" t="s">
        <v>9484</v>
      </c>
      <c r="O228" s="9">
        <v>5</v>
      </c>
      <c r="P228" s="8" t="s">
        <v>9711</v>
      </c>
      <c r="Q228" s="8"/>
    </row>
    <row r="229" spans="1:17" ht="13" x14ac:dyDescent="0.15">
      <c r="A229" s="9">
        <v>397</v>
      </c>
      <c r="B229" s="8" t="s">
        <v>28</v>
      </c>
      <c r="C229" s="8" t="s">
        <v>4252</v>
      </c>
      <c r="D229" s="9">
        <v>61</v>
      </c>
      <c r="E229" s="8" t="s">
        <v>1619</v>
      </c>
      <c r="F229" s="9">
        <v>332.7</v>
      </c>
      <c r="G229" s="9">
        <v>337.6</v>
      </c>
      <c r="H229" s="9">
        <v>4.9000000000000004</v>
      </c>
      <c r="I229" s="9">
        <v>7.6</v>
      </c>
      <c r="J229" s="9">
        <v>7.6</v>
      </c>
      <c r="K229" s="9">
        <v>332.7</v>
      </c>
      <c r="L229" s="9">
        <v>340.3</v>
      </c>
      <c r="M229" s="9">
        <v>155</v>
      </c>
      <c r="N229" s="10" t="s">
        <v>9484</v>
      </c>
      <c r="O229" s="9">
        <v>6</v>
      </c>
      <c r="P229" s="8" t="s">
        <v>9712</v>
      </c>
      <c r="Q229" s="8"/>
    </row>
    <row r="230" spans="1:17" ht="13" x14ac:dyDescent="0.15">
      <c r="A230" s="9">
        <v>397</v>
      </c>
      <c r="B230" s="8" t="s">
        <v>28</v>
      </c>
      <c r="C230" s="8" t="s">
        <v>4252</v>
      </c>
      <c r="D230" s="9">
        <v>62</v>
      </c>
      <c r="E230" s="8" t="s">
        <v>1619</v>
      </c>
      <c r="F230" s="9">
        <v>337.6</v>
      </c>
      <c r="G230" s="9">
        <v>342.4</v>
      </c>
      <c r="H230" s="9">
        <v>4.8</v>
      </c>
      <c r="I230" s="9">
        <v>7.72</v>
      </c>
      <c r="J230" s="9">
        <v>7.72</v>
      </c>
      <c r="K230" s="9">
        <v>337.6</v>
      </c>
      <c r="L230" s="9">
        <v>345.32</v>
      </c>
      <c r="M230" s="9">
        <v>161</v>
      </c>
      <c r="N230" s="10" t="s">
        <v>9484</v>
      </c>
      <c r="O230" s="9">
        <v>6</v>
      </c>
      <c r="P230" s="8" t="s">
        <v>9713</v>
      </c>
      <c r="Q230" s="8"/>
    </row>
    <row r="231" spans="1:17" ht="13" x14ac:dyDescent="0.15">
      <c r="A231" s="9">
        <v>397</v>
      </c>
      <c r="B231" s="8" t="s">
        <v>28</v>
      </c>
      <c r="C231" s="8" t="s">
        <v>4252</v>
      </c>
      <c r="D231" s="9">
        <v>63</v>
      </c>
      <c r="E231" s="8" t="s">
        <v>1619</v>
      </c>
      <c r="F231" s="9">
        <v>342.4</v>
      </c>
      <c r="G231" s="9">
        <v>347.3</v>
      </c>
      <c r="H231" s="9">
        <v>4.9000000000000004</v>
      </c>
      <c r="I231" s="9">
        <v>6.43</v>
      </c>
      <c r="J231" s="9">
        <v>6.43</v>
      </c>
      <c r="K231" s="9">
        <v>342.4</v>
      </c>
      <c r="L231" s="9">
        <v>348.83</v>
      </c>
      <c r="M231" s="9">
        <v>131</v>
      </c>
      <c r="N231" s="10" t="s">
        <v>9484</v>
      </c>
      <c r="O231" s="9">
        <v>6</v>
      </c>
      <c r="P231" s="8" t="s">
        <v>9714</v>
      </c>
      <c r="Q231" s="8"/>
    </row>
    <row r="232" spans="1:17" ht="13" x14ac:dyDescent="0.15">
      <c r="A232" s="9">
        <v>397</v>
      </c>
      <c r="B232" s="8" t="s">
        <v>28</v>
      </c>
      <c r="C232" s="8" t="s">
        <v>4252</v>
      </c>
      <c r="D232" s="9">
        <v>64</v>
      </c>
      <c r="E232" s="8" t="s">
        <v>1619</v>
      </c>
      <c r="F232" s="9">
        <v>347.3</v>
      </c>
      <c r="G232" s="9">
        <v>352.1</v>
      </c>
      <c r="H232" s="9">
        <v>4.8</v>
      </c>
      <c r="I232" s="9">
        <v>6.36</v>
      </c>
      <c r="J232" s="9">
        <v>6.36</v>
      </c>
      <c r="K232" s="9">
        <v>347.3</v>
      </c>
      <c r="L232" s="9">
        <v>353.66</v>
      </c>
      <c r="M232" s="9">
        <v>133</v>
      </c>
      <c r="N232" s="10" t="s">
        <v>9484</v>
      </c>
      <c r="O232" s="9">
        <v>6</v>
      </c>
      <c r="P232" s="8" t="s">
        <v>9715</v>
      </c>
      <c r="Q232" s="8"/>
    </row>
    <row r="233" spans="1:17" ht="13" x14ac:dyDescent="0.15">
      <c r="A233" s="9">
        <v>397</v>
      </c>
      <c r="B233" s="8" t="s">
        <v>28</v>
      </c>
      <c r="C233" s="8" t="s">
        <v>4252</v>
      </c>
      <c r="D233" s="9">
        <v>65</v>
      </c>
      <c r="E233" s="8" t="s">
        <v>1619</v>
      </c>
      <c r="F233" s="9">
        <v>352.1</v>
      </c>
      <c r="G233" s="9">
        <v>357</v>
      </c>
      <c r="H233" s="9">
        <v>4.9000000000000004</v>
      </c>
      <c r="I233" s="9">
        <v>6.02</v>
      </c>
      <c r="J233" s="9">
        <v>6.02</v>
      </c>
      <c r="K233" s="9">
        <v>352.1</v>
      </c>
      <c r="L233" s="9">
        <v>358.12</v>
      </c>
      <c r="M233" s="9">
        <v>123</v>
      </c>
      <c r="N233" s="10" t="s">
        <v>9484</v>
      </c>
      <c r="O233" s="9">
        <v>5</v>
      </c>
      <c r="P233" s="8" t="s">
        <v>9716</v>
      </c>
      <c r="Q233" s="8"/>
    </row>
    <row r="234" spans="1:17" ht="13" x14ac:dyDescent="0.15">
      <c r="A234" s="9">
        <v>397</v>
      </c>
      <c r="B234" s="8" t="s">
        <v>28</v>
      </c>
      <c r="C234" s="8" t="s">
        <v>4252</v>
      </c>
      <c r="D234" s="9">
        <v>66</v>
      </c>
      <c r="E234" s="8" t="s">
        <v>1619</v>
      </c>
      <c r="F234" s="9">
        <v>357</v>
      </c>
      <c r="G234" s="9">
        <v>361.8</v>
      </c>
      <c r="H234" s="9">
        <v>4.8</v>
      </c>
      <c r="I234" s="9">
        <v>5.79</v>
      </c>
      <c r="J234" s="9">
        <v>5.79</v>
      </c>
      <c r="K234" s="9">
        <v>357</v>
      </c>
      <c r="L234" s="9">
        <v>362.79</v>
      </c>
      <c r="M234" s="9">
        <v>121</v>
      </c>
      <c r="N234" s="10" t="s">
        <v>9484</v>
      </c>
      <c r="O234" s="9">
        <v>5</v>
      </c>
      <c r="P234" s="8" t="s">
        <v>9717</v>
      </c>
      <c r="Q234" s="8"/>
    </row>
    <row r="235" spans="1:17" ht="13" x14ac:dyDescent="0.15">
      <c r="A235" s="9">
        <v>397</v>
      </c>
      <c r="B235" s="8" t="s">
        <v>28</v>
      </c>
      <c r="C235" s="8" t="s">
        <v>4252</v>
      </c>
      <c r="D235" s="9">
        <v>67</v>
      </c>
      <c r="E235" s="8" t="s">
        <v>1619</v>
      </c>
      <c r="F235" s="9">
        <v>361.8</v>
      </c>
      <c r="G235" s="9">
        <v>366.7</v>
      </c>
      <c r="H235" s="9">
        <v>4.9000000000000004</v>
      </c>
      <c r="I235" s="9">
        <v>7.95</v>
      </c>
      <c r="J235" s="9">
        <v>7.95</v>
      </c>
      <c r="K235" s="9">
        <v>361.8</v>
      </c>
      <c r="L235" s="9">
        <v>369.75</v>
      </c>
      <c r="M235" s="9">
        <v>162</v>
      </c>
      <c r="N235" s="10" t="s">
        <v>9484</v>
      </c>
      <c r="O235" s="9">
        <v>7</v>
      </c>
      <c r="P235" s="8" t="s">
        <v>9718</v>
      </c>
      <c r="Q235" s="8"/>
    </row>
    <row r="236" spans="1:17" ht="13" x14ac:dyDescent="0.15">
      <c r="A236" s="9">
        <v>397</v>
      </c>
      <c r="B236" s="8" t="s">
        <v>28</v>
      </c>
      <c r="C236" s="8" t="s">
        <v>4252</v>
      </c>
      <c r="D236" s="9">
        <v>68</v>
      </c>
      <c r="E236" s="8" t="s">
        <v>1619</v>
      </c>
      <c r="F236" s="9">
        <v>366.7</v>
      </c>
      <c r="G236" s="9">
        <v>371.5</v>
      </c>
      <c r="H236" s="9">
        <v>4.8</v>
      </c>
      <c r="I236" s="9">
        <v>7.1</v>
      </c>
      <c r="J236" s="9">
        <v>7.11</v>
      </c>
      <c r="K236" s="9">
        <v>366.7</v>
      </c>
      <c r="L236" s="9">
        <v>373.81</v>
      </c>
      <c r="M236" s="9">
        <v>148</v>
      </c>
      <c r="N236" s="10" t="s">
        <v>9484</v>
      </c>
      <c r="O236" s="9">
        <v>6</v>
      </c>
      <c r="P236" s="8" t="s">
        <v>9719</v>
      </c>
      <c r="Q236" s="8"/>
    </row>
    <row r="237" spans="1:17" ht="13" x14ac:dyDescent="0.15">
      <c r="A237" s="9">
        <v>397</v>
      </c>
      <c r="B237" s="8" t="s">
        <v>28</v>
      </c>
      <c r="C237" s="8" t="s">
        <v>4252</v>
      </c>
      <c r="D237" s="9">
        <v>69</v>
      </c>
      <c r="E237" s="8" t="s">
        <v>1619</v>
      </c>
      <c r="F237" s="9">
        <v>371.5</v>
      </c>
      <c r="G237" s="9">
        <v>376.4</v>
      </c>
      <c r="H237" s="9">
        <v>4.9000000000000004</v>
      </c>
      <c r="I237" s="9">
        <v>5.75</v>
      </c>
      <c r="J237" s="9">
        <v>5.75</v>
      </c>
      <c r="K237" s="9">
        <v>371.5</v>
      </c>
      <c r="L237" s="9">
        <v>377.25</v>
      </c>
      <c r="M237" s="9">
        <v>117</v>
      </c>
      <c r="N237" s="10" t="s">
        <v>9484</v>
      </c>
      <c r="O237" s="9">
        <v>5</v>
      </c>
      <c r="P237" s="8" t="s">
        <v>9720</v>
      </c>
      <c r="Q237" s="8"/>
    </row>
    <row r="238" spans="1:17" ht="13" x14ac:dyDescent="0.15">
      <c r="A238" s="9">
        <v>397</v>
      </c>
      <c r="B238" s="8" t="s">
        <v>28</v>
      </c>
      <c r="C238" s="8" t="s">
        <v>4252</v>
      </c>
      <c r="D238" s="9">
        <v>70</v>
      </c>
      <c r="E238" s="8" t="s">
        <v>1619</v>
      </c>
      <c r="F238" s="9">
        <v>376.4</v>
      </c>
      <c r="G238" s="9">
        <v>381.2</v>
      </c>
      <c r="H238" s="9">
        <v>4.8</v>
      </c>
      <c r="I238" s="9">
        <v>7.93</v>
      </c>
      <c r="J238" s="9">
        <v>7.93</v>
      </c>
      <c r="K238" s="9">
        <v>376.4</v>
      </c>
      <c r="L238" s="9">
        <v>384.33</v>
      </c>
      <c r="M238" s="9">
        <v>165</v>
      </c>
      <c r="N238" s="10" t="s">
        <v>9484</v>
      </c>
      <c r="O238" s="9">
        <v>7</v>
      </c>
      <c r="P238" s="8" t="s">
        <v>9721</v>
      </c>
      <c r="Q238" s="8"/>
    </row>
    <row r="239" spans="1:17" ht="13" x14ac:dyDescent="0.15">
      <c r="A239" s="9">
        <v>397</v>
      </c>
      <c r="B239" s="8" t="s">
        <v>28</v>
      </c>
      <c r="C239" s="8" t="s">
        <v>4252</v>
      </c>
      <c r="D239" s="9">
        <v>71</v>
      </c>
      <c r="E239" s="8" t="s">
        <v>1619</v>
      </c>
      <c r="F239" s="9">
        <v>381.2</v>
      </c>
      <c r="G239" s="9">
        <v>386.1</v>
      </c>
      <c r="H239" s="9">
        <v>4.9000000000000004</v>
      </c>
      <c r="I239" s="9">
        <v>6.58</v>
      </c>
      <c r="J239" s="9">
        <v>6.58</v>
      </c>
      <c r="K239" s="9">
        <v>381.2</v>
      </c>
      <c r="L239" s="9">
        <v>387.78</v>
      </c>
      <c r="M239" s="9">
        <v>134</v>
      </c>
      <c r="N239" s="10" t="s">
        <v>9484</v>
      </c>
      <c r="O239" s="9">
        <v>6</v>
      </c>
      <c r="P239" s="8" t="s">
        <v>9722</v>
      </c>
      <c r="Q239" s="8"/>
    </row>
    <row r="240" spans="1:17" ht="13" x14ac:dyDescent="0.15">
      <c r="A240" s="9">
        <v>397</v>
      </c>
      <c r="B240" s="8" t="s">
        <v>28</v>
      </c>
      <c r="C240" s="8" t="s">
        <v>4252</v>
      </c>
      <c r="D240" s="9">
        <v>72</v>
      </c>
      <c r="E240" s="8" t="s">
        <v>1619</v>
      </c>
      <c r="F240" s="9">
        <v>386.1</v>
      </c>
      <c r="G240" s="9">
        <v>390.9</v>
      </c>
      <c r="H240" s="9">
        <v>4.8</v>
      </c>
      <c r="I240" s="9">
        <v>6.33</v>
      </c>
      <c r="J240" s="9">
        <v>6.33</v>
      </c>
      <c r="K240" s="9">
        <v>386.1</v>
      </c>
      <c r="L240" s="9">
        <v>392.43</v>
      </c>
      <c r="M240" s="9">
        <v>132</v>
      </c>
      <c r="N240" s="10" t="s">
        <v>9484</v>
      </c>
      <c r="O240" s="9">
        <v>5</v>
      </c>
      <c r="P240" s="8" t="s">
        <v>9723</v>
      </c>
      <c r="Q240" s="8"/>
    </row>
    <row r="241" spans="1:17" ht="13" x14ac:dyDescent="0.15">
      <c r="A241" s="9">
        <v>397</v>
      </c>
      <c r="B241" s="8" t="s">
        <v>28</v>
      </c>
      <c r="C241" s="8" t="s">
        <v>4252</v>
      </c>
      <c r="D241" s="9">
        <v>73</v>
      </c>
      <c r="E241" s="8" t="s">
        <v>1619</v>
      </c>
      <c r="F241" s="9">
        <v>390.9</v>
      </c>
      <c r="G241" s="9">
        <v>395.8</v>
      </c>
      <c r="H241" s="9">
        <v>4.9000000000000004</v>
      </c>
      <c r="I241" s="9">
        <v>6.32</v>
      </c>
      <c r="J241" s="9">
        <v>6.32</v>
      </c>
      <c r="K241" s="9">
        <v>390.9</v>
      </c>
      <c r="L241" s="9">
        <v>397.22</v>
      </c>
      <c r="M241" s="9">
        <v>129</v>
      </c>
      <c r="N241" s="10" t="s">
        <v>9484</v>
      </c>
      <c r="O241" s="9">
        <v>5</v>
      </c>
      <c r="P241" s="8" t="s">
        <v>9724</v>
      </c>
      <c r="Q241" s="8"/>
    </row>
    <row r="242" spans="1:17" ht="13" x14ac:dyDescent="0.15">
      <c r="A242" s="9">
        <v>397</v>
      </c>
      <c r="B242" s="8" t="s">
        <v>28</v>
      </c>
      <c r="C242" s="8" t="s">
        <v>4252</v>
      </c>
      <c r="D242" s="9">
        <v>74</v>
      </c>
      <c r="E242" s="8" t="s">
        <v>1619</v>
      </c>
      <c r="F242" s="9">
        <v>395.8</v>
      </c>
      <c r="G242" s="9">
        <v>400.6</v>
      </c>
      <c r="H242" s="9">
        <v>4.8</v>
      </c>
      <c r="I242" s="9">
        <v>7.6</v>
      </c>
      <c r="J242" s="9">
        <v>7.6</v>
      </c>
      <c r="K242" s="9">
        <v>395.8</v>
      </c>
      <c r="L242" s="9">
        <v>403.4</v>
      </c>
      <c r="M242" s="9">
        <v>158</v>
      </c>
      <c r="N242" s="10" t="s">
        <v>9484</v>
      </c>
      <c r="O242" s="9">
        <v>6</v>
      </c>
      <c r="P242" s="8" t="s">
        <v>9725</v>
      </c>
      <c r="Q242" s="8"/>
    </row>
    <row r="243" spans="1:17" ht="13" x14ac:dyDescent="0.15">
      <c r="A243" s="9">
        <v>397</v>
      </c>
      <c r="B243" s="8" t="s">
        <v>28</v>
      </c>
      <c r="C243" s="8" t="s">
        <v>4252</v>
      </c>
      <c r="D243" s="9">
        <v>75</v>
      </c>
      <c r="E243" s="8" t="s">
        <v>1619</v>
      </c>
      <c r="F243" s="9">
        <v>400.6</v>
      </c>
      <c r="G243" s="9">
        <v>405.5</v>
      </c>
      <c r="H243" s="9">
        <v>4.9000000000000004</v>
      </c>
      <c r="I243" s="9">
        <v>7.21</v>
      </c>
      <c r="J243" s="9">
        <v>7.21</v>
      </c>
      <c r="K243" s="9">
        <v>400.6</v>
      </c>
      <c r="L243" s="9">
        <v>407.81</v>
      </c>
      <c r="M243" s="9">
        <v>147</v>
      </c>
      <c r="N243" s="10" t="s">
        <v>9484</v>
      </c>
      <c r="O243" s="9">
        <v>6</v>
      </c>
      <c r="P243" s="8" t="s">
        <v>9726</v>
      </c>
      <c r="Q243" s="8"/>
    </row>
    <row r="244" spans="1:17" ht="13" x14ac:dyDescent="0.15">
      <c r="A244" s="9">
        <v>397</v>
      </c>
      <c r="B244" s="8" t="s">
        <v>28</v>
      </c>
      <c r="C244" s="8" t="s">
        <v>4252</v>
      </c>
      <c r="D244" s="9">
        <v>76</v>
      </c>
      <c r="E244" s="8" t="s">
        <v>1619</v>
      </c>
      <c r="F244" s="9">
        <v>405.5</v>
      </c>
      <c r="G244" s="9">
        <v>412.5</v>
      </c>
      <c r="H244" s="9">
        <v>7</v>
      </c>
      <c r="I244" s="9">
        <v>9.58</v>
      </c>
      <c r="J244" s="9">
        <v>9.58</v>
      </c>
      <c r="K244" s="9">
        <v>405.5</v>
      </c>
      <c r="L244" s="9">
        <v>415.08</v>
      </c>
      <c r="M244" s="9">
        <v>137</v>
      </c>
      <c r="N244" s="10" t="s">
        <v>9484</v>
      </c>
      <c r="O244" s="9">
        <v>8</v>
      </c>
      <c r="P244" s="8" t="s">
        <v>9727</v>
      </c>
      <c r="Q244" s="8"/>
    </row>
    <row r="245" spans="1:17" ht="13" x14ac:dyDescent="0.1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</row>
    <row r="246" spans="1:17" ht="13" x14ac:dyDescent="0.1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</row>
    <row r="247" spans="1:17" ht="13" x14ac:dyDescent="0.1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</row>
    <row r="248" spans="1:17" ht="13" x14ac:dyDescent="0.1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</row>
    <row r="249" spans="1:17" ht="13" x14ac:dyDescent="0.1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</row>
    <row r="250" spans="1:17" ht="13" x14ac:dyDescent="0.1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</row>
    <row r="251" spans="1:17" ht="13" x14ac:dyDescent="0.1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</row>
    <row r="252" spans="1:17" ht="13" x14ac:dyDescent="0.1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</row>
    <row r="253" spans="1:17" ht="13" x14ac:dyDescent="0.1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</row>
    <row r="254" spans="1:17" ht="13" x14ac:dyDescent="0.1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</row>
    <row r="255" spans="1:17" ht="13" x14ac:dyDescent="0.1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</row>
    <row r="256" spans="1:17" ht="13" x14ac:dyDescent="0.1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</row>
    <row r="257" spans="1:17" ht="13" x14ac:dyDescent="0.1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</row>
    <row r="258" spans="1:17" ht="13" x14ac:dyDescent="0.1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</row>
    <row r="259" spans="1:17" ht="13" x14ac:dyDescent="0.1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</row>
    <row r="260" spans="1:17" ht="13" x14ac:dyDescent="0.1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</row>
    <row r="261" spans="1:17" ht="13" x14ac:dyDescent="0.1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</row>
    <row r="262" spans="1:17" ht="13" x14ac:dyDescent="0.1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</row>
    <row r="263" spans="1:17" ht="13" x14ac:dyDescent="0.1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</row>
    <row r="264" spans="1:17" ht="13" x14ac:dyDescent="0.1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</row>
    <row r="265" spans="1:17" ht="13" x14ac:dyDescent="0.1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</row>
    <row r="266" spans="1:17" ht="13" x14ac:dyDescent="0.1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</row>
    <row r="267" spans="1:17" ht="13" x14ac:dyDescent="0.1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</row>
    <row r="268" spans="1:17" ht="13" x14ac:dyDescent="0.1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</row>
    <row r="269" spans="1:17" ht="13" x14ac:dyDescent="0.1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</row>
    <row r="270" spans="1:17" ht="13" x14ac:dyDescent="0.1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</row>
    <row r="271" spans="1:17" ht="13" x14ac:dyDescent="0.1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</row>
    <row r="272" spans="1:17" ht="13" x14ac:dyDescent="0.1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</row>
    <row r="273" spans="1:17" ht="13" x14ac:dyDescent="0.1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</row>
    <row r="274" spans="1:17" ht="13" x14ac:dyDescent="0.1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</row>
    <row r="275" spans="1:17" ht="13" x14ac:dyDescent="0.1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</row>
    <row r="276" spans="1:17" ht="13" x14ac:dyDescent="0.1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</row>
    <row r="277" spans="1:17" ht="13" x14ac:dyDescent="0.1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</row>
    <row r="278" spans="1:17" ht="13" x14ac:dyDescent="0.1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</row>
    <row r="279" spans="1:17" ht="13" x14ac:dyDescent="0.1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</row>
    <row r="280" spans="1:17" ht="13" x14ac:dyDescent="0.1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</row>
    <row r="281" spans="1:17" ht="13" x14ac:dyDescent="0.1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</row>
    <row r="282" spans="1:17" ht="13" x14ac:dyDescent="0.1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</row>
    <row r="283" spans="1:17" ht="13" x14ac:dyDescent="0.1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</row>
    <row r="284" spans="1:17" ht="13" x14ac:dyDescent="0.1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</row>
    <row r="285" spans="1:17" ht="13" x14ac:dyDescent="0.1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</row>
    <row r="286" spans="1:17" ht="13" x14ac:dyDescent="0.1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</row>
    <row r="287" spans="1:17" ht="13" x14ac:dyDescent="0.1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</row>
    <row r="288" spans="1:17" ht="13" x14ac:dyDescent="0.1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</row>
    <row r="289" spans="1:17" ht="13" x14ac:dyDescent="0.1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</row>
    <row r="290" spans="1:17" ht="13" x14ac:dyDescent="0.1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</row>
    <row r="291" spans="1:17" ht="13" x14ac:dyDescent="0.1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</row>
    <row r="292" spans="1:17" ht="13" x14ac:dyDescent="0.1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</row>
    <row r="293" spans="1:17" ht="13" x14ac:dyDescent="0.1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</row>
    <row r="294" spans="1:17" ht="13" x14ac:dyDescent="0.1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</row>
    <row r="295" spans="1:17" ht="13" x14ac:dyDescent="0.1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</row>
    <row r="296" spans="1:17" ht="13" x14ac:dyDescent="0.1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</row>
    <row r="297" spans="1:17" ht="13" x14ac:dyDescent="0.1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</row>
    <row r="298" spans="1:17" ht="13" x14ac:dyDescent="0.1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  <row r="299" spans="1:17" ht="13" x14ac:dyDescent="0.1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</row>
    <row r="300" spans="1:17" ht="13" x14ac:dyDescent="0.1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</row>
    <row r="301" spans="1:17" ht="13" x14ac:dyDescent="0.1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</row>
    <row r="302" spans="1:17" ht="13" x14ac:dyDescent="0.1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</row>
    <row r="303" spans="1:17" ht="13" x14ac:dyDescent="0.1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</row>
    <row r="304" spans="1:17" ht="13" x14ac:dyDescent="0.1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</row>
    <row r="305" spans="1:17" ht="13" x14ac:dyDescent="0.1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</row>
    <row r="306" spans="1:17" ht="13" x14ac:dyDescent="0.1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</row>
    <row r="307" spans="1:17" ht="13" x14ac:dyDescent="0.1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</row>
    <row r="308" spans="1:17" ht="13" x14ac:dyDescent="0.1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</row>
    <row r="309" spans="1:17" ht="13" x14ac:dyDescent="0.1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</row>
    <row r="310" spans="1:17" ht="13" x14ac:dyDescent="0.1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</row>
    <row r="311" spans="1:17" ht="13" x14ac:dyDescent="0.1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</row>
    <row r="312" spans="1:17" ht="13" x14ac:dyDescent="0.1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</row>
    <row r="313" spans="1:17" ht="13" x14ac:dyDescent="0.1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</row>
    <row r="314" spans="1:17" ht="13" x14ac:dyDescent="0.1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</row>
    <row r="315" spans="1:17" ht="13" x14ac:dyDescent="0.1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</row>
    <row r="316" spans="1:17" ht="13" x14ac:dyDescent="0.1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</row>
    <row r="317" spans="1:17" ht="13" x14ac:dyDescent="0.1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</row>
    <row r="318" spans="1:17" ht="13" x14ac:dyDescent="0.1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</row>
    <row r="319" spans="1:17" ht="13" x14ac:dyDescent="0.1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</row>
    <row r="320" spans="1:17" ht="13" x14ac:dyDescent="0.1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</row>
    <row r="321" spans="1:17" ht="13" x14ac:dyDescent="0.1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</row>
    <row r="322" spans="1:17" ht="13" x14ac:dyDescent="0.1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</row>
    <row r="323" spans="1:17" ht="13" x14ac:dyDescent="0.1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</row>
    <row r="324" spans="1:17" ht="13" x14ac:dyDescent="0.1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</row>
    <row r="325" spans="1:17" ht="13" x14ac:dyDescent="0.1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</row>
    <row r="326" spans="1:17" ht="13" x14ac:dyDescent="0.1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</row>
    <row r="327" spans="1:17" ht="13" x14ac:dyDescent="0.1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</row>
    <row r="328" spans="1:17" ht="13" x14ac:dyDescent="0.1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</row>
    <row r="329" spans="1:17" ht="13" x14ac:dyDescent="0.1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</row>
    <row r="330" spans="1:17" ht="13" x14ac:dyDescent="0.1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</row>
    <row r="331" spans="1:17" ht="13" x14ac:dyDescent="0.1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</row>
    <row r="332" spans="1:17" ht="13" x14ac:dyDescent="0.1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</row>
    <row r="333" spans="1:17" ht="13" x14ac:dyDescent="0.1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</row>
    <row r="334" spans="1:17" ht="13" x14ac:dyDescent="0.1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</row>
    <row r="335" spans="1:17" ht="13" x14ac:dyDescent="0.1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</row>
    <row r="336" spans="1:17" ht="13" x14ac:dyDescent="0.1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</row>
    <row r="337" spans="1:17" ht="13" x14ac:dyDescent="0.1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</row>
    <row r="338" spans="1:17" ht="13" x14ac:dyDescent="0.1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</row>
    <row r="339" spans="1:17" ht="13" x14ac:dyDescent="0.1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</row>
    <row r="340" spans="1:17" ht="13" x14ac:dyDescent="0.1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</row>
    <row r="341" spans="1:17" ht="13" x14ac:dyDescent="0.1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</row>
    <row r="342" spans="1:17" ht="13" x14ac:dyDescent="0.1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</row>
    <row r="343" spans="1:17" ht="13" x14ac:dyDescent="0.1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</row>
    <row r="344" spans="1:17" ht="13" x14ac:dyDescent="0.1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</row>
    <row r="345" spans="1:17" ht="13" x14ac:dyDescent="0.1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</row>
    <row r="346" spans="1:17" ht="13" x14ac:dyDescent="0.1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</row>
    <row r="347" spans="1:17" ht="13" x14ac:dyDescent="0.1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</row>
    <row r="348" spans="1:17" ht="13" x14ac:dyDescent="0.1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</row>
    <row r="349" spans="1:17" ht="13" x14ac:dyDescent="0.1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</row>
    <row r="350" spans="1:17" ht="13" x14ac:dyDescent="0.1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</row>
    <row r="351" spans="1:17" ht="13" x14ac:dyDescent="0.1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</row>
    <row r="352" spans="1:17" ht="13" x14ac:dyDescent="0.1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</row>
    <row r="353" spans="1:17" ht="13" x14ac:dyDescent="0.1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</row>
    <row r="354" spans="1:17" ht="13" x14ac:dyDescent="0.1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</row>
    <row r="355" spans="1:17" ht="13" x14ac:dyDescent="0.1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</row>
    <row r="356" spans="1:17" ht="13" x14ac:dyDescent="0.1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</row>
    <row r="357" spans="1:17" ht="13" x14ac:dyDescent="0.1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</row>
    <row r="358" spans="1:17" ht="13" x14ac:dyDescent="0.1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</row>
    <row r="359" spans="1:17" ht="13" x14ac:dyDescent="0.1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</row>
    <row r="360" spans="1:17" ht="13" x14ac:dyDescent="0.1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</row>
    <row r="361" spans="1:17" ht="13" x14ac:dyDescent="0.1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</row>
    <row r="362" spans="1:17" ht="13" x14ac:dyDescent="0.1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</row>
    <row r="363" spans="1:17" ht="13" x14ac:dyDescent="0.1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</row>
    <row r="364" spans="1:17" ht="13" x14ac:dyDescent="0.1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</row>
    <row r="365" spans="1:17" ht="13" x14ac:dyDescent="0.1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</row>
    <row r="366" spans="1:17" ht="13" x14ac:dyDescent="0.1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</row>
    <row r="367" spans="1:17" ht="13" x14ac:dyDescent="0.1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</row>
    <row r="368" spans="1:17" ht="13" x14ac:dyDescent="0.1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</row>
    <row r="369" spans="1:17" ht="13" x14ac:dyDescent="0.1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</row>
    <row r="370" spans="1:17" ht="13" x14ac:dyDescent="0.1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</row>
    <row r="371" spans="1:17" ht="13" x14ac:dyDescent="0.1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</row>
    <row r="372" spans="1:17" ht="13" x14ac:dyDescent="0.1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</row>
    <row r="373" spans="1:17" ht="13" x14ac:dyDescent="0.1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</row>
    <row r="374" spans="1:17" ht="13" x14ac:dyDescent="0.1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</row>
    <row r="375" spans="1:17" ht="13" x14ac:dyDescent="0.1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</row>
    <row r="376" spans="1:17" ht="13" x14ac:dyDescent="0.1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</row>
    <row r="377" spans="1:17" ht="13" x14ac:dyDescent="0.1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</row>
    <row r="378" spans="1:17" ht="13" x14ac:dyDescent="0.1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</row>
    <row r="379" spans="1:17" ht="13" x14ac:dyDescent="0.1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</row>
    <row r="380" spans="1:17" ht="13" x14ac:dyDescent="0.1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</row>
    <row r="381" spans="1:17" ht="13" x14ac:dyDescent="0.1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</row>
    <row r="382" spans="1:17" ht="13" x14ac:dyDescent="0.1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</row>
    <row r="383" spans="1:17" ht="13" x14ac:dyDescent="0.1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</row>
    <row r="384" spans="1:17" ht="13" x14ac:dyDescent="0.1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</row>
    <row r="385" spans="1:17" ht="13" x14ac:dyDescent="0.1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</row>
    <row r="386" spans="1:17" ht="13" x14ac:dyDescent="0.1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</row>
    <row r="387" spans="1:17" ht="13" x14ac:dyDescent="0.1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</row>
    <row r="388" spans="1:17" ht="13" x14ac:dyDescent="0.1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</row>
    <row r="389" spans="1:17" ht="13" x14ac:dyDescent="0.1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</row>
    <row r="390" spans="1:17" ht="13" x14ac:dyDescent="0.1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</row>
    <row r="391" spans="1:17" ht="13" x14ac:dyDescent="0.1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</row>
    <row r="392" spans="1:17" ht="13" x14ac:dyDescent="0.1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</row>
    <row r="393" spans="1:17" ht="13" x14ac:dyDescent="0.1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</row>
    <row r="394" spans="1:17" ht="13" x14ac:dyDescent="0.1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</row>
    <row r="395" spans="1:17" ht="13" x14ac:dyDescent="0.1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</row>
    <row r="396" spans="1:17" ht="13" x14ac:dyDescent="0.1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</row>
    <row r="397" spans="1:17" ht="13" x14ac:dyDescent="0.1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</row>
    <row r="398" spans="1:17" ht="13" x14ac:dyDescent="0.1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</row>
    <row r="399" spans="1:17" ht="13" x14ac:dyDescent="0.1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</row>
    <row r="400" spans="1:17" ht="13" x14ac:dyDescent="0.1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</row>
    <row r="401" spans="1:17" ht="13" x14ac:dyDescent="0.1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</row>
    <row r="402" spans="1:17" ht="13" x14ac:dyDescent="0.1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</row>
    <row r="403" spans="1:17" ht="13" x14ac:dyDescent="0.1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</row>
    <row r="404" spans="1:17" ht="13" x14ac:dyDescent="0.1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</row>
    <row r="405" spans="1:17" ht="13" x14ac:dyDescent="0.1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</row>
    <row r="406" spans="1:17" ht="13" x14ac:dyDescent="0.1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</row>
    <row r="407" spans="1:17" ht="13" x14ac:dyDescent="0.1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</row>
    <row r="408" spans="1:17" ht="13" x14ac:dyDescent="0.1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</row>
    <row r="409" spans="1:17" ht="13" x14ac:dyDescent="0.1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</row>
    <row r="410" spans="1:17" ht="13" x14ac:dyDescent="0.1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</row>
    <row r="411" spans="1:17" ht="13" x14ac:dyDescent="0.1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</row>
    <row r="412" spans="1:17" ht="13" x14ac:dyDescent="0.1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</row>
    <row r="413" spans="1:17" ht="13" x14ac:dyDescent="0.1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</row>
    <row r="414" spans="1:17" ht="13" x14ac:dyDescent="0.1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</row>
    <row r="415" spans="1:17" ht="13" x14ac:dyDescent="0.1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</row>
    <row r="416" spans="1:17" ht="13" x14ac:dyDescent="0.1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</row>
    <row r="417" spans="1:17" ht="13" x14ac:dyDescent="0.1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</row>
    <row r="418" spans="1:17" ht="13" x14ac:dyDescent="0.1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</row>
    <row r="419" spans="1:17" ht="13" x14ac:dyDescent="0.1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</row>
    <row r="420" spans="1:17" ht="13" x14ac:dyDescent="0.1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</row>
    <row r="421" spans="1:17" ht="13" x14ac:dyDescent="0.1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</row>
    <row r="422" spans="1:17" ht="13" x14ac:dyDescent="0.1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</row>
    <row r="423" spans="1:17" ht="13" x14ac:dyDescent="0.1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</row>
    <row r="424" spans="1:17" ht="13" x14ac:dyDescent="0.1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</row>
    <row r="425" spans="1:17" ht="13" x14ac:dyDescent="0.1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</row>
    <row r="426" spans="1:17" ht="13" x14ac:dyDescent="0.1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</row>
    <row r="427" spans="1:17" ht="13" x14ac:dyDescent="0.1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</row>
    <row r="428" spans="1:17" ht="13" x14ac:dyDescent="0.1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</row>
    <row r="429" spans="1:17" ht="13" x14ac:dyDescent="0.1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</row>
    <row r="430" spans="1:17" ht="13" x14ac:dyDescent="0.1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</row>
    <row r="431" spans="1:17" ht="13" x14ac:dyDescent="0.1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</row>
    <row r="432" spans="1:17" ht="13" x14ac:dyDescent="0.1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</row>
    <row r="433" spans="1:17" ht="13" x14ac:dyDescent="0.1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</row>
    <row r="434" spans="1:17" ht="13" x14ac:dyDescent="0.1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</row>
    <row r="435" spans="1:17" ht="13" x14ac:dyDescent="0.1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</row>
    <row r="436" spans="1:17" ht="13" x14ac:dyDescent="0.1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</row>
    <row r="437" spans="1:17" ht="13" x14ac:dyDescent="0.1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</row>
    <row r="438" spans="1:17" ht="13" x14ac:dyDescent="0.1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</row>
    <row r="439" spans="1:17" ht="13" x14ac:dyDescent="0.1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</row>
    <row r="440" spans="1:17" ht="13" x14ac:dyDescent="0.1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</row>
    <row r="441" spans="1:17" ht="13" x14ac:dyDescent="0.1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</row>
    <row r="442" spans="1:17" ht="13" x14ac:dyDescent="0.1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</row>
    <row r="443" spans="1:17" ht="13" x14ac:dyDescent="0.1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</row>
    <row r="444" spans="1:17" ht="13" x14ac:dyDescent="0.1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</row>
    <row r="445" spans="1:17" ht="13" x14ac:dyDescent="0.1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</row>
    <row r="446" spans="1:17" ht="13" x14ac:dyDescent="0.1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</row>
    <row r="447" spans="1:17" ht="13" x14ac:dyDescent="0.1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</row>
    <row r="448" spans="1:17" ht="13" x14ac:dyDescent="0.1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</row>
    <row r="449" spans="1:17" ht="13" x14ac:dyDescent="0.1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</row>
    <row r="450" spans="1:17" ht="13" x14ac:dyDescent="0.1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</row>
    <row r="451" spans="1:17" ht="13" x14ac:dyDescent="0.1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</row>
    <row r="452" spans="1:17" ht="13" x14ac:dyDescent="0.1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</row>
    <row r="453" spans="1:17" ht="13" x14ac:dyDescent="0.1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</row>
    <row r="454" spans="1:17" ht="13" x14ac:dyDescent="0.1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</row>
    <row r="455" spans="1:17" ht="13" x14ac:dyDescent="0.1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</row>
    <row r="456" spans="1:17" ht="13" x14ac:dyDescent="0.1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</row>
    <row r="457" spans="1:17" ht="13" x14ac:dyDescent="0.1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</row>
    <row r="458" spans="1:17" ht="13" x14ac:dyDescent="0.1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</row>
    <row r="459" spans="1:17" ht="13" x14ac:dyDescent="0.1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</row>
    <row r="460" spans="1:17" ht="13" x14ac:dyDescent="0.1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</row>
    <row r="461" spans="1:17" ht="13" x14ac:dyDescent="0.1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</row>
    <row r="462" spans="1:17" ht="13" x14ac:dyDescent="0.1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</row>
    <row r="463" spans="1:17" ht="13" x14ac:dyDescent="0.1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</row>
    <row r="464" spans="1:17" ht="13" x14ac:dyDescent="0.1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</row>
    <row r="465" spans="1:17" ht="13" x14ac:dyDescent="0.1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</row>
    <row r="466" spans="1:17" ht="13" x14ac:dyDescent="0.1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</row>
    <row r="467" spans="1:17" ht="13" x14ac:dyDescent="0.1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</row>
    <row r="468" spans="1:17" ht="13" x14ac:dyDescent="0.1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</row>
    <row r="469" spans="1:17" ht="13" x14ac:dyDescent="0.1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</row>
    <row r="470" spans="1:17" ht="13" x14ac:dyDescent="0.1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</row>
    <row r="471" spans="1:17" ht="13" x14ac:dyDescent="0.1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</row>
    <row r="472" spans="1:17" ht="13" x14ac:dyDescent="0.1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</row>
    <row r="473" spans="1:17" ht="13" x14ac:dyDescent="0.1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</row>
    <row r="474" spans="1:17" ht="13" x14ac:dyDescent="0.1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</row>
    <row r="475" spans="1:17" ht="13" x14ac:dyDescent="0.1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</row>
    <row r="476" spans="1:17" ht="13" x14ac:dyDescent="0.1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</row>
    <row r="477" spans="1:17" ht="13" x14ac:dyDescent="0.1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</row>
    <row r="478" spans="1:17" ht="13" x14ac:dyDescent="0.1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</row>
    <row r="479" spans="1:17" ht="13" x14ac:dyDescent="0.1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</row>
    <row r="480" spans="1:17" ht="13" x14ac:dyDescent="0.1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</row>
    <row r="481" spans="1:17" ht="13" x14ac:dyDescent="0.1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</row>
    <row r="482" spans="1:17" ht="13" x14ac:dyDescent="0.1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</row>
    <row r="483" spans="1:17" ht="13" x14ac:dyDescent="0.1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</row>
    <row r="484" spans="1:17" ht="13" x14ac:dyDescent="0.1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</row>
    <row r="485" spans="1:17" ht="13" x14ac:dyDescent="0.1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</row>
    <row r="486" spans="1:17" ht="13" x14ac:dyDescent="0.1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</row>
    <row r="487" spans="1:17" ht="13" x14ac:dyDescent="0.1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</row>
    <row r="488" spans="1:17" ht="13" x14ac:dyDescent="0.1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</row>
    <row r="489" spans="1:17" ht="13" x14ac:dyDescent="0.1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</row>
    <row r="490" spans="1:17" ht="13" x14ac:dyDescent="0.1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</row>
    <row r="491" spans="1:17" ht="13" x14ac:dyDescent="0.1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</row>
    <row r="492" spans="1:17" ht="13" x14ac:dyDescent="0.1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</row>
    <row r="493" spans="1:17" ht="13" x14ac:dyDescent="0.1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</row>
    <row r="494" spans="1:17" ht="13" x14ac:dyDescent="0.1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</row>
    <row r="495" spans="1:17" ht="13" x14ac:dyDescent="0.1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</row>
    <row r="496" spans="1:17" ht="13" x14ac:dyDescent="0.1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</row>
    <row r="497" spans="1:17" ht="13" x14ac:dyDescent="0.1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</row>
    <row r="498" spans="1:17" ht="13" x14ac:dyDescent="0.1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</row>
    <row r="499" spans="1:17" ht="13" x14ac:dyDescent="0.1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</row>
    <row r="500" spans="1:17" ht="13" x14ac:dyDescent="0.1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</row>
    <row r="501" spans="1:17" ht="13" x14ac:dyDescent="0.1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</row>
    <row r="502" spans="1:17" ht="13" x14ac:dyDescent="0.1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</row>
    <row r="503" spans="1:17" ht="13" x14ac:dyDescent="0.1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</row>
    <row r="504" spans="1:17" ht="13" x14ac:dyDescent="0.1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</row>
    <row r="505" spans="1:17" ht="13" x14ac:dyDescent="0.1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</row>
    <row r="506" spans="1:17" ht="13" x14ac:dyDescent="0.1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</row>
    <row r="507" spans="1:17" ht="13" x14ac:dyDescent="0.1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</row>
    <row r="508" spans="1:17" ht="13" x14ac:dyDescent="0.1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</row>
    <row r="509" spans="1:17" ht="13" x14ac:dyDescent="0.1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</row>
    <row r="510" spans="1:17" ht="13" x14ac:dyDescent="0.1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</row>
    <row r="511" spans="1:17" ht="13" x14ac:dyDescent="0.1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</row>
    <row r="512" spans="1:17" ht="13" x14ac:dyDescent="0.1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</row>
    <row r="513" spans="1:17" ht="13" x14ac:dyDescent="0.1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</row>
    <row r="514" spans="1:17" ht="13" x14ac:dyDescent="0.1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</row>
    <row r="515" spans="1:17" ht="13" x14ac:dyDescent="0.1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</row>
    <row r="516" spans="1:17" ht="13" x14ac:dyDescent="0.1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</row>
    <row r="517" spans="1:17" ht="13" x14ac:dyDescent="0.1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</row>
    <row r="518" spans="1:17" ht="13" x14ac:dyDescent="0.1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</row>
    <row r="519" spans="1:17" ht="13" x14ac:dyDescent="0.1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</row>
    <row r="520" spans="1:17" ht="13" x14ac:dyDescent="0.1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</row>
    <row r="521" spans="1:17" ht="13" x14ac:dyDescent="0.1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</row>
    <row r="522" spans="1:17" ht="13" x14ac:dyDescent="0.1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</row>
    <row r="523" spans="1:17" ht="13" x14ac:dyDescent="0.1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</row>
    <row r="524" spans="1:17" ht="13" x14ac:dyDescent="0.1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</row>
    <row r="525" spans="1:17" ht="13" x14ac:dyDescent="0.1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</row>
    <row r="526" spans="1:17" ht="13" x14ac:dyDescent="0.1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</row>
    <row r="527" spans="1:17" ht="13" x14ac:dyDescent="0.1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</row>
    <row r="528" spans="1:17" ht="13" x14ac:dyDescent="0.1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</row>
    <row r="529" spans="1:17" ht="13" x14ac:dyDescent="0.1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</row>
    <row r="530" spans="1:17" ht="13" x14ac:dyDescent="0.1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</row>
    <row r="531" spans="1:17" ht="13" x14ac:dyDescent="0.1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</row>
    <row r="532" spans="1:17" ht="13" x14ac:dyDescent="0.1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</row>
    <row r="533" spans="1:17" ht="13" x14ac:dyDescent="0.1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</row>
    <row r="534" spans="1:17" ht="13" x14ac:dyDescent="0.1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</row>
    <row r="535" spans="1:17" ht="13" x14ac:dyDescent="0.1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</row>
    <row r="536" spans="1:17" ht="13" x14ac:dyDescent="0.1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</row>
    <row r="537" spans="1:17" ht="13" x14ac:dyDescent="0.1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</row>
    <row r="538" spans="1:17" ht="13" x14ac:dyDescent="0.1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</row>
    <row r="539" spans="1:17" ht="13" x14ac:dyDescent="0.1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</row>
    <row r="540" spans="1:17" ht="13" x14ac:dyDescent="0.1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</row>
    <row r="541" spans="1:17" ht="13" x14ac:dyDescent="0.1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</row>
    <row r="542" spans="1:17" ht="13" x14ac:dyDescent="0.1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</row>
    <row r="543" spans="1:17" ht="13" x14ac:dyDescent="0.1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</row>
    <row r="544" spans="1:17" ht="13" x14ac:dyDescent="0.1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</row>
    <row r="545" spans="1:17" ht="13" x14ac:dyDescent="0.1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</row>
    <row r="546" spans="1:17" ht="13" x14ac:dyDescent="0.1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</row>
    <row r="547" spans="1:17" ht="13" x14ac:dyDescent="0.1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</row>
    <row r="548" spans="1:17" ht="13" x14ac:dyDescent="0.1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</row>
    <row r="549" spans="1:17" ht="13" x14ac:dyDescent="0.1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</row>
    <row r="550" spans="1:17" ht="13" x14ac:dyDescent="0.1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</row>
    <row r="551" spans="1:17" ht="13" x14ac:dyDescent="0.1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</row>
    <row r="552" spans="1:17" ht="13" x14ac:dyDescent="0.1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</row>
    <row r="553" spans="1:17" ht="13" x14ac:dyDescent="0.1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</row>
    <row r="554" spans="1:17" ht="13" x14ac:dyDescent="0.1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</row>
    <row r="555" spans="1:17" ht="13" x14ac:dyDescent="0.1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</row>
    <row r="556" spans="1:17" ht="13" x14ac:dyDescent="0.1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</row>
    <row r="557" spans="1:17" ht="13" x14ac:dyDescent="0.1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</row>
    <row r="558" spans="1:17" ht="13" x14ac:dyDescent="0.1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</row>
    <row r="559" spans="1:17" ht="13" x14ac:dyDescent="0.1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</row>
    <row r="560" spans="1:17" ht="13" x14ac:dyDescent="0.1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</row>
    <row r="561" spans="1:17" ht="13" x14ac:dyDescent="0.1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</row>
    <row r="562" spans="1:17" ht="13" x14ac:dyDescent="0.1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</row>
    <row r="563" spans="1:17" ht="13" x14ac:dyDescent="0.1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</row>
    <row r="564" spans="1:17" ht="13" x14ac:dyDescent="0.1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</row>
    <row r="565" spans="1:17" ht="13" x14ac:dyDescent="0.1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</row>
    <row r="566" spans="1:17" ht="13" x14ac:dyDescent="0.1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</row>
    <row r="567" spans="1:17" ht="13" x14ac:dyDescent="0.1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</row>
    <row r="568" spans="1:17" ht="13" x14ac:dyDescent="0.1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</row>
    <row r="569" spans="1:17" ht="13" x14ac:dyDescent="0.1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</row>
    <row r="570" spans="1:17" ht="13" x14ac:dyDescent="0.1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</row>
    <row r="571" spans="1:17" ht="13" x14ac:dyDescent="0.1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</row>
    <row r="572" spans="1:17" ht="13" x14ac:dyDescent="0.1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</row>
    <row r="573" spans="1:17" ht="13" x14ac:dyDescent="0.1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</row>
    <row r="574" spans="1:17" ht="13" x14ac:dyDescent="0.1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</row>
    <row r="575" spans="1:17" ht="13" x14ac:dyDescent="0.1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</row>
    <row r="576" spans="1:17" ht="13" x14ac:dyDescent="0.1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</row>
    <row r="577" spans="1:17" ht="13" x14ac:dyDescent="0.1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</row>
    <row r="578" spans="1:17" ht="13" x14ac:dyDescent="0.1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</row>
    <row r="579" spans="1:17" ht="13" x14ac:dyDescent="0.1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</row>
    <row r="580" spans="1:17" ht="13" x14ac:dyDescent="0.1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</row>
    <row r="581" spans="1:17" ht="13" x14ac:dyDescent="0.1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</row>
    <row r="582" spans="1:17" ht="13" x14ac:dyDescent="0.1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</row>
    <row r="583" spans="1:17" ht="13" x14ac:dyDescent="0.1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</row>
    <row r="584" spans="1:17" ht="13" x14ac:dyDescent="0.1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</row>
    <row r="585" spans="1:17" ht="13" x14ac:dyDescent="0.1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</row>
    <row r="586" spans="1:17" ht="13" x14ac:dyDescent="0.1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</row>
    <row r="587" spans="1:17" ht="13" x14ac:dyDescent="0.1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</row>
    <row r="588" spans="1:17" ht="13" x14ac:dyDescent="0.1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</row>
    <row r="589" spans="1:17" ht="13" x14ac:dyDescent="0.1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</row>
    <row r="590" spans="1:17" ht="13" x14ac:dyDescent="0.1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</row>
    <row r="591" spans="1:17" ht="13" x14ac:dyDescent="0.1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</row>
    <row r="592" spans="1:17" ht="13" x14ac:dyDescent="0.1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</row>
    <row r="593" spans="1:17" ht="13" x14ac:dyDescent="0.1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</row>
    <row r="594" spans="1:17" ht="13" x14ac:dyDescent="0.1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</row>
    <row r="595" spans="1:17" ht="13" x14ac:dyDescent="0.1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</row>
    <row r="596" spans="1:17" ht="13" x14ac:dyDescent="0.1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</row>
    <row r="597" spans="1:17" ht="13" x14ac:dyDescent="0.1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</row>
    <row r="598" spans="1:17" ht="13" x14ac:dyDescent="0.1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</row>
    <row r="599" spans="1:17" ht="13" x14ac:dyDescent="0.1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</row>
    <row r="600" spans="1:17" ht="13" x14ac:dyDescent="0.1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</row>
    <row r="601" spans="1:17" ht="13" x14ac:dyDescent="0.1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</row>
    <row r="602" spans="1:17" ht="13" x14ac:dyDescent="0.1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</row>
    <row r="603" spans="1:17" ht="13" x14ac:dyDescent="0.1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</row>
    <row r="604" spans="1:17" ht="13" x14ac:dyDescent="0.1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</row>
    <row r="605" spans="1:17" ht="13" x14ac:dyDescent="0.1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</row>
    <row r="606" spans="1:17" ht="13" x14ac:dyDescent="0.1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</row>
    <row r="607" spans="1:17" ht="13" x14ac:dyDescent="0.1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</row>
    <row r="608" spans="1:17" ht="13" x14ac:dyDescent="0.1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</row>
    <row r="609" spans="1:17" ht="13" x14ac:dyDescent="0.1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</row>
    <row r="610" spans="1:17" ht="13" x14ac:dyDescent="0.1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</row>
    <row r="611" spans="1:17" ht="13" x14ac:dyDescent="0.1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</row>
    <row r="612" spans="1:17" ht="13" x14ac:dyDescent="0.1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</row>
    <row r="613" spans="1:17" ht="13" x14ac:dyDescent="0.1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</row>
    <row r="614" spans="1:17" ht="13" x14ac:dyDescent="0.1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</row>
    <row r="615" spans="1:17" ht="13" x14ac:dyDescent="0.1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</row>
    <row r="616" spans="1:17" ht="13" x14ac:dyDescent="0.1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</row>
    <row r="617" spans="1:17" ht="13" x14ac:dyDescent="0.1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</row>
    <row r="618" spans="1:17" ht="13" x14ac:dyDescent="0.1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</row>
    <row r="619" spans="1:17" ht="13" x14ac:dyDescent="0.1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</row>
    <row r="620" spans="1:17" ht="13" x14ac:dyDescent="0.1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</row>
    <row r="621" spans="1:17" ht="13" x14ac:dyDescent="0.1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</row>
    <row r="622" spans="1:17" ht="13" x14ac:dyDescent="0.1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</row>
    <row r="623" spans="1:17" ht="13" x14ac:dyDescent="0.1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</row>
    <row r="624" spans="1:17" ht="13" x14ac:dyDescent="0.1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</row>
    <row r="625" spans="1:17" ht="13" x14ac:dyDescent="0.1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</row>
    <row r="626" spans="1:17" ht="13" x14ac:dyDescent="0.1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</row>
    <row r="627" spans="1:17" ht="13" x14ac:dyDescent="0.1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</row>
    <row r="628" spans="1:17" ht="13" x14ac:dyDescent="0.1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</row>
    <row r="629" spans="1:17" ht="13" x14ac:dyDescent="0.1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</row>
    <row r="630" spans="1:17" ht="13" x14ac:dyDescent="0.1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</row>
    <row r="631" spans="1:17" ht="13" x14ac:dyDescent="0.1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</row>
    <row r="632" spans="1:17" ht="13" x14ac:dyDescent="0.1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</row>
    <row r="633" spans="1:17" ht="13" x14ac:dyDescent="0.1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</row>
    <row r="634" spans="1:17" ht="13" x14ac:dyDescent="0.1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</row>
    <row r="635" spans="1:17" ht="13" x14ac:dyDescent="0.1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</row>
    <row r="636" spans="1:17" ht="13" x14ac:dyDescent="0.1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</row>
    <row r="637" spans="1:17" ht="13" x14ac:dyDescent="0.1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</row>
    <row r="638" spans="1:17" ht="13" x14ac:dyDescent="0.1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</row>
    <row r="639" spans="1:17" ht="13" x14ac:dyDescent="0.1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</row>
    <row r="640" spans="1:17" ht="13" x14ac:dyDescent="0.1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</row>
    <row r="641" spans="1:17" ht="13" x14ac:dyDescent="0.1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</row>
    <row r="642" spans="1:17" ht="13" x14ac:dyDescent="0.1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</row>
    <row r="643" spans="1:17" ht="13" x14ac:dyDescent="0.1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</row>
    <row r="644" spans="1:17" ht="13" x14ac:dyDescent="0.1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</row>
    <row r="645" spans="1:17" ht="13" x14ac:dyDescent="0.1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</row>
    <row r="646" spans="1:17" ht="13" x14ac:dyDescent="0.1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</row>
    <row r="647" spans="1:17" ht="13" x14ac:dyDescent="0.1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</row>
    <row r="648" spans="1:17" ht="13" x14ac:dyDescent="0.1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</row>
    <row r="649" spans="1:17" ht="13" x14ac:dyDescent="0.1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</row>
    <row r="650" spans="1:17" ht="13" x14ac:dyDescent="0.1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</row>
    <row r="651" spans="1:17" ht="13" x14ac:dyDescent="0.1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</row>
    <row r="652" spans="1:17" ht="13" x14ac:dyDescent="0.1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</row>
    <row r="653" spans="1:17" ht="13" x14ac:dyDescent="0.1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</row>
    <row r="654" spans="1:17" ht="13" x14ac:dyDescent="0.1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</row>
    <row r="655" spans="1:17" ht="13" x14ac:dyDescent="0.1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</row>
    <row r="656" spans="1:17" ht="13" x14ac:dyDescent="0.1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</row>
    <row r="657" spans="1:17" ht="13" x14ac:dyDescent="0.1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</row>
    <row r="658" spans="1:17" ht="13" x14ac:dyDescent="0.1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</row>
    <row r="659" spans="1:17" ht="13" x14ac:dyDescent="0.1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</row>
    <row r="660" spans="1:17" ht="13" x14ac:dyDescent="0.1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</row>
    <row r="661" spans="1:17" ht="13" x14ac:dyDescent="0.1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</row>
    <row r="662" spans="1:17" ht="13" x14ac:dyDescent="0.1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</row>
    <row r="663" spans="1:17" ht="13" x14ac:dyDescent="0.1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</row>
    <row r="664" spans="1:17" ht="13" x14ac:dyDescent="0.1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</row>
    <row r="665" spans="1:17" ht="13" x14ac:dyDescent="0.1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</row>
    <row r="666" spans="1:17" ht="13" x14ac:dyDescent="0.1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</row>
    <row r="667" spans="1:17" ht="13" x14ac:dyDescent="0.1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</row>
    <row r="668" spans="1:17" ht="13" x14ac:dyDescent="0.1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</row>
    <row r="669" spans="1:17" ht="13" x14ac:dyDescent="0.1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</row>
    <row r="670" spans="1:17" ht="13" x14ac:dyDescent="0.1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</row>
    <row r="671" spans="1:17" ht="13" x14ac:dyDescent="0.1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</row>
    <row r="672" spans="1:17" ht="13" x14ac:dyDescent="0.1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</row>
    <row r="673" spans="1:17" ht="13" x14ac:dyDescent="0.1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</row>
    <row r="674" spans="1:17" ht="13" x14ac:dyDescent="0.1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</row>
    <row r="675" spans="1:17" ht="13" x14ac:dyDescent="0.1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</row>
    <row r="676" spans="1:17" ht="13" x14ac:dyDescent="0.1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</row>
    <row r="677" spans="1:17" ht="13" x14ac:dyDescent="0.1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</row>
    <row r="678" spans="1:17" ht="13" x14ac:dyDescent="0.1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</row>
    <row r="679" spans="1:17" ht="13" x14ac:dyDescent="0.1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</row>
    <row r="680" spans="1:17" ht="13" x14ac:dyDescent="0.1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</row>
    <row r="681" spans="1:17" ht="13" x14ac:dyDescent="0.1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</row>
    <row r="682" spans="1:17" ht="13" x14ac:dyDescent="0.1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</row>
    <row r="683" spans="1:17" ht="13" x14ac:dyDescent="0.1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</row>
    <row r="684" spans="1:17" ht="13" x14ac:dyDescent="0.1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</row>
    <row r="685" spans="1:17" ht="13" x14ac:dyDescent="0.1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</row>
    <row r="686" spans="1:17" ht="13" x14ac:dyDescent="0.1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</row>
    <row r="687" spans="1:17" ht="13" x14ac:dyDescent="0.1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</row>
    <row r="688" spans="1:17" ht="13" x14ac:dyDescent="0.1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</row>
    <row r="689" spans="1:17" ht="13" x14ac:dyDescent="0.1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</row>
    <row r="690" spans="1:17" ht="13" x14ac:dyDescent="0.1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</row>
    <row r="691" spans="1:17" ht="13" x14ac:dyDescent="0.1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</row>
    <row r="692" spans="1:17" ht="13" x14ac:dyDescent="0.1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</row>
    <row r="693" spans="1:17" ht="13" x14ac:dyDescent="0.1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</row>
    <row r="694" spans="1:17" ht="13" x14ac:dyDescent="0.1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</row>
    <row r="695" spans="1:17" ht="13" x14ac:dyDescent="0.1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</row>
    <row r="696" spans="1:17" ht="13" x14ac:dyDescent="0.1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</row>
    <row r="697" spans="1:17" ht="13" x14ac:dyDescent="0.1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</row>
    <row r="698" spans="1:17" ht="13" x14ac:dyDescent="0.1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</row>
    <row r="699" spans="1:17" ht="13" x14ac:dyDescent="0.1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</row>
    <row r="700" spans="1:17" ht="13" x14ac:dyDescent="0.1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</row>
    <row r="701" spans="1:17" ht="13" x14ac:dyDescent="0.1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</row>
    <row r="702" spans="1:17" ht="13" x14ac:dyDescent="0.1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</row>
    <row r="703" spans="1:17" ht="13" x14ac:dyDescent="0.1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</row>
    <row r="704" spans="1:17" ht="13" x14ac:dyDescent="0.1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</row>
    <row r="705" spans="1:17" ht="13" x14ac:dyDescent="0.1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</row>
    <row r="706" spans="1:17" ht="13" x14ac:dyDescent="0.1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</row>
    <row r="707" spans="1:17" ht="13" x14ac:dyDescent="0.1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</row>
    <row r="708" spans="1:17" ht="13" x14ac:dyDescent="0.1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</row>
    <row r="709" spans="1:17" ht="13" x14ac:dyDescent="0.1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</row>
    <row r="710" spans="1:17" ht="13" x14ac:dyDescent="0.1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</row>
    <row r="711" spans="1:17" ht="13" x14ac:dyDescent="0.1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</row>
    <row r="712" spans="1:17" ht="13" x14ac:dyDescent="0.1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</row>
    <row r="713" spans="1:17" ht="13" x14ac:dyDescent="0.1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</row>
    <row r="714" spans="1:17" ht="13" x14ac:dyDescent="0.1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</row>
    <row r="715" spans="1:17" ht="13" x14ac:dyDescent="0.1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</row>
    <row r="716" spans="1:17" ht="13" x14ac:dyDescent="0.1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</row>
    <row r="717" spans="1:17" ht="13" x14ac:dyDescent="0.1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</row>
    <row r="718" spans="1:17" ht="13" x14ac:dyDescent="0.1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</row>
    <row r="719" spans="1:17" ht="13" x14ac:dyDescent="0.1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</row>
    <row r="720" spans="1:17" ht="13" x14ac:dyDescent="0.1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</row>
    <row r="721" spans="1:17" ht="13" x14ac:dyDescent="0.1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</row>
    <row r="722" spans="1:17" ht="13" x14ac:dyDescent="0.1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</row>
    <row r="723" spans="1:17" ht="13" x14ac:dyDescent="0.1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</row>
    <row r="724" spans="1:17" ht="13" x14ac:dyDescent="0.1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</row>
    <row r="725" spans="1:17" ht="13" x14ac:dyDescent="0.1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</row>
    <row r="726" spans="1:17" ht="13" x14ac:dyDescent="0.1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</row>
    <row r="727" spans="1:17" ht="13" x14ac:dyDescent="0.1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</row>
    <row r="728" spans="1:17" ht="13" x14ac:dyDescent="0.1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</row>
    <row r="729" spans="1:17" ht="13" x14ac:dyDescent="0.1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</row>
    <row r="730" spans="1:17" ht="13" x14ac:dyDescent="0.1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</row>
    <row r="731" spans="1:17" ht="13" x14ac:dyDescent="0.1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</row>
    <row r="732" spans="1:17" ht="13" x14ac:dyDescent="0.1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</row>
    <row r="733" spans="1:17" ht="13" x14ac:dyDescent="0.1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</row>
    <row r="734" spans="1:17" ht="13" x14ac:dyDescent="0.1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</row>
    <row r="735" spans="1:17" ht="13" x14ac:dyDescent="0.1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</row>
    <row r="736" spans="1:17" ht="13" x14ac:dyDescent="0.1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</row>
    <row r="737" spans="1:17" ht="13" x14ac:dyDescent="0.1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</row>
    <row r="738" spans="1:17" ht="13" x14ac:dyDescent="0.1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</row>
    <row r="739" spans="1:17" ht="13" x14ac:dyDescent="0.1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</row>
    <row r="740" spans="1:17" ht="13" x14ac:dyDescent="0.1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</row>
    <row r="741" spans="1:17" ht="13" x14ac:dyDescent="0.1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</row>
    <row r="742" spans="1:17" ht="13" x14ac:dyDescent="0.1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</row>
    <row r="743" spans="1:17" ht="13" x14ac:dyDescent="0.1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</row>
    <row r="744" spans="1:17" ht="13" x14ac:dyDescent="0.1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</row>
    <row r="745" spans="1:17" ht="13" x14ac:dyDescent="0.1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</row>
    <row r="746" spans="1:17" ht="13" x14ac:dyDescent="0.1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</row>
    <row r="747" spans="1:17" ht="13" x14ac:dyDescent="0.1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</row>
    <row r="748" spans="1:17" ht="13" x14ac:dyDescent="0.1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</row>
    <row r="749" spans="1:17" ht="13" x14ac:dyDescent="0.1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</row>
    <row r="750" spans="1:17" ht="13" x14ac:dyDescent="0.1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</row>
    <row r="751" spans="1:17" ht="13" x14ac:dyDescent="0.1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</row>
    <row r="752" spans="1:17" ht="13" x14ac:dyDescent="0.1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</row>
    <row r="753" spans="1:17" ht="13" x14ac:dyDescent="0.1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</row>
    <row r="754" spans="1:17" ht="13" x14ac:dyDescent="0.1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</row>
    <row r="755" spans="1:17" ht="13" x14ac:dyDescent="0.1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</row>
    <row r="756" spans="1:17" ht="13" x14ac:dyDescent="0.1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</row>
    <row r="757" spans="1:17" ht="13" x14ac:dyDescent="0.1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</row>
    <row r="758" spans="1:17" ht="13" x14ac:dyDescent="0.1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</row>
    <row r="759" spans="1:17" ht="13" x14ac:dyDescent="0.1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</row>
    <row r="760" spans="1:17" ht="13" x14ac:dyDescent="0.1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</row>
    <row r="761" spans="1:17" ht="13" x14ac:dyDescent="0.1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</row>
    <row r="762" spans="1:17" ht="13" x14ac:dyDescent="0.1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</row>
    <row r="763" spans="1:17" ht="13" x14ac:dyDescent="0.1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</row>
    <row r="764" spans="1:17" ht="13" x14ac:dyDescent="0.1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</row>
    <row r="765" spans="1:17" ht="13" x14ac:dyDescent="0.1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</row>
    <row r="766" spans="1:17" ht="13" x14ac:dyDescent="0.1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</row>
    <row r="767" spans="1:17" ht="13" x14ac:dyDescent="0.1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</row>
    <row r="768" spans="1:17" ht="13" x14ac:dyDescent="0.1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</row>
    <row r="769" spans="1:17" ht="13" x14ac:dyDescent="0.1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</row>
    <row r="770" spans="1:17" ht="13" x14ac:dyDescent="0.1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</row>
    <row r="771" spans="1:17" ht="13" x14ac:dyDescent="0.1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</row>
    <row r="772" spans="1:17" ht="13" x14ac:dyDescent="0.1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</row>
    <row r="773" spans="1:17" ht="13" x14ac:dyDescent="0.1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</row>
    <row r="774" spans="1:17" ht="13" x14ac:dyDescent="0.1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</row>
    <row r="775" spans="1:17" ht="13" x14ac:dyDescent="0.1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</row>
    <row r="776" spans="1:17" ht="13" x14ac:dyDescent="0.1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</row>
    <row r="777" spans="1:17" ht="13" x14ac:dyDescent="0.1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</row>
    <row r="778" spans="1:17" ht="13" x14ac:dyDescent="0.1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</row>
    <row r="779" spans="1:17" ht="13" x14ac:dyDescent="0.1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</row>
    <row r="780" spans="1:17" ht="13" x14ac:dyDescent="0.1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</row>
    <row r="781" spans="1:17" ht="13" x14ac:dyDescent="0.1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</row>
    <row r="782" spans="1:17" ht="13" x14ac:dyDescent="0.1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</row>
    <row r="783" spans="1:17" ht="13" x14ac:dyDescent="0.1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</row>
    <row r="784" spans="1:17" ht="13" x14ac:dyDescent="0.1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</row>
    <row r="785" spans="1:17" ht="13" x14ac:dyDescent="0.1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</row>
    <row r="786" spans="1:17" ht="13" x14ac:dyDescent="0.1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</row>
    <row r="787" spans="1:17" ht="13" x14ac:dyDescent="0.1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</row>
    <row r="788" spans="1:17" ht="13" x14ac:dyDescent="0.1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</row>
    <row r="789" spans="1:17" ht="13" x14ac:dyDescent="0.1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</row>
    <row r="790" spans="1:17" ht="13" x14ac:dyDescent="0.1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</row>
    <row r="791" spans="1:17" ht="13" x14ac:dyDescent="0.1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</row>
    <row r="792" spans="1:17" ht="13" x14ac:dyDescent="0.1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</row>
    <row r="793" spans="1:17" ht="13" x14ac:dyDescent="0.1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</row>
    <row r="794" spans="1:17" ht="13" x14ac:dyDescent="0.1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</row>
    <row r="795" spans="1:17" ht="13" x14ac:dyDescent="0.1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</row>
    <row r="796" spans="1:17" ht="13" x14ac:dyDescent="0.1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</row>
    <row r="797" spans="1:17" ht="13" x14ac:dyDescent="0.1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</row>
    <row r="798" spans="1:17" ht="13" x14ac:dyDescent="0.1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</row>
    <row r="799" spans="1:17" ht="13" x14ac:dyDescent="0.1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</row>
    <row r="800" spans="1:17" ht="13" x14ac:dyDescent="0.1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</row>
    <row r="801" spans="1:17" ht="13" x14ac:dyDescent="0.1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</row>
    <row r="802" spans="1:17" ht="13" x14ac:dyDescent="0.1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</row>
    <row r="803" spans="1:17" ht="13" x14ac:dyDescent="0.1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</row>
    <row r="804" spans="1:17" ht="13" x14ac:dyDescent="0.1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</row>
    <row r="805" spans="1:17" ht="13" x14ac:dyDescent="0.1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</row>
    <row r="806" spans="1:17" ht="13" x14ac:dyDescent="0.1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</row>
    <row r="807" spans="1:17" ht="13" x14ac:dyDescent="0.1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</row>
    <row r="808" spans="1:17" ht="13" x14ac:dyDescent="0.1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</row>
    <row r="809" spans="1:17" ht="13" x14ac:dyDescent="0.1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</row>
    <row r="810" spans="1:17" ht="13" x14ac:dyDescent="0.1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</row>
    <row r="811" spans="1:17" ht="13" x14ac:dyDescent="0.1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</row>
    <row r="812" spans="1:17" ht="13" x14ac:dyDescent="0.1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</row>
    <row r="813" spans="1:17" ht="13" x14ac:dyDescent="0.1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</row>
    <row r="814" spans="1:17" ht="13" x14ac:dyDescent="0.1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</row>
    <row r="815" spans="1:17" ht="13" x14ac:dyDescent="0.1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</row>
    <row r="816" spans="1:17" ht="13" x14ac:dyDescent="0.1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</row>
    <row r="817" spans="1:17" ht="13" x14ac:dyDescent="0.1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</row>
    <row r="818" spans="1:17" ht="13" x14ac:dyDescent="0.1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</row>
    <row r="819" spans="1:17" ht="13" x14ac:dyDescent="0.1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</row>
    <row r="820" spans="1:17" ht="13" x14ac:dyDescent="0.1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</row>
    <row r="821" spans="1:17" ht="13" x14ac:dyDescent="0.1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</row>
    <row r="822" spans="1:17" ht="13" x14ac:dyDescent="0.1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</row>
    <row r="823" spans="1:17" ht="13" x14ac:dyDescent="0.1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</row>
    <row r="824" spans="1:17" ht="13" x14ac:dyDescent="0.1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</row>
    <row r="825" spans="1:17" ht="13" x14ac:dyDescent="0.1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</row>
    <row r="826" spans="1:17" ht="13" x14ac:dyDescent="0.1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</row>
    <row r="827" spans="1:17" ht="13" x14ac:dyDescent="0.1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</row>
    <row r="828" spans="1:17" ht="13" x14ac:dyDescent="0.1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</row>
    <row r="829" spans="1:17" ht="13" x14ac:dyDescent="0.1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</row>
    <row r="830" spans="1:17" ht="13" x14ac:dyDescent="0.1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</row>
    <row r="831" spans="1:17" ht="13" x14ac:dyDescent="0.1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</row>
    <row r="832" spans="1:17" ht="13" x14ac:dyDescent="0.1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</row>
    <row r="833" spans="1:17" ht="13" x14ac:dyDescent="0.1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</row>
    <row r="834" spans="1:17" ht="13" x14ac:dyDescent="0.1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</row>
    <row r="835" spans="1:17" ht="13" x14ac:dyDescent="0.1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</row>
    <row r="836" spans="1:17" ht="13" x14ac:dyDescent="0.1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</row>
    <row r="837" spans="1:17" ht="13" x14ac:dyDescent="0.1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</row>
    <row r="838" spans="1:17" ht="13" x14ac:dyDescent="0.1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</row>
    <row r="839" spans="1:17" ht="13" x14ac:dyDescent="0.1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</row>
    <row r="840" spans="1:17" ht="13" x14ac:dyDescent="0.1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</row>
    <row r="841" spans="1:17" ht="13" x14ac:dyDescent="0.1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</row>
    <row r="842" spans="1:17" ht="13" x14ac:dyDescent="0.1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</row>
    <row r="843" spans="1:17" ht="13" x14ac:dyDescent="0.1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</row>
    <row r="844" spans="1:17" ht="13" x14ac:dyDescent="0.1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</row>
    <row r="845" spans="1:17" ht="13" x14ac:dyDescent="0.1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</row>
    <row r="846" spans="1:17" ht="13" x14ac:dyDescent="0.1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</row>
    <row r="847" spans="1:17" ht="13" x14ac:dyDescent="0.1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</row>
    <row r="848" spans="1:17" ht="13" x14ac:dyDescent="0.1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</row>
    <row r="849" spans="1:17" ht="13" x14ac:dyDescent="0.1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</row>
    <row r="850" spans="1:17" ht="13" x14ac:dyDescent="0.1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</row>
    <row r="851" spans="1:17" ht="13" x14ac:dyDescent="0.1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</row>
    <row r="852" spans="1:17" ht="13" x14ac:dyDescent="0.1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</row>
    <row r="853" spans="1:17" ht="13" x14ac:dyDescent="0.1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</row>
    <row r="854" spans="1:17" ht="13" x14ac:dyDescent="0.1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</row>
    <row r="855" spans="1:17" ht="13" x14ac:dyDescent="0.1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</row>
    <row r="856" spans="1:17" ht="13" x14ac:dyDescent="0.1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</row>
    <row r="857" spans="1:17" ht="13" x14ac:dyDescent="0.1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</row>
    <row r="858" spans="1:17" ht="13" x14ac:dyDescent="0.1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</row>
    <row r="859" spans="1:17" ht="13" x14ac:dyDescent="0.1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</row>
    <row r="860" spans="1:17" ht="13" x14ac:dyDescent="0.1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</row>
    <row r="861" spans="1:17" ht="13" x14ac:dyDescent="0.1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</row>
    <row r="862" spans="1:17" ht="13" x14ac:dyDescent="0.1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</row>
    <row r="863" spans="1:17" ht="13" x14ac:dyDescent="0.1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</row>
    <row r="864" spans="1:17" ht="13" x14ac:dyDescent="0.1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</row>
    <row r="865" spans="1:17" ht="13" x14ac:dyDescent="0.1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</row>
    <row r="866" spans="1:17" ht="13" x14ac:dyDescent="0.1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</row>
    <row r="867" spans="1:17" ht="13" x14ac:dyDescent="0.1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</row>
    <row r="868" spans="1:17" ht="13" x14ac:dyDescent="0.1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</row>
    <row r="869" spans="1:17" ht="13" x14ac:dyDescent="0.1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</row>
    <row r="870" spans="1:17" ht="13" x14ac:dyDescent="0.1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</row>
    <row r="871" spans="1:17" ht="13" x14ac:dyDescent="0.1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</row>
    <row r="872" spans="1:17" ht="13" x14ac:dyDescent="0.1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</row>
    <row r="873" spans="1:17" ht="13" x14ac:dyDescent="0.1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</row>
    <row r="874" spans="1:17" ht="13" x14ac:dyDescent="0.1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</row>
    <row r="875" spans="1:17" ht="13" x14ac:dyDescent="0.1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</row>
    <row r="876" spans="1:17" ht="13" x14ac:dyDescent="0.1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</row>
    <row r="877" spans="1:17" ht="13" x14ac:dyDescent="0.1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</row>
    <row r="878" spans="1:17" ht="13" x14ac:dyDescent="0.1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</row>
    <row r="879" spans="1:17" ht="13" x14ac:dyDescent="0.1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</row>
    <row r="880" spans="1:17" ht="13" x14ac:dyDescent="0.1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</row>
    <row r="881" spans="1:17" ht="13" x14ac:dyDescent="0.1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</row>
    <row r="882" spans="1:17" ht="13" x14ac:dyDescent="0.1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</row>
    <row r="883" spans="1:17" ht="13" x14ac:dyDescent="0.1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</row>
    <row r="884" spans="1:17" ht="13" x14ac:dyDescent="0.1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</row>
    <row r="885" spans="1:17" ht="13" x14ac:dyDescent="0.1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</row>
    <row r="886" spans="1:17" ht="13" x14ac:dyDescent="0.1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</row>
    <row r="887" spans="1:17" ht="13" x14ac:dyDescent="0.1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</row>
    <row r="888" spans="1:17" ht="13" x14ac:dyDescent="0.1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</row>
    <row r="889" spans="1:17" ht="13" x14ac:dyDescent="0.1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</row>
    <row r="890" spans="1:17" ht="13" x14ac:dyDescent="0.1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</row>
    <row r="891" spans="1:17" ht="13" x14ac:dyDescent="0.1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</row>
    <row r="892" spans="1:17" ht="13" x14ac:dyDescent="0.1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</row>
    <row r="893" spans="1:17" ht="13" x14ac:dyDescent="0.1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</row>
    <row r="894" spans="1:17" ht="13" x14ac:dyDescent="0.1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</row>
    <row r="895" spans="1:17" ht="13" x14ac:dyDescent="0.1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</row>
    <row r="896" spans="1:17" ht="13" x14ac:dyDescent="0.1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</row>
    <row r="897" spans="1:17" ht="13" x14ac:dyDescent="0.1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</row>
    <row r="898" spans="1:17" ht="13" x14ac:dyDescent="0.1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</row>
    <row r="899" spans="1:17" ht="13" x14ac:dyDescent="0.1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</row>
    <row r="900" spans="1:17" ht="13" x14ac:dyDescent="0.1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</row>
    <row r="901" spans="1:17" ht="13" x14ac:dyDescent="0.1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</row>
    <row r="902" spans="1:17" ht="13" x14ac:dyDescent="0.1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</row>
    <row r="903" spans="1:17" ht="13" x14ac:dyDescent="0.1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</row>
    <row r="904" spans="1:17" ht="13" x14ac:dyDescent="0.1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</row>
    <row r="905" spans="1:17" ht="13" x14ac:dyDescent="0.1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</row>
    <row r="906" spans="1:17" ht="13" x14ac:dyDescent="0.1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</row>
    <row r="907" spans="1:17" ht="13" x14ac:dyDescent="0.1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</row>
    <row r="908" spans="1:17" ht="13" x14ac:dyDescent="0.1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</row>
    <row r="909" spans="1:17" ht="13" x14ac:dyDescent="0.1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</row>
    <row r="910" spans="1:17" ht="13" x14ac:dyDescent="0.1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</row>
    <row r="911" spans="1:17" ht="13" x14ac:dyDescent="0.1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</row>
    <row r="912" spans="1:17" ht="13" x14ac:dyDescent="0.1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</row>
    <row r="913" spans="1:17" ht="13" x14ac:dyDescent="0.1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</row>
    <row r="914" spans="1:17" ht="13" x14ac:dyDescent="0.1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</row>
    <row r="915" spans="1:17" ht="13" x14ac:dyDescent="0.1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</row>
    <row r="916" spans="1:17" ht="13" x14ac:dyDescent="0.1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</row>
    <row r="917" spans="1:17" ht="13" x14ac:dyDescent="0.1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</row>
    <row r="918" spans="1:17" ht="13" x14ac:dyDescent="0.1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</row>
    <row r="919" spans="1:17" ht="13" x14ac:dyDescent="0.1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</row>
    <row r="920" spans="1:17" ht="13" x14ac:dyDescent="0.1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</row>
    <row r="921" spans="1:17" ht="13" x14ac:dyDescent="0.1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</row>
    <row r="922" spans="1:17" ht="13" x14ac:dyDescent="0.1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</row>
    <row r="923" spans="1:17" ht="13" x14ac:dyDescent="0.1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</row>
    <row r="924" spans="1:17" ht="13" x14ac:dyDescent="0.1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</row>
    <row r="925" spans="1:17" ht="13" x14ac:dyDescent="0.1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</row>
    <row r="926" spans="1:17" ht="13" x14ac:dyDescent="0.1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</row>
    <row r="927" spans="1:17" ht="13" x14ac:dyDescent="0.1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</row>
    <row r="928" spans="1:17" ht="13" x14ac:dyDescent="0.1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</row>
    <row r="929" spans="1:17" ht="13" x14ac:dyDescent="0.1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</row>
    <row r="930" spans="1:17" ht="13" x14ac:dyDescent="0.1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</row>
    <row r="931" spans="1:17" ht="13" x14ac:dyDescent="0.1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</row>
    <row r="932" spans="1:17" ht="13" x14ac:dyDescent="0.1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</row>
    <row r="933" spans="1:17" ht="13" x14ac:dyDescent="0.1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</row>
    <row r="934" spans="1:17" ht="13" x14ac:dyDescent="0.1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</row>
    <row r="935" spans="1:17" ht="13" x14ac:dyDescent="0.1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</row>
    <row r="936" spans="1:17" ht="13" x14ac:dyDescent="0.1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</row>
    <row r="937" spans="1:17" ht="13" x14ac:dyDescent="0.1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</row>
    <row r="938" spans="1:17" ht="13" x14ac:dyDescent="0.1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</row>
    <row r="939" spans="1:17" ht="13" x14ac:dyDescent="0.1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</row>
    <row r="940" spans="1:17" ht="13" x14ac:dyDescent="0.1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</row>
    <row r="941" spans="1:17" ht="13" x14ac:dyDescent="0.1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</row>
    <row r="942" spans="1:17" ht="13" x14ac:dyDescent="0.1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</row>
    <row r="943" spans="1:17" ht="13" x14ac:dyDescent="0.1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</row>
    <row r="944" spans="1:17" ht="13" x14ac:dyDescent="0.1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</row>
    <row r="945" spans="1:17" ht="13" x14ac:dyDescent="0.1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</row>
    <row r="946" spans="1:17" ht="13" x14ac:dyDescent="0.1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</row>
    <row r="947" spans="1:17" ht="13" x14ac:dyDescent="0.1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</row>
    <row r="948" spans="1:17" ht="13" x14ac:dyDescent="0.1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</row>
    <row r="949" spans="1:17" ht="13" x14ac:dyDescent="0.1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</row>
    <row r="950" spans="1:17" ht="13" x14ac:dyDescent="0.1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</row>
    <row r="951" spans="1:17" ht="13" x14ac:dyDescent="0.1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</row>
    <row r="952" spans="1:17" ht="13" x14ac:dyDescent="0.1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</row>
    <row r="953" spans="1:17" ht="13" x14ac:dyDescent="0.1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</row>
    <row r="954" spans="1:17" ht="13" x14ac:dyDescent="0.1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</row>
    <row r="955" spans="1:17" ht="13" x14ac:dyDescent="0.1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</row>
    <row r="956" spans="1:17" ht="13" x14ac:dyDescent="0.1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</row>
    <row r="957" spans="1:17" ht="13" x14ac:dyDescent="0.1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</row>
    <row r="958" spans="1:17" ht="13" x14ac:dyDescent="0.1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</row>
    <row r="959" spans="1:17" ht="13" x14ac:dyDescent="0.1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</row>
    <row r="960" spans="1:17" ht="13" x14ac:dyDescent="0.1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</row>
    <row r="961" spans="1:17" ht="13" x14ac:dyDescent="0.1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</row>
    <row r="962" spans="1:17" ht="13" x14ac:dyDescent="0.1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</row>
    <row r="963" spans="1:17" ht="13" x14ac:dyDescent="0.1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</row>
    <row r="964" spans="1:17" ht="13" x14ac:dyDescent="0.1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</row>
    <row r="965" spans="1:17" ht="13" x14ac:dyDescent="0.1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</row>
    <row r="966" spans="1:17" ht="13" x14ac:dyDescent="0.1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</row>
    <row r="967" spans="1:17" ht="13" x14ac:dyDescent="0.1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</row>
    <row r="968" spans="1:17" ht="13" x14ac:dyDescent="0.1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</row>
    <row r="969" spans="1:17" ht="13" x14ac:dyDescent="0.1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</row>
    <row r="970" spans="1:17" ht="13" x14ac:dyDescent="0.1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</row>
    <row r="971" spans="1:17" ht="13" x14ac:dyDescent="0.1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</row>
    <row r="972" spans="1:17" ht="13" x14ac:dyDescent="0.1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</row>
    <row r="973" spans="1:17" ht="13" x14ac:dyDescent="0.1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</row>
    <row r="974" spans="1:17" ht="13" x14ac:dyDescent="0.1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</row>
    <row r="975" spans="1:17" ht="13" x14ac:dyDescent="0.1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</row>
    <row r="976" spans="1:17" ht="13" x14ac:dyDescent="0.1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</row>
    <row r="977" spans="1:17" ht="13" x14ac:dyDescent="0.1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</row>
    <row r="978" spans="1:17" ht="13" x14ac:dyDescent="0.1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</row>
    <row r="979" spans="1:17" ht="13" x14ac:dyDescent="0.1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</row>
    <row r="980" spans="1:17" ht="13" x14ac:dyDescent="0.1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</row>
    <row r="981" spans="1:17" ht="13" x14ac:dyDescent="0.1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</row>
    <row r="982" spans="1:17" ht="13" x14ac:dyDescent="0.1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</row>
    <row r="983" spans="1:17" ht="13" x14ac:dyDescent="0.1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</row>
    <row r="984" spans="1:17" ht="13" x14ac:dyDescent="0.1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</row>
    <row r="985" spans="1:17" ht="13" x14ac:dyDescent="0.1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</row>
    <row r="986" spans="1:17" ht="13" x14ac:dyDescent="0.1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</row>
    <row r="987" spans="1:17" ht="13" x14ac:dyDescent="0.1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</row>
    <row r="988" spans="1:17" ht="13" x14ac:dyDescent="0.1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</row>
    <row r="989" spans="1:17" ht="13" x14ac:dyDescent="0.1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</row>
    <row r="990" spans="1:17" ht="13" x14ac:dyDescent="0.1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</row>
    <row r="991" spans="1:17" ht="13" x14ac:dyDescent="0.1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</row>
    <row r="992" spans="1:17" ht="13" x14ac:dyDescent="0.1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</row>
    <row r="993" spans="1:17" ht="13" x14ac:dyDescent="0.1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</row>
    <row r="994" spans="1:17" ht="13" x14ac:dyDescent="0.1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</row>
    <row r="995" spans="1:17" ht="13" x14ac:dyDescent="0.1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</row>
    <row r="996" spans="1:17" ht="13" x14ac:dyDescent="0.1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</row>
    <row r="997" spans="1:17" ht="13" x14ac:dyDescent="0.1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</row>
    <row r="998" spans="1:17" ht="13" x14ac:dyDescent="0.1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</row>
    <row r="999" spans="1:17" ht="13" x14ac:dyDescent="0.1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</row>
    <row r="1000" spans="1:17" ht="13" x14ac:dyDescent="0.1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AF5F9-367B-EC43-A922-83E846CB84FF}">
  <sheetPr>
    <tabColor theme="4"/>
  </sheetPr>
  <dimension ref="A1:O243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3" x14ac:dyDescent="0.15"/>
  <sheetData>
    <row r="1" spans="1:15" ht="39" x14ac:dyDescent="0.15">
      <c r="A1" s="43" t="s">
        <v>1</v>
      </c>
      <c r="B1" s="43" t="s">
        <v>2</v>
      </c>
      <c r="C1" s="43" t="s">
        <v>3</v>
      </c>
      <c r="D1" s="43" t="s">
        <v>9728</v>
      </c>
      <c r="E1" s="43" t="s">
        <v>9729</v>
      </c>
      <c r="F1" s="43" t="s">
        <v>9730</v>
      </c>
      <c r="G1" s="43" t="s">
        <v>9731</v>
      </c>
      <c r="H1" s="43" t="s">
        <v>9732</v>
      </c>
      <c r="I1" s="43" t="s">
        <v>9733</v>
      </c>
      <c r="J1" s="43" t="s">
        <v>9734</v>
      </c>
      <c r="K1" s="43" t="s">
        <v>9735</v>
      </c>
      <c r="L1" s="43" t="s">
        <v>9736</v>
      </c>
      <c r="M1" s="44" t="s">
        <v>9737</v>
      </c>
      <c r="N1" s="44" t="s">
        <v>9738</v>
      </c>
      <c r="O1" s="44" t="s">
        <v>9739</v>
      </c>
    </row>
    <row r="2" spans="1:15" x14ac:dyDescent="0.15">
      <c r="A2" s="11" t="s">
        <v>28</v>
      </c>
      <c r="B2" s="11" t="s">
        <v>29</v>
      </c>
      <c r="C2" s="12">
        <v>1</v>
      </c>
      <c r="D2" s="11" t="s">
        <v>30</v>
      </c>
      <c r="E2" s="12">
        <v>0</v>
      </c>
      <c r="F2" s="12">
        <v>0</v>
      </c>
      <c r="G2" s="12">
        <v>0</v>
      </c>
      <c r="H2" s="12">
        <v>0</v>
      </c>
      <c r="I2" s="12">
        <v>0</v>
      </c>
      <c r="J2" s="11" t="s">
        <v>9740</v>
      </c>
      <c r="K2" s="6"/>
      <c r="L2" s="6"/>
      <c r="M2" s="6"/>
      <c r="N2" s="6"/>
      <c r="O2" s="6"/>
    </row>
    <row r="3" spans="1:15" x14ac:dyDescent="0.15">
      <c r="A3" s="11" t="s">
        <v>28</v>
      </c>
      <c r="B3" s="11" t="s">
        <v>29</v>
      </c>
      <c r="C3" s="12">
        <v>2</v>
      </c>
      <c r="D3" s="11" t="s">
        <v>30</v>
      </c>
      <c r="E3" s="12">
        <v>2.2000000000000002</v>
      </c>
      <c r="F3" s="12">
        <v>1.9159999999999999</v>
      </c>
      <c r="G3" s="12">
        <v>-0.28399999999999997</v>
      </c>
      <c r="H3" s="12">
        <v>0</v>
      </c>
      <c r="I3" s="12">
        <v>0.871</v>
      </c>
      <c r="J3" s="11" t="s">
        <v>9741</v>
      </c>
      <c r="K3" s="11" t="s">
        <v>9742</v>
      </c>
      <c r="L3" s="6"/>
      <c r="M3" s="6" t="s">
        <v>9743</v>
      </c>
      <c r="N3" s="5">
        <v>3.7679999999999998</v>
      </c>
      <c r="O3" s="5">
        <v>4.1550000000000002</v>
      </c>
    </row>
    <row r="4" spans="1:15" x14ac:dyDescent="0.15">
      <c r="A4" s="11" t="s">
        <v>28</v>
      </c>
      <c r="B4" s="11" t="s">
        <v>29</v>
      </c>
      <c r="C4" s="12">
        <v>3</v>
      </c>
      <c r="D4" s="11" t="s">
        <v>30</v>
      </c>
      <c r="E4" s="12">
        <v>11.7</v>
      </c>
      <c r="F4" s="12">
        <v>13.231999999999999</v>
      </c>
      <c r="G4" s="12">
        <v>1.532</v>
      </c>
      <c r="H4" s="12">
        <v>0</v>
      </c>
      <c r="I4" s="12">
        <v>1.131</v>
      </c>
      <c r="J4" s="11" t="s">
        <v>9741</v>
      </c>
      <c r="K4" s="11" t="s">
        <v>9742</v>
      </c>
      <c r="L4" s="6"/>
      <c r="M4" s="6" t="s">
        <v>9744</v>
      </c>
      <c r="N4" s="5">
        <v>13.391999999999999</v>
      </c>
      <c r="O4" s="5">
        <v>12.348000000000001</v>
      </c>
    </row>
    <row r="5" spans="1:15" x14ac:dyDescent="0.15">
      <c r="A5" s="11" t="s">
        <v>28</v>
      </c>
      <c r="B5" s="11" t="s">
        <v>29</v>
      </c>
      <c r="C5" s="12">
        <v>4</v>
      </c>
      <c r="D5" s="11" t="s">
        <v>30</v>
      </c>
      <c r="E5" s="12">
        <v>21.2</v>
      </c>
      <c r="F5" s="12">
        <v>23.231000000000002</v>
      </c>
      <c r="G5" s="12">
        <v>2.0310000000000001</v>
      </c>
      <c r="H5" s="12">
        <v>0</v>
      </c>
      <c r="I5" s="12">
        <v>1.0960000000000001</v>
      </c>
      <c r="J5" s="11" t="s">
        <v>9741</v>
      </c>
      <c r="K5" s="11" t="s">
        <v>9742</v>
      </c>
      <c r="L5" s="6"/>
      <c r="M5" s="6" t="s">
        <v>9745</v>
      </c>
      <c r="N5" s="5">
        <v>21.922000000000001</v>
      </c>
      <c r="O5" s="5">
        <v>21.922000000000001</v>
      </c>
    </row>
    <row r="6" spans="1:15" x14ac:dyDescent="0.15">
      <c r="A6" s="11" t="s">
        <v>28</v>
      </c>
      <c r="B6" s="11" t="s">
        <v>29</v>
      </c>
      <c r="C6" s="12">
        <v>5</v>
      </c>
      <c r="D6" s="11" t="s">
        <v>30</v>
      </c>
      <c r="E6" s="12">
        <v>30.7</v>
      </c>
      <c r="F6" s="12">
        <v>31.898</v>
      </c>
      <c r="G6" s="12">
        <v>1.198</v>
      </c>
      <c r="H6" s="12">
        <v>0</v>
      </c>
      <c r="I6" s="12">
        <v>1.0389999999999999</v>
      </c>
      <c r="J6" s="11" t="s">
        <v>9741</v>
      </c>
      <c r="K6" s="11" t="s">
        <v>9742</v>
      </c>
      <c r="L6" s="6"/>
      <c r="M6" s="6" t="s">
        <v>9746</v>
      </c>
      <c r="N6" s="5">
        <v>32.164999999999999</v>
      </c>
      <c r="O6" s="5">
        <v>31.962</v>
      </c>
    </row>
    <row r="7" spans="1:15" x14ac:dyDescent="0.15">
      <c r="A7" s="11" t="s">
        <v>28</v>
      </c>
      <c r="B7" s="11" t="s">
        <v>29</v>
      </c>
      <c r="C7" s="12">
        <v>6</v>
      </c>
      <c r="D7" s="11" t="s">
        <v>30</v>
      </c>
      <c r="E7" s="12">
        <v>40.200000000000003</v>
      </c>
      <c r="F7" s="12">
        <v>41.180999999999997</v>
      </c>
      <c r="G7" s="12">
        <v>0.98099999999999998</v>
      </c>
      <c r="H7" s="12">
        <v>0</v>
      </c>
      <c r="I7" s="12">
        <v>1.024</v>
      </c>
      <c r="J7" s="11" t="s">
        <v>9741</v>
      </c>
      <c r="K7" s="11" t="s">
        <v>9742</v>
      </c>
      <c r="L7" s="6"/>
      <c r="M7" s="6" t="s">
        <v>9747</v>
      </c>
      <c r="N7" s="5">
        <v>44.787999999999997</v>
      </c>
      <c r="O7" s="5">
        <v>43.835000000000001</v>
      </c>
    </row>
    <row r="8" spans="1:15" x14ac:dyDescent="0.15">
      <c r="A8" s="11" t="s">
        <v>28</v>
      </c>
      <c r="B8" s="11" t="s">
        <v>29</v>
      </c>
      <c r="C8" s="12">
        <v>7</v>
      </c>
      <c r="D8" s="11" t="s">
        <v>30</v>
      </c>
      <c r="E8" s="12">
        <v>49.7</v>
      </c>
      <c r="F8" s="12">
        <v>51.764000000000003</v>
      </c>
      <c r="G8" s="12">
        <v>2.0640000000000001</v>
      </c>
      <c r="H8" s="12">
        <v>0</v>
      </c>
      <c r="I8" s="12">
        <v>1.042</v>
      </c>
      <c r="J8" s="11" t="s">
        <v>9741</v>
      </c>
      <c r="K8" s="11" t="s">
        <v>9742</v>
      </c>
      <c r="L8" s="6"/>
      <c r="M8" s="6" t="s">
        <v>9748</v>
      </c>
      <c r="N8" s="5">
        <v>55.853999999999999</v>
      </c>
      <c r="O8" s="5">
        <v>54.313000000000002</v>
      </c>
    </row>
    <row r="9" spans="1:15" x14ac:dyDescent="0.15">
      <c r="A9" s="11" t="s">
        <v>28</v>
      </c>
      <c r="B9" s="11" t="s">
        <v>29</v>
      </c>
      <c r="C9" s="12">
        <v>8</v>
      </c>
      <c r="D9" s="11" t="s">
        <v>30</v>
      </c>
      <c r="E9" s="12">
        <v>59.2</v>
      </c>
      <c r="F9" s="12">
        <v>61.343000000000004</v>
      </c>
      <c r="G9" s="12">
        <v>2.1429999999999998</v>
      </c>
      <c r="H9" s="12">
        <v>0</v>
      </c>
      <c r="I9" s="12">
        <v>1.036</v>
      </c>
      <c r="J9" s="11" t="s">
        <v>9741</v>
      </c>
      <c r="K9" s="11" t="s">
        <v>9742</v>
      </c>
      <c r="L9" s="6"/>
      <c r="M9" s="6" t="s">
        <v>9749</v>
      </c>
      <c r="N9" s="5">
        <v>63.886000000000003</v>
      </c>
      <c r="O9" s="5">
        <v>63.070999999999998</v>
      </c>
    </row>
    <row r="10" spans="1:15" x14ac:dyDescent="0.15">
      <c r="A10" s="11" t="s">
        <v>28</v>
      </c>
      <c r="B10" s="11" t="s">
        <v>29</v>
      </c>
      <c r="C10" s="12">
        <v>9</v>
      </c>
      <c r="D10" s="11" t="s">
        <v>30</v>
      </c>
      <c r="E10" s="12">
        <v>68.7</v>
      </c>
      <c r="F10" s="12">
        <v>72.177000000000007</v>
      </c>
      <c r="G10" s="12">
        <v>3.4769999999999999</v>
      </c>
      <c r="H10" s="12">
        <v>0</v>
      </c>
      <c r="I10" s="12">
        <v>1.0509999999999999</v>
      </c>
      <c r="J10" s="11" t="s">
        <v>9741</v>
      </c>
      <c r="K10" s="11" t="s">
        <v>9742</v>
      </c>
      <c r="L10" s="6"/>
      <c r="M10" s="6" t="s">
        <v>9750</v>
      </c>
      <c r="N10" s="5">
        <v>72.927000000000007</v>
      </c>
      <c r="O10" s="5">
        <v>70.986999999999995</v>
      </c>
    </row>
    <row r="11" spans="1:15" x14ac:dyDescent="0.15">
      <c r="A11" s="11" t="s">
        <v>28</v>
      </c>
      <c r="B11" s="11" t="s">
        <v>29</v>
      </c>
      <c r="C11" s="12">
        <v>10</v>
      </c>
      <c r="D11" s="11" t="s">
        <v>30</v>
      </c>
      <c r="E11" s="12">
        <v>78.2</v>
      </c>
      <c r="F11" s="12">
        <v>82.358999999999995</v>
      </c>
      <c r="G11" s="12">
        <v>4.1589999999999998</v>
      </c>
      <c r="H11" s="12">
        <v>0</v>
      </c>
      <c r="I11" s="12">
        <v>1.0529999999999999</v>
      </c>
      <c r="J11" s="11" t="s">
        <v>9741</v>
      </c>
      <c r="K11" s="11" t="s">
        <v>9742</v>
      </c>
      <c r="L11" s="6"/>
      <c r="M11" s="6" t="s">
        <v>9751</v>
      </c>
      <c r="N11" s="5">
        <v>82.953000000000003</v>
      </c>
      <c r="O11" s="5">
        <v>81.340999999999994</v>
      </c>
    </row>
    <row r="12" spans="1:15" x14ac:dyDescent="0.15">
      <c r="A12" s="11" t="s">
        <v>28</v>
      </c>
      <c r="B12" s="11" t="s">
        <v>29</v>
      </c>
      <c r="C12" s="12">
        <v>11</v>
      </c>
      <c r="D12" s="11" t="s">
        <v>30</v>
      </c>
      <c r="E12" s="12">
        <v>87.7</v>
      </c>
      <c r="F12" s="12">
        <v>91.331000000000003</v>
      </c>
      <c r="G12" s="12">
        <v>3.6309999999999998</v>
      </c>
      <c r="H12" s="12">
        <v>0</v>
      </c>
      <c r="I12" s="12">
        <v>1.0409999999999999</v>
      </c>
      <c r="J12" s="11" t="s">
        <v>9741</v>
      </c>
      <c r="K12" s="11" t="s">
        <v>9752</v>
      </c>
      <c r="L12" s="6"/>
      <c r="M12" s="6" t="s">
        <v>9753</v>
      </c>
      <c r="N12" s="5">
        <v>90.908000000000001</v>
      </c>
      <c r="O12" s="5">
        <v>89.915999999999997</v>
      </c>
    </row>
    <row r="13" spans="1:15" x14ac:dyDescent="0.15">
      <c r="A13" s="11" t="s">
        <v>28</v>
      </c>
      <c r="B13" s="11" t="s">
        <v>29</v>
      </c>
      <c r="C13" s="12">
        <v>12</v>
      </c>
      <c r="D13" s="11" t="s">
        <v>30</v>
      </c>
      <c r="E13" s="12">
        <v>97.2</v>
      </c>
      <c r="F13" s="12">
        <v>99.741</v>
      </c>
      <c r="G13" s="12">
        <v>2.5409999999999999</v>
      </c>
      <c r="H13" s="12">
        <v>0</v>
      </c>
      <c r="I13" s="12">
        <v>1.026</v>
      </c>
      <c r="J13" s="11" t="s">
        <v>9741</v>
      </c>
      <c r="K13" s="11" t="s">
        <v>9742</v>
      </c>
      <c r="L13" s="6"/>
      <c r="M13" s="6" t="s">
        <v>9754</v>
      </c>
      <c r="N13" s="5">
        <v>99.373000000000005</v>
      </c>
      <c r="O13" s="5">
        <v>98.95</v>
      </c>
    </row>
    <row r="14" spans="1:15" x14ac:dyDescent="0.15">
      <c r="A14" s="11" t="s">
        <v>28</v>
      </c>
      <c r="B14" s="11" t="s">
        <v>29</v>
      </c>
      <c r="C14" s="12">
        <v>13</v>
      </c>
      <c r="D14" s="11" t="s">
        <v>30</v>
      </c>
      <c r="E14" s="12">
        <v>106.7</v>
      </c>
      <c r="F14" s="12">
        <v>109.633</v>
      </c>
      <c r="G14" s="12">
        <v>2.9329999999999998</v>
      </c>
      <c r="H14" s="12">
        <v>0</v>
      </c>
      <c r="I14" s="12">
        <v>1.0269999999999999</v>
      </c>
      <c r="J14" s="11" t="s">
        <v>9741</v>
      </c>
      <c r="K14" s="11" t="s">
        <v>9742</v>
      </c>
      <c r="L14" s="6"/>
      <c r="M14" s="6" t="s">
        <v>9755</v>
      </c>
      <c r="N14" s="5">
        <v>110.95399999999999</v>
      </c>
      <c r="O14" s="5">
        <v>111.081</v>
      </c>
    </row>
    <row r="15" spans="1:15" x14ac:dyDescent="0.15">
      <c r="A15" s="11" t="s">
        <v>28</v>
      </c>
      <c r="B15" s="11" t="s">
        <v>29</v>
      </c>
      <c r="C15" s="12">
        <v>14</v>
      </c>
      <c r="D15" s="11" t="s">
        <v>30</v>
      </c>
      <c r="E15" s="12">
        <v>116.2</v>
      </c>
      <c r="F15" s="12">
        <v>119.824</v>
      </c>
      <c r="G15" s="12">
        <v>3.6240000000000001</v>
      </c>
      <c r="H15" s="12">
        <v>0</v>
      </c>
      <c r="I15" s="12">
        <v>1.0309999999999999</v>
      </c>
      <c r="J15" s="11" t="s">
        <v>9741</v>
      </c>
      <c r="K15" s="11" t="s">
        <v>9742</v>
      </c>
      <c r="L15" s="6"/>
      <c r="M15" s="6" t="s">
        <v>9756</v>
      </c>
      <c r="N15" s="5">
        <v>116.77500000000001</v>
      </c>
      <c r="O15" s="5">
        <v>117.041</v>
      </c>
    </row>
    <row r="16" spans="1:15" x14ac:dyDescent="0.15">
      <c r="A16" s="11" t="s">
        <v>28</v>
      </c>
      <c r="B16" s="11" t="s">
        <v>29</v>
      </c>
      <c r="C16" s="12">
        <v>15</v>
      </c>
      <c r="D16" s="11" t="s">
        <v>30</v>
      </c>
      <c r="E16" s="12">
        <v>125.7</v>
      </c>
      <c r="F16" s="12">
        <v>131.374</v>
      </c>
      <c r="G16" s="12">
        <v>5.6740000000000004</v>
      </c>
      <c r="H16" s="12">
        <v>0</v>
      </c>
      <c r="I16" s="12">
        <v>1.0449999999999999</v>
      </c>
      <c r="J16" s="11" t="s">
        <v>9741</v>
      </c>
      <c r="K16" s="11" t="s">
        <v>9752</v>
      </c>
      <c r="L16" s="6"/>
      <c r="M16" s="6" t="s">
        <v>9757</v>
      </c>
      <c r="N16" s="5">
        <v>127.09099999999999</v>
      </c>
      <c r="O16" s="5">
        <v>126.702</v>
      </c>
    </row>
    <row r="17" spans="1:15" x14ac:dyDescent="0.15">
      <c r="A17" s="11" t="s">
        <v>28</v>
      </c>
      <c r="B17" s="11" t="s">
        <v>29</v>
      </c>
      <c r="C17" s="12">
        <v>16</v>
      </c>
      <c r="D17" s="11" t="s">
        <v>30</v>
      </c>
      <c r="E17" s="12">
        <v>135.19999999999999</v>
      </c>
      <c r="F17" s="12">
        <v>141.38</v>
      </c>
      <c r="G17" s="12">
        <v>6.18</v>
      </c>
      <c r="H17" s="12">
        <v>0</v>
      </c>
      <c r="I17" s="12">
        <v>1.046</v>
      </c>
      <c r="J17" s="11" t="s">
        <v>9741</v>
      </c>
      <c r="K17" s="11" t="s">
        <v>9752</v>
      </c>
      <c r="L17" s="6"/>
      <c r="M17" s="6" t="s">
        <v>9758</v>
      </c>
      <c r="N17" s="5">
        <v>138.328</v>
      </c>
      <c r="O17" s="5">
        <v>138.392</v>
      </c>
    </row>
    <row r="18" spans="1:15" x14ac:dyDescent="0.15">
      <c r="A18" s="11" t="s">
        <v>28</v>
      </c>
      <c r="B18" s="11" t="s">
        <v>29</v>
      </c>
      <c r="C18" s="12">
        <v>17</v>
      </c>
      <c r="D18" s="11" t="s">
        <v>30</v>
      </c>
      <c r="E18" s="12">
        <v>144.69999999999999</v>
      </c>
      <c r="F18" s="12">
        <v>151.786</v>
      </c>
      <c r="G18" s="12">
        <v>7.0860000000000003</v>
      </c>
      <c r="H18" s="12">
        <v>0</v>
      </c>
      <c r="I18" s="12">
        <v>1.0489999999999999</v>
      </c>
      <c r="J18" s="11" t="s">
        <v>9741</v>
      </c>
      <c r="K18" s="11" t="s">
        <v>9752</v>
      </c>
      <c r="L18" s="6"/>
      <c r="M18" s="6" t="s">
        <v>9759</v>
      </c>
      <c r="N18" s="5">
        <v>146.96799999999999</v>
      </c>
      <c r="O18" s="5">
        <v>146.70400000000001</v>
      </c>
    </row>
    <row r="19" spans="1:15" x14ac:dyDescent="0.15">
      <c r="A19" s="11" t="s">
        <v>28</v>
      </c>
      <c r="B19" s="11" t="s">
        <v>29</v>
      </c>
      <c r="C19" s="12">
        <v>18</v>
      </c>
      <c r="D19" s="11" t="s">
        <v>1619</v>
      </c>
      <c r="E19" s="12">
        <v>154.19999999999999</v>
      </c>
      <c r="F19" s="12">
        <v>161.88999999999999</v>
      </c>
      <c r="G19" s="12">
        <v>7.69</v>
      </c>
      <c r="H19" s="12">
        <v>0</v>
      </c>
      <c r="I19" s="12">
        <v>1.05</v>
      </c>
      <c r="J19" s="11" t="s">
        <v>9741</v>
      </c>
      <c r="K19" s="11" t="s">
        <v>9752</v>
      </c>
      <c r="L19" s="6"/>
      <c r="M19" s="6" t="s">
        <v>9760</v>
      </c>
      <c r="N19" s="5">
        <v>157.69499999999999</v>
      </c>
      <c r="O19" s="5">
        <v>157.20400000000001</v>
      </c>
    </row>
    <row r="20" spans="1:15" x14ac:dyDescent="0.15">
      <c r="A20" s="11" t="s">
        <v>28</v>
      </c>
      <c r="B20" s="11" t="s">
        <v>29</v>
      </c>
      <c r="C20" s="12">
        <v>19</v>
      </c>
      <c r="D20" s="11" t="s">
        <v>1619</v>
      </c>
      <c r="E20" s="12">
        <v>163.9</v>
      </c>
      <c r="F20" s="12">
        <v>172.16800000000001</v>
      </c>
      <c r="G20" s="12">
        <v>8.2680000000000007</v>
      </c>
      <c r="H20" s="12">
        <v>0</v>
      </c>
      <c r="I20" s="12">
        <v>1.05</v>
      </c>
      <c r="J20" s="11" t="s">
        <v>9741</v>
      </c>
      <c r="K20" s="11" t="s">
        <v>9752</v>
      </c>
      <c r="L20" s="6"/>
      <c r="M20" s="6" t="s">
        <v>9761</v>
      </c>
      <c r="N20" s="5">
        <v>169.10300000000001</v>
      </c>
      <c r="O20" s="5">
        <v>167.65600000000001</v>
      </c>
    </row>
    <row r="21" spans="1:15" x14ac:dyDescent="0.15">
      <c r="A21" s="11" t="s">
        <v>28</v>
      </c>
      <c r="B21" s="11" t="s">
        <v>29</v>
      </c>
      <c r="C21" s="12">
        <v>20</v>
      </c>
      <c r="D21" s="11" t="s">
        <v>1619</v>
      </c>
      <c r="E21" s="12">
        <v>173.6</v>
      </c>
      <c r="F21" s="12">
        <v>181.38900000000001</v>
      </c>
      <c r="G21" s="12">
        <v>7.7889999999999997</v>
      </c>
      <c r="H21" s="12">
        <v>0</v>
      </c>
      <c r="I21" s="12">
        <v>1.0449999999999999</v>
      </c>
      <c r="J21" s="11" t="s">
        <v>9741</v>
      </c>
      <c r="K21" s="11" t="s">
        <v>9752</v>
      </c>
      <c r="L21" s="6"/>
      <c r="M21" s="6" t="s">
        <v>9762</v>
      </c>
      <c r="N21" s="5">
        <v>175.142</v>
      </c>
      <c r="O21" s="5">
        <v>174.07300000000001</v>
      </c>
    </row>
    <row r="22" spans="1:15" x14ac:dyDescent="0.15">
      <c r="A22" s="11" t="s">
        <v>28</v>
      </c>
      <c r="B22" s="11" t="s">
        <v>29</v>
      </c>
      <c r="C22" s="12">
        <v>21</v>
      </c>
      <c r="D22" s="11" t="s">
        <v>1619</v>
      </c>
      <c r="E22" s="12">
        <v>183.3</v>
      </c>
      <c r="F22" s="12">
        <v>191.197</v>
      </c>
      <c r="G22" s="12">
        <v>7.8970000000000002</v>
      </c>
      <c r="H22" s="12">
        <v>0</v>
      </c>
      <c r="I22" s="12">
        <v>1.0429999999999999</v>
      </c>
      <c r="J22" s="11" t="s">
        <v>9741</v>
      </c>
      <c r="K22" s="11" t="s">
        <v>9742</v>
      </c>
      <c r="L22" s="6"/>
      <c r="M22" s="6" t="s">
        <v>9763</v>
      </c>
      <c r="N22" s="5">
        <v>189.82400000000001</v>
      </c>
      <c r="O22" s="5">
        <v>189.72900000000001</v>
      </c>
    </row>
    <row r="23" spans="1:15" x14ac:dyDescent="0.15">
      <c r="A23" s="11" t="s">
        <v>28</v>
      </c>
      <c r="B23" s="11" t="s">
        <v>29</v>
      </c>
      <c r="C23" s="12">
        <v>22</v>
      </c>
      <c r="D23" s="11" t="s">
        <v>1619</v>
      </c>
      <c r="E23" s="12">
        <v>193</v>
      </c>
      <c r="F23" s="12">
        <v>201.386</v>
      </c>
      <c r="G23" s="12">
        <v>8.3859999999999992</v>
      </c>
      <c r="H23" s="12">
        <v>0</v>
      </c>
      <c r="I23" s="12">
        <v>1.0429999999999999</v>
      </c>
      <c r="J23" s="11" t="s">
        <v>9741</v>
      </c>
      <c r="K23" s="11" t="s">
        <v>9742</v>
      </c>
      <c r="L23" s="6"/>
      <c r="M23" s="6" t="s">
        <v>9764</v>
      </c>
      <c r="N23" s="5">
        <v>198.041</v>
      </c>
      <c r="O23" s="5">
        <v>198.06</v>
      </c>
    </row>
    <row r="24" spans="1:15" x14ac:dyDescent="0.15">
      <c r="A24" s="11" t="s">
        <v>28</v>
      </c>
      <c r="B24" s="11" t="s">
        <v>29</v>
      </c>
      <c r="C24" s="12">
        <v>23</v>
      </c>
      <c r="D24" s="11" t="s">
        <v>1619</v>
      </c>
      <c r="E24" s="12">
        <v>202.7</v>
      </c>
      <c r="F24" s="12">
        <v>210.465</v>
      </c>
      <c r="G24" s="12">
        <v>7.7649999999999997</v>
      </c>
      <c r="H24" s="12">
        <v>0</v>
      </c>
      <c r="I24" s="12">
        <v>1.038</v>
      </c>
      <c r="J24" s="11" t="s">
        <v>9741</v>
      </c>
      <c r="K24" s="11" t="s">
        <v>9742</v>
      </c>
      <c r="L24" s="6"/>
      <c r="M24" s="6" t="s">
        <v>9765</v>
      </c>
      <c r="N24" s="5">
        <v>204.875</v>
      </c>
      <c r="O24" s="5">
        <v>205.49</v>
      </c>
    </row>
    <row r="25" spans="1:15" x14ac:dyDescent="0.15">
      <c r="A25" s="11" t="s">
        <v>28</v>
      </c>
      <c r="B25" s="11" t="s">
        <v>29</v>
      </c>
      <c r="C25" s="12">
        <v>24</v>
      </c>
      <c r="D25" s="11" t="s">
        <v>1619</v>
      </c>
      <c r="E25" s="12">
        <v>212.4</v>
      </c>
      <c r="F25" s="12">
        <v>219.68799999999999</v>
      </c>
      <c r="G25" s="12">
        <v>7.2880000000000003</v>
      </c>
      <c r="H25" s="12">
        <v>0</v>
      </c>
      <c r="I25" s="12">
        <v>1.034</v>
      </c>
      <c r="J25" s="11" t="s">
        <v>9741</v>
      </c>
      <c r="K25" s="11" t="s">
        <v>9752</v>
      </c>
      <c r="L25" s="6"/>
      <c r="M25" s="6" t="s">
        <v>9766</v>
      </c>
      <c r="N25" s="5">
        <v>213.87899999999999</v>
      </c>
      <c r="O25" s="5">
        <v>214.886</v>
      </c>
    </row>
    <row r="26" spans="1:15" x14ac:dyDescent="0.15">
      <c r="A26" s="11" t="s">
        <v>28</v>
      </c>
      <c r="B26" s="11" t="s">
        <v>29</v>
      </c>
      <c r="C26" s="12">
        <v>25</v>
      </c>
      <c r="D26" s="11" t="s">
        <v>1619</v>
      </c>
      <c r="E26" s="12">
        <v>222.1</v>
      </c>
      <c r="F26" s="12">
        <v>229.99</v>
      </c>
      <c r="G26" s="12">
        <v>7.89</v>
      </c>
      <c r="H26" s="12">
        <v>0</v>
      </c>
      <c r="I26" s="12">
        <v>1.036</v>
      </c>
      <c r="J26" s="11" t="s">
        <v>9741</v>
      </c>
      <c r="K26" s="11" t="s">
        <v>9742</v>
      </c>
      <c r="L26" s="6"/>
      <c r="M26" s="6" t="s">
        <v>9767</v>
      </c>
      <c r="N26" s="5">
        <v>222.577</v>
      </c>
      <c r="O26" s="5">
        <v>223.798</v>
      </c>
    </row>
    <row r="27" spans="1:15" x14ac:dyDescent="0.15">
      <c r="A27" s="11" t="s">
        <v>28</v>
      </c>
      <c r="B27" s="11" t="s">
        <v>29</v>
      </c>
      <c r="C27" s="12">
        <v>26</v>
      </c>
      <c r="D27" s="11" t="s">
        <v>1619</v>
      </c>
      <c r="E27" s="12">
        <v>226.9</v>
      </c>
      <c r="F27" s="12">
        <v>235.11699999999999</v>
      </c>
      <c r="G27" s="12">
        <v>8.2170000000000005</v>
      </c>
      <c r="H27" s="12">
        <v>0</v>
      </c>
      <c r="I27" s="12">
        <v>1.036</v>
      </c>
      <c r="J27" s="11" t="s">
        <v>9741</v>
      </c>
      <c r="K27" s="11" t="s">
        <v>9752</v>
      </c>
      <c r="L27" s="6"/>
      <c r="M27" s="6" t="s">
        <v>9768</v>
      </c>
      <c r="N27" s="5">
        <v>226.035</v>
      </c>
      <c r="O27" s="5">
        <v>227.43199999999999</v>
      </c>
    </row>
    <row r="28" spans="1:15" x14ac:dyDescent="0.15">
      <c r="A28" s="11" t="s">
        <v>28</v>
      </c>
      <c r="B28" s="11" t="s">
        <v>29</v>
      </c>
      <c r="C28" s="12">
        <v>27</v>
      </c>
      <c r="D28" s="11" t="s">
        <v>1619</v>
      </c>
      <c r="E28" s="12">
        <v>231.8</v>
      </c>
      <c r="F28" s="12">
        <v>240.62100000000001</v>
      </c>
      <c r="G28" s="12">
        <v>8.8209999999999997</v>
      </c>
      <c r="H28" s="12">
        <v>0</v>
      </c>
      <c r="I28" s="12">
        <v>1.038</v>
      </c>
      <c r="J28" s="11" t="s">
        <v>9741</v>
      </c>
      <c r="K28" s="11" t="s">
        <v>9742</v>
      </c>
      <c r="L28" s="6"/>
      <c r="M28" s="6" t="s">
        <v>9769</v>
      </c>
      <c r="N28" s="5">
        <v>233.666</v>
      </c>
      <c r="O28" s="5">
        <v>234.50899999999999</v>
      </c>
    </row>
    <row r="29" spans="1:15" x14ac:dyDescent="0.15">
      <c r="A29" s="11" t="s">
        <v>28</v>
      </c>
      <c r="B29" s="11" t="s">
        <v>29</v>
      </c>
      <c r="C29" s="12">
        <v>28</v>
      </c>
      <c r="D29" s="11" t="s">
        <v>1619</v>
      </c>
      <c r="E29" s="12">
        <v>236.6</v>
      </c>
      <c r="F29" s="12">
        <v>245.69800000000001</v>
      </c>
      <c r="G29" s="12">
        <v>9.0980000000000008</v>
      </c>
      <c r="H29" s="12">
        <v>0</v>
      </c>
      <c r="I29" s="12">
        <v>1.038</v>
      </c>
      <c r="J29" s="11" t="s">
        <v>9741</v>
      </c>
      <c r="K29" s="11" t="s">
        <v>9752</v>
      </c>
      <c r="L29" s="6"/>
      <c r="M29" s="6" t="s">
        <v>9770</v>
      </c>
      <c r="N29" s="5">
        <v>237.68600000000001</v>
      </c>
      <c r="O29" s="5">
        <v>238.20099999999999</v>
      </c>
    </row>
    <row r="30" spans="1:15" x14ac:dyDescent="0.15">
      <c r="A30" s="11" t="s">
        <v>28</v>
      </c>
      <c r="B30" s="11" t="s">
        <v>29</v>
      </c>
      <c r="C30" s="12">
        <v>29</v>
      </c>
      <c r="D30" s="11" t="s">
        <v>1619</v>
      </c>
      <c r="E30" s="12">
        <v>241.5</v>
      </c>
      <c r="F30" s="12">
        <v>251.27799999999999</v>
      </c>
      <c r="G30" s="12">
        <v>9.7780000000000005</v>
      </c>
      <c r="H30" s="12">
        <v>0</v>
      </c>
      <c r="I30" s="12">
        <v>1.04</v>
      </c>
      <c r="J30" s="11" t="s">
        <v>9741</v>
      </c>
      <c r="K30" s="11" t="s">
        <v>9742</v>
      </c>
      <c r="L30" s="6"/>
      <c r="M30" s="6" t="s">
        <v>9771</v>
      </c>
      <c r="N30" s="5">
        <v>243.011</v>
      </c>
      <c r="O30" s="5">
        <v>242.79599999999999</v>
      </c>
    </row>
    <row r="31" spans="1:15" x14ac:dyDescent="0.15">
      <c r="A31" s="11" t="s">
        <v>28</v>
      </c>
      <c r="B31" s="11" t="s">
        <v>29</v>
      </c>
      <c r="C31" s="12">
        <v>30</v>
      </c>
      <c r="D31" s="11" t="s">
        <v>1619</v>
      </c>
      <c r="E31" s="12">
        <v>246.3</v>
      </c>
      <c r="F31" s="12">
        <v>256.279</v>
      </c>
      <c r="G31" s="12">
        <v>9.9789999999999992</v>
      </c>
      <c r="H31" s="12">
        <v>0</v>
      </c>
      <c r="I31" s="12">
        <v>1.0409999999999999</v>
      </c>
      <c r="J31" s="11" t="s">
        <v>9741</v>
      </c>
      <c r="K31" s="11" t="s">
        <v>9752</v>
      </c>
      <c r="L31" s="6"/>
      <c r="M31" s="6" t="s">
        <v>9772</v>
      </c>
      <c r="N31" s="5">
        <v>248.25800000000001</v>
      </c>
      <c r="O31" s="5">
        <v>247.94200000000001</v>
      </c>
    </row>
    <row r="32" spans="1:15" x14ac:dyDescent="0.15">
      <c r="A32" s="11" t="s">
        <v>28</v>
      </c>
      <c r="B32" s="11" t="s">
        <v>29</v>
      </c>
      <c r="C32" s="12">
        <v>31</v>
      </c>
      <c r="D32" s="11" t="s">
        <v>1619</v>
      </c>
      <c r="E32" s="12">
        <v>251.2</v>
      </c>
      <c r="F32" s="12">
        <v>261.53199999999998</v>
      </c>
      <c r="G32" s="12">
        <v>10.332000000000001</v>
      </c>
      <c r="H32" s="12">
        <v>0</v>
      </c>
      <c r="I32" s="12">
        <v>1.0409999999999999</v>
      </c>
      <c r="J32" s="11" t="s">
        <v>9741</v>
      </c>
      <c r="K32" s="11" t="s">
        <v>9742</v>
      </c>
      <c r="L32" s="6"/>
      <c r="M32" s="6" t="s">
        <v>9773</v>
      </c>
      <c r="N32" s="5">
        <v>253.47800000000001</v>
      </c>
      <c r="O32" s="5">
        <v>252.935</v>
      </c>
    </row>
    <row r="33" spans="1:15" x14ac:dyDescent="0.15">
      <c r="A33" s="11" t="s">
        <v>28</v>
      </c>
      <c r="B33" s="11" t="s">
        <v>29</v>
      </c>
      <c r="C33" s="12">
        <v>32</v>
      </c>
      <c r="D33" s="11" t="s">
        <v>1619</v>
      </c>
      <c r="E33" s="12">
        <v>256</v>
      </c>
      <c r="F33" s="12">
        <v>266.60899999999998</v>
      </c>
      <c r="G33" s="12">
        <v>10.609</v>
      </c>
      <c r="H33" s="12">
        <v>0</v>
      </c>
      <c r="I33" s="12">
        <v>1.0409999999999999</v>
      </c>
      <c r="J33" s="11" t="s">
        <v>9741</v>
      </c>
      <c r="K33" s="11" t="s">
        <v>9742</v>
      </c>
      <c r="L33" s="6"/>
      <c r="M33" s="6" t="s">
        <v>9774</v>
      </c>
      <c r="N33" s="5">
        <v>258.61200000000002</v>
      </c>
      <c r="O33" s="5">
        <v>257.666</v>
      </c>
    </row>
    <row r="34" spans="1:15" x14ac:dyDescent="0.15">
      <c r="A34" s="11" t="s">
        <v>28</v>
      </c>
      <c r="B34" s="11" t="s">
        <v>29</v>
      </c>
      <c r="C34" s="12">
        <v>33</v>
      </c>
      <c r="D34" s="11" t="s">
        <v>1619</v>
      </c>
      <c r="E34" s="12">
        <v>260.89999999999998</v>
      </c>
      <c r="F34" s="12">
        <v>272.51600000000002</v>
      </c>
      <c r="G34" s="12">
        <v>11.616</v>
      </c>
      <c r="H34" s="12">
        <v>0</v>
      </c>
      <c r="I34" s="12">
        <v>1.0449999999999999</v>
      </c>
      <c r="J34" s="11" t="s">
        <v>9741</v>
      </c>
      <c r="K34" s="11" t="s">
        <v>9742</v>
      </c>
      <c r="L34" s="6"/>
      <c r="M34" s="6" t="s">
        <v>9775</v>
      </c>
      <c r="N34" s="5">
        <v>263.56</v>
      </c>
      <c r="O34" s="5">
        <v>261.27999999999997</v>
      </c>
    </row>
    <row r="35" spans="1:15" x14ac:dyDescent="0.15">
      <c r="A35" s="11" t="s">
        <v>28</v>
      </c>
      <c r="B35" s="11" t="s">
        <v>29</v>
      </c>
      <c r="C35" s="12">
        <v>34</v>
      </c>
      <c r="D35" s="11" t="s">
        <v>1619</v>
      </c>
      <c r="E35" s="12">
        <v>265.7</v>
      </c>
      <c r="F35" s="12">
        <v>277.61799999999999</v>
      </c>
      <c r="G35" s="12">
        <v>11.917999999999999</v>
      </c>
      <c r="H35" s="12">
        <v>0</v>
      </c>
      <c r="I35" s="12">
        <v>1.0449999999999999</v>
      </c>
      <c r="J35" s="11" t="s">
        <v>9741</v>
      </c>
      <c r="K35" s="11" t="s">
        <v>9742</v>
      </c>
      <c r="L35" s="6"/>
      <c r="M35" s="6" t="s">
        <v>9776</v>
      </c>
      <c r="N35" s="5">
        <v>268.47800000000001</v>
      </c>
      <c r="O35" s="5">
        <v>266.24799999999999</v>
      </c>
    </row>
    <row r="36" spans="1:15" x14ac:dyDescent="0.15">
      <c r="A36" s="11" t="s">
        <v>28</v>
      </c>
      <c r="B36" s="11" t="s">
        <v>29</v>
      </c>
      <c r="C36" s="12">
        <v>35</v>
      </c>
      <c r="D36" s="11" t="s">
        <v>1619</v>
      </c>
      <c r="E36" s="12">
        <v>270.60000000000002</v>
      </c>
      <c r="F36" s="12">
        <v>283.52499999999998</v>
      </c>
      <c r="G36" s="12">
        <v>12.925000000000001</v>
      </c>
      <c r="H36" s="12">
        <v>0</v>
      </c>
      <c r="I36" s="12">
        <v>1.048</v>
      </c>
      <c r="J36" s="11" t="s">
        <v>9741</v>
      </c>
      <c r="K36" s="11" t="s">
        <v>9742</v>
      </c>
      <c r="L36" s="6"/>
      <c r="M36" s="6" t="s">
        <v>9777</v>
      </c>
      <c r="N36" s="5">
        <v>276.29199999999997</v>
      </c>
      <c r="O36" s="5">
        <v>273.709</v>
      </c>
    </row>
    <row r="37" spans="1:15" x14ac:dyDescent="0.15">
      <c r="A37" s="11" t="s">
        <v>28</v>
      </c>
      <c r="B37" s="11" t="s">
        <v>29</v>
      </c>
      <c r="C37" s="12">
        <v>36</v>
      </c>
      <c r="D37" s="11" t="s">
        <v>1619</v>
      </c>
      <c r="E37" s="12">
        <v>275.39999999999998</v>
      </c>
      <c r="F37" s="12">
        <v>288.45100000000002</v>
      </c>
      <c r="G37" s="12">
        <v>13.051</v>
      </c>
      <c r="H37" s="12">
        <v>0</v>
      </c>
      <c r="I37" s="12">
        <v>1.0469999999999999</v>
      </c>
      <c r="J37" s="11" t="s">
        <v>9741</v>
      </c>
      <c r="K37" s="11" t="s">
        <v>9742</v>
      </c>
      <c r="L37" s="6"/>
      <c r="M37" s="6" t="s">
        <v>9778</v>
      </c>
      <c r="N37" s="5">
        <v>280.97000000000003</v>
      </c>
      <c r="O37" s="5">
        <v>278.91000000000003</v>
      </c>
    </row>
    <row r="38" spans="1:15" x14ac:dyDescent="0.15">
      <c r="A38" s="11" t="s">
        <v>28</v>
      </c>
      <c r="B38" s="11" t="s">
        <v>29</v>
      </c>
      <c r="C38" s="12">
        <v>37</v>
      </c>
      <c r="D38" s="11" t="s">
        <v>1619</v>
      </c>
      <c r="E38" s="12">
        <v>280.3</v>
      </c>
      <c r="F38" s="12">
        <v>293.32600000000002</v>
      </c>
      <c r="G38" s="12">
        <v>13.026</v>
      </c>
      <c r="H38" s="12">
        <v>0</v>
      </c>
      <c r="I38" s="12">
        <v>1.046</v>
      </c>
      <c r="J38" s="11" t="s">
        <v>9741</v>
      </c>
      <c r="K38" s="11" t="s">
        <v>9742</v>
      </c>
      <c r="L38" s="6"/>
      <c r="M38" s="6" t="s">
        <v>9779</v>
      </c>
      <c r="N38" s="5">
        <v>284.738</v>
      </c>
      <c r="O38" s="5">
        <v>282.35500000000002</v>
      </c>
    </row>
    <row r="39" spans="1:15" x14ac:dyDescent="0.15">
      <c r="A39" s="11" t="s">
        <v>28</v>
      </c>
      <c r="B39" s="11" t="s">
        <v>29</v>
      </c>
      <c r="C39" s="12">
        <v>38</v>
      </c>
      <c r="D39" s="11" t="s">
        <v>1619</v>
      </c>
      <c r="E39" s="12">
        <v>285.10000000000002</v>
      </c>
      <c r="F39" s="12">
        <v>298.101</v>
      </c>
      <c r="G39" s="12">
        <v>13.000999999999999</v>
      </c>
      <c r="H39" s="12">
        <v>0</v>
      </c>
      <c r="I39" s="12">
        <v>1.046</v>
      </c>
      <c r="J39" s="11" t="s">
        <v>9741</v>
      </c>
      <c r="K39" s="11" t="s">
        <v>9742</v>
      </c>
      <c r="L39" s="6"/>
      <c r="M39" s="6" t="s">
        <v>9780</v>
      </c>
      <c r="N39" s="5">
        <v>287.21199999999999</v>
      </c>
      <c r="O39" s="5">
        <v>286.12299999999999</v>
      </c>
    </row>
    <row r="40" spans="1:15" x14ac:dyDescent="0.15">
      <c r="A40" s="11" t="s">
        <v>28</v>
      </c>
      <c r="B40" s="11" t="s">
        <v>29</v>
      </c>
      <c r="C40" s="12">
        <v>39</v>
      </c>
      <c r="D40" s="11" t="s">
        <v>1619</v>
      </c>
      <c r="E40" s="12">
        <v>294.8</v>
      </c>
      <c r="F40" s="12">
        <v>307.322</v>
      </c>
      <c r="G40" s="12">
        <v>12.522</v>
      </c>
      <c r="H40" s="12">
        <v>0</v>
      </c>
      <c r="I40" s="12">
        <v>1.042</v>
      </c>
      <c r="J40" s="11" t="s">
        <v>9741</v>
      </c>
      <c r="K40" s="11" t="s">
        <v>9742</v>
      </c>
      <c r="L40" s="6"/>
      <c r="M40" s="6" t="s">
        <v>9781</v>
      </c>
      <c r="N40" s="5">
        <v>296.83800000000002</v>
      </c>
      <c r="O40" s="5">
        <v>295.26100000000002</v>
      </c>
    </row>
    <row r="41" spans="1:15" x14ac:dyDescent="0.15">
      <c r="A41" s="11" t="s">
        <v>28</v>
      </c>
      <c r="B41" s="11" t="s">
        <v>29</v>
      </c>
      <c r="C41" s="12">
        <v>40</v>
      </c>
      <c r="D41" s="11" t="s">
        <v>1619</v>
      </c>
      <c r="E41" s="12">
        <v>299.7</v>
      </c>
      <c r="F41" s="12">
        <v>312.77600000000001</v>
      </c>
      <c r="G41" s="12">
        <v>13.076000000000001</v>
      </c>
      <c r="H41" s="12">
        <v>0</v>
      </c>
      <c r="I41" s="12">
        <v>1.044</v>
      </c>
      <c r="J41" s="11" t="s">
        <v>9741</v>
      </c>
      <c r="K41" s="11" t="s">
        <v>9742</v>
      </c>
      <c r="L41" s="6"/>
      <c r="M41" s="6" t="s">
        <v>9782</v>
      </c>
      <c r="N41" s="5">
        <v>302.22500000000002</v>
      </c>
      <c r="O41" s="5">
        <v>300.11900000000003</v>
      </c>
    </row>
    <row r="42" spans="1:15" x14ac:dyDescent="0.15">
      <c r="A42" s="11" t="s">
        <v>28</v>
      </c>
      <c r="B42" s="11" t="s">
        <v>29</v>
      </c>
      <c r="C42" s="12">
        <v>41</v>
      </c>
      <c r="D42" s="11" t="s">
        <v>1619</v>
      </c>
      <c r="E42" s="12">
        <v>304.5</v>
      </c>
      <c r="F42" s="12">
        <v>317.702</v>
      </c>
      <c r="G42" s="12">
        <v>13.202</v>
      </c>
      <c r="H42" s="12">
        <v>0</v>
      </c>
      <c r="I42" s="12">
        <v>1.0429999999999999</v>
      </c>
      <c r="J42" s="11" t="s">
        <v>9741</v>
      </c>
      <c r="K42" s="11" t="s">
        <v>9752</v>
      </c>
      <c r="L42" s="6"/>
      <c r="M42" s="6" t="s">
        <v>9783</v>
      </c>
      <c r="N42" s="5">
        <v>307.02800000000002</v>
      </c>
      <c r="O42" s="5">
        <v>306.43200000000002</v>
      </c>
    </row>
    <row r="43" spans="1:15" x14ac:dyDescent="0.15">
      <c r="A43" s="11" t="s">
        <v>28</v>
      </c>
      <c r="B43" s="11" t="s">
        <v>29</v>
      </c>
      <c r="C43" s="12">
        <v>42</v>
      </c>
      <c r="D43" s="11" t="s">
        <v>1619</v>
      </c>
      <c r="E43" s="12">
        <v>309.39999999999998</v>
      </c>
      <c r="F43" s="12">
        <v>322.3</v>
      </c>
      <c r="G43" s="12">
        <v>12.9</v>
      </c>
      <c r="H43" s="12">
        <v>0</v>
      </c>
      <c r="I43" s="12">
        <v>1.042</v>
      </c>
      <c r="J43" s="11" t="s">
        <v>9741</v>
      </c>
      <c r="K43" s="11" t="s">
        <v>9742</v>
      </c>
      <c r="L43" s="6"/>
      <c r="M43" s="6" t="s">
        <v>9784</v>
      </c>
      <c r="N43" s="5">
        <v>311.589</v>
      </c>
      <c r="O43" s="5">
        <v>311.43200000000002</v>
      </c>
    </row>
    <row r="44" spans="1:15" x14ac:dyDescent="0.15">
      <c r="A44" s="11" t="s">
        <v>28</v>
      </c>
      <c r="B44" s="11" t="s">
        <v>29</v>
      </c>
      <c r="C44" s="12">
        <v>43</v>
      </c>
      <c r="D44" s="11" t="s">
        <v>1619</v>
      </c>
      <c r="E44" s="12">
        <v>314.2</v>
      </c>
      <c r="F44" s="12">
        <v>326.62200000000001</v>
      </c>
      <c r="G44" s="12">
        <v>12.422000000000001</v>
      </c>
      <c r="H44" s="12">
        <v>0</v>
      </c>
      <c r="I44" s="12">
        <v>1.04</v>
      </c>
      <c r="J44" s="11" t="s">
        <v>9741</v>
      </c>
      <c r="K44" s="11" t="s">
        <v>9742</v>
      </c>
      <c r="L44" s="6"/>
      <c r="M44" s="6" t="s">
        <v>9785</v>
      </c>
      <c r="N44" s="5">
        <v>315.02800000000002</v>
      </c>
      <c r="O44" s="5">
        <v>315.43700000000001</v>
      </c>
    </row>
    <row r="45" spans="1:15" x14ac:dyDescent="0.15">
      <c r="A45" s="11" t="s">
        <v>28</v>
      </c>
      <c r="B45" s="11" t="s">
        <v>29</v>
      </c>
      <c r="C45" s="12">
        <v>44</v>
      </c>
      <c r="D45" s="11" t="s">
        <v>1619</v>
      </c>
      <c r="E45" s="12">
        <v>323.89999999999998</v>
      </c>
      <c r="F45" s="12">
        <v>336.524</v>
      </c>
      <c r="G45" s="12">
        <v>12.624000000000001</v>
      </c>
      <c r="H45" s="12">
        <v>0</v>
      </c>
      <c r="I45" s="12">
        <v>1.0389999999999999</v>
      </c>
      <c r="J45" s="11" t="s">
        <v>9741</v>
      </c>
      <c r="K45" s="11" t="s">
        <v>9742</v>
      </c>
      <c r="L45" s="6"/>
      <c r="M45" s="6" t="s">
        <v>9786</v>
      </c>
      <c r="N45" s="5">
        <v>325.67599999999999</v>
      </c>
      <c r="O45" s="5">
        <v>326.96499999999997</v>
      </c>
    </row>
    <row r="46" spans="1:15" x14ac:dyDescent="0.15">
      <c r="A46" s="11" t="s">
        <v>28</v>
      </c>
      <c r="B46" s="11" t="s">
        <v>29</v>
      </c>
      <c r="C46" s="12">
        <v>45</v>
      </c>
      <c r="D46" s="11" t="s">
        <v>1619</v>
      </c>
      <c r="E46" s="12">
        <v>328.8</v>
      </c>
      <c r="F46" s="12">
        <v>341.55</v>
      </c>
      <c r="G46" s="12">
        <v>12.75</v>
      </c>
      <c r="H46" s="12">
        <v>0</v>
      </c>
      <c r="I46" s="12">
        <v>1.0389999999999999</v>
      </c>
      <c r="J46" s="11" t="s">
        <v>9741</v>
      </c>
      <c r="K46" s="11" t="s">
        <v>9742</v>
      </c>
      <c r="L46" s="6"/>
      <c r="M46" s="6" t="s">
        <v>9787</v>
      </c>
      <c r="N46" s="5">
        <v>330.60399999999998</v>
      </c>
      <c r="O46" s="5">
        <v>331.54</v>
      </c>
    </row>
    <row r="47" spans="1:15" x14ac:dyDescent="0.15">
      <c r="A47" s="11" t="s">
        <v>28</v>
      </c>
      <c r="B47" s="11" t="s">
        <v>29</v>
      </c>
      <c r="C47" s="12">
        <v>46</v>
      </c>
      <c r="D47" s="11" t="s">
        <v>1619</v>
      </c>
      <c r="E47" s="12">
        <v>333.6</v>
      </c>
      <c r="F47" s="12">
        <v>346.14800000000002</v>
      </c>
      <c r="G47" s="12">
        <v>12.548</v>
      </c>
      <c r="H47" s="12">
        <v>0</v>
      </c>
      <c r="I47" s="12">
        <v>1.038</v>
      </c>
      <c r="J47" s="11" t="s">
        <v>9741</v>
      </c>
      <c r="K47" s="11" t="s">
        <v>9752</v>
      </c>
      <c r="L47" s="6"/>
      <c r="M47" s="6" t="s">
        <v>9788</v>
      </c>
      <c r="N47" s="5">
        <v>335.54899999999998</v>
      </c>
      <c r="O47" s="5">
        <v>334.15800000000002</v>
      </c>
    </row>
    <row r="48" spans="1:15" x14ac:dyDescent="0.15">
      <c r="A48" s="11" t="s">
        <v>28</v>
      </c>
      <c r="B48" s="11" t="s">
        <v>29</v>
      </c>
      <c r="C48" s="12">
        <v>47</v>
      </c>
      <c r="D48" s="11" t="s">
        <v>1619</v>
      </c>
      <c r="E48" s="12">
        <v>338.5</v>
      </c>
      <c r="F48" s="12">
        <v>350.97199999999998</v>
      </c>
      <c r="G48" s="12">
        <v>12.472</v>
      </c>
      <c r="H48" s="12">
        <v>0</v>
      </c>
      <c r="I48" s="12">
        <v>1.0369999999999999</v>
      </c>
      <c r="J48" s="11" t="s">
        <v>9741</v>
      </c>
      <c r="K48" s="11" t="s">
        <v>9752</v>
      </c>
      <c r="L48" s="6"/>
      <c r="M48" s="6" t="s">
        <v>9789</v>
      </c>
      <c r="N48" s="5">
        <v>341.399</v>
      </c>
      <c r="O48" s="5">
        <v>339.80799999999999</v>
      </c>
    </row>
    <row r="49" spans="1:15" x14ac:dyDescent="0.15">
      <c r="A49" s="11" t="s">
        <v>28</v>
      </c>
      <c r="B49" s="11" t="s">
        <v>29</v>
      </c>
      <c r="C49" s="12">
        <v>48</v>
      </c>
      <c r="D49" s="11" t="s">
        <v>1619</v>
      </c>
      <c r="E49" s="12">
        <v>343.3</v>
      </c>
      <c r="F49" s="12">
        <v>356.62799999999999</v>
      </c>
      <c r="G49" s="12">
        <v>13.327999999999999</v>
      </c>
      <c r="H49" s="12">
        <v>0</v>
      </c>
      <c r="I49" s="12">
        <v>1.0389999999999999</v>
      </c>
      <c r="J49" s="11" t="s">
        <v>9741</v>
      </c>
      <c r="K49" s="11" t="s">
        <v>9742</v>
      </c>
      <c r="L49" s="6"/>
      <c r="M49" s="6" t="s">
        <v>9790</v>
      </c>
      <c r="N49" s="5">
        <v>345.99700000000001</v>
      </c>
      <c r="O49" s="5">
        <v>343.87700000000001</v>
      </c>
    </row>
    <row r="50" spans="1:15" x14ac:dyDescent="0.15">
      <c r="A50" s="11" t="s">
        <v>28</v>
      </c>
      <c r="B50" s="11" t="s">
        <v>29</v>
      </c>
      <c r="C50" s="12">
        <v>49</v>
      </c>
      <c r="D50" s="11" t="s">
        <v>1619</v>
      </c>
      <c r="E50" s="12">
        <v>348.2</v>
      </c>
      <c r="F50" s="12">
        <v>360.97399999999999</v>
      </c>
      <c r="G50" s="12">
        <v>12.773999999999999</v>
      </c>
      <c r="H50" s="12">
        <v>0</v>
      </c>
      <c r="I50" s="12">
        <v>1.0369999999999999</v>
      </c>
      <c r="J50" s="11" t="s">
        <v>9741</v>
      </c>
      <c r="K50" s="11" t="s">
        <v>9752</v>
      </c>
      <c r="L50" s="6"/>
      <c r="M50" s="6" t="s">
        <v>9791</v>
      </c>
      <c r="N50" s="5">
        <v>347.69799999999998</v>
      </c>
      <c r="O50" s="5">
        <v>349.51400000000001</v>
      </c>
    </row>
    <row r="51" spans="1:15" x14ac:dyDescent="0.15">
      <c r="A51" s="11" t="s">
        <v>28</v>
      </c>
      <c r="B51" s="11" t="s">
        <v>3366</v>
      </c>
      <c r="C51" s="12">
        <v>1</v>
      </c>
      <c r="D51" s="11" t="s">
        <v>30</v>
      </c>
      <c r="E51" s="12">
        <v>0</v>
      </c>
      <c r="F51" s="12">
        <v>0.10299999999999999</v>
      </c>
      <c r="G51" s="12">
        <v>0.10299999999999999</v>
      </c>
      <c r="H51" s="12">
        <v>0</v>
      </c>
      <c r="I51" s="12">
        <v>0</v>
      </c>
      <c r="J51" s="11" t="s">
        <v>9740</v>
      </c>
      <c r="K51" s="6"/>
      <c r="L51" s="6"/>
      <c r="M51" s="6"/>
      <c r="N51" s="6"/>
      <c r="O51" s="6"/>
    </row>
    <row r="52" spans="1:15" x14ac:dyDescent="0.15">
      <c r="A52" s="11" t="s">
        <v>28</v>
      </c>
      <c r="B52" s="11" t="s">
        <v>3366</v>
      </c>
      <c r="C52" s="12">
        <v>2</v>
      </c>
      <c r="D52" s="11" t="s">
        <v>30</v>
      </c>
      <c r="E52" s="12">
        <v>5.8</v>
      </c>
      <c r="F52" s="12">
        <v>6.2880000000000003</v>
      </c>
      <c r="G52" s="12">
        <v>0.48799999999999999</v>
      </c>
      <c r="H52" s="12">
        <v>0</v>
      </c>
      <c r="I52" s="12">
        <v>1.0840000000000001</v>
      </c>
      <c r="J52" s="11" t="s">
        <v>9741</v>
      </c>
      <c r="K52" s="11" t="s">
        <v>9742</v>
      </c>
      <c r="L52" s="6"/>
      <c r="M52" s="6" t="s">
        <v>9792</v>
      </c>
      <c r="N52" s="5">
        <v>7.4560000000000004</v>
      </c>
      <c r="O52" s="5">
        <v>6.6840000000000002</v>
      </c>
    </row>
    <row r="53" spans="1:15" x14ac:dyDescent="0.15">
      <c r="A53" s="11" t="s">
        <v>28</v>
      </c>
      <c r="B53" s="11" t="s">
        <v>3366</v>
      </c>
      <c r="C53" s="12">
        <v>3</v>
      </c>
      <c r="D53" s="11" t="s">
        <v>30</v>
      </c>
      <c r="E53" s="12">
        <v>15.3</v>
      </c>
      <c r="F53" s="12">
        <v>15.186</v>
      </c>
      <c r="G53" s="12">
        <v>-0.114</v>
      </c>
      <c r="H53" s="12">
        <v>0</v>
      </c>
      <c r="I53" s="12">
        <v>0.99299999999999999</v>
      </c>
      <c r="J53" s="11" t="s">
        <v>9741</v>
      </c>
      <c r="K53" s="11" t="s">
        <v>9742</v>
      </c>
      <c r="L53" s="6"/>
      <c r="M53" s="6" t="s">
        <v>9793</v>
      </c>
      <c r="N53" s="5">
        <v>18.466000000000001</v>
      </c>
      <c r="O53" s="5">
        <v>20.111999999999998</v>
      </c>
    </row>
    <row r="54" spans="1:15" x14ac:dyDescent="0.15">
      <c r="A54" s="11" t="s">
        <v>28</v>
      </c>
      <c r="B54" s="11" t="s">
        <v>3366</v>
      </c>
      <c r="C54" s="12">
        <v>4</v>
      </c>
      <c r="D54" s="11" t="s">
        <v>30</v>
      </c>
      <c r="E54" s="12">
        <v>24.8</v>
      </c>
      <c r="F54" s="12">
        <v>24.841000000000001</v>
      </c>
      <c r="G54" s="12">
        <v>4.1000000000000002E-2</v>
      </c>
      <c r="H54" s="12">
        <v>0</v>
      </c>
      <c r="I54" s="12">
        <v>1.002</v>
      </c>
      <c r="J54" s="11" t="s">
        <v>9741</v>
      </c>
      <c r="K54" s="11" t="s">
        <v>9742</v>
      </c>
      <c r="L54" s="6"/>
      <c r="M54" s="6" t="s">
        <v>9794</v>
      </c>
      <c r="N54" s="5">
        <v>23.532</v>
      </c>
      <c r="O54" s="5">
        <v>25.521999999999998</v>
      </c>
    </row>
    <row r="55" spans="1:15" x14ac:dyDescent="0.15">
      <c r="A55" s="11" t="s">
        <v>28</v>
      </c>
      <c r="B55" s="11" t="s">
        <v>3366</v>
      </c>
      <c r="C55" s="12">
        <v>5</v>
      </c>
      <c r="D55" s="11" t="s">
        <v>30</v>
      </c>
      <c r="E55" s="12">
        <v>34.299999999999997</v>
      </c>
      <c r="F55" s="12">
        <v>34.496000000000002</v>
      </c>
      <c r="G55" s="12">
        <v>0.19600000000000001</v>
      </c>
      <c r="H55" s="12">
        <v>0</v>
      </c>
      <c r="I55" s="12">
        <v>1.006</v>
      </c>
      <c r="J55" s="11" t="s">
        <v>9741</v>
      </c>
      <c r="K55" s="11" t="s">
        <v>9742</v>
      </c>
      <c r="L55" s="6"/>
      <c r="M55" s="6" t="s">
        <v>9795</v>
      </c>
      <c r="N55" s="5">
        <v>38.511000000000003</v>
      </c>
      <c r="O55" s="5">
        <v>39.512999999999998</v>
      </c>
    </row>
    <row r="56" spans="1:15" x14ac:dyDescent="0.15">
      <c r="A56" s="11" t="s">
        <v>28</v>
      </c>
      <c r="B56" s="11" t="s">
        <v>3366</v>
      </c>
      <c r="C56" s="12">
        <v>6</v>
      </c>
      <c r="D56" s="11" t="s">
        <v>30</v>
      </c>
      <c r="E56" s="12">
        <v>43.8</v>
      </c>
      <c r="F56" s="12">
        <v>43.828000000000003</v>
      </c>
      <c r="G56" s="12">
        <v>2.8000000000000001E-2</v>
      </c>
      <c r="H56" s="12">
        <v>0</v>
      </c>
      <c r="I56" s="12">
        <v>1.0009999999999999</v>
      </c>
      <c r="J56" s="11" t="s">
        <v>9741</v>
      </c>
      <c r="K56" s="11" t="s">
        <v>9742</v>
      </c>
      <c r="L56" s="6"/>
      <c r="M56" s="6" t="s">
        <v>9796</v>
      </c>
      <c r="N56" s="5">
        <v>43.369</v>
      </c>
      <c r="O56" s="5">
        <v>44.787999999999997</v>
      </c>
    </row>
    <row r="57" spans="1:15" x14ac:dyDescent="0.15">
      <c r="A57" s="11" t="s">
        <v>28</v>
      </c>
      <c r="B57" s="11" t="s">
        <v>3366</v>
      </c>
      <c r="C57" s="12">
        <v>7</v>
      </c>
      <c r="D57" s="11" t="s">
        <v>30</v>
      </c>
      <c r="E57" s="12">
        <v>53.3</v>
      </c>
      <c r="F57" s="12">
        <v>53.823</v>
      </c>
      <c r="G57" s="12">
        <v>0.52300000000000002</v>
      </c>
      <c r="H57" s="12">
        <v>0</v>
      </c>
      <c r="I57" s="12">
        <v>1.01</v>
      </c>
      <c r="J57" s="11" t="s">
        <v>9741</v>
      </c>
      <c r="K57" s="11" t="s">
        <v>9742</v>
      </c>
      <c r="L57" s="6"/>
      <c r="M57" s="6" t="s">
        <v>9797</v>
      </c>
      <c r="N57" s="5">
        <v>53.701000000000001</v>
      </c>
      <c r="O57" s="5">
        <v>54.161000000000001</v>
      </c>
    </row>
    <row r="58" spans="1:15" x14ac:dyDescent="0.15">
      <c r="A58" s="11" t="s">
        <v>28</v>
      </c>
      <c r="B58" s="11" t="s">
        <v>3366</v>
      </c>
      <c r="C58" s="12">
        <v>8</v>
      </c>
      <c r="D58" s="11" t="s">
        <v>30</v>
      </c>
      <c r="E58" s="12">
        <v>62.8</v>
      </c>
      <c r="F58" s="12">
        <v>64.128</v>
      </c>
      <c r="G58" s="12">
        <v>1.3280000000000001</v>
      </c>
      <c r="H58" s="12">
        <v>0</v>
      </c>
      <c r="I58" s="12">
        <v>1.0209999999999999</v>
      </c>
      <c r="J58" s="11" t="s">
        <v>9741</v>
      </c>
      <c r="K58" s="11" t="s">
        <v>9742</v>
      </c>
      <c r="L58" s="6"/>
      <c r="M58" s="6" t="s">
        <v>9798</v>
      </c>
      <c r="N58" s="5">
        <v>64.155000000000001</v>
      </c>
      <c r="O58" s="5">
        <v>63.911000000000001</v>
      </c>
    </row>
    <row r="59" spans="1:15" x14ac:dyDescent="0.15">
      <c r="A59" s="11" t="s">
        <v>28</v>
      </c>
      <c r="B59" s="11" t="s">
        <v>3366</v>
      </c>
      <c r="C59" s="12">
        <v>9</v>
      </c>
      <c r="D59" s="11" t="s">
        <v>30</v>
      </c>
      <c r="E59" s="12">
        <v>72.3</v>
      </c>
      <c r="F59" s="12">
        <v>73.682000000000002</v>
      </c>
      <c r="G59" s="12">
        <v>1.3819999999999999</v>
      </c>
      <c r="H59" s="12">
        <v>0</v>
      </c>
      <c r="I59" s="12">
        <v>1.0189999999999999</v>
      </c>
      <c r="J59" s="11" t="s">
        <v>9741</v>
      </c>
      <c r="K59" s="11" t="s">
        <v>9742</v>
      </c>
      <c r="L59" s="6"/>
      <c r="M59" s="6" t="s">
        <v>9750</v>
      </c>
      <c r="N59" s="5">
        <v>72.843999999999994</v>
      </c>
      <c r="O59" s="5">
        <v>72.998999999999995</v>
      </c>
    </row>
    <row r="60" spans="1:15" x14ac:dyDescent="0.15">
      <c r="A60" s="11" t="s">
        <v>28</v>
      </c>
      <c r="B60" s="11" t="s">
        <v>3366</v>
      </c>
      <c r="C60" s="12">
        <v>10</v>
      </c>
      <c r="D60" s="11" t="s">
        <v>1619</v>
      </c>
      <c r="E60" s="12">
        <v>81.8</v>
      </c>
      <c r="F60" s="12">
        <v>84.114000000000004</v>
      </c>
      <c r="G60" s="12">
        <v>2.3140000000000001</v>
      </c>
      <c r="H60" s="12">
        <v>0</v>
      </c>
      <c r="I60" s="12">
        <v>1.028</v>
      </c>
      <c r="J60" s="11" t="s">
        <v>9741</v>
      </c>
      <c r="K60" s="11" t="s">
        <v>9742</v>
      </c>
      <c r="L60" s="6"/>
      <c r="M60" s="6" t="s">
        <v>9751</v>
      </c>
      <c r="N60" s="5">
        <v>83.2</v>
      </c>
      <c r="O60" s="5">
        <v>83.433000000000007</v>
      </c>
    </row>
    <row r="61" spans="1:15" x14ac:dyDescent="0.15">
      <c r="A61" s="11" t="s">
        <v>28</v>
      </c>
      <c r="B61" s="11" t="s">
        <v>3366</v>
      </c>
      <c r="C61" s="12">
        <v>11</v>
      </c>
      <c r="D61" s="11" t="s">
        <v>1619</v>
      </c>
      <c r="E61" s="12">
        <v>86.6</v>
      </c>
      <c r="F61" s="12">
        <v>89.239000000000004</v>
      </c>
      <c r="G61" s="12">
        <v>2.6389999999999998</v>
      </c>
      <c r="H61" s="12">
        <v>0</v>
      </c>
      <c r="I61" s="12">
        <v>1.03</v>
      </c>
      <c r="J61" s="11" t="s">
        <v>9741</v>
      </c>
      <c r="K61" s="11" t="s">
        <v>9752</v>
      </c>
      <c r="L61" s="6"/>
      <c r="M61" s="6" t="s">
        <v>9799</v>
      </c>
      <c r="N61" s="5">
        <v>86.442999999999998</v>
      </c>
      <c r="O61" s="5">
        <v>87.962999999999994</v>
      </c>
    </row>
    <row r="62" spans="1:15" x14ac:dyDescent="0.15">
      <c r="A62" s="11" t="s">
        <v>28</v>
      </c>
      <c r="B62" s="11" t="s">
        <v>3366</v>
      </c>
      <c r="C62" s="12">
        <v>12</v>
      </c>
      <c r="D62" s="11" t="s">
        <v>1619</v>
      </c>
      <c r="E62" s="12">
        <v>91.5</v>
      </c>
      <c r="F62" s="12">
        <v>94.995000000000005</v>
      </c>
      <c r="G62" s="12">
        <v>3.4950000000000001</v>
      </c>
      <c r="H62" s="12">
        <v>0</v>
      </c>
      <c r="I62" s="12">
        <v>1.038</v>
      </c>
      <c r="J62" s="11" t="s">
        <v>9741</v>
      </c>
      <c r="K62" s="11" t="s">
        <v>9752</v>
      </c>
      <c r="L62" s="6"/>
      <c r="M62" s="6" t="s">
        <v>9800</v>
      </c>
      <c r="N62" s="5">
        <v>92.855999999999995</v>
      </c>
      <c r="O62" s="5">
        <v>92.992000000000004</v>
      </c>
    </row>
    <row r="63" spans="1:15" x14ac:dyDescent="0.15">
      <c r="A63" s="11" t="s">
        <v>28</v>
      </c>
      <c r="B63" s="11" t="s">
        <v>3366</v>
      </c>
      <c r="C63" s="12">
        <v>13</v>
      </c>
      <c r="D63" s="11" t="s">
        <v>1619</v>
      </c>
      <c r="E63" s="12">
        <v>96.3</v>
      </c>
      <c r="F63" s="12">
        <v>98.64</v>
      </c>
      <c r="G63" s="12">
        <v>2.34</v>
      </c>
      <c r="H63" s="12">
        <v>0</v>
      </c>
      <c r="I63" s="12">
        <v>1.024</v>
      </c>
      <c r="J63" s="11" t="s">
        <v>9740</v>
      </c>
      <c r="K63" s="11" t="s">
        <v>9742</v>
      </c>
      <c r="L63" s="6"/>
      <c r="M63" s="6"/>
      <c r="N63" s="6"/>
      <c r="O63" s="6"/>
    </row>
    <row r="64" spans="1:15" x14ac:dyDescent="0.15">
      <c r="A64" s="11" t="s">
        <v>28</v>
      </c>
      <c r="B64" s="11" t="s">
        <v>3366</v>
      </c>
      <c r="C64" s="12">
        <v>14</v>
      </c>
      <c r="D64" s="11" t="s">
        <v>1619</v>
      </c>
      <c r="E64" s="12">
        <v>101.2</v>
      </c>
      <c r="F64" s="12">
        <v>103.59399999999999</v>
      </c>
      <c r="G64" s="12">
        <v>2.3940000000000001</v>
      </c>
      <c r="H64" s="12">
        <v>0</v>
      </c>
      <c r="I64" s="12">
        <v>1.024</v>
      </c>
      <c r="J64" s="11" t="s">
        <v>9741</v>
      </c>
      <c r="K64" s="11" t="s">
        <v>9742</v>
      </c>
      <c r="L64" s="6"/>
      <c r="M64" s="6" t="s">
        <v>9801</v>
      </c>
      <c r="N64" s="5">
        <v>102.148</v>
      </c>
      <c r="O64" s="5">
        <v>102.295</v>
      </c>
    </row>
    <row r="65" spans="1:15" x14ac:dyDescent="0.15">
      <c r="A65" s="11" t="s">
        <v>28</v>
      </c>
      <c r="B65" s="11" t="s">
        <v>3366</v>
      </c>
      <c r="C65" s="12">
        <v>15</v>
      </c>
      <c r="D65" s="11" t="s">
        <v>1619</v>
      </c>
      <c r="E65" s="12">
        <v>106</v>
      </c>
      <c r="F65" s="12">
        <v>108.797</v>
      </c>
      <c r="G65" s="12">
        <v>2.7970000000000002</v>
      </c>
      <c r="H65" s="12">
        <v>0</v>
      </c>
      <c r="I65" s="12">
        <v>1.026</v>
      </c>
      <c r="J65" s="11" t="s">
        <v>9741</v>
      </c>
      <c r="K65" s="11" t="s">
        <v>9742</v>
      </c>
      <c r="L65" s="6"/>
      <c r="M65" s="6" t="s">
        <v>9802</v>
      </c>
      <c r="N65" s="5">
        <v>107.005</v>
      </c>
      <c r="O65" s="5">
        <v>107.336</v>
      </c>
    </row>
    <row r="66" spans="1:15" x14ac:dyDescent="0.15">
      <c r="A66" s="11" t="s">
        <v>28</v>
      </c>
      <c r="B66" s="11" t="s">
        <v>3366</v>
      </c>
      <c r="C66" s="12">
        <v>16</v>
      </c>
      <c r="D66" s="11" t="s">
        <v>1619</v>
      </c>
      <c r="E66" s="12">
        <v>110.9</v>
      </c>
      <c r="F66" s="12">
        <v>114.056</v>
      </c>
      <c r="G66" s="12">
        <v>3.1560000000000001</v>
      </c>
      <c r="H66" s="12">
        <v>0</v>
      </c>
      <c r="I66" s="12">
        <v>1.028</v>
      </c>
      <c r="J66" s="11" t="s">
        <v>9741</v>
      </c>
      <c r="K66" s="11" t="s">
        <v>9742</v>
      </c>
      <c r="L66" s="6"/>
      <c r="M66" s="6" t="s">
        <v>9755</v>
      </c>
      <c r="N66" s="5">
        <v>111.842</v>
      </c>
      <c r="O66" s="5">
        <v>111.746</v>
      </c>
    </row>
    <row r="67" spans="1:15" x14ac:dyDescent="0.15">
      <c r="A67" s="11" t="s">
        <v>28</v>
      </c>
      <c r="B67" s="11" t="s">
        <v>3366</v>
      </c>
      <c r="C67" s="12">
        <v>17</v>
      </c>
      <c r="D67" s="11" t="s">
        <v>1619</v>
      </c>
      <c r="E67" s="12">
        <v>115.7</v>
      </c>
      <c r="F67" s="12">
        <v>119.59</v>
      </c>
      <c r="G67" s="12">
        <v>3.89</v>
      </c>
      <c r="H67" s="12">
        <v>0</v>
      </c>
      <c r="I67" s="12">
        <v>1.034</v>
      </c>
      <c r="J67" s="11" t="s">
        <v>9741</v>
      </c>
      <c r="K67" s="11" t="s">
        <v>9742</v>
      </c>
      <c r="L67" s="6"/>
      <c r="M67" s="6" t="s">
        <v>9803</v>
      </c>
      <c r="N67" s="5">
        <v>118.352</v>
      </c>
      <c r="O67" s="5">
        <v>117.753</v>
      </c>
    </row>
    <row r="68" spans="1:15" x14ac:dyDescent="0.15">
      <c r="A68" s="11" t="s">
        <v>28</v>
      </c>
      <c r="B68" s="11" t="s">
        <v>3366</v>
      </c>
      <c r="C68" s="12">
        <v>18</v>
      </c>
      <c r="D68" s="11" t="s">
        <v>1619</v>
      </c>
      <c r="E68" s="12">
        <v>121.7</v>
      </c>
      <c r="F68" s="12">
        <v>126.583</v>
      </c>
      <c r="G68" s="12">
        <v>4.883</v>
      </c>
      <c r="H68" s="12">
        <v>0</v>
      </c>
      <c r="I68" s="12">
        <v>1.04</v>
      </c>
      <c r="J68" s="11" t="s">
        <v>9741</v>
      </c>
      <c r="K68" s="11" t="s">
        <v>9742</v>
      </c>
      <c r="L68" s="6"/>
      <c r="M68" s="6" t="s">
        <v>9804</v>
      </c>
      <c r="N68" s="5">
        <v>124.12</v>
      </c>
      <c r="O68" s="5">
        <v>122.86499999999999</v>
      </c>
    </row>
    <row r="69" spans="1:15" x14ac:dyDescent="0.15">
      <c r="A69" s="11" t="s">
        <v>28</v>
      </c>
      <c r="B69" s="11" t="s">
        <v>3366</v>
      </c>
      <c r="C69" s="12">
        <v>19</v>
      </c>
      <c r="D69" s="11" t="s">
        <v>1619</v>
      </c>
      <c r="E69" s="12">
        <v>126.7</v>
      </c>
      <c r="F69" s="12">
        <v>131.98500000000001</v>
      </c>
      <c r="G69" s="12">
        <v>5.2850000000000001</v>
      </c>
      <c r="H69" s="12">
        <v>0</v>
      </c>
      <c r="I69" s="12">
        <v>1.042</v>
      </c>
      <c r="J69" s="11" t="s">
        <v>9741</v>
      </c>
      <c r="K69" s="11" t="s">
        <v>9742</v>
      </c>
      <c r="L69" s="6"/>
      <c r="M69" s="6" t="s">
        <v>9805</v>
      </c>
      <c r="N69" s="5">
        <v>129.18199999999999</v>
      </c>
      <c r="O69" s="5">
        <v>127.526</v>
      </c>
    </row>
    <row r="70" spans="1:15" x14ac:dyDescent="0.15">
      <c r="A70" s="11" t="s">
        <v>28</v>
      </c>
      <c r="B70" s="11" t="s">
        <v>3366</v>
      </c>
      <c r="C70" s="12">
        <v>20</v>
      </c>
      <c r="D70" s="11" t="s">
        <v>1619</v>
      </c>
      <c r="E70" s="12">
        <v>131.4</v>
      </c>
      <c r="F70" s="12">
        <v>137.08199999999999</v>
      </c>
      <c r="G70" s="12">
        <v>5.6820000000000004</v>
      </c>
      <c r="H70" s="12">
        <v>0</v>
      </c>
      <c r="I70" s="12">
        <v>1.0429999999999999</v>
      </c>
      <c r="J70" s="11" t="s">
        <v>9741</v>
      </c>
      <c r="K70" s="11" t="s">
        <v>9752</v>
      </c>
      <c r="L70" s="6"/>
      <c r="M70" s="6" t="s">
        <v>9806</v>
      </c>
      <c r="N70" s="5">
        <v>132.16999999999999</v>
      </c>
      <c r="O70" s="5">
        <v>132.857</v>
      </c>
    </row>
    <row r="71" spans="1:15" x14ac:dyDescent="0.15">
      <c r="A71" s="11" t="s">
        <v>28</v>
      </c>
      <c r="B71" s="11" t="s">
        <v>3366</v>
      </c>
      <c r="C71" s="12">
        <v>21</v>
      </c>
      <c r="D71" s="11" t="s">
        <v>1619</v>
      </c>
      <c r="E71" s="12">
        <v>136.30000000000001</v>
      </c>
      <c r="F71" s="12">
        <v>142.54400000000001</v>
      </c>
      <c r="G71" s="12">
        <v>6.2439999999999998</v>
      </c>
      <c r="H71" s="12">
        <v>0</v>
      </c>
      <c r="I71" s="12">
        <v>1.046</v>
      </c>
      <c r="J71" s="11" t="s">
        <v>9741</v>
      </c>
      <c r="K71" s="11" t="s">
        <v>9752</v>
      </c>
      <c r="L71" s="6"/>
      <c r="M71" s="6" t="s">
        <v>9807</v>
      </c>
      <c r="N71" s="5">
        <v>140.03399999999999</v>
      </c>
      <c r="O71" s="5">
        <v>137.97499999999999</v>
      </c>
    </row>
    <row r="72" spans="1:15" x14ac:dyDescent="0.15">
      <c r="A72" s="11" t="s">
        <v>28</v>
      </c>
      <c r="B72" s="11" t="s">
        <v>3366</v>
      </c>
      <c r="C72" s="12">
        <v>22</v>
      </c>
      <c r="D72" s="11" t="s">
        <v>1619</v>
      </c>
      <c r="E72" s="12">
        <v>141.1</v>
      </c>
      <c r="F72" s="12">
        <v>147.57</v>
      </c>
      <c r="G72" s="12">
        <v>6.47</v>
      </c>
      <c r="H72" s="12">
        <v>0</v>
      </c>
      <c r="I72" s="12">
        <v>1.046</v>
      </c>
      <c r="J72" s="11" t="s">
        <v>9741</v>
      </c>
      <c r="K72" s="11" t="s">
        <v>9752</v>
      </c>
      <c r="L72" s="6"/>
      <c r="M72" s="6" t="s">
        <v>9808</v>
      </c>
      <c r="N72" s="5">
        <v>144.506</v>
      </c>
      <c r="O72" s="5">
        <v>142.82499999999999</v>
      </c>
    </row>
    <row r="73" spans="1:15" x14ac:dyDescent="0.15">
      <c r="A73" s="11" t="s">
        <v>28</v>
      </c>
      <c r="B73" s="11" t="s">
        <v>3366</v>
      </c>
      <c r="C73" s="12">
        <v>23</v>
      </c>
      <c r="D73" s="11" t="s">
        <v>1619</v>
      </c>
      <c r="E73" s="12">
        <v>146</v>
      </c>
      <c r="F73" s="12">
        <v>152.822</v>
      </c>
      <c r="G73" s="12">
        <v>6.8220000000000001</v>
      </c>
      <c r="H73" s="12">
        <v>0</v>
      </c>
      <c r="I73" s="12">
        <v>1.0469999999999999</v>
      </c>
      <c r="J73" s="11" t="s">
        <v>9741</v>
      </c>
      <c r="K73" s="11" t="s">
        <v>9752</v>
      </c>
      <c r="L73" s="6"/>
      <c r="M73" s="6" t="s">
        <v>9809</v>
      </c>
      <c r="N73" s="5">
        <v>149.40299999999999</v>
      </c>
      <c r="O73" s="5">
        <v>147.547</v>
      </c>
    </row>
    <row r="74" spans="1:15" x14ac:dyDescent="0.15">
      <c r="A74" s="11" t="s">
        <v>28</v>
      </c>
      <c r="B74" s="11" t="s">
        <v>3366</v>
      </c>
      <c r="C74" s="12">
        <v>24</v>
      </c>
      <c r="D74" s="11" t="s">
        <v>1619</v>
      </c>
      <c r="E74" s="12">
        <v>150.80000000000001</v>
      </c>
      <c r="F74" s="12">
        <v>157.84800000000001</v>
      </c>
      <c r="G74" s="12">
        <v>7.048</v>
      </c>
      <c r="H74" s="12">
        <v>0</v>
      </c>
      <c r="I74" s="12">
        <v>1.0469999999999999</v>
      </c>
      <c r="J74" s="11" t="s">
        <v>9741</v>
      </c>
      <c r="K74" s="11" t="s">
        <v>9752</v>
      </c>
      <c r="L74" s="6"/>
      <c r="M74" s="6" t="s">
        <v>9810</v>
      </c>
      <c r="N74" s="5">
        <v>152.001</v>
      </c>
      <c r="O74" s="5">
        <v>152.03899999999999</v>
      </c>
    </row>
    <row r="75" spans="1:15" x14ac:dyDescent="0.15">
      <c r="A75" s="11" t="s">
        <v>28</v>
      </c>
      <c r="B75" s="11" t="s">
        <v>3366</v>
      </c>
      <c r="C75" s="12">
        <v>25</v>
      </c>
      <c r="D75" s="11" t="s">
        <v>1619</v>
      </c>
      <c r="E75" s="12">
        <v>155.69999999999999</v>
      </c>
      <c r="F75" s="12">
        <v>162.899</v>
      </c>
      <c r="G75" s="12">
        <v>7.1989999999999998</v>
      </c>
      <c r="H75" s="12">
        <v>0</v>
      </c>
      <c r="I75" s="12">
        <v>1.046</v>
      </c>
      <c r="J75" s="11" t="s">
        <v>9741</v>
      </c>
      <c r="K75" s="11" t="s">
        <v>9752</v>
      </c>
      <c r="L75" s="6"/>
      <c r="M75" s="6" t="s">
        <v>9811</v>
      </c>
      <c r="N75" s="5">
        <v>158.74199999999999</v>
      </c>
      <c r="O75" s="5">
        <v>157.64099999999999</v>
      </c>
    </row>
    <row r="76" spans="1:15" x14ac:dyDescent="0.15">
      <c r="A76" s="11" t="s">
        <v>28</v>
      </c>
      <c r="B76" s="11" t="s">
        <v>3366</v>
      </c>
      <c r="C76" s="12">
        <v>26</v>
      </c>
      <c r="D76" s="11" t="s">
        <v>1619</v>
      </c>
      <c r="E76" s="12">
        <v>160.5</v>
      </c>
      <c r="F76" s="12">
        <v>168.328</v>
      </c>
      <c r="G76" s="12">
        <v>7.8280000000000003</v>
      </c>
      <c r="H76" s="12">
        <v>0</v>
      </c>
      <c r="I76" s="12">
        <v>1.0489999999999999</v>
      </c>
      <c r="J76" s="11" t="s">
        <v>9741</v>
      </c>
      <c r="K76" s="11" t="s">
        <v>9742</v>
      </c>
      <c r="L76" s="6"/>
      <c r="M76" s="6" t="s">
        <v>9812</v>
      </c>
      <c r="N76" s="5">
        <v>161.56</v>
      </c>
      <c r="O76" s="5">
        <v>161.422</v>
      </c>
    </row>
    <row r="77" spans="1:15" x14ac:dyDescent="0.15">
      <c r="A77" s="11" t="s">
        <v>28</v>
      </c>
      <c r="B77" s="11" t="s">
        <v>3366</v>
      </c>
      <c r="C77" s="12">
        <v>27</v>
      </c>
      <c r="D77" s="11" t="s">
        <v>1619</v>
      </c>
      <c r="E77" s="12">
        <v>162.5</v>
      </c>
      <c r="F77" s="12">
        <v>169.976</v>
      </c>
      <c r="G77" s="12">
        <v>7.476</v>
      </c>
      <c r="H77" s="12">
        <v>0</v>
      </c>
      <c r="I77" s="12">
        <v>1.046</v>
      </c>
      <c r="J77" s="11" t="s">
        <v>9741</v>
      </c>
      <c r="K77" s="11" t="s">
        <v>9752</v>
      </c>
      <c r="L77" s="6"/>
      <c r="M77" s="6" t="s">
        <v>9813</v>
      </c>
      <c r="N77" s="5">
        <v>163.81100000000001</v>
      </c>
      <c r="O77" s="5">
        <v>163.012</v>
      </c>
    </row>
    <row r="78" spans="1:15" x14ac:dyDescent="0.15">
      <c r="A78" s="11" t="s">
        <v>28</v>
      </c>
      <c r="B78" s="11" t="s">
        <v>3366</v>
      </c>
      <c r="C78" s="12">
        <v>28</v>
      </c>
      <c r="D78" s="11" t="s">
        <v>1619</v>
      </c>
      <c r="E78" s="12">
        <v>167.3</v>
      </c>
      <c r="F78" s="12">
        <v>174.12100000000001</v>
      </c>
      <c r="G78" s="12">
        <v>6.8209999999999997</v>
      </c>
      <c r="H78" s="12">
        <v>0</v>
      </c>
      <c r="I78" s="12">
        <v>1.0409999999999999</v>
      </c>
      <c r="J78" s="11" t="s">
        <v>9741</v>
      </c>
      <c r="K78" s="11" t="s">
        <v>9752</v>
      </c>
      <c r="L78" s="6"/>
      <c r="M78" s="6" t="s">
        <v>9814</v>
      </c>
      <c r="N78" s="5">
        <v>169.601</v>
      </c>
      <c r="O78" s="5">
        <v>169.75899999999999</v>
      </c>
    </row>
    <row r="79" spans="1:15" x14ac:dyDescent="0.15">
      <c r="A79" s="11" t="s">
        <v>28</v>
      </c>
      <c r="B79" s="11" t="s">
        <v>3366</v>
      </c>
      <c r="C79" s="12">
        <v>29</v>
      </c>
      <c r="D79" s="11" t="s">
        <v>1619</v>
      </c>
      <c r="E79" s="12">
        <v>172.2</v>
      </c>
      <c r="F79" s="12">
        <v>178.92</v>
      </c>
      <c r="G79" s="12">
        <v>6.72</v>
      </c>
      <c r="H79" s="12">
        <v>0</v>
      </c>
      <c r="I79" s="12">
        <v>1.0389999999999999</v>
      </c>
      <c r="J79" s="11" t="s">
        <v>9741</v>
      </c>
      <c r="K79" s="11" t="s">
        <v>9742</v>
      </c>
      <c r="L79" s="6"/>
      <c r="M79" s="6" t="s">
        <v>9815</v>
      </c>
      <c r="N79" s="5">
        <v>172.94300000000001</v>
      </c>
      <c r="O79" s="5">
        <v>173.20699999999999</v>
      </c>
    </row>
    <row r="80" spans="1:15" x14ac:dyDescent="0.15">
      <c r="A80" s="11" t="s">
        <v>28</v>
      </c>
      <c r="B80" s="11" t="s">
        <v>3366</v>
      </c>
      <c r="C80" s="12">
        <v>30</v>
      </c>
      <c r="D80" s="11" t="s">
        <v>1619</v>
      </c>
      <c r="E80" s="12">
        <v>177</v>
      </c>
      <c r="F80" s="12">
        <v>184.22399999999999</v>
      </c>
      <c r="G80" s="12">
        <v>7.2240000000000002</v>
      </c>
      <c r="H80" s="12">
        <v>0</v>
      </c>
      <c r="I80" s="12">
        <v>1.0409999999999999</v>
      </c>
      <c r="J80" s="11" t="s">
        <v>9741</v>
      </c>
      <c r="K80" s="11" t="s">
        <v>9742</v>
      </c>
      <c r="L80" s="6"/>
      <c r="M80" s="6" t="s">
        <v>9816</v>
      </c>
      <c r="N80" s="5">
        <v>177.52799999999999</v>
      </c>
      <c r="O80" s="5">
        <v>178.315</v>
      </c>
    </row>
    <row r="81" spans="1:15" x14ac:dyDescent="0.15">
      <c r="A81" s="11" t="s">
        <v>28</v>
      </c>
      <c r="B81" s="11" t="s">
        <v>3366</v>
      </c>
      <c r="C81" s="12">
        <v>31</v>
      </c>
      <c r="D81" s="11" t="s">
        <v>1619</v>
      </c>
      <c r="E81" s="12">
        <v>181.9</v>
      </c>
      <c r="F81" s="12">
        <v>189.55099999999999</v>
      </c>
      <c r="G81" s="12">
        <v>7.6509999999999998</v>
      </c>
      <c r="H81" s="12">
        <v>0</v>
      </c>
      <c r="I81" s="12">
        <v>1.042</v>
      </c>
      <c r="J81" s="11" t="s">
        <v>9741</v>
      </c>
      <c r="K81" s="11" t="s">
        <v>9742</v>
      </c>
      <c r="L81" s="6"/>
      <c r="M81" s="6" t="s">
        <v>9817</v>
      </c>
      <c r="N81" s="5">
        <v>182.42</v>
      </c>
      <c r="O81" s="5">
        <v>183.03299999999999</v>
      </c>
    </row>
    <row r="82" spans="1:15" x14ac:dyDescent="0.15">
      <c r="A82" s="11" t="s">
        <v>28</v>
      </c>
      <c r="B82" s="11" t="s">
        <v>3366</v>
      </c>
      <c r="C82" s="12">
        <v>32</v>
      </c>
      <c r="D82" s="11" t="s">
        <v>1619</v>
      </c>
      <c r="E82" s="12">
        <v>186.7</v>
      </c>
      <c r="F82" s="12">
        <v>194.50200000000001</v>
      </c>
      <c r="G82" s="12">
        <v>7.8019999999999996</v>
      </c>
      <c r="H82" s="12">
        <v>0</v>
      </c>
      <c r="I82" s="12">
        <v>1.042</v>
      </c>
      <c r="J82" s="11" t="s">
        <v>9741</v>
      </c>
      <c r="K82" s="11" t="s">
        <v>9742</v>
      </c>
      <c r="L82" s="6"/>
      <c r="M82" s="6" t="s">
        <v>9818</v>
      </c>
      <c r="N82" s="5">
        <v>187.495</v>
      </c>
      <c r="O82" s="5">
        <v>188.51</v>
      </c>
    </row>
    <row r="83" spans="1:15" x14ac:dyDescent="0.15">
      <c r="A83" s="11" t="s">
        <v>28</v>
      </c>
      <c r="B83" s="11" t="s">
        <v>3366</v>
      </c>
      <c r="C83" s="12">
        <v>33</v>
      </c>
      <c r="D83" s="11" t="s">
        <v>1619</v>
      </c>
      <c r="E83" s="12">
        <v>191.6</v>
      </c>
      <c r="F83" s="12">
        <v>199.376</v>
      </c>
      <c r="G83" s="12">
        <v>7.7759999999999998</v>
      </c>
      <c r="H83" s="12">
        <v>0</v>
      </c>
      <c r="I83" s="12">
        <v>1.0409999999999999</v>
      </c>
      <c r="J83" s="11" t="s">
        <v>9741</v>
      </c>
      <c r="K83" s="11" t="s">
        <v>9752</v>
      </c>
      <c r="L83" s="6"/>
      <c r="M83" s="6" t="s">
        <v>9819</v>
      </c>
      <c r="N83" s="5">
        <v>192.803</v>
      </c>
      <c r="O83" s="5">
        <v>193.34100000000001</v>
      </c>
    </row>
    <row r="84" spans="1:15" x14ac:dyDescent="0.15">
      <c r="A84" s="11" t="s">
        <v>28</v>
      </c>
      <c r="B84" s="11" t="s">
        <v>3366</v>
      </c>
      <c r="C84" s="12">
        <v>34</v>
      </c>
      <c r="D84" s="11" t="s">
        <v>1619</v>
      </c>
      <c r="E84" s="12">
        <v>196.4</v>
      </c>
      <c r="F84" s="12">
        <v>204.80500000000001</v>
      </c>
      <c r="G84" s="12">
        <v>8.4049999999999994</v>
      </c>
      <c r="H84" s="12">
        <v>0</v>
      </c>
      <c r="I84" s="12">
        <v>1.0429999999999999</v>
      </c>
      <c r="J84" s="11" t="s">
        <v>9741</v>
      </c>
      <c r="K84" s="11" t="s">
        <v>9752</v>
      </c>
      <c r="L84" s="6"/>
      <c r="M84" s="6" t="s">
        <v>9820</v>
      </c>
      <c r="N84" s="5">
        <v>197.96600000000001</v>
      </c>
      <c r="O84" s="5">
        <v>198.15199999999999</v>
      </c>
    </row>
    <row r="85" spans="1:15" x14ac:dyDescent="0.15">
      <c r="A85" s="11" t="s">
        <v>28</v>
      </c>
      <c r="B85" s="11" t="s">
        <v>3366</v>
      </c>
      <c r="C85" s="12">
        <v>35</v>
      </c>
      <c r="D85" s="11" t="s">
        <v>1619</v>
      </c>
      <c r="E85" s="12">
        <v>201.3</v>
      </c>
      <c r="F85" s="12">
        <v>209.68</v>
      </c>
      <c r="G85" s="12">
        <v>8.3800000000000008</v>
      </c>
      <c r="H85" s="12">
        <v>0</v>
      </c>
      <c r="I85" s="12">
        <v>1.042</v>
      </c>
      <c r="J85" s="11" t="s">
        <v>9741</v>
      </c>
      <c r="K85" s="11" t="s">
        <v>9742</v>
      </c>
      <c r="L85" s="6"/>
      <c r="M85" s="6" t="s">
        <v>9821</v>
      </c>
      <c r="N85" s="5">
        <v>202.578</v>
      </c>
      <c r="O85" s="5">
        <v>201.78800000000001</v>
      </c>
    </row>
    <row r="86" spans="1:15" x14ac:dyDescent="0.15">
      <c r="A86" s="11" t="s">
        <v>28</v>
      </c>
      <c r="B86" s="11" t="s">
        <v>3366</v>
      </c>
      <c r="C86" s="12">
        <v>36</v>
      </c>
      <c r="D86" s="11" t="s">
        <v>1619</v>
      </c>
      <c r="E86" s="12">
        <v>206.1</v>
      </c>
      <c r="F86" s="12">
        <v>214.22900000000001</v>
      </c>
      <c r="G86" s="12">
        <v>8.1289999999999996</v>
      </c>
      <c r="H86" s="12">
        <v>0</v>
      </c>
      <c r="I86" s="12">
        <v>1.0389999999999999</v>
      </c>
      <c r="J86" s="11" t="s">
        <v>9741</v>
      </c>
      <c r="K86" s="11" t="s">
        <v>9742</v>
      </c>
      <c r="L86" s="6"/>
      <c r="M86" s="6" t="s">
        <v>9822</v>
      </c>
      <c r="N86" s="5">
        <v>207.886</v>
      </c>
      <c r="O86" s="5">
        <v>208.37299999999999</v>
      </c>
    </row>
    <row r="87" spans="1:15" x14ac:dyDescent="0.15">
      <c r="A87" s="11" t="s">
        <v>28</v>
      </c>
      <c r="B87" s="11" t="s">
        <v>3366</v>
      </c>
      <c r="C87" s="12">
        <v>37</v>
      </c>
      <c r="D87" s="11" t="s">
        <v>1619</v>
      </c>
      <c r="E87" s="12">
        <v>211</v>
      </c>
      <c r="F87" s="12">
        <v>218.298</v>
      </c>
      <c r="G87" s="12">
        <v>7.298</v>
      </c>
      <c r="H87" s="12">
        <v>0</v>
      </c>
      <c r="I87" s="12">
        <v>1.0349999999999999</v>
      </c>
      <c r="J87" s="11" t="s">
        <v>9741</v>
      </c>
      <c r="K87" s="11" t="s">
        <v>9752</v>
      </c>
      <c r="L87" s="6"/>
      <c r="M87" s="6" t="s">
        <v>9823</v>
      </c>
      <c r="N87" s="5">
        <v>212.303</v>
      </c>
      <c r="O87" s="5">
        <v>213.31899999999999</v>
      </c>
    </row>
    <row r="88" spans="1:15" x14ac:dyDescent="0.15">
      <c r="A88" s="11" t="s">
        <v>28</v>
      </c>
      <c r="B88" s="11" t="s">
        <v>3366</v>
      </c>
      <c r="C88" s="12">
        <v>38</v>
      </c>
      <c r="D88" s="11" t="s">
        <v>1619</v>
      </c>
      <c r="E88" s="12">
        <v>215.8</v>
      </c>
      <c r="F88" s="12">
        <v>224.93600000000001</v>
      </c>
      <c r="G88" s="12">
        <v>9.1359999999999992</v>
      </c>
      <c r="H88" s="12">
        <v>0</v>
      </c>
      <c r="I88" s="12">
        <v>1.042</v>
      </c>
      <c r="J88" s="11" t="s">
        <v>9741</v>
      </c>
      <c r="K88" s="11" t="s">
        <v>9752</v>
      </c>
      <c r="L88" s="6"/>
      <c r="M88" s="6" t="s">
        <v>9824</v>
      </c>
      <c r="N88" s="5">
        <v>218.06700000000001</v>
      </c>
      <c r="O88" s="5">
        <v>217.42099999999999</v>
      </c>
    </row>
    <row r="89" spans="1:15" x14ac:dyDescent="0.15">
      <c r="A89" s="11" t="s">
        <v>28</v>
      </c>
      <c r="B89" s="11" t="s">
        <v>3366</v>
      </c>
      <c r="C89" s="12">
        <v>39</v>
      </c>
      <c r="D89" s="11" t="s">
        <v>1619</v>
      </c>
      <c r="E89" s="12">
        <v>220.7</v>
      </c>
      <c r="F89" s="12">
        <v>229.81100000000001</v>
      </c>
      <c r="G89" s="12">
        <v>9.1110000000000007</v>
      </c>
      <c r="H89" s="12">
        <v>0</v>
      </c>
      <c r="I89" s="12">
        <v>1.0409999999999999</v>
      </c>
      <c r="J89" s="11" t="s">
        <v>9741</v>
      </c>
      <c r="K89" s="11" t="s">
        <v>9742</v>
      </c>
      <c r="L89" s="6"/>
      <c r="M89" s="6" t="s">
        <v>9825</v>
      </c>
      <c r="N89" s="5">
        <v>223.399</v>
      </c>
      <c r="O89" s="5">
        <v>222.577</v>
      </c>
    </row>
    <row r="90" spans="1:15" x14ac:dyDescent="0.15">
      <c r="A90" s="11" t="s">
        <v>28</v>
      </c>
      <c r="B90" s="11" t="s">
        <v>3366</v>
      </c>
      <c r="C90" s="12">
        <v>40</v>
      </c>
      <c r="D90" s="11" t="s">
        <v>1619</v>
      </c>
      <c r="E90" s="12">
        <v>225.5</v>
      </c>
      <c r="F90" s="12">
        <v>235.114</v>
      </c>
      <c r="G90" s="12">
        <v>9.6140000000000008</v>
      </c>
      <c r="H90" s="12">
        <v>0</v>
      </c>
      <c r="I90" s="12">
        <v>1.0429999999999999</v>
      </c>
      <c r="J90" s="11" t="s">
        <v>9741</v>
      </c>
      <c r="K90" s="11" t="s">
        <v>9752</v>
      </c>
      <c r="L90" s="6"/>
      <c r="M90" s="6" t="s">
        <v>9826</v>
      </c>
      <c r="N90" s="5">
        <v>227.5</v>
      </c>
      <c r="O90" s="5">
        <v>226.124</v>
      </c>
    </row>
    <row r="91" spans="1:15" x14ac:dyDescent="0.15">
      <c r="A91" s="11" t="s">
        <v>28</v>
      </c>
      <c r="B91" s="11" t="s">
        <v>3366</v>
      </c>
      <c r="C91" s="12">
        <v>41</v>
      </c>
      <c r="D91" s="11" t="s">
        <v>1619</v>
      </c>
      <c r="E91" s="12">
        <v>230.4</v>
      </c>
      <c r="F91" s="12">
        <v>240.06399999999999</v>
      </c>
      <c r="G91" s="12">
        <v>9.6639999999999997</v>
      </c>
      <c r="H91" s="12">
        <v>0</v>
      </c>
      <c r="I91" s="12">
        <v>1.042</v>
      </c>
      <c r="J91" s="11" t="s">
        <v>9741</v>
      </c>
      <c r="K91" s="11" t="s">
        <v>9752</v>
      </c>
      <c r="L91" s="6"/>
      <c r="M91" s="6" t="s">
        <v>9827</v>
      </c>
      <c r="N91" s="5">
        <v>231.48599999999999</v>
      </c>
      <c r="O91" s="5">
        <v>232.15600000000001</v>
      </c>
    </row>
    <row r="92" spans="1:15" x14ac:dyDescent="0.15">
      <c r="A92" s="11" t="s">
        <v>28</v>
      </c>
      <c r="B92" s="11" t="s">
        <v>3366</v>
      </c>
      <c r="C92" s="12">
        <v>42</v>
      </c>
      <c r="D92" s="11" t="s">
        <v>1619</v>
      </c>
      <c r="E92" s="12">
        <v>235.2</v>
      </c>
      <c r="F92" s="12">
        <v>244.81299999999999</v>
      </c>
      <c r="G92" s="12">
        <v>9.6129999999999995</v>
      </c>
      <c r="H92" s="12">
        <v>0</v>
      </c>
      <c r="I92" s="12">
        <v>1.0409999999999999</v>
      </c>
      <c r="J92" s="11" t="s">
        <v>9741</v>
      </c>
      <c r="K92" s="11" t="s">
        <v>9742</v>
      </c>
      <c r="L92" s="6"/>
      <c r="M92" s="6" t="s">
        <v>9828</v>
      </c>
      <c r="N92" s="5">
        <v>237.399</v>
      </c>
      <c r="O92" s="5">
        <v>236.024</v>
      </c>
    </row>
    <row r="93" spans="1:15" x14ac:dyDescent="0.15">
      <c r="A93" s="11" t="s">
        <v>28</v>
      </c>
      <c r="B93" s="11" t="s">
        <v>3366</v>
      </c>
      <c r="C93" s="12">
        <v>43</v>
      </c>
      <c r="D93" s="11" t="s">
        <v>1619</v>
      </c>
      <c r="E93" s="12">
        <v>240.1</v>
      </c>
      <c r="F93" s="12">
        <v>249.66300000000001</v>
      </c>
      <c r="G93" s="12">
        <v>9.5630000000000006</v>
      </c>
      <c r="H93" s="12">
        <v>0</v>
      </c>
      <c r="I93" s="12">
        <v>1.04</v>
      </c>
      <c r="J93" s="11" t="s">
        <v>9741</v>
      </c>
      <c r="K93" s="11" t="s">
        <v>9752</v>
      </c>
      <c r="L93" s="6"/>
      <c r="M93" s="6" t="s">
        <v>9829</v>
      </c>
      <c r="N93" s="5">
        <v>241.14699999999999</v>
      </c>
      <c r="O93" s="5">
        <v>241.86799999999999</v>
      </c>
    </row>
    <row r="94" spans="1:15" x14ac:dyDescent="0.15">
      <c r="A94" s="11" t="s">
        <v>28</v>
      </c>
      <c r="B94" s="11" t="s">
        <v>3366</v>
      </c>
      <c r="C94" s="12">
        <v>44</v>
      </c>
      <c r="D94" s="11" t="s">
        <v>1619</v>
      </c>
      <c r="E94" s="12">
        <v>244.9</v>
      </c>
      <c r="F94" s="12">
        <v>254.56299999999999</v>
      </c>
      <c r="G94" s="12">
        <v>9.6630000000000003</v>
      </c>
      <c r="H94" s="12">
        <v>0</v>
      </c>
      <c r="I94" s="12">
        <v>1.0389999999999999</v>
      </c>
      <c r="J94" s="11" t="s">
        <v>9741</v>
      </c>
      <c r="K94" s="11" t="s">
        <v>9752</v>
      </c>
      <c r="L94" s="6"/>
      <c r="M94" s="6" t="s">
        <v>9830</v>
      </c>
      <c r="N94" s="5">
        <v>247.57</v>
      </c>
      <c r="O94" s="5">
        <v>246.04300000000001</v>
      </c>
    </row>
    <row r="95" spans="1:15" x14ac:dyDescent="0.15">
      <c r="A95" s="11" t="s">
        <v>28</v>
      </c>
      <c r="B95" s="11" t="s">
        <v>3366</v>
      </c>
      <c r="C95" s="12">
        <v>45</v>
      </c>
      <c r="D95" s="11" t="s">
        <v>1619</v>
      </c>
      <c r="E95" s="12">
        <v>249.8</v>
      </c>
      <c r="F95" s="12">
        <v>259.589</v>
      </c>
      <c r="G95" s="12">
        <v>9.7889999999999997</v>
      </c>
      <c r="H95" s="12">
        <v>0</v>
      </c>
      <c r="I95" s="12">
        <v>1.0389999999999999</v>
      </c>
      <c r="J95" s="11" t="s">
        <v>9741</v>
      </c>
      <c r="K95" s="11" t="s">
        <v>9752</v>
      </c>
      <c r="L95" s="6"/>
      <c r="M95" s="6" t="s">
        <v>9831</v>
      </c>
      <c r="N95" s="5">
        <v>250.50399999999999</v>
      </c>
      <c r="O95" s="5">
        <v>251.40199999999999</v>
      </c>
    </row>
    <row r="96" spans="1:15" x14ac:dyDescent="0.15">
      <c r="A96" s="11" t="s">
        <v>28</v>
      </c>
      <c r="B96" s="11" t="s">
        <v>3366</v>
      </c>
      <c r="C96" s="12">
        <v>46</v>
      </c>
      <c r="D96" s="11" t="s">
        <v>1619</v>
      </c>
      <c r="E96" s="12">
        <v>254.6</v>
      </c>
      <c r="F96" s="12">
        <v>264.26299999999998</v>
      </c>
      <c r="G96" s="12">
        <v>9.6630000000000003</v>
      </c>
      <c r="H96" s="12">
        <v>0</v>
      </c>
      <c r="I96" s="12">
        <v>1.038</v>
      </c>
      <c r="J96" s="11" t="s">
        <v>9741</v>
      </c>
      <c r="K96" s="11" t="s">
        <v>9742</v>
      </c>
      <c r="L96" s="6"/>
      <c r="M96" s="6" t="s">
        <v>9832</v>
      </c>
      <c r="N96" s="5">
        <v>256.94200000000001</v>
      </c>
      <c r="O96" s="5">
        <v>255.46600000000001</v>
      </c>
    </row>
    <row r="97" spans="1:15" x14ac:dyDescent="0.15">
      <c r="A97" s="11" t="s">
        <v>28</v>
      </c>
      <c r="B97" s="11" t="s">
        <v>3366</v>
      </c>
      <c r="C97" s="12">
        <v>47</v>
      </c>
      <c r="D97" s="11" t="s">
        <v>1619</v>
      </c>
      <c r="E97" s="12">
        <v>259.5</v>
      </c>
      <c r="F97" s="12">
        <v>268.83600000000001</v>
      </c>
      <c r="G97" s="12">
        <v>9.3360000000000003</v>
      </c>
      <c r="H97" s="12">
        <v>0</v>
      </c>
      <c r="I97" s="12">
        <v>1.036</v>
      </c>
      <c r="J97" s="11" t="s">
        <v>9741</v>
      </c>
      <c r="K97" s="11" t="s">
        <v>9752</v>
      </c>
      <c r="L97" s="6"/>
      <c r="M97" s="6" t="s">
        <v>9833</v>
      </c>
      <c r="N97" s="5">
        <v>259.61399999999998</v>
      </c>
      <c r="O97" s="5">
        <v>260.887</v>
      </c>
    </row>
    <row r="98" spans="1:15" x14ac:dyDescent="0.15">
      <c r="A98" s="11" t="s">
        <v>28</v>
      </c>
      <c r="B98" s="11" t="s">
        <v>3366</v>
      </c>
      <c r="C98" s="12">
        <v>48</v>
      </c>
      <c r="D98" s="11" t="s">
        <v>1619</v>
      </c>
      <c r="E98" s="12">
        <v>264.3</v>
      </c>
      <c r="F98" s="12">
        <v>273.988</v>
      </c>
      <c r="G98" s="12">
        <v>9.6880000000000006</v>
      </c>
      <c r="H98" s="12">
        <v>0</v>
      </c>
      <c r="I98" s="12">
        <v>1.0369999999999999</v>
      </c>
      <c r="J98" s="11" t="s">
        <v>9741</v>
      </c>
      <c r="K98" s="11" t="s">
        <v>9742</v>
      </c>
      <c r="L98" s="6"/>
      <c r="M98" s="6" t="s">
        <v>9834</v>
      </c>
      <c r="N98" s="5">
        <v>266.77199999999999</v>
      </c>
      <c r="O98" s="5">
        <v>266.70600000000002</v>
      </c>
    </row>
    <row r="99" spans="1:15" x14ac:dyDescent="0.15">
      <c r="A99" s="11" t="s">
        <v>28</v>
      </c>
      <c r="B99" s="11" t="s">
        <v>3366</v>
      </c>
      <c r="C99" s="12">
        <v>49</v>
      </c>
      <c r="D99" s="11" t="s">
        <v>1619</v>
      </c>
      <c r="E99" s="12">
        <v>269.2</v>
      </c>
      <c r="F99" s="12">
        <v>278.78699999999998</v>
      </c>
      <c r="G99" s="12">
        <v>9.5869999999999997</v>
      </c>
      <c r="H99" s="12">
        <v>0</v>
      </c>
      <c r="I99" s="12">
        <v>1.036</v>
      </c>
      <c r="J99" s="11" t="s">
        <v>9741</v>
      </c>
      <c r="K99" s="11" t="s">
        <v>9742</v>
      </c>
      <c r="L99" s="6"/>
      <c r="M99" s="6" t="s">
        <v>9835</v>
      </c>
      <c r="N99" s="5">
        <v>267.88400000000001</v>
      </c>
      <c r="O99" s="5">
        <v>270.21499999999997</v>
      </c>
    </row>
    <row r="100" spans="1:15" x14ac:dyDescent="0.15">
      <c r="A100" s="11" t="s">
        <v>28</v>
      </c>
      <c r="B100" s="11" t="s">
        <v>3366</v>
      </c>
      <c r="C100" s="12">
        <v>50</v>
      </c>
      <c r="D100" s="11" t="s">
        <v>1619</v>
      </c>
      <c r="E100" s="12">
        <v>274</v>
      </c>
      <c r="F100" s="12">
        <v>284.34199999999998</v>
      </c>
      <c r="G100" s="12">
        <v>10.342000000000001</v>
      </c>
      <c r="H100" s="12">
        <v>0</v>
      </c>
      <c r="I100" s="12">
        <v>1.038</v>
      </c>
      <c r="J100" s="11" t="s">
        <v>9741</v>
      </c>
      <c r="K100" s="11" t="s">
        <v>9742</v>
      </c>
      <c r="L100" s="6"/>
      <c r="M100" s="6" t="s">
        <v>9836</v>
      </c>
      <c r="N100" s="5">
        <v>275.654</v>
      </c>
      <c r="O100" s="5">
        <v>276.29199999999997</v>
      </c>
    </row>
    <row r="101" spans="1:15" x14ac:dyDescent="0.15">
      <c r="A101" s="11" t="s">
        <v>28</v>
      </c>
      <c r="B101" s="11" t="s">
        <v>3366</v>
      </c>
      <c r="C101" s="12">
        <v>51</v>
      </c>
      <c r="D101" s="11" t="s">
        <v>1619</v>
      </c>
      <c r="E101" s="12">
        <v>278.89999999999998</v>
      </c>
      <c r="F101" s="12">
        <v>289.64400000000001</v>
      </c>
      <c r="G101" s="12">
        <v>10.744</v>
      </c>
      <c r="H101" s="12">
        <v>0</v>
      </c>
      <c r="I101" s="12">
        <v>1.0389999999999999</v>
      </c>
      <c r="J101" s="11" t="s">
        <v>9741</v>
      </c>
      <c r="K101" s="11" t="s">
        <v>9742</v>
      </c>
      <c r="L101" s="6"/>
      <c r="M101" s="6" t="s">
        <v>9778</v>
      </c>
      <c r="N101" s="5">
        <v>280.97000000000003</v>
      </c>
      <c r="O101" s="5">
        <v>281.21699999999998</v>
      </c>
    </row>
    <row r="102" spans="1:15" x14ac:dyDescent="0.15">
      <c r="A102" s="11" t="s">
        <v>28</v>
      </c>
      <c r="B102" s="11" t="s">
        <v>3366</v>
      </c>
      <c r="C102" s="12">
        <v>52</v>
      </c>
      <c r="D102" s="11" t="s">
        <v>1619</v>
      </c>
      <c r="E102" s="12">
        <v>283.7</v>
      </c>
      <c r="F102" s="12">
        <v>294.34300000000002</v>
      </c>
      <c r="G102" s="12">
        <v>10.643000000000001</v>
      </c>
      <c r="H102" s="12">
        <v>0</v>
      </c>
      <c r="I102" s="12">
        <v>1.038</v>
      </c>
      <c r="J102" s="11" t="s">
        <v>9741</v>
      </c>
      <c r="K102" s="11" t="s">
        <v>9742</v>
      </c>
      <c r="L102" s="6"/>
      <c r="M102" s="6" t="s">
        <v>9837</v>
      </c>
      <c r="N102" s="5">
        <v>285.16899999999998</v>
      </c>
      <c r="O102" s="5">
        <v>285.291</v>
      </c>
    </row>
    <row r="103" spans="1:15" x14ac:dyDescent="0.15">
      <c r="A103" s="11" t="s">
        <v>28</v>
      </c>
      <c r="B103" s="11" t="s">
        <v>3366</v>
      </c>
      <c r="C103" s="12">
        <v>53</v>
      </c>
      <c r="D103" s="11" t="s">
        <v>1619</v>
      </c>
      <c r="E103" s="12">
        <v>288.60000000000002</v>
      </c>
      <c r="F103" s="12">
        <v>299.47000000000003</v>
      </c>
      <c r="G103" s="12">
        <v>10.87</v>
      </c>
      <c r="H103" s="12">
        <v>0</v>
      </c>
      <c r="I103" s="12">
        <v>1.038</v>
      </c>
      <c r="J103" s="11" t="s">
        <v>9741</v>
      </c>
      <c r="K103" s="11" t="s">
        <v>9742</v>
      </c>
      <c r="L103" s="6"/>
      <c r="M103" s="6" t="s">
        <v>9838</v>
      </c>
      <c r="N103" s="5">
        <v>289.56700000000001</v>
      </c>
      <c r="O103" s="5">
        <v>289.68900000000002</v>
      </c>
    </row>
    <row r="104" spans="1:15" x14ac:dyDescent="0.15">
      <c r="A104" s="11" t="s">
        <v>28</v>
      </c>
      <c r="B104" s="11" t="s">
        <v>3366</v>
      </c>
      <c r="C104" s="12">
        <v>54</v>
      </c>
      <c r="D104" s="11" t="s">
        <v>1619</v>
      </c>
      <c r="E104" s="12">
        <v>293.39999999999998</v>
      </c>
      <c r="F104" s="12">
        <v>304.34500000000003</v>
      </c>
      <c r="G104" s="12">
        <v>10.945</v>
      </c>
      <c r="H104" s="12">
        <v>0</v>
      </c>
      <c r="I104" s="12">
        <v>1.0369999999999999</v>
      </c>
      <c r="J104" s="11" t="s">
        <v>9741</v>
      </c>
      <c r="K104" s="11" t="s">
        <v>9742</v>
      </c>
      <c r="L104" s="6"/>
      <c r="M104" s="6" t="s">
        <v>9839</v>
      </c>
      <c r="N104" s="5">
        <v>293.65699999999998</v>
      </c>
      <c r="O104" s="5">
        <v>294.298</v>
      </c>
    </row>
    <row r="105" spans="1:15" x14ac:dyDescent="0.15">
      <c r="A105" s="11" t="s">
        <v>28</v>
      </c>
      <c r="B105" s="11" t="s">
        <v>3366</v>
      </c>
      <c r="C105" s="12">
        <v>55</v>
      </c>
      <c r="D105" s="11" t="s">
        <v>1619</v>
      </c>
      <c r="E105" s="12">
        <v>298.3</v>
      </c>
      <c r="F105" s="12">
        <v>309.27</v>
      </c>
      <c r="G105" s="12">
        <v>10.97</v>
      </c>
      <c r="H105" s="12">
        <v>0</v>
      </c>
      <c r="I105" s="12">
        <v>1.0369999999999999</v>
      </c>
      <c r="J105" s="11" t="s">
        <v>9741</v>
      </c>
      <c r="K105" s="11" t="s">
        <v>9742</v>
      </c>
      <c r="L105" s="6"/>
      <c r="M105" s="6" t="s">
        <v>9840</v>
      </c>
      <c r="N105" s="5">
        <v>299.91199999999998</v>
      </c>
      <c r="O105" s="5">
        <v>299.60700000000003</v>
      </c>
    </row>
    <row r="106" spans="1:15" x14ac:dyDescent="0.15">
      <c r="A106" s="11" t="s">
        <v>28</v>
      </c>
      <c r="B106" s="11" t="s">
        <v>3366</v>
      </c>
      <c r="C106" s="12">
        <v>56</v>
      </c>
      <c r="D106" s="11" t="s">
        <v>1619</v>
      </c>
      <c r="E106" s="12">
        <v>303.10000000000002</v>
      </c>
      <c r="F106" s="12">
        <v>315.70600000000002</v>
      </c>
      <c r="G106" s="12">
        <v>12.606</v>
      </c>
      <c r="H106" s="12">
        <v>0</v>
      </c>
      <c r="I106" s="12">
        <v>1.042</v>
      </c>
      <c r="J106" s="11" t="s">
        <v>9741</v>
      </c>
      <c r="K106" s="11" t="s">
        <v>9742</v>
      </c>
      <c r="L106" s="6"/>
      <c r="M106" s="6" t="s">
        <v>9841</v>
      </c>
      <c r="N106" s="5">
        <v>304.95100000000002</v>
      </c>
      <c r="O106" s="5">
        <v>304.64600000000002</v>
      </c>
    </row>
    <row r="107" spans="1:15" x14ac:dyDescent="0.15">
      <c r="A107" s="11" t="s">
        <v>28</v>
      </c>
      <c r="B107" s="11" t="s">
        <v>3366</v>
      </c>
      <c r="C107" s="12">
        <v>57</v>
      </c>
      <c r="D107" s="11" t="s">
        <v>1619</v>
      </c>
      <c r="E107" s="12">
        <v>308</v>
      </c>
      <c r="F107" s="12">
        <v>320.68099999999998</v>
      </c>
      <c r="G107" s="12">
        <v>12.680999999999999</v>
      </c>
      <c r="H107" s="12">
        <v>0</v>
      </c>
      <c r="I107" s="12">
        <v>1.0409999999999999</v>
      </c>
      <c r="J107" s="11" t="s">
        <v>9741</v>
      </c>
      <c r="K107" s="11" t="s">
        <v>9742</v>
      </c>
      <c r="L107" s="6"/>
      <c r="M107" s="6" t="s">
        <v>9842</v>
      </c>
      <c r="N107" s="5">
        <v>309.32600000000002</v>
      </c>
      <c r="O107" s="5">
        <v>309.399</v>
      </c>
    </row>
    <row r="108" spans="1:15" x14ac:dyDescent="0.15">
      <c r="A108" s="11" t="s">
        <v>28</v>
      </c>
      <c r="B108" s="11" t="s">
        <v>3366</v>
      </c>
      <c r="C108" s="12">
        <v>58</v>
      </c>
      <c r="D108" s="11" t="s">
        <v>1619</v>
      </c>
      <c r="E108" s="12">
        <v>312.8</v>
      </c>
      <c r="F108" s="12">
        <v>325.63099999999997</v>
      </c>
      <c r="G108" s="12">
        <v>12.831</v>
      </c>
      <c r="H108" s="12">
        <v>0</v>
      </c>
      <c r="I108" s="12">
        <v>1.0409999999999999</v>
      </c>
      <c r="J108" s="11" t="s">
        <v>9741</v>
      </c>
      <c r="K108" s="11" t="s">
        <v>9742</v>
      </c>
      <c r="L108" s="6"/>
      <c r="M108" s="6" t="s">
        <v>9843</v>
      </c>
      <c r="N108" s="5">
        <v>315.31200000000001</v>
      </c>
      <c r="O108" s="5">
        <v>315.07299999999998</v>
      </c>
    </row>
    <row r="109" spans="1:15" x14ac:dyDescent="0.15">
      <c r="A109" s="11" t="s">
        <v>28</v>
      </c>
      <c r="B109" s="11" t="s">
        <v>3366</v>
      </c>
      <c r="C109" s="12">
        <v>59</v>
      </c>
      <c r="D109" s="11" t="s">
        <v>1619</v>
      </c>
      <c r="E109" s="12">
        <v>317.7</v>
      </c>
      <c r="F109" s="12">
        <v>331.48700000000002</v>
      </c>
      <c r="G109" s="12">
        <v>13.787000000000001</v>
      </c>
      <c r="H109" s="12">
        <v>0</v>
      </c>
      <c r="I109" s="12">
        <v>1.0429999999999999</v>
      </c>
      <c r="J109" s="11" t="s">
        <v>9741</v>
      </c>
      <c r="K109" s="11" t="s">
        <v>9742</v>
      </c>
      <c r="L109" s="6"/>
      <c r="M109" s="6" t="s">
        <v>9844</v>
      </c>
      <c r="N109" s="5">
        <v>320.46199999999999</v>
      </c>
      <c r="O109" s="5">
        <v>319.09699999999998</v>
      </c>
    </row>
    <row r="110" spans="1:15" x14ac:dyDescent="0.15">
      <c r="A110" s="11" t="s">
        <v>28</v>
      </c>
      <c r="B110" s="11" t="s">
        <v>3366</v>
      </c>
      <c r="C110" s="12">
        <v>60</v>
      </c>
      <c r="D110" s="11" t="s">
        <v>1619</v>
      </c>
      <c r="E110" s="12">
        <v>322.5</v>
      </c>
      <c r="F110" s="12">
        <v>336.41300000000001</v>
      </c>
      <c r="G110" s="12">
        <v>13.913</v>
      </c>
      <c r="H110" s="12">
        <v>0</v>
      </c>
      <c r="I110" s="12">
        <v>1.0429999999999999</v>
      </c>
      <c r="J110" s="11" t="s">
        <v>9741</v>
      </c>
      <c r="K110" s="11" t="s">
        <v>9742</v>
      </c>
      <c r="L110" s="6"/>
      <c r="M110" s="6" t="s">
        <v>9845</v>
      </c>
      <c r="N110" s="5">
        <v>325.90300000000002</v>
      </c>
      <c r="O110" s="5">
        <v>325.70100000000002</v>
      </c>
    </row>
    <row r="111" spans="1:15" x14ac:dyDescent="0.15">
      <c r="A111" s="11" t="s">
        <v>28</v>
      </c>
      <c r="B111" s="11" t="s">
        <v>3366</v>
      </c>
      <c r="C111" s="12">
        <v>61</v>
      </c>
      <c r="D111" s="11" t="s">
        <v>1619</v>
      </c>
      <c r="E111" s="12">
        <v>327.39999999999998</v>
      </c>
      <c r="F111" s="12">
        <v>341.08600000000001</v>
      </c>
      <c r="G111" s="12">
        <v>13.686</v>
      </c>
      <c r="H111" s="12">
        <v>0</v>
      </c>
      <c r="I111" s="12">
        <v>1.042</v>
      </c>
      <c r="J111" s="11" t="s">
        <v>9741</v>
      </c>
      <c r="K111" s="11" t="s">
        <v>9752</v>
      </c>
      <c r="L111" s="6"/>
      <c r="M111" s="6" t="s">
        <v>9846</v>
      </c>
      <c r="N111" s="5">
        <v>330.74900000000002</v>
      </c>
      <c r="O111" s="5">
        <v>328.39600000000002</v>
      </c>
    </row>
    <row r="112" spans="1:15" x14ac:dyDescent="0.15">
      <c r="A112" s="11" t="s">
        <v>28</v>
      </c>
      <c r="B112" s="11" t="s">
        <v>3366</v>
      </c>
      <c r="C112" s="12">
        <v>62</v>
      </c>
      <c r="D112" s="11" t="s">
        <v>1619</v>
      </c>
      <c r="E112" s="12">
        <v>333.4</v>
      </c>
      <c r="F112" s="12">
        <v>347.11099999999999</v>
      </c>
      <c r="G112" s="12">
        <v>13.711</v>
      </c>
      <c r="H112" s="12">
        <v>0</v>
      </c>
      <c r="I112" s="12">
        <v>1.0409999999999999</v>
      </c>
      <c r="J112" s="11" t="s">
        <v>9741</v>
      </c>
      <c r="K112" s="11" t="s">
        <v>9742</v>
      </c>
      <c r="L112" s="6"/>
      <c r="M112" s="6" t="s">
        <v>9847</v>
      </c>
      <c r="N112" s="5">
        <v>335.92</v>
      </c>
      <c r="O112" s="5">
        <v>334.75700000000001</v>
      </c>
    </row>
    <row r="113" spans="1:15" x14ac:dyDescent="0.15">
      <c r="A113" s="11" t="s">
        <v>28</v>
      </c>
      <c r="B113" s="11" t="s">
        <v>3366</v>
      </c>
      <c r="C113" s="12">
        <v>63</v>
      </c>
      <c r="D113" s="11" t="s">
        <v>1619</v>
      </c>
      <c r="E113" s="12">
        <v>338.3</v>
      </c>
      <c r="F113" s="12">
        <v>351.96100000000001</v>
      </c>
      <c r="G113" s="12">
        <v>13.661</v>
      </c>
      <c r="H113" s="12">
        <v>0</v>
      </c>
      <c r="I113" s="12">
        <v>1.04</v>
      </c>
      <c r="J113" s="11" t="s">
        <v>9741</v>
      </c>
      <c r="K113" s="11" t="s">
        <v>9742</v>
      </c>
      <c r="L113" s="6"/>
      <c r="M113" s="6" t="s">
        <v>9790</v>
      </c>
      <c r="N113" s="5">
        <v>343.95299999999997</v>
      </c>
      <c r="O113" s="5">
        <v>341.5</v>
      </c>
    </row>
    <row r="114" spans="1:15" x14ac:dyDescent="0.15">
      <c r="A114" s="11" t="s">
        <v>28</v>
      </c>
      <c r="B114" s="11" t="s">
        <v>3366</v>
      </c>
      <c r="C114" s="12">
        <v>64</v>
      </c>
      <c r="D114" s="11" t="s">
        <v>1619</v>
      </c>
      <c r="E114" s="12">
        <v>343.1</v>
      </c>
      <c r="F114" s="12">
        <v>357.69</v>
      </c>
      <c r="G114" s="12">
        <v>14.59</v>
      </c>
      <c r="H114" s="12">
        <v>0</v>
      </c>
      <c r="I114" s="12">
        <v>1.0429999999999999</v>
      </c>
      <c r="J114" s="11" t="s">
        <v>9741</v>
      </c>
      <c r="K114" s="11" t="s">
        <v>9752</v>
      </c>
      <c r="L114" s="6"/>
      <c r="M114" s="6" t="s">
        <v>9848</v>
      </c>
      <c r="N114" s="5">
        <v>346.16699999999997</v>
      </c>
      <c r="O114" s="5">
        <v>344.90499999999997</v>
      </c>
    </row>
    <row r="115" spans="1:15" x14ac:dyDescent="0.15">
      <c r="A115" s="11" t="s">
        <v>28</v>
      </c>
      <c r="B115" s="11" t="s">
        <v>3397</v>
      </c>
      <c r="C115" s="12">
        <v>2</v>
      </c>
      <c r="D115" s="11" t="s">
        <v>1619</v>
      </c>
      <c r="E115" s="12">
        <v>92</v>
      </c>
      <c r="F115" s="12">
        <v>96.072000000000003</v>
      </c>
      <c r="G115" s="12">
        <v>4.0720000000000001</v>
      </c>
      <c r="H115" s="12">
        <v>0</v>
      </c>
      <c r="I115" s="12">
        <v>1.044</v>
      </c>
      <c r="J115" s="11" t="s">
        <v>9741</v>
      </c>
      <c r="K115" s="11" t="s">
        <v>9742</v>
      </c>
      <c r="L115" s="6"/>
      <c r="M115" s="6" t="s">
        <v>9800</v>
      </c>
      <c r="N115" s="5">
        <v>95.733999999999995</v>
      </c>
      <c r="O115" s="5">
        <v>95.293000000000006</v>
      </c>
    </row>
    <row r="116" spans="1:15" x14ac:dyDescent="0.15">
      <c r="A116" s="11" t="s">
        <v>28</v>
      </c>
      <c r="B116" s="11" t="s">
        <v>3397</v>
      </c>
      <c r="C116" s="12">
        <v>3</v>
      </c>
      <c r="D116" s="11" t="s">
        <v>1619</v>
      </c>
      <c r="E116" s="12">
        <v>96.8</v>
      </c>
      <c r="F116" s="12">
        <v>100.208</v>
      </c>
      <c r="G116" s="12">
        <v>3.4079999999999999</v>
      </c>
      <c r="H116" s="12">
        <v>0</v>
      </c>
      <c r="I116" s="12">
        <v>1.0349999999999999</v>
      </c>
      <c r="J116" s="11" t="s">
        <v>9741</v>
      </c>
      <c r="K116" s="11" t="s">
        <v>9742</v>
      </c>
      <c r="L116" s="6"/>
      <c r="M116" s="6" t="s">
        <v>9849</v>
      </c>
      <c r="N116" s="5">
        <v>99.242000000000004</v>
      </c>
      <c r="O116" s="5">
        <v>98.174000000000007</v>
      </c>
    </row>
    <row r="117" spans="1:15" x14ac:dyDescent="0.15">
      <c r="A117" s="11" t="s">
        <v>28</v>
      </c>
      <c r="B117" s="11" t="s">
        <v>3397</v>
      </c>
      <c r="C117" s="12">
        <v>4</v>
      </c>
      <c r="D117" s="11" t="s">
        <v>1619</v>
      </c>
      <c r="E117" s="12">
        <v>101.7</v>
      </c>
      <c r="F117" s="12">
        <v>104.828</v>
      </c>
      <c r="G117" s="12">
        <v>3.1280000000000001</v>
      </c>
      <c r="H117" s="12">
        <v>0</v>
      </c>
      <c r="I117" s="12">
        <v>1.0309999999999999</v>
      </c>
      <c r="J117" s="11" t="s">
        <v>9741</v>
      </c>
      <c r="K117" s="11" t="s">
        <v>9752</v>
      </c>
      <c r="L117" s="6"/>
      <c r="M117" s="6" t="s">
        <v>9850</v>
      </c>
      <c r="N117" s="5">
        <v>104.029</v>
      </c>
      <c r="O117" s="5">
        <v>103.295</v>
      </c>
    </row>
    <row r="118" spans="1:15" x14ac:dyDescent="0.15">
      <c r="A118" s="11" t="s">
        <v>28</v>
      </c>
      <c r="B118" s="11" t="s">
        <v>3397</v>
      </c>
      <c r="C118" s="12">
        <v>5</v>
      </c>
      <c r="D118" s="11" t="s">
        <v>1619</v>
      </c>
      <c r="E118" s="12">
        <v>107.7</v>
      </c>
      <c r="F118" s="12">
        <v>110.76</v>
      </c>
      <c r="G118" s="12">
        <v>3.06</v>
      </c>
      <c r="H118" s="12">
        <v>0</v>
      </c>
      <c r="I118" s="12">
        <v>1.028</v>
      </c>
      <c r="J118" s="11" t="s">
        <v>9741</v>
      </c>
      <c r="K118" s="11" t="s">
        <v>9742</v>
      </c>
      <c r="L118" s="6"/>
      <c r="M118" s="6" t="s">
        <v>9851</v>
      </c>
      <c r="N118" s="5">
        <v>109.155</v>
      </c>
      <c r="O118" s="5">
        <v>108.892</v>
      </c>
    </row>
    <row r="119" spans="1:15" x14ac:dyDescent="0.15">
      <c r="A119" s="11" t="s">
        <v>28</v>
      </c>
      <c r="B119" s="11" t="s">
        <v>3397</v>
      </c>
      <c r="C119" s="12">
        <v>6</v>
      </c>
      <c r="D119" s="11" t="s">
        <v>1619</v>
      </c>
      <c r="E119" s="12">
        <v>112.5</v>
      </c>
      <c r="F119" s="12">
        <v>115.69</v>
      </c>
      <c r="G119" s="12">
        <v>3.19</v>
      </c>
      <c r="H119" s="12">
        <v>0</v>
      </c>
      <c r="I119" s="12">
        <v>1.028</v>
      </c>
      <c r="J119" s="11" t="s">
        <v>9741</v>
      </c>
      <c r="K119" s="11" t="s">
        <v>9742</v>
      </c>
      <c r="L119" s="6"/>
      <c r="M119" s="6" t="s">
        <v>9852</v>
      </c>
      <c r="N119" s="5">
        <v>113.467</v>
      </c>
      <c r="O119" s="5">
        <v>113.43300000000001</v>
      </c>
    </row>
    <row r="120" spans="1:15" x14ac:dyDescent="0.15">
      <c r="A120" s="11" t="s">
        <v>28</v>
      </c>
      <c r="B120" s="11" t="s">
        <v>3397</v>
      </c>
      <c r="C120" s="12">
        <v>7</v>
      </c>
      <c r="D120" s="11" t="s">
        <v>1619</v>
      </c>
      <c r="E120" s="12">
        <v>117.4</v>
      </c>
      <c r="F120" s="12">
        <v>120.691</v>
      </c>
      <c r="G120" s="12">
        <v>3.2909999999999999</v>
      </c>
      <c r="H120" s="12">
        <v>0</v>
      </c>
      <c r="I120" s="12">
        <v>1.028</v>
      </c>
      <c r="J120" s="11" t="s">
        <v>9741</v>
      </c>
      <c r="K120" s="11" t="s">
        <v>9742</v>
      </c>
      <c r="L120" s="6"/>
      <c r="M120" s="6" t="s">
        <v>9853</v>
      </c>
      <c r="N120" s="5">
        <v>117.389</v>
      </c>
      <c r="O120" s="5">
        <v>118.398</v>
      </c>
    </row>
    <row r="121" spans="1:15" x14ac:dyDescent="0.15">
      <c r="A121" s="11" t="s">
        <v>28</v>
      </c>
      <c r="B121" s="11" t="s">
        <v>3397</v>
      </c>
      <c r="C121" s="12">
        <v>8</v>
      </c>
      <c r="D121" s="11" t="s">
        <v>1619</v>
      </c>
      <c r="E121" s="12">
        <v>122.2</v>
      </c>
      <c r="F121" s="12">
        <v>125.828</v>
      </c>
      <c r="G121" s="12">
        <v>3.6280000000000001</v>
      </c>
      <c r="H121" s="12">
        <v>0</v>
      </c>
      <c r="I121" s="12">
        <v>1.03</v>
      </c>
      <c r="J121" s="11" t="s">
        <v>9741</v>
      </c>
      <c r="K121" s="11" t="s">
        <v>9742</v>
      </c>
      <c r="L121" s="6"/>
      <c r="M121" s="6" t="s">
        <v>9854</v>
      </c>
      <c r="N121" s="5">
        <v>121.53700000000001</v>
      </c>
      <c r="O121" s="5">
        <v>122.723</v>
      </c>
    </row>
    <row r="122" spans="1:15" x14ac:dyDescent="0.15">
      <c r="A122" s="11" t="s">
        <v>28</v>
      </c>
      <c r="B122" s="11" t="s">
        <v>3397</v>
      </c>
      <c r="C122" s="12">
        <v>9</v>
      </c>
      <c r="D122" s="11" t="s">
        <v>1619</v>
      </c>
      <c r="E122" s="12">
        <v>127.1</v>
      </c>
      <c r="F122" s="12">
        <v>130.72900000000001</v>
      </c>
      <c r="G122" s="12">
        <v>3.629</v>
      </c>
      <c r="H122" s="12">
        <v>0</v>
      </c>
      <c r="I122" s="12">
        <v>1.0289999999999999</v>
      </c>
      <c r="J122" s="11" t="s">
        <v>9741</v>
      </c>
      <c r="K122" s="11" t="s">
        <v>9742</v>
      </c>
      <c r="L122" s="6"/>
      <c r="M122" s="6" t="s">
        <v>9855</v>
      </c>
      <c r="N122" s="5">
        <v>126.172</v>
      </c>
      <c r="O122" s="5">
        <v>127.91200000000001</v>
      </c>
    </row>
    <row r="123" spans="1:15" x14ac:dyDescent="0.15">
      <c r="A123" s="11" t="s">
        <v>28</v>
      </c>
      <c r="B123" s="11" t="s">
        <v>3397</v>
      </c>
      <c r="C123" s="12">
        <v>10</v>
      </c>
      <c r="D123" s="11" t="s">
        <v>1619</v>
      </c>
      <c r="E123" s="12">
        <v>131.9</v>
      </c>
      <c r="F123" s="12">
        <v>135.798</v>
      </c>
      <c r="G123" s="12">
        <v>3.8980000000000001</v>
      </c>
      <c r="H123" s="12">
        <v>0</v>
      </c>
      <c r="I123" s="12">
        <v>1.03</v>
      </c>
      <c r="J123" s="11" t="s">
        <v>9741</v>
      </c>
      <c r="K123" s="11" t="s">
        <v>9742</v>
      </c>
      <c r="L123" s="6"/>
      <c r="M123" s="6" t="s">
        <v>9856</v>
      </c>
      <c r="N123" s="5">
        <v>131.53200000000001</v>
      </c>
      <c r="O123" s="5">
        <v>133.30799999999999</v>
      </c>
    </row>
    <row r="124" spans="1:15" x14ac:dyDescent="0.15">
      <c r="A124" s="11" t="s">
        <v>28</v>
      </c>
      <c r="B124" s="11" t="s">
        <v>3397</v>
      </c>
      <c r="C124" s="12">
        <v>11</v>
      </c>
      <c r="D124" s="11" t="s">
        <v>1619</v>
      </c>
      <c r="E124" s="12">
        <v>136.80000000000001</v>
      </c>
      <c r="F124" s="12">
        <v>140.98500000000001</v>
      </c>
      <c r="G124" s="12">
        <v>4.1849999999999996</v>
      </c>
      <c r="H124" s="12">
        <v>0</v>
      </c>
      <c r="I124" s="12">
        <v>1.0309999999999999</v>
      </c>
      <c r="J124" s="11" t="s">
        <v>9741</v>
      </c>
      <c r="K124" s="11" t="s">
        <v>9742</v>
      </c>
      <c r="L124" s="6"/>
      <c r="M124" s="6" t="s">
        <v>9857</v>
      </c>
      <c r="N124" s="5">
        <v>135.726</v>
      </c>
      <c r="O124" s="5">
        <v>138.374</v>
      </c>
    </row>
    <row r="125" spans="1:15" x14ac:dyDescent="0.15">
      <c r="A125" s="11" t="s">
        <v>28</v>
      </c>
      <c r="B125" s="11" t="s">
        <v>3397</v>
      </c>
      <c r="C125" s="12">
        <v>12</v>
      </c>
      <c r="D125" s="11" t="s">
        <v>1619</v>
      </c>
      <c r="E125" s="12">
        <v>141.6</v>
      </c>
      <c r="F125" s="12">
        <v>146.38900000000001</v>
      </c>
      <c r="G125" s="12">
        <v>4.7889999999999997</v>
      </c>
      <c r="H125" s="12">
        <v>0</v>
      </c>
      <c r="I125" s="12">
        <v>1.034</v>
      </c>
      <c r="J125" s="11" t="s">
        <v>9741</v>
      </c>
      <c r="K125" s="11" t="s">
        <v>9752</v>
      </c>
      <c r="L125" s="6"/>
      <c r="M125" s="6" t="s">
        <v>9858</v>
      </c>
      <c r="N125" s="5">
        <v>142.161</v>
      </c>
      <c r="O125" s="5">
        <v>144.733</v>
      </c>
    </row>
    <row r="126" spans="1:15" x14ac:dyDescent="0.15">
      <c r="A126" s="11" t="s">
        <v>28</v>
      </c>
      <c r="B126" s="11" t="s">
        <v>3397</v>
      </c>
      <c r="C126" s="12">
        <v>13</v>
      </c>
      <c r="D126" s="11" t="s">
        <v>1619</v>
      </c>
      <c r="E126" s="12">
        <v>146.5</v>
      </c>
      <c r="F126" s="12">
        <v>151.46600000000001</v>
      </c>
      <c r="G126" s="12">
        <v>4.9660000000000002</v>
      </c>
      <c r="H126" s="12">
        <v>0</v>
      </c>
      <c r="I126" s="12">
        <v>1.034</v>
      </c>
      <c r="J126" s="11" t="s">
        <v>9741</v>
      </c>
      <c r="K126" s="11" t="s">
        <v>9752</v>
      </c>
      <c r="L126" s="6"/>
      <c r="M126" s="6" t="s">
        <v>9859</v>
      </c>
      <c r="N126" s="5">
        <v>145.43299999999999</v>
      </c>
      <c r="O126" s="5">
        <v>146.93700000000001</v>
      </c>
    </row>
    <row r="127" spans="1:15" x14ac:dyDescent="0.15">
      <c r="A127" s="11" t="s">
        <v>28</v>
      </c>
      <c r="B127" s="11" t="s">
        <v>3397</v>
      </c>
      <c r="C127" s="12">
        <v>14</v>
      </c>
      <c r="D127" s="11" t="s">
        <v>1619</v>
      </c>
      <c r="E127" s="12">
        <v>151.30000000000001</v>
      </c>
      <c r="F127" s="12">
        <v>156.69300000000001</v>
      </c>
      <c r="G127" s="12">
        <v>5.3929999999999998</v>
      </c>
      <c r="H127" s="12">
        <v>0</v>
      </c>
      <c r="I127" s="12">
        <v>1.036</v>
      </c>
      <c r="J127" s="11" t="s">
        <v>9741</v>
      </c>
      <c r="K127" s="11" t="s">
        <v>9752</v>
      </c>
      <c r="L127" s="6"/>
      <c r="M127" s="6" t="s">
        <v>9810</v>
      </c>
      <c r="N127" s="5">
        <v>152.05099999999999</v>
      </c>
      <c r="O127" s="5">
        <v>153.744</v>
      </c>
    </row>
    <row r="128" spans="1:15" x14ac:dyDescent="0.15">
      <c r="A128" s="11" t="s">
        <v>28</v>
      </c>
      <c r="B128" s="11" t="s">
        <v>3397</v>
      </c>
      <c r="C128" s="12">
        <v>15</v>
      </c>
      <c r="D128" s="11" t="s">
        <v>1619</v>
      </c>
      <c r="E128" s="12">
        <v>156.19999999999999</v>
      </c>
      <c r="F128" s="12">
        <v>162.298</v>
      </c>
      <c r="G128" s="12">
        <v>6.0979999999999999</v>
      </c>
      <c r="H128" s="12">
        <v>0</v>
      </c>
      <c r="I128" s="12">
        <v>1.0389999999999999</v>
      </c>
      <c r="J128" s="11" t="s">
        <v>9741</v>
      </c>
      <c r="K128" s="11" t="s">
        <v>9742</v>
      </c>
      <c r="L128" s="6"/>
      <c r="M128" s="6" t="s">
        <v>9860</v>
      </c>
      <c r="N128" s="5">
        <v>156.57499999999999</v>
      </c>
      <c r="O128" s="5">
        <v>158.36699999999999</v>
      </c>
    </row>
    <row r="129" spans="1:15" x14ac:dyDescent="0.15">
      <c r="A129" s="11" t="s">
        <v>28</v>
      </c>
      <c r="B129" s="11" t="s">
        <v>3397</v>
      </c>
      <c r="C129" s="12">
        <v>16</v>
      </c>
      <c r="D129" s="11" t="s">
        <v>1619</v>
      </c>
      <c r="E129" s="12">
        <v>161</v>
      </c>
      <c r="F129" s="12">
        <v>167.67699999999999</v>
      </c>
      <c r="G129" s="12">
        <v>6.6769999999999996</v>
      </c>
      <c r="H129" s="12">
        <v>0</v>
      </c>
      <c r="I129" s="12">
        <v>1.0409999999999999</v>
      </c>
      <c r="J129" s="11" t="s">
        <v>9741</v>
      </c>
      <c r="K129" s="11" t="s">
        <v>9742</v>
      </c>
      <c r="L129" s="6"/>
      <c r="M129" s="6" t="s">
        <v>9812</v>
      </c>
      <c r="N129" s="5">
        <v>161.51</v>
      </c>
      <c r="O129" s="5">
        <v>162.523</v>
      </c>
    </row>
    <row r="130" spans="1:15" x14ac:dyDescent="0.15">
      <c r="A130" s="11" t="s">
        <v>28</v>
      </c>
      <c r="B130" s="11" t="s">
        <v>3397</v>
      </c>
      <c r="C130" s="12">
        <v>17</v>
      </c>
      <c r="D130" s="11" t="s">
        <v>1619</v>
      </c>
      <c r="E130" s="12">
        <v>165.9</v>
      </c>
      <c r="F130" s="12">
        <v>172.87899999999999</v>
      </c>
      <c r="G130" s="12">
        <v>6.9790000000000001</v>
      </c>
      <c r="H130" s="12">
        <v>0</v>
      </c>
      <c r="I130" s="12">
        <v>1.042</v>
      </c>
      <c r="J130" s="11" t="s">
        <v>9741</v>
      </c>
      <c r="K130" s="11" t="s">
        <v>9752</v>
      </c>
      <c r="L130" s="6"/>
      <c r="M130" s="6" t="s">
        <v>9861</v>
      </c>
      <c r="N130" s="5">
        <v>167.12700000000001</v>
      </c>
      <c r="O130" s="5">
        <v>167.58600000000001</v>
      </c>
    </row>
    <row r="131" spans="1:15" x14ac:dyDescent="0.15">
      <c r="A131" s="11" t="s">
        <v>28</v>
      </c>
      <c r="B131" s="11" t="s">
        <v>3397</v>
      </c>
      <c r="C131" s="12">
        <v>18</v>
      </c>
      <c r="D131" s="11" t="s">
        <v>1619</v>
      </c>
      <c r="E131" s="12">
        <v>170.7</v>
      </c>
      <c r="F131" s="12">
        <v>178.28299999999999</v>
      </c>
      <c r="G131" s="12">
        <v>7.5830000000000002</v>
      </c>
      <c r="H131" s="12">
        <v>0</v>
      </c>
      <c r="I131" s="12">
        <v>1.044</v>
      </c>
      <c r="J131" s="11" t="s">
        <v>9741</v>
      </c>
      <c r="K131" s="11" t="s">
        <v>9742</v>
      </c>
      <c r="L131" s="6"/>
      <c r="M131" s="6" t="s">
        <v>9762</v>
      </c>
      <c r="N131" s="5">
        <v>173.57300000000001</v>
      </c>
      <c r="O131" s="5">
        <v>172.71</v>
      </c>
    </row>
    <row r="132" spans="1:15" x14ac:dyDescent="0.15">
      <c r="A132" s="11" t="s">
        <v>28</v>
      </c>
      <c r="B132" s="11" t="s">
        <v>3397</v>
      </c>
      <c r="C132" s="12">
        <v>19</v>
      </c>
      <c r="D132" s="11" t="s">
        <v>1619</v>
      </c>
      <c r="E132" s="12">
        <v>175.6</v>
      </c>
      <c r="F132" s="12">
        <v>183.61099999999999</v>
      </c>
      <c r="G132" s="12">
        <v>8.0109999999999992</v>
      </c>
      <c r="H132" s="12">
        <v>0</v>
      </c>
      <c r="I132" s="12">
        <v>1.046</v>
      </c>
      <c r="J132" s="11" t="s">
        <v>9741</v>
      </c>
      <c r="K132" s="11" t="s">
        <v>9752</v>
      </c>
      <c r="L132" s="6"/>
      <c r="M132" s="6" t="s">
        <v>9862</v>
      </c>
      <c r="N132" s="5">
        <v>177.59800000000001</v>
      </c>
      <c r="O132" s="5">
        <v>176.84800000000001</v>
      </c>
    </row>
    <row r="133" spans="1:15" x14ac:dyDescent="0.15">
      <c r="A133" s="11" t="s">
        <v>28</v>
      </c>
      <c r="B133" s="11" t="s">
        <v>3397</v>
      </c>
      <c r="C133" s="12">
        <v>20</v>
      </c>
      <c r="D133" s="11" t="s">
        <v>1619</v>
      </c>
      <c r="E133" s="12">
        <v>180.4</v>
      </c>
      <c r="F133" s="12">
        <v>188.66399999999999</v>
      </c>
      <c r="G133" s="12">
        <v>8.2639999999999993</v>
      </c>
      <c r="H133" s="12">
        <v>0</v>
      </c>
      <c r="I133" s="12">
        <v>1.046</v>
      </c>
      <c r="J133" s="11" t="s">
        <v>9741</v>
      </c>
      <c r="K133" s="11" t="s">
        <v>9752</v>
      </c>
      <c r="L133" s="6"/>
      <c r="M133" s="6" t="s">
        <v>9863</v>
      </c>
      <c r="N133" s="5">
        <v>182.959</v>
      </c>
      <c r="O133" s="5">
        <v>181.83099999999999</v>
      </c>
    </row>
    <row r="134" spans="1:15" x14ac:dyDescent="0.15">
      <c r="A134" s="11" t="s">
        <v>28</v>
      </c>
      <c r="B134" s="11" t="s">
        <v>3397</v>
      </c>
      <c r="C134" s="12">
        <v>21</v>
      </c>
      <c r="D134" s="11" t="s">
        <v>1619</v>
      </c>
      <c r="E134" s="12">
        <v>185.3</v>
      </c>
      <c r="F134" s="12">
        <v>194.11699999999999</v>
      </c>
      <c r="G134" s="12">
        <v>8.8170000000000002</v>
      </c>
      <c r="H134" s="12">
        <v>0</v>
      </c>
      <c r="I134" s="12">
        <v>1.048</v>
      </c>
      <c r="J134" s="11" t="s">
        <v>9741</v>
      </c>
      <c r="K134" s="11" t="s">
        <v>9742</v>
      </c>
      <c r="L134" s="6"/>
      <c r="M134" s="6" t="s">
        <v>9864</v>
      </c>
      <c r="N134" s="5">
        <v>188.08799999999999</v>
      </c>
      <c r="O134" s="5">
        <v>186.18100000000001</v>
      </c>
    </row>
    <row r="135" spans="1:15" x14ac:dyDescent="0.15">
      <c r="A135" s="11" t="s">
        <v>28</v>
      </c>
      <c r="B135" s="11" t="s">
        <v>3397</v>
      </c>
      <c r="C135" s="12">
        <v>22</v>
      </c>
      <c r="D135" s="11" t="s">
        <v>1619</v>
      </c>
      <c r="E135" s="12">
        <v>190.1</v>
      </c>
      <c r="F135" s="12">
        <v>198.41399999999999</v>
      </c>
      <c r="G135" s="12">
        <v>8.3140000000000001</v>
      </c>
      <c r="H135" s="12">
        <v>0</v>
      </c>
      <c r="I135" s="12">
        <v>1.044</v>
      </c>
      <c r="J135" s="11" t="s">
        <v>9741</v>
      </c>
      <c r="K135" s="11" t="s">
        <v>9742</v>
      </c>
      <c r="L135" s="6"/>
      <c r="M135" s="6" t="s">
        <v>9865</v>
      </c>
      <c r="N135" s="5">
        <v>192.798</v>
      </c>
      <c r="O135" s="5">
        <v>191.41900000000001</v>
      </c>
    </row>
    <row r="136" spans="1:15" x14ac:dyDescent="0.15">
      <c r="A136" s="11" t="s">
        <v>28</v>
      </c>
      <c r="B136" s="11" t="s">
        <v>3397</v>
      </c>
      <c r="C136" s="12">
        <v>23</v>
      </c>
      <c r="D136" s="11" t="s">
        <v>1619</v>
      </c>
      <c r="E136" s="12">
        <v>195</v>
      </c>
      <c r="F136" s="12">
        <v>203.59100000000001</v>
      </c>
      <c r="G136" s="12">
        <v>8.5909999999999993</v>
      </c>
      <c r="H136" s="12">
        <v>0</v>
      </c>
      <c r="I136" s="12">
        <v>1.044</v>
      </c>
      <c r="J136" s="11" t="s">
        <v>9741</v>
      </c>
      <c r="K136" s="11" t="s">
        <v>9752</v>
      </c>
      <c r="L136" s="6"/>
      <c r="M136" s="6" t="s">
        <v>9866</v>
      </c>
      <c r="N136" s="5">
        <v>197.26900000000001</v>
      </c>
      <c r="O136" s="5">
        <v>195.66399999999999</v>
      </c>
    </row>
    <row r="137" spans="1:15" x14ac:dyDescent="0.15">
      <c r="A137" s="11" t="s">
        <v>28</v>
      </c>
      <c r="B137" s="11" t="s">
        <v>3397</v>
      </c>
      <c r="C137" s="12">
        <v>24</v>
      </c>
      <c r="D137" s="11" t="s">
        <v>1619</v>
      </c>
      <c r="E137" s="12">
        <v>199.8</v>
      </c>
      <c r="F137" s="12">
        <v>208.36600000000001</v>
      </c>
      <c r="G137" s="12">
        <v>8.5660000000000007</v>
      </c>
      <c r="H137" s="12">
        <v>0</v>
      </c>
      <c r="I137" s="12">
        <v>1.0429999999999999</v>
      </c>
      <c r="J137" s="11" t="s">
        <v>9741</v>
      </c>
      <c r="K137" s="11" t="s">
        <v>9742</v>
      </c>
      <c r="L137" s="6"/>
      <c r="M137" s="6" t="s">
        <v>9821</v>
      </c>
      <c r="N137" s="5">
        <v>202.578</v>
      </c>
      <c r="O137" s="5">
        <v>201.602</v>
      </c>
    </row>
    <row r="138" spans="1:15" x14ac:dyDescent="0.15">
      <c r="A138" s="11" t="s">
        <v>28</v>
      </c>
      <c r="B138" s="11" t="s">
        <v>3397</v>
      </c>
      <c r="C138" s="12">
        <v>25</v>
      </c>
      <c r="D138" s="11" t="s">
        <v>1619</v>
      </c>
      <c r="E138" s="12">
        <v>204.7</v>
      </c>
      <c r="F138" s="12">
        <v>213.316</v>
      </c>
      <c r="G138" s="12">
        <v>8.6159999999999997</v>
      </c>
      <c r="H138" s="12">
        <v>0</v>
      </c>
      <c r="I138" s="12">
        <v>1.042</v>
      </c>
      <c r="J138" s="11" t="s">
        <v>9741</v>
      </c>
      <c r="K138" s="11" t="s">
        <v>9742</v>
      </c>
      <c r="L138" s="6"/>
      <c r="M138" s="6" t="s">
        <v>9867</v>
      </c>
      <c r="N138" s="5">
        <v>206.923</v>
      </c>
      <c r="O138" s="5">
        <v>205.57</v>
      </c>
    </row>
    <row r="139" spans="1:15" x14ac:dyDescent="0.15">
      <c r="A139" s="11" t="s">
        <v>28</v>
      </c>
      <c r="B139" s="11" t="s">
        <v>3397</v>
      </c>
      <c r="C139" s="12">
        <v>26</v>
      </c>
      <c r="D139" s="11" t="s">
        <v>1619</v>
      </c>
      <c r="E139" s="12">
        <v>209.5</v>
      </c>
      <c r="F139" s="12">
        <v>217.81399999999999</v>
      </c>
      <c r="G139" s="12">
        <v>8.3140000000000001</v>
      </c>
      <c r="H139" s="12">
        <v>0</v>
      </c>
      <c r="I139" s="12">
        <v>1.04</v>
      </c>
      <c r="J139" s="11" t="s">
        <v>9741</v>
      </c>
      <c r="K139" s="11" t="s">
        <v>9742</v>
      </c>
      <c r="L139" s="6"/>
      <c r="M139" s="6" t="s">
        <v>9868</v>
      </c>
      <c r="N139" s="5">
        <v>211.91</v>
      </c>
      <c r="O139" s="5">
        <v>211.28700000000001</v>
      </c>
    </row>
    <row r="140" spans="1:15" x14ac:dyDescent="0.15">
      <c r="A140" s="11" t="s">
        <v>28</v>
      </c>
      <c r="B140" s="11" t="s">
        <v>3397</v>
      </c>
      <c r="C140" s="12">
        <v>27</v>
      </c>
      <c r="D140" s="11" t="s">
        <v>1619</v>
      </c>
      <c r="E140" s="12">
        <v>214.4</v>
      </c>
      <c r="F140" s="12">
        <v>222.89</v>
      </c>
      <c r="G140" s="12">
        <v>8.49</v>
      </c>
      <c r="H140" s="12">
        <v>0</v>
      </c>
      <c r="I140" s="12">
        <v>1.04</v>
      </c>
      <c r="J140" s="11" t="s">
        <v>9741</v>
      </c>
      <c r="K140" s="11" t="s">
        <v>9752</v>
      </c>
      <c r="L140" s="6"/>
      <c r="M140" s="6" t="s">
        <v>9766</v>
      </c>
      <c r="N140" s="5">
        <v>216.017</v>
      </c>
      <c r="O140" s="5">
        <v>215.822</v>
      </c>
    </row>
    <row r="141" spans="1:15" x14ac:dyDescent="0.15">
      <c r="A141" s="11" t="s">
        <v>28</v>
      </c>
      <c r="B141" s="11" t="s">
        <v>3397</v>
      </c>
      <c r="C141" s="12">
        <v>28</v>
      </c>
      <c r="D141" s="11" t="s">
        <v>1619</v>
      </c>
      <c r="E141" s="12">
        <v>219.2</v>
      </c>
      <c r="F141" s="12">
        <v>227.489</v>
      </c>
      <c r="G141" s="12">
        <v>8.2889999999999997</v>
      </c>
      <c r="H141" s="12">
        <v>0</v>
      </c>
      <c r="I141" s="12">
        <v>1.038</v>
      </c>
      <c r="J141" s="11" t="s">
        <v>9741</v>
      </c>
      <c r="K141" s="11" t="s">
        <v>9752</v>
      </c>
      <c r="L141" s="6"/>
      <c r="M141" s="6" t="s">
        <v>9869</v>
      </c>
      <c r="N141" s="5">
        <v>220.56200000000001</v>
      </c>
      <c r="O141" s="5">
        <v>220.82</v>
      </c>
    </row>
    <row r="142" spans="1:15" x14ac:dyDescent="0.15">
      <c r="A142" s="11" t="s">
        <v>28</v>
      </c>
      <c r="B142" s="11" t="s">
        <v>3397</v>
      </c>
      <c r="C142" s="12">
        <v>29</v>
      </c>
      <c r="D142" s="11" t="s">
        <v>1619</v>
      </c>
      <c r="E142" s="12">
        <v>224.1</v>
      </c>
      <c r="F142" s="12">
        <v>232.33799999999999</v>
      </c>
      <c r="G142" s="12">
        <v>8.2379999999999995</v>
      </c>
      <c r="H142" s="12">
        <v>0</v>
      </c>
      <c r="I142" s="12">
        <v>1.0369999999999999</v>
      </c>
      <c r="J142" s="11" t="s">
        <v>9741</v>
      </c>
      <c r="K142" s="11" t="s">
        <v>9752</v>
      </c>
      <c r="L142" s="6"/>
      <c r="M142" s="6" t="s">
        <v>9767</v>
      </c>
      <c r="N142" s="5">
        <v>223.97900000000001</v>
      </c>
      <c r="O142" s="5">
        <v>224.852</v>
      </c>
    </row>
    <row r="143" spans="1:15" x14ac:dyDescent="0.15">
      <c r="A143" s="11" t="s">
        <v>28</v>
      </c>
      <c r="B143" s="11" t="s">
        <v>3397</v>
      </c>
      <c r="C143" s="12">
        <v>30</v>
      </c>
      <c r="D143" s="11" t="s">
        <v>1619</v>
      </c>
      <c r="E143" s="12">
        <v>228.9</v>
      </c>
      <c r="F143" s="12">
        <v>237.16300000000001</v>
      </c>
      <c r="G143" s="12">
        <v>8.2629999999999999</v>
      </c>
      <c r="H143" s="12">
        <v>0</v>
      </c>
      <c r="I143" s="12">
        <v>1.036</v>
      </c>
      <c r="J143" s="11" t="s">
        <v>9741</v>
      </c>
      <c r="K143" s="11" t="s">
        <v>9752</v>
      </c>
      <c r="L143" s="6"/>
      <c r="M143" s="6" t="s">
        <v>9768</v>
      </c>
      <c r="N143" s="5">
        <v>228.72800000000001</v>
      </c>
      <c r="O143" s="5">
        <v>230.07900000000001</v>
      </c>
    </row>
    <row r="144" spans="1:15" x14ac:dyDescent="0.15">
      <c r="A144" s="11" t="s">
        <v>28</v>
      </c>
      <c r="B144" s="11" t="s">
        <v>3397</v>
      </c>
      <c r="C144" s="12">
        <v>31</v>
      </c>
      <c r="D144" s="11" t="s">
        <v>1619</v>
      </c>
      <c r="E144" s="12">
        <v>233.8</v>
      </c>
      <c r="F144" s="12">
        <v>242.03800000000001</v>
      </c>
      <c r="G144" s="12">
        <v>8.2379999999999995</v>
      </c>
      <c r="H144" s="12">
        <v>0</v>
      </c>
      <c r="I144" s="12">
        <v>1.0349999999999999</v>
      </c>
      <c r="J144" s="11" t="s">
        <v>9741</v>
      </c>
      <c r="K144" s="11" t="s">
        <v>9742</v>
      </c>
      <c r="L144" s="6"/>
      <c r="M144" s="6" t="s">
        <v>9769</v>
      </c>
      <c r="N144" s="5">
        <v>233.64099999999999</v>
      </c>
      <c r="O144" s="5">
        <v>235.06700000000001</v>
      </c>
    </row>
    <row r="145" spans="1:15" x14ac:dyDescent="0.15">
      <c r="A145" s="11" t="s">
        <v>28</v>
      </c>
      <c r="B145" s="11" t="s">
        <v>3397</v>
      </c>
      <c r="C145" s="12">
        <v>32</v>
      </c>
      <c r="D145" s="11" t="s">
        <v>1619</v>
      </c>
      <c r="E145" s="12">
        <v>238.6</v>
      </c>
      <c r="F145" s="12">
        <v>246.78700000000001</v>
      </c>
      <c r="G145" s="12">
        <v>8.1869999999999994</v>
      </c>
      <c r="H145" s="12">
        <v>0</v>
      </c>
      <c r="I145" s="12">
        <v>1.034</v>
      </c>
      <c r="J145" s="11" t="s">
        <v>9741</v>
      </c>
      <c r="K145" s="11" t="s">
        <v>9742</v>
      </c>
      <c r="L145" s="6"/>
      <c r="M145" s="6" t="s">
        <v>9770</v>
      </c>
      <c r="N145" s="5">
        <v>239.321</v>
      </c>
      <c r="O145" s="5">
        <v>240.74700000000001</v>
      </c>
    </row>
    <row r="146" spans="1:15" x14ac:dyDescent="0.15">
      <c r="A146" s="11" t="s">
        <v>28</v>
      </c>
      <c r="B146" s="11" t="s">
        <v>3397</v>
      </c>
      <c r="C146" s="12">
        <v>33</v>
      </c>
      <c r="D146" s="11" t="s">
        <v>1619</v>
      </c>
      <c r="E146" s="12">
        <v>243.5</v>
      </c>
      <c r="F146" s="12">
        <v>251.636</v>
      </c>
      <c r="G146" s="12">
        <v>8.1359999999999992</v>
      </c>
      <c r="H146" s="12">
        <v>0</v>
      </c>
      <c r="I146" s="12">
        <v>1.0329999999999999</v>
      </c>
      <c r="J146" s="11" t="s">
        <v>9741</v>
      </c>
      <c r="K146" s="11" t="s">
        <v>9752</v>
      </c>
      <c r="L146" s="6"/>
      <c r="M146" s="6" t="s">
        <v>9771</v>
      </c>
      <c r="N146" s="5">
        <v>243.83099999999999</v>
      </c>
      <c r="O146" s="5">
        <v>245.25800000000001</v>
      </c>
    </row>
    <row r="147" spans="1:15" x14ac:dyDescent="0.15">
      <c r="A147" s="11" t="s">
        <v>28</v>
      </c>
      <c r="B147" s="11" t="s">
        <v>3397</v>
      </c>
      <c r="C147" s="12">
        <v>34</v>
      </c>
      <c r="D147" s="11" t="s">
        <v>1619</v>
      </c>
      <c r="E147" s="12">
        <v>248.3</v>
      </c>
      <c r="F147" s="12">
        <v>256.66300000000001</v>
      </c>
      <c r="G147" s="12">
        <v>8.3629999999999995</v>
      </c>
      <c r="H147" s="12">
        <v>0</v>
      </c>
      <c r="I147" s="12">
        <v>1.034</v>
      </c>
      <c r="J147" s="11" t="s">
        <v>9741</v>
      </c>
      <c r="K147" s="11" t="s">
        <v>9742</v>
      </c>
      <c r="L147" s="6"/>
      <c r="M147" s="6" t="s">
        <v>9870</v>
      </c>
      <c r="N147" s="5">
        <v>246.53100000000001</v>
      </c>
      <c r="O147" s="5">
        <v>248.83</v>
      </c>
    </row>
    <row r="148" spans="1:15" x14ac:dyDescent="0.15">
      <c r="A148" s="11" t="s">
        <v>28</v>
      </c>
      <c r="B148" s="11" t="s">
        <v>3397</v>
      </c>
      <c r="C148" s="12">
        <v>35</v>
      </c>
      <c r="D148" s="11" t="s">
        <v>1619</v>
      </c>
      <c r="E148" s="12">
        <v>253.2</v>
      </c>
      <c r="F148" s="12">
        <v>261.387</v>
      </c>
      <c r="G148" s="12">
        <v>8.1869999999999994</v>
      </c>
      <c r="H148" s="12">
        <v>0</v>
      </c>
      <c r="I148" s="12">
        <v>1.032</v>
      </c>
      <c r="J148" s="11" t="s">
        <v>9741</v>
      </c>
      <c r="K148" s="11" t="s">
        <v>9742</v>
      </c>
      <c r="L148" s="6"/>
      <c r="M148" s="6" t="s">
        <v>9773</v>
      </c>
      <c r="N148" s="5">
        <v>253.47800000000001</v>
      </c>
      <c r="O148" s="5">
        <v>255.08</v>
      </c>
    </row>
    <row r="149" spans="1:15" x14ac:dyDescent="0.15">
      <c r="A149" s="11" t="s">
        <v>28</v>
      </c>
      <c r="B149" s="11" t="s">
        <v>3397</v>
      </c>
      <c r="C149" s="12">
        <v>36</v>
      </c>
      <c r="D149" s="11" t="s">
        <v>1619</v>
      </c>
      <c r="E149" s="12">
        <v>258</v>
      </c>
      <c r="F149" s="12">
        <v>266.48899999999998</v>
      </c>
      <c r="G149" s="12">
        <v>8.4890000000000008</v>
      </c>
      <c r="H149" s="12">
        <v>0</v>
      </c>
      <c r="I149" s="12">
        <v>1.0329999999999999</v>
      </c>
      <c r="J149" s="11" t="s">
        <v>9741</v>
      </c>
      <c r="K149" s="11" t="s">
        <v>9752</v>
      </c>
      <c r="L149" s="6"/>
      <c r="M149" s="6" t="s">
        <v>9774</v>
      </c>
      <c r="N149" s="5">
        <v>257.60500000000002</v>
      </c>
      <c r="O149" s="5">
        <v>258.779</v>
      </c>
    </row>
    <row r="150" spans="1:15" x14ac:dyDescent="0.15">
      <c r="A150" s="11" t="s">
        <v>28</v>
      </c>
      <c r="B150" s="11" t="s">
        <v>3397</v>
      </c>
      <c r="C150" s="12">
        <v>37</v>
      </c>
      <c r="D150" s="11" t="s">
        <v>1619</v>
      </c>
      <c r="E150" s="12">
        <v>262.89999999999998</v>
      </c>
      <c r="F150" s="12">
        <v>272.52199999999999</v>
      </c>
      <c r="G150" s="12">
        <v>9.6219999999999999</v>
      </c>
      <c r="H150" s="12">
        <v>0</v>
      </c>
      <c r="I150" s="12">
        <v>1.0369999999999999</v>
      </c>
      <c r="J150" s="11" t="s">
        <v>9741</v>
      </c>
      <c r="K150" s="11" t="s">
        <v>9742</v>
      </c>
      <c r="L150" s="6"/>
      <c r="M150" s="6" t="s">
        <v>9775</v>
      </c>
      <c r="N150" s="5">
        <v>263.56</v>
      </c>
      <c r="O150" s="5">
        <v>263.274</v>
      </c>
    </row>
    <row r="151" spans="1:15" x14ac:dyDescent="0.15">
      <c r="A151" s="11" t="s">
        <v>28</v>
      </c>
      <c r="B151" s="11" t="s">
        <v>3397</v>
      </c>
      <c r="C151" s="12">
        <v>38</v>
      </c>
      <c r="D151" s="11" t="s">
        <v>1619</v>
      </c>
      <c r="E151" s="12">
        <v>267.7</v>
      </c>
      <c r="F151" s="12">
        <v>277.774</v>
      </c>
      <c r="G151" s="12">
        <v>10.074</v>
      </c>
      <c r="H151" s="12">
        <v>0</v>
      </c>
      <c r="I151" s="12">
        <v>1.038</v>
      </c>
      <c r="J151" s="11" t="s">
        <v>9741</v>
      </c>
      <c r="K151" s="11" t="s">
        <v>9742</v>
      </c>
      <c r="L151" s="6"/>
      <c r="M151" s="6" t="s">
        <v>9871</v>
      </c>
      <c r="N151" s="5">
        <v>269.33999999999997</v>
      </c>
      <c r="O151" s="5">
        <v>269.87799999999999</v>
      </c>
    </row>
    <row r="152" spans="1:15" x14ac:dyDescent="0.15">
      <c r="A152" s="11" t="s">
        <v>28</v>
      </c>
      <c r="B152" s="11" t="s">
        <v>3397</v>
      </c>
      <c r="C152" s="12">
        <v>39</v>
      </c>
      <c r="D152" s="11" t="s">
        <v>1619</v>
      </c>
      <c r="E152" s="12">
        <v>272.60000000000002</v>
      </c>
      <c r="F152" s="12">
        <v>283.58</v>
      </c>
      <c r="G152" s="12">
        <v>10.98</v>
      </c>
      <c r="H152" s="12">
        <v>0</v>
      </c>
      <c r="I152" s="12">
        <v>1.04</v>
      </c>
      <c r="J152" s="11" t="s">
        <v>9741</v>
      </c>
      <c r="K152" s="11" t="s">
        <v>9742</v>
      </c>
      <c r="L152" s="6"/>
      <c r="M152" s="6" t="s">
        <v>9872</v>
      </c>
      <c r="N152" s="5">
        <v>275.66899999999998</v>
      </c>
      <c r="O152" s="5">
        <v>275.60399999999998</v>
      </c>
    </row>
    <row r="153" spans="1:15" x14ac:dyDescent="0.15">
      <c r="A153" s="11" t="s">
        <v>28</v>
      </c>
      <c r="B153" s="11" t="s">
        <v>3397</v>
      </c>
      <c r="C153" s="12">
        <v>40</v>
      </c>
      <c r="D153" s="11" t="s">
        <v>1619</v>
      </c>
      <c r="E153" s="12">
        <v>278.60000000000002</v>
      </c>
      <c r="F153" s="12">
        <v>290.00799999999998</v>
      </c>
      <c r="G153" s="12">
        <v>11.407999999999999</v>
      </c>
      <c r="H153" s="12">
        <v>0</v>
      </c>
      <c r="I153" s="12">
        <v>1.0409999999999999</v>
      </c>
      <c r="J153" s="11" t="s">
        <v>9741</v>
      </c>
      <c r="K153" s="11" t="s">
        <v>9742</v>
      </c>
      <c r="L153" s="6"/>
      <c r="M153" s="6" t="s">
        <v>9778</v>
      </c>
      <c r="N153" s="5">
        <v>280.94499999999999</v>
      </c>
      <c r="O153" s="5">
        <v>280.52800000000002</v>
      </c>
    </row>
    <row r="154" spans="1:15" x14ac:dyDescent="0.15">
      <c r="A154" s="11" t="s">
        <v>28</v>
      </c>
      <c r="B154" s="11" t="s">
        <v>3397</v>
      </c>
      <c r="C154" s="12">
        <v>41</v>
      </c>
      <c r="D154" s="11" t="s">
        <v>1619</v>
      </c>
      <c r="E154" s="12">
        <v>284.60000000000002</v>
      </c>
      <c r="F154" s="12">
        <v>296.512</v>
      </c>
      <c r="G154" s="12">
        <v>11.912000000000001</v>
      </c>
      <c r="H154" s="12">
        <v>0</v>
      </c>
      <c r="I154" s="12">
        <v>1.042</v>
      </c>
      <c r="J154" s="11" t="s">
        <v>9741</v>
      </c>
      <c r="K154" s="11" t="s">
        <v>9742</v>
      </c>
      <c r="L154" s="6"/>
      <c r="M154" s="6" t="s">
        <v>9779</v>
      </c>
      <c r="N154" s="5">
        <v>287.55700000000002</v>
      </c>
      <c r="O154" s="5">
        <v>286.28800000000001</v>
      </c>
    </row>
    <row r="155" spans="1:15" x14ac:dyDescent="0.15">
      <c r="A155" s="11" t="s">
        <v>28</v>
      </c>
      <c r="B155" s="11" t="s">
        <v>3397</v>
      </c>
      <c r="C155" s="12">
        <v>42</v>
      </c>
      <c r="D155" s="11" t="s">
        <v>1619</v>
      </c>
      <c r="E155" s="12">
        <v>289.39999999999998</v>
      </c>
      <c r="F155" s="12">
        <v>300.98599999999999</v>
      </c>
      <c r="G155" s="12">
        <v>11.586</v>
      </c>
      <c r="H155" s="12">
        <v>0</v>
      </c>
      <c r="I155" s="12">
        <v>1.04</v>
      </c>
      <c r="J155" s="11" t="s">
        <v>9741</v>
      </c>
      <c r="K155" s="11" t="s">
        <v>9752</v>
      </c>
      <c r="L155" s="6"/>
      <c r="M155" s="6" t="s">
        <v>9873</v>
      </c>
      <c r="N155" s="5">
        <v>292.709</v>
      </c>
      <c r="O155" s="5">
        <v>291.99299999999999</v>
      </c>
    </row>
    <row r="156" spans="1:15" x14ac:dyDescent="0.15">
      <c r="A156" s="11" t="s">
        <v>28</v>
      </c>
      <c r="B156" s="11" t="s">
        <v>3397</v>
      </c>
      <c r="C156" s="12">
        <v>43</v>
      </c>
      <c r="D156" s="11" t="s">
        <v>1619</v>
      </c>
      <c r="E156" s="12">
        <v>294.3</v>
      </c>
      <c r="F156" s="12">
        <v>305.81</v>
      </c>
      <c r="G156" s="12">
        <v>11.51</v>
      </c>
      <c r="H156" s="12">
        <v>0</v>
      </c>
      <c r="I156" s="12">
        <v>1.0389999999999999</v>
      </c>
      <c r="J156" s="11" t="s">
        <v>9741</v>
      </c>
      <c r="K156" s="11" t="s">
        <v>9742</v>
      </c>
      <c r="L156" s="6"/>
      <c r="M156" s="6" t="s">
        <v>9781</v>
      </c>
      <c r="N156" s="5">
        <v>297.41199999999998</v>
      </c>
      <c r="O156" s="5">
        <v>296.84699999999998</v>
      </c>
    </row>
    <row r="157" spans="1:15" x14ac:dyDescent="0.15">
      <c r="A157" s="11" t="s">
        <v>28</v>
      </c>
      <c r="B157" s="11" t="s">
        <v>3397</v>
      </c>
      <c r="C157" s="12">
        <v>44</v>
      </c>
      <c r="D157" s="11" t="s">
        <v>1619</v>
      </c>
      <c r="E157" s="12">
        <v>299.10000000000002</v>
      </c>
      <c r="F157" s="12">
        <v>310.30799999999999</v>
      </c>
      <c r="G157" s="12">
        <v>11.208</v>
      </c>
      <c r="H157" s="12">
        <v>0</v>
      </c>
      <c r="I157" s="12">
        <v>1.0369999999999999</v>
      </c>
      <c r="J157" s="11" t="s">
        <v>9741</v>
      </c>
      <c r="K157" s="11" t="s">
        <v>9742</v>
      </c>
      <c r="L157" s="6"/>
      <c r="M157" s="6" t="s">
        <v>9840</v>
      </c>
      <c r="N157" s="5">
        <v>301.37200000000001</v>
      </c>
      <c r="O157" s="5">
        <v>300.82900000000001</v>
      </c>
    </row>
    <row r="158" spans="1:15" x14ac:dyDescent="0.15">
      <c r="A158" s="11" t="s">
        <v>28</v>
      </c>
      <c r="B158" s="11" t="s">
        <v>3397</v>
      </c>
      <c r="C158" s="12">
        <v>45</v>
      </c>
      <c r="D158" s="11" t="s">
        <v>1619</v>
      </c>
      <c r="E158" s="12">
        <v>304</v>
      </c>
      <c r="F158" s="12">
        <v>316.89400000000001</v>
      </c>
      <c r="G158" s="12">
        <v>12.894</v>
      </c>
      <c r="H158" s="12">
        <v>0</v>
      </c>
      <c r="I158" s="12">
        <v>1.042</v>
      </c>
      <c r="J158" s="11" t="s">
        <v>9741</v>
      </c>
      <c r="K158" s="11" t="s">
        <v>9752</v>
      </c>
      <c r="L158" s="6"/>
      <c r="M158" s="6" t="s">
        <v>9841</v>
      </c>
      <c r="N158" s="5">
        <v>305.78100000000001</v>
      </c>
      <c r="O158" s="5">
        <v>305.18799999999999</v>
      </c>
    </row>
    <row r="159" spans="1:15" x14ac:dyDescent="0.15">
      <c r="A159" s="11" t="s">
        <v>28</v>
      </c>
      <c r="B159" s="11" t="s">
        <v>3397</v>
      </c>
      <c r="C159" s="12">
        <v>46</v>
      </c>
      <c r="D159" s="11" t="s">
        <v>1619</v>
      </c>
      <c r="E159" s="12">
        <v>308.8</v>
      </c>
      <c r="F159" s="12">
        <v>321.54300000000001</v>
      </c>
      <c r="G159" s="12">
        <v>12.743</v>
      </c>
      <c r="H159" s="12">
        <v>0</v>
      </c>
      <c r="I159" s="12">
        <v>1.0409999999999999</v>
      </c>
      <c r="J159" s="11" t="s">
        <v>9741</v>
      </c>
      <c r="K159" s="11" t="s">
        <v>9742</v>
      </c>
      <c r="L159" s="6"/>
      <c r="M159" s="6" t="s">
        <v>9842</v>
      </c>
      <c r="N159" s="5">
        <v>310.07499999999999</v>
      </c>
      <c r="O159" s="5">
        <v>310.08600000000001</v>
      </c>
    </row>
    <row r="160" spans="1:15" x14ac:dyDescent="0.15">
      <c r="A160" s="11" t="s">
        <v>28</v>
      </c>
      <c r="B160" s="11" t="s">
        <v>3397</v>
      </c>
      <c r="C160" s="12">
        <v>47</v>
      </c>
      <c r="D160" s="11" t="s">
        <v>1619</v>
      </c>
      <c r="E160" s="12">
        <v>313.7</v>
      </c>
      <c r="F160" s="12">
        <v>326.29199999999997</v>
      </c>
      <c r="G160" s="12">
        <v>12.592000000000001</v>
      </c>
      <c r="H160" s="12">
        <v>0</v>
      </c>
      <c r="I160" s="12">
        <v>1.04</v>
      </c>
      <c r="J160" s="11" t="s">
        <v>9741</v>
      </c>
      <c r="K160" s="11" t="s">
        <v>9742</v>
      </c>
      <c r="L160" s="6"/>
      <c r="M160" s="6" t="s">
        <v>9874</v>
      </c>
      <c r="N160" s="5">
        <v>315.09899999999999</v>
      </c>
      <c r="O160" s="5">
        <v>315.31200000000001</v>
      </c>
    </row>
    <row r="161" spans="1:15" x14ac:dyDescent="0.15">
      <c r="A161" s="11" t="s">
        <v>28</v>
      </c>
      <c r="B161" s="11" t="s">
        <v>3397</v>
      </c>
      <c r="C161" s="12">
        <v>48</v>
      </c>
      <c r="D161" s="11" t="s">
        <v>1619</v>
      </c>
      <c r="E161" s="12">
        <v>318.5</v>
      </c>
      <c r="F161" s="12">
        <v>330.94099999999997</v>
      </c>
      <c r="G161" s="12">
        <v>12.441000000000001</v>
      </c>
      <c r="H161" s="12">
        <v>0</v>
      </c>
      <c r="I161" s="12">
        <v>1.0389999999999999</v>
      </c>
      <c r="J161" s="11" t="s">
        <v>9741</v>
      </c>
      <c r="K161" s="11" t="s">
        <v>9742</v>
      </c>
      <c r="L161" s="6"/>
      <c r="M161" s="6" t="s">
        <v>9875</v>
      </c>
      <c r="N161" s="5">
        <v>319.09699999999998</v>
      </c>
      <c r="O161" s="5">
        <v>320.44299999999998</v>
      </c>
    </row>
    <row r="162" spans="1:15" x14ac:dyDescent="0.15">
      <c r="A162" s="11" t="s">
        <v>28</v>
      </c>
      <c r="B162" s="11" t="s">
        <v>3397</v>
      </c>
      <c r="C162" s="12">
        <v>49</v>
      </c>
      <c r="D162" s="11" t="s">
        <v>1619</v>
      </c>
      <c r="E162" s="12">
        <v>323.39999999999998</v>
      </c>
      <c r="F162" s="12">
        <v>335.161</v>
      </c>
      <c r="G162" s="12">
        <v>11.760999999999999</v>
      </c>
      <c r="H162" s="12">
        <v>0</v>
      </c>
      <c r="I162" s="12">
        <v>1.036</v>
      </c>
      <c r="J162" s="11" t="s">
        <v>9741</v>
      </c>
      <c r="K162" s="11" t="s">
        <v>9742</v>
      </c>
      <c r="L162" s="6"/>
      <c r="M162" s="6" t="s">
        <v>9876</v>
      </c>
      <c r="N162" s="5">
        <v>322.12799999999999</v>
      </c>
      <c r="O162" s="5">
        <v>323.54899999999998</v>
      </c>
    </row>
    <row r="163" spans="1:15" x14ac:dyDescent="0.15">
      <c r="A163" s="11" t="s">
        <v>28</v>
      </c>
      <c r="B163" s="11" t="s">
        <v>3397</v>
      </c>
      <c r="C163" s="12">
        <v>50</v>
      </c>
      <c r="D163" s="11" t="s">
        <v>1619</v>
      </c>
      <c r="E163" s="12">
        <v>328.2</v>
      </c>
      <c r="F163" s="12">
        <v>339.53300000000002</v>
      </c>
      <c r="G163" s="12">
        <v>11.333</v>
      </c>
      <c r="H163" s="12">
        <v>0</v>
      </c>
      <c r="I163" s="12">
        <v>1.0349999999999999</v>
      </c>
      <c r="J163" s="11" t="s">
        <v>9741</v>
      </c>
      <c r="K163" s="11" t="s">
        <v>9742</v>
      </c>
      <c r="L163" s="6"/>
      <c r="M163" s="6" t="s">
        <v>9877</v>
      </c>
      <c r="N163" s="5">
        <v>328.00200000000001</v>
      </c>
      <c r="O163" s="5">
        <v>329.29300000000001</v>
      </c>
    </row>
    <row r="164" spans="1:15" x14ac:dyDescent="0.15">
      <c r="A164" s="11" t="s">
        <v>28</v>
      </c>
      <c r="B164" s="11" t="s">
        <v>3397</v>
      </c>
      <c r="C164" s="12">
        <v>51</v>
      </c>
      <c r="D164" s="11" t="s">
        <v>1619</v>
      </c>
      <c r="E164" s="12">
        <v>333.1</v>
      </c>
      <c r="F164" s="12">
        <v>344.25700000000001</v>
      </c>
      <c r="G164" s="12">
        <v>11.157</v>
      </c>
      <c r="H164" s="12">
        <v>0</v>
      </c>
      <c r="I164" s="12">
        <v>1.0329999999999999</v>
      </c>
      <c r="J164" s="11" t="s">
        <v>9741</v>
      </c>
      <c r="K164" s="11" t="s">
        <v>9742</v>
      </c>
      <c r="L164" s="6"/>
      <c r="M164" s="6" t="s">
        <v>9878</v>
      </c>
      <c r="N164" s="5">
        <v>331.61799999999999</v>
      </c>
      <c r="O164" s="5">
        <v>334.07100000000003</v>
      </c>
    </row>
    <row r="165" spans="1:15" x14ac:dyDescent="0.15">
      <c r="A165" s="11" t="s">
        <v>28</v>
      </c>
      <c r="B165" s="11" t="s">
        <v>3397</v>
      </c>
      <c r="C165" s="12">
        <v>52</v>
      </c>
      <c r="D165" s="11" t="s">
        <v>1619</v>
      </c>
      <c r="E165" s="12">
        <v>337.9</v>
      </c>
      <c r="F165" s="12">
        <v>348.78100000000001</v>
      </c>
      <c r="G165" s="12">
        <v>10.881</v>
      </c>
      <c r="H165" s="12">
        <v>0</v>
      </c>
      <c r="I165" s="12">
        <v>1.032</v>
      </c>
      <c r="J165" s="11" t="s">
        <v>9741</v>
      </c>
      <c r="K165" s="11" t="s">
        <v>9742</v>
      </c>
      <c r="L165" s="6"/>
      <c r="M165" s="6" t="s">
        <v>9879</v>
      </c>
      <c r="N165" s="5">
        <v>336.56900000000002</v>
      </c>
      <c r="O165" s="5">
        <v>339.827</v>
      </c>
    </row>
    <row r="166" spans="1:15" x14ac:dyDescent="0.15">
      <c r="A166" s="11" t="s">
        <v>28</v>
      </c>
      <c r="B166" s="11" t="s">
        <v>3397</v>
      </c>
      <c r="C166" s="12">
        <v>53</v>
      </c>
      <c r="D166" s="11" t="s">
        <v>1619</v>
      </c>
      <c r="E166" s="12">
        <v>342.8</v>
      </c>
      <c r="F166" s="12">
        <v>354.00799999999998</v>
      </c>
      <c r="G166" s="12">
        <v>11.208</v>
      </c>
      <c r="H166" s="12">
        <v>0</v>
      </c>
      <c r="I166" s="12">
        <v>1.0329999999999999</v>
      </c>
      <c r="J166" s="11" t="s">
        <v>9741</v>
      </c>
      <c r="K166" s="11" t="s">
        <v>9742</v>
      </c>
      <c r="L166" s="6"/>
      <c r="M166" s="6" t="s">
        <v>9880</v>
      </c>
      <c r="N166" s="5">
        <v>340.262</v>
      </c>
      <c r="O166" s="5">
        <v>343.39400000000001</v>
      </c>
    </row>
    <row r="167" spans="1:15" x14ac:dyDescent="0.15">
      <c r="A167" s="11" t="s">
        <v>28</v>
      </c>
      <c r="B167" s="11" t="s">
        <v>3397</v>
      </c>
      <c r="C167" s="12">
        <v>54</v>
      </c>
      <c r="D167" s="11" t="s">
        <v>1619</v>
      </c>
      <c r="E167" s="12">
        <v>347.6</v>
      </c>
      <c r="F167" s="12">
        <v>358.279</v>
      </c>
      <c r="G167" s="12">
        <v>10.679</v>
      </c>
      <c r="H167" s="12">
        <v>0</v>
      </c>
      <c r="I167" s="12">
        <v>1.0309999999999999</v>
      </c>
      <c r="J167" s="11" t="s">
        <v>9741</v>
      </c>
      <c r="K167" s="11" t="s">
        <v>9752</v>
      </c>
      <c r="L167" s="6"/>
      <c r="M167" s="6" t="s">
        <v>9791</v>
      </c>
      <c r="N167" s="5">
        <v>346.44</v>
      </c>
      <c r="O167" s="5">
        <v>350.351</v>
      </c>
    </row>
    <row r="168" spans="1:15" x14ac:dyDescent="0.15">
      <c r="A168" s="11" t="s">
        <v>28</v>
      </c>
      <c r="B168" s="11" t="s">
        <v>4252</v>
      </c>
      <c r="C168" s="12">
        <v>1</v>
      </c>
      <c r="D168" s="11" t="s">
        <v>30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1" t="s">
        <v>9740</v>
      </c>
      <c r="K168" s="6"/>
      <c r="L168" s="6"/>
      <c r="M168" s="6"/>
      <c r="N168" s="6"/>
      <c r="O168" s="6"/>
    </row>
    <row r="169" spans="1:15" x14ac:dyDescent="0.15">
      <c r="A169" s="11" t="s">
        <v>28</v>
      </c>
      <c r="B169" s="11" t="s">
        <v>4252</v>
      </c>
      <c r="C169" s="12">
        <v>2</v>
      </c>
      <c r="D169" s="11" t="s">
        <v>30</v>
      </c>
      <c r="E169" s="12">
        <v>4.5</v>
      </c>
      <c r="F169" s="12">
        <v>5.45</v>
      </c>
      <c r="G169" s="12">
        <v>0.95</v>
      </c>
      <c r="H169" s="12">
        <v>0</v>
      </c>
      <c r="I169" s="12">
        <v>1.2110000000000001</v>
      </c>
      <c r="J169" s="11" t="s">
        <v>9741</v>
      </c>
      <c r="K169" s="11" t="s">
        <v>9742</v>
      </c>
      <c r="L169" s="6"/>
      <c r="M169" s="6" t="s">
        <v>9792</v>
      </c>
      <c r="N169" s="5">
        <v>9.23</v>
      </c>
      <c r="O169" s="5">
        <v>7.9960000000000004</v>
      </c>
    </row>
    <row r="170" spans="1:15" x14ac:dyDescent="0.15">
      <c r="A170" s="11" t="s">
        <v>28</v>
      </c>
      <c r="B170" s="11" t="s">
        <v>4252</v>
      </c>
      <c r="C170" s="12">
        <v>3</v>
      </c>
      <c r="D170" s="11" t="s">
        <v>30</v>
      </c>
      <c r="E170" s="12">
        <v>14</v>
      </c>
      <c r="F170" s="12">
        <v>16.030999999999999</v>
      </c>
      <c r="G170" s="12">
        <v>2.0310000000000001</v>
      </c>
      <c r="H170" s="12">
        <v>0</v>
      </c>
      <c r="I170" s="12">
        <v>1.145</v>
      </c>
      <c r="J170" s="11" t="s">
        <v>9741</v>
      </c>
      <c r="K170" s="11" t="s">
        <v>9742</v>
      </c>
      <c r="L170" s="6"/>
      <c r="M170" s="6" t="s">
        <v>9793</v>
      </c>
      <c r="N170" s="5">
        <v>15.439</v>
      </c>
      <c r="O170" s="5">
        <v>14.94</v>
      </c>
    </row>
    <row r="171" spans="1:15" x14ac:dyDescent="0.15">
      <c r="A171" s="11" t="s">
        <v>28</v>
      </c>
      <c r="B171" s="11" t="s">
        <v>4252</v>
      </c>
      <c r="C171" s="12">
        <v>4</v>
      </c>
      <c r="D171" s="11" t="s">
        <v>30</v>
      </c>
      <c r="E171" s="12">
        <v>23.5</v>
      </c>
      <c r="F171" s="12">
        <v>24.495000000000001</v>
      </c>
      <c r="G171" s="12">
        <v>0.995</v>
      </c>
      <c r="H171" s="12">
        <v>0</v>
      </c>
      <c r="I171" s="12">
        <v>1.042</v>
      </c>
      <c r="J171" s="11" t="s">
        <v>9741</v>
      </c>
      <c r="K171" s="11" t="s">
        <v>9742</v>
      </c>
      <c r="L171" s="6"/>
      <c r="M171" s="6" t="s">
        <v>9881</v>
      </c>
      <c r="N171" s="5">
        <v>25.521999999999998</v>
      </c>
      <c r="O171" s="5">
        <v>24.568000000000001</v>
      </c>
    </row>
    <row r="172" spans="1:15" x14ac:dyDescent="0.15">
      <c r="A172" s="11" t="s">
        <v>28</v>
      </c>
      <c r="B172" s="11" t="s">
        <v>4252</v>
      </c>
      <c r="C172" s="12">
        <v>5</v>
      </c>
      <c r="D172" s="11" t="s">
        <v>30</v>
      </c>
      <c r="E172" s="12">
        <v>33</v>
      </c>
      <c r="F172" s="12">
        <v>33.518000000000001</v>
      </c>
      <c r="G172" s="12">
        <v>0.51800000000000002</v>
      </c>
      <c r="H172" s="12">
        <v>0</v>
      </c>
      <c r="I172" s="12">
        <v>1.016</v>
      </c>
      <c r="J172" s="11" t="s">
        <v>9741</v>
      </c>
      <c r="K172" s="11" t="s">
        <v>9742</v>
      </c>
      <c r="L172" s="6"/>
      <c r="M172" s="6" t="s">
        <v>9795</v>
      </c>
      <c r="N172" s="5">
        <v>33.643000000000001</v>
      </c>
      <c r="O172" s="5">
        <v>34.323</v>
      </c>
    </row>
    <row r="173" spans="1:15" x14ac:dyDescent="0.15">
      <c r="A173" s="11" t="s">
        <v>28</v>
      </c>
      <c r="B173" s="11" t="s">
        <v>4252</v>
      </c>
      <c r="C173" s="12">
        <v>6</v>
      </c>
      <c r="D173" s="11" t="s">
        <v>30</v>
      </c>
      <c r="E173" s="12">
        <v>37</v>
      </c>
      <c r="F173" s="12">
        <v>38.447000000000003</v>
      </c>
      <c r="G173" s="12">
        <v>1.4470000000000001</v>
      </c>
      <c r="H173" s="12">
        <v>0</v>
      </c>
      <c r="I173" s="12">
        <v>1.0389999999999999</v>
      </c>
      <c r="J173" s="11" t="s">
        <v>9741</v>
      </c>
      <c r="K173" s="11" t="s">
        <v>9742</v>
      </c>
      <c r="L173" s="6"/>
      <c r="M173" s="6" t="s">
        <v>9882</v>
      </c>
      <c r="N173" s="5">
        <v>39.387</v>
      </c>
      <c r="O173" s="5">
        <v>38.136000000000003</v>
      </c>
    </row>
    <row r="174" spans="1:15" x14ac:dyDescent="0.15">
      <c r="A174" s="11" t="s">
        <v>28</v>
      </c>
      <c r="B174" s="11" t="s">
        <v>4252</v>
      </c>
      <c r="C174" s="12">
        <v>7</v>
      </c>
      <c r="D174" s="11" t="s">
        <v>30</v>
      </c>
      <c r="E174" s="12">
        <v>46.5</v>
      </c>
      <c r="F174" s="12">
        <v>47.482999999999997</v>
      </c>
      <c r="G174" s="12">
        <v>0.98299999999999998</v>
      </c>
      <c r="H174" s="12">
        <v>0</v>
      </c>
      <c r="I174" s="12">
        <v>1.0209999999999999</v>
      </c>
      <c r="J174" s="11" t="s">
        <v>9741</v>
      </c>
      <c r="K174" s="11" t="s">
        <v>9742</v>
      </c>
      <c r="L174" s="6"/>
      <c r="M174" s="6" t="s">
        <v>9747</v>
      </c>
      <c r="N174" s="5">
        <v>49.033000000000001</v>
      </c>
      <c r="O174" s="5">
        <v>48.078000000000003</v>
      </c>
    </row>
    <row r="175" spans="1:15" x14ac:dyDescent="0.15">
      <c r="A175" s="11" t="s">
        <v>28</v>
      </c>
      <c r="B175" s="11" t="s">
        <v>4252</v>
      </c>
      <c r="C175" s="12">
        <v>8</v>
      </c>
      <c r="D175" s="11" t="s">
        <v>30</v>
      </c>
      <c r="E175" s="12">
        <v>56</v>
      </c>
      <c r="F175" s="12">
        <v>57.084000000000003</v>
      </c>
      <c r="G175" s="12">
        <v>1.0840000000000001</v>
      </c>
      <c r="H175" s="12">
        <v>0</v>
      </c>
      <c r="I175" s="12">
        <v>1.0189999999999999</v>
      </c>
      <c r="J175" s="11" t="s">
        <v>9741</v>
      </c>
      <c r="K175" s="11" t="s">
        <v>9752</v>
      </c>
      <c r="L175" s="6"/>
      <c r="M175" s="6" t="s">
        <v>9748</v>
      </c>
      <c r="N175" s="5">
        <v>60.363999999999997</v>
      </c>
      <c r="O175" s="5">
        <v>59.802999999999997</v>
      </c>
    </row>
    <row r="176" spans="1:15" x14ac:dyDescent="0.15">
      <c r="A176" s="11" t="s">
        <v>28</v>
      </c>
      <c r="B176" s="11" t="s">
        <v>4252</v>
      </c>
      <c r="C176" s="12">
        <v>9</v>
      </c>
      <c r="D176" s="11" t="s">
        <v>30</v>
      </c>
      <c r="E176" s="12">
        <v>65.5</v>
      </c>
      <c r="F176" s="12">
        <v>67.037000000000006</v>
      </c>
      <c r="G176" s="12">
        <v>1.5369999999999999</v>
      </c>
      <c r="H176" s="12">
        <v>0</v>
      </c>
      <c r="I176" s="12">
        <v>1.0229999999999999</v>
      </c>
      <c r="J176" s="11" t="s">
        <v>9741</v>
      </c>
      <c r="K176" s="11" t="s">
        <v>9742</v>
      </c>
      <c r="L176" s="6"/>
      <c r="M176" s="6" t="s">
        <v>9749</v>
      </c>
      <c r="N176" s="5">
        <v>68.307000000000002</v>
      </c>
      <c r="O176" s="5">
        <v>68.097999999999999</v>
      </c>
    </row>
    <row r="177" spans="1:15" x14ac:dyDescent="0.15">
      <c r="A177" s="11" t="s">
        <v>28</v>
      </c>
      <c r="B177" s="11" t="s">
        <v>4252</v>
      </c>
      <c r="C177" s="12">
        <v>10</v>
      </c>
      <c r="D177" s="11" t="s">
        <v>30</v>
      </c>
      <c r="E177" s="12">
        <v>75</v>
      </c>
      <c r="F177" s="12">
        <v>77.546999999999997</v>
      </c>
      <c r="G177" s="12">
        <v>2.5470000000000002</v>
      </c>
      <c r="H177" s="12">
        <v>0</v>
      </c>
      <c r="I177" s="12">
        <v>1.034</v>
      </c>
      <c r="J177" s="11" t="s">
        <v>9741</v>
      </c>
      <c r="K177" s="11" t="s">
        <v>9742</v>
      </c>
      <c r="L177" s="6"/>
      <c r="M177" s="6" t="s">
        <v>9883</v>
      </c>
      <c r="N177" s="5">
        <v>79.647999999999996</v>
      </c>
      <c r="O177" s="5">
        <v>78.483000000000004</v>
      </c>
    </row>
    <row r="178" spans="1:15" x14ac:dyDescent="0.15">
      <c r="A178" s="11" t="s">
        <v>28</v>
      </c>
      <c r="B178" s="11" t="s">
        <v>4252</v>
      </c>
      <c r="C178" s="12">
        <v>11</v>
      </c>
      <c r="D178" s="11" t="s">
        <v>30</v>
      </c>
      <c r="E178" s="12">
        <v>84.5</v>
      </c>
      <c r="F178" s="12">
        <v>86.793999999999997</v>
      </c>
      <c r="G178" s="12">
        <v>2.294</v>
      </c>
      <c r="H178" s="12">
        <v>0</v>
      </c>
      <c r="I178" s="12">
        <v>1.0269999999999999</v>
      </c>
      <c r="J178" s="11" t="s">
        <v>9741</v>
      </c>
      <c r="K178" s="11" t="s">
        <v>9742</v>
      </c>
      <c r="L178" s="6"/>
      <c r="M178" s="6" t="s">
        <v>9799</v>
      </c>
      <c r="N178" s="5">
        <v>83.600999999999999</v>
      </c>
      <c r="O178" s="5">
        <v>85.465999999999994</v>
      </c>
    </row>
    <row r="179" spans="1:15" x14ac:dyDescent="0.15">
      <c r="A179" s="11" t="s">
        <v>28</v>
      </c>
      <c r="B179" s="11" t="s">
        <v>4252</v>
      </c>
      <c r="C179" s="12">
        <v>12</v>
      </c>
      <c r="D179" s="11" t="s">
        <v>1619</v>
      </c>
      <c r="E179" s="12">
        <v>90.5</v>
      </c>
      <c r="F179" s="12">
        <v>93.876999999999995</v>
      </c>
      <c r="G179" s="12">
        <v>3.3769999999999998</v>
      </c>
      <c r="H179" s="12">
        <v>0</v>
      </c>
      <c r="I179" s="12">
        <v>1.0369999999999999</v>
      </c>
      <c r="J179" s="11" t="s">
        <v>9741</v>
      </c>
      <c r="K179" s="11" t="s">
        <v>9752</v>
      </c>
      <c r="L179" s="6"/>
      <c r="M179" s="6" t="s">
        <v>9800</v>
      </c>
      <c r="N179" s="5">
        <v>92.781000000000006</v>
      </c>
      <c r="O179" s="5">
        <v>93.034999999999997</v>
      </c>
    </row>
    <row r="180" spans="1:15" x14ac:dyDescent="0.15">
      <c r="A180" s="11" t="s">
        <v>28</v>
      </c>
      <c r="B180" s="11" t="s">
        <v>4252</v>
      </c>
      <c r="C180" s="12">
        <v>13</v>
      </c>
      <c r="D180" s="11" t="s">
        <v>1619</v>
      </c>
      <c r="E180" s="12">
        <v>95.3</v>
      </c>
      <c r="F180" s="12">
        <v>97.418000000000006</v>
      </c>
      <c r="G180" s="12">
        <v>2.1179999999999999</v>
      </c>
      <c r="H180" s="12">
        <v>0</v>
      </c>
      <c r="I180" s="12">
        <v>1.022</v>
      </c>
      <c r="J180" s="11" t="s">
        <v>9740</v>
      </c>
      <c r="K180" s="11" t="s">
        <v>9742</v>
      </c>
      <c r="L180" s="6"/>
      <c r="M180" s="6"/>
      <c r="N180" s="6"/>
      <c r="O180" s="6"/>
    </row>
    <row r="181" spans="1:15" x14ac:dyDescent="0.15">
      <c r="A181" s="11" t="s">
        <v>28</v>
      </c>
      <c r="B181" s="11" t="s">
        <v>4252</v>
      </c>
      <c r="C181" s="12">
        <v>14</v>
      </c>
      <c r="D181" s="11" t="s">
        <v>1619</v>
      </c>
      <c r="E181" s="12">
        <v>100.2</v>
      </c>
      <c r="F181" s="12">
        <v>103.03</v>
      </c>
      <c r="G181" s="12">
        <v>2.83</v>
      </c>
      <c r="H181" s="12">
        <v>0</v>
      </c>
      <c r="I181" s="12">
        <v>1.028</v>
      </c>
      <c r="J181" s="11" t="s">
        <v>9741</v>
      </c>
      <c r="K181" s="11" t="s">
        <v>9742</v>
      </c>
      <c r="L181" s="6"/>
      <c r="M181" s="6" t="s">
        <v>9849</v>
      </c>
      <c r="N181" s="5">
        <v>100.887</v>
      </c>
      <c r="O181" s="5">
        <v>100.39700000000001</v>
      </c>
    </row>
    <row r="182" spans="1:15" x14ac:dyDescent="0.15">
      <c r="A182" s="11" t="s">
        <v>28</v>
      </c>
      <c r="B182" s="11" t="s">
        <v>4252</v>
      </c>
      <c r="C182" s="12">
        <v>15</v>
      </c>
      <c r="D182" s="11" t="s">
        <v>1619</v>
      </c>
      <c r="E182" s="12">
        <v>105</v>
      </c>
      <c r="F182" s="12">
        <v>108.03</v>
      </c>
      <c r="G182" s="12">
        <v>3.03</v>
      </c>
      <c r="H182" s="12">
        <v>0</v>
      </c>
      <c r="I182" s="12">
        <v>1.0289999999999999</v>
      </c>
      <c r="J182" s="11" t="s">
        <v>9741</v>
      </c>
      <c r="K182" s="11" t="s">
        <v>9742</v>
      </c>
      <c r="L182" s="6"/>
      <c r="M182" s="6" t="s">
        <v>9802</v>
      </c>
      <c r="N182" s="5">
        <v>106.98</v>
      </c>
      <c r="O182" s="5">
        <v>107.078</v>
      </c>
    </row>
    <row r="183" spans="1:15" x14ac:dyDescent="0.15">
      <c r="A183" s="11" t="s">
        <v>28</v>
      </c>
      <c r="B183" s="11" t="s">
        <v>4252</v>
      </c>
      <c r="C183" s="12">
        <v>16</v>
      </c>
      <c r="D183" s="11" t="s">
        <v>1619</v>
      </c>
      <c r="E183" s="12">
        <v>109.9</v>
      </c>
      <c r="F183" s="12">
        <v>113.642</v>
      </c>
      <c r="G183" s="12">
        <v>3.742</v>
      </c>
      <c r="H183" s="12">
        <v>0</v>
      </c>
      <c r="I183" s="12">
        <v>1.034</v>
      </c>
      <c r="J183" s="11" t="s">
        <v>9741</v>
      </c>
      <c r="K183" s="11" t="s">
        <v>9742</v>
      </c>
      <c r="L183" s="6"/>
      <c r="M183" s="6" t="s">
        <v>9755</v>
      </c>
      <c r="N183" s="5">
        <v>111.81699999999999</v>
      </c>
      <c r="O183" s="5">
        <v>111.13500000000001</v>
      </c>
    </row>
    <row r="184" spans="1:15" x14ac:dyDescent="0.15">
      <c r="A184" s="11" t="s">
        <v>28</v>
      </c>
      <c r="B184" s="11" t="s">
        <v>4252</v>
      </c>
      <c r="C184" s="12">
        <v>17</v>
      </c>
      <c r="D184" s="11" t="s">
        <v>1619</v>
      </c>
      <c r="E184" s="12">
        <v>114.7</v>
      </c>
      <c r="F184" s="12">
        <v>119</v>
      </c>
      <c r="G184" s="12">
        <v>4.3</v>
      </c>
      <c r="H184" s="12">
        <v>0</v>
      </c>
      <c r="I184" s="12">
        <v>1.0369999999999999</v>
      </c>
      <c r="J184" s="11" t="s">
        <v>9741</v>
      </c>
      <c r="K184" s="11" t="s">
        <v>9752</v>
      </c>
      <c r="L184" s="6"/>
      <c r="M184" s="6" t="s">
        <v>9884</v>
      </c>
      <c r="N184" s="5">
        <v>116.72499999999999</v>
      </c>
      <c r="O184" s="5">
        <v>115.61499999999999</v>
      </c>
    </row>
    <row r="185" spans="1:15" x14ac:dyDescent="0.15">
      <c r="A185" s="11" t="s">
        <v>28</v>
      </c>
      <c r="B185" s="11" t="s">
        <v>4252</v>
      </c>
      <c r="C185" s="12">
        <v>18</v>
      </c>
      <c r="D185" s="11" t="s">
        <v>1619</v>
      </c>
      <c r="E185" s="12">
        <v>119.6</v>
      </c>
      <c r="F185" s="12">
        <v>124.414</v>
      </c>
      <c r="G185" s="12">
        <v>4.8140000000000001</v>
      </c>
      <c r="H185" s="12">
        <v>0</v>
      </c>
      <c r="I185" s="12">
        <v>1.04</v>
      </c>
      <c r="J185" s="11" t="s">
        <v>9741</v>
      </c>
      <c r="K185" s="11" t="s">
        <v>9752</v>
      </c>
      <c r="L185" s="6"/>
      <c r="M185" s="6" t="s">
        <v>9885</v>
      </c>
      <c r="N185" s="5">
        <v>122.071</v>
      </c>
      <c r="O185" s="5">
        <v>120.881</v>
      </c>
    </row>
    <row r="186" spans="1:15" x14ac:dyDescent="0.15">
      <c r="A186" s="11" t="s">
        <v>28</v>
      </c>
      <c r="B186" s="11" t="s">
        <v>4252</v>
      </c>
      <c r="C186" s="12">
        <v>19</v>
      </c>
      <c r="D186" s="11" t="s">
        <v>1619</v>
      </c>
      <c r="E186" s="12">
        <v>124.4</v>
      </c>
      <c r="F186" s="12">
        <v>129.76900000000001</v>
      </c>
      <c r="G186" s="12">
        <v>5.3689999999999998</v>
      </c>
      <c r="H186" s="12">
        <v>0</v>
      </c>
      <c r="I186" s="12">
        <v>1.0429999999999999</v>
      </c>
      <c r="J186" s="11" t="s">
        <v>9741</v>
      </c>
      <c r="K186" s="11" t="s">
        <v>9742</v>
      </c>
      <c r="L186" s="6"/>
      <c r="M186" s="6" t="s">
        <v>9886</v>
      </c>
      <c r="N186" s="5">
        <v>125.217</v>
      </c>
      <c r="O186" s="5">
        <v>124.73099999999999</v>
      </c>
    </row>
    <row r="187" spans="1:15" x14ac:dyDescent="0.15">
      <c r="A187" s="11" t="s">
        <v>28</v>
      </c>
      <c r="B187" s="11" t="s">
        <v>4252</v>
      </c>
      <c r="C187" s="12">
        <v>20</v>
      </c>
      <c r="D187" s="11" t="s">
        <v>1619</v>
      </c>
      <c r="E187" s="12">
        <v>129.30000000000001</v>
      </c>
      <c r="F187" s="12">
        <v>135.66900000000001</v>
      </c>
      <c r="G187" s="12">
        <v>6.3689999999999998</v>
      </c>
      <c r="H187" s="12">
        <v>0</v>
      </c>
      <c r="I187" s="12">
        <v>1.0489999999999999</v>
      </c>
      <c r="J187" s="11" t="s">
        <v>9741</v>
      </c>
      <c r="K187" s="11" t="s">
        <v>9742</v>
      </c>
      <c r="L187" s="6"/>
      <c r="M187" s="6" t="s">
        <v>9887</v>
      </c>
      <c r="N187" s="5">
        <v>133.34</v>
      </c>
      <c r="O187" s="5">
        <v>130.869</v>
      </c>
    </row>
    <row r="188" spans="1:15" x14ac:dyDescent="0.15">
      <c r="A188" s="11" t="s">
        <v>28</v>
      </c>
      <c r="B188" s="11" t="s">
        <v>4252</v>
      </c>
      <c r="C188" s="12">
        <v>21</v>
      </c>
      <c r="D188" s="11" t="s">
        <v>1619</v>
      </c>
      <c r="E188" s="12">
        <v>134.1</v>
      </c>
      <c r="F188" s="12">
        <v>140.93299999999999</v>
      </c>
      <c r="G188" s="12">
        <v>6.8330000000000002</v>
      </c>
      <c r="H188" s="12">
        <v>0</v>
      </c>
      <c r="I188" s="12">
        <v>1.0509999999999999</v>
      </c>
      <c r="J188" s="11" t="s">
        <v>9741</v>
      </c>
      <c r="K188" s="11" t="s">
        <v>9752</v>
      </c>
      <c r="L188" s="6"/>
      <c r="M188" s="6" t="s">
        <v>9888</v>
      </c>
      <c r="N188" s="5">
        <v>135.67099999999999</v>
      </c>
      <c r="O188" s="5">
        <v>134.52000000000001</v>
      </c>
    </row>
    <row r="189" spans="1:15" x14ac:dyDescent="0.15">
      <c r="A189" s="11" t="s">
        <v>28</v>
      </c>
      <c r="B189" s="11" t="s">
        <v>4252</v>
      </c>
      <c r="C189" s="12">
        <v>22</v>
      </c>
      <c r="D189" s="11" t="s">
        <v>1619</v>
      </c>
      <c r="E189" s="12">
        <v>139</v>
      </c>
      <c r="F189" s="12">
        <v>146.36099999999999</v>
      </c>
      <c r="G189" s="12">
        <v>7.3609999999999998</v>
      </c>
      <c r="H189" s="12">
        <v>0</v>
      </c>
      <c r="I189" s="12">
        <v>1.0529999999999999</v>
      </c>
      <c r="J189" s="11" t="s">
        <v>9741</v>
      </c>
      <c r="K189" s="11" t="s">
        <v>9752</v>
      </c>
      <c r="L189" s="6"/>
      <c r="M189" s="6" t="s">
        <v>9889</v>
      </c>
      <c r="N189" s="5">
        <v>142.48599999999999</v>
      </c>
      <c r="O189" s="5">
        <v>141.30500000000001</v>
      </c>
    </row>
    <row r="190" spans="1:15" x14ac:dyDescent="0.15">
      <c r="A190" s="11" t="s">
        <v>28</v>
      </c>
      <c r="B190" s="11" t="s">
        <v>4252</v>
      </c>
      <c r="C190" s="12">
        <v>23</v>
      </c>
      <c r="D190" s="11" t="s">
        <v>1619</v>
      </c>
      <c r="E190" s="12">
        <v>143.80000000000001</v>
      </c>
      <c r="F190" s="12">
        <v>151.26</v>
      </c>
      <c r="G190" s="12">
        <v>7.46</v>
      </c>
      <c r="H190" s="12">
        <v>0</v>
      </c>
      <c r="I190" s="12">
        <v>1.052</v>
      </c>
      <c r="J190" s="11" t="s">
        <v>9741</v>
      </c>
      <c r="K190" s="11" t="s">
        <v>9742</v>
      </c>
      <c r="L190" s="6"/>
      <c r="M190" s="6" t="s">
        <v>9809</v>
      </c>
      <c r="N190" s="5">
        <v>146.99</v>
      </c>
      <c r="O190" s="5">
        <v>144.49600000000001</v>
      </c>
    </row>
    <row r="191" spans="1:15" x14ac:dyDescent="0.15">
      <c r="A191" s="11" t="s">
        <v>28</v>
      </c>
      <c r="B191" s="11" t="s">
        <v>4252</v>
      </c>
      <c r="C191" s="12">
        <v>24</v>
      </c>
      <c r="D191" s="11" t="s">
        <v>1619</v>
      </c>
      <c r="E191" s="12">
        <v>148.69999999999999</v>
      </c>
      <c r="F191" s="12">
        <v>156.363</v>
      </c>
      <c r="G191" s="12">
        <v>7.6630000000000003</v>
      </c>
      <c r="H191" s="12">
        <v>0</v>
      </c>
      <c r="I191" s="12">
        <v>1.052</v>
      </c>
      <c r="J191" s="11" t="s">
        <v>9741</v>
      </c>
      <c r="K191" s="11" t="s">
        <v>9752</v>
      </c>
      <c r="L191" s="6"/>
      <c r="M191" s="6" t="s">
        <v>9890</v>
      </c>
      <c r="N191" s="5">
        <v>153.77000000000001</v>
      </c>
      <c r="O191" s="5">
        <v>151.5</v>
      </c>
    </row>
    <row r="192" spans="1:15" x14ac:dyDescent="0.15">
      <c r="A192" s="11" t="s">
        <v>28</v>
      </c>
      <c r="B192" s="11" t="s">
        <v>4252</v>
      </c>
      <c r="C192" s="12">
        <v>25</v>
      </c>
      <c r="D192" s="11" t="s">
        <v>1619</v>
      </c>
      <c r="E192" s="12">
        <v>153.5</v>
      </c>
      <c r="F192" s="12">
        <v>161.38999999999999</v>
      </c>
      <c r="G192" s="12">
        <v>7.89</v>
      </c>
      <c r="H192" s="12">
        <v>0</v>
      </c>
      <c r="I192" s="12">
        <v>1.0509999999999999</v>
      </c>
      <c r="J192" s="11" t="s">
        <v>9741</v>
      </c>
      <c r="K192" s="11" t="s">
        <v>9742</v>
      </c>
      <c r="L192" s="6"/>
      <c r="M192" s="6" t="s">
        <v>9891</v>
      </c>
      <c r="N192" s="5">
        <v>154.875</v>
      </c>
      <c r="O192" s="5">
        <v>154.03299999999999</v>
      </c>
    </row>
    <row r="193" spans="1:15" x14ac:dyDescent="0.15">
      <c r="A193" s="11" t="s">
        <v>28</v>
      </c>
      <c r="B193" s="11" t="s">
        <v>4252</v>
      </c>
      <c r="C193" s="12">
        <v>26</v>
      </c>
      <c r="D193" s="11" t="s">
        <v>1619</v>
      </c>
      <c r="E193" s="12">
        <v>158.4</v>
      </c>
      <c r="F193" s="12">
        <v>166.517</v>
      </c>
      <c r="G193" s="12">
        <v>8.1170000000000009</v>
      </c>
      <c r="H193" s="12">
        <v>0</v>
      </c>
      <c r="I193" s="12">
        <v>1.0509999999999999</v>
      </c>
      <c r="J193" s="11" t="s">
        <v>9741</v>
      </c>
      <c r="K193" s="11" t="s">
        <v>9752</v>
      </c>
      <c r="L193" s="6"/>
      <c r="M193" s="6" t="s">
        <v>9813</v>
      </c>
      <c r="N193" s="5">
        <v>163.73099999999999</v>
      </c>
      <c r="O193" s="5">
        <v>162.291</v>
      </c>
    </row>
    <row r="194" spans="1:15" x14ac:dyDescent="0.15">
      <c r="A194" s="11" t="s">
        <v>28</v>
      </c>
      <c r="B194" s="11" t="s">
        <v>4252</v>
      </c>
      <c r="C194" s="12">
        <v>27</v>
      </c>
      <c r="D194" s="11" t="s">
        <v>1619</v>
      </c>
      <c r="E194" s="12">
        <v>164.4</v>
      </c>
      <c r="F194" s="12">
        <v>171.83799999999999</v>
      </c>
      <c r="G194" s="12">
        <v>7.4379999999999997</v>
      </c>
      <c r="H194" s="12">
        <v>0</v>
      </c>
      <c r="I194" s="12">
        <v>1.0449999999999999</v>
      </c>
      <c r="J194" s="11" t="s">
        <v>9741</v>
      </c>
      <c r="K194" s="11" t="s">
        <v>9752</v>
      </c>
      <c r="L194" s="6"/>
      <c r="M194" s="6" t="s">
        <v>9892</v>
      </c>
      <c r="N194" s="5">
        <v>166.083</v>
      </c>
      <c r="O194" s="5">
        <v>166.12100000000001</v>
      </c>
    </row>
    <row r="195" spans="1:15" x14ac:dyDescent="0.15">
      <c r="A195" s="11" t="s">
        <v>28</v>
      </c>
      <c r="B195" s="11" t="s">
        <v>4252</v>
      </c>
      <c r="C195" s="12">
        <v>28</v>
      </c>
      <c r="D195" s="11" t="s">
        <v>1619</v>
      </c>
      <c r="E195" s="12">
        <v>169.3</v>
      </c>
      <c r="F195" s="12">
        <v>176.28399999999999</v>
      </c>
      <c r="G195" s="12">
        <v>6.984</v>
      </c>
      <c r="H195" s="12">
        <v>0</v>
      </c>
      <c r="I195" s="12">
        <v>1.0409999999999999</v>
      </c>
      <c r="J195" s="11" t="s">
        <v>9741</v>
      </c>
      <c r="K195" s="11" t="s">
        <v>9742</v>
      </c>
      <c r="L195" s="6"/>
      <c r="M195" s="6" t="s">
        <v>9761</v>
      </c>
      <c r="N195" s="5">
        <v>171.584</v>
      </c>
      <c r="O195" s="5">
        <v>171.42099999999999</v>
      </c>
    </row>
    <row r="196" spans="1:15" x14ac:dyDescent="0.15">
      <c r="A196" s="11" t="s">
        <v>28</v>
      </c>
      <c r="B196" s="11" t="s">
        <v>4252</v>
      </c>
      <c r="C196" s="12">
        <v>29</v>
      </c>
      <c r="D196" s="11" t="s">
        <v>1619</v>
      </c>
      <c r="E196" s="12">
        <v>174.1</v>
      </c>
      <c r="F196" s="12">
        <v>181.36099999999999</v>
      </c>
      <c r="G196" s="12">
        <v>7.2610000000000001</v>
      </c>
      <c r="H196" s="12">
        <v>0</v>
      </c>
      <c r="I196" s="12">
        <v>1.042</v>
      </c>
      <c r="J196" s="11" t="s">
        <v>9741</v>
      </c>
      <c r="K196" s="11" t="s">
        <v>9752</v>
      </c>
      <c r="L196" s="6"/>
      <c r="M196" s="6" t="s">
        <v>9893</v>
      </c>
      <c r="N196" s="5">
        <v>174.83500000000001</v>
      </c>
      <c r="O196" s="5">
        <v>175.15700000000001</v>
      </c>
    </row>
    <row r="197" spans="1:15" x14ac:dyDescent="0.15">
      <c r="A197" s="11" t="s">
        <v>28</v>
      </c>
      <c r="B197" s="11" t="s">
        <v>4252</v>
      </c>
      <c r="C197" s="12">
        <v>30</v>
      </c>
      <c r="D197" s="11" t="s">
        <v>1619</v>
      </c>
      <c r="E197" s="12">
        <v>179</v>
      </c>
      <c r="F197" s="12">
        <v>186.136</v>
      </c>
      <c r="G197" s="12">
        <v>7.1360000000000001</v>
      </c>
      <c r="H197" s="12">
        <v>0</v>
      </c>
      <c r="I197" s="12">
        <v>1.04</v>
      </c>
      <c r="J197" s="11" t="s">
        <v>9741</v>
      </c>
      <c r="K197" s="11" t="s">
        <v>9752</v>
      </c>
      <c r="L197" s="6"/>
      <c r="M197" s="6" t="s">
        <v>9816</v>
      </c>
      <c r="N197" s="5">
        <v>178.71100000000001</v>
      </c>
      <c r="O197" s="5">
        <v>179.58600000000001</v>
      </c>
    </row>
    <row r="198" spans="1:15" x14ac:dyDescent="0.15">
      <c r="A198" s="11" t="s">
        <v>28</v>
      </c>
      <c r="B198" s="11" t="s">
        <v>4252</v>
      </c>
      <c r="C198" s="12">
        <v>31</v>
      </c>
      <c r="D198" s="11" t="s">
        <v>1619</v>
      </c>
      <c r="E198" s="12">
        <v>183.8</v>
      </c>
      <c r="F198" s="12">
        <v>190.71</v>
      </c>
      <c r="G198" s="12">
        <v>6.91</v>
      </c>
      <c r="H198" s="12">
        <v>0</v>
      </c>
      <c r="I198" s="12">
        <v>1.038</v>
      </c>
      <c r="J198" s="11" t="s">
        <v>9741</v>
      </c>
      <c r="K198" s="11" t="s">
        <v>9742</v>
      </c>
      <c r="L198" s="6"/>
      <c r="M198" s="6" t="s">
        <v>9894</v>
      </c>
      <c r="N198" s="5">
        <v>184.44300000000001</v>
      </c>
      <c r="O198" s="5">
        <v>185.184</v>
      </c>
    </row>
    <row r="199" spans="1:15" x14ac:dyDescent="0.15">
      <c r="A199" s="11" t="s">
        <v>28</v>
      </c>
      <c r="B199" s="11" t="s">
        <v>4252</v>
      </c>
      <c r="C199" s="12">
        <v>32</v>
      </c>
      <c r="D199" s="11" t="s">
        <v>1619</v>
      </c>
      <c r="E199" s="12">
        <v>188.7</v>
      </c>
      <c r="F199" s="12">
        <v>195.63499999999999</v>
      </c>
      <c r="G199" s="12">
        <v>6.9349999999999996</v>
      </c>
      <c r="H199" s="12">
        <v>0</v>
      </c>
      <c r="I199" s="12">
        <v>1.0369999999999999</v>
      </c>
      <c r="J199" s="11" t="s">
        <v>9741</v>
      </c>
      <c r="K199" s="11" t="s">
        <v>9742</v>
      </c>
      <c r="L199" s="6"/>
      <c r="M199" s="6" t="s">
        <v>9818</v>
      </c>
      <c r="N199" s="5">
        <v>188.899</v>
      </c>
      <c r="O199" s="5">
        <v>190.78100000000001</v>
      </c>
    </row>
    <row r="200" spans="1:15" x14ac:dyDescent="0.15">
      <c r="A200" s="11" t="s">
        <v>28</v>
      </c>
      <c r="B200" s="11" t="s">
        <v>4252</v>
      </c>
      <c r="C200" s="12">
        <v>33</v>
      </c>
      <c r="D200" s="11" t="s">
        <v>1619</v>
      </c>
      <c r="E200" s="12">
        <v>193.5</v>
      </c>
      <c r="F200" s="12">
        <v>200.48599999999999</v>
      </c>
      <c r="G200" s="12">
        <v>6.9859999999999998</v>
      </c>
      <c r="H200" s="12">
        <v>0</v>
      </c>
      <c r="I200" s="12">
        <v>1.036</v>
      </c>
      <c r="J200" s="11" t="s">
        <v>9741</v>
      </c>
      <c r="K200" s="11" t="s">
        <v>9752</v>
      </c>
      <c r="L200" s="6"/>
      <c r="M200" s="6" t="s">
        <v>9819</v>
      </c>
      <c r="N200" s="5">
        <v>193.73500000000001</v>
      </c>
      <c r="O200" s="5">
        <v>195.06299999999999</v>
      </c>
    </row>
    <row r="201" spans="1:15" x14ac:dyDescent="0.15">
      <c r="A201" s="11" t="s">
        <v>28</v>
      </c>
      <c r="B201" s="11" t="s">
        <v>4252</v>
      </c>
      <c r="C201" s="12">
        <v>34</v>
      </c>
      <c r="D201" s="11" t="s">
        <v>1619</v>
      </c>
      <c r="E201" s="12">
        <v>198.4</v>
      </c>
      <c r="F201" s="12">
        <v>205.99</v>
      </c>
      <c r="G201" s="12">
        <v>7.59</v>
      </c>
      <c r="H201" s="12">
        <v>0</v>
      </c>
      <c r="I201" s="12">
        <v>1.038</v>
      </c>
      <c r="J201" s="11" t="s">
        <v>9741</v>
      </c>
      <c r="K201" s="11" t="s">
        <v>9742</v>
      </c>
      <c r="L201" s="6"/>
      <c r="M201" s="6" t="s">
        <v>9820</v>
      </c>
      <c r="N201" s="5">
        <v>199.19900000000001</v>
      </c>
      <c r="O201" s="5">
        <v>200.2</v>
      </c>
    </row>
    <row r="202" spans="1:15" x14ac:dyDescent="0.15">
      <c r="A202" s="11" t="s">
        <v>28</v>
      </c>
      <c r="B202" s="11" t="s">
        <v>4252</v>
      </c>
      <c r="C202" s="12">
        <v>35</v>
      </c>
      <c r="D202" s="11" t="s">
        <v>1619</v>
      </c>
      <c r="E202" s="12">
        <v>203.2</v>
      </c>
      <c r="F202" s="12">
        <v>210.46299999999999</v>
      </c>
      <c r="G202" s="12">
        <v>7.2629999999999999</v>
      </c>
      <c r="H202" s="12">
        <v>0</v>
      </c>
      <c r="I202" s="12">
        <v>1.036</v>
      </c>
      <c r="J202" s="11" t="s">
        <v>9741</v>
      </c>
      <c r="K202" s="11" t="s">
        <v>9752</v>
      </c>
      <c r="L202" s="6"/>
      <c r="M202" s="6" t="s">
        <v>9765</v>
      </c>
      <c r="N202" s="5">
        <v>204.87700000000001</v>
      </c>
      <c r="O202" s="5">
        <v>205.994</v>
      </c>
    </row>
    <row r="203" spans="1:15" x14ac:dyDescent="0.15">
      <c r="A203" s="11" t="s">
        <v>28</v>
      </c>
      <c r="B203" s="11" t="s">
        <v>4252</v>
      </c>
      <c r="C203" s="12">
        <v>36</v>
      </c>
      <c r="D203" s="11" t="s">
        <v>1619</v>
      </c>
      <c r="E203" s="12">
        <v>208.1</v>
      </c>
      <c r="F203" s="12">
        <v>215.791</v>
      </c>
      <c r="G203" s="12">
        <v>7.6909999999999998</v>
      </c>
      <c r="H203" s="12">
        <v>0</v>
      </c>
      <c r="I203" s="12">
        <v>1.0369999999999999</v>
      </c>
      <c r="J203" s="11" t="s">
        <v>9741</v>
      </c>
      <c r="K203" s="11" t="s">
        <v>9752</v>
      </c>
      <c r="L203" s="6"/>
      <c r="M203" s="6" t="s">
        <v>9895</v>
      </c>
      <c r="N203" s="5">
        <v>210.06399999999999</v>
      </c>
      <c r="O203" s="5">
        <v>210.50200000000001</v>
      </c>
    </row>
    <row r="204" spans="1:15" x14ac:dyDescent="0.15">
      <c r="A204" s="11" t="s">
        <v>28</v>
      </c>
      <c r="B204" s="11" t="s">
        <v>4252</v>
      </c>
      <c r="C204" s="12">
        <v>37</v>
      </c>
      <c r="D204" s="11" t="s">
        <v>1619</v>
      </c>
      <c r="E204" s="12">
        <v>212.9</v>
      </c>
      <c r="F204" s="12">
        <v>221.19499999999999</v>
      </c>
      <c r="G204" s="12">
        <v>8.2949999999999999</v>
      </c>
      <c r="H204" s="12">
        <v>0</v>
      </c>
      <c r="I204" s="12">
        <v>1.0389999999999999</v>
      </c>
      <c r="J204" s="11" t="s">
        <v>9741</v>
      </c>
      <c r="K204" s="11" t="s">
        <v>9742</v>
      </c>
      <c r="L204" s="6"/>
      <c r="M204" s="6" t="s">
        <v>9823</v>
      </c>
      <c r="N204" s="5">
        <v>213.48099999999999</v>
      </c>
      <c r="O204" s="5">
        <v>213.5</v>
      </c>
    </row>
    <row r="205" spans="1:15" x14ac:dyDescent="0.15">
      <c r="A205" s="11" t="s">
        <v>28</v>
      </c>
      <c r="B205" s="11" t="s">
        <v>4252</v>
      </c>
      <c r="C205" s="12">
        <v>38</v>
      </c>
      <c r="D205" s="11" t="s">
        <v>1619</v>
      </c>
      <c r="E205" s="12">
        <v>217.8</v>
      </c>
      <c r="F205" s="12">
        <v>226.34700000000001</v>
      </c>
      <c r="G205" s="12">
        <v>8.5470000000000006</v>
      </c>
      <c r="H205" s="12">
        <v>0</v>
      </c>
      <c r="I205" s="12">
        <v>1.0389999999999999</v>
      </c>
      <c r="J205" s="11" t="s">
        <v>9741</v>
      </c>
      <c r="K205" s="11" t="s">
        <v>9752</v>
      </c>
      <c r="L205" s="6"/>
      <c r="M205" s="6" t="s">
        <v>9824</v>
      </c>
      <c r="N205" s="5">
        <v>218.505</v>
      </c>
      <c r="O205" s="5">
        <v>218.44800000000001</v>
      </c>
    </row>
    <row r="206" spans="1:15" x14ac:dyDescent="0.15">
      <c r="A206" s="11" t="s">
        <v>28</v>
      </c>
      <c r="B206" s="11" t="s">
        <v>4252</v>
      </c>
      <c r="C206" s="12">
        <v>39</v>
      </c>
      <c r="D206" s="11" t="s">
        <v>1619</v>
      </c>
      <c r="E206" s="12">
        <v>222.6</v>
      </c>
      <c r="F206" s="12">
        <v>232.00299999999999</v>
      </c>
      <c r="G206" s="12">
        <v>9.4030000000000005</v>
      </c>
      <c r="H206" s="12">
        <v>0</v>
      </c>
      <c r="I206" s="12">
        <v>1.042</v>
      </c>
      <c r="J206" s="11" t="s">
        <v>9741</v>
      </c>
      <c r="K206" s="11" t="s">
        <v>9752</v>
      </c>
      <c r="L206" s="6"/>
      <c r="M206" s="6" t="s">
        <v>9767</v>
      </c>
      <c r="N206" s="5">
        <v>224.005</v>
      </c>
      <c r="O206" s="5">
        <v>223.71299999999999</v>
      </c>
    </row>
    <row r="207" spans="1:15" x14ac:dyDescent="0.15">
      <c r="A207" s="11" t="s">
        <v>28</v>
      </c>
      <c r="B207" s="11" t="s">
        <v>4252</v>
      </c>
      <c r="C207" s="12">
        <v>40</v>
      </c>
      <c r="D207" s="11" t="s">
        <v>1619</v>
      </c>
      <c r="E207" s="12">
        <v>227.5</v>
      </c>
      <c r="F207" s="12">
        <v>237.834</v>
      </c>
      <c r="G207" s="12">
        <v>10.334</v>
      </c>
      <c r="H207" s="12">
        <v>0</v>
      </c>
      <c r="I207" s="12">
        <v>1.0449999999999999</v>
      </c>
      <c r="J207" s="11" t="s">
        <v>9741</v>
      </c>
      <c r="K207" s="11" t="s">
        <v>9752</v>
      </c>
      <c r="L207" s="6"/>
      <c r="M207" s="6" t="s">
        <v>9896</v>
      </c>
      <c r="N207" s="5">
        <v>231.916</v>
      </c>
      <c r="O207" s="5">
        <v>229.845</v>
      </c>
    </row>
    <row r="208" spans="1:15" x14ac:dyDescent="0.15">
      <c r="A208" s="11" t="s">
        <v>28</v>
      </c>
      <c r="B208" s="11" t="s">
        <v>4252</v>
      </c>
      <c r="C208" s="12">
        <v>41</v>
      </c>
      <c r="D208" s="11" t="s">
        <v>1619</v>
      </c>
      <c r="E208" s="12">
        <v>232.3</v>
      </c>
      <c r="F208" s="12">
        <v>242.71</v>
      </c>
      <c r="G208" s="12">
        <v>10.41</v>
      </c>
      <c r="H208" s="12">
        <v>0</v>
      </c>
      <c r="I208" s="12">
        <v>1.0449999999999999</v>
      </c>
      <c r="J208" s="11" t="s">
        <v>9741</v>
      </c>
      <c r="K208" s="11" t="s">
        <v>9742</v>
      </c>
      <c r="L208" s="6"/>
      <c r="M208" s="6" t="s">
        <v>9828</v>
      </c>
      <c r="N208" s="5">
        <v>237.40799999999999</v>
      </c>
      <c r="O208" s="5">
        <v>235.23599999999999</v>
      </c>
    </row>
    <row r="209" spans="1:15" x14ac:dyDescent="0.15">
      <c r="A209" s="11" t="s">
        <v>28</v>
      </c>
      <c r="B209" s="11" t="s">
        <v>4252</v>
      </c>
      <c r="C209" s="12">
        <v>42</v>
      </c>
      <c r="D209" s="11" t="s">
        <v>1619</v>
      </c>
      <c r="E209" s="12">
        <v>237.2</v>
      </c>
      <c r="F209" s="12">
        <v>247.48400000000001</v>
      </c>
      <c r="G209" s="12">
        <v>10.284000000000001</v>
      </c>
      <c r="H209" s="12">
        <v>0</v>
      </c>
      <c r="I209" s="12">
        <v>1.0429999999999999</v>
      </c>
      <c r="J209" s="11" t="s">
        <v>9741</v>
      </c>
      <c r="K209" s="11" t="s">
        <v>9742</v>
      </c>
      <c r="L209" s="6"/>
      <c r="M209" s="6" t="s">
        <v>9897</v>
      </c>
      <c r="N209" s="5">
        <v>240.87299999999999</v>
      </c>
      <c r="O209" s="5">
        <v>238.77600000000001</v>
      </c>
    </row>
    <row r="210" spans="1:15" x14ac:dyDescent="0.15">
      <c r="A210" s="11" t="s">
        <v>28</v>
      </c>
      <c r="B210" s="11" t="s">
        <v>4252</v>
      </c>
      <c r="C210" s="12">
        <v>43</v>
      </c>
      <c r="D210" s="11" t="s">
        <v>1619</v>
      </c>
      <c r="E210" s="12">
        <v>242</v>
      </c>
      <c r="F210" s="12">
        <v>252.66200000000001</v>
      </c>
      <c r="G210" s="12">
        <v>10.662000000000001</v>
      </c>
      <c r="H210" s="12">
        <v>0</v>
      </c>
      <c r="I210" s="12">
        <v>1.044</v>
      </c>
      <c r="J210" s="11" t="s">
        <v>9741</v>
      </c>
      <c r="K210" s="11" t="s">
        <v>9742</v>
      </c>
      <c r="L210" s="6"/>
      <c r="M210" s="6" t="s">
        <v>9830</v>
      </c>
      <c r="N210" s="5">
        <v>246.542</v>
      </c>
      <c r="O210" s="5">
        <v>244.01599999999999</v>
      </c>
    </row>
    <row r="211" spans="1:15" x14ac:dyDescent="0.15">
      <c r="A211" s="11" t="s">
        <v>28</v>
      </c>
      <c r="B211" s="11" t="s">
        <v>4252</v>
      </c>
      <c r="C211" s="12">
        <v>44</v>
      </c>
      <c r="D211" s="11" t="s">
        <v>1619</v>
      </c>
      <c r="E211" s="12">
        <v>246.9</v>
      </c>
      <c r="F211" s="12">
        <v>257.58699999999999</v>
      </c>
      <c r="G211" s="12">
        <v>10.686999999999999</v>
      </c>
      <c r="H211" s="12">
        <v>0</v>
      </c>
      <c r="I211" s="12">
        <v>1.0429999999999999</v>
      </c>
      <c r="J211" s="11" t="s">
        <v>9741</v>
      </c>
      <c r="K211" s="11" t="s">
        <v>9742</v>
      </c>
      <c r="L211" s="6"/>
      <c r="M211" s="6" t="s">
        <v>9898</v>
      </c>
      <c r="N211" s="5">
        <v>250.61699999999999</v>
      </c>
      <c r="O211" s="5">
        <v>248.29300000000001</v>
      </c>
    </row>
    <row r="212" spans="1:15" x14ac:dyDescent="0.15">
      <c r="A212" s="11" t="s">
        <v>28</v>
      </c>
      <c r="B212" s="11" t="s">
        <v>4252</v>
      </c>
      <c r="C212" s="12">
        <v>45</v>
      </c>
      <c r="D212" s="11" t="s">
        <v>1619</v>
      </c>
      <c r="E212" s="12">
        <v>251.7</v>
      </c>
      <c r="F212" s="12">
        <v>262.21100000000001</v>
      </c>
      <c r="G212" s="12">
        <v>10.510999999999999</v>
      </c>
      <c r="H212" s="12">
        <v>0</v>
      </c>
      <c r="I212" s="12">
        <v>1.042</v>
      </c>
      <c r="J212" s="11" t="s">
        <v>9741</v>
      </c>
      <c r="K212" s="11" t="s">
        <v>9742</v>
      </c>
      <c r="L212" s="6"/>
      <c r="M212" s="6" t="s">
        <v>9832</v>
      </c>
      <c r="N212" s="5">
        <v>256.16199999999998</v>
      </c>
      <c r="O212" s="5">
        <v>253.83799999999999</v>
      </c>
    </row>
    <row r="213" spans="1:15" x14ac:dyDescent="0.15">
      <c r="A213" s="11" t="s">
        <v>28</v>
      </c>
      <c r="B213" s="11" t="s">
        <v>4252</v>
      </c>
      <c r="C213" s="12">
        <v>46</v>
      </c>
      <c r="D213" s="11" t="s">
        <v>1619</v>
      </c>
      <c r="E213" s="12">
        <v>256.60000000000002</v>
      </c>
      <c r="F213" s="12">
        <v>267.31299999999999</v>
      </c>
      <c r="G213" s="12">
        <v>10.712999999999999</v>
      </c>
      <c r="H213" s="12">
        <v>0</v>
      </c>
      <c r="I213" s="12">
        <v>1.042</v>
      </c>
      <c r="J213" s="11" t="s">
        <v>9741</v>
      </c>
      <c r="K213" s="11" t="s">
        <v>9742</v>
      </c>
      <c r="L213" s="6"/>
      <c r="M213" s="6" t="s">
        <v>9899</v>
      </c>
      <c r="N213" s="5">
        <v>259.887</v>
      </c>
      <c r="O213" s="5">
        <v>257.66300000000001</v>
      </c>
    </row>
    <row r="214" spans="1:15" x14ac:dyDescent="0.15">
      <c r="A214" s="11" t="s">
        <v>28</v>
      </c>
      <c r="B214" s="11" t="s">
        <v>4252</v>
      </c>
      <c r="C214" s="12">
        <v>47</v>
      </c>
      <c r="D214" s="11" t="s">
        <v>1619</v>
      </c>
      <c r="E214" s="12">
        <v>261.39999999999998</v>
      </c>
      <c r="F214" s="12">
        <v>272.541</v>
      </c>
      <c r="G214" s="12">
        <v>11.141</v>
      </c>
      <c r="H214" s="12">
        <v>0</v>
      </c>
      <c r="I214" s="12">
        <v>1.0429999999999999</v>
      </c>
      <c r="J214" s="11" t="s">
        <v>9741</v>
      </c>
      <c r="K214" s="11" t="s">
        <v>9742</v>
      </c>
      <c r="L214" s="6"/>
      <c r="M214" s="6" t="s">
        <v>9834</v>
      </c>
      <c r="N214" s="5">
        <v>266.42</v>
      </c>
      <c r="O214" s="5">
        <v>264.90100000000001</v>
      </c>
    </row>
    <row r="215" spans="1:15" x14ac:dyDescent="0.15">
      <c r="A215" s="11" t="s">
        <v>28</v>
      </c>
      <c r="B215" s="11" t="s">
        <v>4252</v>
      </c>
      <c r="C215" s="12">
        <v>48</v>
      </c>
      <c r="D215" s="11" t="s">
        <v>1619</v>
      </c>
      <c r="E215" s="12">
        <v>267.39999999999998</v>
      </c>
      <c r="F215" s="12">
        <v>278.012</v>
      </c>
      <c r="G215" s="12">
        <v>10.612</v>
      </c>
      <c r="H215" s="12">
        <v>0</v>
      </c>
      <c r="I215" s="12">
        <v>1.04</v>
      </c>
      <c r="J215" s="11" t="s">
        <v>9741</v>
      </c>
      <c r="K215" s="11" t="s">
        <v>9742</v>
      </c>
      <c r="L215" s="6"/>
      <c r="M215" s="6" t="s">
        <v>9900</v>
      </c>
      <c r="N215" s="5">
        <v>272.10199999999998</v>
      </c>
      <c r="O215" s="5">
        <v>271.077</v>
      </c>
    </row>
    <row r="216" spans="1:15" x14ac:dyDescent="0.15">
      <c r="A216" s="11" t="s">
        <v>28</v>
      </c>
      <c r="B216" s="11" t="s">
        <v>4252</v>
      </c>
      <c r="C216" s="12">
        <v>49</v>
      </c>
      <c r="D216" s="11" t="s">
        <v>1619</v>
      </c>
      <c r="E216" s="12">
        <v>272.2</v>
      </c>
      <c r="F216" s="12">
        <v>283.11500000000001</v>
      </c>
      <c r="G216" s="12">
        <v>10.914999999999999</v>
      </c>
      <c r="H216" s="12">
        <v>0</v>
      </c>
      <c r="I216" s="12">
        <v>1.04</v>
      </c>
      <c r="J216" s="11" t="s">
        <v>9741</v>
      </c>
      <c r="K216" s="11" t="s">
        <v>9742</v>
      </c>
      <c r="L216" s="6"/>
      <c r="M216" s="6" t="s">
        <v>9900</v>
      </c>
      <c r="N216" s="5">
        <v>273.7</v>
      </c>
      <c r="O216" s="5">
        <v>272.37200000000001</v>
      </c>
    </row>
    <row r="217" spans="1:15" x14ac:dyDescent="0.15">
      <c r="A217" s="11" t="s">
        <v>28</v>
      </c>
      <c r="B217" s="11" t="s">
        <v>4252</v>
      </c>
      <c r="C217" s="12">
        <v>50</v>
      </c>
      <c r="D217" s="11" t="s">
        <v>1619</v>
      </c>
      <c r="E217" s="12">
        <v>277.10000000000002</v>
      </c>
      <c r="F217" s="12">
        <v>288.09100000000001</v>
      </c>
      <c r="G217" s="12">
        <v>10.991</v>
      </c>
      <c r="H217" s="12">
        <v>0</v>
      </c>
      <c r="I217" s="12">
        <v>1.04</v>
      </c>
      <c r="J217" s="11" t="s">
        <v>9741</v>
      </c>
      <c r="K217" s="11" t="s">
        <v>9742</v>
      </c>
      <c r="L217" s="6"/>
      <c r="M217" s="6" t="s">
        <v>9836</v>
      </c>
      <c r="N217" s="5">
        <v>277.46499999999997</v>
      </c>
      <c r="O217" s="5">
        <v>277.45400000000001</v>
      </c>
    </row>
    <row r="218" spans="1:15" x14ac:dyDescent="0.15">
      <c r="A218" s="11" t="s">
        <v>28</v>
      </c>
      <c r="B218" s="11" t="s">
        <v>4252</v>
      </c>
      <c r="C218" s="12">
        <v>51</v>
      </c>
      <c r="D218" s="11" t="s">
        <v>1619</v>
      </c>
      <c r="E218" s="12">
        <v>281.89999999999998</v>
      </c>
      <c r="F218" s="12">
        <v>292.66500000000002</v>
      </c>
      <c r="G218" s="12">
        <v>10.765000000000001</v>
      </c>
      <c r="H218" s="12">
        <v>0</v>
      </c>
      <c r="I218" s="12">
        <v>1.038</v>
      </c>
      <c r="J218" s="11" t="s">
        <v>9741</v>
      </c>
      <c r="K218" s="11" t="s">
        <v>9742</v>
      </c>
      <c r="L218" s="6"/>
      <c r="M218" s="6" t="s">
        <v>9901</v>
      </c>
      <c r="N218" s="5">
        <v>282.31200000000001</v>
      </c>
      <c r="O218" s="5">
        <v>282.95499999999998</v>
      </c>
    </row>
    <row r="219" spans="1:15" x14ac:dyDescent="0.15">
      <c r="A219" s="11" t="s">
        <v>28</v>
      </c>
      <c r="B219" s="11" t="s">
        <v>4252</v>
      </c>
      <c r="C219" s="12">
        <v>52</v>
      </c>
      <c r="D219" s="11" t="s">
        <v>1619</v>
      </c>
      <c r="E219" s="12">
        <v>286.8</v>
      </c>
      <c r="F219" s="12">
        <v>297.79199999999997</v>
      </c>
      <c r="G219" s="12">
        <v>10.992000000000001</v>
      </c>
      <c r="H219" s="12">
        <v>0</v>
      </c>
      <c r="I219" s="12">
        <v>1.038</v>
      </c>
      <c r="J219" s="11" t="s">
        <v>9741</v>
      </c>
      <c r="K219" s="11" t="s">
        <v>9742</v>
      </c>
      <c r="L219" s="6"/>
      <c r="M219" s="6" t="s">
        <v>9780</v>
      </c>
      <c r="N219" s="5">
        <v>287.16199999999998</v>
      </c>
      <c r="O219" s="5">
        <v>288.08199999999999</v>
      </c>
    </row>
    <row r="220" spans="1:15" x14ac:dyDescent="0.15">
      <c r="A220" s="11" t="s">
        <v>28</v>
      </c>
      <c r="B220" s="11" t="s">
        <v>4252</v>
      </c>
      <c r="C220" s="12">
        <v>53</v>
      </c>
      <c r="D220" s="11" t="s">
        <v>1619</v>
      </c>
      <c r="E220" s="12">
        <v>291.60000000000002</v>
      </c>
      <c r="F220" s="12">
        <v>302.49099999999999</v>
      </c>
      <c r="G220" s="12">
        <v>10.891</v>
      </c>
      <c r="H220" s="12">
        <v>0</v>
      </c>
      <c r="I220" s="12">
        <v>1.0369999999999999</v>
      </c>
      <c r="J220" s="11" t="s">
        <v>9741</v>
      </c>
      <c r="K220" s="11" t="s">
        <v>9742</v>
      </c>
      <c r="L220" s="6"/>
      <c r="M220" s="6" t="s">
        <v>9839</v>
      </c>
      <c r="N220" s="5">
        <v>293.32499999999999</v>
      </c>
      <c r="O220" s="5">
        <v>294.02</v>
      </c>
    </row>
    <row r="221" spans="1:15" x14ac:dyDescent="0.15">
      <c r="A221" s="11" t="s">
        <v>28</v>
      </c>
      <c r="B221" s="11" t="s">
        <v>4252</v>
      </c>
      <c r="C221" s="12">
        <v>54</v>
      </c>
      <c r="D221" s="11" t="s">
        <v>1619</v>
      </c>
      <c r="E221" s="12">
        <v>297.60000000000002</v>
      </c>
      <c r="F221" s="12">
        <v>308.26499999999999</v>
      </c>
      <c r="G221" s="12">
        <v>10.664999999999999</v>
      </c>
      <c r="H221" s="12">
        <v>0</v>
      </c>
      <c r="I221" s="12">
        <v>1.036</v>
      </c>
      <c r="J221" s="11" t="s">
        <v>9741</v>
      </c>
      <c r="K221" s="11" t="s">
        <v>9742</v>
      </c>
      <c r="L221" s="6"/>
      <c r="M221" s="6" t="s">
        <v>9902</v>
      </c>
      <c r="N221" s="5">
        <v>298.30700000000002</v>
      </c>
      <c r="O221" s="5">
        <v>300.16399999999999</v>
      </c>
    </row>
    <row r="222" spans="1:15" x14ac:dyDescent="0.15">
      <c r="A222" s="11" t="s">
        <v>28</v>
      </c>
      <c r="B222" s="11" t="s">
        <v>4252</v>
      </c>
      <c r="C222" s="12">
        <v>55</v>
      </c>
      <c r="D222" s="11" t="s">
        <v>1619</v>
      </c>
      <c r="E222" s="12">
        <v>302.5</v>
      </c>
      <c r="F222" s="12">
        <v>314.80099999999999</v>
      </c>
      <c r="G222" s="12">
        <v>12.301</v>
      </c>
      <c r="H222" s="12">
        <v>0</v>
      </c>
      <c r="I222" s="12">
        <v>1.0409999999999999</v>
      </c>
      <c r="J222" s="11" t="s">
        <v>9741</v>
      </c>
      <c r="K222" s="11" t="s">
        <v>9752</v>
      </c>
      <c r="L222" s="6"/>
      <c r="M222" s="6" t="s">
        <v>9903</v>
      </c>
      <c r="N222" s="5">
        <v>303.14400000000001</v>
      </c>
      <c r="O222" s="5">
        <v>303.91899999999998</v>
      </c>
    </row>
    <row r="223" spans="1:15" x14ac:dyDescent="0.15">
      <c r="A223" s="11" t="s">
        <v>28</v>
      </c>
      <c r="B223" s="11" t="s">
        <v>4252</v>
      </c>
      <c r="C223" s="12">
        <v>56</v>
      </c>
      <c r="D223" s="11" t="s">
        <v>1619</v>
      </c>
      <c r="E223" s="12">
        <v>307.3</v>
      </c>
      <c r="F223" s="12">
        <v>320.05399999999997</v>
      </c>
      <c r="G223" s="12">
        <v>12.754</v>
      </c>
      <c r="H223" s="12">
        <v>0</v>
      </c>
      <c r="I223" s="12">
        <v>1.042</v>
      </c>
      <c r="J223" s="11" t="s">
        <v>9741</v>
      </c>
      <c r="K223" s="11" t="s">
        <v>9742</v>
      </c>
      <c r="L223" s="6"/>
      <c r="M223" s="6" t="s">
        <v>9904</v>
      </c>
      <c r="N223" s="5">
        <v>307.57100000000003</v>
      </c>
      <c r="O223" s="5">
        <v>307.71100000000001</v>
      </c>
    </row>
    <row r="224" spans="1:15" x14ac:dyDescent="0.15">
      <c r="A224" s="11" t="s">
        <v>28</v>
      </c>
      <c r="B224" s="11" t="s">
        <v>4252</v>
      </c>
      <c r="C224" s="12">
        <v>57</v>
      </c>
      <c r="D224" s="11" t="s">
        <v>1619</v>
      </c>
      <c r="E224" s="12">
        <v>312.2</v>
      </c>
      <c r="F224" s="12">
        <v>325.005</v>
      </c>
      <c r="G224" s="12">
        <v>12.805</v>
      </c>
      <c r="H224" s="12">
        <v>0</v>
      </c>
      <c r="I224" s="12">
        <v>1.0409999999999999</v>
      </c>
      <c r="J224" s="11" t="s">
        <v>9741</v>
      </c>
      <c r="K224" s="11" t="s">
        <v>9742</v>
      </c>
      <c r="L224" s="6"/>
      <c r="M224" s="6" t="s">
        <v>9784</v>
      </c>
      <c r="N224" s="5">
        <v>312.99900000000002</v>
      </c>
      <c r="O224" s="5">
        <v>312.93700000000001</v>
      </c>
    </row>
    <row r="225" spans="1:15" x14ac:dyDescent="0.15">
      <c r="A225" s="11" t="s">
        <v>28</v>
      </c>
      <c r="B225" s="11" t="s">
        <v>4252</v>
      </c>
      <c r="C225" s="12">
        <v>58</v>
      </c>
      <c r="D225" s="11" t="s">
        <v>1619</v>
      </c>
      <c r="E225" s="12">
        <v>317</v>
      </c>
      <c r="F225" s="12">
        <v>330.18200000000002</v>
      </c>
      <c r="G225" s="12">
        <v>13.182</v>
      </c>
      <c r="H225" s="12">
        <v>0</v>
      </c>
      <c r="I225" s="12">
        <v>1.042</v>
      </c>
      <c r="J225" s="11" t="s">
        <v>9741</v>
      </c>
      <c r="K225" s="11" t="s">
        <v>9742</v>
      </c>
      <c r="L225" s="6"/>
      <c r="M225" s="6" t="s">
        <v>9905</v>
      </c>
      <c r="N225" s="5">
        <v>320.49299999999999</v>
      </c>
      <c r="O225" s="5">
        <v>319.75200000000001</v>
      </c>
    </row>
    <row r="226" spans="1:15" x14ac:dyDescent="0.15">
      <c r="A226" s="11" t="s">
        <v>28</v>
      </c>
      <c r="B226" s="11" t="s">
        <v>4252</v>
      </c>
      <c r="C226" s="12">
        <v>59</v>
      </c>
      <c r="D226" s="11" t="s">
        <v>1619</v>
      </c>
      <c r="E226" s="12">
        <v>323</v>
      </c>
      <c r="F226" s="12">
        <v>336.71100000000001</v>
      </c>
      <c r="G226" s="12">
        <v>13.711</v>
      </c>
      <c r="H226" s="12">
        <v>0</v>
      </c>
      <c r="I226" s="12">
        <v>1.042</v>
      </c>
      <c r="J226" s="11" t="s">
        <v>9741</v>
      </c>
      <c r="K226" s="11" t="s">
        <v>9742</v>
      </c>
      <c r="L226" s="6"/>
      <c r="M226" s="6" t="s">
        <v>9906</v>
      </c>
      <c r="N226" s="5">
        <v>326.92200000000003</v>
      </c>
      <c r="O226" s="5">
        <v>324.97199999999998</v>
      </c>
    </row>
    <row r="227" spans="1:15" x14ac:dyDescent="0.15">
      <c r="A227" s="11" t="s">
        <v>28</v>
      </c>
      <c r="B227" s="11" t="s">
        <v>4252</v>
      </c>
      <c r="C227" s="12">
        <v>60</v>
      </c>
      <c r="D227" s="11" t="s">
        <v>1619</v>
      </c>
      <c r="E227" s="12">
        <v>327.9</v>
      </c>
      <c r="F227" s="12">
        <v>341.51</v>
      </c>
      <c r="G227" s="12">
        <v>13.61</v>
      </c>
      <c r="H227" s="12">
        <v>0</v>
      </c>
      <c r="I227" s="12">
        <v>1.042</v>
      </c>
      <c r="J227" s="11" t="s">
        <v>9741</v>
      </c>
      <c r="K227" s="11" t="s">
        <v>9752</v>
      </c>
      <c r="L227" s="6"/>
      <c r="M227" s="6" t="s">
        <v>9846</v>
      </c>
      <c r="N227" s="5">
        <v>330.74900000000002</v>
      </c>
      <c r="O227" s="5">
        <v>328.47199999999998</v>
      </c>
    </row>
    <row r="228" spans="1:15" x14ac:dyDescent="0.15">
      <c r="A228" s="11" t="s">
        <v>28</v>
      </c>
      <c r="B228" s="11" t="s">
        <v>4252</v>
      </c>
      <c r="C228" s="12">
        <v>61</v>
      </c>
      <c r="D228" s="11" t="s">
        <v>1619</v>
      </c>
      <c r="E228" s="12">
        <v>332.7</v>
      </c>
      <c r="F228" s="12">
        <v>346.839</v>
      </c>
      <c r="G228" s="12">
        <v>14.138999999999999</v>
      </c>
      <c r="H228" s="12">
        <v>0</v>
      </c>
      <c r="I228" s="12">
        <v>1.042</v>
      </c>
      <c r="J228" s="11" t="s">
        <v>9741</v>
      </c>
      <c r="K228" s="11" t="s">
        <v>9752</v>
      </c>
      <c r="L228" s="6"/>
      <c r="M228" s="6" t="s">
        <v>9788</v>
      </c>
      <c r="N228" s="5">
        <v>336.35500000000002</v>
      </c>
      <c r="O228" s="5">
        <v>333.37299999999999</v>
      </c>
    </row>
    <row r="229" spans="1:15" x14ac:dyDescent="0.15">
      <c r="A229" s="11" t="s">
        <v>28</v>
      </c>
      <c r="B229" s="11" t="s">
        <v>4252</v>
      </c>
      <c r="C229" s="12">
        <v>62</v>
      </c>
      <c r="D229" s="11" t="s">
        <v>1619</v>
      </c>
      <c r="E229" s="12">
        <v>337.6</v>
      </c>
      <c r="F229" s="12">
        <v>351.94</v>
      </c>
      <c r="G229" s="12">
        <v>14.34</v>
      </c>
      <c r="H229" s="12">
        <v>0</v>
      </c>
      <c r="I229" s="12">
        <v>1.042</v>
      </c>
      <c r="J229" s="11" t="s">
        <v>9741</v>
      </c>
      <c r="K229" s="11" t="s">
        <v>9752</v>
      </c>
      <c r="L229" s="6"/>
      <c r="M229" s="6" t="s">
        <v>9789</v>
      </c>
      <c r="N229" s="5">
        <v>341.90899999999999</v>
      </c>
      <c r="O229" s="5">
        <v>338.45</v>
      </c>
    </row>
    <row r="230" spans="1:15" x14ac:dyDescent="0.15">
      <c r="A230" s="11" t="s">
        <v>28</v>
      </c>
      <c r="B230" s="11" t="s">
        <v>4252</v>
      </c>
      <c r="C230" s="12">
        <v>63</v>
      </c>
      <c r="D230" s="11" t="s">
        <v>1619</v>
      </c>
      <c r="E230" s="12">
        <v>342.4</v>
      </c>
      <c r="F230" s="12">
        <v>356.589</v>
      </c>
      <c r="G230" s="12">
        <v>14.189</v>
      </c>
      <c r="H230" s="12">
        <v>0</v>
      </c>
      <c r="I230" s="12">
        <v>1.0409999999999999</v>
      </c>
      <c r="J230" s="11" t="s">
        <v>9741</v>
      </c>
      <c r="K230" s="11" t="s">
        <v>9752</v>
      </c>
      <c r="L230" s="6"/>
      <c r="M230" s="6" t="s">
        <v>9790</v>
      </c>
      <c r="N230" s="5">
        <v>345.99700000000001</v>
      </c>
      <c r="O230" s="5">
        <v>343.01600000000002</v>
      </c>
    </row>
    <row r="231" spans="1:15" x14ac:dyDescent="0.15">
      <c r="A231" s="11" t="s">
        <v>28</v>
      </c>
      <c r="B231" s="11" t="s">
        <v>4252</v>
      </c>
      <c r="C231" s="12">
        <v>64</v>
      </c>
      <c r="D231" s="11" t="s">
        <v>1619</v>
      </c>
      <c r="E231" s="12">
        <v>347.3</v>
      </c>
      <c r="F231" s="12">
        <v>361.589</v>
      </c>
      <c r="G231" s="12">
        <v>14.289</v>
      </c>
      <c r="H231" s="12">
        <v>0</v>
      </c>
      <c r="I231" s="12">
        <v>1.0409999999999999</v>
      </c>
      <c r="J231" s="11" t="s">
        <v>9741</v>
      </c>
      <c r="K231" s="11" t="s">
        <v>9752</v>
      </c>
      <c r="L231" s="6"/>
      <c r="M231" s="6" t="s">
        <v>9791</v>
      </c>
      <c r="N231" s="5">
        <v>348.37799999999999</v>
      </c>
      <c r="O231" s="5">
        <v>348.67899999999997</v>
      </c>
    </row>
    <row r="232" spans="1:15" x14ac:dyDescent="0.15">
      <c r="A232" s="11" t="s">
        <v>28</v>
      </c>
      <c r="B232" s="11" t="s">
        <v>4252</v>
      </c>
      <c r="C232" s="12">
        <v>65</v>
      </c>
      <c r="D232" s="11" t="s">
        <v>1619</v>
      </c>
      <c r="E232" s="12">
        <v>352.1</v>
      </c>
      <c r="F232" s="12">
        <v>366.38900000000001</v>
      </c>
      <c r="G232" s="12">
        <v>14.289</v>
      </c>
      <c r="H232" s="12">
        <v>0</v>
      </c>
      <c r="I232" s="12">
        <v>1.0409999999999999</v>
      </c>
      <c r="J232" s="11" t="s">
        <v>9740</v>
      </c>
      <c r="K232" s="6"/>
      <c r="L232" s="6"/>
      <c r="M232" s="6"/>
      <c r="N232" s="6"/>
      <c r="O232" s="6"/>
    </row>
    <row r="233" spans="1:15" x14ac:dyDescent="0.15">
      <c r="A233" s="11" t="s">
        <v>28</v>
      </c>
      <c r="B233" s="11" t="s">
        <v>4252</v>
      </c>
      <c r="C233" s="12">
        <v>66</v>
      </c>
      <c r="D233" s="11" t="s">
        <v>1619</v>
      </c>
      <c r="E233" s="12">
        <v>357</v>
      </c>
      <c r="F233" s="12">
        <v>371.28899999999999</v>
      </c>
      <c r="G233" s="12">
        <v>14.289</v>
      </c>
      <c r="H233" s="12">
        <v>0</v>
      </c>
      <c r="I233" s="12">
        <v>1.04</v>
      </c>
      <c r="J233" s="11" t="s">
        <v>9740</v>
      </c>
      <c r="K233" s="6"/>
      <c r="L233" s="6"/>
      <c r="M233" s="6"/>
      <c r="N233" s="6"/>
      <c r="O233" s="6"/>
    </row>
    <row r="234" spans="1:15" x14ac:dyDescent="0.15">
      <c r="A234" s="11" t="s">
        <v>28</v>
      </c>
      <c r="B234" s="11" t="s">
        <v>4252</v>
      </c>
      <c r="C234" s="12">
        <v>67</v>
      </c>
      <c r="D234" s="11" t="s">
        <v>1619</v>
      </c>
      <c r="E234" s="12">
        <v>361.8</v>
      </c>
      <c r="F234" s="12">
        <v>376.089</v>
      </c>
      <c r="G234" s="12">
        <v>14.289</v>
      </c>
      <c r="H234" s="12">
        <v>0</v>
      </c>
      <c r="I234" s="12">
        <v>1.0389999999999999</v>
      </c>
      <c r="J234" s="11" t="s">
        <v>9740</v>
      </c>
      <c r="K234" s="6"/>
      <c r="L234" s="6"/>
      <c r="M234" s="6"/>
      <c r="N234" s="6"/>
      <c r="O234" s="6"/>
    </row>
    <row r="235" spans="1:15" x14ac:dyDescent="0.15">
      <c r="A235" s="11" t="s">
        <v>28</v>
      </c>
      <c r="B235" s="11" t="s">
        <v>4252</v>
      </c>
      <c r="C235" s="12">
        <v>68</v>
      </c>
      <c r="D235" s="11" t="s">
        <v>1619</v>
      </c>
      <c r="E235" s="12">
        <v>366.7</v>
      </c>
      <c r="F235" s="12">
        <v>380.98899999999998</v>
      </c>
      <c r="G235" s="12">
        <v>14.289</v>
      </c>
      <c r="H235" s="12">
        <v>0</v>
      </c>
      <c r="I235" s="12">
        <v>1.0389999999999999</v>
      </c>
      <c r="J235" s="11" t="s">
        <v>9740</v>
      </c>
      <c r="K235" s="6"/>
      <c r="L235" s="6"/>
      <c r="M235" s="6"/>
      <c r="N235" s="6"/>
      <c r="O235" s="6"/>
    </row>
    <row r="236" spans="1:15" x14ac:dyDescent="0.15">
      <c r="A236" s="11" t="s">
        <v>28</v>
      </c>
      <c r="B236" s="11" t="s">
        <v>4252</v>
      </c>
      <c r="C236" s="12">
        <v>69</v>
      </c>
      <c r="D236" s="11" t="s">
        <v>1619</v>
      </c>
      <c r="E236" s="12">
        <v>371.5</v>
      </c>
      <c r="F236" s="12">
        <v>385.78899999999999</v>
      </c>
      <c r="G236" s="12">
        <v>14.289</v>
      </c>
      <c r="H236" s="12">
        <v>0</v>
      </c>
      <c r="I236" s="12">
        <v>1.038</v>
      </c>
      <c r="J236" s="11" t="s">
        <v>9740</v>
      </c>
      <c r="K236" s="6"/>
      <c r="L236" s="6"/>
      <c r="M236" s="6"/>
      <c r="N236" s="6"/>
      <c r="O236" s="6"/>
    </row>
    <row r="237" spans="1:15" x14ac:dyDescent="0.15">
      <c r="A237" s="11" t="s">
        <v>28</v>
      </c>
      <c r="B237" s="11" t="s">
        <v>4252</v>
      </c>
      <c r="C237" s="12">
        <v>70</v>
      </c>
      <c r="D237" s="11" t="s">
        <v>1619</v>
      </c>
      <c r="E237" s="12">
        <v>376.4</v>
      </c>
      <c r="F237" s="12">
        <v>390.68900000000002</v>
      </c>
      <c r="G237" s="12">
        <v>14.289</v>
      </c>
      <c r="H237" s="12">
        <v>0</v>
      </c>
      <c r="I237" s="12">
        <v>1.038</v>
      </c>
      <c r="J237" s="11" t="s">
        <v>9740</v>
      </c>
      <c r="K237" s="6"/>
      <c r="L237" s="6"/>
      <c r="M237" s="6"/>
      <c r="N237" s="6"/>
      <c r="O237" s="6"/>
    </row>
    <row r="238" spans="1:15" x14ac:dyDescent="0.15">
      <c r="A238" s="11" t="s">
        <v>28</v>
      </c>
      <c r="B238" s="11" t="s">
        <v>4252</v>
      </c>
      <c r="C238" s="12">
        <v>71</v>
      </c>
      <c r="D238" s="11" t="s">
        <v>1619</v>
      </c>
      <c r="E238" s="12">
        <v>381.2</v>
      </c>
      <c r="F238" s="12">
        <v>395.48899999999998</v>
      </c>
      <c r="G238" s="12">
        <v>14.289</v>
      </c>
      <c r="H238" s="12">
        <v>0</v>
      </c>
      <c r="I238" s="12">
        <v>1.0369999999999999</v>
      </c>
      <c r="J238" s="11" t="s">
        <v>9740</v>
      </c>
      <c r="K238" s="6"/>
      <c r="L238" s="6"/>
      <c r="M238" s="6"/>
      <c r="N238" s="6"/>
      <c r="O238" s="6"/>
    </row>
    <row r="239" spans="1:15" x14ac:dyDescent="0.15">
      <c r="A239" s="11" t="s">
        <v>28</v>
      </c>
      <c r="B239" s="11" t="s">
        <v>4252</v>
      </c>
      <c r="C239" s="12">
        <v>72</v>
      </c>
      <c r="D239" s="11" t="s">
        <v>1619</v>
      </c>
      <c r="E239" s="12">
        <v>386.1</v>
      </c>
      <c r="F239" s="12">
        <v>400.38900000000001</v>
      </c>
      <c r="G239" s="12">
        <v>14.289</v>
      </c>
      <c r="H239" s="12">
        <v>0</v>
      </c>
      <c r="I239" s="12">
        <v>1.0369999999999999</v>
      </c>
      <c r="J239" s="11" t="s">
        <v>9740</v>
      </c>
      <c r="K239" s="6"/>
      <c r="L239" s="6"/>
      <c r="M239" s="6"/>
      <c r="N239" s="6"/>
      <c r="O239" s="6"/>
    </row>
    <row r="240" spans="1:15" x14ac:dyDescent="0.15">
      <c r="A240" s="11" t="s">
        <v>28</v>
      </c>
      <c r="B240" s="11" t="s">
        <v>4252</v>
      </c>
      <c r="C240" s="12">
        <v>73</v>
      </c>
      <c r="D240" s="11" t="s">
        <v>1619</v>
      </c>
      <c r="E240" s="12">
        <v>390.9</v>
      </c>
      <c r="F240" s="12">
        <v>405.18900000000002</v>
      </c>
      <c r="G240" s="12">
        <v>14.289</v>
      </c>
      <c r="H240" s="12">
        <v>0</v>
      </c>
      <c r="I240" s="12">
        <v>1.0369999999999999</v>
      </c>
      <c r="J240" s="11" t="s">
        <v>9740</v>
      </c>
      <c r="K240" s="6"/>
      <c r="L240" s="6"/>
      <c r="M240" s="6"/>
      <c r="N240" s="6"/>
      <c r="O240" s="6"/>
    </row>
    <row r="241" spans="1:15" x14ac:dyDescent="0.15">
      <c r="A241" s="11" t="s">
        <v>28</v>
      </c>
      <c r="B241" s="11" t="s">
        <v>4252</v>
      </c>
      <c r="C241" s="12">
        <v>74</v>
      </c>
      <c r="D241" s="11" t="s">
        <v>1619</v>
      </c>
      <c r="E241" s="12">
        <v>395.8</v>
      </c>
      <c r="F241" s="12">
        <v>410.089</v>
      </c>
      <c r="G241" s="12">
        <v>14.289</v>
      </c>
      <c r="H241" s="12">
        <v>0</v>
      </c>
      <c r="I241" s="12">
        <v>1.036</v>
      </c>
      <c r="J241" s="11" t="s">
        <v>9740</v>
      </c>
      <c r="K241" s="6"/>
      <c r="L241" s="6"/>
      <c r="M241" s="6"/>
      <c r="N241" s="6"/>
      <c r="O241" s="6"/>
    </row>
    <row r="242" spans="1:15" x14ac:dyDescent="0.15">
      <c r="A242" s="11" t="s">
        <v>28</v>
      </c>
      <c r="B242" s="11" t="s">
        <v>4252</v>
      </c>
      <c r="C242" s="12">
        <v>75</v>
      </c>
      <c r="D242" s="11" t="s">
        <v>1619</v>
      </c>
      <c r="E242" s="12">
        <v>400.6</v>
      </c>
      <c r="F242" s="12">
        <v>414.88900000000001</v>
      </c>
      <c r="G242" s="12">
        <v>14.289</v>
      </c>
      <c r="H242" s="12">
        <v>0</v>
      </c>
      <c r="I242" s="12">
        <v>1.036</v>
      </c>
      <c r="J242" s="11" t="s">
        <v>9740</v>
      </c>
      <c r="K242" s="6"/>
      <c r="L242" s="6"/>
      <c r="M242" s="6"/>
      <c r="N242" s="6"/>
      <c r="O242" s="6"/>
    </row>
    <row r="243" spans="1:15" x14ac:dyDescent="0.15">
      <c r="A243" s="11" t="s">
        <v>28</v>
      </c>
      <c r="B243" s="11" t="s">
        <v>4252</v>
      </c>
      <c r="C243" s="12">
        <v>76</v>
      </c>
      <c r="D243" s="11" t="s">
        <v>1619</v>
      </c>
      <c r="E243" s="12">
        <v>405.5</v>
      </c>
      <c r="F243" s="12">
        <v>419.78899999999999</v>
      </c>
      <c r="G243" s="12">
        <v>14.289</v>
      </c>
      <c r="H243" s="12">
        <v>0</v>
      </c>
      <c r="I243" s="12">
        <v>1.0349999999999999</v>
      </c>
      <c r="J243" s="11" t="s">
        <v>9740</v>
      </c>
      <c r="K243" s="6"/>
      <c r="L243" s="6"/>
      <c r="M243" s="6"/>
      <c r="N243" s="6"/>
      <c r="O243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28A16-E583-E94E-95C4-C7B79371325A}">
  <dimension ref="A1:AL2387"/>
  <sheetViews>
    <sheetView zoomScale="120" zoomScaleNormal="120" workbookViewId="0">
      <pane ySplit="1" topLeftCell="A2" activePane="bottomLeft" state="frozen"/>
      <selection pane="bottomLeft"/>
    </sheetView>
  </sheetViews>
  <sheetFormatPr baseColWidth="10" defaultColWidth="12.6640625" defaultRowHeight="13" x14ac:dyDescent="0.15"/>
  <cols>
    <col min="1" max="1" width="13.6640625" customWidth="1"/>
    <col min="2" max="2" width="9.5" customWidth="1"/>
    <col min="3" max="3" width="13" bestFit="1" customWidth="1"/>
    <col min="4" max="4" width="11.5" style="31" customWidth="1"/>
    <col min="5" max="5" width="9.33203125" style="29" customWidth="1"/>
    <col min="6" max="6" width="10.6640625" style="29" customWidth="1"/>
    <col min="7" max="8" width="8.6640625" style="24" customWidth="1"/>
    <col min="9" max="9" width="11.1640625" style="24" customWidth="1"/>
    <col min="10" max="10" width="10.6640625" style="24" customWidth="1"/>
    <col min="11" max="12" width="6.6640625" style="18" customWidth="1"/>
    <col min="13" max="13" width="11" customWidth="1"/>
    <col min="14" max="15" width="10.1640625" customWidth="1"/>
    <col min="16" max="16" width="8.1640625" customWidth="1"/>
    <col min="17" max="17" width="9.6640625" customWidth="1"/>
    <col min="18" max="18" width="7.6640625" style="24" customWidth="1"/>
    <col min="19" max="19" width="7.33203125" style="24" customWidth="1"/>
    <col min="20" max="20" width="10.1640625" customWidth="1"/>
    <col min="21" max="22" width="7.1640625" style="24" customWidth="1"/>
    <col min="23" max="23" width="10.1640625" style="29" customWidth="1"/>
    <col min="24" max="24" width="10.1640625" style="24" customWidth="1"/>
    <col min="25" max="25" width="10.6640625" style="24" customWidth="1"/>
    <col min="26" max="29" width="8.6640625" style="24" customWidth="1"/>
    <col min="30" max="30" width="10.1640625" customWidth="1"/>
    <col min="31" max="31" width="11" style="24" customWidth="1"/>
    <col min="32" max="32" width="10.1640625" style="24" customWidth="1"/>
    <col min="33" max="36" width="12.1640625" style="24" customWidth="1"/>
    <col min="37" max="38" width="8" style="38" customWidth="1"/>
  </cols>
  <sheetData>
    <row r="1" spans="1:38" ht="67" customHeight="1" x14ac:dyDescent="0.15">
      <c r="A1" s="13" t="str" cm="1">
        <f t="array" ref="A1:A1507">SUBSTITUTE(_xlfn._TRO_TRAILING('Your LIMS section summary'!B:B)&amp;_xlfn._TRO_TRAILING('Your LIMS section summary'!C:C)&amp;"-"&amp;_xlfn._TRO_TRAILING('Your LIMS section summary'!D:D)&amp;"-"&amp;_xlfn._TRO_TRAILING('Your LIMS section summary'!F:F),"SiteHole-Core-Sect","Section key section summary")</f>
        <v>Section key section summary</v>
      </c>
      <c r="B1" s="14" t="str" cm="1">
        <f t="array" ref="B1:B1507">IFERROR(VALUE(_xlfn._TRO_TRAILING('Your LIMS section summary'!I:I)),"Section top depth CSF-A (m)")</f>
        <v>Section top depth CSF-A (m)</v>
      </c>
      <c r="C1" s="15" t="str" cm="1">
        <f t="array" ref="C1:C2387">SUBSTITUTE(_xlfn._TRO_TRAILING('Your LIMS sample list'!B:B)&amp;_xlfn._TRO_TRAILING('Your LIMS sample list'!C:C)&amp;"-"&amp;_xlfn._TRO_TRAILING('Your LIMS sample list'!D:D)&amp;"-"&amp;_xlfn._TRO_TRAILING('Your LIMS sample list'!F:F),"SiteHole-Core-Sect","Section key samples")</f>
        <v>Section key samples</v>
      </c>
      <c r="D1" s="30" t="str" cm="1">
        <f t="array" ref="D1:D2387">IFERROR(_xlfn.XLOOKUP(_xlfn._TRO_TRAILING(C:C),_xlfn._TRO_TRAILING(A:A),_xlfn._TRO_TRAILING(B:B)),"Section top depth CSF-A samples (m)")</f>
        <v>Section top depth CSF-A samples (m)</v>
      </c>
      <c r="E1" s="28" t="str" cm="1">
        <f t="array" ref="E1:E2387">_xlfn._TRO_TRAILING('Your LIMS sample list'!H:H)</f>
        <v>Top offset in section (cm)</v>
      </c>
      <c r="F1" s="28" t="str" cm="1">
        <f t="array" ref="F1:F2387">_xlfn._TRO_TRAILING('Your LIMS sample list'!I:I)</f>
        <v>Bottom offset in section (cm)</v>
      </c>
      <c r="G1" s="19" t="str" cm="1">
        <f t="array" ref="G1:G2387">IFERROR(_xlfn._TRO_TRAILING(D:D)+_xlfn._TRO_TRAILING(E:E)/100,"Top depth CSF-A (m)")</f>
        <v>Top depth CSF-A (m)</v>
      </c>
      <c r="H1" s="19" t="str" cm="1">
        <f t="array" ref="H1:H2387">IFERROR(_xlfn._TRO_TRAILING(D:D)+_xlfn._TRO_TRAILING(F:F)/100,"Bottom depth CSF-A (m)")</f>
        <v>Bottom depth CSF-A (m)</v>
      </c>
      <c r="I1" s="26" t="str" cm="1">
        <f t="array" ref="I1:I2387">IFERROR(VALUE(_xlfn._TRO_TRAILING('Your LIMS sample list'!L:L)),"Top depth CSF-A (m)  as reported")</f>
        <v>Top depth CSF-A (m)  as reported</v>
      </c>
      <c r="J1" s="26" t="str" cm="1">
        <f t="array" ref="J1:J2387">IFERROR(VALUE(_xlfn._TRO_TRAILING('Your LIMS sample list'!M:M)),"Bottom depth CSF-A (m) as reported")</f>
        <v>Bottom depth CSF-A (m) as reported</v>
      </c>
      <c r="K1" s="21" t="str" cm="1">
        <f t="array" ref="K1:K2387">IFERROR(_xlfn._TRO_TRAILING(I:I)-_xlfn._TRO_TRAILING(G:G),"Check diff")</f>
        <v>Check diff</v>
      </c>
      <c r="L1" s="21" t="str" cm="1">
        <f t="array" ref="L1:L2387">IFERROR(_xlfn._TRO_TRAILING(J:J)-_xlfn._TRO_TRAILING(H:H),"Check diff")</f>
        <v>Check diff</v>
      </c>
      <c r="M1" s="22" t="str" cm="1">
        <f t="array" ref="M1:M244">SUBSTITUTE(_xlfn._TRO_TRAILING('Your LIMS core summary'!B:B)&amp;_xlfn._TRO_TRAILING('Your LIMS core summary'!C:C)&amp;"-"&amp;_xlfn._TRO_TRAILING('Your LIMS core summary'!D:D),"SiteHole-Core","Core key core summary")</f>
        <v>Core key core summary</v>
      </c>
      <c r="N1" s="22" t="str" cm="1">
        <f t="array" ref="N1:N244">_xlfn._TRO_TRAILING('Your LIMS core summary'!F:F)</f>
        <v>Top depth drilled DSF (m)</v>
      </c>
      <c r="O1" s="22" t="str" cm="1">
        <f t="array" ref="O1:O244">_xlfn._TRO_TRAILING('Your LIMS core summary'!H:H)</f>
        <v>Advanced (m)</v>
      </c>
      <c r="P1" s="22" t="str" cm="1">
        <f t="array" ref="P1:P244">_xlfn._TRO_TRAILING('Your LIMS core summary'!J:J)</f>
        <v>Curated length (m)</v>
      </c>
      <c r="Q1" s="22" t="str" cm="1">
        <f t="array" ref="Q1:Q244">_xlfn._TRO_TRAILING('Your LIMS core summary'!M:M)</f>
        <v>Recovery (%)</v>
      </c>
      <c r="R1" s="27" t="str" cm="1">
        <f t="array" ref="R1:R244">IFERROR(IF(_xlfn._TRO_TRAILING(P:P)/_xlfn._TRO_TRAILING(O:O)&lt;=1,1,_xlfn._TRO_TRAILING(O:O)/_xlfn._TRO_TRAILING(P:P)),"F core")</f>
        <v>F core</v>
      </c>
      <c r="S1" s="27" t="str" cm="1">
        <f t="array" ref="S1:S244">IFERROR(IF(_xlfn._TRO_TRAILING(Q:Q)&lt;=100,1,100/_xlfn._TRO_TRAILING(Q:Q)),"FF core")</f>
        <v>FF core</v>
      </c>
      <c r="T1" s="16" t="str" cm="1">
        <f t="array" ref="T1:T2387">SUBSTITUTE(_xlfn._TRO_TRAILING('Your LIMS sample list'!B:B)&amp;_xlfn._TRO_TRAILING('Your LIMS sample list'!C:C)&amp;"-"&amp;_xlfn._TRO_TRAILING('Your LIMS sample list'!D:D),"SiteHole-Core","Core key samples")</f>
        <v>Core key samples</v>
      </c>
      <c r="U1" s="17" t="str" cm="1">
        <f t="array" ref="U1:U2387">IFERROR(_xlfn.XLOOKUP(_xlfn._TRO_TRAILING(T:T),_xlfn._TRO_TRAILING(M:M),_xlfn._TRO_TRAILING(R:R)),"F samples")</f>
        <v>F samples</v>
      </c>
      <c r="V1" s="17" t="str" cm="1">
        <f t="array" ref="V1:V2387">IFERROR(_xlfn.XLOOKUP(_xlfn._TRO_TRAILING(T:T),_xlfn._TRO_TRAILING(M:M),_xlfn._TRO_TRAILING(S:S)),"FF samples")</f>
        <v>FF samples</v>
      </c>
      <c r="W1" s="32" t="str" cm="1">
        <f t="array" ref="W1:W2387">IFERROR(_xlfn.XLOOKUP(_xlfn._TRO_TRAILING(T:T),_xlfn._TRO_TRAILING(M:M),_xlfn._TRO_TRAILING(N:N)),"Core top depth CSF-A samples (m)")</f>
        <v>Core top depth CSF-A samples (m)</v>
      </c>
      <c r="X1" s="17" t="str" cm="1">
        <f t="array" ref="X1:X2387">IFERROR(_xlfn._TRO_TRAILING(I:I)-_xlfn._TRO_TRAILING(W:W),"Sample top depth CSF-A in core (m)")</f>
        <v>Sample top depth CSF-A in core (m)</v>
      </c>
      <c r="Y1" s="17" t="str" cm="1">
        <f t="array" ref="Y1:Y2387">IFERROR(_xlfn._TRO_TRAILING(J:J)-_xlfn._TRO_TRAILING(W:W),"Sample bottom depth CSF-A in core (m)")</f>
        <v>Sample bottom depth CSF-A in core (m)</v>
      </c>
      <c r="Z1" s="20" t="str" cm="1">
        <f t="array" ref="Z1:Z2387">IFERROR(_xlfn._TRO_TRAILING(W:W)+_xlfn._TRO_TRAILING(U:U)*_xlfn._TRO_TRAILING(X:X),"Top depth CSF-B (m)")</f>
        <v>Top depth CSF-B (m)</v>
      </c>
      <c r="AA1" s="20" t="str" cm="1">
        <f t="array" ref="AA1:AA2387">IFERROR(_xlfn._TRO_TRAILING(W:W)+_xlfn._TRO_TRAILING(U:U)*_xlfn._TRO_TRAILING(Y:Y),"Bottom depth CSF-B (m)")</f>
        <v>Bottom depth CSF-B (m)</v>
      </c>
      <c r="AB1" s="20" t="str" cm="1">
        <f t="array" ref="AB1:AB2387">IFERROR(_xlfn._TRO_TRAILING(W:W)+_xlfn._TRO_TRAILING(V:V)*_xlfn._TRO_TRAILING(X:X),"Top depth CSF-BB (m)")</f>
        <v>Top depth CSF-BB (m)</v>
      </c>
      <c r="AC1" s="20" t="str" cm="1">
        <f t="array" ref="AC1:AC2387">IFERROR(_xlfn._TRO_TRAILING(W:W)+_xlfn._TRO_TRAILING(V:V)*_xlfn._TRO_TRAILING(Y:Y),"Bottom depth CSF-BB (m)")</f>
        <v>Bottom depth CSF-BB (m)</v>
      </c>
      <c r="AD1" s="23" t="str" cm="1">
        <f t="array" ref="AD1:AD243">SUBSTITUTE(_xlfn._TRO_TRAILING('Your affine table'!A:A)&amp;_xlfn._TRO_TRAILING('Your affine table'!B:B)&amp;"-"&amp;_xlfn._TRO_TRAILING('Your affine table'!C:C),"SiteHole-Core","Core key affine table")</f>
        <v>Core key affine table</v>
      </c>
      <c r="AE1" s="25" t="str" cm="1">
        <f t="array" ref="AE1:AE243">IFERROR(VALUE(_xlfn._TRO_TRAILING('Your affine table'!G:G)),"Cumulative offset affine table (m)")</f>
        <v>Cumulative offset affine table (m)</v>
      </c>
      <c r="AF1" s="26" t="str" cm="1">
        <f t="array" ref="AF1:AF2387">IFERROR(VALUE(_xlfn.XLOOKUP(_xlfn._TRO_TRAILING(T:T),_xlfn._TRO_TRAILING(AD:AD),_xlfn._TRO_TRAILING(AE:AE))),"Cumulative offset samples (m)")</f>
        <v>Cumulative offset samples (m)</v>
      </c>
      <c r="AG1" s="19" t="str" cm="1">
        <f t="array" ref="AG1:AG2387">IFERROR(_xlfn._TRO_TRAILING(Z:Z)+_xlfn._TRO_TRAILING(AF:AF),"Top depth CCSF-B (m)")</f>
        <v>Top depth CCSF-B (m)</v>
      </c>
      <c r="AH1" s="19" t="str" cm="1">
        <f t="array" ref="AH1:AH2387">IFERROR(_xlfn._TRO_TRAILING(AA:AA)+_xlfn._TRO_TRAILING(AF:AF),"Bottom depth CCSF-B (m)")</f>
        <v>Bottom depth CCSF-B (m)</v>
      </c>
      <c r="AI1" s="19" t="str" cm="1">
        <f t="array" ref="AI1:AI2387">IFERROR(_xlfn._TRO_TRAILING(AB:AB)+_xlfn._TRO_TRAILING(AF:AF),"Top depth CCSF-BB (m)")</f>
        <v>Top depth CCSF-BB (m)</v>
      </c>
      <c r="AJ1" s="19" t="str" cm="1">
        <f t="array" ref="AJ1:AJ2387">IFERROR(_xlfn._TRO_TRAILING(AC:AC)+_xlfn._TRO_TRAILING(AF:AF),"Bottom depth CCSF-BB (m)")</f>
        <v>Bottom depth CCSF-BB (m)</v>
      </c>
      <c r="AK1" s="37" t="str" cm="1">
        <f t="array" ref="AK1:AK2387">IFERROR((_xlfn._TRO_TRAILING(AG:AG)-_xlfn._TRO_TRAILING(AI:AI))*100,"Diff top (cm)")</f>
        <v>Diff top (cm)</v>
      </c>
      <c r="AL1" s="37" t="str" cm="1">
        <f t="array" ref="AL1:AL2387">IFERROR((_xlfn._TRO_TRAILING(AH:AH)-_xlfn._TRO_TRAILING(AJ:AJ))*100,"Diff bottom (cm)")</f>
        <v>Diff bottom (cm)</v>
      </c>
    </row>
    <row r="2" spans="1:38" x14ac:dyDescent="0.15">
      <c r="A2" t="str">
        <v>U1588A-1-1</v>
      </c>
      <c r="B2">
        <v>0</v>
      </c>
      <c r="C2" t="str">
        <v>U1588A-1-1</v>
      </c>
      <c r="D2" s="31">
        <v>0</v>
      </c>
      <c r="E2" s="29">
        <v>0</v>
      </c>
      <c r="F2" s="29">
        <v>0</v>
      </c>
      <c r="G2" s="24">
        <v>0</v>
      </c>
      <c r="H2" s="24">
        <v>0</v>
      </c>
      <c r="I2" s="24">
        <v>0</v>
      </c>
      <c r="J2" s="24">
        <v>0</v>
      </c>
      <c r="K2" s="18">
        <v>0</v>
      </c>
      <c r="L2" s="18">
        <v>0</v>
      </c>
      <c r="M2" t="str">
        <v>U1588A-1</v>
      </c>
      <c r="N2">
        <v>0</v>
      </c>
      <c r="O2">
        <v>2.2000000000000002</v>
      </c>
      <c r="P2">
        <v>2.1800000000000002</v>
      </c>
      <c r="Q2">
        <v>99</v>
      </c>
      <c r="R2" s="24">
        <v>1</v>
      </c>
      <c r="S2" s="24">
        <v>1</v>
      </c>
      <c r="T2" t="str">
        <v>U1588A-1</v>
      </c>
      <c r="U2" s="24">
        <v>1</v>
      </c>
      <c r="V2" s="24">
        <v>1</v>
      </c>
      <c r="W2" s="29">
        <v>0</v>
      </c>
      <c r="X2" s="24">
        <v>0</v>
      </c>
      <c r="Y2" s="24">
        <v>0</v>
      </c>
      <c r="Z2" s="24">
        <v>0</v>
      </c>
      <c r="AA2" s="24">
        <v>0</v>
      </c>
      <c r="AB2" s="24">
        <v>0</v>
      </c>
      <c r="AC2" s="24">
        <v>0</v>
      </c>
      <c r="AD2" t="str">
        <v>U1588A-1</v>
      </c>
      <c r="AE2" s="24">
        <v>0</v>
      </c>
      <c r="AF2" s="24">
        <v>0</v>
      </c>
      <c r="AG2" s="24">
        <v>0</v>
      </c>
      <c r="AH2" s="24">
        <v>0</v>
      </c>
      <c r="AI2" s="24">
        <v>0</v>
      </c>
      <c r="AJ2" s="24">
        <v>0</v>
      </c>
      <c r="AK2" s="38">
        <v>0</v>
      </c>
      <c r="AL2" s="38">
        <v>0</v>
      </c>
    </row>
    <row r="3" spans="1:38" x14ac:dyDescent="0.15">
      <c r="A3" t="str">
        <v>U1588A-1-2</v>
      </c>
      <c r="B3">
        <v>1.48</v>
      </c>
      <c r="C3" t="str">
        <v>U1588A-1-1</v>
      </c>
      <c r="D3" s="31">
        <v>0</v>
      </c>
      <c r="E3" s="29">
        <v>65</v>
      </c>
      <c r="F3" s="29">
        <v>65</v>
      </c>
      <c r="G3" s="24">
        <v>0.65</v>
      </c>
      <c r="H3" s="24">
        <v>0.65</v>
      </c>
      <c r="I3" s="24">
        <v>0.65</v>
      </c>
      <c r="J3" s="24">
        <v>0.65</v>
      </c>
      <c r="K3" s="18">
        <v>0</v>
      </c>
      <c r="L3" s="18">
        <v>0</v>
      </c>
      <c r="M3" t="str">
        <v>U1588A-2</v>
      </c>
      <c r="N3">
        <v>2.2000000000000002</v>
      </c>
      <c r="O3">
        <v>9.5</v>
      </c>
      <c r="P3">
        <v>9.69</v>
      </c>
      <c r="Q3">
        <v>102</v>
      </c>
      <c r="R3" s="24">
        <v>0.98039215686274517</v>
      </c>
      <c r="S3" s="24">
        <v>0.98039215686274506</v>
      </c>
      <c r="T3" t="str">
        <v>U1588A-1</v>
      </c>
      <c r="U3" s="24">
        <v>1</v>
      </c>
      <c r="V3" s="24">
        <v>1</v>
      </c>
      <c r="W3" s="29">
        <v>0</v>
      </c>
      <c r="X3" s="24">
        <v>0.65</v>
      </c>
      <c r="Y3" s="24">
        <v>0.65</v>
      </c>
      <c r="Z3" s="24">
        <v>0.65</v>
      </c>
      <c r="AA3" s="24">
        <v>0.65</v>
      </c>
      <c r="AB3" s="24">
        <v>0.65</v>
      </c>
      <c r="AC3" s="24">
        <v>0.65</v>
      </c>
      <c r="AD3" t="str">
        <v>U1588A-2</v>
      </c>
      <c r="AE3" s="24">
        <v>-0.28399999999999997</v>
      </c>
      <c r="AF3" s="24">
        <v>0</v>
      </c>
      <c r="AG3" s="24">
        <v>0.65</v>
      </c>
      <c r="AH3" s="24">
        <v>0.65</v>
      </c>
      <c r="AI3" s="24">
        <v>0.65</v>
      </c>
      <c r="AJ3" s="24">
        <v>0.65</v>
      </c>
      <c r="AK3" s="38">
        <v>0</v>
      </c>
      <c r="AL3" s="38">
        <v>0</v>
      </c>
    </row>
    <row r="4" spans="1:38" x14ac:dyDescent="0.15">
      <c r="A4" t="str">
        <v>U1588A-1-CC</v>
      </c>
      <c r="B4">
        <v>2.06</v>
      </c>
      <c r="C4" t="str">
        <v>U1588A-1-1</v>
      </c>
      <c r="D4" s="31">
        <v>0</v>
      </c>
      <c r="E4" s="29">
        <v>73</v>
      </c>
      <c r="F4" s="29">
        <v>75</v>
      </c>
      <c r="G4" s="24">
        <v>0.73</v>
      </c>
      <c r="H4" s="24">
        <v>0.75</v>
      </c>
      <c r="I4" s="24">
        <v>0.73</v>
      </c>
      <c r="J4" s="24">
        <v>0.75</v>
      </c>
      <c r="K4" s="18">
        <v>0</v>
      </c>
      <c r="L4" s="18">
        <v>0</v>
      </c>
      <c r="M4" t="str">
        <v>U1588A-3</v>
      </c>
      <c r="N4">
        <v>11.7</v>
      </c>
      <c r="O4">
        <v>9.5</v>
      </c>
      <c r="P4">
        <v>9.85</v>
      </c>
      <c r="Q4">
        <v>104</v>
      </c>
      <c r="R4" s="24">
        <v>0.96446700507614214</v>
      </c>
      <c r="S4" s="24">
        <v>0.96153846153846156</v>
      </c>
      <c r="T4" t="str">
        <v>U1588A-1</v>
      </c>
      <c r="U4" s="24">
        <v>1</v>
      </c>
      <c r="V4" s="24">
        <v>1</v>
      </c>
      <c r="W4" s="29">
        <v>0</v>
      </c>
      <c r="X4" s="24">
        <v>0.73</v>
      </c>
      <c r="Y4" s="24">
        <v>0.75</v>
      </c>
      <c r="Z4" s="24">
        <v>0.73</v>
      </c>
      <c r="AA4" s="24">
        <v>0.75</v>
      </c>
      <c r="AB4" s="24">
        <v>0.73</v>
      </c>
      <c r="AC4" s="24">
        <v>0.75</v>
      </c>
      <c r="AD4" t="str">
        <v>U1588A-3</v>
      </c>
      <c r="AE4" s="24">
        <v>1.532</v>
      </c>
      <c r="AF4" s="24">
        <v>0</v>
      </c>
      <c r="AG4" s="24">
        <v>0.73</v>
      </c>
      <c r="AH4" s="24">
        <v>0.75</v>
      </c>
      <c r="AI4" s="24">
        <v>0.73</v>
      </c>
      <c r="AJ4" s="24">
        <v>0.75</v>
      </c>
      <c r="AK4" s="38">
        <v>0</v>
      </c>
      <c r="AL4" s="38">
        <v>0</v>
      </c>
    </row>
    <row r="5" spans="1:38" x14ac:dyDescent="0.15">
      <c r="A5" t="str">
        <v>U1588A-2-1</v>
      </c>
      <c r="B5">
        <v>2.2000000000000002</v>
      </c>
      <c r="C5" t="str">
        <v>U1588A-1-1</v>
      </c>
      <c r="D5" s="31">
        <v>0</v>
      </c>
      <c r="E5" s="29">
        <v>80</v>
      </c>
      <c r="F5" s="29">
        <v>80</v>
      </c>
      <c r="G5" s="24">
        <v>0.8</v>
      </c>
      <c r="H5" s="24">
        <v>0.8</v>
      </c>
      <c r="I5" s="24">
        <v>0.8</v>
      </c>
      <c r="J5" s="24">
        <v>0.8</v>
      </c>
      <c r="K5" s="18">
        <v>0</v>
      </c>
      <c r="L5" s="18">
        <v>0</v>
      </c>
      <c r="M5" t="str">
        <v>U1588A-4</v>
      </c>
      <c r="N5">
        <v>21.2</v>
      </c>
      <c r="O5">
        <v>9.5</v>
      </c>
      <c r="P5">
        <v>9.8800000000000008</v>
      </c>
      <c r="Q5">
        <v>104</v>
      </c>
      <c r="R5" s="24">
        <v>0.96153846153846145</v>
      </c>
      <c r="S5" s="24">
        <v>0.96153846153846156</v>
      </c>
      <c r="T5" t="str">
        <v>U1588A-1</v>
      </c>
      <c r="U5" s="24">
        <v>1</v>
      </c>
      <c r="V5" s="24">
        <v>1</v>
      </c>
      <c r="W5" s="29">
        <v>0</v>
      </c>
      <c r="X5" s="24">
        <v>0.8</v>
      </c>
      <c r="Y5" s="24">
        <v>0.8</v>
      </c>
      <c r="Z5" s="24">
        <v>0.8</v>
      </c>
      <c r="AA5" s="24">
        <v>0.8</v>
      </c>
      <c r="AB5" s="24">
        <v>0.8</v>
      </c>
      <c r="AC5" s="24">
        <v>0.8</v>
      </c>
      <c r="AD5" t="str">
        <v>U1588A-4</v>
      </c>
      <c r="AE5" s="24">
        <v>2.0310000000000001</v>
      </c>
      <c r="AF5" s="24">
        <v>0</v>
      </c>
      <c r="AG5" s="24">
        <v>0.8</v>
      </c>
      <c r="AH5" s="24">
        <v>0.8</v>
      </c>
      <c r="AI5" s="24">
        <v>0.8</v>
      </c>
      <c r="AJ5" s="24">
        <v>0.8</v>
      </c>
      <c r="AK5" s="38">
        <v>0</v>
      </c>
      <c r="AL5" s="38">
        <v>0</v>
      </c>
    </row>
    <row r="6" spans="1:38" x14ac:dyDescent="0.15">
      <c r="A6" t="str">
        <v>U1588A-2-2</v>
      </c>
      <c r="B6">
        <v>3.68</v>
      </c>
      <c r="C6" t="str">
        <v>U1588A-1-1</v>
      </c>
      <c r="D6" s="31">
        <v>0</v>
      </c>
      <c r="E6" s="29">
        <v>143</v>
      </c>
      <c r="F6" s="29">
        <v>148</v>
      </c>
      <c r="G6" s="24">
        <v>1.43</v>
      </c>
      <c r="H6" s="24">
        <v>1.48</v>
      </c>
      <c r="I6" s="24">
        <v>1.43</v>
      </c>
      <c r="J6" s="24">
        <v>1.48</v>
      </c>
      <c r="K6" s="18">
        <v>0</v>
      </c>
      <c r="L6" s="18">
        <v>0</v>
      </c>
      <c r="M6" t="str">
        <v>U1588A-5</v>
      </c>
      <c r="N6">
        <v>30.7</v>
      </c>
      <c r="O6">
        <v>9.5</v>
      </c>
      <c r="P6">
        <v>9.9</v>
      </c>
      <c r="Q6">
        <v>104</v>
      </c>
      <c r="R6" s="24">
        <v>0.95959595959595956</v>
      </c>
      <c r="S6" s="24">
        <v>0.96153846153846156</v>
      </c>
      <c r="T6" t="str">
        <v>U1588A-1</v>
      </c>
      <c r="U6" s="24">
        <v>1</v>
      </c>
      <c r="V6" s="24">
        <v>1</v>
      </c>
      <c r="W6" s="29">
        <v>0</v>
      </c>
      <c r="X6" s="24">
        <v>1.43</v>
      </c>
      <c r="Y6" s="24">
        <v>1.48</v>
      </c>
      <c r="Z6" s="24">
        <v>1.43</v>
      </c>
      <c r="AA6" s="24">
        <v>1.48</v>
      </c>
      <c r="AB6" s="24">
        <v>1.43</v>
      </c>
      <c r="AC6" s="24">
        <v>1.48</v>
      </c>
      <c r="AD6" t="str">
        <v>U1588A-5</v>
      </c>
      <c r="AE6" s="24">
        <v>1.198</v>
      </c>
      <c r="AF6" s="24">
        <v>0</v>
      </c>
      <c r="AG6" s="24">
        <v>1.43</v>
      </c>
      <c r="AH6" s="24">
        <v>1.48</v>
      </c>
      <c r="AI6" s="24">
        <v>1.43</v>
      </c>
      <c r="AJ6" s="24">
        <v>1.48</v>
      </c>
      <c r="AK6" s="38">
        <v>0</v>
      </c>
      <c r="AL6" s="38">
        <v>0</v>
      </c>
    </row>
    <row r="7" spans="1:38" x14ac:dyDescent="0.15">
      <c r="A7" t="str">
        <v>U1588A-2-3</v>
      </c>
      <c r="B7">
        <v>5.16</v>
      </c>
      <c r="C7" t="str">
        <v>U1588A-1-1</v>
      </c>
      <c r="D7" s="31">
        <v>0</v>
      </c>
      <c r="E7" s="29">
        <v>143</v>
      </c>
      <c r="F7" s="29">
        <v>148</v>
      </c>
      <c r="G7" s="24">
        <v>1.43</v>
      </c>
      <c r="H7" s="24">
        <v>1.48</v>
      </c>
      <c r="I7" s="24">
        <v>1.43</v>
      </c>
      <c r="J7" s="24">
        <v>1.48</v>
      </c>
      <c r="K7" s="18">
        <v>0</v>
      </c>
      <c r="L7" s="18">
        <v>0</v>
      </c>
      <c r="M7" t="str">
        <v>U1588A-6</v>
      </c>
      <c r="N7">
        <v>40.200000000000003</v>
      </c>
      <c r="O7">
        <v>9.5</v>
      </c>
      <c r="P7">
        <v>10.01</v>
      </c>
      <c r="Q7">
        <v>103</v>
      </c>
      <c r="R7" s="24">
        <v>0.94905094905094911</v>
      </c>
      <c r="S7" s="24">
        <v>0.970873786407767</v>
      </c>
      <c r="T7" t="str">
        <v>U1588A-1</v>
      </c>
      <c r="U7" s="24">
        <v>1</v>
      </c>
      <c r="V7" s="24">
        <v>1</v>
      </c>
      <c r="W7" s="29">
        <v>0</v>
      </c>
      <c r="X7" s="24">
        <v>1.43</v>
      </c>
      <c r="Y7" s="24">
        <v>1.48</v>
      </c>
      <c r="Z7" s="24">
        <v>1.43</v>
      </c>
      <c r="AA7" s="24">
        <v>1.48</v>
      </c>
      <c r="AB7" s="24">
        <v>1.43</v>
      </c>
      <c r="AC7" s="24">
        <v>1.48</v>
      </c>
      <c r="AD7" t="str">
        <v>U1588A-6</v>
      </c>
      <c r="AE7" s="24">
        <v>0.98099999999999998</v>
      </c>
      <c r="AF7" s="24">
        <v>0</v>
      </c>
      <c r="AG7" s="24">
        <v>1.43</v>
      </c>
      <c r="AH7" s="24">
        <v>1.48</v>
      </c>
      <c r="AI7" s="24">
        <v>1.43</v>
      </c>
      <c r="AJ7" s="24">
        <v>1.48</v>
      </c>
      <c r="AK7" s="38">
        <v>0</v>
      </c>
      <c r="AL7" s="38">
        <v>0</v>
      </c>
    </row>
    <row r="8" spans="1:38" x14ac:dyDescent="0.15">
      <c r="A8" t="str">
        <v>U1588A-2-4</v>
      </c>
      <c r="B8">
        <v>6.63</v>
      </c>
      <c r="C8" t="str">
        <v>U1588A-1-1</v>
      </c>
      <c r="D8" s="31">
        <v>0</v>
      </c>
      <c r="E8" s="29">
        <v>143</v>
      </c>
      <c r="F8" s="29">
        <v>148</v>
      </c>
      <c r="G8" s="24">
        <v>1.43</v>
      </c>
      <c r="H8" s="24">
        <v>1.48</v>
      </c>
      <c r="I8" s="24">
        <v>1.43</v>
      </c>
      <c r="J8" s="24">
        <v>1.48</v>
      </c>
      <c r="K8" s="18">
        <v>0</v>
      </c>
      <c r="L8" s="18">
        <v>0</v>
      </c>
      <c r="M8" t="str">
        <v>U1588A-7</v>
      </c>
      <c r="N8">
        <v>49.7</v>
      </c>
      <c r="O8">
        <v>9.5</v>
      </c>
      <c r="P8">
        <v>10.27</v>
      </c>
      <c r="Q8">
        <v>107</v>
      </c>
      <c r="R8" s="24">
        <v>0.92502434274586176</v>
      </c>
      <c r="S8" s="24">
        <v>0.93457943925233644</v>
      </c>
      <c r="T8" t="str">
        <v>U1588A-1</v>
      </c>
      <c r="U8" s="24">
        <v>1</v>
      </c>
      <c r="V8" s="24">
        <v>1</v>
      </c>
      <c r="W8" s="29">
        <v>0</v>
      </c>
      <c r="X8" s="24">
        <v>1.43</v>
      </c>
      <c r="Y8" s="24">
        <v>1.48</v>
      </c>
      <c r="Z8" s="24">
        <v>1.43</v>
      </c>
      <c r="AA8" s="24">
        <v>1.48</v>
      </c>
      <c r="AB8" s="24">
        <v>1.43</v>
      </c>
      <c r="AC8" s="24">
        <v>1.48</v>
      </c>
      <c r="AD8" t="str">
        <v>U1588A-7</v>
      </c>
      <c r="AE8" s="24">
        <v>2.0640000000000001</v>
      </c>
      <c r="AF8" s="24">
        <v>0</v>
      </c>
      <c r="AG8" s="24">
        <v>1.43</v>
      </c>
      <c r="AH8" s="24">
        <v>1.48</v>
      </c>
      <c r="AI8" s="24">
        <v>1.43</v>
      </c>
      <c r="AJ8" s="24">
        <v>1.48</v>
      </c>
      <c r="AK8" s="38">
        <v>0</v>
      </c>
      <c r="AL8" s="38">
        <v>0</v>
      </c>
    </row>
    <row r="9" spans="1:38" x14ac:dyDescent="0.15">
      <c r="A9" t="str">
        <v>U1588A-2-5</v>
      </c>
      <c r="B9">
        <v>8.1</v>
      </c>
      <c r="C9" t="str">
        <v>U1588A-1-1</v>
      </c>
      <c r="D9" s="31">
        <v>0</v>
      </c>
      <c r="E9" s="29">
        <v>143</v>
      </c>
      <c r="F9" s="29">
        <v>148</v>
      </c>
      <c r="G9" s="24">
        <v>1.43</v>
      </c>
      <c r="H9" s="24">
        <v>1.48</v>
      </c>
      <c r="I9" s="24">
        <v>1.43</v>
      </c>
      <c r="J9" s="24">
        <v>1.48</v>
      </c>
      <c r="K9" s="18">
        <v>0</v>
      </c>
      <c r="L9" s="18">
        <v>0</v>
      </c>
      <c r="M9" t="str">
        <v>U1588A-8</v>
      </c>
      <c r="N9">
        <v>59.2</v>
      </c>
      <c r="O9">
        <v>9.5</v>
      </c>
      <c r="P9">
        <v>10.27</v>
      </c>
      <c r="Q9">
        <v>108</v>
      </c>
      <c r="R9" s="24">
        <v>0.92502434274586176</v>
      </c>
      <c r="S9" s="24">
        <v>0.92592592592592593</v>
      </c>
      <c r="T9" t="str">
        <v>U1588A-1</v>
      </c>
      <c r="U9" s="24">
        <v>1</v>
      </c>
      <c r="V9" s="24">
        <v>1</v>
      </c>
      <c r="W9" s="29">
        <v>0</v>
      </c>
      <c r="X9" s="24">
        <v>1.43</v>
      </c>
      <c r="Y9" s="24">
        <v>1.48</v>
      </c>
      <c r="Z9" s="24">
        <v>1.43</v>
      </c>
      <c r="AA9" s="24">
        <v>1.48</v>
      </c>
      <c r="AB9" s="24">
        <v>1.43</v>
      </c>
      <c r="AC9" s="24">
        <v>1.48</v>
      </c>
      <c r="AD9" t="str">
        <v>U1588A-8</v>
      </c>
      <c r="AE9" s="24">
        <v>2.1429999999999998</v>
      </c>
      <c r="AF9" s="24">
        <v>0</v>
      </c>
      <c r="AG9" s="24">
        <v>1.43</v>
      </c>
      <c r="AH9" s="24">
        <v>1.48</v>
      </c>
      <c r="AI9" s="24">
        <v>1.43</v>
      </c>
      <c r="AJ9" s="24">
        <v>1.48</v>
      </c>
      <c r="AK9" s="38">
        <v>0</v>
      </c>
      <c r="AL9" s="38">
        <v>0</v>
      </c>
    </row>
    <row r="10" spans="1:38" x14ac:dyDescent="0.15">
      <c r="A10" t="str">
        <v>U1588A-2-6</v>
      </c>
      <c r="B10">
        <v>9.58</v>
      </c>
      <c r="C10" t="str">
        <v>U1588A-1-1</v>
      </c>
      <c r="D10" s="31">
        <v>0</v>
      </c>
      <c r="E10" s="29">
        <v>143</v>
      </c>
      <c r="F10" s="29">
        <v>148</v>
      </c>
      <c r="G10" s="24">
        <v>1.43</v>
      </c>
      <c r="H10" s="24">
        <v>1.48</v>
      </c>
      <c r="I10" s="24">
        <v>1.43</v>
      </c>
      <c r="J10" s="24">
        <v>1.48</v>
      </c>
      <c r="K10" s="18">
        <v>0</v>
      </c>
      <c r="L10" s="18">
        <v>0</v>
      </c>
      <c r="M10" t="str">
        <v>U1588A-9</v>
      </c>
      <c r="N10">
        <v>68.7</v>
      </c>
      <c r="O10">
        <v>9.5</v>
      </c>
      <c r="P10">
        <v>10.18</v>
      </c>
      <c r="Q10">
        <v>107</v>
      </c>
      <c r="R10" s="24">
        <v>0.93320235756385073</v>
      </c>
      <c r="S10" s="24">
        <v>0.93457943925233644</v>
      </c>
      <c r="T10" t="str">
        <v>U1588A-1</v>
      </c>
      <c r="U10" s="24">
        <v>1</v>
      </c>
      <c r="V10" s="24">
        <v>1</v>
      </c>
      <c r="W10" s="29">
        <v>0</v>
      </c>
      <c r="X10" s="24">
        <v>1.43</v>
      </c>
      <c r="Y10" s="24">
        <v>1.48</v>
      </c>
      <c r="Z10" s="24">
        <v>1.43</v>
      </c>
      <c r="AA10" s="24">
        <v>1.48</v>
      </c>
      <c r="AB10" s="24">
        <v>1.43</v>
      </c>
      <c r="AC10" s="24">
        <v>1.48</v>
      </c>
      <c r="AD10" t="str">
        <v>U1588A-9</v>
      </c>
      <c r="AE10" s="24">
        <v>3.4769999999999999</v>
      </c>
      <c r="AF10" s="24">
        <v>0</v>
      </c>
      <c r="AG10" s="24">
        <v>1.43</v>
      </c>
      <c r="AH10" s="24">
        <v>1.48</v>
      </c>
      <c r="AI10" s="24">
        <v>1.43</v>
      </c>
      <c r="AJ10" s="24">
        <v>1.48</v>
      </c>
      <c r="AK10" s="38">
        <v>0</v>
      </c>
      <c r="AL10" s="38">
        <v>0</v>
      </c>
    </row>
    <row r="11" spans="1:38" x14ac:dyDescent="0.15">
      <c r="A11" t="str">
        <v>U1588A-2-7</v>
      </c>
      <c r="B11">
        <v>11.06</v>
      </c>
      <c r="C11" t="str">
        <v>U1588A-1-1</v>
      </c>
      <c r="D11" s="31">
        <v>0</v>
      </c>
      <c r="E11" s="29">
        <v>143</v>
      </c>
      <c r="F11" s="29">
        <v>148</v>
      </c>
      <c r="G11" s="24">
        <v>1.43</v>
      </c>
      <c r="H11" s="24">
        <v>1.48</v>
      </c>
      <c r="I11" s="24">
        <v>1.43</v>
      </c>
      <c r="J11" s="24">
        <v>1.48</v>
      </c>
      <c r="K11" s="18">
        <v>0</v>
      </c>
      <c r="L11" s="18">
        <v>0</v>
      </c>
      <c r="M11" t="str">
        <v>U1588A-10</v>
      </c>
      <c r="N11">
        <v>78.2</v>
      </c>
      <c r="O11">
        <v>9.5</v>
      </c>
      <c r="P11">
        <v>9.7200000000000006</v>
      </c>
      <c r="Q11">
        <v>102</v>
      </c>
      <c r="R11" s="24">
        <v>0.97736625514403286</v>
      </c>
      <c r="S11" s="24">
        <v>0.98039215686274506</v>
      </c>
      <c r="T11" t="str">
        <v>U1588A-1</v>
      </c>
      <c r="U11" s="24">
        <v>1</v>
      </c>
      <c r="V11" s="24">
        <v>1</v>
      </c>
      <c r="W11" s="29">
        <v>0</v>
      </c>
      <c r="X11" s="24">
        <v>1.43</v>
      </c>
      <c r="Y11" s="24">
        <v>1.48</v>
      </c>
      <c r="Z11" s="24">
        <v>1.43</v>
      </c>
      <c r="AA11" s="24">
        <v>1.48</v>
      </c>
      <c r="AB11" s="24">
        <v>1.43</v>
      </c>
      <c r="AC11" s="24">
        <v>1.48</v>
      </c>
      <c r="AD11" t="str">
        <v>U1588A-10</v>
      </c>
      <c r="AE11" s="24">
        <v>4.1589999999999998</v>
      </c>
      <c r="AF11" s="24">
        <v>0</v>
      </c>
      <c r="AG11" s="24">
        <v>1.43</v>
      </c>
      <c r="AH11" s="24">
        <v>1.48</v>
      </c>
      <c r="AI11" s="24">
        <v>1.43</v>
      </c>
      <c r="AJ11" s="24">
        <v>1.48</v>
      </c>
      <c r="AK11" s="38">
        <v>0</v>
      </c>
      <c r="AL11" s="38">
        <v>0</v>
      </c>
    </row>
    <row r="12" spans="1:38" x14ac:dyDescent="0.15">
      <c r="A12" t="str">
        <v>U1588A-2-CC</v>
      </c>
      <c r="B12">
        <v>11.63</v>
      </c>
      <c r="C12" t="str">
        <v>U1588A-1-1</v>
      </c>
      <c r="D12" s="31">
        <v>0</v>
      </c>
      <c r="E12" s="29">
        <v>143</v>
      </c>
      <c r="F12" s="29">
        <v>148</v>
      </c>
      <c r="G12" s="24">
        <v>1.43</v>
      </c>
      <c r="H12" s="24">
        <v>1.48</v>
      </c>
      <c r="I12" s="24">
        <v>1.43</v>
      </c>
      <c r="J12" s="24">
        <v>1.48</v>
      </c>
      <c r="K12" s="18">
        <v>0</v>
      </c>
      <c r="L12" s="18">
        <v>0</v>
      </c>
      <c r="M12" t="str">
        <v>U1588A-11</v>
      </c>
      <c r="N12">
        <v>87.7</v>
      </c>
      <c r="O12">
        <v>9.5</v>
      </c>
      <c r="P12">
        <v>9.69</v>
      </c>
      <c r="Q12">
        <v>102</v>
      </c>
      <c r="R12" s="24">
        <v>0.98039215686274517</v>
      </c>
      <c r="S12" s="24">
        <v>0.98039215686274506</v>
      </c>
      <c r="T12" t="str">
        <v>U1588A-1</v>
      </c>
      <c r="U12" s="24">
        <v>1</v>
      </c>
      <c r="V12" s="24">
        <v>1</v>
      </c>
      <c r="W12" s="29">
        <v>0</v>
      </c>
      <c r="X12" s="24">
        <v>1.43</v>
      </c>
      <c r="Y12" s="24">
        <v>1.48</v>
      </c>
      <c r="Z12" s="24">
        <v>1.43</v>
      </c>
      <c r="AA12" s="24">
        <v>1.48</v>
      </c>
      <c r="AB12" s="24">
        <v>1.43</v>
      </c>
      <c r="AC12" s="24">
        <v>1.48</v>
      </c>
      <c r="AD12" t="str">
        <v>U1588A-11</v>
      </c>
      <c r="AE12" s="24">
        <v>3.6309999999999998</v>
      </c>
      <c r="AF12" s="24">
        <v>0</v>
      </c>
      <c r="AG12" s="24">
        <v>1.43</v>
      </c>
      <c r="AH12" s="24">
        <v>1.48</v>
      </c>
      <c r="AI12" s="24">
        <v>1.43</v>
      </c>
      <c r="AJ12" s="24">
        <v>1.48</v>
      </c>
      <c r="AK12" s="38">
        <v>0</v>
      </c>
      <c r="AL12" s="38">
        <v>0</v>
      </c>
    </row>
    <row r="13" spans="1:38" x14ac:dyDescent="0.15">
      <c r="A13" t="str">
        <v>U1588A-3-1</v>
      </c>
      <c r="B13">
        <v>11.7</v>
      </c>
      <c r="C13" t="str">
        <v>U1588A-1-1</v>
      </c>
      <c r="D13" s="31">
        <v>0</v>
      </c>
      <c r="E13" s="29">
        <v>143</v>
      </c>
      <c r="F13" s="29">
        <v>148</v>
      </c>
      <c r="G13" s="24">
        <v>1.43</v>
      </c>
      <c r="H13" s="24">
        <v>1.48</v>
      </c>
      <c r="I13" s="24">
        <v>1.43</v>
      </c>
      <c r="J13" s="24">
        <v>1.48</v>
      </c>
      <c r="K13" s="18">
        <v>0</v>
      </c>
      <c r="L13" s="18">
        <v>0</v>
      </c>
      <c r="M13" t="str">
        <v>U1588A-12</v>
      </c>
      <c r="N13">
        <v>97.2</v>
      </c>
      <c r="O13">
        <v>9.5</v>
      </c>
      <c r="P13">
        <v>10.01</v>
      </c>
      <c r="Q13">
        <v>105</v>
      </c>
      <c r="R13" s="24">
        <v>0.94905094905094911</v>
      </c>
      <c r="S13" s="24">
        <v>0.95238095238095233</v>
      </c>
      <c r="T13" t="str">
        <v>U1588A-1</v>
      </c>
      <c r="U13" s="24">
        <v>1</v>
      </c>
      <c r="V13" s="24">
        <v>1</v>
      </c>
      <c r="W13" s="29">
        <v>0</v>
      </c>
      <c r="X13" s="24">
        <v>1.43</v>
      </c>
      <c r="Y13" s="24">
        <v>1.48</v>
      </c>
      <c r="Z13" s="24">
        <v>1.43</v>
      </c>
      <c r="AA13" s="24">
        <v>1.48</v>
      </c>
      <c r="AB13" s="24">
        <v>1.43</v>
      </c>
      <c r="AC13" s="24">
        <v>1.48</v>
      </c>
      <c r="AD13" t="str">
        <v>U1588A-12</v>
      </c>
      <c r="AE13" s="24">
        <v>2.5409999999999999</v>
      </c>
      <c r="AF13" s="24">
        <v>0</v>
      </c>
      <c r="AG13" s="24">
        <v>1.43</v>
      </c>
      <c r="AH13" s="24">
        <v>1.48</v>
      </c>
      <c r="AI13" s="24">
        <v>1.43</v>
      </c>
      <c r="AJ13" s="24">
        <v>1.48</v>
      </c>
      <c r="AK13" s="38">
        <v>0</v>
      </c>
      <c r="AL13" s="38">
        <v>0</v>
      </c>
    </row>
    <row r="14" spans="1:38" x14ac:dyDescent="0.15">
      <c r="A14" t="str">
        <v>U1588A-3-2</v>
      </c>
      <c r="B14">
        <v>13.18</v>
      </c>
      <c r="C14" t="str">
        <v>U1588A-1-1</v>
      </c>
      <c r="D14" s="31">
        <v>0</v>
      </c>
      <c r="E14" s="29">
        <v>143</v>
      </c>
      <c r="F14" s="29">
        <v>148</v>
      </c>
      <c r="G14" s="24">
        <v>1.43</v>
      </c>
      <c r="H14" s="24">
        <v>1.48</v>
      </c>
      <c r="I14" s="24">
        <v>1.43</v>
      </c>
      <c r="J14" s="24">
        <v>1.48</v>
      </c>
      <c r="K14" s="18">
        <v>0</v>
      </c>
      <c r="L14" s="18">
        <v>0</v>
      </c>
      <c r="M14" t="str">
        <v>U1588A-13</v>
      </c>
      <c r="N14">
        <v>106.7</v>
      </c>
      <c r="O14">
        <v>9.5</v>
      </c>
      <c r="P14">
        <v>9.48</v>
      </c>
      <c r="Q14">
        <v>100</v>
      </c>
      <c r="R14" s="24">
        <v>1</v>
      </c>
      <c r="S14" s="24">
        <v>1</v>
      </c>
      <c r="T14" t="str">
        <v>U1588A-1</v>
      </c>
      <c r="U14" s="24">
        <v>1</v>
      </c>
      <c r="V14" s="24">
        <v>1</v>
      </c>
      <c r="W14" s="29">
        <v>0</v>
      </c>
      <c r="X14" s="24">
        <v>1.43</v>
      </c>
      <c r="Y14" s="24">
        <v>1.48</v>
      </c>
      <c r="Z14" s="24">
        <v>1.43</v>
      </c>
      <c r="AA14" s="24">
        <v>1.48</v>
      </c>
      <c r="AB14" s="24">
        <v>1.43</v>
      </c>
      <c r="AC14" s="24">
        <v>1.48</v>
      </c>
      <c r="AD14" t="str">
        <v>U1588A-13</v>
      </c>
      <c r="AE14" s="24">
        <v>2.9329999999999998</v>
      </c>
      <c r="AF14" s="24">
        <v>0</v>
      </c>
      <c r="AG14" s="24">
        <v>1.43</v>
      </c>
      <c r="AH14" s="24">
        <v>1.48</v>
      </c>
      <c r="AI14" s="24">
        <v>1.43</v>
      </c>
      <c r="AJ14" s="24">
        <v>1.48</v>
      </c>
      <c r="AK14" s="38">
        <v>0</v>
      </c>
      <c r="AL14" s="38">
        <v>0</v>
      </c>
    </row>
    <row r="15" spans="1:38" x14ac:dyDescent="0.15">
      <c r="A15" t="str">
        <v>U1588A-3-3</v>
      </c>
      <c r="B15">
        <v>14.66</v>
      </c>
      <c r="C15" t="str">
        <v>U1588A-1-1</v>
      </c>
      <c r="D15" s="31">
        <v>0</v>
      </c>
      <c r="E15" s="29">
        <v>143</v>
      </c>
      <c r="F15" s="29">
        <v>148</v>
      </c>
      <c r="G15" s="24">
        <v>1.43</v>
      </c>
      <c r="H15" s="24">
        <v>1.48</v>
      </c>
      <c r="I15" s="24">
        <v>1.43</v>
      </c>
      <c r="J15" s="24">
        <v>1.48</v>
      </c>
      <c r="K15" s="18">
        <v>0</v>
      </c>
      <c r="L15" s="18">
        <v>0</v>
      </c>
      <c r="M15" t="str">
        <v>U1588A-14</v>
      </c>
      <c r="N15">
        <v>116.2</v>
      </c>
      <c r="O15">
        <v>9.5</v>
      </c>
      <c r="P15">
        <v>8.9700000000000006</v>
      </c>
      <c r="Q15">
        <v>94</v>
      </c>
      <c r="R15" s="24">
        <v>1</v>
      </c>
      <c r="S15" s="24">
        <v>1</v>
      </c>
      <c r="T15" t="str">
        <v>U1588A-1</v>
      </c>
      <c r="U15" s="24">
        <v>1</v>
      </c>
      <c r="V15" s="24">
        <v>1</v>
      </c>
      <c r="W15" s="29">
        <v>0</v>
      </c>
      <c r="X15" s="24">
        <v>1.43</v>
      </c>
      <c r="Y15" s="24">
        <v>1.48</v>
      </c>
      <c r="Z15" s="24">
        <v>1.43</v>
      </c>
      <c r="AA15" s="24">
        <v>1.48</v>
      </c>
      <c r="AB15" s="24">
        <v>1.43</v>
      </c>
      <c r="AC15" s="24">
        <v>1.48</v>
      </c>
      <c r="AD15" t="str">
        <v>U1588A-14</v>
      </c>
      <c r="AE15" s="24">
        <v>3.6240000000000001</v>
      </c>
      <c r="AF15" s="24">
        <v>0</v>
      </c>
      <c r="AG15" s="24">
        <v>1.43</v>
      </c>
      <c r="AH15" s="24">
        <v>1.48</v>
      </c>
      <c r="AI15" s="24">
        <v>1.43</v>
      </c>
      <c r="AJ15" s="24">
        <v>1.48</v>
      </c>
      <c r="AK15" s="38">
        <v>0</v>
      </c>
      <c r="AL15" s="38">
        <v>0</v>
      </c>
    </row>
    <row r="16" spans="1:38" x14ac:dyDescent="0.15">
      <c r="A16" t="str">
        <v>U1588A-3-4</v>
      </c>
      <c r="B16">
        <v>16.14</v>
      </c>
      <c r="C16" t="str">
        <v>U1588A-1-2</v>
      </c>
      <c r="D16" s="31">
        <v>1.48</v>
      </c>
      <c r="E16" s="29">
        <v>0</v>
      </c>
      <c r="F16" s="29">
        <v>5</v>
      </c>
      <c r="G16" s="24">
        <v>1.48</v>
      </c>
      <c r="H16" s="24">
        <v>1.53</v>
      </c>
      <c r="I16" s="24">
        <v>1.48</v>
      </c>
      <c r="J16" s="24">
        <v>1.53</v>
      </c>
      <c r="K16" s="18">
        <v>0</v>
      </c>
      <c r="L16" s="18">
        <v>0</v>
      </c>
      <c r="M16" t="str">
        <v>U1588A-15</v>
      </c>
      <c r="N16">
        <v>125.7</v>
      </c>
      <c r="O16">
        <v>9.5</v>
      </c>
      <c r="P16">
        <v>9.7200000000000006</v>
      </c>
      <c r="Q16">
        <v>102</v>
      </c>
      <c r="R16" s="24">
        <v>0.97736625514403286</v>
      </c>
      <c r="S16" s="24">
        <v>0.98039215686274506</v>
      </c>
      <c r="T16" t="str">
        <v>U1588A-1</v>
      </c>
      <c r="U16" s="24">
        <v>1</v>
      </c>
      <c r="V16" s="24">
        <v>1</v>
      </c>
      <c r="W16" s="29">
        <v>0</v>
      </c>
      <c r="X16" s="24">
        <v>1.48</v>
      </c>
      <c r="Y16" s="24">
        <v>1.53</v>
      </c>
      <c r="Z16" s="24">
        <v>1.48</v>
      </c>
      <c r="AA16" s="24">
        <v>1.53</v>
      </c>
      <c r="AB16" s="24">
        <v>1.48</v>
      </c>
      <c r="AC16" s="24">
        <v>1.53</v>
      </c>
      <c r="AD16" t="str">
        <v>U1588A-15</v>
      </c>
      <c r="AE16" s="24">
        <v>5.6740000000000004</v>
      </c>
      <c r="AF16" s="24">
        <v>0</v>
      </c>
      <c r="AG16" s="24">
        <v>1.48</v>
      </c>
      <c r="AH16" s="24">
        <v>1.53</v>
      </c>
      <c r="AI16" s="24">
        <v>1.48</v>
      </c>
      <c r="AJ16" s="24">
        <v>1.53</v>
      </c>
      <c r="AK16" s="38">
        <v>0</v>
      </c>
      <c r="AL16" s="38">
        <v>0</v>
      </c>
    </row>
    <row r="17" spans="1:38" x14ac:dyDescent="0.15">
      <c r="A17" t="str">
        <v>U1588A-3-5</v>
      </c>
      <c r="B17">
        <v>17.62</v>
      </c>
      <c r="C17" t="str">
        <v>U1588A-1-2</v>
      </c>
      <c r="D17" s="31">
        <v>1.48</v>
      </c>
      <c r="E17" s="29">
        <v>20</v>
      </c>
      <c r="F17" s="29">
        <v>21</v>
      </c>
      <c r="G17" s="24">
        <v>1.68</v>
      </c>
      <c r="H17" s="24">
        <v>1.69</v>
      </c>
      <c r="I17" s="24">
        <v>1.68</v>
      </c>
      <c r="J17" s="24">
        <v>1.69</v>
      </c>
      <c r="K17" s="18">
        <v>0</v>
      </c>
      <c r="L17" s="18">
        <v>0</v>
      </c>
      <c r="M17" t="str">
        <v>U1588A-16</v>
      </c>
      <c r="N17">
        <v>135.19999999999999</v>
      </c>
      <c r="O17">
        <v>9.5</v>
      </c>
      <c r="P17">
        <v>10.039999999999999</v>
      </c>
      <c r="Q17">
        <v>106</v>
      </c>
      <c r="R17" s="24">
        <v>0.94621513944223112</v>
      </c>
      <c r="S17" s="24">
        <v>0.94339622641509435</v>
      </c>
      <c r="T17" t="str">
        <v>U1588A-1</v>
      </c>
      <c r="U17" s="24">
        <v>1</v>
      </c>
      <c r="V17" s="24">
        <v>1</v>
      </c>
      <c r="W17" s="29">
        <v>0</v>
      </c>
      <c r="X17" s="24">
        <v>1.68</v>
      </c>
      <c r="Y17" s="24">
        <v>1.69</v>
      </c>
      <c r="Z17" s="24">
        <v>1.68</v>
      </c>
      <c r="AA17" s="24">
        <v>1.69</v>
      </c>
      <c r="AB17" s="24">
        <v>1.68</v>
      </c>
      <c r="AC17" s="24">
        <v>1.69</v>
      </c>
      <c r="AD17" t="str">
        <v>U1588A-16</v>
      </c>
      <c r="AE17" s="24">
        <v>6.18</v>
      </c>
      <c r="AF17" s="24">
        <v>0</v>
      </c>
      <c r="AG17" s="24">
        <v>1.68</v>
      </c>
      <c r="AH17" s="24">
        <v>1.69</v>
      </c>
      <c r="AI17" s="24">
        <v>1.68</v>
      </c>
      <c r="AJ17" s="24">
        <v>1.69</v>
      </c>
      <c r="AK17" s="38">
        <v>0</v>
      </c>
      <c r="AL17" s="38">
        <v>0</v>
      </c>
    </row>
    <row r="18" spans="1:38" x14ac:dyDescent="0.15">
      <c r="A18" t="str">
        <v>U1588A-3-6</v>
      </c>
      <c r="B18">
        <v>19.09</v>
      </c>
      <c r="C18" t="str">
        <v>U1588A-1-2</v>
      </c>
      <c r="D18" s="31">
        <v>1.48</v>
      </c>
      <c r="E18" s="29">
        <v>20</v>
      </c>
      <c r="F18" s="29">
        <v>21</v>
      </c>
      <c r="G18" s="24">
        <v>1.68</v>
      </c>
      <c r="H18" s="24">
        <v>1.69</v>
      </c>
      <c r="I18" s="24">
        <v>1.68</v>
      </c>
      <c r="J18" s="24">
        <v>1.69</v>
      </c>
      <c r="K18" s="18">
        <v>0</v>
      </c>
      <c r="L18" s="18">
        <v>0</v>
      </c>
      <c r="M18" t="str">
        <v>U1588A-17</v>
      </c>
      <c r="N18">
        <v>144.69999999999999</v>
      </c>
      <c r="O18">
        <v>9.5</v>
      </c>
      <c r="P18">
        <v>9.6300000000000008</v>
      </c>
      <c r="Q18">
        <v>101</v>
      </c>
      <c r="R18" s="24">
        <v>0.98650051921079951</v>
      </c>
      <c r="S18" s="24">
        <v>0.99009900990099009</v>
      </c>
      <c r="T18" t="str">
        <v>U1588A-1</v>
      </c>
      <c r="U18" s="24">
        <v>1</v>
      </c>
      <c r="V18" s="24">
        <v>1</v>
      </c>
      <c r="W18" s="29">
        <v>0</v>
      </c>
      <c r="X18" s="24">
        <v>1.68</v>
      </c>
      <c r="Y18" s="24">
        <v>1.69</v>
      </c>
      <c r="Z18" s="24">
        <v>1.68</v>
      </c>
      <c r="AA18" s="24">
        <v>1.69</v>
      </c>
      <c r="AB18" s="24">
        <v>1.68</v>
      </c>
      <c r="AC18" s="24">
        <v>1.69</v>
      </c>
      <c r="AD18" t="str">
        <v>U1588A-17</v>
      </c>
      <c r="AE18" s="24">
        <v>7.0860000000000003</v>
      </c>
      <c r="AF18" s="24">
        <v>0</v>
      </c>
      <c r="AG18" s="24">
        <v>1.68</v>
      </c>
      <c r="AH18" s="24">
        <v>1.69</v>
      </c>
      <c r="AI18" s="24">
        <v>1.68</v>
      </c>
      <c r="AJ18" s="24">
        <v>1.69</v>
      </c>
      <c r="AK18" s="38">
        <v>0</v>
      </c>
      <c r="AL18" s="38">
        <v>0</v>
      </c>
    </row>
    <row r="19" spans="1:38" x14ac:dyDescent="0.15">
      <c r="A19" t="str">
        <v>U1588A-3-7</v>
      </c>
      <c r="B19">
        <v>20.57</v>
      </c>
      <c r="C19" t="str">
        <v>U1588A-1-2</v>
      </c>
      <c r="D19" s="31">
        <v>1.48</v>
      </c>
      <c r="E19" s="29">
        <v>20</v>
      </c>
      <c r="F19" s="29">
        <v>20</v>
      </c>
      <c r="G19" s="24">
        <v>1.68</v>
      </c>
      <c r="H19" s="24">
        <v>1.68</v>
      </c>
      <c r="I19" s="24">
        <v>1.68</v>
      </c>
      <c r="J19" s="24">
        <v>1.68</v>
      </c>
      <c r="K19" s="18">
        <v>0</v>
      </c>
      <c r="L19" s="18">
        <v>0</v>
      </c>
      <c r="M19" t="str">
        <v>U1588A-18</v>
      </c>
      <c r="N19">
        <v>154.19999999999999</v>
      </c>
      <c r="O19">
        <v>9.6999999999999993</v>
      </c>
      <c r="P19">
        <v>8.2899999999999991</v>
      </c>
      <c r="Q19">
        <v>85</v>
      </c>
      <c r="R19" s="24">
        <v>1</v>
      </c>
      <c r="S19" s="24">
        <v>1</v>
      </c>
      <c r="T19" t="str">
        <v>U1588A-1</v>
      </c>
      <c r="U19" s="24">
        <v>1</v>
      </c>
      <c r="V19" s="24">
        <v>1</v>
      </c>
      <c r="W19" s="29">
        <v>0</v>
      </c>
      <c r="X19" s="24">
        <v>1.68</v>
      </c>
      <c r="Y19" s="24">
        <v>1.68</v>
      </c>
      <c r="Z19" s="24">
        <v>1.68</v>
      </c>
      <c r="AA19" s="24">
        <v>1.68</v>
      </c>
      <c r="AB19" s="24">
        <v>1.68</v>
      </c>
      <c r="AC19" s="24">
        <v>1.68</v>
      </c>
      <c r="AD19" t="str">
        <v>U1588A-18</v>
      </c>
      <c r="AE19" s="24">
        <v>7.69</v>
      </c>
      <c r="AF19" s="24">
        <v>0</v>
      </c>
      <c r="AG19" s="24">
        <v>1.68</v>
      </c>
      <c r="AH19" s="24">
        <v>1.68</v>
      </c>
      <c r="AI19" s="24">
        <v>1.68</v>
      </c>
      <c r="AJ19" s="24">
        <v>1.68</v>
      </c>
      <c r="AK19" s="38">
        <v>0</v>
      </c>
      <c r="AL19" s="38">
        <v>0</v>
      </c>
    </row>
    <row r="20" spans="1:38" x14ac:dyDescent="0.15">
      <c r="A20" t="str">
        <v>U1588A-3-CC</v>
      </c>
      <c r="B20">
        <v>21.29</v>
      </c>
      <c r="C20" t="str">
        <v>U1588A-1-2</v>
      </c>
      <c r="D20" s="31">
        <v>1.48</v>
      </c>
      <c r="E20" s="29">
        <v>29</v>
      </c>
      <c r="F20" s="29">
        <v>29</v>
      </c>
      <c r="G20" s="24">
        <v>1.77</v>
      </c>
      <c r="H20" s="24">
        <v>1.77</v>
      </c>
      <c r="I20" s="24">
        <v>1.77</v>
      </c>
      <c r="J20" s="24">
        <v>1.77</v>
      </c>
      <c r="K20" s="18">
        <v>0</v>
      </c>
      <c r="L20" s="18">
        <v>0</v>
      </c>
      <c r="M20" t="str">
        <v>U1588A-19</v>
      </c>
      <c r="N20">
        <v>163.9</v>
      </c>
      <c r="O20">
        <v>9.6999999999999993</v>
      </c>
      <c r="P20">
        <v>8.1199999999999992</v>
      </c>
      <c r="Q20">
        <v>84</v>
      </c>
      <c r="R20" s="24">
        <v>1</v>
      </c>
      <c r="S20" s="24">
        <v>1</v>
      </c>
      <c r="T20" t="str">
        <v>U1588A-1</v>
      </c>
      <c r="U20" s="24">
        <v>1</v>
      </c>
      <c r="V20" s="24">
        <v>1</v>
      </c>
      <c r="W20" s="29">
        <v>0</v>
      </c>
      <c r="X20" s="24">
        <v>1.77</v>
      </c>
      <c r="Y20" s="24">
        <v>1.77</v>
      </c>
      <c r="Z20" s="24">
        <v>1.77</v>
      </c>
      <c r="AA20" s="24">
        <v>1.77</v>
      </c>
      <c r="AB20" s="24">
        <v>1.77</v>
      </c>
      <c r="AC20" s="24">
        <v>1.77</v>
      </c>
      <c r="AD20" t="str">
        <v>U1588A-19</v>
      </c>
      <c r="AE20" s="24">
        <v>8.2680000000000007</v>
      </c>
      <c r="AF20" s="24">
        <v>0</v>
      </c>
      <c r="AG20" s="24">
        <v>1.77</v>
      </c>
      <c r="AH20" s="24">
        <v>1.77</v>
      </c>
      <c r="AI20" s="24">
        <v>1.77</v>
      </c>
      <c r="AJ20" s="24">
        <v>1.77</v>
      </c>
      <c r="AK20" s="38">
        <v>0</v>
      </c>
      <c r="AL20" s="38">
        <v>0</v>
      </c>
    </row>
    <row r="21" spans="1:38" x14ac:dyDescent="0.15">
      <c r="A21" t="str">
        <v>U1588A-4-1</v>
      </c>
      <c r="B21">
        <v>21.2</v>
      </c>
      <c r="C21" t="str">
        <v>U1588A-1-CC</v>
      </c>
      <c r="D21" s="31">
        <v>2.06</v>
      </c>
      <c r="E21" s="29">
        <v>5</v>
      </c>
      <c r="F21" s="29">
        <v>12</v>
      </c>
      <c r="G21" s="24">
        <v>2.11</v>
      </c>
      <c r="H21" s="24">
        <v>2.1800000000000002</v>
      </c>
      <c r="I21" s="24">
        <v>2.11</v>
      </c>
      <c r="J21" s="24">
        <v>2.1800000000000002</v>
      </c>
      <c r="K21" s="18">
        <v>0</v>
      </c>
      <c r="L21" s="18">
        <v>0</v>
      </c>
      <c r="M21" t="str">
        <v>U1588A-20</v>
      </c>
      <c r="N21">
        <v>173.6</v>
      </c>
      <c r="O21">
        <v>9.6999999999999993</v>
      </c>
      <c r="P21">
        <v>9.01</v>
      </c>
      <c r="Q21">
        <v>93</v>
      </c>
      <c r="R21" s="24">
        <v>1</v>
      </c>
      <c r="S21" s="24">
        <v>1</v>
      </c>
      <c r="T21" t="str">
        <v>U1588A-1</v>
      </c>
      <c r="U21" s="24">
        <v>1</v>
      </c>
      <c r="V21" s="24">
        <v>1</v>
      </c>
      <c r="W21" s="29">
        <v>0</v>
      </c>
      <c r="X21" s="24">
        <v>2.11</v>
      </c>
      <c r="Y21" s="24">
        <v>2.1800000000000002</v>
      </c>
      <c r="Z21" s="24">
        <v>2.11</v>
      </c>
      <c r="AA21" s="24">
        <v>2.1800000000000002</v>
      </c>
      <c r="AB21" s="24">
        <v>2.11</v>
      </c>
      <c r="AC21" s="24">
        <v>2.1800000000000002</v>
      </c>
      <c r="AD21" t="str">
        <v>U1588A-20</v>
      </c>
      <c r="AE21" s="24">
        <v>7.7889999999999997</v>
      </c>
      <c r="AF21" s="24">
        <v>0</v>
      </c>
      <c r="AG21" s="24">
        <v>2.11</v>
      </c>
      <c r="AH21" s="24">
        <v>2.1800000000000002</v>
      </c>
      <c r="AI21" s="24">
        <v>2.11</v>
      </c>
      <c r="AJ21" s="24">
        <v>2.1800000000000002</v>
      </c>
      <c r="AK21" s="38">
        <v>0</v>
      </c>
      <c r="AL21" s="38">
        <v>0</v>
      </c>
    </row>
    <row r="22" spans="1:38" x14ac:dyDescent="0.15">
      <c r="A22" t="str">
        <v>U1588A-4-2</v>
      </c>
      <c r="B22">
        <v>22.68</v>
      </c>
      <c r="C22" t="str">
        <v>U1588A-1-CC</v>
      </c>
      <c r="D22" s="31">
        <v>2.06</v>
      </c>
      <c r="E22" s="29">
        <v>5</v>
      </c>
      <c r="F22" s="29">
        <v>12</v>
      </c>
      <c r="G22" s="24">
        <v>2.11</v>
      </c>
      <c r="H22" s="24">
        <v>2.1800000000000002</v>
      </c>
      <c r="I22" s="24">
        <v>2.11</v>
      </c>
      <c r="J22" s="24">
        <v>2.1800000000000002</v>
      </c>
      <c r="K22" s="18">
        <v>0</v>
      </c>
      <c r="L22" s="18">
        <v>0</v>
      </c>
      <c r="M22" t="str">
        <v>U1588A-21</v>
      </c>
      <c r="N22">
        <v>183.3</v>
      </c>
      <c r="O22">
        <v>9.6999999999999993</v>
      </c>
      <c r="P22">
        <v>9.32</v>
      </c>
      <c r="Q22">
        <v>96</v>
      </c>
      <c r="R22" s="24">
        <v>1</v>
      </c>
      <c r="S22" s="24">
        <v>1</v>
      </c>
      <c r="T22" t="str">
        <v>U1588A-1</v>
      </c>
      <c r="U22" s="24">
        <v>1</v>
      </c>
      <c r="V22" s="24">
        <v>1</v>
      </c>
      <c r="W22" s="29">
        <v>0</v>
      </c>
      <c r="X22" s="24">
        <v>2.11</v>
      </c>
      <c r="Y22" s="24">
        <v>2.1800000000000002</v>
      </c>
      <c r="Z22" s="24">
        <v>2.11</v>
      </c>
      <c r="AA22" s="24">
        <v>2.1800000000000002</v>
      </c>
      <c r="AB22" s="24">
        <v>2.11</v>
      </c>
      <c r="AC22" s="24">
        <v>2.1800000000000002</v>
      </c>
      <c r="AD22" t="str">
        <v>U1588A-21</v>
      </c>
      <c r="AE22" s="24">
        <v>7.8970000000000002</v>
      </c>
      <c r="AF22" s="24">
        <v>0</v>
      </c>
      <c r="AG22" s="24">
        <v>2.11</v>
      </c>
      <c r="AH22" s="24">
        <v>2.1800000000000002</v>
      </c>
      <c r="AI22" s="24">
        <v>2.11</v>
      </c>
      <c r="AJ22" s="24">
        <v>2.1800000000000002</v>
      </c>
      <c r="AK22" s="38">
        <v>0</v>
      </c>
      <c r="AL22" s="38">
        <v>0</v>
      </c>
    </row>
    <row r="23" spans="1:38" x14ac:dyDescent="0.15">
      <c r="A23" t="str">
        <v>U1588A-4-3</v>
      </c>
      <c r="B23">
        <v>24.16</v>
      </c>
      <c r="C23" t="str">
        <v>U1588A-1-CC</v>
      </c>
      <c r="D23" s="31">
        <v>2.06</v>
      </c>
      <c r="E23" s="29">
        <v>5</v>
      </c>
      <c r="F23" s="29">
        <v>12</v>
      </c>
      <c r="G23" s="24">
        <v>2.11</v>
      </c>
      <c r="H23" s="24">
        <v>2.1800000000000002</v>
      </c>
      <c r="I23" s="24">
        <v>2.11</v>
      </c>
      <c r="J23" s="24">
        <v>2.1800000000000002</v>
      </c>
      <c r="K23" s="18">
        <v>0</v>
      </c>
      <c r="L23" s="18">
        <v>0</v>
      </c>
      <c r="M23" t="str">
        <v>U1588A-22</v>
      </c>
      <c r="N23">
        <v>193</v>
      </c>
      <c r="O23">
        <v>9.6999999999999993</v>
      </c>
      <c r="P23">
        <v>8.49</v>
      </c>
      <c r="Q23">
        <v>88</v>
      </c>
      <c r="R23" s="24">
        <v>1</v>
      </c>
      <c r="S23" s="24">
        <v>1</v>
      </c>
      <c r="T23" t="str">
        <v>U1588A-1</v>
      </c>
      <c r="U23" s="24">
        <v>1</v>
      </c>
      <c r="V23" s="24">
        <v>1</v>
      </c>
      <c r="W23" s="29">
        <v>0</v>
      </c>
      <c r="X23" s="24">
        <v>2.11</v>
      </c>
      <c r="Y23" s="24">
        <v>2.1800000000000002</v>
      </c>
      <c r="Z23" s="24">
        <v>2.11</v>
      </c>
      <c r="AA23" s="24">
        <v>2.1800000000000002</v>
      </c>
      <c r="AB23" s="24">
        <v>2.11</v>
      </c>
      <c r="AC23" s="24">
        <v>2.1800000000000002</v>
      </c>
      <c r="AD23" t="str">
        <v>U1588A-22</v>
      </c>
      <c r="AE23" s="24">
        <v>8.3859999999999992</v>
      </c>
      <c r="AF23" s="24">
        <v>0</v>
      </c>
      <c r="AG23" s="24">
        <v>2.11</v>
      </c>
      <c r="AH23" s="24">
        <v>2.1800000000000002</v>
      </c>
      <c r="AI23" s="24">
        <v>2.11</v>
      </c>
      <c r="AJ23" s="24">
        <v>2.1800000000000002</v>
      </c>
      <c r="AK23" s="38">
        <v>0</v>
      </c>
      <c r="AL23" s="38">
        <v>0</v>
      </c>
    </row>
    <row r="24" spans="1:38" x14ac:dyDescent="0.15">
      <c r="A24" t="str">
        <v>U1588A-4-4</v>
      </c>
      <c r="B24">
        <v>25.64</v>
      </c>
      <c r="C24" t="str">
        <v>U1588A-1-CC</v>
      </c>
      <c r="D24" s="31">
        <v>2.06</v>
      </c>
      <c r="E24" s="29">
        <v>5</v>
      </c>
      <c r="F24" s="29">
        <v>12</v>
      </c>
      <c r="G24" s="24">
        <v>2.11</v>
      </c>
      <c r="H24" s="24">
        <v>2.1800000000000002</v>
      </c>
      <c r="I24" s="24">
        <v>2.11</v>
      </c>
      <c r="J24" s="24">
        <v>2.1800000000000002</v>
      </c>
      <c r="K24" s="18">
        <v>0</v>
      </c>
      <c r="L24" s="18">
        <v>0</v>
      </c>
      <c r="M24" t="str">
        <v>U1588A-23</v>
      </c>
      <c r="N24">
        <v>202.7</v>
      </c>
      <c r="O24">
        <v>9.6999999999999993</v>
      </c>
      <c r="P24">
        <v>7.89</v>
      </c>
      <c r="Q24">
        <v>81</v>
      </c>
      <c r="R24" s="24">
        <v>1</v>
      </c>
      <c r="S24" s="24">
        <v>1</v>
      </c>
      <c r="T24" t="str">
        <v>U1588A-1</v>
      </c>
      <c r="U24" s="24">
        <v>1</v>
      </c>
      <c r="V24" s="24">
        <v>1</v>
      </c>
      <c r="W24" s="29">
        <v>0</v>
      </c>
      <c r="X24" s="24">
        <v>2.11</v>
      </c>
      <c r="Y24" s="24">
        <v>2.1800000000000002</v>
      </c>
      <c r="Z24" s="24">
        <v>2.11</v>
      </c>
      <c r="AA24" s="24">
        <v>2.1800000000000002</v>
      </c>
      <c r="AB24" s="24">
        <v>2.11</v>
      </c>
      <c r="AC24" s="24">
        <v>2.1800000000000002</v>
      </c>
      <c r="AD24" t="str">
        <v>U1588A-23</v>
      </c>
      <c r="AE24" s="24">
        <v>7.7649999999999997</v>
      </c>
      <c r="AF24" s="24">
        <v>0</v>
      </c>
      <c r="AG24" s="24">
        <v>2.11</v>
      </c>
      <c r="AH24" s="24">
        <v>2.1800000000000002</v>
      </c>
      <c r="AI24" s="24">
        <v>2.11</v>
      </c>
      <c r="AJ24" s="24">
        <v>2.1800000000000002</v>
      </c>
      <c r="AK24" s="38">
        <v>0</v>
      </c>
      <c r="AL24" s="38">
        <v>0</v>
      </c>
    </row>
    <row r="25" spans="1:38" x14ac:dyDescent="0.15">
      <c r="A25" t="str">
        <v>U1588A-4-5</v>
      </c>
      <c r="B25">
        <v>27.12</v>
      </c>
      <c r="C25" t="str">
        <v>U1588A-1-CC</v>
      </c>
      <c r="D25" s="31">
        <v>2.06</v>
      </c>
      <c r="E25" s="29">
        <v>5</v>
      </c>
      <c r="F25" s="29">
        <v>12</v>
      </c>
      <c r="G25" s="24">
        <v>2.11</v>
      </c>
      <c r="H25" s="24">
        <v>2.1800000000000002</v>
      </c>
      <c r="I25" s="24">
        <v>2.11</v>
      </c>
      <c r="J25" s="24">
        <v>2.1800000000000002</v>
      </c>
      <c r="K25" s="18">
        <v>0</v>
      </c>
      <c r="L25" s="18">
        <v>0</v>
      </c>
      <c r="M25" t="str">
        <v>U1588A-24</v>
      </c>
      <c r="N25">
        <v>212.4</v>
      </c>
      <c r="O25">
        <v>9.6999999999999993</v>
      </c>
      <c r="P25">
        <v>9.74</v>
      </c>
      <c r="Q25">
        <v>100</v>
      </c>
      <c r="R25" s="24">
        <v>0.99589322381930179</v>
      </c>
      <c r="S25" s="24">
        <v>1</v>
      </c>
      <c r="T25" t="str">
        <v>U1588A-1</v>
      </c>
      <c r="U25" s="24">
        <v>1</v>
      </c>
      <c r="V25" s="24">
        <v>1</v>
      </c>
      <c r="W25" s="29">
        <v>0</v>
      </c>
      <c r="X25" s="24">
        <v>2.11</v>
      </c>
      <c r="Y25" s="24">
        <v>2.1800000000000002</v>
      </c>
      <c r="Z25" s="24">
        <v>2.11</v>
      </c>
      <c r="AA25" s="24">
        <v>2.1800000000000002</v>
      </c>
      <c r="AB25" s="24">
        <v>2.11</v>
      </c>
      <c r="AC25" s="24">
        <v>2.1800000000000002</v>
      </c>
      <c r="AD25" t="str">
        <v>U1588A-24</v>
      </c>
      <c r="AE25" s="24">
        <v>7.2880000000000003</v>
      </c>
      <c r="AF25" s="24">
        <v>0</v>
      </c>
      <c r="AG25" s="24">
        <v>2.11</v>
      </c>
      <c r="AH25" s="24">
        <v>2.1800000000000002</v>
      </c>
      <c r="AI25" s="24">
        <v>2.11</v>
      </c>
      <c r="AJ25" s="24">
        <v>2.1800000000000002</v>
      </c>
      <c r="AK25" s="38">
        <v>0</v>
      </c>
      <c r="AL25" s="38">
        <v>0</v>
      </c>
    </row>
    <row r="26" spans="1:38" x14ac:dyDescent="0.15">
      <c r="A26" t="str">
        <v>U1588A-4-6</v>
      </c>
      <c r="B26">
        <v>28.6</v>
      </c>
      <c r="C26" t="str">
        <v>U1588A-1-CC</v>
      </c>
      <c r="D26" s="31">
        <v>2.06</v>
      </c>
      <c r="E26" s="29">
        <v>5</v>
      </c>
      <c r="F26" s="29">
        <v>12</v>
      </c>
      <c r="G26" s="24">
        <v>2.11</v>
      </c>
      <c r="H26" s="24">
        <v>2.1800000000000002</v>
      </c>
      <c r="I26" s="24">
        <v>2.11</v>
      </c>
      <c r="J26" s="24">
        <v>2.1800000000000002</v>
      </c>
      <c r="K26" s="18">
        <v>0</v>
      </c>
      <c r="L26" s="18">
        <v>0</v>
      </c>
      <c r="M26" t="str">
        <v>U1588A-25</v>
      </c>
      <c r="N26">
        <v>222.1</v>
      </c>
      <c r="O26">
        <v>4.8</v>
      </c>
      <c r="P26">
        <v>5.88</v>
      </c>
      <c r="Q26">
        <v>123</v>
      </c>
      <c r="R26" s="24">
        <v>0.81632653061224492</v>
      </c>
      <c r="S26" s="24">
        <v>0.81300813008130079</v>
      </c>
      <c r="T26" t="str">
        <v>U1588A-1</v>
      </c>
      <c r="U26" s="24">
        <v>1</v>
      </c>
      <c r="V26" s="24">
        <v>1</v>
      </c>
      <c r="W26" s="29">
        <v>0</v>
      </c>
      <c r="X26" s="24">
        <v>2.11</v>
      </c>
      <c r="Y26" s="24">
        <v>2.1800000000000002</v>
      </c>
      <c r="Z26" s="24">
        <v>2.11</v>
      </c>
      <c r="AA26" s="24">
        <v>2.1800000000000002</v>
      </c>
      <c r="AB26" s="24">
        <v>2.11</v>
      </c>
      <c r="AC26" s="24">
        <v>2.1800000000000002</v>
      </c>
      <c r="AD26" t="str">
        <v>U1588A-25</v>
      </c>
      <c r="AE26" s="24">
        <v>7.89</v>
      </c>
      <c r="AF26" s="24">
        <v>0</v>
      </c>
      <c r="AG26" s="24">
        <v>2.11</v>
      </c>
      <c r="AH26" s="24">
        <v>2.1800000000000002</v>
      </c>
      <c r="AI26" s="24">
        <v>2.11</v>
      </c>
      <c r="AJ26" s="24">
        <v>2.1800000000000002</v>
      </c>
      <c r="AK26" s="38">
        <v>0</v>
      </c>
      <c r="AL26" s="38">
        <v>0</v>
      </c>
    </row>
    <row r="27" spans="1:38" x14ac:dyDescent="0.15">
      <c r="A27" t="str">
        <v>U1588A-4-7</v>
      </c>
      <c r="B27">
        <v>30.08</v>
      </c>
      <c r="C27" t="str">
        <v>U1588A-1-CC</v>
      </c>
      <c r="D27" s="31">
        <v>2.06</v>
      </c>
      <c r="E27" s="29">
        <v>5</v>
      </c>
      <c r="F27" s="29">
        <v>12</v>
      </c>
      <c r="G27" s="24">
        <v>2.11</v>
      </c>
      <c r="H27" s="24">
        <v>2.1800000000000002</v>
      </c>
      <c r="I27" s="24">
        <v>2.11</v>
      </c>
      <c r="J27" s="24">
        <v>2.1800000000000002</v>
      </c>
      <c r="K27" s="18">
        <v>0</v>
      </c>
      <c r="L27" s="18">
        <v>0</v>
      </c>
      <c r="M27" t="str">
        <v>U1588A-26</v>
      </c>
      <c r="N27">
        <v>226.9</v>
      </c>
      <c r="O27">
        <v>4.9000000000000004</v>
      </c>
      <c r="P27">
        <v>6.23</v>
      </c>
      <c r="Q27">
        <v>127</v>
      </c>
      <c r="R27" s="24">
        <v>0.7865168539325843</v>
      </c>
      <c r="S27" s="24">
        <v>0.78740157480314965</v>
      </c>
      <c r="T27" t="str">
        <v>U1588A-1</v>
      </c>
      <c r="U27" s="24">
        <v>1</v>
      </c>
      <c r="V27" s="24">
        <v>1</v>
      </c>
      <c r="W27" s="29">
        <v>0</v>
      </c>
      <c r="X27" s="24">
        <v>2.11</v>
      </c>
      <c r="Y27" s="24">
        <v>2.1800000000000002</v>
      </c>
      <c r="Z27" s="24">
        <v>2.11</v>
      </c>
      <c r="AA27" s="24">
        <v>2.1800000000000002</v>
      </c>
      <c r="AB27" s="24">
        <v>2.11</v>
      </c>
      <c r="AC27" s="24">
        <v>2.1800000000000002</v>
      </c>
      <c r="AD27" t="str">
        <v>U1588A-26</v>
      </c>
      <c r="AE27" s="24">
        <v>8.2170000000000005</v>
      </c>
      <c r="AF27" s="24">
        <v>0</v>
      </c>
      <c r="AG27" s="24">
        <v>2.11</v>
      </c>
      <c r="AH27" s="24">
        <v>2.1800000000000002</v>
      </c>
      <c r="AI27" s="24">
        <v>2.11</v>
      </c>
      <c r="AJ27" s="24">
        <v>2.1800000000000002</v>
      </c>
      <c r="AK27" s="38">
        <v>0</v>
      </c>
      <c r="AL27" s="38">
        <v>0</v>
      </c>
    </row>
    <row r="28" spans="1:38" x14ac:dyDescent="0.15">
      <c r="A28" t="str">
        <v>U1588A-4-CC</v>
      </c>
      <c r="B28">
        <v>30.82</v>
      </c>
      <c r="C28" t="str">
        <v>U1588A-1-CC</v>
      </c>
      <c r="D28" s="31">
        <v>2.06</v>
      </c>
      <c r="E28" s="29">
        <v>5</v>
      </c>
      <c r="F28" s="29">
        <v>12</v>
      </c>
      <c r="G28" s="24">
        <v>2.11</v>
      </c>
      <c r="H28" s="24">
        <v>2.1800000000000002</v>
      </c>
      <c r="I28" s="24">
        <v>2.11</v>
      </c>
      <c r="J28" s="24">
        <v>2.1800000000000002</v>
      </c>
      <c r="K28" s="18">
        <v>0</v>
      </c>
      <c r="L28" s="18">
        <v>0</v>
      </c>
      <c r="M28" t="str">
        <v>U1588A-27</v>
      </c>
      <c r="N28">
        <v>231.8</v>
      </c>
      <c r="O28">
        <v>4.8</v>
      </c>
      <c r="P28">
        <v>5.89</v>
      </c>
      <c r="Q28">
        <v>123</v>
      </c>
      <c r="R28" s="24">
        <v>0.81494057724957558</v>
      </c>
      <c r="S28" s="24">
        <v>0.81300813008130079</v>
      </c>
      <c r="T28" t="str">
        <v>U1588A-1</v>
      </c>
      <c r="U28" s="24">
        <v>1</v>
      </c>
      <c r="V28" s="24">
        <v>1</v>
      </c>
      <c r="W28" s="29">
        <v>0</v>
      </c>
      <c r="X28" s="24">
        <v>2.11</v>
      </c>
      <c r="Y28" s="24">
        <v>2.1800000000000002</v>
      </c>
      <c r="Z28" s="24">
        <v>2.11</v>
      </c>
      <c r="AA28" s="24">
        <v>2.1800000000000002</v>
      </c>
      <c r="AB28" s="24">
        <v>2.11</v>
      </c>
      <c r="AC28" s="24">
        <v>2.1800000000000002</v>
      </c>
      <c r="AD28" t="str">
        <v>U1588A-27</v>
      </c>
      <c r="AE28" s="24">
        <v>8.8209999999999997</v>
      </c>
      <c r="AF28" s="24">
        <v>0</v>
      </c>
      <c r="AG28" s="24">
        <v>2.11</v>
      </c>
      <c r="AH28" s="24">
        <v>2.1800000000000002</v>
      </c>
      <c r="AI28" s="24">
        <v>2.11</v>
      </c>
      <c r="AJ28" s="24">
        <v>2.1800000000000002</v>
      </c>
      <c r="AK28" s="38">
        <v>0</v>
      </c>
      <c r="AL28" s="38">
        <v>0</v>
      </c>
    </row>
    <row r="29" spans="1:38" x14ac:dyDescent="0.15">
      <c r="A29" t="str">
        <v>U1588A-5-1</v>
      </c>
      <c r="B29">
        <v>30.7</v>
      </c>
      <c r="C29" t="str">
        <v>U1588A-1-CC</v>
      </c>
      <c r="D29" s="31">
        <v>2.06</v>
      </c>
      <c r="E29" s="29">
        <v>5</v>
      </c>
      <c r="F29" s="29">
        <v>12</v>
      </c>
      <c r="G29" s="24">
        <v>2.11</v>
      </c>
      <c r="H29" s="24">
        <v>2.1800000000000002</v>
      </c>
      <c r="I29" s="24">
        <v>2.11</v>
      </c>
      <c r="J29" s="24">
        <v>2.1800000000000002</v>
      </c>
      <c r="K29" s="18">
        <v>0</v>
      </c>
      <c r="L29" s="18">
        <v>0</v>
      </c>
      <c r="M29" t="str">
        <v>U1588A-28</v>
      </c>
      <c r="N29">
        <v>236.6</v>
      </c>
      <c r="O29">
        <v>4.9000000000000004</v>
      </c>
      <c r="P29">
        <v>6.2</v>
      </c>
      <c r="Q29">
        <v>127</v>
      </c>
      <c r="R29" s="24">
        <v>0.79032258064516137</v>
      </c>
      <c r="S29" s="24">
        <v>0.78740157480314965</v>
      </c>
      <c r="T29" t="str">
        <v>U1588A-1</v>
      </c>
      <c r="U29" s="24">
        <v>1</v>
      </c>
      <c r="V29" s="24">
        <v>1</v>
      </c>
      <c r="W29" s="29">
        <v>0</v>
      </c>
      <c r="X29" s="24">
        <v>2.11</v>
      </c>
      <c r="Y29" s="24">
        <v>2.1800000000000002</v>
      </c>
      <c r="Z29" s="24">
        <v>2.11</v>
      </c>
      <c r="AA29" s="24">
        <v>2.1800000000000002</v>
      </c>
      <c r="AB29" s="24">
        <v>2.11</v>
      </c>
      <c r="AC29" s="24">
        <v>2.1800000000000002</v>
      </c>
      <c r="AD29" t="str">
        <v>U1588A-28</v>
      </c>
      <c r="AE29" s="24">
        <v>9.0980000000000008</v>
      </c>
      <c r="AF29" s="24">
        <v>0</v>
      </c>
      <c r="AG29" s="24">
        <v>2.11</v>
      </c>
      <c r="AH29" s="24">
        <v>2.1800000000000002</v>
      </c>
      <c r="AI29" s="24">
        <v>2.11</v>
      </c>
      <c r="AJ29" s="24">
        <v>2.1800000000000002</v>
      </c>
      <c r="AK29" s="38">
        <v>0</v>
      </c>
      <c r="AL29" s="38">
        <v>0</v>
      </c>
    </row>
    <row r="30" spans="1:38" x14ac:dyDescent="0.15">
      <c r="A30" t="str">
        <v>U1588A-5-2</v>
      </c>
      <c r="B30">
        <v>32.18</v>
      </c>
      <c r="C30" t="str">
        <v>U1588A-1-CC</v>
      </c>
      <c r="D30" s="31">
        <v>2.06</v>
      </c>
      <c r="E30" s="29">
        <v>5</v>
      </c>
      <c r="F30" s="29">
        <v>12</v>
      </c>
      <c r="G30" s="24">
        <v>2.11</v>
      </c>
      <c r="H30" s="24">
        <v>2.1800000000000002</v>
      </c>
      <c r="I30" s="24">
        <v>2.11</v>
      </c>
      <c r="J30" s="24">
        <v>2.1800000000000002</v>
      </c>
      <c r="K30" s="18">
        <v>0</v>
      </c>
      <c r="L30" s="18">
        <v>0</v>
      </c>
      <c r="M30" t="str">
        <v>U1588A-29</v>
      </c>
      <c r="N30">
        <v>241.5</v>
      </c>
      <c r="O30">
        <v>4.8</v>
      </c>
      <c r="P30">
        <v>6.36</v>
      </c>
      <c r="Q30">
        <v>133</v>
      </c>
      <c r="R30" s="24">
        <v>0.75471698113207542</v>
      </c>
      <c r="S30" s="24">
        <v>0.75187969924812026</v>
      </c>
      <c r="T30" t="str">
        <v>U1588A-1</v>
      </c>
      <c r="U30" s="24">
        <v>1</v>
      </c>
      <c r="V30" s="24">
        <v>1</v>
      </c>
      <c r="W30" s="29">
        <v>0</v>
      </c>
      <c r="X30" s="24">
        <v>2.11</v>
      </c>
      <c r="Y30" s="24">
        <v>2.1800000000000002</v>
      </c>
      <c r="Z30" s="24">
        <v>2.11</v>
      </c>
      <c r="AA30" s="24">
        <v>2.1800000000000002</v>
      </c>
      <c r="AB30" s="24">
        <v>2.11</v>
      </c>
      <c r="AC30" s="24">
        <v>2.1800000000000002</v>
      </c>
      <c r="AD30" t="str">
        <v>U1588A-29</v>
      </c>
      <c r="AE30" s="24">
        <v>9.7780000000000005</v>
      </c>
      <c r="AF30" s="24">
        <v>0</v>
      </c>
      <c r="AG30" s="24">
        <v>2.11</v>
      </c>
      <c r="AH30" s="24">
        <v>2.1800000000000002</v>
      </c>
      <c r="AI30" s="24">
        <v>2.11</v>
      </c>
      <c r="AJ30" s="24">
        <v>2.1800000000000002</v>
      </c>
      <c r="AK30" s="38">
        <v>0</v>
      </c>
      <c r="AL30" s="38">
        <v>0</v>
      </c>
    </row>
    <row r="31" spans="1:38" x14ac:dyDescent="0.15">
      <c r="A31" t="str">
        <v>U1588A-5-3</v>
      </c>
      <c r="B31">
        <v>33.65</v>
      </c>
      <c r="C31" t="str">
        <v>U1588A-2-1</v>
      </c>
      <c r="D31" s="31">
        <v>2.2000000000000002</v>
      </c>
      <c r="E31" s="29">
        <v>76</v>
      </c>
      <c r="F31" s="29">
        <v>76</v>
      </c>
      <c r="G31" s="24">
        <v>2.96</v>
      </c>
      <c r="H31" s="24">
        <v>2.96</v>
      </c>
      <c r="I31" s="24">
        <v>2.96</v>
      </c>
      <c r="J31" s="24">
        <v>2.96</v>
      </c>
      <c r="K31" s="18">
        <v>0</v>
      </c>
      <c r="L31" s="18">
        <v>0</v>
      </c>
      <c r="M31" t="str">
        <v>U1588A-30</v>
      </c>
      <c r="N31">
        <v>246.3</v>
      </c>
      <c r="O31">
        <v>4.9000000000000004</v>
      </c>
      <c r="P31">
        <v>6.54</v>
      </c>
      <c r="Q31">
        <v>133</v>
      </c>
      <c r="R31" s="24">
        <v>0.74923547400611623</v>
      </c>
      <c r="S31" s="24">
        <v>0.75187969924812026</v>
      </c>
      <c r="T31" t="str">
        <v>U1588A-2</v>
      </c>
      <c r="U31" s="24">
        <v>0.98039215686274517</v>
      </c>
      <c r="V31" s="24">
        <v>0.98039215686274506</v>
      </c>
      <c r="W31" s="29">
        <v>2.2000000000000002</v>
      </c>
      <c r="X31" s="24">
        <v>0.75999999999999979</v>
      </c>
      <c r="Y31" s="24">
        <v>0.75999999999999979</v>
      </c>
      <c r="Z31" s="24">
        <v>2.9450980392156865</v>
      </c>
      <c r="AA31" s="24">
        <v>2.9450980392156865</v>
      </c>
      <c r="AB31" s="24">
        <v>2.9450980392156865</v>
      </c>
      <c r="AC31" s="24">
        <v>2.9450980392156865</v>
      </c>
      <c r="AD31" t="str">
        <v>U1588A-30</v>
      </c>
      <c r="AE31" s="24">
        <v>9.9789999999999992</v>
      </c>
      <c r="AF31" s="24">
        <v>-0.28399999999999997</v>
      </c>
      <c r="AG31" s="24">
        <v>2.6610980392156867</v>
      </c>
      <c r="AH31" s="24">
        <v>2.6610980392156867</v>
      </c>
      <c r="AI31" s="24">
        <v>2.6610980392156867</v>
      </c>
      <c r="AJ31" s="24">
        <v>2.6610980392156867</v>
      </c>
      <c r="AK31" s="38">
        <v>0</v>
      </c>
      <c r="AL31" s="38">
        <v>0</v>
      </c>
    </row>
    <row r="32" spans="1:38" x14ac:dyDescent="0.15">
      <c r="A32" t="str">
        <v>U1588A-5-4</v>
      </c>
      <c r="B32">
        <v>35.130000000000003</v>
      </c>
      <c r="C32" t="str">
        <v>U1588A-2-1</v>
      </c>
      <c r="D32" s="31">
        <v>2.2000000000000002</v>
      </c>
      <c r="E32" s="29">
        <v>143</v>
      </c>
      <c r="F32" s="29">
        <v>148</v>
      </c>
      <c r="G32" s="24">
        <v>3.63</v>
      </c>
      <c r="H32" s="24">
        <v>3.68</v>
      </c>
      <c r="I32" s="24">
        <v>3.63</v>
      </c>
      <c r="J32" s="24">
        <v>3.68</v>
      </c>
      <c r="K32" s="18">
        <v>0</v>
      </c>
      <c r="L32" s="18">
        <v>0</v>
      </c>
      <c r="M32" t="str">
        <v>U1588A-31</v>
      </c>
      <c r="N32">
        <v>251.2</v>
      </c>
      <c r="O32">
        <v>4.8</v>
      </c>
      <c r="P32">
        <v>5.71</v>
      </c>
      <c r="Q32">
        <v>119</v>
      </c>
      <c r="R32" s="24">
        <v>0.84063047285464099</v>
      </c>
      <c r="S32" s="24">
        <v>0.84033613445378152</v>
      </c>
      <c r="T32" t="str">
        <v>U1588A-2</v>
      </c>
      <c r="U32" s="24">
        <v>0.98039215686274517</v>
      </c>
      <c r="V32" s="24">
        <v>0.98039215686274506</v>
      </c>
      <c r="W32" s="29">
        <v>2.2000000000000002</v>
      </c>
      <c r="X32" s="24">
        <v>1.4299999999999997</v>
      </c>
      <c r="Y32" s="24">
        <v>1.48</v>
      </c>
      <c r="Z32" s="24">
        <v>3.6019607843137256</v>
      </c>
      <c r="AA32" s="24">
        <v>3.6509803921568631</v>
      </c>
      <c r="AB32" s="24">
        <v>3.6019607843137251</v>
      </c>
      <c r="AC32" s="24">
        <v>3.6509803921568631</v>
      </c>
      <c r="AD32" t="str">
        <v>U1588A-31</v>
      </c>
      <c r="AE32" s="24">
        <v>10.332000000000001</v>
      </c>
      <c r="AF32" s="24">
        <v>-0.28399999999999997</v>
      </c>
      <c r="AG32" s="24">
        <v>3.3179607843137258</v>
      </c>
      <c r="AH32" s="24">
        <v>3.3669803921568633</v>
      </c>
      <c r="AI32" s="24">
        <v>3.3179607843137253</v>
      </c>
      <c r="AJ32" s="24">
        <v>3.3669803921568633</v>
      </c>
      <c r="AK32" s="38">
        <v>4.4408920985006262E-14</v>
      </c>
      <c r="AL32" s="38">
        <v>0</v>
      </c>
    </row>
    <row r="33" spans="1:38" x14ac:dyDescent="0.15">
      <c r="A33" t="str">
        <v>U1588A-5-5</v>
      </c>
      <c r="B33">
        <v>36.61</v>
      </c>
      <c r="C33" t="str">
        <v>U1588A-2-1</v>
      </c>
      <c r="D33" s="31">
        <v>2.2000000000000002</v>
      </c>
      <c r="E33" s="29">
        <v>143</v>
      </c>
      <c r="F33" s="29">
        <v>148</v>
      </c>
      <c r="G33" s="24">
        <v>3.63</v>
      </c>
      <c r="H33" s="24">
        <v>3.68</v>
      </c>
      <c r="I33" s="24">
        <v>3.63</v>
      </c>
      <c r="J33" s="24">
        <v>3.68</v>
      </c>
      <c r="K33" s="18">
        <v>0</v>
      </c>
      <c r="L33" s="18">
        <v>0</v>
      </c>
      <c r="M33" t="str">
        <v>U1588A-32</v>
      </c>
      <c r="N33">
        <v>256</v>
      </c>
      <c r="O33">
        <v>4.9000000000000004</v>
      </c>
      <c r="P33">
        <v>7</v>
      </c>
      <c r="Q33">
        <v>143</v>
      </c>
      <c r="R33" s="24">
        <v>0.70000000000000007</v>
      </c>
      <c r="S33" s="24">
        <v>0.69930069930069927</v>
      </c>
      <c r="T33" t="str">
        <v>U1588A-2</v>
      </c>
      <c r="U33" s="24">
        <v>0.98039215686274517</v>
      </c>
      <c r="V33" s="24">
        <v>0.98039215686274506</v>
      </c>
      <c r="W33" s="29">
        <v>2.2000000000000002</v>
      </c>
      <c r="X33" s="24">
        <v>1.4299999999999997</v>
      </c>
      <c r="Y33" s="24">
        <v>1.48</v>
      </c>
      <c r="Z33" s="24">
        <v>3.6019607843137256</v>
      </c>
      <c r="AA33" s="24">
        <v>3.6509803921568631</v>
      </c>
      <c r="AB33" s="24">
        <v>3.6019607843137251</v>
      </c>
      <c r="AC33" s="24">
        <v>3.6509803921568631</v>
      </c>
      <c r="AD33" t="str">
        <v>U1588A-32</v>
      </c>
      <c r="AE33" s="24">
        <v>10.609</v>
      </c>
      <c r="AF33" s="24">
        <v>-0.28399999999999997</v>
      </c>
      <c r="AG33" s="24">
        <v>3.3179607843137258</v>
      </c>
      <c r="AH33" s="24">
        <v>3.3669803921568633</v>
      </c>
      <c r="AI33" s="24">
        <v>3.3179607843137253</v>
      </c>
      <c r="AJ33" s="24">
        <v>3.3669803921568633</v>
      </c>
      <c r="AK33" s="38">
        <v>4.4408920985006262E-14</v>
      </c>
      <c r="AL33" s="38">
        <v>0</v>
      </c>
    </row>
    <row r="34" spans="1:38" x14ac:dyDescent="0.15">
      <c r="A34" t="str">
        <v>U1588A-5-6</v>
      </c>
      <c r="B34">
        <v>38.1</v>
      </c>
      <c r="C34" t="str">
        <v>U1588A-2-1</v>
      </c>
      <c r="D34" s="31">
        <v>2.2000000000000002</v>
      </c>
      <c r="E34" s="29">
        <v>143</v>
      </c>
      <c r="F34" s="29">
        <v>148</v>
      </c>
      <c r="G34" s="24">
        <v>3.63</v>
      </c>
      <c r="H34" s="24">
        <v>3.68</v>
      </c>
      <c r="I34" s="24">
        <v>3.63</v>
      </c>
      <c r="J34" s="24">
        <v>3.68</v>
      </c>
      <c r="K34" s="18">
        <v>0</v>
      </c>
      <c r="L34" s="18">
        <v>0</v>
      </c>
      <c r="M34" t="str">
        <v>U1588A-33</v>
      </c>
      <c r="N34">
        <v>260.89999999999998</v>
      </c>
      <c r="O34">
        <v>4.8</v>
      </c>
      <c r="P34">
        <v>6.38</v>
      </c>
      <c r="Q34">
        <v>133</v>
      </c>
      <c r="R34" s="24">
        <v>0.75235109717868343</v>
      </c>
      <c r="S34" s="24">
        <v>0.75187969924812026</v>
      </c>
      <c r="T34" t="str">
        <v>U1588A-2</v>
      </c>
      <c r="U34" s="24">
        <v>0.98039215686274517</v>
      </c>
      <c r="V34" s="24">
        <v>0.98039215686274506</v>
      </c>
      <c r="W34" s="29">
        <v>2.2000000000000002</v>
      </c>
      <c r="X34" s="24">
        <v>1.4299999999999997</v>
      </c>
      <c r="Y34" s="24">
        <v>1.48</v>
      </c>
      <c r="Z34" s="24">
        <v>3.6019607843137256</v>
      </c>
      <c r="AA34" s="24">
        <v>3.6509803921568631</v>
      </c>
      <c r="AB34" s="24">
        <v>3.6019607843137251</v>
      </c>
      <c r="AC34" s="24">
        <v>3.6509803921568631</v>
      </c>
      <c r="AD34" t="str">
        <v>U1588A-33</v>
      </c>
      <c r="AE34" s="24">
        <v>11.616</v>
      </c>
      <c r="AF34" s="24">
        <v>-0.28399999999999997</v>
      </c>
      <c r="AG34" s="24">
        <v>3.3179607843137258</v>
      </c>
      <c r="AH34" s="24">
        <v>3.3669803921568633</v>
      </c>
      <c r="AI34" s="24">
        <v>3.3179607843137253</v>
      </c>
      <c r="AJ34" s="24">
        <v>3.3669803921568633</v>
      </c>
      <c r="AK34" s="38">
        <v>4.4408920985006262E-14</v>
      </c>
      <c r="AL34" s="38">
        <v>0</v>
      </c>
    </row>
    <row r="35" spans="1:38" x14ac:dyDescent="0.15">
      <c r="A35" t="str">
        <v>U1588A-5-7</v>
      </c>
      <c r="B35">
        <v>39.58</v>
      </c>
      <c r="C35" t="str">
        <v>U1588A-2-1</v>
      </c>
      <c r="D35" s="31">
        <v>2.2000000000000002</v>
      </c>
      <c r="E35" s="29">
        <v>143</v>
      </c>
      <c r="F35" s="29">
        <v>148</v>
      </c>
      <c r="G35" s="24">
        <v>3.63</v>
      </c>
      <c r="H35" s="24">
        <v>3.68</v>
      </c>
      <c r="I35" s="24">
        <v>3.63</v>
      </c>
      <c r="J35" s="24">
        <v>3.68</v>
      </c>
      <c r="K35" s="18">
        <v>0</v>
      </c>
      <c r="L35" s="18">
        <v>0</v>
      </c>
      <c r="M35" t="str">
        <v>U1588A-34</v>
      </c>
      <c r="N35">
        <v>265.7</v>
      </c>
      <c r="O35">
        <v>4.9000000000000004</v>
      </c>
      <c r="P35">
        <v>6.58</v>
      </c>
      <c r="Q35">
        <v>134</v>
      </c>
      <c r="R35" s="24">
        <v>0.74468085106382986</v>
      </c>
      <c r="S35" s="24">
        <v>0.74626865671641796</v>
      </c>
      <c r="T35" t="str">
        <v>U1588A-2</v>
      </c>
      <c r="U35" s="24">
        <v>0.98039215686274517</v>
      </c>
      <c r="V35" s="24">
        <v>0.98039215686274506</v>
      </c>
      <c r="W35" s="29">
        <v>2.2000000000000002</v>
      </c>
      <c r="X35" s="24">
        <v>1.4299999999999997</v>
      </c>
      <c r="Y35" s="24">
        <v>1.48</v>
      </c>
      <c r="Z35" s="24">
        <v>3.6019607843137256</v>
      </c>
      <c r="AA35" s="24">
        <v>3.6509803921568631</v>
      </c>
      <c r="AB35" s="24">
        <v>3.6019607843137251</v>
      </c>
      <c r="AC35" s="24">
        <v>3.6509803921568631</v>
      </c>
      <c r="AD35" t="str">
        <v>U1588A-34</v>
      </c>
      <c r="AE35" s="24">
        <v>11.917999999999999</v>
      </c>
      <c r="AF35" s="24">
        <v>-0.28399999999999997</v>
      </c>
      <c r="AG35" s="24">
        <v>3.3179607843137258</v>
      </c>
      <c r="AH35" s="24">
        <v>3.3669803921568633</v>
      </c>
      <c r="AI35" s="24">
        <v>3.3179607843137253</v>
      </c>
      <c r="AJ35" s="24">
        <v>3.3669803921568633</v>
      </c>
      <c r="AK35" s="38">
        <v>4.4408920985006262E-14</v>
      </c>
      <c r="AL35" s="38">
        <v>0</v>
      </c>
    </row>
    <row r="36" spans="1:38" x14ac:dyDescent="0.15">
      <c r="A36" t="str">
        <v>U1588A-5-CC</v>
      </c>
      <c r="B36">
        <v>40.340000000000003</v>
      </c>
      <c r="C36" t="str">
        <v>U1588A-2-1</v>
      </c>
      <c r="D36" s="31">
        <v>2.2000000000000002</v>
      </c>
      <c r="E36" s="29">
        <v>143</v>
      </c>
      <c r="F36" s="29">
        <v>148</v>
      </c>
      <c r="G36" s="24">
        <v>3.63</v>
      </c>
      <c r="H36" s="24">
        <v>3.68</v>
      </c>
      <c r="I36" s="24">
        <v>3.63</v>
      </c>
      <c r="J36" s="24">
        <v>3.68</v>
      </c>
      <c r="K36" s="18">
        <v>0</v>
      </c>
      <c r="L36" s="18">
        <v>0</v>
      </c>
      <c r="M36" t="str">
        <v>U1588A-35</v>
      </c>
      <c r="N36">
        <v>270.60000000000002</v>
      </c>
      <c r="O36">
        <v>4.8</v>
      </c>
      <c r="P36">
        <v>5.35</v>
      </c>
      <c r="Q36">
        <v>111</v>
      </c>
      <c r="R36" s="24">
        <v>0.89719626168224298</v>
      </c>
      <c r="S36" s="24">
        <v>0.90090090090090091</v>
      </c>
      <c r="T36" t="str">
        <v>U1588A-2</v>
      </c>
      <c r="U36" s="24">
        <v>0.98039215686274517</v>
      </c>
      <c r="V36" s="24">
        <v>0.98039215686274506</v>
      </c>
      <c r="W36" s="29">
        <v>2.2000000000000002</v>
      </c>
      <c r="X36" s="24">
        <v>1.4299999999999997</v>
      </c>
      <c r="Y36" s="24">
        <v>1.48</v>
      </c>
      <c r="Z36" s="24">
        <v>3.6019607843137256</v>
      </c>
      <c r="AA36" s="24">
        <v>3.6509803921568631</v>
      </c>
      <c r="AB36" s="24">
        <v>3.6019607843137251</v>
      </c>
      <c r="AC36" s="24">
        <v>3.6509803921568631</v>
      </c>
      <c r="AD36" t="str">
        <v>U1588A-35</v>
      </c>
      <c r="AE36" s="24">
        <v>12.925000000000001</v>
      </c>
      <c r="AF36" s="24">
        <v>-0.28399999999999997</v>
      </c>
      <c r="AG36" s="24">
        <v>3.3179607843137258</v>
      </c>
      <c r="AH36" s="24">
        <v>3.3669803921568633</v>
      </c>
      <c r="AI36" s="24">
        <v>3.3179607843137253</v>
      </c>
      <c r="AJ36" s="24">
        <v>3.3669803921568633</v>
      </c>
      <c r="AK36" s="38">
        <v>4.4408920985006262E-14</v>
      </c>
      <c r="AL36" s="38">
        <v>0</v>
      </c>
    </row>
    <row r="37" spans="1:38" x14ac:dyDescent="0.15">
      <c r="A37" t="str">
        <v>U1588A-6-1</v>
      </c>
      <c r="B37">
        <v>40.200000000000003</v>
      </c>
      <c r="C37" t="str">
        <v>U1588A-2-1</v>
      </c>
      <c r="D37" s="31">
        <v>2.2000000000000002</v>
      </c>
      <c r="E37" s="29">
        <v>143</v>
      </c>
      <c r="F37" s="29">
        <v>148</v>
      </c>
      <c r="G37" s="24">
        <v>3.63</v>
      </c>
      <c r="H37" s="24">
        <v>3.68</v>
      </c>
      <c r="I37" s="24">
        <v>3.63</v>
      </c>
      <c r="J37" s="24">
        <v>3.68</v>
      </c>
      <c r="K37" s="18">
        <v>0</v>
      </c>
      <c r="L37" s="18">
        <v>0</v>
      </c>
      <c r="M37" t="str">
        <v>U1588A-36</v>
      </c>
      <c r="N37">
        <v>275.39999999999998</v>
      </c>
      <c r="O37">
        <v>4.9000000000000004</v>
      </c>
      <c r="P37">
        <v>6.42</v>
      </c>
      <c r="Q37">
        <v>131</v>
      </c>
      <c r="R37" s="24">
        <v>0.76323987538940818</v>
      </c>
      <c r="S37" s="24">
        <v>0.76335877862595425</v>
      </c>
      <c r="T37" t="str">
        <v>U1588A-2</v>
      </c>
      <c r="U37" s="24">
        <v>0.98039215686274517</v>
      </c>
      <c r="V37" s="24">
        <v>0.98039215686274506</v>
      </c>
      <c r="W37" s="29">
        <v>2.2000000000000002</v>
      </c>
      <c r="X37" s="24">
        <v>1.4299999999999997</v>
      </c>
      <c r="Y37" s="24">
        <v>1.48</v>
      </c>
      <c r="Z37" s="24">
        <v>3.6019607843137256</v>
      </c>
      <c r="AA37" s="24">
        <v>3.6509803921568631</v>
      </c>
      <c r="AB37" s="24">
        <v>3.6019607843137251</v>
      </c>
      <c r="AC37" s="24">
        <v>3.6509803921568631</v>
      </c>
      <c r="AD37" t="str">
        <v>U1588A-36</v>
      </c>
      <c r="AE37" s="24">
        <v>13.051</v>
      </c>
      <c r="AF37" s="24">
        <v>-0.28399999999999997</v>
      </c>
      <c r="AG37" s="24">
        <v>3.3179607843137258</v>
      </c>
      <c r="AH37" s="24">
        <v>3.3669803921568633</v>
      </c>
      <c r="AI37" s="24">
        <v>3.3179607843137253</v>
      </c>
      <c r="AJ37" s="24">
        <v>3.3669803921568633</v>
      </c>
      <c r="AK37" s="38">
        <v>4.4408920985006262E-14</v>
      </c>
      <c r="AL37" s="38">
        <v>0</v>
      </c>
    </row>
    <row r="38" spans="1:38" x14ac:dyDescent="0.15">
      <c r="A38" t="str">
        <v>U1588A-6-2</v>
      </c>
      <c r="B38">
        <v>41.68</v>
      </c>
      <c r="C38" t="str">
        <v>U1588A-2-1</v>
      </c>
      <c r="D38" s="31">
        <v>2.2000000000000002</v>
      </c>
      <c r="E38" s="29">
        <v>143</v>
      </c>
      <c r="F38" s="29">
        <v>148</v>
      </c>
      <c r="G38" s="24">
        <v>3.63</v>
      </c>
      <c r="H38" s="24">
        <v>3.68</v>
      </c>
      <c r="I38" s="24">
        <v>3.63</v>
      </c>
      <c r="J38" s="24">
        <v>3.68</v>
      </c>
      <c r="K38" s="18">
        <v>0</v>
      </c>
      <c r="L38" s="18">
        <v>0</v>
      </c>
      <c r="M38" t="str">
        <v>U1588A-37</v>
      </c>
      <c r="N38">
        <v>280.3</v>
      </c>
      <c r="O38">
        <v>4.8</v>
      </c>
      <c r="P38">
        <v>5.99</v>
      </c>
      <c r="Q38">
        <v>125</v>
      </c>
      <c r="R38" s="24">
        <v>0.80133555926544231</v>
      </c>
      <c r="S38" s="24">
        <v>0.8</v>
      </c>
      <c r="T38" t="str">
        <v>U1588A-2</v>
      </c>
      <c r="U38" s="24">
        <v>0.98039215686274517</v>
      </c>
      <c r="V38" s="24">
        <v>0.98039215686274506</v>
      </c>
      <c r="W38" s="29">
        <v>2.2000000000000002</v>
      </c>
      <c r="X38" s="24">
        <v>1.4299999999999997</v>
      </c>
      <c r="Y38" s="24">
        <v>1.48</v>
      </c>
      <c r="Z38" s="24">
        <v>3.6019607843137256</v>
      </c>
      <c r="AA38" s="24">
        <v>3.6509803921568631</v>
      </c>
      <c r="AB38" s="24">
        <v>3.6019607843137251</v>
      </c>
      <c r="AC38" s="24">
        <v>3.6509803921568631</v>
      </c>
      <c r="AD38" t="str">
        <v>U1588A-37</v>
      </c>
      <c r="AE38" s="24">
        <v>13.026</v>
      </c>
      <c r="AF38" s="24">
        <v>-0.28399999999999997</v>
      </c>
      <c r="AG38" s="24">
        <v>3.3179607843137258</v>
      </c>
      <c r="AH38" s="24">
        <v>3.3669803921568633</v>
      </c>
      <c r="AI38" s="24">
        <v>3.3179607843137253</v>
      </c>
      <c r="AJ38" s="24">
        <v>3.3669803921568633</v>
      </c>
      <c r="AK38" s="38">
        <v>4.4408920985006262E-14</v>
      </c>
      <c r="AL38" s="38">
        <v>0</v>
      </c>
    </row>
    <row r="39" spans="1:38" x14ac:dyDescent="0.15">
      <c r="A39" t="str">
        <v>U1588A-6-3</v>
      </c>
      <c r="B39">
        <v>43.17</v>
      </c>
      <c r="C39" t="str">
        <v>U1588A-2-1</v>
      </c>
      <c r="D39" s="31">
        <v>2.2000000000000002</v>
      </c>
      <c r="E39" s="29">
        <v>143</v>
      </c>
      <c r="F39" s="29">
        <v>148</v>
      </c>
      <c r="G39" s="24">
        <v>3.63</v>
      </c>
      <c r="H39" s="24">
        <v>3.68</v>
      </c>
      <c r="I39" s="24">
        <v>3.63</v>
      </c>
      <c r="J39" s="24">
        <v>3.68</v>
      </c>
      <c r="K39" s="18">
        <v>0</v>
      </c>
      <c r="L39" s="18">
        <v>0</v>
      </c>
      <c r="M39" t="str">
        <v>U1588A-38</v>
      </c>
      <c r="N39">
        <v>285.10000000000002</v>
      </c>
      <c r="O39">
        <v>9.6999999999999993</v>
      </c>
      <c r="P39">
        <v>9.01</v>
      </c>
      <c r="Q39">
        <v>93</v>
      </c>
      <c r="R39" s="24">
        <v>1</v>
      </c>
      <c r="S39" s="24">
        <v>1</v>
      </c>
      <c r="T39" t="str">
        <v>U1588A-2</v>
      </c>
      <c r="U39" s="24">
        <v>0.98039215686274517</v>
      </c>
      <c r="V39" s="24">
        <v>0.98039215686274506</v>
      </c>
      <c r="W39" s="29">
        <v>2.2000000000000002</v>
      </c>
      <c r="X39" s="24">
        <v>1.4299999999999997</v>
      </c>
      <c r="Y39" s="24">
        <v>1.48</v>
      </c>
      <c r="Z39" s="24">
        <v>3.6019607843137256</v>
      </c>
      <c r="AA39" s="24">
        <v>3.6509803921568631</v>
      </c>
      <c r="AB39" s="24">
        <v>3.6019607843137251</v>
      </c>
      <c r="AC39" s="24">
        <v>3.6509803921568631</v>
      </c>
      <c r="AD39" t="str">
        <v>U1588A-38</v>
      </c>
      <c r="AE39" s="24">
        <v>13.000999999999999</v>
      </c>
      <c r="AF39" s="24">
        <v>-0.28399999999999997</v>
      </c>
      <c r="AG39" s="24">
        <v>3.3179607843137258</v>
      </c>
      <c r="AH39" s="24">
        <v>3.3669803921568633</v>
      </c>
      <c r="AI39" s="24">
        <v>3.3179607843137253</v>
      </c>
      <c r="AJ39" s="24">
        <v>3.3669803921568633</v>
      </c>
      <c r="AK39" s="38">
        <v>4.4408920985006262E-14</v>
      </c>
      <c r="AL39" s="38">
        <v>0</v>
      </c>
    </row>
    <row r="40" spans="1:38" x14ac:dyDescent="0.15">
      <c r="A40" t="str">
        <v>U1588A-6-4</v>
      </c>
      <c r="B40">
        <v>44.7</v>
      </c>
      <c r="C40" t="str">
        <v>U1588A-2-1</v>
      </c>
      <c r="D40" s="31">
        <v>2.2000000000000002</v>
      </c>
      <c r="E40" s="29">
        <v>143</v>
      </c>
      <c r="F40" s="29">
        <v>148</v>
      </c>
      <c r="G40" s="24">
        <v>3.63</v>
      </c>
      <c r="H40" s="24">
        <v>3.68</v>
      </c>
      <c r="I40" s="24">
        <v>3.63</v>
      </c>
      <c r="J40" s="24">
        <v>3.68</v>
      </c>
      <c r="K40" s="18">
        <v>0</v>
      </c>
      <c r="L40" s="18">
        <v>0</v>
      </c>
      <c r="M40" t="str">
        <v>U1588A-39</v>
      </c>
      <c r="N40">
        <v>294.8</v>
      </c>
      <c r="O40">
        <v>4.9000000000000004</v>
      </c>
      <c r="P40">
        <v>6.59</v>
      </c>
      <c r="Q40">
        <v>134</v>
      </c>
      <c r="R40" s="24">
        <v>0.74355083459787563</v>
      </c>
      <c r="S40" s="24">
        <v>0.74626865671641796</v>
      </c>
      <c r="T40" t="str">
        <v>U1588A-2</v>
      </c>
      <c r="U40" s="24">
        <v>0.98039215686274517</v>
      </c>
      <c r="V40" s="24">
        <v>0.98039215686274506</v>
      </c>
      <c r="W40" s="29">
        <v>2.2000000000000002</v>
      </c>
      <c r="X40" s="24">
        <v>1.4299999999999997</v>
      </c>
      <c r="Y40" s="24">
        <v>1.48</v>
      </c>
      <c r="Z40" s="24">
        <v>3.6019607843137256</v>
      </c>
      <c r="AA40" s="24">
        <v>3.6509803921568631</v>
      </c>
      <c r="AB40" s="24">
        <v>3.6019607843137251</v>
      </c>
      <c r="AC40" s="24">
        <v>3.6509803921568631</v>
      </c>
      <c r="AD40" t="str">
        <v>U1588A-39</v>
      </c>
      <c r="AE40" s="24">
        <v>12.522</v>
      </c>
      <c r="AF40" s="24">
        <v>-0.28399999999999997</v>
      </c>
      <c r="AG40" s="24">
        <v>3.3179607843137258</v>
      </c>
      <c r="AH40" s="24">
        <v>3.3669803921568633</v>
      </c>
      <c r="AI40" s="24">
        <v>3.3179607843137253</v>
      </c>
      <c r="AJ40" s="24">
        <v>3.3669803921568633</v>
      </c>
      <c r="AK40" s="38">
        <v>4.4408920985006262E-14</v>
      </c>
      <c r="AL40" s="38">
        <v>0</v>
      </c>
    </row>
    <row r="41" spans="1:38" x14ac:dyDescent="0.15">
      <c r="A41" t="str">
        <v>U1588A-6-5</v>
      </c>
      <c r="B41">
        <v>46.21</v>
      </c>
      <c r="C41" t="str">
        <v>U1588A-2-2</v>
      </c>
      <c r="D41" s="31">
        <v>3.68</v>
      </c>
      <c r="E41" s="29">
        <v>72</v>
      </c>
      <c r="F41" s="29">
        <v>72</v>
      </c>
      <c r="G41" s="24">
        <v>4.4000000000000004</v>
      </c>
      <c r="H41" s="24">
        <v>4.4000000000000004</v>
      </c>
      <c r="I41" s="24">
        <v>4.4000000000000004</v>
      </c>
      <c r="J41" s="24">
        <v>4.4000000000000004</v>
      </c>
      <c r="K41" s="18">
        <v>0</v>
      </c>
      <c r="L41" s="18">
        <v>0</v>
      </c>
      <c r="M41" t="str">
        <v>U1588A-40</v>
      </c>
      <c r="N41">
        <v>299.7</v>
      </c>
      <c r="O41">
        <v>4.8</v>
      </c>
      <c r="P41">
        <v>4.8499999999999996</v>
      </c>
      <c r="Q41">
        <v>101</v>
      </c>
      <c r="R41" s="24">
        <v>0.98969072164948457</v>
      </c>
      <c r="S41" s="24">
        <v>0.99009900990099009</v>
      </c>
      <c r="T41" t="str">
        <v>U1588A-2</v>
      </c>
      <c r="U41" s="24">
        <v>0.98039215686274517</v>
      </c>
      <c r="V41" s="24">
        <v>0.98039215686274506</v>
      </c>
      <c r="W41" s="29">
        <v>2.2000000000000002</v>
      </c>
      <c r="X41" s="24">
        <v>2.2000000000000002</v>
      </c>
      <c r="Y41" s="24">
        <v>2.2000000000000002</v>
      </c>
      <c r="Z41" s="24">
        <v>4.3568627450980397</v>
      </c>
      <c r="AA41" s="24">
        <v>4.3568627450980397</v>
      </c>
      <c r="AB41" s="24">
        <v>4.3568627450980397</v>
      </c>
      <c r="AC41" s="24">
        <v>4.3568627450980397</v>
      </c>
      <c r="AD41" t="str">
        <v>U1588A-40</v>
      </c>
      <c r="AE41" s="24">
        <v>13.076000000000001</v>
      </c>
      <c r="AF41" s="24">
        <v>-0.28399999999999997</v>
      </c>
      <c r="AG41" s="24">
        <v>4.0728627450980399</v>
      </c>
      <c r="AH41" s="24">
        <v>4.0728627450980399</v>
      </c>
      <c r="AI41" s="24">
        <v>4.0728627450980399</v>
      </c>
      <c r="AJ41" s="24">
        <v>4.0728627450980399</v>
      </c>
      <c r="AK41" s="38">
        <v>0</v>
      </c>
      <c r="AL41" s="38">
        <v>0</v>
      </c>
    </row>
    <row r="42" spans="1:38" x14ac:dyDescent="0.15">
      <c r="A42" t="str">
        <v>U1588A-6-6</v>
      </c>
      <c r="B42">
        <v>47.74</v>
      </c>
      <c r="C42" t="str">
        <v>U1588A-2-2</v>
      </c>
      <c r="D42" s="31">
        <v>3.68</v>
      </c>
      <c r="E42" s="29">
        <v>143</v>
      </c>
      <c r="F42" s="29">
        <v>148</v>
      </c>
      <c r="G42" s="24">
        <v>5.1100000000000003</v>
      </c>
      <c r="H42" s="24">
        <v>5.16</v>
      </c>
      <c r="I42" s="24">
        <v>5.1100000000000003</v>
      </c>
      <c r="J42" s="24">
        <v>5.16</v>
      </c>
      <c r="K42" s="18">
        <v>0</v>
      </c>
      <c r="L42" s="18">
        <v>0</v>
      </c>
      <c r="M42" t="str">
        <v>U1588A-41</v>
      </c>
      <c r="N42">
        <v>304.5</v>
      </c>
      <c r="O42">
        <v>4.9000000000000004</v>
      </c>
      <c r="P42">
        <v>6.86</v>
      </c>
      <c r="Q42">
        <v>140</v>
      </c>
      <c r="R42" s="24">
        <v>0.7142857142857143</v>
      </c>
      <c r="S42" s="24">
        <v>0.7142857142857143</v>
      </c>
      <c r="T42" t="str">
        <v>U1588A-2</v>
      </c>
      <c r="U42" s="24">
        <v>0.98039215686274517</v>
      </c>
      <c r="V42" s="24">
        <v>0.98039215686274506</v>
      </c>
      <c r="W42" s="29">
        <v>2.2000000000000002</v>
      </c>
      <c r="X42" s="24">
        <v>2.91</v>
      </c>
      <c r="Y42" s="24">
        <v>2.96</v>
      </c>
      <c r="Z42" s="24">
        <v>5.0529411764705889</v>
      </c>
      <c r="AA42" s="24">
        <v>5.101960784313726</v>
      </c>
      <c r="AB42" s="24">
        <v>5.052941176470588</v>
      </c>
      <c r="AC42" s="24">
        <v>5.1019607843137251</v>
      </c>
      <c r="AD42" t="str">
        <v>U1588A-41</v>
      </c>
      <c r="AE42" s="24">
        <v>13.202</v>
      </c>
      <c r="AF42" s="24">
        <v>-0.28399999999999997</v>
      </c>
      <c r="AG42" s="24">
        <v>4.7689411764705891</v>
      </c>
      <c r="AH42" s="24">
        <v>4.8179607843137262</v>
      </c>
      <c r="AI42" s="24">
        <v>4.7689411764705882</v>
      </c>
      <c r="AJ42" s="24">
        <v>4.8179607843137253</v>
      </c>
      <c r="AK42" s="38">
        <v>8.8817841970012523E-14</v>
      </c>
      <c r="AL42" s="38">
        <v>8.8817841970012523E-14</v>
      </c>
    </row>
    <row r="43" spans="1:38" x14ac:dyDescent="0.15">
      <c r="A43" t="str">
        <v>U1588A-6-7</v>
      </c>
      <c r="B43">
        <v>49.26</v>
      </c>
      <c r="C43" t="str">
        <v>U1588A-2-2</v>
      </c>
      <c r="D43" s="31">
        <v>3.68</v>
      </c>
      <c r="E43" s="29">
        <v>143</v>
      </c>
      <c r="F43" s="29">
        <v>148</v>
      </c>
      <c r="G43" s="24">
        <v>5.1100000000000003</v>
      </c>
      <c r="H43" s="24">
        <v>5.16</v>
      </c>
      <c r="I43" s="24">
        <v>5.1100000000000003</v>
      </c>
      <c r="J43" s="24">
        <v>5.16</v>
      </c>
      <c r="K43" s="18">
        <v>0</v>
      </c>
      <c r="L43" s="18">
        <v>0</v>
      </c>
      <c r="M43" t="str">
        <v>U1588A-42</v>
      </c>
      <c r="N43">
        <v>309.39999999999998</v>
      </c>
      <c r="O43">
        <v>4.8</v>
      </c>
      <c r="P43">
        <v>5.03</v>
      </c>
      <c r="Q43">
        <v>105</v>
      </c>
      <c r="R43" s="24">
        <v>0.95427435387673953</v>
      </c>
      <c r="S43" s="24">
        <v>0.95238095238095233</v>
      </c>
      <c r="T43" t="str">
        <v>U1588A-2</v>
      </c>
      <c r="U43" s="24">
        <v>0.98039215686274517</v>
      </c>
      <c r="V43" s="24">
        <v>0.98039215686274506</v>
      </c>
      <c r="W43" s="29">
        <v>2.2000000000000002</v>
      </c>
      <c r="X43" s="24">
        <v>2.91</v>
      </c>
      <c r="Y43" s="24">
        <v>2.96</v>
      </c>
      <c r="Z43" s="24">
        <v>5.0529411764705889</v>
      </c>
      <c r="AA43" s="24">
        <v>5.101960784313726</v>
      </c>
      <c r="AB43" s="24">
        <v>5.052941176470588</v>
      </c>
      <c r="AC43" s="24">
        <v>5.1019607843137251</v>
      </c>
      <c r="AD43" t="str">
        <v>U1588A-42</v>
      </c>
      <c r="AE43" s="24">
        <v>12.9</v>
      </c>
      <c r="AF43" s="24">
        <v>-0.28399999999999997</v>
      </c>
      <c r="AG43" s="24">
        <v>4.7689411764705891</v>
      </c>
      <c r="AH43" s="24">
        <v>4.8179607843137262</v>
      </c>
      <c r="AI43" s="24">
        <v>4.7689411764705882</v>
      </c>
      <c r="AJ43" s="24">
        <v>4.8179607843137253</v>
      </c>
      <c r="AK43" s="38">
        <v>8.8817841970012523E-14</v>
      </c>
      <c r="AL43" s="38">
        <v>8.8817841970012523E-14</v>
      </c>
    </row>
    <row r="44" spans="1:38" x14ac:dyDescent="0.15">
      <c r="A44" t="str">
        <v>U1588A-6-CC</v>
      </c>
      <c r="B44">
        <v>49.84</v>
      </c>
      <c r="C44" t="str">
        <v>U1588A-2-2</v>
      </c>
      <c r="D44" s="31">
        <v>3.68</v>
      </c>
      <c r="E44" s="29">
        <v>143</v>
      </c>
      <c r="F44" s="29">
        <v>148</v>
      </c>
      <c r="G44" s="24">
        <v>5.1100000000000003</v>
      </c>
      <c r="H44" s="24">
        <v>5.16</v>
      </c>
      <c r="I44" s="24">
        <v>5.1100000000000003</v>
      </c>
      <c r="J44" s="24">
        <v>5.16</v>
      </c>
      <c r="K44" s="18">
        <v>0</v>
      </c>
      <c r="L44" s="18">
        <v>0</v>
      </c>
      <c r="M44" t="str">
        <v>U1588A-43</v>
      </c>
      <c r="N44">
        <v>314.2</v>
      </c>
      <c r="O44">
        <v>9.6999999999999993</v>
      </c>
      <c r="P44">
        <v>9.66</v>
      </c>
      <c r="Q44">
        <v>100</v>
      </c>
      <c r="R44" s="24">
        <v>1</v>
      </c>
      <c r="S44" s="24">
        <v>1</v>
      </c>
      <c r="T44" t="str">
        <v>U1588A-2</v>
      </c>
      <c r="U44" s="24">
        <v>0.98039215686274517</v>
      </c>
      <c r="V44" s="24">
        <v>0.98039215686274506</v>
      </c>
      <c r="W44" s="29">
        <v>2.2000000000000002</v>
      </c>
      <c r="X44" s="24">
        <v>2.91</v>
      </c>
      <c r="Y44" s="24">
        <v>2.96</v>
      </c>
      <c r="Z44" s="24">
        <v>5.0529411764705889</v>
      </c>
      <c r="AA44" s="24">
        <v>5.101960784313726</v>
      </c>
      <c r="AB44" s="24">
        <v>5.052941176470588</v>
      </c>
      <c r="AC44" s="24">
        <v>5.1019607843137251</v>
      </c>
      <c r="AD44" t="str">
        <v>U1588A-43</v>
      </c>
      <c r="AE44" s="24">
        <v>12.422000000000001</v>
      </c>
      <c r="AF44" s="24">
        <v>-0.28399999999999997</v>
      </c>
      <c r="AG44" s="24">
        <v>4.7689411764705891</v>
      </c>
      <c r="AH44" s="24">
        <v>4.8179607843137262</v>
      </c>
      <c r="AI44" s="24">
        <v>4.7689411764705882</v>
      </c>
      <c r="AJ44" s="24">
        <v>4.8179607843137253</v>
      </c>
      <c r="AK44" s="38">
        <v>8.8817841970012523E-14</v>
      </c>
      <c r="AL44" s="38">
        <v>8.8817841970012523E-14</v>
      </c>
    </row>
    <row r="45" spans="1:38" x14ac:dyDescent="0.15">
      <c r="A45" t="str">
        <v>U1588A-7-1</v>
      </c>
      <c r="B45">
        <v>49.7</v>
      </c>
      <c r="C45" t="str">
        <v>U1588A-2-2</v>
      </c>
      <c r="D45" s="31">
        <v>3.68</v>
      </c>
      <c r="E45" s="29">
        <v>143</v>
      </c>
      <c r="F45" s="29">
        <v>148</v>
      </c>
      <c r="G45" s="24">
        <v>5.1100000000000003</v>
      </c>
      <c r="H45" s="24">
        <v>5.16</v>
      </c>
      <c r="I45" s="24">
        <v>5.1100000000000003</v>
      </c>
      <c r="J45" s="24">
        <v>5.16</v>
      </c>
      <c r="K45" s="18">
        <v>0</v>
      </c>
      <c r="L45" s="18">
        <v>0</v>
      </c>
      <c r="M45" t="str">
        <v>U1588A-44</v>
      </c>
      <c r="N45">
        <v>323.89999999999998</v>
      </c>
      <c r="O45">
        <v>4.9000000000000004</v>
      </c>
      <c r="P45">
        <v>6.45</v>
      </c>
      <c r="Q45">
        <v>132</v>
      </c>
      <c r="R45" s="24">
        <v>0.75968992248062017</v>
      </c>
      <c r="S45" s="24">
        <v>0.75757575757575757</v>
      </c>
      <c r="T45" t="str">
        <v>U1588A-2</v>
      </c>
      <c r="U45" s="24">
        <v>0.98039215686274517</v>
      </c>
      <c r="V45" s="24">
        <v>0.98039215686274506</v>
      </c>
      <c r="W45" s="29">
        <v>2.2000000000000002</v>
      </c>
      <c r="X45" s="24">
        <v>2.91</v>
      </c>
      <c r="Y45" s="24">
        <v>2.96</v>
      </c>
      <c r="Z45" s="24">
        <v>5.0529411764705889</v>
      </c>
      <c r="AA45" s="24">
        <v>5.101960784313726</v>
      </c>
      <c r="AB45" s="24">
        <v>5.052941176470588</v>
      </c>
      <c r="AC45" s="24">
        <v>5.1019607843137251</v>
      </c>
      <c r="AD45" t="str">
        <v>U1588A-44</v>
      </c>
      <c r="AE45" s="24">
        <v>12.624000000000001</v>
      </c>
      <c r="AF45" s="24">
        <v>-0.28399999999999997</v>
      </c>
      <c r="AG45" s="24">
        <v>4.7689411764705891</v>
      </c>
      <c r="AH45" s="24">
        <v>4.8179607843137262</v>
      </c>
      <c r="AI45" s="24">
        <v>4.7689411764705882</v>
      </c>
      <c r="AJ45" s="24">
        <v>4.8179607843137253</v>
      </c>
      <c r="AK45" s="38">
        <v>8.8817841970012523E-14</v>
      </c>
      <c r="AL45" s="38">
        <v>8.8817841970012523E-14</v>
      </c>
    </row>
    <row r="46" spans="1:38" x14ac:dyDescent="0.15">
      <c r="A46" t="str">
        <v>U1588A-7-2</v>
      </c>
      <c r="B46">
        <v>51.16</v>
      </c>
      <c r="C46" t="str">
        <v>U1588A-2-2</v>
      </c>
      <c r="D46" s="31">
        <v>3.68</v>
      </c>
      <c r="E46" s="29">
        <v>143</v>
      </c>
      <c r="F46" s="29">
        <v>148</v>
      </c>
      <c r="G46" s="24">
        <v>5.1100000000000003</v>
      </c>
      <c r="H46" s="24">
        <v>5.16</v>
      </c>
      <c r="I46" s="24">
        <v>5.1100000000000003</v>
      </c>
      <c r="J46" s="24">
        <v>5.16</v>
      </c>
      <c r="K46" s="18">
        <v>0</v>
      </c>
      <c r="L46" s="18">
        <v>0</v>
      </c>
      <c r="M46" t="str">
        <v>U1588A-45</v>
      </c>
      <c r="N46">
        <v>328.8</v>
      </c>
      <c r="O46">
        <v>4.8</v>
      </c>
      <c r="P46">
        <v>5.71</v>
      </c>
      <c r="Q46">
        <v>119</v>
      </c>
      <c r="R46" s="24">
        <v>0.84063047285464099</v>
      </c>
      <c r="S46" s="24">
        <v>0.84033613445378152</v>
      </c>
      <c r="T46" t="str">
        <v>U1588A-2</v>
      </c>
      <c r="U46" s="24">
        <v>0.98039215686274517</v>
      </c>
      <c r="V46" s="24">
        <v>0.98039215686274506</v>
      </c>
      <c r="W46" s="29">
        <v>2.2000000000000002</v>
      </c>
      <c r="X46" s="24">
        <v>2.91</v>
      </c>
      <c r="Y46" s="24">
        <v>2.96</v>
      </c>
      <c r="Z46" s="24">
        <v>5.0529411764705889</v>
      </c>
      <c r="AA46" s="24">
        <v>5.101960784313726</v>
      </c>
      <c r="AB46" s="24">
        <v>5.052941176470588</v>
      </c>
      <c r="AC46" s="24">
        <v>5.1019607843137251</v>
      </c>
      <c r="AD46" t="str">
        <v>U1588A-45</v>
      </c>
      <c r="AE46" s="24">
        <v>12.75</v>
      </c>
      <c r="AF46" s="24">
        <v>-0.28399999999999997</v>
      </c>
      <c r="AG46" s="24">
        <v>4.7689411764705891</v>
      </c>
      <c r="AH46" s="24">
        <v>4.8179607843137262</v>
      </c>
      <c r="AI46" s="24">
        <v>4.7689411764705882</v>
      </c>
      <c r="AJ46" s="24">
        <v>4.8179607843137253</v>
      </c>
      <c r="AK46" s="38">
        <v>8.8817841970012523E-14</v>
      </c>
      <c r="AL46" s="38">
        <v>8.8817841970012523E-14</v>
      </c>
    </row>
    <row r="47" spans="1:38" x14ac:dyDescent="0.15">
      <c r="A47" t="str">
        <v>U1588A-7-3</v>
      </c>
      <c r="B47">
        <v>52.65</v>
      </c>
      <c r="C47" t="str">
        <v>U1588A-2-2</v>
      </c>
      <c r="D47" s="31">
        <v>3.68</v>
      </c>
      <c r="E47" s="29">
        <v>143</v>
      </c>
      <c r="F47" s="29">
        <v>148</v>
      </c>
      <c r="G47" s="24">
        <v>5.1100000000000003</v>
      </c>
      <c r="H47" s="24">
        <v>5.16</v>
      </c>
      <c r="I47" s="24">
        <v>5.1100000000000003</v>
      </c>
      <c r="J47" s="24">
        <v>5.16</v>
      </c>
      <c r="K47" s="18">
        <v>0</v>
      </c>
      <c r="L47" s="18">
        <v>0</v>
      </c>
      <c r="M47" t="str">
        <v>U1588A-46</v>
      </c>
      <c r="N47">
        <v>333.6</v>
      </c>
      <c r="O47">
        <v>4.9000000000000004</v>
      </c>
      <c r="P47">
        <v>5.38</v>
      </c>
      <c r="Q47">
        <v>110</v>
      </c>
      <c r="R47" s="24">
        <v>0.91078066914498146</v>
      </c>
      <c r="S47" s="24">
        <v>0.90909090909090906</v>
      </c>
      <c r="T47" t="str">
        <v>U1588A-2</v>
      </c>
      <c r="U47" s="24">
        <v>0.98039215686274517</v>
      </c>
      <c r="V47" s="24">
        <v>0.98039215686274506</v>
      </c>
      <c r="W47" s="29">
        <v>2.2000000000000002</v>
      </c>
      <c r="X47" s="24">
        <v>2.91</v>
      </c>
      <c r="Y47" s="24">
        <v>2.96</v>
      </c>
      <c r="Z47" s="24">
        <v>5.0529411764705889</v>
      </c>
      <c r="AA47" s="24">
        <v>5.101960784313726</v>
      </c>
      <c r="AB47" s="24">
        <v>5.052941176470588</v>
      </c>
      <c r="AC47" s="24">
        <v>5.1019607843137251</v>
      </c>
      <c r="AD47" t="str">
        <v>U1588A-46</v>
      </c>
      <c r="AE47" s="24">
        <v>12.548</v>
      </c>
      <c r="AF47" s="24">
        <v>-0.28399999999999997</v>
      </c>
      <c r="AG47" s="24">
        <v>4.7689411764705891</v>
      </c>
      <c r="AH47" s="24">
        <v>4.8179607843137262</v>
      </c>
      <c r="AI47" s="24">
        <v>4.7689411764705882</v>
      </c>
      <c r="AJ47" s="24">
        <v>4.8179607843137253</v>
      </c>
      <c r="AK47" s="38">
        <v>8.8817841970012523E-14</v>
      </c>
      <c r="AL47" s="38">
        <v>8.8817841970012523E-14</v>
      </c>
    </row>
    <row r="48" spans="1:38" x14ac:dyDescent="0.15">
      <c r="A48" t="str">
        <v>U1588A-7-4</v>
      </c>
      <c r="B48">
        <v>54.16</v>
      </c>
      <c r="C48" t="str">
        <v>U1588A-2-2</v>
      </c>
      <c r="D48" s="31">
        <v>3.68</v>
      </c>
      <c r="E48" s="29">
        <v>143</v>
      </c>
      <c r="F48" s="29">
        <v>148</v>
      </c>
      <c r="G48" s="24">
        <v>5.1100000000000003</v>
      </c>
      <c r="H48" s="24">
        <v>5.16</v>
      </c>
      <c r="I48" s="24">
        <v>5.1100000000000003</v>
      </c>
      <c r="J48" s="24">
        <v>5.16</v>
      </c>
      <c r="K48" s="18">
        <v>0</v>
      </c>
      <c r="L48" s="18">
        <v>0</v>
      </c>
      <c r="M48" t="str">
        <v>U1588A-47</v>
      </c>
      <c r="N48">
        <v>338.5</v>
      </c>
      <c r="O48">
        <v>4.8</v>
      </c>
      <c r="P48">
        <v>6.04</v>
      </c>
      <c r="Q48">
        <v>126</v>
      </c>
      <c r="R48" s="24">
        <v>0.79470198675496684</v>
      </c>
      <c r="S48" s="24">
        <v>0.79365079365079361</v>
      </c>
      <c r="T48" t="str">
        <v>U1588A-2</v>
      </c>
      <c r="U48" s="24">
        <v>0.98039215686274517</v>
      </c>
      <c r="V48" s="24">
        <v>0.98039215686274506</v>
      </c>
      <c r="W48" s="29">
        <v>2.2000000000000002</v>
      </c>
      <c r="X48" s="24">
        <v>2.91</v>
      </c>
      <c r="Y48" s="24">
        <v>2.96</v>
      </c>
      <c r="Z48" s="24">
        <v>5.0529411764705889</v>
      </c>
      <c r="AA48" s="24">
        <v>5.101960784313726</v>
      </c>
      <c r="AB48" s="24">
        <v>5.052941176470588</v>
      </c>
      <c r="AC48" s="24">
        <v>5.1019607843137251</v>
      </c>
      <c r="AD48" t="str">
        <v>U1588A-47</v>
      </c>
      <c r="AE48" s="24">
        <v>12.472</v>
      </c>
      <c r="AF48" s="24">
        <v>-0.28399999999999997</v>
      </c>
      <c r="AG48" s="24">
        <v>4.7689411764705891</v>
      </c>
      <c r="AH48" s="24">
        <v>4.8179607843137262</v>
      </c>
      <c r="AI48" s="24">
        <v>4.7689411764705882</v>
      </c>
      <c r="AJ48" s="24">
        <v>4.8179607843137253</v>
      </c>
      <c r="AK48" s="38">
        <v>8.8817841970012523E-14</v>
      </c>
      <c r="AL48" s="38">
        <v>8.8817841970012523E-14</v>
      </c>
    </row>
    <row r="49" spans="1:38" x14ac:dyDescent="0.15">
      <c r="A49" t="str">
        <v>U1588A-7-5</v>
      </c>
      <c r="B49">
        <v>55.67</v>
      </c>
      <c r="C49" t="str">
        <v>U1588A-2-2</v>
      </c>
      <c r="D49" s="31">
        <v>3.68</v>
      </c>
      <c r="E49" s="29">
        <v>143</v>
      </c>
      <c r="F49" s="29">
        <v>148</v>
      </c>
      <c r="G49" s="24">
        <v>5.1100000000000003</v>
      </c>
      <c r="H49" s="24">
        <v>5.16</v>
      </c>
      <c r="I49" s="24">
        <v>5.1100000000000003</v>
      </c>
      <c r="J49" s="24">
        <v>5.16</v>
      </c>
      <c r="K49" s="18">
        <v>0</v>
      </c>
      <c r="L49" s="18">
        <v>0</v>
      </c>
      <c r="M49" t="str">
        <v>U1588A-48</v>
      </c>
      <c r="N49">
        <v>343.3</v>
      </c>
      <c r="O49">
        <v>4.9000000000000004</v>
      </c>
      <c r="P49">
        <v>6.16</v>
      </c>
      <c r="Q49">
        <v>126</v>
      </c>
      <c r="R49" s="24">
        <v>0.79545454545454553</v>
      </c>
      <c r="S49" s="24">
        <v>0.79365079365079361</v>
      </c>
      <c r="T49" t="str">
        <v>U1588A-2</v>
      </c>
      <c r="U49" s="24">
        <v>0.98039215686274517</v>
      </c>
      <c r="V49" s="24">
        <v>0.98039215686274506</v>
      </c>
      <c r="W49" s="29">
        <v>2.2000000000000002</v>
      </c>
      <c r="X49" s="24">
        <v>2.91</v>
      </c>
      <c r="Y49" s="24">
        <v>2.96</v>
      </c>
      <c r="Z49" s="24">
        <v>5.0529411764705889</v>
      </c>
      <c r="AA49" s="24">
        <v>5.101960784313726</v>
      </c>
      <c r="AB49" s="24">
        <v>5.052941176470588</v>
      </c>
      <c r="AC49" s="24">
        <v>5.1019607843137251</v>
      </c>
      <c r="AD49" t="str">
        <v>U1588A-48</v>
      </c>
      <c r="AE49" s="24">
        <v>13.327999999999999</v>
      </c>
      <c r="AF49" s="24">
        <v>-0.28399999999999997</v>
      </c>
      <c r="AG49" s="24">
        <v>4.7689411764705891</v>
      </c>
      <c r="AH49" s="24">
        <v>4.8179607843137262</v>
      </c>
      <c r="AI49" s="24">
        <v>4.7689411764705882</v>
      </c>
      <c r="AJ49" s="24">
        <v>4.8179607843137253</v>
      </c>
      <c r="AK49" s="38">
        <v>8.8817841970012523E-14</v>
      </c>
      <c r="AL49" s="38">
        <v>8.8817841970012523E-14</v>
      </c>
    </row>
    <row r="50" spans="1:38" x14ac:dyDescent="0.15">
      <c r="A50" t="str">
        <v>U1588A-7-6</v>
      </c>
      <c r="B50">
        <v>57.19</v>
      </c>
      <c r="C50" t="str">
        <v>U1588A-2-2</v>
      </c>
      <c r="D50" s="31">
        <v>3.68</v>
      </c>
      <c r="E50" s="29">
        <v>143</v>
      </c>
      <c r="F50" s="29">
        <v>148</v>
      </c>
      <c r="G50" s="24">
        <v>5.1100000000000003</v>
      </c>
      <c r="H50" s="24">
        <v>5.16</v>
      </c>
      <c r="I50" s="24">
        <v>5.1100000000000003</v>
      </c>
      <c r="J50" s="24">
        <v>5.16</v>
      </c>
      <c r="K50" s="18">
        <v>0</v>
      </c>
      <c r="L50" s="18">
        <v>0</v>
      </c>
      <c r="M50" t="str">
        <v>U1588A-49</v>
      </c>
      <c r="N50">
        <v>348.2</v>
      </c>
      <c r="O50">
        <v>4.8</v>
      </c>
      <c r="P50">
        <v>6.11</v>
      </c>
      <c r="Q50">
        <v>127</v>
      </c>
      <c r="R50" s="24">
        <v>0.78559738134206214</v>
      </c>
      <c r="S50" s="24">
        <v>0.78740157480314965</v>
      </c>
      <c r="T50" t="str">
        <v>U1588A-2</v>
      </c>
      <c r="U50" s="24">
        <v>0.98039215686274517</v>
      </c>
      <c r="V50" s="24">
        <v>0.98039215686274506</v>
      </c>
      <c r="W50" s="29">
        <v>2.2000000000000002</v>
      </c>
      <c r="X50" s="24">
        <v>2.91</v>
      </c>
      <c r="Y50" s="24">
        <v>2.96</v>
      </c>
      <c r="Z50" s="24">
        <v>5.0529411764705889</v>
      </c>
      <c r="AA50" s="24">
        <v>5.101960784313726</v>
      </c>
      <c r="AB50" s="24">
        <v>5.052941176470588</v>
      </c>
      <c r="AC50" s="24">
        <v>5.1019607843137251</v>
      </c>
      <c r="AD50" t="str">
        <v>U1588A-49</v>
      </c>
      <c r="AE50" s="24">
        <v>12.773999999999999</v>
      </c>
      <c r="AF50" s="24">
        <v>-0.28399999999999997</v>
      </c>
      <c r="AG50" s="24">
        <v>4.7689411764705891</v>
      </c>
      <c r="AH50" s="24">
        <v>4.8179607843137262</v>
      </c>
      <c r="AI50" s="24">
        <v>4.7689411764705882</v>
      </c>
      <c r="AJ50" s="24">
        <v>4.8179607843137253</v>
      </c>
      <c r="AK50" s="38">
        <v>8.8817841970012523E-14</v>
      </c>
      <c r="AL50" s="38">
        <v>8.8817841970012523E-14</v>
      </c>
    </row>
    <row r="51" spans="1:38" x14ac:dyDescent="0.15">
      <c r="A51" t="str">
        <v>U1588A-7-7</v>
      </c>
      <c r="B51">
        <v>58.71</v>
      </c>
      <c r="C51" t="str">
        <v>U1588A-2-3</v>
      </c>
      <c r="D51" s="31">
        <v>5.16</v>
      </c>
      <c r="E51" s="29">
        <v>20</v>
      </c>
      <c r="F51" s="29">
        <v>21</v>
      </c>
      <c r="G51" s="24">
        <v>5.36</v>
      </c>
      <c r="H51" s="24">
        <v>5.37</v>
      </c>
      <c r="I51" s="24">
        <v>5.36</v>
      </c>
      <c r="J51" s="24">
        <v>5.37</v>
      </c>
      <c r="K51" s="18">
        <v>0</v>
      </c>
      <c r="L51" s="18">
        <v>0</v>
      </c>
      <c r="M51" t="str">
        <v>U1588B-1</v>
      </c>
      <c r="N51">
        <v>0</v>
      </c>
      <c r="O51">
        <v>5.8</v>
      </c>
      <c r="P51">
        <v>5.85</v>
      </c>
      <c r="Q51">
        <v>101</v>
      </c>
      <c r="R51" s="24">
        <v>0.99145299145299148</v>
      </c>
      <c r="S51" s="24">
        <v>0.99009900990099009</v>
      </c>
      <c r="T51" t="str">
        <v>U1588A-2</v>
      </c>
      <c r="U51" s="24">
        <v>0.98039215686274517</v>
      </c>
      <c r="V51" s="24">
        <v>0.98039215686274506</v>
      </c>
      <c r="W51" s="29">
        <v>2.2000000000000002</v>
      </c>
      <c r="X51" s="24">
        <v>3.16</v>
      </c>
      <c r="Y51" s="24">
        <v>3.17</v>
      </c>
      <c r="Z51" s="24">
        <v>5.2980392156862752</v>
      </c>
      <c r="AA51" s="24">
        <v>5.3078431372549026</v>
      </c>
      <c r="AB51" s="24">
        <v>5.2980392156862752</v>
      </c>
      <c r="AC51" s="24">
        <v>5.3078431372549018</v>
      </c>
      <c r="AD51" t="str">
        <v>U1588B-1</v>
      </c>
      <c r="AE51" s="24">
        <v>0.10299999999999999</v>
      </c>
      <c r="AF51" s="24">
        <v>-0.28399999999999997</v>
      </c>
      <c r="AG51" s="24">
        <v>5.0140392156862754</v>
      </c>
      <c r="AH51" s="24">
        <v>5.0238431372549028</v>
      </c>
      <c r="AI51" s="24">
        <v>5.0140392156862754</v>
      </c>
      <c r="AJ51" s="24">
        <v>5.0238431372549019</v>
      </c>
      <c r="AK51" s="38">
        <v>0</v>
      </c>
      <c r="AL51" s="38">
        <v>8.8817841970012523E-14</v>
      </c>
    </row>
    <row r="52" spans="1:38" x14ac:dyDescent="0.15">
      <c r="A52" t="str">
        <v>U1588A-7-CC</v>
      </c>
      <c r="B52">
        <v>59.46</v>
      </c>
      <c r="C52" t="str">
        <v>U1588A-2-3</v>
      </c>
      <c r="D52" s="31">
        <v>5.16</v>
      </c>
      <c r="E52" s="29">
        <v>20</v>
      </c>
      <c r="F52" s="29">
        <v>21</v>
      </c>
      <c r="G52" s="24">
        <v>5.36</v>
      </c>
      <c r="H52" s="24">
        <v>5.37</v>
      </c>
      <c r="I52" s="24">
        <v>5.36</v>
      </c>
      <c r="J52" s="24">
        <v>5.37</v>
      </c>
      <c r="K52" s="18">
        <v>0</v>
      </c>
      <c r="L52" s="18">
        <v>0</v>
      </c>
      <c r="M52" t="str">
        <v>U1588B-2</v>
      </c>
      <c r="N52">
        <v>5.8</v>
      </c>
      <c r="O52">
        <v>9.5</v>
      </c>
      <c r="P52">
        <v>9.85</v>
      </c>
      <c r="Q52">
        <v>104</v>
      </c>
      <c r="R52" s="24">
        <v>0.96446700507614214</v>
      </c>
      <c r="S52" s="24">
        <v>0.96153846153846156</v>
      </c>
      <c r="T52" t="str">
        <v>U1588A-2</v>
      </c>
      <c r="U52" s="24">
        <v>0.98039215686274517</v>
      </c>
      <c r="V52" s="24">
        <v>0.98039215686274506</v>
      </c>
      <c r="W52" s="29">
        <v>2.2000000000000002</v>
      </c>
      <c r="X52" s="24">
        <v>3.16</v>
      </c>
      <c r="Y52" s="24">
        <v>3.17</v>
      </c>
      <c r="Z52" s="24">
        <v>5.2980392156862752</v>
      </c>
      <c r="AA52" s="24">
        <v>5.3078431372549026</v>
      </c>
      <c r="AB52" s="24">
        <v>5.2980392156862752</v>
      </c>
      <c r="AC52" s="24">
        <v>5.3078431372549018</v>
      </c>
      <c r="AD52" t="str">
        <v>U1588B-2</v>
      </c>
      <c r="AE52" s="24">
        <v>0.48799999999999999</v>
      </c>
      <c r="AF52" s="24">
        <v>-0.28399999999999997</v>
      </c>
      <c r="AG52" s="24">
        <v>5.0140392156862754</v>
      </c>
      <c r="AH52" s="24">
        <v>5.0238431372549028</v>
      </c>
      <c r="AI52" s="24">
        <v>5.0140392156862754</v>
      </c>
      <c r="AJ52" s="24">
        <v>5.0238431372549019</v>
      </c>
      <c r="AK52" s="38">
        <v>0</v>
      </c>
      <c r="AL52" s="38">
        <v>8.8817841970012523E-14</v>
      </c>
    </row>
    <row r="53" spans="1:38" x14ac:dyDescent="0.15">
      <c r="A53" t="str">
        <v>U1588A-8-1</v>
      </c>
      <c r="B53">
        <v>59.2</v>
      </c>
      <c r="C53" t="str">
        <v>U1588A-2-3</v>
      </c>
      <c r="D53" s="31">
        <v>5.16</v>
      </c>
      <c r="E53" s="29">
        <v>20</v>
      </c>
      <c r="F53" s="29">
        <v>20</v>
      </c>
      <c r="G53" s="24">
        <v>5.36</v>
      </c>
      <c r="H53" s="24">
        <v>5.36</v>
      </c>
      <c r="I53" s="24">
        <v>5.36</v>
      </c>
      <c r="J53" s="24">
        <v>5.36</v>
      </c>
      <c r="K53" s="18">
        <v>0</v>
      </c>
      <c r="L53" s="18">
        <v>0</v>
      </c>
      <c r="M53" t="str">
        <v>U1588B-3</v>
      </c>
      <c r="N53">
        <v>15.3</v>
      </c>
      <c r="O53">
        <v>9.5</v>
      </c>
      <c r="P53">
        <v>9.68</v>
      </c>
      <c r="Q53">
        <v>102</v>
      </c>
      <c r="R53" s="24">
        <v>0.98140495867768596</v>
      </c>
      <c r="S53" s="24">
        <v>0.98039215686274506</v>
      </c>
      <c r="T53" t="str">
        <v>U1588A-2</v>
      </c>
      <c r="U53" s="24">
        <v>0.98039215686274517</v>
      </c>
      <c r="V53" s="24">
        <v>0.98039215686274506</v>
      </c>
      <c r="W53" s="29">
        <v>2.2000000000000002</v>
      </c>
      <c r="X53" s="24">
        <v>3.16</v>
      </c>
      <c r="Y53" s="24">
        <v>3.16</v>
      </c>
      <c r="Z53" s="24">
        <v>5.2980392156862752</v>
      </c>
      <c r="AA53" s="24">
        <v>5.2980392156862752</v>
      </c>
      <c r="AB53" s="24">
        <v>5.2980392156862752</v>
      </c>
      <c r="AC53" s="24">
        <v>5.2980392156862752</v>
      </c>
      <c r="AD53" t="str">
        <v>U1588B-3</v>
      </c>
      <c r="AE53" s="24">
        <v>-0.114</v>
      </c>
      <c r="AF53" s="24">
        <v>-0.28399999999999997</v>
      </c>
      <c r="AG53" s="24">
        <v>5.0140392156862754</v>
      </c>
      <c r="AH53" s="24">
        <v>5.0140392156862754</v>
      </c>
      <c r="AI53" s="24">
        <v>5.0140392156862754</v>
      </c>
      <c r="AJ53" s="24">
        <v>5.0140392156862754</v>
      </c>
      <c r="AK53" s="38">
        <v>0</v>
      </c>
      <c r="AL53" s="38">
        <v>0</v>
      </c>
    </row>
    <row r="54" spans="1:38" x14ac:dyDescent="0.15">
      <c r="A54" t="str">
        <v>U1588A-8-2</v>
      </c>
      <c r="B54">
        <v>60.66</v>
      </c>
      <c r="C54" t="str">
        <v>U1588A-2-3</v>
      </c>
      <c r="D54" s="31">
        <v>5.16</v>
      </c>
      <c r="E54" s="29">
        <v>53</v>
      </c>
      <c r="F54" s="29">
        <v>55</v>
      </c>
      <c r="G54" s="24">
        <v>5.69</v>
      </c>
      <c r="H54" s="24">
        <v>5.71</v>
      </c>
      <c r="I54" s="24">
        <v>5.69</v>
      </c>
      <c r="J54" s="24">
        <v>5.71</v>
      </c>
      <c r="K54" s="18">
        <v>0</v>
      </c>
      <c r="L54" s="18">
        <v>0</v>
      </c>
      <c r="M54" t="str">
        <v>U1588B-4</v>
      </c>
      <c r="N54">
        <v>24.8</v>
      </c>
      <c r="O54">
        <v>9.5</v>
      </c>
      <c r="P54">
        <v>9.92</v>
      </c>
      <c r="Q54">
        <v>104</v>
      </c>
      <c r="R54" s="24">
        <v>0.95766129032258063</v>
      </c>
      <c r="S54" s="24">
        <v>0.96153846153846156</v>
      </c>
      <c r="T54" t="str">
        <v>U1588A-2</v>
      </c>
      <c r="U54" s="24">
        <v>0.98039215686274517</v>
      </c>
      <c r="V54" s="24">
        <v>0.98039215686274506</v>
      </c>
      <c r="W54" s="29">
        <v>2.2000000000000002</v>
      </c>
      <c r="X54" s="24">
        <v>3.49</v>
      </c>
      <c r="Y54" s="24">
        <v>3.51</v>
      </c>
      <c r="Z54" s="24">
        <v>5.6215686274509808</v>
      </c>
      <c r="AA54" s="24">
        <v>5.6411764705882357</v>
      </c>
      <c r="AB54" s="24">
        <v>5.6215686274509808</v>
      </c>
      <c r="AC54" s="24">
        <v>5.6411764705882348</v>
      </c>
      <c r="AD54" t="str">
        <v>U1588B-4</v>
      </c>
      <c r="AE54" s="24">
        <v>4.1000000000000002E-2</v>
      </c>
      <c r="AF54" s="24">
        <v>-0.28399999999999997</v>
      </c>
      <c r="AG54" s="24">
        <v>5.337568627450981</v>
      </c>
      <c r="AH54" s="24">
        <v>5.3571764705882359</v>
      </c>
      <c r="AI54" s="24">
        <v>5.337568627450981</v>
      </c>
      <c r="AJ54" s="24">
        <v>5.357176470588235</v>
      </c>
      <c r="AK54" s="38">
        <v>0</v>
      </c>
      <c r="AL54" s="38">
        <v>8.8817841970012523E-14</v>
      </c>
    </row>
    <row r="55" spans="1:38" x14ac:dyDescent="0.15">
      <c r="A55" t="str">
        <v>U1588A-8-3</v>
      </c>
      <c r="B55">
        <v>62.13</v>
      </c>
      <c r="C55" t="str">
        <v>U1588A-2-3</v>
      </c>
      <c r="D55" s="31">
        <v>5.16</v>
      </c>
      <c r="E55" s="29">
        <v>67</v>
      </c>
      <c r="F55" s="29">
        <v>69</v>
      </c>
      <c r="G55" s="24">
        <v>5.83</v>
      </c>
      <c r="H55" s="24">
        <v>5.85</v>
      </c>
      <c r="I55" s="24">
        <v>5.83</v>
      </c>
      <c r="J55" s="24">
        <v>5.85</v>
      </c>
      <c r="K55" s="18">
        <v>0</v>
      </c>
      <c r="L55" s="18">
        <v>0</v>
      </c>
      <c r="M55" t="str">
        <v>U1588B-5</v>
      </c>
      <c r="N55">
        <v>34.299999999999997</v>
      </c>
      <c r="O55">
        <v>9.5</v>
      </c>
      <c r="P55">
        <v>9.5500000000000007</v>
      </c>
      <c r="Q55">
        <v>101</v>
      </c>
      <c r="R55" s="24">
        <v>0.9947643979057591</v>
      </c>
      <c r="S55" s="24">
        <v>0.99009900990099009</v>
      </c>
      <c r="T55" t="str">
        <v>U1588A-2</v>
      </c>
      <c r="U55" s="24">
        <v>0.98039215686274517</v>
      </c>
      <c r="V55" s="24">
        <v>0.98039215686274506</v>
      </c>
      <c r="W55" s="29">
        <v>2.2000000000000002</v>
      </c>
      <c r="X55" s="24">
        <v>3.63</v>
      </c>
      <c r="Y55" s="24">
        <v>3.6499999999999995</v>
      </c>
      <c r="Z55" s="24">
        <v>5.7588235294117656</v>
      </c>
      <c r="AA55" s="24">
        <v>5.7784313725490195</v>
      </c>
      <c r="AB55" s="24">
        <v>5.7588235294117647</v>
      </c>
      <c r="AC55" s="24">
        <v>5.7784313725490186</v>
      </c>
      <c r="AD55" t="str">
        <v>U1588B-5</v>
      </c>
      <c r="AE55" s="24">
        <v>0.19600000000000001</v>
      </c>
      <c r="AF55" s="24">
        <v>-0.28399999999999997</v>
      </c>
      <c r="AG55" s="24">
        <v>5.4748235294117658</v>
      </c>
      <c r="AH55" s="24">
        <v>5.4944313725490197</v>
      </c>
      <c r="AI55" s="24">
        <v>5.4748235294117649</v>
      </c>
      <c r="AJ55" s="24">
        <v>5.4944313725490188</v>
      </c>
      <c r="AK55" s="38">
        <v>8.8817841970012523E-14</v>
      </c>
      <c r="AL55" s="38">
        <v>8.8817841970012523E-14</v>
      </c>
    </row>
    <row r="56" spans="1:38" x14ac:dyDescent="0.15">
      <c r="A56" t="str">
        <v>U1588A-8-4</v>
      </c>
      <c r="B56">
        <v>63.64</v>
      </c>
      <c r="C56" t="str">
        <v>U1588A-2-3</v>
      </c>
      <c r="D56" s="31">
        <v>5.16</v>
      </c>
      <c r="E56" s="29">
        <v>78</v>
      </c>
      <c r="F56" s="29">
        <v>78</v>
      </c>
      <c r="G56" s="24">
        <v>5.94</v>
      </c>
      <c r="H56" s="24">
        <v>5.94</v>
      </c>
      <c r="I56" s="24">
        <v>5.94</v>
      </c>
      <c r="J56" s="24">
        <v>5.94</v>
      </c>
      <c r="K56" s="18">
        <v>0</v>
      </c>
      <c r="L56" s="18">
        <v>0</v>
      </c>
      <c r="M56" t="str">
        <v>U1588B-6</v>
      </c>
      <c r="N56">
        <v>43.8</v>
      </c>
      <c r="O56">
        <v>9.5</v>
      </c>
      <c r="P56">
        <v>10.1</v>
      </c>
      <c r="Q56">
        <v>104</v>
      </c>
      <c r="R56" s="24">
        <v>0.94059405940594065</v>
      </c>
      <c r="S56" s="24">
        <v>0.96153846153846156</v>
      </c>
      <c r="T56" t="str">
        <v>U1588A-2</v>
      </c>
      <c r="U56" s="24">
        <v>0.98039215686274517</v>
      </c>
      <c r="V56" s="24">
        <v>0.98039215686274506</v>
      </c>
      <c r="W56" s="29">
        <v>2.2000000000000002</v>
      </c>
      <c r="X56" s="24">
        <v>3.74</v>
      </c>
      <c r="Y56" s="24">
        <v>3.74</v>
      </c>
      <c r="Z56" s="24">
        <v>5.8666666666666671</v>
      </c>
      <c r="AA56" s="24">
        <v>5.8666666666666671</v>
      </c>
      <c r="AB56" s="24">
        <v>5.8666666666666671</v>
      </c>
      <c r="AC56" s="24">
        <v>5.8666666666666671</v>
      </c>
      <c r="AD56" t="str">
        <v>U1588B-6</v>
      </c>
      <c r="AE56" s="24">
        <v>2.8000000000000001E-2</v>
      </c>
      <c r="AF56" s="24">
        <v>-0.28399999999999997</v>
      </c>
      <c r="AG56" s="24">
        <v>5.5826666666666673</v>
      </c>
      <c r="AH56" s="24">
        <v>5.5826666666666673</v>
      </c>
      <c r="AI56" s="24">
        <v>5.5826666666666673</v>
      </c>
      <c r="AJ56" s="24">
        <v>5.5826666666666673</v>
      </c>
      <c r="AK56" s="38">
        <v>0</v>
      </c>
      <c r="AL56" s="38">
        <v>0</v>
      </c>
    </row>
    <row r="57" spans="1:38" x14ac:dyDescent="0.15">
      <c r="A57" t="str">
        <v>U1588A-8-5</v>
      </c>
      <c r="B57">
        <v>65.12</v>
      </c>
      <c r="C57" t="str">
        <v>U1588A-2-3</v>
      </c>
      <c r="D57" s="31">
        <v>5.16</v>
      </c>
      <c r="E57" s="29">
        <v>142</v>
      </c>
      <c r="F57" s="29">
        <v>147</v>
      </c>
      <c r="G57" s="24">
        <v>6.58</v>
      </c>
      <c r="H57" s="24">
        <v>6.63</v>
      </c>
      <c r="I57" s="24">
        <v>6.58</v>
      </c>
      <c r="J57" s="24">
        <v>6.63</v>
      </c>
      <c r="K57" s="18">
        <v>0</v>
      </c>
      <c r="L57" s="18">
        <v>0</v>
      </c>
      <c r="M57" t="str">
        <v>U1588B-7</v>
      </c>
      <c r="N57">
        <v>53.3</v>
      </c>
      <c r="O57">
        <v>9.5</v>
      </c>
      <c r="P57">
        <v>10.23</v>
      </c>
      <c r="Q57">
        <v>106</v>
      </c>
      <c r="R57" s="24">
        <v>0.92864125122189634</v>
      </c>
      <c r="S57" s="24">
        <v>0.94339622641509435</v>
      </c>
      <c r="T57" t="str">
        <v>U1588A-2</v>
      </c>
      <c r="U57" s="24">
        <v>0.98039215686274517</v>
      </c>
      <c r="V57" s="24">
        <v>0.98039215686274506</v>
      </c>
      <c r="W57" s="29">
        <v>2.2000000000000002</v>
      </c>
      <c r="X57" s="24">
        <v>4.38</v>
      </c>
      <c r="Y57" s="24">
        <v>4.43</v>
      </c>
      <c r="Z57" s="24">
        <v>6.4941176470588236</v>
      </c>
      <c r="AA57" s="24">
        <v>6.5431372549019606</v>
      </c>
      <c r="AB57" s="24">
        <v>6.4941176470588236</v>
      </c>
      <c r="AC57" s="24">
        <v>6.5431372549019606</v>
      </c>
      <c r="AD57" t="str">
        <v>U1588B-7</v>
      </c>
      <c r="AE57" s="24">
        <v>0.52300000000000002</v>
      </c>
      <c r="AF57" s="24">
        <v>-0.28399999999999997</v>
      </c>
      <c r="AG57" s="24">
        <v>6.2101176470588237</v>
      </c>
      <c r="AH57" s="24">
        <v>6.2591372549019608</v>
      </c>
      <c r="AI57" s="24">
        <v>6.2101176470588237</v>
      </c>
      <c r="AJ57" s="24">
        <v>6.2591372549019608</v>
      </c>
      <c r="AK57" s="38">
        <v>0</v>
      </c>
      <c r="AL57" s="38">
        <v>0</v>
      </c>
    </row>
    <row r="58" spans="1:38" x14ac:dyDescent="0.15">
      <c r="A58" t="str">
        <v>U1588A-8-6</v>
      </c>
      <c r="B58">
        <v>66.67</v>
      </c>
      <c r="C58" t="str">
        <v>U1588A-2-3</v>
      </c>
      <c r="D58" s="31">
        <v>5.16</v>
      </c>
      <c r="E58" s="29">
        <v>142</v>
      </c>
      <c r="F58" s="29">
        <v>147</v>
      </c>
      <c r="G58" s="24">
        <v>6.58</v>
      </c>
      <c r="H58" s="24">
        <v>6.63</v>
      </c>
      <c r="I58" s="24">
        <v>6.58</v>
      </c>
      <c r="J58" s="24">
        <v>6.63</v>
      </c>
      <c r="K58" s="18">
        <v>0</v>
      </c>
      <c r="L58" s="18">
        <v>0</v>
      </c>
      <c r="M58" t="str">
        <v>U1588B-8</v>
      </c>
      <c r="N58">
        <v>62.8</v>
      </c>
      <c r="O58">
        <v>9.5</v>
      </c>
      <c r="P58">
        <v>10.62</v>
      </c>
      <c r="Q58">
        <v>112</v>
      </c>
      <c r="R58" s="24">
        <v>0.8945386064030133</v>
      </c>
      <c r="S58" s="24">
        <v>0.8928571428571429</v>
      </c>
      <c r="T58" t="str">
        <v>U1588A-2</v>
      </c>
      <c r="U58" s="24">
        <v>0.98039215686274517</v>
      </c>
      <c r="V58" s="24">
        <v>0.98039215686274506</v>
      </c>
      <c r="W58" s="29">
        <v>2.2000000000000002</v>
      </c>
      <c r="X58" s="24">
        <v>4.38</v>
      </c>
      <c r="Y58" s="24">
        <v>4.43</v>
      </c>
      <c r="Z58" s="24">
        <v>6.4941176470588236</v>
      </c>
      <c r="AA58" s="24">
        <v>6.5431372549019606</v>
      </c>
      <c r="AB58" s="24">
        <v>6.4941176470588236</v>
      </c>
      <c r="AC58" s="24">
        <v>6.5431372549019606</v>
      </c>
      <c r="AD58" t="str">
        <v>U1588B-8</v>
      </c>
      <c r="AE58" s="24">
        <v>1.3280000000000001</v>
      </c>
      <c r="AF58" s="24">
        <v>-0.28399999999999997</v>
      </c>
      <c r="AG58" s="24">
        <v>6.2101176470588237</v>
      </c>
      <c r="AH58" s="24">
        <v>6.2591372549019608</v>
      </c>
      <c r="AI58" s="24">
        <v>6.2101176470588237</v>
      </c>
      <c r="AJ58" s="24">
        <v>6.2591372549019608</v>
      </c>
      <c r="AK58" s="38">
        <v>0</v>
      </c>
      <c r="AL58" s="38">
        <v>0</v>
      </c>
    </row>
    <row r="59" spans="1:38" x14ac:dyDescent="0.15">
      <c r="A59" t="str">
        <v>U1588A-8-7</v>
      </c>
      <c r="B59">
        <v>68.19</v>
      </c>
      <c r="C59" t="str">
        <v>U1588A-2-3</v>
      </c>
      <c r="D59" s="31">
        <v>5.16</v>
      </c>
      <c r="E59" s="29">
        <v>142</v>
      </c>
      <c r="F59" s="29">
        <v>147</v>
      </c>
      <c r="G59" s="24">
        <v>6.58</v>
      </c>
      <c r="H59" s="24">
        <v>6.63</v>
      </c>
      <c r="I59" s="24">
        <v>6.58</v>
      </c>
      <c r="J59" s="24">
        <v>6.63</v>
      </c>
      <c r="K59" s="18">
        <v>0</v>
      </c>
      <c r="L59" s="18">
        <v>0</v>
      </c>
      <c r="M59" t="str">
        <v>U1588B-9</v>
      </c>
      <c r="N59">
        <v>72.3</v>
      </c>
      <c r="O59">
        <v>9.5</v>
      </c>
      <c r="P59">
        <v>10.47</v>
      </c>
      <c r="Q59">
        <v>110</v>
      </c>
      <c r="R59" s="24">
        <v>0.90735434574976115</v>
      </c>
      <c r="S59" s="24">
        <v>0.90909090909090906</v>
      </c>
      <c r="T59" t="str">
        <v>U1588A-2</v>
      </c>
      <c r="U59" s="24">
        <v>0.98039215686274517</v>
      </c>
      <c r="V59" s="24">
        <v>0.98039215686274506</v>
      </c>
      <c r="W59" s="29">
        <v>2.2000000000000002</v>
      </c>
      <c r="X59" s="24">
        <v>4.38</v>
      </c>
      <c r="Y59" s="24">
        <v>4.43</v>
      </c>
      <c r="Z59" s="24">
        <v>6.4941176470588236</v>
      </c>
      <c r="AA59" s="24">
        <v>6.5431372549019606</v>
      </c>
      <c r="AB59" s="24">
        <v>6.4941176470588236</v>
      </c>
      <c r="AC59" s="24">
        <v>6.5431372549019606</v>
      </c>
      <c r="AD59" t="str">
        <v>U1588B-9</v>
      </c>
      <c r="AE59" s="24">
        <v>1.3819999999999999</v>
      </c>
      <c r="AF59" s="24">
        <v>-0.28399999999999997</v>
      </c>
      <c r="AG59" s="24">
        <v>6.2101176470588237</v>
      </c>
      <c r="AH59" s="24">
        <v>6.2591372549019608</v>
      </c>
      <c r="AI59" s="24">
        <v>6.2101176470588237</v>
      </c>
      <c r="AJ59" s="24">
        <v>6.2591372549019608</v>
      </c>
      <c r="AK59" s="38">
        <v>0</v>
      </c>
      <c r="AL59" s="38">
        <v>0</v>
      </c>
    </row>
    <row r="60" spans="1:38" x14ac:dyDescent="0.15">
      <c r="A60" t="str">
        <v>U1588A-8-CC</v>
      </c>
      <c r="B60">
        <v>69.16</v>
      </c>
      <c r="C60" t="str">
        <v>U1588A-2-3</v>
      </c>
      <c r="D60" s="31">
        <v>5.16</v>
      </c>
      <c r="E60" s="29">
        <v>142</v>
      </c>
      <c r="F60" s="29">
        <v>147</v>
      </c>
      <c r="G60" s="24">
        <v>6.58</v>
      </c>
      <c r="H60" s="24">
        <v>6.63</v>
      </c>
      <c r="I60" s="24">
        <v>6.58</v>
      </c>
      <c r="J60" s="24">
        <v>6.63</v>
      </c>
      <c r="K60" s="18">
        <v>0</v>
      </c>
      <c r="L60" s="18">
        <v>0</v>
      </c>
      <c r="M60" t="str">
        <v>U1588B-10</v>
      </c>
      <c r="N60">
        <v>81.8</v>
      </c>
      <c r="O60">
        <v>4.8</v>
      </c>
      <c r="P60">
        <v>6.47</v>
      </c>
      <c r="Q60">
        <v>135</v>
      </c>
      <c r="R60" s="24">
        <v>0.74188562596599694</v>
      </c>
      <c r="S60" s="24">
        <v>0.7407407407407407</v>
      </c>
      <c r="T60" t="str">
        <v>U1588A-2</v>
      </c>
      <c r="U60" s="24">
        <v>0.98039215686274517</v>
      </c>
      <c r="V60" s="24">
        <v>0.98039215686274506</v>
      </c>
      <c r="W60" s="29">
        <v>2.2000000000000002</v>
      </c>
      <c r="X60" s="24">
        <v>4.38</v>
      </c>
      <c r="Y60" s="24">
        <v>4.43</v>
      </c>
      <c r="Z60" s="24">
        <v>6.4941176470588236</v>
      </c>
      <c r="AA60" s="24">
        <v>6.5431372549019606</v>
      </c>
      <c r="AB60" s="24">
        <v>6.4941176470588236</v>
      </c>
      <c r="AC60" s="24">
        <v>6.5431372549019606</v>
      </c>
      <c r="AD60" t="str">
        <v>U1588B-10</v>
      </c>
      <c r="AE60" s="24">
        <v>2.3140000000000001</v>
      </c>
      <c r="AF60" s="24">
        <v>-0.28399999999999997</v>
      </c>
      <c r="AG60" s="24">
        <v>6.2101176470588237</v>
      </c>
      <c r="AH60" s="24">
        <v>6.2591372549019608</v>
      </c>
      <c r="AI60" s="24">
        <v>6.2101176470588237</v>
      </c>
      <c r="AJ60" s="24">
        <v>6.2591372549019608</v>
      </c>
      <c r="AK60" s="38">
        <v>0</v>
      </c>
      <c r="AL60" s="38">
        <v>0</v>
      </c>
    </row>
    <row r="61" spans="1:38" x14ac:dyDescent="0.15">
      <c r="A61" t="str">
        <v>U1588A-9-1</v>
      </c>
      <c r="B61">
        <v>68.7</v>
      </c>
      <c r="C61" t="str">
        <v>U1588A-2-3</v>
      </c>
      <c r="D61" s="31">
        <v>5.16</v>
      </c>
      <c r="E61" s="29">
        <v>142</v>
      </c>
      <c r="F61" s="29">
        <v>147</v>
      </c>
      <c r="G61" s="24">
        <v>6.58</v>
      </c>
      <c r="H61" s="24">
        <v>6.63</v>
      </c>
      <c r="I61" s="24">
        <v>6.58</v>
      </c>
      <c r="J61" s="24">
        <v>6.63</v>
      </c>
      <c r="K61" s="18">
        <v>0</v>
      </c>
      <c r="L61" s="18">
        <v>0</v>
      </c>
      <c r="M61" t="str">
        <v>U1588B-11</v>
      </c>
      <c r="N61">
        <v>86.6</v>
      </c>
      <c r="O61">
        <v>4.9000000000000004</v>
      </c>
      <c r="P61">
        <v>6.09</v>
      </c>
      <c r="Q61">
        <v>124</v>
      </c>
      <c r="R61" s="24">
        <v>0.80459770114942541</v>
      </c>
      <c r="S61" s="24">
        <v>0.80645161290322576</v>
      </c>
      <c r="T61" t="str">
        <v>U1588A-2</v>
      </c>
      <c r="U61" s="24">
        <v>0.98039215686274517</v>
      </c>
      <c r="V61" s="24">
        <v>0.98039215686274506</v>
      </c>
      <c r="W61" s="29">
        <v>2.2000000000000002</v>
      </c>
      <c r="X61" s="24">
        <v>4.38</v>
      </c>
      <c r="Y61" s="24">
        <v>4.43</v>
      </c>
      <c r="Z61" s="24">
        <v>6.4941176470588236</v>
      </c>
      <c r="AA61" s="24">
        <v>6.5431372549019606</v>
      </c>
      <c r="AB61" s="24">
        <v>6.4941176470588236</v>
      </c>
      <c r="AC61" s="24">
        <v>6.5431372549019606</v>
      </c>
      <c r="AD61" t="str">
        <v>U1588B-11</v>
      </c>
      <c r="AE61" s="24">
        <v>2.6389999999999998</v>
      </c>
      <c r="AF61" s="24">
        <v>-0.28399999999999997</v>
      </c>
      <c r="AG61" s="24">
        <v>6.2101176470588237</v>
      </c>
      <c r="AH61" s="24">
        <v>6.2591372549019608</v>
      </c>
      <c r="AI61" s="24">
        <v>6.2101176470588237</v>
      </c>
      <c r="AJ61" s="24">
        <v>6.2591372549019608</v>
      </c>
      <c r="AK61" s="38">
        <v>0</v>
      </c>
      <c r="AL61" s="38">
        <v>0</v>
      </c>
    </row>
    <row r="62" spans="1:38" x14ac:dyDescent="0.15">
      <c r="A62" t="str">
        <v>U1588A-9-2</v>
      </c>
      <c r="B62">
        <v>70.13</v>
      </c>
      <c r="C62" t="str">
        <v>U1588A-2-3</v>
      </c>
      <c r="D62" s="31">
        <v>5.16</v>
      </c>
      <c r="E62" s="29">
        <v>142</v>
      </c>
      <c r="F62" s="29">
        <v>147</v>
      </c>
      <c r="G62" s="24">
        <v>6.58</v>
      </c>
      <c r="H62" s="24">
        <v>6.63</v>
      </c>
      <c r="I62" s="24">
        <v>6.58</v>
      </c>
      <c r="J62" s="24">
        <v>6.63</v>
      </c>
      <c r="K62" s="18">
        <v>0</v>
      </c>
      <c r="L62" s="18">
        <v>0</v>
      </c>
      <c r="M62" t="str">
        <v>U1588B-12</v>
      </c>
      <c r="N62">
        <v>91.5</v>
      </c>
      <c r="O62">
        <v>4.8</v>
      </c>
      <c r="P62">
        <v>7.4</v>
      </c>
      <c r="Q62">
        <v>154</v>
      </c>
      <c r="R62" s="24">
        <v>0.64864864864864857</v>
      </c>
      <c r="S62" s="24">
        <v>0.64935064935064934</v>
      </c>
      <c r="T62" t="str">
        <v>U1588A-2</v>
      </c>
      <c r="U62" s="24">
        <v>0.98039215686274517</v>
      </c>
      <c r="V62" s="24">
        <v>0.98039215686274506</v>
      </c>
      <c r="W62" s="29">
        <v>2.2000000000000002</v>
      </c>
      <c r="X62" s="24">
        <v>4.38</v>
      </c>
      <c r="Y62" s="24">
        <v>4.43</v>
      </c>
      <c r="Z62" s="24">
        <v>6.4941176470588236</v>
      </c>
      <c r="AA62" s="24">
        <v>6.5431372549019606</v>
      </c>
      <c r="AB62" s="24">
        <v>6.4941176470588236</v>
      </c>
      <c r="AC62" s="24">
        <v>6.5431372549019606</v>
      </c>
      <c r="AD62" t="str">
        <v>U1588B-12</v>
      </c>
      <c r="AE62" s="24">
        <v>3.4950000000000001</v>
      </c>
      <c r="AF62" s="24">
        <v>-0.28399999999999997</v>
      </c>
      <c r="AG62" s="24">
        <v>6.2101176470588237</v>
      </c>
      <c r="AH62" s="24">
        <v>6.2591372549019608</v>
      </c>
      <c r="AI62" s="24">
        <v>6.2101176470588237</v>
      </c>
      <c r="AJ62" s="24">
        <v>6.2591372549019608</v>
      </c>
      <c r="AK62" s="38">
        <v>0</v>
      </c>
      <c r="AL62" s="38">
        <v>0</v>
      </c>
    </row>
    <row r="63" spans="1:38" x14ac:dyDescent="0.15">
      <c r="A63" t="str">
        <v>U1588A-9-3</v>
      </c>
      <c r="B63">
        <v>71.45</v>
      </c>
      <c r="C63" t="str">
        <v>U1588A-2-3</v>
      </c>
      <c r="D63" s="31">
        <v>5.16</v>
      </c>
      <c r="E63" s="29">
        <v>142</v>
      </c>
      <c r="F63" s="29">
        <v>147</v>
      </c>
      <c r="G63" s="24">
        <v>6.58</v>
      </c>
      <c r="H63" s="24">
        <v>6.63</v>
      </c>
      <c r="I63" s="24">
        <v>6.58</v>
      </c>
      <c r="J63" s="24">
        <v>6.63</v>
      </c>
      <c r="K63" s="18">
        <v>0</v>
      </c>
      <c r="L63" s="18">
        <v>0</v>
      </c>
      <c r="M63" t="str">
        <v>U1588B-13</v>
      </c>
      <c r="N63">
        <v>96.3</v>
      </c>
      <c r="O63">
        <v>4.9000000000000004</v>
      </c>
      <c r="P63">
        <v>6.43</v>
      </c>
      <c r="Q63">
        <v>131</v>
      </c>
      <c r="R63" s="24">
        <v>0.76205287713841374</v>
      </c>
      <c r="S63" s="24">
        <v>0.76335877862595425</v>
      </c>
      <c r="T63" t="str">
        <v>U1588A-2</v>
      </c>
      <c r="U63" s="24">
        <v>0.98039215686274517</v>
      </c>
      <c r="V63" s="24">
        <v>0.98039215686274506</v>
      </c>
      <c r="W63" s="29">
        <v>2.2000000000000002</v>
      </c>
      <c r="X63" s="24">
        <v>4.38</v>
      </c>
      <c r="Y63" s="24">
        <v>4.43</v>
      </c>
      <c r="Z63" s="24">
        <v>6.4941176470588236</v>
      </c>
      <c r="AA63" s="24">
        <v>6.5431372549019606</v>
      </c>
      <c r="AB63" s="24">
        <v>6.4941176470588236</v>
      </c>
      <c r="AC63" s="24">
        <v>6.5431372549019606</v>
      </c>
      <c r="AD63" t="str">
        <v>U1588B-13</v>
      </c>
      <c r="AE63" s="24">
        <v>2.34</v>
      </c>
      <c r="AF63" s="24">
        <v>-0.28399999999999997</v>
      </c>
      <c r="AG63" s="24">
        <v>6.2101176470588237</v>
      </c>
      <c r="AH63" s="24">
        <v>6.2591372549019608</v>
      </c>
      <c r="AI63" s="24">
        <v>6.2101176470588237</v>
      </c>
      <c r="AJ63" s="24">
        <v>6.2591372549019608</v>
      </c>
      <c r="AK63" s="38">
        <v>0</v>
      </c>
      <c r="AL63" s="38">
        <v>0</v>
      </c>
    </row>
    <row r="64" spans="1:38" x14ac:dyDescent="0.15">
      <c r="A64" t="str">
        <v>U1588A-9-4</v>
      </c>
      <c r="B64">
        <v>72.78</v>
      </c>
      <c r="C64" t="str">
        <v>U1588A-2-3</v>
      </c>
      <c r="D64" s="31">
        <v>5.16</v>
      </c>
      <c r="E64" s="29">
        <v>142</v>
      </c>
      <c r="F64" s="29">
        <v>147</v>
      </c>
      <c r="G64" s="24">
        <v>6.58</v>
      </c>
      <c r="H64" s="24">
        <v>6.63</v>
      </c>
      <c r="I64" s="24">
        <v>6.58</v>
      </c>
      <c r="J64" s="24">
        <v>6.63</v>
      </c>
      <c r="K64" s="18">
        <v>0</v>
      </c>
      <c r="L64" s="18">
        <v>0</v>
      </c>
      <c r="M64" t="str">
        <v>U1588B-14</v>
      </c>
      <c r="N64">
        <v>101.2</v>
      </c>
      <c r="O64">
        <v>4.8</v>
      </c>
      <c r="P64">
        <v>7.79</v>
      </c>
      <c r="Q64">
        <v>162</v>
      </c>
      <c r="R64" s="24">
        <v>0.61617458279845949</v>
      </c>
      <c r="S64" s="24">
        <v>0.61728395061728392</v>
      </c>
      <c r="T64" t="str">
        <v>U1588A-2</v>
      </c>
      <c r="U64" s="24">
        <v>0.98039215686274517</v>
      </c>
      <c r="V64" s="24">
        <v>0.98039215686274506</v>
      </c>
      <c r="W64" s="29">
        <v>2.2000000000000002</v>
      </c>
      <c r="X64" s="24">
        <v>4.38</v>
      </c>
      <c r="Y64" s="24">
        <v>4.43</v>
      </c>
      <c r="Z64" s="24">
        <v>6.4941176470588236</v>
      </c>
      <c r="AA64" s="24">
        <v>6.5431372549019606</v>
      </c>
      <c r="AB64" s="24">
        <v>6.4941176470588236</v>
      </c>
      <c r="AC64" s="24">
        <v>6.5431372549019606</v>
      </c>
      <c r="AD64" t="str">
        <v>U1588B-14</v>
      </c>
      <c r="AE64" s="24">
        <v>2.3940000000000001</v>
      </c>
      <c r="AF64" s="24">
        <v>-0.28399999999999997</v>
      </c>
      <c r="AG64" s="24">
        <v>6.2101176470588237</v>
      </c>
      <c r="AH64" s="24">
        <v>6.2591372549019608</v>
      </c>
      <c r="AI64" s="24">
        <v>6.2101176470588237</v>
      </c>
      <c r="AJ64" s="24">
        <v>6.2591372549019608</v>
      </c>
      <c r="AK64" s="38">
        <v>0</v>
      </c>
      <c r="AL64" s="38">
        <v>0</v>
      </c>
    </row>
    <row r="65" spans="1:38" x14ac:dyDescent="0.15">
      <c r="A65" t="str">
        <v>U1588A-9-5</v>
      </c>
      <c r="B65">
        <v>74.2</v>
      </c>
      <c r="C65" t="str">
        <v>U1588A-2-3</v>
      </c>
      <c r="D65" s="31">
        <v>5.16</v>
      </c>
      <c r="E65" s="29">
        <v>142</v>
      </c>
      <c r="F65" s="29">
        <v>147</v>
      </c>
      <c r="G65" s="24">
        <v>6.58</v>
      </c>
      <c r="H65" s="24">
        <v>6.63</v>
      </c>
      <c r="I65" s="24">
        <v>6.58</v>
      </c>
      <c r="J65" s="24">
        <v>6.63</v>
      </c>
      <c r="K65" s="18">
        <v>0</v>
      </c>
      <c r="L65" s="18">
        <v>0</v>
      </c>
      <c r="M65" t="str">
        <v>U1588B-15</v>
      </c>
      <c r="N65">
        <v>106</v>
      </c>
      <c r="O65">
        <v>4.9000000000000004</v>
      </c>
      <c r="P65">
        <v>7.37</v>
      </c>
      <c r="Q65">
        <v>150</v>
      </c>
      <c r="R65" s="24">
        <v>0.6648575305291724</v>
      </c>
      <c r="S65" s="24">
        <v>0.66666666666666663</v>
      </c>
      <c r="T65" t="str">
        <v>U1588A-2</v>
      </c>
      <c r="U65" s="24">
        <v>0.98039215686274517</v>
      </c>
      <c r="V65" s="24">
        <v>0.98039215686274506</v>
      </c>
      <c r="W65" s="29">
        <v>2.2000000000000002</v>
      </c>
      <c r="X65" s="24">
        <v>4.38</v>
      </c>
      <c r="Y65" s="24">
        <v>4.43</v>
      </c>
      <c r="Z65" s="24">
        <v>6.4941176470588236</v>
      </c>
      <c r="AA65" s="24">
        <v>6.5431372549019606</v>
      </c>
      <c r="AB65" s="24">
        <v>6.4941176470588236</v>
      </c>
      <c r="AC65" s="24">
        <v>6.5431372549019606</v>
      </c>
      <c r="AD65" t="str">
        <v>U1588B-15</v>
      </c>
      <c r="AE65" s="24">
        <v>2.7970000000000002</v>
      </c>
      <c r="AF65" s="24">
        <v>-0.28399999999999997</v>
      </c>
      <c r="AG65" s="24">
        <v>6.2101176470588237</v>
      </c>
      <c r="AH65" s="24">
        <v>6.2591372549019608</v>
      </c>
      <c r="AI65" s="24">
        <v>6.2101176470588237</v>
      </c>
      <c r="AJ65" s="24">
        <v>6.2591372549019608</v>
      </c>
      <c r="AK65" s="38">
        <v>0</v>
      </c>
      <c r="AL65" s="38">
        <v>0</v>
      </c>
    </row>
    <row r="66" spans="1:38" x14ac:dyDescent="0.15">
      <c r="A66" t="str">
        <v>U1588A-9-6</v>
      </c>
      <c r="B66">
        <v>75.64</v>
      </c>
      <c r="C66" t="str">
        <v>U1588A-2-4</v>
      </c>
      <c r="D66" s="31">
        <v>6.63</v>
      </c>
      <c r="E66" s="29">
        <v>76</v>
      </c>
      <c r="F66" s="29">
        <v>76</v>
      </c>
      <c r="G66" s="24">
        <v>7.39</v>
      </c>
      <c r="H66" s="24">
        <v>7.39</v>
      </c>
      <c r="I66" s="24">
        <v>7.39</v>
      </c>
      <c r="J66" s="24">
        <v>7.39</v>
      </c>
      <c r="K66" s="18">
        <v>0</v>
      </c>
      <c r="L66" s="18">
        <v>0</v>
      </c>
      <c r="M66" t="str">
        <v>U1588B-16</v>
      </c>
      <c r="N66">
        <v>110.9</v>
      </c>
      <c r="O66">
        <v>4.8</v>
      </c>
      <c r="P66">
        <v>7.25</v>
      </c>
      <c r="Q66">
        <v>151</v>
      </c>
      <c r="R66" s="24">
        <v>0.66206896551724137</v>
      </c>
      <c r="S66" s="24">
        <v>0.66225165562913912</v>
      </c>
      <c r="T66" t="str">
        <v>U1588A-2</v>
      </c>
      <c r="U66" s="24">
        <v>0.98039215686274517</v>
      </c>
      <c r="V66" s="24">
        <v>0.98039215686274506</v>
      </c>
      <c r="W66" s="29">
        <v>2.2000000000000002</v>
      </c>
      <c r="X66" s="24">
        <v>5.1899999999999995</v>
      </c>
      <c r="Y66" s="24">
        <v>5.1899999999999995</v>
      </c>
      <c r="Z66" s="24">
        <v>7.2882352941176469</v>
      </c>
      <c r="AA66" s="24">
        <v>7.2882352941176469</v>
      </c>
      <c r="AB66" s="24">
        <v>7.2882352941176469</v>
      </c>
      <c r="AC66" s="24">
        <v>7.2882352941176469</v>
      </c>
      <c r="AD66" t="str">
        <v>U1588B-16</v>
      </c>
      <c r="AE66" s="24">
        <v>3.1560000000000001</v>
      </c>
      <c r="AF66" s="24">
        <v>-0.28399999999999997</v>
      </c>
      <c r="AG66" s="24">
        <v>7.0042352941176471</v>
      </c>
      <c r="AH66" s="24">
        <v>7.0042352941176471</v>
      </c>
      <c r="AI66" s="24">
        <v>7.0042352941176471</v>
      </c>
      <c r="AJ66" s="24">
        <v>7.0042352941176471</v>
      </c>
      <c r="AK66" s="38">
        <v>0</v>
      </c>
      <c r="AL66" s="38">
        <v>0</v>
      </c>
    </row>
    <row r="67" spans="1:38" x14ac:dyDescent="0.15">
      <c r="A67" t="str">
        <v>U1588A-9-7</v>
      </c>
      <c r="B67">
        <v>77.19</v>
      </c>
      <c r="C67" t="str">
        <v>U1588A-2-4</v>
      </c>
      <c r="D67" s="31">
        <v>6.63</v>
      </c>
      <c r="E67" s="29">
        <v>142</v>
      </c>
      <c r="F67" s="29">
        <v>147</v>
      </c>
      <c r="G67" s="24">
        <v>8.0500000000000007</v>
      </c>
      <c r="H67" s="24">
        <v>8.1</v>
      </c>
      <c r="I67" s="24">
        <v>8.0500000000000007</v>
      </c>
      <c r="J67" s="24">
        <v>8.1</v>
      </c>
      <c r="K67" s="18">
        <v>0</v>
      </c>
      <c r="L67" s="18">
        <v>0</v>
      </c>
      <c r="M67" t="str">
        <v>U1588B-17</v>
      </c>
      <c r="N67">
        <v>115.7</v>
      </c>
      <c r="O67">
        <v>6</v>
      </c>
      <c r="P67">
        <v>9.16</v>
      </c>
      <c r="Q67">
        <v>153</v>
      </c>
      <c r="R67" s="24">
        <v>0.65502183406113534</v>
      </c>
      <c r="S67" s="24">
        <v>0.65359477124183007</v>
      </c>
      <c r="T67" t="str">
        <v>U1588A-2</v>
      </c>
      <c r="U67" s="24">
        <v>0.98039215686274517</v>
      </c>
      <c r="V67" s="24">
        <v>0.98039215686274506</v>
      </c>
      <c r="W67" s="29">
        <v>2.2000000000000002</v>
      </c>
      <c r="X67" s="24">
        <v>5.8500000000000005</v>
      </c>
      <c r="Y67" s="24">
        <v>5.8999999999999995</v>
      </c>
      <c r="Z67" s="24">
        <v>7.9352941176470599</v>
      </c>
      <c r="AA67" s="24">
        <v>7.9843137254901961</v>
      </c>
      <c r="AB67" s="24">
        <v>7.9352941176470591</v>
      </c>
      <c r="AC67" s="24">
        <v>7.9843137254901952</v>
      </c>
      <c r="AD67" t="str">
        <v>U1588B-17</v>
      </c>
      <c r="AE67" s="24">
        <v>3.89</v>
      </c>
      <c r="AF67" s="24">
        <v>-0.28399999999999997</v>
      </c>
      <c r="AG67" s="24">
        <v>7.6512941176470601</v>
      </c>
      <c r="AH67" s="24">
        <v>7.7003137254901963</v>
      </c>
      <c r="AI67" s="24">
        <v>7.6512941176470592</v>
      </c>
      <c r="AJ67" s="24">
        <v>7.7003137254901954</v>
      </c>
      <c r="AK67" s="38">
        <v>8.8817841970012523E-14</v>
      </c>
      <c r="AL67" s="38">
        <v>8.8817841970012523E-14</v>
      </c>
    </row>
    <row r="68" spans="1:38" x14ac:dyDescent="0.15">
      <c r="A68" t="str">
        <v>U1588A-9-CC</v>
      </c>
      <c r="B68">
        <v>78.459999999999994</v>
      </c>
      <c r="C68" t="str">
        <v>U1588A-2-4</v>
      </c>
      <c r="D68" s="31">
        <v>6.63</v>
      </c>
      <c r="E68" s="29">
        <v>142</v>
      </c>
      <c r="F68" s="29">
        <v>147</v>
      </c>
      <c r="G68" s="24">
        <v>8.0500000000000007</v>
      </c>
      <c r="H68" s="24">
        <v>8.1</v>
      </c>
      <c r="I68" s="24">
        <v>8.0500000000000007</v>
      </c>
      <c r="J68" s="24">
        <v>8.1</v>
      </c>
      <c r="K68" s="18">
        <v>0</v>
      </c>
      <c r="L68" s="18">
        <v>0</v>
      </c>
      <c r="M68" t="str">
        <v>U1588B-18</v>
      </c>
      <c r="N68">
        <v>121.7</v>
      </c>
      <c r="O68">
        <v>5</v>
      </c>
      <c r="P68">
        <v>8.36</v>
      </c>
      <c r="Q68">
        <v>167</v>
      </c>
      <c r="R68" s="24">
        <v>0.59808612440191389</v>
      </c>
      <c r="S68" s="24">
        <v>0.59880239520958078</v>
      </c>
      <c r="T68" t="str">
        <v>U1588A-2</v>
      </c>
      <c r="U68" s="24">
        <v>0.98039215686274517</v>
      </c>
      <c r="V68" s="24">
        <v>0.98039215686274506</v>
      </c>
      <c r="W68" s="29">
        <v>2.2000000000000002</v>
      </c>
      <c r="X68" s="24">
        <v>5.8500000000000005</v>
      </c>
      <c r="Y68" s="24">
        <v>5.8999999999999995</v>
      </c>
      <c r="Z68" s="24">
        <v>7.9352941176470599</v>
      </c>
      <c r="AA68" s="24">
        <v>7.9843137254901961</v>
      </c>
      <c r="AB68" s="24">
        <v>7.9352941176470591</v>
      </c>
      <c r="AC68" s="24">
        <v>7.9843137254901952</v>
      </c>
      <c r="AD68" t="str">
        <v>U1588B-18</v>
      </c>
      <c r="AE68" s="24">
        <v>4.883</v>
      </c>
      <c r="AF68" s="24">
        <v>-0.28399999999999997</v>
      </c>
      <c r="AG68" s="24">
        <v>7.6512941176470601</v>
      </c>
      <c r="AH68" s="24">
        <v>7.7003137254901963</v>
      </c>
      <c r="AI68" s="24">
        <v>7.6512941176470592</v>
      </c>
      <c r="AJ68" s="24">
        <v>7.7003137254901954</v>
      </c>
      <c r="AK68" s="38">
        <v>8.8817841970012523E-14</v>
      </c>
      <c r="AL68" s="38">
        <v>8.8817841970012523E-14</v>
      </c>
    </row>
    <row r="69" spans="1:38" x14ac:dyDescent="0.15">
      <c r="A69" t="str">
        <v>U1588A-10-1</v>
      </c>
      <c r="B69">
        <v>78.2</v>
      </c>
      <c r="C69" t="str">
        <v>U1588A-2-4</v>
      </c>
      <c r="D69" s="31">
        <v>6.63</v>
      </c>
      <c r="E69" s="29">
        <v>142</v>
      </c>
      <c r="F69" s="29">
        <v>147</v>
      </c>
      <c r="G69" s="24">
        <v>8.0500000000000007</v>
      </c>
      <c r="H69" s="24">
        <v>8.1</v>
      </c>
      <c r="I69" s="24">
        <v>8.0500000000000007</v>
      </c>
      <c r="J69" s="24">
        <v>8.1</v>
      </c>
      <c r="K69" s="18">
        <v>0</v>
      </c>
      <c r="L69" s="18">
        <v>0</v>
      </c>
      <c r="M69" t="str">
        <v>U1588B-19</v>
      </c>
      <c r="N69">
        <v>126.7</v>
      </c>
      <c r="O69">
        <v>4.7</v>
      </c>
      <c r="P69">
        <v>6.57</v>
      </c>
      <c r="Q69">
        <v>140</v>
      </c>
      <c r="R69" s="24">
        <v>0.71537290715372903</v>
      </c>
      <c r="S69" s="24">
        <v>0.7142857142857143</v>
      </c>
      <c r="T69" t="str">
        <v>U1588A-2</v>
      </c>
      <c r="U69" s="24">
        <v>0.98039215686274517</v>
      </c>
      <c r="V69" s="24">
        <v>0.98039215686274506</v>
      </c>
      <c r="W69" s="29">
        <v>2.2000000000000002</v>
      </c>
      <c r="X69" s="24">
        <v>5.8500000000000005</v>
      </c>
      <c r="Y69" s="24">
        <v>5.8999999999999995</v>
      </c>
      <c r="Z69" s="24">
        <v>7.9352941176470599</v>
      </c>
      <c r="AA69" s="24">
        <v>7.9843137254901961</v>
      </c>
      <c r="AB69" s="24">
        <v>7.9352941176470591</v>
      </c>
      <c r="AC69" s="24">
        <v>7.9843137254901952</v>
      </c>
      <c r="AD69" t="str">
        <v>U1588B-19</v>
      </c>
      <c r="AE69" s="24">
        <v>5.2850000000000001</v>
      </c>
      <c r="AF69" s="24">
        <v>-0.28399999999999997</v>
      </c>
      <c r="AG69" s="24">
        <v>7.6512941176470601</v>
      </c>
      <c r="AH69" s="24">
        <v>7.7003137254901963</v>
      </c>
      <c r="AI69" s="24">
        <v>7.6512941176470592</v>
      </c>
      <c r="AJ69" s="24">
        <v>7.7003137254901954</v>
      </c>
      <c r="AK69" s="38">
        <v>8.8817841970012523E-14</v>
      </c>
      <c r="AL69" s="38">
        <v>8.8817841970012523E-14</v>
      </c>
    </row>
    <row r="70" spans="1:38" x14ac:dyDescent="0.15">
      <c r="A70" t="str">
        <v>U1588A-10-2</v>
      </c>
      <c r="B70">
        <v>79.62</v>
      </c>
      <c r="C70" t="str">
        <v>U1588A-2-4</v>
      </c>
      <c r="D70" s="31">
        <v>6.63</v>
      </c>
      <c r="E70" s="29">
        <v>142</v>
      </c>
      <c r="F70" s="29">
        <v>147</v>
      </c>
      <c r="G70" s="24">
        <v>8.0500000000000007</v>
      </c>
      <c r="H70" s="24">
        <v>8.1</v>
      </c>
      <c r="I70" s="24">
        <v>8.0500000000000007</v>
      </c>
      <c r="J70" s="24">
        <v>8.1</v>
      </c>
      <c r="K70" s="18">
        <v>0</v>
      </c>
      <c r="L70" s="18">
        <v>0</v>
      </c>
      <c r="M70" t="str">
        <v>U1588B-20</v>
      </c>
      <c r="N70">
        <v>131.4</v>
      </c>
      <c r="O70">
        <v>4.9000000000000004</v>
      </c>
      <c r="P70">
        <v>7</v>
      </c>
      <c r="Q70">
        <v>143</v>
      </c>
      <c r="R70" s="24">
        <v>0.70000000000000007</v>
      </c>
      <c r="S70" s="24">
        <v>0.69930069930069927</v>
      </c>
      <c r="T70" t="str">
        <v>U1588A-2</v>
      </c>
      <c r="U70" s="24">
        <v>0.98039215686274517</v>
      </c>
      <c r="V70" s="24">
        <v>0.98039215686274506</v>
      </c>
      <c r="W70" s="29">
        <v>2.2000000000000002</v>
      </c>
      <c r="X70" s="24">
        <v>5.8500000000000005</v>
      </c>
      <c r="Y70" s="24">
        <v>5.8999999999999995</v>
      </c>
      <c r="Z70" s="24">
        <v>7.9352941176470599</v>
      </c>
      <c r="AA70" s="24">
        <v>7.9843137254901961</v>
      </c>
      <c r="AB70" s="24">
        <v>7.9352941176470591</v>
      </c>
      <c r="AC70" s="24">
        <v>7.9843137254901952</v>
      </c>
      <c r="AD70" t="str">
        <v>U1588B-20</v>
      </c>
      <c r="AE70" s="24">
        <v>5.6820000000000004</v>
      </c>
      <c r="AF70" s="24">
        <v>-0.28399999999999997</v>
      </c>
      <c r="AG70" s="24">
        <v>7.6512941176470601</v>
      </c>
      <c r="AH70" s="24">
        <v>7.7003137254901963</v>
      </c>
      <c r="AI70" s="24">
        <v>7.6512941176470592</v>
      </c>
      <c r="AJ70" s="24">
        <v>7.7003137254901954</v>
      </c>
      <c r="AK70" s="38">
        <v>8.8817841970012523E-14</v>
      </c>
      <c r="AL70" s="38">
        <v>8.8817841970012523E-14</v>
      </c>
    </row>
    <row r="71" spans="1:38" x14ac:dyDescent="0.15">
      <c r="A71" t="str">
        <v>U1588A-10-3</v>
      </c>
      <c r="B71">
        <v>80.88</v>
      </c>
      <c r="C71" t="str">
        <v>U1588A-2-4</v>
      </c>
      <c r="D71" s="31">
        <v>6.63</v>
      </c>
      <c r="E71" s="29">
        <v>142</v>
      </c>
      <c r="F71" s="29">
        <v>147</v>
      </c>
      <c r="G71" s="24">
        <v>8.0500000000000007</v>
      </c>
      <c r="H71" s="24">
        <v>8.1</v>
      </c>
      <c r="I71" s="24">
        <v>8.0500000000000007</v>
      </c>
      <c r="J71" s="24">
        <v>8.1</v>
      </c>
      <c r="K71" s="18">
        <v>0</v>
      </c>
      <c r="L71" s="18">
        <v>0</v>
      </c>
      <c r="M71" t="str">
        <v>U1588B-21</v>
      </c>
      <c r="N71">
        <v>136.30000000000001</v>
      </c>
      <c r="O71">
        <v>4.8</v>
      </c>
      <c r="P71">
        <v>7.67</v>
      </c>
      <c r="Q71">
        <v>160</v>
      </c>
      <c r="R71" s="24">
        <v>0.62581486310299872</v>
      </c>
      <c r="S71" s="24">
        <v>0.625</v>
      </c>
      <c r="T71" t="str">
        <v>U1588A-2</v>
      </c>
      <c r="U71" s="24">
        <v>0.98039215686274517</v>
      </c>
      <c r="V71" s="24">
        <v>0.98039215686274506</v>
      </c>
      <c r="W71" s="29">
        <v>2.2000000000000002</v>
      </c>
      <c r="X71" s="24">
        <v>5.8500000000000005</v>
      </c>
      <c r="Y71" s="24">
        <v>5.8999999999999995</v>
      </c>
      <c r="Z71" s="24">
        <v>7.9352941176470599</v>
      </c>
      <c r="AA71" s="24">
        <v>7.9843137254901961</v>
      </c>
      <c r="AB71" s="24">
        <v>7.9352941176470591</v>
      </c>
      <c r="AC71" s="24">
        <v>7.9843137254901952</v>
      </c>
      <c r="AD71" t="str">
        <v>U1588B-21</v>
      </c>
      <c r="AE71" s="24">
        <v>6.2439999999999998</v>
      </c>
      <c r="AF71" s="24">
        <v>-0.28399999999999997</v>
      </c>
      <c r="AG71" s="24">
        <v>7.6512941176470601</v>
      </c>
      <c r="AH71" s="24">
        <v>7.7003137254901963</v>
      </c>
      <c r="AI71" s="24">
        <v>7.6512941176470592</v>
      </c>
      <c r="AJ71" s="24">
        <v>7.7003137254901954</v>
      </c>
      <c r="AK71" s="38">
        <v>8.8817841970012523E-14</v>
      </c>
      <c r="AL71" s="38">
        <v>8.8817841970012523E-14</v>
      </c>
    </row>
    <row r="72" spans="1:38" x14ac:dyDescent="0.15">
      <c r="A72" t="str">
        <v>U1588A-10-4</v>
      </c>
      <c r="B72">
        <v>82.18</v>
      </c>
      <c r="C72" t="str">
        <v>U1588A-2-4</v>
      </c>
      <c r="D72" s="31">
        <v>6.63</v>
      </c>
      <c r="E72" s="29">
        <v>142</v>
      </c>
      <c r="F72" s="29">
        <v>147</v>
      </c>
      <c r="G72" s="24">
        <v>8.0500000000000007</v>
      </c>
      <c r="H72" s="24">
        <v>8.1</v>
      </c>
      <c r="I72" s="24">
        <v>8.0500000000000007</v>
      </c>
      <c r="J72" s="24">
        <v>8.1</v>
      </c>
      <c r="K72" s="18">
        <v>0</v>
      </c>
      <c r="L72" s="18">
        <v>0</v>
      </c>
      <c r="M72" t="str">
        <v>U1588B-22</v>
      </c>
      <c r="N72">
        <v>141.1</v>
      </c>
      <c r="O72">
        <v>4.9000000000000004</v>
      </c>
      <c r="P72">
        <v>7.3</v>
      </c>
      <c r="Q72">
        <v>149</v>
      </c>
      <c r="R72" s="24">
        <v>0.67123287671232879</v>
      </c>
      <c r="S72" s="24">
        <v>0.67114093959731547</v>
      </c>
      <c r="T72" t="str">
        <v>U1588A-2</v>
      </c>
      <c r="U72" s="24">
        <v>0.98039215686274517</v>
      </c>
      <c r="V72" s="24">
        <v>0.98039215686274506</v>
      </c>
      <c r="W72" s="29">
        <v>2.2000000000000002</v>
      </c>
      <c r="X72" s="24">
        <v>5.8500000000000005</v>
      </c>
      <c r="Y72" s="24">
        <v>5.8999999999999995</v>
      </c>
      <c r="Z72" s="24">
        <v>7.9352941176470599</v>
      </c>
      <c r="AA72" s="24">
        <v>7.9843137254901961</v>
      </c>
      <c r="AB72" s="24">
        <v>7.9352941176470591</v>
      </c>
      <c r="AC72" s="24">
        <v>7.9843137254901952</v>
      </c>
      <c r="AD72" t="str">
        <v>U1588B-22</v>
      </c>
      <c r="AE72" s="24">
        <v>6.47</v>
      </c>
      <c r="AF72" s="24">
        <v>-0.28399999999999997</v>
      </c>
      <c r="AG72" s="24">
        <v>7.6512941176470601</v>
      </c>
      <c r="AH72" s="24">
        <v>7.7003137254901963</v>
      </c>
      <c r="AI72" s="24">
        <v>7.6512941176470592</v>
      </c>
      <c r="AJ72" s="24">
        <v>7.7003137254901954</v>
      </c>
      <c r="AK72" s="38">
        <v>8.8817841970012523E-14</v>
      </c>
      <c r="AL72" s="38">
        <v>8.8817841970012523E-14</v>
      </c>
    </row>
    <row r="73" spans="1:38" x14ac:dyDescent="0.15">
      <c r="A73" t="str">
        <v>U1588A-10-5</v>
      </c>
      <c r="B73">
        <v>83.35</v>
      </c>
      <c r="C73" t="str">
        <v>U1588A-2-4</v>
      </c>
      <c r="D73" s="31">
        <v>6.63</v>
      </c>
      <c r="E73" s="29">
        <v>142</v>
      </c>
      <c r="F73" s="29">
        <v>147</v>
      </c>
      <c r="G73" s="24">
        <v>8.0500000000000007</v>
      </c>
      <c r="H73" s="24">
        <v>8.1</v>
      </c>
      <c r="I73" s="24">
        <v>8.0500000000000007</v>
      </c>
      <c r="J73" s="24">
        <v>8.1</v>
      </c>
      <c r="K73" s="18">
        <v>0</v>
      </c>
      <c r="L73" s="18">
        <v>0</v>
      </c>
      <c r="M73" t="str">
        <v>U1588B-23</v>
      </c>
      <c r="N73">
        <v>146</v>
      </c>
      <c r="O73">
        <v>4.8</v>
      </c>
      <c r="P73">
        <v>7.43</v>
      </c>
      <c r="Q73">
        <v>155</v>
      </c>
      <c r="R73" s="24">
        <v>0.6460296096904441</v>
      </c>
      <c r="S73" s="24">
        <v>0.64516129032258063</v>
      </c>
      <c r="T73" t="str">
        <v>U1588A-2</v>
      </c>
      <c r="U73" s="24">
        <v>0.98039215686274517</v>
      </c>
      <c r="V73" s="24">
        <v>0.98039215686274506</v>
      </c>
      <c r="W73" s="29">
        <v>2.2000000000000002</v>
      </c>
      <c r="X73" s="24">
        <v>5.8500000000000005</v>
      </c>
      <c r="Y73" s="24">
        <v>5.8999999999999995</v>
      </c>
      <c r="Z73" s="24">
        <v>7.9352941176470599</v>
      </c>
      <c r="AA73" s="24">
        <v>7.9843137254901961</v>
      </c>
      <c r="AB73" s="24">
        <v>7.9352941176470591</v>
      </c>
      <c r="AC73" s="24">
        <v>7.9843137254901952</v>
      </c>
      <c r="AD73" t="str">
        <v>U1588B-23</v>
      </c>
      <c r="AE73" s="24">
        <v>6.8220000000000001</v>
      </c>
      <c r="AF73" s="24">
        <v>-0.28399999999999997</v>
      </c>
      <c r="AG73" s="24">
        <v>7.6512941176470601</v>
      </c>
      <c r="AH73" s="24">
        <v>7.7003137254901963</v>
      </c>
      <c r="AI73" s="24">
        <v>7.6512941176470592</v>
      </c>
      <c r="AJ73" s="24">
        <v>7.7003137254901954</v>
      </c>
      <c r="AK73" s="38">
        <v>8.8817841970012523E-14</v>
      </c>
      <c r="AL73" s="38">
        <v>8.8817841970012523E-14</v>
      </c>
    </row>
    <row r="74" spans="1:38" x14ac:dyDescent="0.15">
      <c r="A74" t="str">
        <v>U1588A-10-6</v>
      </c>
      <c r="B74">
        <v>84.74</v>
      </c>
      <c r="C74" t="str">
        <v>U1588A-2-4</v>
      </c>
      <c r="D74" s="31">
        <v>6.63</v>
      </c>
      <c r="E74" s="29">
        <v>142</v>
      </c>
      <c r="F74" s="29">
        <v>147</v>
      </c>
      <c r="G74" s="24">
        <v>8.0500000000000007</v>
      </c>
      <c r="H74" s="24">
        <v>8.1</v>
      </c>
      <c r="I74" s="24">
        <v>8.0500000000000007</v>
      </c>
      <c r="J74" s="24">
        <v>8.1</v>
      </c>
      <c r="K74" s="18">
        <v>0</v>
      </c>
      <c r="L74" s="18">
        <v>0</v>
      </c>
      <c r="M74" t="str">
        <v>U1588B-24</v>
      </c>
      <c r="N74">
        <v>150.80000000000001</v>
      </c>
      <c r="O74">
        <v>4.9000000000000004</v>
      </c>
      <c r="P74">
        <v>6.5</v>
      </c>
      <c r="Q74">
        <v>133</v>
      </c>
      <c r="R74" s="24">
        <v>0.75384615384615394</v>
      </c>
      <c r="S74" s="24">
        <v>0.75187969924812026</v>
      </c>
      <c r="T74" t="str">
        <v>U1588A-2</v>
      </c>
      <c r="U74" s="24">
        <v>0.98039215686274517</v>
      </c>
      <c r="V74" s="24">
        <v>0.98039215686274506</v>
      </c>
      <c r="W74" s="29">
        <v>2.2000000000000002</v>
      </c>
      <c r="X74" s="24">
        <v>5.8500000000000005</v>
      </c>
      <c r="Y74" s="24">
        <v>5.8999999999999995</v>
      </c>
      <c r="Z74" s="24">
        <v>7.9352941176470599</v>
      </c>
      <c r="AA74" s="24">
        <v>7.9843137254901961</v>
      </c>
      <c r="AB74" s="24">
        <v>7.9352941176470591</v>
      </c>
      <c r="AC74" s="24">
        <v>7.9843137254901952</v>
      </c>
      <c r="AD74" t="str">
        <v>U1588B-24</v>
      </c>
      <c r="AE74" s="24">
        <v>7.048</v>
      </c>
      <c r="AF74" s="24">
        <v>-0.28399999999999997</v>
      </c>
      <c r="AG74" s="24">
        <v>7.6512941176470601</v>
      </c>
      <c r="AH74" s="24">
        <v>7.7003137254901963</v>
      </c>
      <c r="AI74" s="24">
        <v>7.6512941176470592</v>
      </c>
      <c r="AJ74" s="24">
        <v>7.7003137254901954</v>
      </c>
      <c r="AK74" s="38">
        <v>8.8817841970012523E-14</v>
      </c>
      <c r="AL74" s="38">
        <v>8.8817841970012523E-14</v>
      </c>
    </row>
    <row r="75" spans="1:38" x14ac:dyDescent="0.15">
      <c r="A75" t="str">
        <v>U1588A-10-7</v>
      </c>
      <c r="B75">
        <v>86.1</v>
      </c>
      <c r="C75" t="str">
        <v>U1588A-2-4</v>
      </c>
      <c r="D75" s="31">
        <v>6.63</v>
      </c>
      <c r="E75" s="29">
        <v>142</v>
      </c>
      <c r="F75" s="29">
        <v>147</v>
      </c>
      <c r="G75" s="24">
        <v>8.0500000000000007</v>
      </c>
      <c r="H75" s="24">
        <v>8.1</v>
      </c>
      <c r="I75" s="24">
        <v>8.0500000000000007</v>
      </c>
      <c r="J75" s="24">
        <v>8.1</v>
      </c>
      <c r="K75" s="18">
        <v>0</v>
      </c>
      <c r="L75" s="18">
        <v>0</v>
      </c>
      <c r="M75" t="str">
        <v>U1588B-25</v>
      </c>
      <c r="N75">
        <v>155.69999999999999</v>
      </c>
      <c r="O75">
        <v>4.8</v>
      </c>
      <c r="P75">
        <v>7.68</v>
      </c>
      <c r="Q75">
        <v>160</v>
      </c>
      <c r="R75" s="24">
        <v>0.625</v>
      </c>
      <c r="S75" s="24">
        <v>0.625</v>
      </c>
      <c r="T75" t="str">
        <v>U1588A-2</v>
      </c>
      <c r="U75" s="24">
        <v>0.98039215686274517</v>
      </c>
      <c r="V75" s="24">
        <v>0.98039215686274506</v>
      </c>
      <c r="W75" s="29">
        <v>2.2000000000000002</v>
      </c>
      <c r="X75" s="24">
        <v>5.8500000000000005</v>
      </c>
      <c r="Y75" s="24">
        <v>5.8999999999999995</v>
      </c>
      <c r="Z75" s="24">
        <v>7.9352941176470599</v>
      </c>
      <c r="AA75" s="24">
        <v>7.9843137254901961</v>
      </c>
      <c r="AB75" s="24">
        <v>7.9352941176470591</v>
      </c>
      <c r="AC75" s="24">
        <v>7.9843137254901952</v>
      </c>
      <c r="AD75" t="str">
        <v>U1588B-25</v>
      </c>
      <c r="AE75" s="24">
        <v>7.1989999999999998</v>
      </c>
      <c r="AF75" s="24">
        <v>-0.28399999999999997</v>
      </c>
      <c r="AG75" s="24">
        <v>7.6512941176470601</v>
      </c>
      <c r="AH75" s="24">
        <v>7.7003137254901963</v>
      </c>
      <c r="AI75" s="24">
        <v>7.6512941176470592</v>
      </c>
      <c r="AJ75" s="24">
        <v>7.7003137254901954</v>
      </c>
      <c r="AK75" s="38">
        <v>8.8817841970012523E-14</v>
      </c>
      <c r="AL75" s="38">
        <v>8.8817841970012523E-14</v>
      </c>
    </row>
    <row r="76" spans="1:38" x14ac:dyDescent="0.15">
      <c r="A76" t="str">
        <v>U1588A-10-CC</v>
      </c>
      <c r="B76">
        <v>87.37</v>
      </c>
      <c r="C76" t="str">
        <v>U1588A-2-5</v>
      </c>
      <c r="D76" s="31">
        <v>8.1</v>
      </c>
      <c r="E76" s="29">
        <v>74</v>
      </c>
      <c r="F76" s="29">
        <v>74</v>
      </c>
      <c r="G76" s="24">
        <v>8.84</v>
      </c>
      <c r="H76" s="24">
        <v>8.84</v>
      </c>
      <c r="I76" s="24">
        <v>8.84</v>
      </c>
      <c r="J76" s="24">
        <v>8.84</v>
      </c>
      <c r="K76" s="18">
        <v>0</v>
      </c>
      <c r="L76" s="18">
        <v>0</v>
      </c>
      <c r="M76" t="str">
        <v>U1588B-26</v>
      </c>
      <c r="N76">
        <v>160.5</v>
      </c>
      <c r="O76">
        <v>2</v>
      </c>
      <c r="P76">
        <v>3.11</v>
      </c>
      <c r="Q76">
        <v>156</v>
      </c>
      <c r="R76" s="24">
        <v>0.64308681672025725</v>
      </c>
      <c r="S76" s="24">
        <v>0.64102564102564108</v>
      </c>
      <c r="T76" t="str">
        <v>U1588A-2</v>
      </c>
      <c r="U76" s="24">
        <v>0.98039215686274517</v>
      </c>
      <c r="V76" s="24">
        <v>0.98039215686274506</v>
      </c>
      <c r="W76" s="29">
        <v>2.2000000000000002</v>
      </c>
      <c r="X76" s="24">
        <v>6.64</v>
      </c>
      <c r="Y76" s="24">
        <v>6.64</v>
      </c>
      <c r="Z76" s="24">
        <v>8.7098039215686285</v>
      </c>
      <c r="AA76" s="24">
        <v>8.7098039215686285</v>
      </c>
      <c r="AB76" s="24">
        <v>8.7098039215686267</v>
      </c>
      <c r="AC76" s="24">
        <v>8.7098039215686267</v>
      </c>
      <c r="AD76" t="str">
        <v>U1588B-26</v>
      </c>
      <c r="AE76" s="24">
        <v>7.8280000000000003</v>
      </c>
      <c r="AF76" s="24">
        <v>-0.28399999999999997</v>
      </c>
      <c r="AG76" s="24">
        <v>8.4258039215686278</v>
      </c>
      <c r="AH76" s="24">
        <v>8.4258039215686278</v>
      </c>
      <c r="AI76" s="24">
        <v>8.425803921568626</v>
      </c>
      <c r="AJ76" s="24">
        <v>8.425803921568626</v>
      </c>
      <c r="AK76" s="38">
        <v>1.7763568394002505E-13</v>
      </c>
      <c r="AL76" s="38">
        <v>1.7763568394002505E-13</v>
      </c>
    </row>
    <row r="77" spans="1:38" x14ac:dyDescent="0.15">
      <c r="A77" t="str">
        <v>U1588A-11-1</v>
      </c>
      <c r="B77">
        <v>87.7</v>
      </c>
      <c r="C77" t="str">
        <v>U1588A-2-5</v>
      </c>
      <c r="D77" s="31">
        <v>8.1</v>
      </c>
      <c r="E77" s="29">
        <v>143</v>
      </c>
      <c r="F77" s="29">
        <v>148</v>
      </c>
      <c r="G77" s="24">
        <v>9.5299999999999994</v>
      </c>
      <c r="H77" s="24">
        <v>9.58</v>
      </c>
      <c r="I77" s="24">
        <v>9.5299999999999994</v>
      </c>
      <c r="J77" s="24">
        <v>9.58</v>
      </c>
      <c r="K77" s="18">
        <v>0</v>
      </c>
      <c r="L77" s="18">
        <v>0</v>
      </c>
      <c r="M77" t="str">
        <v>U1588B-27</v>
      </c>
      <c r="N77">
        <v>162.5</v>
      </c>
      <c r="O77">
        <v>4.8</v>
      </c>
      <c r="P77">
        <v>6.62</v>
      </c>
      <c r="Q77">
        <v>138</v>
      </c>
      <c r="R77" s="24">
        <v>0.7250755287009063</v>
      </c>
      <c r="S77" s="24">
        <v>0.72463768115942029</v>
      </c>
      <c r="T77" t="str">
        <v>U1588A-2</v>
      </c>
      <c r="U77" s="24">
        <v>0.98039215686274517</v>
      </c>
      <c r="V77" s="24">
        <v>0.98039215686274506</v>
      </c>
      <c r="W77" s="29">
        <v>2.2000000000000002</v>
      </c>
      <c r="X77" s="24">
        <v>7.3299999999999992</v>
      </c>
      <c r="Y77" s="24">
        <v>7.38</v>
      </c>
      <c r="Z77" s="24">
        <v>9.386274509803922</v>
      </c>
      <c r="AA77" s="24">
        <v>9.4352941176470591</v>
      </c>
      <c r="AB77" s="24">
        <v>9.386274509803922</v>
      </c>
      <c r="AC77" s="24">
        <v>9.4352941176470573</v>
      </c>
      <c r="AD77" t="str">
        <v>U1588B-27</v>
      </c>
      <c r="AE77" s="24">
        <v>7.476</v>
      </c>
      <c r="AF77" s="24">
        <v>-0.28399999999999997</v>
      </c>
      <c r="AG77" s="24">
        <v>9.1022745098039213</v>
      </c>
      <c r="AH77" s="24">
        <v>9.1512941176470584</v>
      </c>
      <c r="AI77" s="24">
        <v>9.1022745098039213</v>
      </c>
      <c r="AJ77" s="24">
        <v>9.1512941176470566</v>
      </c>
      <c r="AK77" s="38">
        <v>0</v>
      </c>
      <c r="AL77" s="38">
        <v>1.7763568394002505E-13</v>
      </c>
    </row>
    <row r="78" spans="1:38" x14ac:dyDescent="0.15">
      <c r="A78" t="str">
        <v>U1588A-11-2</v>
      </c>
      <c r="B78">
        <v>89.12</v>
      </c>
      <c r="C78" t="str">
        <v>U1588A-2-5</v>
      </c>
      <c r="D78" s="31">
        <v>8.1</v>
      </c>
      <c r="E78" s="29">
        <v>143</v>
      </c>
      <c r="F78" s="29">
        <v>148</v>
      </c>
      <c r="G78" s="24">
        <v>9.5299999999999994</v>
      </c>
      <c r="H78" s="24">
        <v>9.58</v>
      </c>
      <c r="I78" s="24">
        <v>9.5299999999999994</v>
      </c>
      <c r="J78" s="24">
        <v>9.58</v>
      </c>
      <c r="K78" s="18">
        <v>0</v>
      </c>
      <c r="L78" s="18">
        <v>0</v>
      </c>
      <c r="M78" t="str">
        <v>U1588B-28</v>
      </c>
      <c r="N78">
        <v>167.3</v>
      </c>
      <c r="O78">
        <v>4.9000000000000004</v>
      </c>
      <c r="P78">
        <v>8</v>
      </c>
      <c r="Q78">
        <v>163</v>
      </c>
      <c r="R78" s="24">
        <v>0.61250000000000004</v>
      </c>
      <c r="S78" s="24">
        <v>0.61349693251533743</v>
      </c>
      <c r="T78" t="str">
        <v>U1588A-2</v>
      </c>
      <c r="U78" s="24">
        <v>0.98039215686274517</v>
      </c>
      <c r="V78" s="24">
        <v>0.98039215686274506</v>
      </c>
      <c r="W78" s="29">
        <v>2.2000000000000002</v>
      </c>
      <c r="X78" s="24">
        <v>7.3299999999999992</v>
      </c>
      <c r="Y78" s="24">
        <v>7.38</v>
      </c>
      <c r="Z78" s="24">
        <v>9.386274509803922</v>
      </c>
      <c r="AA78" s="24">
        <v>9.4352941176470591</v>
      </c>
      <c r="AB78" s="24">
        <v>9.386274509803922</v>
      </c>
      <c r="AC78" s="24">
        <v>9.4352941176470573</v>
      </c>
      <c r="AD78" t="str">
        <v>U1588B-28</v>
      </c>
      <c r="AE78" s="24">
        <v>6.8209999999999997</v>
      </c>
      <c r="AF78" s="24">
        <v>-0.28399999999999997</v>
      </c>
      <c r="AG78" s="24">
        <v>9.1022745098039213</v>
      </c>
      <c r="AH78" s="24">
        <v>9.1512941176470584</v>
      </c>
      <c r="AI78" s="24">
        <v>9.1022745098039213</v>
      </c>
      <c r="AJ78" s="24">
        <v>9.1512941176470566</v>
      </c>
      <c r="AK78" s="38">
        <v>0</v>
      </c>
      <c r="AL78" s="38">
        <v>1.7763568394002505E-13</v>
      </c>
    </row>
    <row r="79" spans="1:38" x14ac:dyDescent="0.15">
      <c r="A79" t="str">
        <v>U1588A-11-3</v>
      </c>
      <c r="B79">
        <v>90.5</v>
      </c>
      <c r="C79" t="str">
        <v>U1588A-2-5</v>
      </c>
      <c r="D79" s="31">
        <v>8.1</v>
      </c>
      <c r="E79" s="29">
        <v>143</v>
      </c>
      <c r="F79" s="29">
        <v>148</v>
      </c>
      <c r="G79" s="24">
        <v>9.5299999999999994</v>
      </c>
      <c r="H79" s="24">
        <v>9.58</v>
      </c>
      <c r="I79" s="24">
        <v>9.5299999999999994</v>
      </c>
      <c r="J79" s="24">
        <v>9.58</v>
      </c>
      <c r="K79" s="18">
        <v>0</v>
      </c>
      <c r="L79" s="18">
        <v>0</v>
      </c>
      <c r="M79" t="str">
        <v>U1588B-29</v>
      </c>
      <c r="N79">
        <v>172.2</v>
      </c>
      <c r="O79">
        <v>4.8</v>
      </c>
      <c r="P79">
        <v>6.83</v>
      </c>
      <c r="Q79">
        <v>142</v>
      </c>
      <c r="R79" s="24">
        <v>0.70278184480234263</v>
      </c>
      <c r="S79" s="24">
        <v>0.70422535211267601</v>
      </c>
      <c r="T79" t="str">
        <v>U1588A-2</v>
      </c>
      <c r="U79" s="24">
        <v>0.98039215686274517</v>
      </c>
      <c r="V79" s="24">
        <v>0.98039215686274506</v>
      </c>
      <c r="W79" s="29">
        <v>2.2000000000000002</v>
      </c>
      <c r="X79" s="24">
        <v>7.3299999999999992</v>
      </c>
      <c r="Y79" s="24">
        <v>7.38</v>
      </c>
      <c r="Z79" s="24">
        <v>9.386274509803922</v>
      </c>
      <c r="AA79" s="24">
        <v>9.4352941176470591</v>
      </c>
      <c r="AB79" s="24">
        <v>9.386274509803922</v>
      </c>
      <c r="AC79" s="24">
        <v>9.4352941176470573</v>
      </c>
      <c r="AD79" t="str">
        <v>U1588B-29</v>
      </c>
      <c r="AE79" s="24">
        <v>6.72</v>
      </c>
      <c r="AF79" s="24">
        <v>-0.28399999999999997</v>
      </c>
      <c r="AG79" s="24">
        <v>9.1022745098039213</v>
      </c>
      <c r="AH79" s="24">
        <v>9.1512941176470584</v>
      </c>
      <c r="AI79" s="24">
        <v>9.1022745098039213</v>
      </c>
      <c r="AJ79" s="24">
        <v>9.1512941176470566</v>
      </c>
      <c r="AK79" s="38">
        <v>0</v>
      </c>
      <c r="AL79" s="38">
        <v>1.7763568394002505E-13</v>
      </c>
    </row>
    <row r="80" spans="1:38" x14ac:dyDescent="0.15">
      <c r="A80" t="str">
        <v>U1588A-11-4</v>
      </c>
      <c r="B80">
        <v>91.72</v>
      </c>
      <c r="C80" t="str">
        <v>U1588A-2-5</v>
      </c>
      <c r="D80" s="31">
        <v>8.1</v>
      </c>
      <c r="E80" s="29">
        <v>143</v>
      </c>
      <c r="F80" s="29">
        <v>148</v>
      </c>
      <c r="G80" s="24">
        <v>9.5299999999999994</v>
      </c>
      <c r="H80" s="24">
        <v>9.58</v>
      </c>
      <c r="I80" s="24">
        <v>9.5299999999999994</v>
      </c>
      <c r="J80" s="24">
        <v>9.58</v>
      </c>
      <c r="K80" s="18">
        <v>0</v>
      </c>
      <c r="L80" s="18">
        <v>0</v>
      </c>
      <c r="M80" t="str">
        <v>U1588B-30</v>
      </c>
      <c r="N80">
        <v>177</v>
      </c>
      <c r="O80">
        <v>4.9000000000000004</v>
      </c>
      <c r="P80">
        <v>8.4</v>
      </c>
      <c r="Q80">
        <v>171</v>
      </c>
      <c r="R80" s="24">
        <v>0.58333333333333337</v>
      </c>
      <c r="S80" s="24">
        <v>0.58479532163742687</v>
      </c>
      <c r="T80" t="str">
        <v>U1588A-2</v>
      </c>
      <c r="U80" s="24">
        <v>0.98039215686274517</v>
      </c>
      <c r="V80" s="24">
        <v>0.98039215686274506</v>
      </c>
      <c r="W80" s="29">
        <v>2.2000000000000002</v>
      </c>
      <c r="X80" s="24">
        <v>7.3299999999999992</v>
      </c>
      <c r="Y80" s="24">
        <v>7.38</v>
      </c>
      <c r="Z80" s="24">
        <v>9.386274509803922</v>
      </c>
      <c r="AA80" s="24">
        <v>9.4352941176470591</v>
      </c>
      <c r="AB80" s="24">
        <v>9.386274509803922</v>
      </c>
      <c r="AC80" s="24">
        <v>9.4352941176470573</v>
      </c>
      <c r="AD80" t="str">
        <v>U1588B-30</v>
      </c>
      <c r="AE80" s="24">
        <v>7.2240000000000002</v>
      </c>
      <c r="AF80" s="24">
        <v>-0.28399999999999997</v>
      </c>
      <c r="AG80" s="24">
        <v>9.1022745098039213</v>
      </c>
      <c r="AH80" s="24">
        <v>9.1512941176470584</v>
      </c>
      <c r="AI80" s="24">
        <v>9.1022745098039213</v>
      </c>
      <c r="AJ80" s="24">
        <v>9.1512941176470566</v>
      </c>
      <c r="AK80" s="38">
        <v>0</v>
      </c>
      <c r="AL80" s="38">
        <v>1.7763568394002505E-13</v>
      </c>
    </row>
    <row r="81" spans="1:38" x14ac:dyDescent="0.15">
      <c r="A81" t="str">
        <v>U1588A-11-5</v>
      </c>
      <c r="B81">
        <v>93.05</v>
      </c>
      <c r="C81" t="str">
        <v>U1588A-2-5</v>
      </c>
      <c r="D81" s="31">
        <v>8.1</v>
      </c>
      <c r="E81" s="29">
        <v>143</v>
      </c>
      <c r="F81" s="29">
        <v>148</v>
      </c>
      <c r="G81" s="24">
        <v>9.5299999999999994</v>
      </c>
      <c r="H81" s="24">
        <v>9.58</v>
      </c>
      <c r="I81" s="24">
        <v>9.5299999999999994</v>
      </c>
      <c r="J81" s="24">
        <v>9.58</v>
      </c>
      <c r="K81" s="18">
        <v>0</v>
      </c>
      <c r="L81" s="18">
        <v>0</v>
      </c>
      <c r="M81" t="str">
        <v>U1588B-31</v>
      </c>
      <c r="N81">
        <v>181.9</v>
      </c>
      <c r="O81">
        <v>4.8</v>
      </c>
      <c r="P81">
        <v>6.36</v>
      </c>
      <c r="Q81">
        <v>133</v>
      </c>
      <c r="R81" s="24">
        <v>0.75471698113207542</v>
      </c>
      <c r="S81" s="24">
        <v>0.75187969924812026</v>
      </c>
      <c r="T81" t="str">
        <v>U1588A-2</v>
      </c>
      <c r="U81" s="24">
        <v>0.98039215686274517</v>
      </c>
      <c r="V81" s="24">
        <v>0.98039215686274506</v>
      </c>
      <c r="W81" s="29">
        <v>2.2000000000000002</v>
      </c>
      <c r="X81" s="24">
        <v>7.3299999999999992</v>
      </c>
      <c r="Y81" s="24">
        <v>7.38</v>
      </c>
      <c r="Z81" s="24">
        <v>9.386274509803922</v>
      </c>
      <c r="AA81" s="24">
        <v>9.4352941176470591</v>
      </c>
      <c r="AB81" s="24">
        <v>9.386274509803922</v>
      </c>
      <c r="AC81" s="24">
        <v>9.4352941176470573</v>
      </c>
      <c r="AD81" t="str">
        <v>U1588B-31</v>
      </c>
      <c r="AE81" s="24">
        <v>7.6509999999999998</v>
      </c>
      <c r="AF81" s="24">
        <v>-0.28399999999999997</v>
      </c>
      <c r="AG81" s="24">
        <v>9.1022745098039213</v>
      </c>
      <c r="AH81" s="24">
        <v>9.1512941176470584</v>
      </c>
      <c r="AI81" s="24">
        <v>9.1022745098039213</v>
      </c>
      <c r="AJ81" s="24">
        <v>9.1512941176470566</v>
      </c>
      <c r="AK81" s="38">
        <v>0</v>
      </c>
      <c r="AL81" s="38">
        <v>1.7763568394002505E-13</v>
      </c>
    </row>
    <row r="82" spans="1:38" x14ac:dyDescent="0.15">
      <c r="A82" t="str">
        <v>U1588A-11-6</v>
      </c>
      <c r="B82">
        <v>94.5</v>
      </c>
      <c r="C82" t="str">
        <v>U1588A-2-5</v>
      </c>
      <c r="D82" s="31">
        <v>8.1</v>
      </c>
      <c r="E82" s="29">
        <v>143</v>
      </c>
      <c r="F82" s="29">
        <v>148</v>
      </c>
      <c r="G82" s="24">
        <v>9.5299999999999994</v>
      </c>
      <c r="H82" s="24">
        <v>9.58</v>
      </c>
      <c r="I82" s="24">
        <v>9.5299999999999994</v>
      </c>
      <c r="J82" s="24">
        <v>9.58</v>
      </c>
      <c r="K82" s="18">
        <v>0</v>
      </c>
      <c r="L82" s="18">
        <v>0</v>
      </c>
      <c r="M82" t="str">
        <v>U1588B-32</v>
      </c>
      <c r="N82">
        <v>186.7</v>
      </c>
      <c r="O82">
        <v>4.9000000000000004</v>
      </c>
      <c r="P82">
        <v>7.01</v>
      </c>
      <c r="Q82">
        <v>143</v>
      </c>
      <c r="R82" s="24">
        <v>0.6990014265335236</v>
      </c>
      <c r="S82" s="24">
        <v>0.69930069930069927</v>
      </c>
      <c r="T82" t="str">
        <v>U1588A-2</v>
      </c>
      <c r="U82" s="24">
        <v>0.98039215686274517</v>
      </c>
      <c r="V82" s="24">
        <v>0.98039215686274506</v>
      </c>
      <c r="W82" s="29">
        <v>2.2000000000000002</v>
      </c>
      <c r="X82" s="24">
        <v>7.3299999999999992</v>
      </c>
      <c r="Y82" s="24">
        <v>7.38</v>
      </c>
      <c r="Z82" s="24">
        <v>9.386274509803922</v>
      </c>
      <c r="AA82" s="24">
        <v>9.4352941176470591</v>
      </c>
      <c r="AB82" s="24">
        <v>9.386274509803922</v>
      </c>
      <c r="AC82" s="24">
        <v>9.4352941176470573</v>
      </c>
      <c r="AD82" t="str">
        <v>U1588B-32</v>
      </c>
      <c r="AE82" s="24">
        <v>7.8019999999999996</v>
      </c>
      <c r="AF82" s="24">
        <v>-0.28399999999999997</v>
      </c>
      <c r="AG82" s="24">
        <v>9.1022745098039213</v>
      </c>
      <c r="AH82" s="24">
        <v>9.1512941176470584</v>
      </c>
      <c r="AI82" s="24">
        <v>9.1022745098039213</v>
      </c>
      <c r="AJ82" s="24">
        <v>9.1512941176470566</v>
      </c>
      <c r="AK82" s="38">
        <v>0</v>
      </c>
      <c r="AL82" s="38">
        <v>1.7763568394002505E-13</v>
      </c>
    </row>
    <row r="83" spans="1:38" x14ac:dyDescent="0.15">
      <c r="A83" t="str">
        <v>U1588A-11-7</v>
      </c>
      <c r="B83">
        <v>95.92</v>
      </c>
      <c r="C83" t="str">
        <v>U1588A-2-5</v>
      </c>
      <c r="D83" s="31">
        <v>8.1</v>
      </c>
      <c r="E83" s="29">
        <v>143</v>
      </c>
      <c r="F83" s="29">
        <v>148</v>
      </c>
      <c r="G83" s="24">
        <v>9.5299999999999994</v>
      </c>
      <c r="H83" s="24">
        <v>9.58</v>
      </c>
      <c r="I83" s="24">
        <v>9.5299999999999994</v>
      </c>
      <c r="J83" s="24">
        <v>9.58</v>
      </c>
      <c r="K83" s="18">
        <v>0</v>
      </c>
      <c r="L83" s="18">
        <v>0</v>
      </c>
      <c r="M83" t="str">
        <v>U1588B-33</v>
      </c>
      <c r="N83">
        <v>191.6</v>
      </c>
      <c r="O83">
        <v>4.8</v>
      </c>
      <c r="P83">
        <v>6.74</v>
      </c>
      <c r="Q83">
        <v>140</v>
      </c>
      <c r="R83" s="24">
        <v>0.71216617210682487</v>
      </c>
      <c r="S83" s="24">
        <v>0.7142857142857143</v>
      </c>
      <c r="T83" t="str">
        <v>U1588A-2</v>
      </c>
      <c r="U83" s="24">
        <v>0.98039215686274517</v>
      </c>
      <c r="V83" s="24">
        <v>0.98039215686274506</v>
      </c>
      <c r="W83" s="29">
        <v>2.2000000000000002</v>
      </c>
      <c r="X83" s="24">
        <v>7.3299999999999992</v>
      </c>
      <c r="Y83" s="24">
        <v>7.38</v>
      </c>
      <c r="Z83" s="24">
        <v>9.386274509803922</v>
      </c>
      <c r="AA83" s="24">
        <v>9.4352941176470591</v>
      </c>
      <c r="AB83" s="24">
        <v>9.386274509803922</v>
      </c>
      <c r="AC83" s="24">
        <v>9.4352941176470573</v>
      </c>
      <c r="AD83" t="str">
        <v>U1588B-33</v>
      </c>
      <c r="AE83" s="24">
        <v>7.7759999999999998</v>
      </c>
      <c r="AF83" s="24">
        <v>-0.28399999999999997</v>
      </c>
      <c r="AG83" s="24">
        <v>9.1022745098039213</v>
      </c>
      <c r="AH83" s="24">
        <v>9.1512941176470584</v>
      </c>
      <c r="AI83" s="24">
        <v>9.1022745098039213</v>
      </c>
      <c r="AJ83" s="24">
        <v>9.1512941176470566</v>
      </c>
      <c r="AK83" s="38">
        <v>0</v>
      </c>
      <c r="AL83" s="38">
        <v>1.7763568394002505E-13</v>
      </c>
    </row>
    <row r="84" spans="1:38" x14ac:dyDescent="0.15">
      <c r="A84" t="str">
        <v>U1588A-11-CC</v>
      </c>
      <c r="B84">
        <v>97.08</v>
      </c>
      <c r="C84" t="str">
        <v>U1588A-2-5</v>
      </c>
      <c r="D84" s="31">
        <v>8.1</v>
      </c>
      <c r="E84" s="29">
        <v>143</v>
      </c>
      <c r="F84" s="29">
        <v>148</v>
      </c>
      <c r="G84" s="24">
        <v>9.5299999999999994</v>
      </c>
      <c r="H84" s="24">
        <v>9.58</v>
      </c>
      <c r="I84" s="24">
        <v>9.5299999999999994</v>
      </c>
      <c r="J84" s="24">
        <v>9.58</v>
      </c>
      <c r="K84" s="18">
        <v>0</v>
      </c>
      <c r="L84" s="18">
        <v>0</v>
      </c>
      <c r="M84" t="str">
        <v>U1588B-34</v>
      </c>
      <c r="N84">
        <v>196.4</v>
      </c>
      <c r="O84">
        <v>4.9000000000000004</v>
      </c>
      <c r="P84">
        <v>6.72</v>
      </c>
      <c r="Q84">
        <v>137</v>
      </c>
      <c r="R84" s="24">
        <v>0.72916666666666674</v>
      </c>
      <c r="S84" s="24">
        <v>0.72992700729927007</v>
      </c>
      <c r="T84" t="str">
        <v>U1588A-2</v>
      </c>
      <c r="U84" s="24">
        <v>0.98039215686274517</v>
      </c>
      <c r="V84" s="24">
        <v>0.98039215686274506</v>
      </c>
      <c r="W84" s="29">
        <v>2.2000000000000002</v>
      </c>
      <c r="X84" s="24">
        <v>7.3299999999999992</v>
      </c>
      <c r="Y84" s="24">
        <v>7.38</v>
      </c>
      <c r="Z84" s="24">
        <v>9.386274509803922</v>
      </c>
      <c r="AA84" s="24">
        <v>9.4352941176470591</v>
      </c>
      <c r="AB84" s="24">
        <v>9.386274509803922</v>
      </c>
      <c r="AC84" s="24">
        <v>9.4352941176470573</v>
      </c>
      <c r="AD84" t="str">
        <v>U1588B-34</v>
      </c>
      <c r="AE84" s="24">
        <v>8.4049999999999994</v>
      </c>
      <c r="AF84" s="24">
        <v>-0.28399999999999997</v>
      </c>
      <c r="AG84" s="24">
        <v>9.1022745098039213</v>
      </c>
      <c r="AH84" s="24">
        <v>9.1512941176470584</v>
      </c>
      <c r="AI84" s="24">
        <v>9.1022745098039213</v>
      </c>
      <c r="AJ84" s="24">
        <v>9.1512941176470566</v>
      </c>
      <c r="AK84" s="38">
        <v>0</v>
      </c>
      <c r="AL84" s="38">
        <v>1.7763568394002505E-13</v>
      </c>
    </row>
    <row r="85" spans="1:38" x14ac:dyDescent="0.15">
      <c r="A85" t="str">
        <v>U1588A-12-1</v>
      </c>
      <c r="B85">
        <v>97.2</v>
      </c>
      <c r="C85" t="str">
        <v>U1588A-2-5</v>
      </c>
      <c r="D85" s="31">
        <v>8.1</v>
      </c>
      <c r="E85" s="29">
        <v>143</v>
      </c>
      <c r="F85" s="29">
        <v>148</v>
      </c>
      <c r="G85" s="24">
        <v>9.5299999999999994</v>
      </c>
      <c r="H85" s="24">
        <v>9.58</v>
      </c>
      <c r="I85" s="24">
        <v>9.5299999999999994</v>
      </c>
      <c r="J85" s="24">
        <v>9.58</v>
      </c>
      <c r="K85" s="18">
        <v>0</v>
      </c>
      <c r="L85" s="18">
        <v>0</v>
      </c>
      <c r="M85" t="str">
        <v>U1588B-35</v>
      </c>
      <c r="N85">
        <v>201.3</v>
      </c>
      <c r="O85">
        <v>4.8</v>
      </c>
      <c r="P85">
        <v>6.38</v>
      </c>
      <c r="Q85">
        <v>133</v>
      </c>
      <c r="R85" s="24">
        <v>0.75235109717868343</v>
      </c>
      <c r="S85" s="24">
        <v>0.75187969924812026</v>
      </c>
      <c r="T85" t="str">
        <v>U1588A-2</v>
      </c>
      <c r="U85" s="24">
        <v>0.98039215686274517</v>
      </c>
      <c r="V85" s="24">
        <v>0.98039215686274506</v>
      </c>
      <c r="W85" s="29">
        <v>2.2000000000000002</v>
      </c>
      <c r="X85" s="24">
        <v>7.3299999999999992</v>
      </c>
      <c r="Y85" s="24">
        <v>7.38</v>
      </c>
      <c r="Z85" s="24">
        <v>9.386274509803922</v>
      </c>
      <c r="AA85" s="24">
        <v>9.4352941176470591</v>
      </c>
      <c r="AB85" s="24">
        <v>9.386274509803922</v>
      </c>
      <c r="AC85" s="24">
        <v>9.4352941176470573</v>
      </c>
      <c r="AD85" t="str">
        <v>U1588B-35</v>
      </c>
      <c r="AE85" s="24">
        <v>8.3800000000000008</v>
      </c>
      <c r="AF85" s="24">
        <v>-0.28399999999999997</v>
      </c>
      <c r="AG85" s="24">
        <v>9.1022745098039213</v>
      </c>
      <c r="AH85" s="24">
        <v>9.1512941176470584</v>
      </c>
      <c r="AI85" s="24">
        <v>9.1022745098039213</v>
      </c>
      <c r="AJ85" s="24">
        <v>9.1512941176470566</v>
      </c>
      <c r="AK85" s="38">
        <v>0</v>
      </c>
      <c r="AL85" s="38">
        <v>1.7763568394002505E-13</v>
      </c>
    </row>
    <row r="86" spans="1:38" x14ac:dyDescent="0.15">
      <c r="A86" t="str">
        <v>U1588A-12-2</v>
      </c>
      <c r="B86">
        <v>98.61</v>
      </c>
      <c r="C86" t="str">
        <v>U1588A-2-6</v>
      </c>
      <c r="D86" s="31">
        <v>9.58</v>
      </c>
      <c r="E86" s="29">
        <v>75</v>
      </c>
      <c r="F86" s="29">
        <v>75</v>
      </c>
      <c r="G86" s="24">
        <v>10.33</v>
      </c>
      <c r="H86" s="24">
        <v>10.33</v>
      </c>
      <c r="I86" s="24">
        <v>10.33</v>
      </c>
      <c r="J86" s="24">
        <v>10.33</v>
      </c>
      <c r="K86" s="18">
        <v>0</v>
      </c>
      <c r="L86" s="18">
        <v>0</v>
      </c>
      <c r="M86" t="str">
        <v>U1588B-36</v>
      </c>
      <c r="N86">
        <v>206.1</v>
      </c>
      <c r="O86">
        <v>4.9000000000000004</v>
      </c>
      <c r="P86">
        <v>7.14</v>
      </c>
      <c r="Q86">
        <v>146</v>
      </c>
      <c r="R86" s="24">
        <v>0.68627450980392168</v>
      </c>
      <c r="S86" s="24">
        <v>0.68493150684931503</v>
      </c>
      <c r="T86" t="str">
        <v>U1588A-2</v>
      </c>
      <c r="U86" s="24">
        <v>0.98039215686274517</v>
      </c>
      <c r="V86" s="24">
        <v>0.98039215686274506</v>
      </c>
      <c r="W86" s="29">
        <v>2.2000000000000002</v>
      </c>
      <c r="X86" s="24">
        <v>8.129999999999999</v>
      </c>
      <c r="Y86" s="24">
        <v>8.129999999999999</v>
      </c>
      <c r="Z86" s="24">
        <v>10.170588235294117</v>
      </c>
      <c r="AA86" s="24">
        <v>10.170588235294117</v>
      </c>
      <c r="AB86" s="24">
        <v>10.170588235294115</v>
      </c>
      <c r="AC86" s="24">
        <v>10.170588235294115</v>
      </c>
      <c r="AD86" t="str">
        <v>U1588B-36</v>
      </c>
      <c r="AE86" s="24">
        <v>8.1289999999999996</v>
      </c>
      <c r="AF86" s="24">
        <v>-0.28399999999999997</v>
      </c>
      <c r="AG86" s="24">
        <v>9.8865882352941163</v>
      </c>
      <c r="AH86" s="24">
        <v>9.8865882352941163</v>
      </c>
      <c r="AI86" s="24">
        <v>9.8865882352941146</v>
      </c>
      <c r="AJ86" s="24">
        <v>9.8865882352941146</v>
      </c>
      <c r="AK86" s="38">
        <v>1.7763568394002505E-13</v>
      </c>
      <c r="AL86" s="38">
        <v>1.7763568394002505E-13</v>
      </c>
    </row>
    <row r="87" spans="1:38" x14ac:dyDescent="0.15">
      <c r="A87" t="str">
        <v>U1588A-12-3</v>
      </c>
      <c r="B87">
        <v>100.06</v>
      </c>
      <c r="C87" t="str">
        <v>U1588A-2-6</v>
      </c>
      <c r="D87" s="31">
        <v>9.58</v>
      </c>
      <c r="E87" s="29">
        <v>142</v>
      </c>
      <c r="F87" s="29">
        <v>147</v>
      </c>
      <c r="G87" s="24">
        <v>11</v>
      </c>
      <c r="H87" s="24">
        <v>11.05</v>
      </c>
      <c r="I87" s="24">
        <v>11</v>
      </c>
      <c r="J87" s="24">
        <v>11.05</v>
      </c>
      <c r="K87" s="18">
        <v>0</v>
      </c>
      <c r="L87" s="18">
        <v>0</v>
      </c>
      <c r="M87" t="str">
        <v>U1588B-37</v>
      </c>
      <c r="N87">
        <v>211</v>
      </c>
      <c r="O87">
        <v>4.8</v>
      </c>
      <c r="P87">
        <v>7.59</v>
      </c>
      <c r="Q87">
        <v>158</v>
      </c>
      <c r="R87" s="24">
        <v>0.6324110671936759</v>
      </c>
      <c r="S87" s="24">
        <v>0.63291139240506333</v>
      </c>
      <c r="T87" t="str">
        <v>U1588A-2</v>
      </c>
      <c r="U87" s="24">
        <v>0.98039215686274517</v>
      </c>
      <c r="V87" s="24">
        <v>0.98039215686274506</v>
      </c>
      <c r="W87" s="29">
        <v>2.2000000000000002</v>
      </c>
      <c r="X87" s="24">
        <v>8.8000000000000007</v>
      </c>
      <c r="Y87" s="24">
        <v>8.8500000000000014</v>
      </c>
      <c r="Z87" s="24">
        <v>10.827450980392157</v>
      </c>
      <c r="AA87" s="24">
        <v>10.876470588235296</v>
      </c>
      <c r="AB87" s="24">
        <v>10.827450980392157</v>
      </c>
      <c r="AC87" s="24">
        <v>10.876470588235296</v>
      </c>
      <c r="AD87" t="str">
        <v>U1588B-37</v>
      </c>
      <c r="AE87" s="24">
        <v>7.298</v>
      </c>
      <c r="AF87" s="24">
        <v>-0.28399999999999997</v>
      </c>
      <c r="AG87" s="24">
        <v>10.543450980392157</v>
      </c>
      <c r="AH87" s="24">
        <v>10.592470588235296</v>
      </c>
      <c r="AI87" s="24">
        <v>10.543450980392157</v>
      </c>
      <c r="AJ87" s="24">
        <v>10.592470588235296</v>
      </c>
      <c r="AK87" s="38">
        <v>0</v>
      </c>
      <c r="AL87" s="38">
        <v>0</v>
      </c>
    </row>
    <row r="88" spans="1:38" x14ac:dyDescent="0.15">
      <c r="A88" t="str">
        <v>U1588A-12-4</v>
      </c>
      <c r="B88">
        <v>101.21</v>
      </c>
      <c r="C88" t="str">
        <v>U1588A-2-6</v>
      </c>
      <c r="D88" s="31">
        <v>9.58</v>
      </c>
      <c r="E88" s="29">
        <v>142</v>
      </c>
      <c r="F88" s="29">
        <v>147</v>
      </c>
      <c r="G88" s="24">
        <v>11</v>
      </c>
      <c r="H88" s="24">
        <v>11.05</v>
      </c>
      <c r="I88" s="24">
        <v>11</v>
      </c>
      <c r="J88" s="24">
        <v>11.05</v>
      </c>
      <c r="K88" s="18">
        <v>0</v>
      </c>
      <c r="L88" s="18">
        <v>0</v>
      </c>
      <c r="M88" t="str">
        <v>U1588B-38</v>
      </c>
      <c r="N88">
        <v>215.8</v>
      </c>
      <c r="O88">
        <v>4.9000000000000004</v>
      </c>
      <c r="P88">
        <v>7.05</v>
      </c>
      <c r="Q88">
        <v>144</v>
      </c>
      <c r="R88" s="24">
        <v>0.69503546099290792</v>
      </c>
      <c r="S88" s="24">
        <v>0.69444444444444442</v>
      </c>
      <c r="T88" t="str">
        <v>U1588A-2</v>
      </c>
      <c r="U88" s="24">
        <v>0.98039215686274517</v>
      </c>
      <c r="V88" s="24">
        <v>0.98039215686274506</v>
      </c>
      <c r="W88" s="29">
        <v>2.2000000000000002</v>
      </c>
      <c r="X88" s="24">
        <v>8.8000000000000007</v>
      </c>
      <c r="Y88" s="24">
        <v>8.8500000000000014</v>
      </c>
      <c r="Z88" s="24">
        <v>10.827450980392157</v>
      </c>
      <c r="AA88" s="24">
        <v>10.876470588235296</v>
      </c>
      <c r="AB88" s="24">
        <v>10.827450980392157</v>
      </c>
      <c r="AC88" s="24">
        <v>10.876470588235296</v>
      </c>
      <c r="AD88" t="str">
        <v>U1588B-38</v>
      </c>
      <c r="AE88" s="24">
        <v>9.1359999999999992</v>
      </c>
      <c r="AF88" s="24">
        <v>-0.28399999999999997</v>
      </c>
      <c r="AG88" s="24">
        <v>10.543450980392157</v>
      </c>
      <c r="AH88" s="24">
        <v>10.592470588235296</v>
      </c>
      <c r="AI88" s="24">
        <v>10.543450980392157</v>
      </c>
      <c r="AJ88" s="24">
        <v>10.592470588235296</v>
      </c>
      <c r="AK88" s="38">
        <v>0</v>
      </c>
      <c r="AL88" s="38">
        <v>0</v>
      </c>
    </row>
    <row r="89" spans="1:38" x14ac:dyDescent="0.15">
      <c r="A89" t="str">
        <v>U1588A-12-5</v>
      </c>
      <c r="B89">
        <v>102.61</v>
      </c>
      <c r="C89" t="str">
        <v>U1588A-2-6</v>
      </c>
      <c r="D89" s="31">
        <v>9.58</v>
      </c>
      <c r="E89" s="29">
        <v>142</v>
      </c>
      <c r="F89" s="29">
        <v>147</v>
      </c>
      <c r="G89" s="24">
        <v>11</v>
      </c>
      <c r="H89" s="24">
        <v>11.05</v>
      </c>
      <c r="I89" s="24">
        <v>11</v>
      </c>
      <c r="J89" s="24">
        <v>11.05</v>
      </c>
      <c r="K89" s="18">
        <v>0</v>
      </c>
      <c r="L89" s="18">
        <v>0</v>
      </c>
      <c r="M89" t="str">
        <v>U1588B-39</v>
      </c>
      <c r="N89">
        <v>220.7</v>
      </c>
      <c r="O89">
        <v>4.8</v>
      </c>
      <c r="P89">
        <v>7.39</v>
      </c>
      <c r="Q89">
        <v>154</v>
      </c>
      <c r="R89" s="24">
        <v>0.64952638700947229</v>
      </c>
      <c r="S89" s="24">
        <v>0.64935064935064934</v>
      </c>
      <c r="T89" t="str">
        <v>U1588A-2</v>
      </c>
      <c r="U89" s="24">
        <v>0.98039215686274517</v>
      </c>
      <c r="V89" s="24">
        <v>0.98039215686274506</v>
      </c>
      <c r="W89" s="29">
        <v>2.2000000000000002</v>
      </c>
      <c r="X89" s="24">
        <v>8.8000000000000007</v>
      </c>
      <c r="Y89" s="24">
        <v>8.8500000000000014</v>
      </c>
      <c r="Z89" s="24">
        <v>10.827450980392157</v>
      </c>
      <c r="AA89" s="24">
        <v>10.876470588235296</v>
      </c>
      <c r="AB89" s="24">
        <v>10.827450980392157</v>
      </c>
      <c r="AC89" s="24">
        <v>10.876470588235296</v>
      </c>
      <c r="AD89" t="str">
        <v>U1588B-39</v>
      </c>
      <c r="AE89" s="24">
        <v>9.1110000000000007</v>
      </c>
      <c r="AF89" s="24">
        <v>-0.28399999999999997</v>
      </c>
      <c r="AG89" s="24">
        <v>10.543450980392157</v>
      </c>
      <c r="AH89" s="24">
        <v>10.592470588235296</v>
      </c>
      <c r="AI89" s="24">
        <v>10.543450980392157</v>
      </c>
      <c r="AJ89" s="24">
        <v>10.592470588235296</v>
      </c>
      <c r="AK89" s="38">
        <v>0</v>
      </c>
      <c r="AL89" s="38">
        <v>0</v>
      </c>
    </row>
    <row r="90" spans="1:38" x14ac:dyDescent="0.15">
      <c r="A90" t="str">
        <v>U1588A-12-6</v>
      </c>
      <c r="B90">
        <v>104.05</v>
      </c>
      <c r="C90" t="str">
        <v>U1588A-2-6</v>
      </c>
      <c r="D90" s="31">
        <v>9.58</v>
      </c>
      <c r="E90" s="29">
        <v>142</v>
      </c>
      <c r="F90" s="29">
        <v>147</v>
      </c>
      <c r="G90" s="24">
        <v>11</v>
      </c>
      <c r="H90" s="24">
        <v>11.05</v>
      </c>
      <c r="I90" s="24">
        <v>11</v>
      </c>
      <c r="J90" s="24">
        <v>11.05</v>
      </c>
      <c r="K90" s="18">
        <v>0</v>
      </c>
      <c r="L90" s="18">
        <v>0</v>
      </c>
      <c r="M90" t="str">
        <v>U1588B-40</v>
      </c>
      <c r="N90">
        <v>225.5</v>
      </c>
      <c r="O90">
        <v>4.9000000000000004</v>
      </c>
      <c r="P90">
        <v>6.45</v>
      </c>
      <c r="Q90">
        <v>132</v>
      </c>
      <c r="R90" s="24">
        <v>0.75968992248062017</v>
      </c>
      <c r="S90" s="24">
        <v>0.75757575757575757</v>
      </c>
      <c r="T90" t="str">
        <v>U1588A-2</v>
      </c>
      <c r="U90" s="24">
        <v>0.98039215686274517</v>
      </c>
      <c r="V90" s="24">
        <v>0.98039215686274506</v>
      </c>
      <c r="W90" s="29">
        <v>2.2000000000000002</v>
      </c>
      <c r="X90" s="24">
        <v>8.8000000000000007</v>
      </c>
      <c r="Y90" s="24">
        <v>8.8500000000000014</v>
      </c>
      <c r="Z90" s="24">
        <v>10.827450980392157</v>
      </c>
      <c r="AA90" s="24">
        <v>10.876470588235296</v>
      </c>
      <c r="AB90" s="24">
        <v>10.827450980392157</v>
      </c>
      <c r="AC90" s="24">
        <v>10.876470588235296</v>
      </c>
      <c r="AD90" t="str">
        <v>U1588B-40</v>
      </c>
      <c r="AE90" s="24">
        <v>9.6140000000000008</v>
      </c>
      <c r="AF90" s="24">
        <v>-0.28399999999999997</v>
      </c>
      <c r="AG90" s="24">
        <v>10.543450980392157</v>
      </c>
      <c r="AH90" s="24">
        <v>10.592470588235296</v>
      </c>
      <c r="AI90" s="24">
        <v>10.543450980392157</v>
      </c>
      <c r="AJ90" s="24">
        <v>10.592470588235296</v>
      </c>
      <c r="AK90" s="38">
        <v>0</v>
      </c>
      <c r="AL90" s="38">
        <v>0</v>
      </c>
    </row>
    <row r="91" spans="1:38" x14ac:dyDescent="0.15">
      <c r="A91" t="str">
        <v>U1588A-12-7</v>
      </c>
      <c r="B91">
        <v>105.51</v>
      </c>
      <c r="C91" t="str">
        <v>U1588A-2-6</v>
      </c>
      <c r="D91" s="31">
        <v>9.58</v>
      </c>
      <c r="E91" s="29">
        <v>142</v>
      </c>
      <c r="F91" s="29">
        <v>147</v>
      </c>
      <c r="G91" s="24">
        <v>11</v>
      </c>
      <c r="H91" s="24">
        <v>11.05</v>
      </c>
      <c r="I91" s="24">
        <v>11</v>
      </c>
      <c r="J91" s="24">
        <v>11.05</v>
      </c>
      <c r="K91" s="18">
        <v>0</v>
      </c>
      <c r="L91" s="18">
        <v>0</v>
      </c>
      <c r="M91" t="str">
        <v>U1588B-41</v>
      </c>
      <c r="N91">
        <v>230.4</v>
      </c>
      <c r="O91">
        <v>4.8</v>
      </c>
      <c r="P91">
        <v>7.23</v>
      </c>
      <c r="Q91">
        <v>151</v>
      </c>
      <c r="R91" s="24">
        <v>0.66390041493775931</v>
      </c>
      <c r="S91" s="24">
        <v>0.66225165562913912</v>
      </c>
      <c r="T91" t="str">
        <v>U1588A-2</v>
      </c>
      <c r="U91" s="24">
        <v>0.98039215686274517</v>
      </c>
      <c r="V91" s="24">
        <v>0.98039215686274506</v>
      </c>
      <c r="W91" s="29">
        <v>2.2000000000000002</v>
      </c>
      <c r="X91" s="24">
        <v>8.8000000000000007</v>
      </c>
      <c r="Y91" s="24">
        <v>8.8500000000000014</v>
      </c>
      <c r="Z91" s="24">
        <v>10.827450980392157</v>
      </c>
      <c r="AA91" s="24">
        <v>10.876470588235296</v>
      </c>
      <c r="AB91" s="24">
        <v>10.827450980392157</v>
      </c>
      <c r="AC91" s="24">
        <v>10.876470588235296</v>
      </c>
      <c r="AD91" t="str">
        <v>U1588B-41</v>
      </c>
      <c r="AE91" s="24">
        <v>9.6639999999999997</v>
      </c>
      <c r="AF91" s="24">
        <v>-0.28399999999999997</v>
      </c>
      <c r="AG91" s="24">
        <v>10.543450980392157</v>
      </c>
      <c r="AH91" s="24">
        <v>10.592470588235296</v>
      </c>
      <c r="AI91" s="24">
        <v>10.543450980392157</v>
      </c>
      <c r="AJ91" s="24">
        <v>10.592470588235296</v>
      </c>
      <c r="AK91" s="38">
        <v>0</v>
      </c>
      <c r="AL91" s="38">
        <v>0</v>
      </c>
    </row>
    <row r="92" spans="1:38" x14ac:dyDescent="0.15">
      <c r="A92" t="str">
        <v>U1588A-12-CC</v>
      </c>
      <c r="B92">
        <v>106.74</v>
      </c>
      <c r="C92" t="str">
        <v>U1588A-2-6</v>
      </c>
      <c r="D92" s="31">
        <v>9.58</v>
      </c>
      <c r="E92" s="29">
        <v>142</v>
      </c>
      <c r="F92" s="29">
        <v>147</v>
      </c>
      <c r="G92" s="24">
        <v>11</v>
      </c>
      <c r="H92" s="24">
        <v>11.05</v>
      </c>
      <c r="I92" s="24">
        <v>11</v>
      </c>
      <c r="J92" s="24">
        <v>11.05</v>
      </c>
      <c r="K92" s="18">
        <v>0</v>
      </c>
      <c r="L92" s="18">
        <v>0</v>
      </c>
      <c r="M92" t="str">
        <v>U1588B-42</v>
      </c>
      <c r="N92">
        <v>235.2</v>
      </c>
      <c r="O92">
        <v>4.9000000000000004</v>
      </c>
      <c r="P92">
        <v>7.37</v>
      </c>
      <c r="Q92">
        <v>150</v>
      </c>
      <c r="R92" s="24">
        <v>0.6648575305291724</v>
      </c>
      <c r="S92" s="24">
        <v>0.66666666666666663</v>
      </c>
      <c r="T92" t="str">
        <v>U1588A-2</v>
      </c>
      <c r="U92" s="24">
        <v>0.98039215686274517</v>
      </c>
      <c r="V92" s="24">
        <v>0.98039215686274506</v>
      </c>
      <c r="W92" s="29">
        <v>2.2000000000000002</v>
      </c>
      <c r="X92" s="24">
        <v>8.8000000000000007</v>
      </c>
      <c r="Y92" s="24">
        <v>8.8500000000000014</v>
      </c>
      <c r="Z92" s="24">
        <v>10.827450980392157</v>
      </c>
      <c r="AA92" s="24">
        <v>10.876470588235296</v>
      </c>
      <c r="AB92" s="24">
        <v>10.827450980392157</v>
      </c>
      <c r="AC92" s="24">
        <v>10.876470588235296</v>
      </c>
      <c r="AD92" t="str">
        <v>U1588B-42</v>
      </c>
      <c r="AE92" s="24">
        <v>9.6129999999999995</v>
      </c>
      <c r="AF92" s="24">
        <v>-0.28399999999999997</v>
      </c>
      <c r="AG92" s="24">
        <v>10.543450980392157</v>
      </c>
      <c r="AH92" s="24">
        <v>10.592470588235296</v>
      </c>
      <c r="AI92" s="24">
        <v>10.543450980392157</v>
      </c>
      <c r="AJ92" s="24">
        <v>10.592470588235296</v>
      </c>
      <c r="AK92" s="38">
        <v>0</v>
      </c>
      <c r="AL92" s="38">
        <v>0</v>
      </c>
    </row>
    <row r="93" spans="1:38" x14ac:dyDescent="0.15">
      <c r="A93" t="str">
        <v>U1588A-13-1</v>
      </c>
      <c r="B93">
        <v>106.7</v>
      </c>
      <c r="C93" t="str">
        <v>U1588A-2-6</v>
      </c>
      <c r="D93" s="31">
        <v>9.58</v>
      </c>
      <c r="E93" s="29">
        <v>142</v>
      </c>
      <c r="F93" s="29">
        <v>147</v>
      </c>
      <c r="G93" s="24">
        <v>11</v>
      </c>
      <c r="H93" s="24">
        <v>11.05</v>
      </c>
      <c r="I93" s="24">
        <v>11</v>
      </c>
      <c r="J93" s="24">
        <v>11.05</v>
      </c>
      <c r="K93" s="18">
        <v>0</v>
      </c>
      <c r="L93" s="18">
        <v>0</v>
      </c>
      <c r="M93" t="str">
        <v>U1588B-43</v>
      </c>
      <c r="N93">
        <v>240.1</v>
      </c>
      <c r="O93">
        <v>4.8</v>
      </c>
      <c r="P93">
        <v>6.37</v>
      </c>
      <c r="Q93">
        <v>133</v>
      </c>
      <c r="R93" s="24">
        <v>0.75353218210361061</v>
      </c>
      <c r="S93" s="24">
        <v>0.75187969924812026</v>
      </c>
      <c r="T93" t="str">
        <v>U1588A-2</v>
      </c>
      <c r="U93" s="24">
        <v>0.98039215686274517</v>
      </c>
      <c r="V93" s="24">
        <v>0.98039215686274506</v>
      </c>
      <c r="W93" s="29">
        <v>2.2000000000000002</v>
      </c>
      <c r="X93" s="24">
        <v>8.8000000000000007</v>
      </c>
      <c r="Y93" s="24">
        <v>8.8500000000000014</v>
      </c>
      <c r="Z93" s="24">
        <v>10.827450980392157</v>
      </c>
      <c r="AA93" s="24">
        <v>10.876470588235296</v>
      </c>
      <c r="AB93" s="24">
        <v>10.827450980392157</v>
      </c>
      <c r="AC93" s="24">
        <v>10.876470588235296</v>
      </c>
      <c r="AD93" t="str">
        <v>U1588B-43</v>
      </c>
      <c r="AE93" s="24">
        <v>9.5630000000000006</v>
      </c>
      <c r="AF93" s="24">
        <v>-0.28399999999999997</v>
      </c>
      <c r="AG93" s="24">
        <v>10.543450980392157</v>
      </c>
      <c r="AH93" s="24">
        <v>10.592470588235296</v>
      </c>
      <c r="AI93" s="24">
        <v>10.543450980392157</v>
      </c>
      <c r="AJ93" s="24">
        <v>10.592470588235296</v>
      </c>
      <c r="AK93" s="38">
        <v>0</v>
      </c>
      <c r="AL93" s="38">
        <v>0</v>
      </c>
    </row>
    <row r="94" spans="1:38" x14ac:dyDescent="0.15">
      <c r="A94" t="str">
        <v>U1588A-13-2</v>
      </c>
      <c r="B94">
        <v>107.91</v>
      </c>
      <c r="C94" t="str">
        <v>U1588A-2-6</v>
      </c>
      <c r="D94" s="31">
        <v>9.58</v>
      </c>
      <c r="E94" s="29">
        <v>142</v>
      </c>
      <c r="F94" s="29">
        <v>147</v>
      </c>
      <c r="G94" s="24">
        <v>11</v>
      </c>
      <c r="H94" s="24">
        <v>11.05</v>
      </c>
      <c r="I94" s="24">
        <v>11</v>
      </c>
      <c r="J94" s="24">
        <v>11.05</v>
      </c>
      <c r="K94" s="18">
        <v>0</v>
      </c>
      <c r="L94" s="18">
        <v>0</v>
      </c>
      <c r="M94" t="str">
        <v>U1588B-44</v>
      </c>
      <c r="N94">
        <v>244.9</v>
      </c>
      <c r="O94">
        <v>4.9000000000000004</v>
      </c>
      <c r="P94">
        <v>7.06</v>
      </c>
      <c r="Q94">
        <v>144</v>
      </c>
      <c r="R94" s="24">
        <v>0.69405099150141647</v>
      </c>
      <c r="S94" s="24">
        <v>0.69444444444444442</v>
      </c>
      <c r="T94" t="str">
        <v>U1588A-2</v>
      </c>
      <c r="U94" s="24">
        <v>0.98039215686274517</v>
      </c>
      <c r="V94" s="24">
        <v>0.98039215686274506</v>
      </c>
      <c r="W94" s="29">
        <v>2.2000000000000002</v>
      </c>
      <c r="X94" s="24">
        <v>8.8000000000000007</v>
      </c>
      <c r="Y94" s="24">
        <v>8.8500000000000014</v>
      </c>
      <c r="Z94" s="24">
        <v>10.827450980392157</v>
      </c>
      <c r="AA94" s="24">
        <v>10.876470588235296</v>
      </c>
      <c r="AB94" s="24">
        <v>10.827450980392157</v>
      </c>
      <c r="AC94" s="24">
        <v>10.876470588235296</v>
      </c>
      <c r="AD94" t="str">
        <v>U1588B-44</v>
      </c>
      <c r="AE94" s="24">
        <v>9.6630000000000003</v>
      </c>
      <c r="AF94" s="24">
        <v>-0.28399999999999997</v>
      </c>
      <c r="AG94" s="24">
        <v>10.543450980392157</v>
      </c>
      <c r="AH94" s="24">
        <v>10.592470588235296</v>
      </c>
      <c r="AI94" s="24">
        <v>10.543450980392157</v>
      </c>
      <c r="AJ94" s="24">
        <v>10.592470588235296</v>
      </c>
      <c r="AK94" s="38">
        <v>0</v>
      </c>
      <c r="AL94" s="38">
        <v>0</v>
      </c>
    </row>
    <row r="95" spans="1:38" x14ac:dyDescent="0.15">
      <c r="A95" t="str">
        <v>U1588A-13-3</v>
      </c>
      <c r="B95">
        <v>109.1</v>
      </c>
      <c r="C95" t="str">
        <v>U1588A-2-6</v>
      </c>
      <c r="D95" s="31">
        <v>9.58</v>
      </c>
      <c r="E95" s="29">
        <v>142</v>
      </c>
      <c r="F95" s="29">
        <v>147</v>
      </c>
      <c r="G95" s="24">
        <v>11</v>
      </c>
      <c r="H95" s="24">
        <v>11.05</v>
      </c>
      <c r="I95" s="24">
        <v>11</v>
      </c>
      <c r="J95" s="24">
        <v>11.05</v>
      </c>
      <c r="K95" s="18">
        <v>0</v>
      </c>
      <c r="L95" s="18">
        <v>0</v>
      </c>
      <c r="M95" t="str">
        <v>U1588B-45</v>
      </c>
      <c r="N95">
        <v>249.8</v>
      </c>
      <c r="O95">
        <v>4.8</v>
      </c>
      <c r="P95">
        <v>6</v>
      </c>
      <c r="Q95">
        <v>125</v>
      </c>
      <c r="R95" s="24">
        <v>0.79999999999999993</v>
      </c>
      <c r="S95" s="24">
        <v>0.8</v>
      </c>
      <c r="T95" t="str">
        <v>U1588A-2</v>
      </c>
      <c r="U95" s="24">
        <v>0.98039215686274517</v>
      </c>
      <c r="V95" s="24">
        <v>0.98039215686274506</v>
      </c>
      <c r="W95" s="29">
        <v>2.2000000000000002</v>
      </c>
      <c r="X95" s="24">
        <v>8.8000000000000007</v>
      </c>
      <c r="Y95" s="24">
        <v>8.8500000000000014</v>
      </c>
      <c r="Z95" s="24">
        <v>10.827450980392157</v>
      </c>
      <c r="AA95" s="24">
        <v>10.876470588235296</v>
      </c>
      <c r="AB95" s="24">
        <v>10.827450980392157</v>
      </c>
      <c r="AC95" s="24">
        <v>10.876470588235296</v>
      </c>
      <c r="AD95" t="str">
        <v>U1588B-45</v>
      </c>
      <c r="AE95" s="24">
        <v>9.7889999999999997</v>
      </c>
      <c r="AF95" s="24">
        <v>-0.28399999999999997</v>
      </c>
      <c r="AG95" s="24">
        <v>10.543450980392157</v>
      </c>
      <c r="AH95" s="24">
        <v>10.592470588235296</v>
      </c>
      <c r="AI95" s="24">
        <v>10.543450980392157</v>
      </c>
      <c r="AJ95" s="24">
        <v>10.592470588235296</v>
      </c>
      <c r="AK95" s="38">
        <v>0</v>
      </c>
      <c r="AL95" s="38">
        <v>0</v>
      </c>
    </row>
    <row r="96" spans="1:38" x14ac:dyDescent="0.15">
      <c r="A96" t="str">
        <v>U1588A-13-4</v>
      </c>
      <c r="B96">
        <v>110.46</v>
      </c>
      <c r="C96" t="str">
        <v>U1588A-2-6</v>
      </c>
      <c r="D96" s="31">
        <v>9.58</v>
      </c>
      <c r="E96" s="29">
        <v>142</v>
      </c>
      <c r="F96" s="29">
        <v>147</v>
      </c>
      <c r="G96" s="24">
        <v>11</v>
      </c>
      <c r="H96" s="24">
        <v>11.05</v>
      </c>
      <c r="I96" s="24">
        <v>11</v>
      </c>
      <c r="J96" s="24">
        <v>11.05</v>
      </c>
      <c r="K96" s="18">
        <v>0</v>
      </c>
      <c r="L96" s="18">
        <v>0</v>
      </c>
      <c r="M96" t="str">
        <v>U1588B-46</v>
      </c>
      <c r="N96">
        <v>254.6</v>
      </c>
      <c r="O96">
        <v>4.9000000000000004</v>
      </c>
      <c r="P96">
        <v>6.56</v>
      </c>
      <c r="Q96">
        <v>134</v>
      </c>
      <c r="R96" s="24">
        <v>0.74695121951219523</v>
      </c>
      <c r="S96" s="24">
        <v>0.74626865671641796</v>
      </c>
      <c r="T96" t="str">
        <v>U1588A-2</v>
      </c>
      <c r="U96" s="24">
        <v>0.98039215686274517</v>
      </c>
      <c r="V96" s="24">
        <v>0.98039215686274506</v>
      </c>
      <c r="W96" s="29">
        <v>2.2000000000000002</v>
      </c>
      <c r="X96" s="24">
        <v>8.8000000000000007</v>
      </c>
      <c r="Y96" s="24">
        <v>8.8500000000000014</v>
      </c>
      <c r="Z96" s="24">
        <v>10.827450980392157</v>
      </c>
      <c r="AA96" s="24">
        <v>10.876470588235296</v>
      </c>
      <c r="AB96" s="24">
        <v>10.827450980392157</v>
      </c>
      <c r="AC96" s="24">
        <v>10.876470588235296</v>
      </c>
      <c r="AD96" t="str">
        <v>U1588B-46</v>
      </c>
      <c r="AE96" s="24">
        <v>9.6630000000000003</v>
      </c>
      <c r="AF96" s="24">
        <v>-0.28399999999999997</v>
      </c>
      <c r="AG96" s="24">
        <v>10.543450980392157</v>
      </c>
      <c r="AH96" s="24">
        <v>10.592470588235296</v>
      </c>
      <c r="AI96" s="24">
        <v>10.543450980392157</v>
      </c>
      <c r="AJ96" s="24">
        <v>10.592470588235296</v>
      </c>
      <c r="AK96" s="38">
        <v>0</v>
      </c>
      <c r="AL96" s="38">
        <v>0</v>
      </c>
    </row>
    <row r="97" spans="1:38" x14ac:dyDescent="0.15">
      <c r="A97" t="str">
        <v>U1588A-13-5</v>
      </c>
      <c r="B97">
        <v>111.66</v>
      </c>
      <c r="C97" t="str">
        <v>U1588A-2-7</v>
      </c>
      <c r="D97" s="31">
        <v>11.06</v>
      </c>
      <c r="E97" s="29">
        <v>0</v>
      </c>
      <c r="F97" s="29">
        <v>5</v>
      </c>
      <c r="G97" s="24">
        <v>11.06</v>
      </c>
      <c r="H97" s="24">
        <v>11.110000000000001</v>
      </c>
      <c r="I97" s="24">
        <v>11.06</v>
      </c>
      <c r="J97" s="24">
        <v>11.11</v>
      </c>
      <c r="K97" s="18">
        <v>0</v>
      </c>
      <c r="L97" s="18">
        <v>-1.7763568394002505E-15</v>
      </c>
      <c r="M97" t="str">
        <v>U1588B-47</v>
      </c>
      <c r="N97">
        <v>259.5</v>
      </c>
      <c r="O97">
        <v>4.8</v>
      </c>
      <c r="P97">
        <v>5.8</v>
      </c>
      <c r="Q97">
        <v>121</v>
      </c>
      <c r="R97" s="24">
        <v>0.82758620689655171</v>
      </c>
      <c r="S97" s="24">
        <v>0.82644628099173556</v>
      </c>
      <c r="T97" t="str">
        <v>U1588A-2</v>
      </c>
      <c r="U97" s="24">
        <v>0.98039215686274517</v>
      </c>
      <c r="V97" s="24">
        <v>0.98039215686274506</v>
      </c>
      <c r="W97" s="29">
        <v>2.2000000000000002</v>
      </c>
      <c r="X97" s="24">
        <v>8.86</v>
      </c>
      <c r="Y97" s="24">
        <v>8.91</v>
      </c>
      <c r="Z97" s="24">
        <v>10.886274509803922</v>
      </c>
      <c r="AA97" s="24">
        <v>10.935294117647061</v>
      </c>
      <c r="AB97" s="24">
        <v>10.886274509803922</v>
      </c>
      <c r="AC97" s="24">
        <v>10.935294117647057</v>
      </c>
      <c r="AD97" t="str">
        <v>U1588B-47</v>
      </c>
      <c r="AE97" s="24">
        <v>9.3360000000000003</v>
      </c>
      <c r="AF97" s="24">
        <v>-0.28399999999999997</v>
      </c>
      <c r="AG97" s="24">
        <v>10.602274509803921</v>
      </c>
      <c r="AH97" s="24">
        <v>10.65129411764706</v>
      </c>
      <c r="AI97" s="24">
        <v>10.602274509803921</v>
      </c>
      <c r="AJ97" s="24">
        <v>10.651294117647057</v>
      </c>
      <c r="AK97" s="38">
        <v>0</v>
      </c>
      <c r="AL97" s="38">
        <v>3.5527136788005009E-13</v>
      </c>
    </row>
    <row r="98" spans="1:38" x14ac:dyDescent="0.15">
      <c r="A98" t="str">
        <v>U1588A-13-6</v>
      </c>
      <c r="B98">
        <v>113.16</v>
      </c>
      <c r="C98" t="str">
        <v>U1588A-2-7</v>
      </c>
      <c r="D98" s="31">
        <v>11.06</v>
      </c>
      <c r="E98" s="29">
        <v>30</v>
      </c>
      <c r="F98" s="29">
        <v>30</v>
      </c>
      <c r="G98" s="24">
        <v>11.360000000000001</v>
      </c>
      <c r="H98" s="24">
        <v>11.360000000000001</v>
      </c>
      <c r="I98" s="24">
        <v>11.36</v>
      </c>
      <c r="J98" s="24">
        <v>11.36</v>
      </c>
      <c r="K98" s="18">
        <v>-1.7763568394002505E-15</v>
      </c>
      <c r="L98" s="18">
        <v>-1.7763568394002505E-15</v>
      </c>
      <c r="M98" t="str">
        <v>U1588B-48</v>
      </c>
      <c r="N98">
        <v>264.3</v>
      </c>
      <c r="O98">
        <v>4.9000000000000004</v>
      </c>
      <c r="P98">
        <v>6.63</v>
      </c>
      <c r="Q98">
        <v>135</v>
      </c>
      <c r="R98" s="24">
        <v>0.73906485671191557</v>
      </c>
      <c r="S98" s="24">
        <v>0.7407407407407407</v>
      </c>
      <c r="T98" t="str">
        <v>U1588A-2</v>
      </c>
      <c r="U98" s="24">
        <v>0.98039215686274517</v>
      </c>
      <c r="V98" s="24">
        <v>0.98039215686274506</v>
      </c>
      <c r="W98" s="29">
        <v>2.2000000000000002</v>
      </c>
      <c r="X98" s="24">
        <v>9.16</v>
      </c>
      <c r="Y98" s="24">
        <v>9.16</v>
      </c>
      <c r="Z98" s="24">
        <v>11.180392156862744</v>
      </c>
      <c r="AA98" s="24">
        <v>11.180392156862744</v>
      </c>
      <c r="AB98" s="24">
        <v>11.180392156862744</v>
      </c>
      <c r="AC98" s="24">
        <v>11.180392156862744</v>
      </c>
      <c r="AD98" t="str">
        <v>U1588B-48</v>
      </c>
      <c r="AE98" s="24">
        <v>9.6880000000000006</v>
      </c>
      <c r="AF98" s="24">
        <v>-0.28399999999999997</v>
      </c>
      <c r="AG98" s="24">
        <v>10.896392156862744</v>
      </c>
      <c r="AH98" s="24">
        <v>10.896392156862744</v>
      </c>
      <c r="AI98" s="24">
        <v>10.896392156862744</v>
      </c>
      <c r="AJ98" s="24">
        <v>10.896392156862744</v>
      </c>
      <c r="AK98" s="38">
        <v>0</v>
      </c>
      <c r="AL98" s="38">
        <v>0</v>
      </c>
    </row>
    <row r="99" spans="1:38" x14ac:dyDescent="0.15">
      <c r="A99" t="str">
        <v>U1588A-13-7</v>
      </c>
      <c r="B99">
        <v>114.57</v>
      </c>
      <c r="C99" t="str">
        <v>U1588A-2-7</v>
      </c>
      <c r="D99" s="31">
        <v>11.06</v>
      </c>
      <c r="E99" s="29">
        <v>30</v>
      </c>
      <c r="F99" s="29">
        <v>31</v>
      </c>
      <c r="G99" s="24">
        <v>11.360000000000001</v>
      </c>
      <c r="H99" s="24">
        <v>11.370000000000001</v>
      </c>
      <c r="I99" s="24">
        <v>11.36</v>
      </c>
      <c r="J99" s="24">
        <v>11.37</v>
      </c>
      <c r="K99" s="18">
        <v>-1.7763568394002505E-15</v>
      </c>
      <c r="L99" s="18">
        <v>-1.7763568394002505E-15</v>
      </c>
      <c r="M99" t="str">
        <v>U1588B-49</v>
      </c>
      <c r="N99">
        <v>269.2</v>
      </c>
      <c r="O99">
        <v>4.8</v>
      </c>
      <c r="P99">
        <v>5.66</v>
      </c>
      <c r="Q99">
        <v>118</v>
      </c>
      <c r="R99" s="24">
        <v>0.84805653710247342</v>
      </c>
      <c r="S99" s="24">
        <v>0.84745762711864403</v>
      </c>
      <c r="T99" t="str">
        <v>U1588A-2</v>
      </c>
      <c r="U99" s="24">
        <v>0.98039215686274517</v>
      </c>
      <c r="V99" s="24">
        <v>0.98039215686274506</v>
      </c>
      <c r="W99" s="29">
        <v>2.2000000000000002</v>
      </c>
      <c r="X99" s="24">
        <v>9.16</v>
      </c>
      <c r="Y99" s="24">
        <v>9.1699999999999982</v>
      </c>
      <c r="Z99" s="24">
        <v>11.180392156862744</v>
      </c>
      <c r="AA99" s="24">
        <v>11.19019607843137</v>
      </c>
      <c r="AB99" s="24">
        <v>11.180392156862744</v>
      </c>
      <c r="AC99" s="24">
        <v>11.19019607843137</v>
      </c>
      <c r="AD99" t="str">
        <v>U1588B-49</v>
      </c>
      <c r="AE99" s="24">
        <v>9.5869999999999997</v>
      </c>
      <c r="AF99" s="24">
        <v>-0.28399999999999997</v>
      </c>
      <c r="AG99" s="24">
        <v>10.896392156862744</v>
      </c>
      <c r="AH99" s="24">
        <v>10.906196078431369</v>
      </c>
      <c r="AI99" s="24">
        <v>10.896392156862744</v>
      </c>
      <c r="AJ99" s="24">
        <v>10.906196078431369</v>
      </c>
      <c r="AK99" s="38">
        <v>0</v>
      </c>
      <c r="AL99" s="38">
        <v>0</v>
      </c>
    </row>
    <row r="100" spans="1:38" x14ac:dyDescent="0.15">
      <c r="A100" t="str">
        <v>U1588A-13-CC</v>
      </c>
      <c r="B100">
        <v>115.36</v>
      </c>
      <c r="C100" t="str">
        <v>U1588A-2-CC</v>
      </c>
      <c r="D100" s="31">
        <v>11.63</v>
      </c>
      <c r="E100" s="29">
        <v>19</v>
      </c>
      <c r="F100" s="29">
        <v>26</v>
      </c>
      <c r="G100" s="24">
        <v>11.82</v>
      </c>
      <c r="H100" s="24">
        <v>11.89</v>
      </c>
      <c r="I100" s="24">
        <v>11.82</v>
      </c>
      <c r="J100" s="24">
        <v>11.89</v>
      </c>
      <c r="K100" s="18">
        <v>0</v>
      </c>
      <c r="L100" s="18">
        <v>0</v>
      </c>
      <c r="M100" t="str">
        <v>U1588B-50</v>
      </c>
      <c r="N100">
        <v>274</v>
      </c>
      <c r="O100">
        <v>4.9000000000000004</v>
      </c>
      <c r="P100">
        <v>6.55</v>
      </c>
      <c r="Q100">
        <v>134</v>
      </c>
      <c r="R100" s="24">
        <v>0.74809160305343514</v>
      </c>
      <c r="S100" s="24">
        <v>0.74626865671641796</v>
      </c>
      <c r="T100" t="str">
        <v>U1588A-2</v>
      </c>
      <c r="U100" s="24">
        <v>0.98039215686274517</v>
      </c>
      <c r="V100" s="24">
        <v>0.98039215686274506</v>
      </c>
      <c r="W100" s="29">
        <v>2.2000000000000002</v>
      </c>
      <c r="X100" s="24">
        <v>9.620000000000001</v>
      </c>
      <c r="Y100" s="24">
        <v>9.6900000000000013</v>
      </c>
      <c r="Z100" s="24">
        <v>11.631372549019609</v>
      </c>
      <c r="AA100" s="24">
        <v>11.700000000000003</v>
      </c>
      <c r="AB100" s="24">
        <v>11.631372549019609</v>
      </c>
      <c r="AC100" s="24">
        <v>11.7</v>
      </c>
      <c r="AD100" t="str">
        <v>U1588B-50</v>
      </c>
      <c r="AE100" s="24">
        <v>10.342000000000001</v>
      </c>
      <c r="AF100" s="24">
        <v>-0.28399999999999997</v>
      </c>
      <c r="AG100" s="24">
        <v>11.347372549019608</v>
      </c>
      <c r="AH100" s="24">
        <v>11.416000000000002</v>
      </c>
      <c r="AI100" s="24">
        <v>11.347372549019608</v>
      </c>
      <c r="AJ100" s="24">
        <v>11.415999999999999</v>
      </c>
      <c r="AK100" s="38">
        <v>0</v>
      </c>
      <c r="AL100" s="38">
        <v>3.5527136788005009E-13</v>
      </c>
    </row>
    <row r="101" spans="1:38" x14ac:dyDescent="0.15">
      <c r="A101" t="str">
        <v>U1588A-14-1</v>
      </c>
      <c r="B101">
        <v>116.2</v>
      </c>
      <c r="C101" t="str">
        <v>U1588A-2-CC</v>
      </c>
      <c r="D101" s="31">
        <v>11.63</v>
      </c>
      <c r="E101" s="29">
        <v>19</v>
      </c>
      <c r="F101" s="29">
        <v>26</v>
      </c>
      <c r="G101" s="24">
        <v>11.82</v>
      </c>
      <c r="H101" s="24">
        <v>11.89</v>
      </c>
      <c r="I101" s="24">
        <v>11.82</v>
      </c>
      <c r="J101" s="24">
        <v>11.89</v>
      </c>
      <c r="K101" s="18">
        <v>0</v>
      </c>
      <c r="L101" s="18">
        <v>0</v>
      </c>
      <c r="M101" t="str">
        <v>U1588B-51</v>
      </c>
      <c r="N101">
        <v>278.89999999999998</v>
      </c>
      <c r="O101">
        <v>4.8</v>
      </c>
      <c r="P101">
        <v>5.23</v>
      </c>
      <c r="Q101">
        <v>109</v>
      </c>
      <c r="R101" s="24">
        <v>0.91778202676864229</v>
      </c>
      <c r="S101" s="24">
        <v>0.91743119266055051</v>
      </c>
      <c r="T101" t="str">
        <v>U1588A-2</v>
      </c>
      <c r="U101" s="24">
        <v>0.98039215686274517</v>
      </c>
      <c r="V101" s="24">
        <v>0.98039215686274506</v>
      </c>
      <c r="W101" s="29">
        <v>2.2000000000000002</v>
      </c>
      <c r="X101" s="24">
        <v>9.620000000000001</v>
      </c>
      <c r="Y101" s="24">
        <v>9.6900000000000013</v>
      </c>
      <c r="Z101" s="24">
        <v>11.631372549019609</v>
      </c>
      <c r="AA101" s="24">
        <v>11.700000000000003</v>
      </c>
      <c r="AB101" s="24">
        <v>11.631372549019609</v>
      </c>
      <c r="AC101" s="24">
        <v>11.7</v>
      </c>
      <c r="AD101" t="str">
        <v>U1588B-51</v>
      </c>
      <c r="AE101" s="24">
        <v>10.744</v>
      </c>
      <c r="AF101" s="24">
        <v>-0.28399999999999997</v>
      </c>
      <c r="AG101" s="24">
        <v>11.347372549019608</v>
      </c>
      <c r="AH101" s="24">
        <v>11.416000000000002</v>
      </c>
      <c r="AI101" s="24">
        <v>11.347372549019608</v>
      </c>
      <c r="AJ101" s="24">
        <v>11.415999999999999</v>
      </c>
      <c r="AK101" s="38">
        <v>0</v>
      </c>
      <c r="AL101" s="38">
        <v>3.5527136788005009E-13</v>
      </c>
    </row>
    <row r="102" spans="1:38" x14ac:dyDescent="0.15">
      <c r="A102" t="str">
        <v>U1588A-14-2</v>
      </c>
      <c r="B102">
        <v>117.71</v>
      </c>
      <c r="C102" t="str">
        <v>U1588A-2-CC</v>
      </c>
      <c r="D102" s="31">
        <v>11.63</v>
      </c>
      <c r="E102" s="29">
        <v>19</v>
      </c>
      <c r="F102" s="29">
        <v>26</v>
      </c>
      <c r="G102" s="24">
        <v>11.82</v>
      </c>
      <c r="H102" s="24">
        <v>11.89</v>
      </c>
      <c r="I102" s="24">
        <v>11.82</v>
      </c>
      <c r="J102" s="24">
        <v>11.89</v>
      </c>
      <c r="K102" s="18">
        <v>0</v>
      </c>
      <c r="L102" s="18">
        <v>0</v>
      </c>
      <c r="M102" t="str">
        <v>U1588B-52</v>
      </c>
      <c r="N102">
        <v>283.7</v>
      </c>
      <c r="O102">
        <v>4.9000000000000004</v>
      </c>
      <c r="P102">
        <v>6.76</v>
      </c>
      <c r="Q102">
        <v>138</v>
      </c>
      <c r="R102" s="24">
        <v>0.7248520710059172</v>
      </c>
      <c r="S102" s="24">
        <v>0.72463768115942029</v>
      </c>
      <c r="T102" t="str">
        <v>U1588A-2</v>
      </c>
      <c r="U102" s="24">
        <v>0.98039215686274517</v>
      </c>
      <c r="V102" s="24">
        <v>0.98039215686274506</v>
      </c>
      <c r="W102" s="29">
        <v>2.2000000000000002</v>
      </c>
      <c r="X102" s="24">
        <v>9.620000000000001</v>
      </c>
      <c r="Y102" s="24">
        <v>9.6900000000000013</v>
      </c>
      <c r="Z102" s="24">
        <v>11.631372549019609</v>
      </c>
      <c r="AA102" s="24">
        <v>11.700000000000003</v>
      </c>
      <c r="AB102" s="24">
        <v>11.631372549019609</v>
      </c>
      <c r="AC102" s="24">
        <v>11.7</v>
      </c>
      <c r="AD102" t="str">
        <v>U1588B-52</v>
      </c>
      <c r="AE102" s="24">
        <v>10.643000000000001</v>
      </c>
      <c r="AF102" s="24">
        <v>-0.28399999999999997</v>
      </c>
      <c r="AG102" s="24">
        <v>11.347372549019608</v>
      </c>
      <c r="AH102" s="24">
        <v>11.416000000000002</v>
      </c>
      <c r="AI102" s="24">
        <v>11.347372549019608</v>
      </c>
      <c r="AJ102" s="24">
        <v>11.415999999999999</v>
      </c>
      <c r="AK102" s="38">
        <v>0</v>
      </c>
      <c r="AL102" s="38">
        <v>3.5527136788005009E-13</v>
      </c>
    </row>
    <row r="103" spans="1:38" x14ac:dyDescent="0.15">
      <c r="A103" t="str">
        <v>U1588A-14-3</v>
      </c>
      <c r="B103">
        <v>119.17</v>
      </c>
      <c r="C103" t="str">
        <v>U1588A-2-CC</v>
      </c>
      <c r="D103" s="31">
        <v>11.63</v>
      </c>
      <c r="E103" s="29">
        <v>19</v>
      </c>
      <c r="F103" s="29">
        <v>26</v>
      </c>
      <c r="G103" s="24">
        <v>11.82</v>
      </c>
      <c r="H103" s="24">
        <v>11.89</v>
      </c>
      <c r="I103" s="24">
        <v>11.82</v>
      </c>
      <c r="J103" s="24">
        <v>11.89</v>
      </c>
      <c r="K103" s="18">
        <v>0</v>
      </c>
      <c r="L103" s="18">
        <v>0</v>
      </c>
      <c r="M103" t="str">
        <v>U1588B-53</v>
      </c>
      <c r="N103">
        <v>288.60000000000002</v>
      </c>
      <c r="O103">
        <v>4.8</v>
      </c>
      <c r="P103">
        <v>5.68</v>
      </c>
      <c r="Q103">
        <v>118</v>
      </c>
      <c r="R103" s="24">
        <v>0.84507042253521125</v>
      </c>
      <c r="S103" s="24">
        <v>0.84745762711864403</v>
      </c>
      <c r="T103" t="str">
        <v>U1588A-2</v>
      </c>
      <c r="U103" s="24">
        <v>0.98039215686274517</v>
      </c>
      <c r="V103" s="24">
        <v>0.98039215686274506</v>
      </c>
      <c r="W103" s="29">
        <v>2.2000000000000002</v>
      </c>
      <c r="X103" s="24">
        <v>9.620000000000001</v>
      </c>
      <c r="Y103" s="24">
        <v>9.6900000000000013</v>
      </c>
      <c r="Z103" s="24">
        <v>11.631372549019609</v>
      </c>
      <c r="AA103" s="24">
        <v>11.700000000000003</v>
      </c>
      <c r="AB103" s="24">
        <v>11.631372549019609</v>
      </c>
      <c r="AC103" s="24">
        <v>11.7</v>
      </c>
      <c r="AD103" t="str">
        <v>U1588B-53</v>
      </c>
      <c r="AE103" s="24">
        <v>10.87</v>
      </c>
      <c r="AF103" s="24">
        <v>-0.28399999999999997</v>
      </c>
      <c r="AG103" s="24">
        <v>11.347372549019608</v>
      </c>
      <c r="AH103" s="24">
        <v>11.416000000000002</v>
      </c>
      <c r="AI103" s="24">
        <v>11.347372549019608</v>
      </c>
      <c r="AJ103" s="24">
        <v>11.415999999999999</v>
      </c>
      <c r="AK103" s="38">
        <v>0</v>
      </c>
      <c r="AL103" s="38">
        <v>3.5527136788005009E-13</v>
      </c>
    </row>
    <row r="104" spans="1:38" x14ac:dyDescent="0.15">
      <c r="A104" t="str">
        <v>U1588A-14-4</v>
      </c>
      <c r="B104">
        <v>120.22</v>
      </c>
      <c r="C104" t="str">
        <v>U1588A-2-CC</v>
      </c>
      <c r="D104" s="31">
        <v>11.63</v>
      </c>
      <c r="E104" s="29">
        <v>19</v>
      </c>
      <c r="F104" s="29">
        <v>26</v>
      </c>
      <c r="G104" s="24">
        <v>11.82</v>
      </c>
      <c r="H104" s="24">
        <v>11.89</v>
      </c>
      <c r="I104" s="24">
        <v>11.82</v>
      </c>
      <c r="J104" s="24">
        <v>11.89</v>
      </c>
      <c r="K104" s="18">
        <v>0</v>
      </c>
      <c r="L104" s="18">
        <v>0</v>
      </c>
      <c r="M104" t="str">
        <v>U1588B-54</v>
      </c>
      <c r="N104">
        <v>293.39999999999998</v>
      </c>
      <c r="O104">
        <v>4.9000000000000004</v>
      </c>
      <c r="P104">
        <v>6.16</v>
      </c>
      <c r="Q104">
        <v>126</v>
      </c>
      <c r="R104" s="24">
        <v>0.79545454545454553</v>
      </c>
      <c r="S104" s="24">
        <v>0.79365079365079361</v>
      </c>
      <c r="T104" t="str">
        <v>U1588A-2</v>
      </c>
      <c r="U104" s="24">
        <v>0.98039215686274517</v>
      </c>
      <c r="V104" s="24">
        <v>0.98039215686274506</v>
      </c>
      <c r="W104" s="29">
        <v>2.2000000000000002</v>
      </c>
      <c r="X104" s="24">
        <v>9.620000000000001</v>
      </c>
      <c r="Y104" s="24">
        <v>9.6900000000000013</v>
      </c>
      <c r="Z104" s="24">
        <v>11.631372549019609</v>
      </c>
      <c r="AA104" s="24">
        <v>11.700000000000003</v>
      </c>
      <c r="AB104" s="24">
        <v>11.631372549019609</v>
      </c>
      <c r="AC104" s="24">
        <v>11.7</v>
      </c>
      <c r="AD104" t="str">
        <v>U1588B-54</v>
      </c>
      <c r="AE104" s="24">
        <v>10.945</v>
      </c>
      <c r="AF104" s="24">
        <v>-0.28399999999999997</v>
      </c>
      <c r="AG104" s="24">
        <v>11.347372549019608</v>
      </c>
      <c r="AH104" s="24">
        <v>11.416000000000002</v>
      </c>
      <c r="AI104" s="24">
        <v>11.347372549019608</v>
      </c>
      <c r="AJ104" s="24">
        <v>11.415999999999999</v>
      </c>
      <c r="AK104" s="38">
        <v>0</v>
      </c>
      <c r="AL104" s="38">
        <v>3.5527136788005009E-13</v>
      </c>
    </row>
    <row r="105" spans="1:38" x14ac:dyDescent="0.15">
      <c r="A105" t="str">
        <v>U1588A-14-5</v>
      </c>
      <c r="B105">
        <v>121.63</v>
      </c>
      <c r="C105" t="str">
        <v>U1588A-2-CC</v>
      </c>
      <c r="D105" s="31">
        <v>11.63</v>
      </c>
      <c r="E105" s="29">
        <v>19</v>
      </c>
      <c r="F105" s="29">
        <v>26</v>
      </c>
      <c r="G105" s="24">
        <v>11.82</v>
      </c>
      <c r="H105" s="24">
        <v>11.89</v>
      </c>
      <c r="I105" s="24">
        <v>11.82</v>
      </c>
      <c r="J105" s="24">
        <v>11.89</v>
      </c>
      <c r="K105" s="18">
        <v>0</v>
      </c>
      <c r="L105" s="18">
        <v>0</v>
      </c>
      <c r="M105" t="str">
        <v>U1588B-55</v>
      </c>
      <c r="N105">
        <v>298.3</v>
      </c>
      <c r="O105">
        <v>4.8</v>
      </c>
      <c r="P105">
        <v>6.14</v>
      </c>
      <c r="Q105">
        <v>128</v>
      </c>
      <c r="R105" s="24">
        <v>0.78175895765472314</v>
      </c>
      <c r="S105" s="24">
        <v>0.78125</v>
      </c>
      <c r="T105" t="str">
        <v>U1588A-2</v>
      </c>
      <c r="U105" s="24">
        <v>0.98039215686274517</v>
      </c>
      <c r="V105" s="24">
        <v>0.98039215686274506</v>
      </c>
      <c r="W105" s="29">
        <v>2.2000000000000002</v>
      </c>
      <c r="X105" s="24">
        <v>9.620000000000001</v>
      </c>
      <c r="Y105" s="24">
        <v>9.6900000000000013</v>
      </c>
      <c r="Z105" s="24">
        <v>11.631372549019609</v>
      </c>
      <c r="AA105" s="24">
        <v>11.700000000000003</v>
      </c>
      <c r="AB105" s="24">
        <v>11.631372549019609</v>
      </c>
      <c r="AC105" s="24">
        <v>11.7</v>
      </c>
      <c r="AD105" t="str">
        <v>U1588B-55</v>
      </c>
      <c r="AE105" s="24">
        <v>10.97</v>
      </c>
      <c r="AF105" s="24">
        <v>-0.28399999999999997</v>
      </c>
      <c r="AG105" s="24">
        <v>11.347372549019608</v>
      </c>
      <c r="AH105" s="24">
        <v>11.416000000000002</v>
      </c>
      <c r="AI105" s="24">
        <v>11.347372549019608</v>
      </c>
      <c r="AJ105" s="24">
        <v>11.415999999999999</v>
      </c>
      <c r="AK105" s="38">
        <v>0</v>
      </c>
      <c r="AL105" s="38">
        <v>3.5527136788005009E-13</v>
      </c>
    </row>
    <row r="106" spans="1:38" x14ac:dyDescent="0.15">
      <c r="A106" t="str">
        <v>U1588A-14-6</v>
      </c>
      <c r="B106">
        <v>123.08</v>
      </c>
      <c r="C106" t="str">
        <v>U1588A-2-CC</v>
      </c>
      <c r="D106" s="31">
        <v>11.63</v>
      </c>
      <c r="E106" s="29">
        <v>19</v>
      </c>
      <c r="F106" s="29">
        <v>26</v>
      </c>
      <c r="G106" s="24">
        <v>11.82</v>
      </c>
      <c r="H106" s="24">
        <v>11.89</v>
      </c>
      <c r="I106" s="24">
        <v>11.82</v>
      </c>
      <c r="J106" s="24">
        <v>11.89</v>
      </c>
      <c r="K106" s="18">
        <v>0</v>
      </c>
      <c r="L106" s="18">
        <v>0</v>
      </c>
      <c r="M106" t="str">
        <v>U1588B-56</v>
      </c>
      <c r="N106">
        <v>303.10000000000002</v>
      </c>
      <c r="O106">
        <v>4.9000000000000004</v>
      </c>
      <c r="P106">
        <v>5.69</v>
      </c>
      <c r="Q106">
        <v>116</v>
      </c>
      <c r="R106" s="24">
        <v>0.86115992970123023</v>
      </c>
      <c r="S106" s="24">
        <v>0.86206896551724133</v>
      </c>
      <c r="T106" t="str">
        <v>U1588A-2</v>
      </c>
      <c r="U106" s="24">
        <v>0.98039215686274517</v>
      </c>
      <c r="V106" s="24">
        <v>0.98039215686274506</v>
      </c>
      <c r="W106" s="29">
        <v>2.2000000000000002</v>
      </c>
      <c r="X106" s="24">
        <v>9.620000000000001</v>
      </c>
      <c r="Y106" s="24">
        <v>9.6900000000000013</v>
      </c>
      <c r="Z106" s="24">
        <v>11.631372549019609</v>
      </c>
      <c r="AA106" s="24">
        <v>11.700000000000003</v>
      </c>
      <c r="AB106" s="24">
        <v>11.631372549019609</v>
      </c>
      <c r="AC106" s="24">
        <v>11.7</v>
      </c>
      <c r="AD106" t="str">
        <v>U1588B-56</v>
      </c>
      <c r="AE106" s="24">
        <v>12.606</v>
      </c>
      <c r="AF106" s="24">
        <v>-0.28399999999999997</v>
      </c>
      <c r="AG106" s="24">
        <v>11.347372549019608</v>
      </c>
      <c r="AH106" s="24">
        <v>11.416000000000002</v>
      </c>
      <c r="AI106" s="24">
        <v>11.347372549019608</v>
      </c>
      <c r="AJ106" s="24">
        <v>11.415999999999999</v>
      </c>
      <c r="AK106" s="38">
        <v>0</v>
      </c>
      <c r="AL106" s="38">
        <v>3.5527136788005009E-13</v>
      </c>
    </row>
    <row r="107" spans="1:38" x14ac:dyDescent="0.15">
      <c r="A107" t="str">
        <v>U1588A-14-7</v>
      </c>
      <c r="B107">
        <v>124.03</v>
      </c>
      <c r="C107" t="str">
        <v>U1588A-2-CC</v>
      </c>
      <c r="D107" s="31">
        <v>11.63</v>
      </c>
      <c r="E107" s="29">
        <v>19</v>
      </c>
      <c r="F107" s="29">
        <v>26</v>
      </c>
      <c r="G107" s="24">
        <v>11.82</v>
      </c>
      <c r="H107" s="24">
        <v>11.89</v>
      </c>
      <c r="I107" s="24">
        <v>11.82</v>
      </c>
      <c r="J107" s="24">
        <v>11.89</v>
      </c>
      <c r="K107" s="18">
        <v>0</v>
      </c>
      <c r="L107" s="18">
        <v>0</v>
      </c>
      <c r="M107" t="str">
        <v>U1588B-57</v>
      </c>
      <c r="N107">
        <v>308</v>
      </c>
      <c r="O107">
        <v>4.8</v>
      </c>
      <c r="P107">
        <v>6.02</v>
      </c>
      <c r="Q107">
        <v>125</v>
      </c>
      <c r="R107" s="24">
        <v>0.79734219269102991</v>
      </c>
      <c r="S107" s="24">
        <v>0.8</v>
      </c>
      <c r="T107" t="str">
        <v>U1588A-2</v>
      </c>
      <c r="U107" s="24">
        <v>0.98039215686274517</v>
      </c>
      <c r="V107" s="24">
        <v>0.98039215686274506</v>
      </c>
      <c r="W107" s="29">
        <v>2.2000000000000002</v>
      </c>
      <c r="X107" s="24">
        <v>9.620000000000001</v>
      </c>
      <c r="Y107" s="24">
        <v>9.6900000000000013</v>
      </c>
      <c r="Z107" s="24">
        <v>11.631372549019609</v>
      </c>
      <c r="AA107" s="24">
        <v>11.700000000000003</v>
      </c>
      <c r="AB107" s="24">
        <v>11.631372549019609</v>
      </c>
      <c r="AC107" s="24">
        <v>11.7</v>
      </c>
      <c r="AD107" t="str">
        <v>U1588B-57</v>
      </c>
      <c r="AE107" s="24">
        <v>12.680999999999999</v>
      </c>
      <c r="AF107" s="24">
        <v>-0.28399999999999997</v>
      </c>
      <c r="AG107" s="24">
        <v>11.347372549019608</v>
      </c>
      <c r="AH107" s="24">
        <v>11.416000000000002</v>
      </c>
      <c r="AI107" s="24">
        <v>11.347372549019608</v>
      </c>
      <c r="AJ107" s="24">
        <v>11.415999999999999</v>
      </c>
      <c r="AK107" s="38">
        <v>0</v>
      </c>
      <c r="AL107" s="38">
        <v>3.5527136788005009E-13</v>
      </c>
    </row>
    <row r="108" spans="1:38" x14ac:dyDescent="0.15">
      <c r="A108" t="str">
        <v>U1588A-14-CC</v>
      </c>
      <c r="B108">
        <v>124.84</v>
      </c>
      <c r="C108" t="str">
        <v>U1588A-2-CC</v>
      </c>
      <c r="D108" s="31">
        <v>11.63</v>
      </c>
      <c r="E108" s="29">
        <v>19</v>
      </c>
      <c r="F108" s="29">
        <v>26</v>
      </c>
      <c r="G108" s="24">
        <v>11.82</v>
      </c>
      <c r="H108" s="24">
        <v>11.89</v>
      </c>
      <c r="I108" s="24">
        <v>11.82</v>
      </c>
      <c r="J108" s="24">
        <v>11.89</v>
      </c>
      <c r="K108" s="18">
        <v>0</v>
      </c>
      <c r="L108" s="18">
        <v>0</v>
      </c>
      <c r="M108" t="str">
        <v>U1588B-58</v>
      </c>
      <c r="N108">
        <v>312.8</v>
      </c>
      <c r="O108">
        <v>4.9000000000000004</v>
      </c>
      <c r="P108">
        <v>6.46</v>
      </c>
      <c r="Q108">
        <v>132</v>
      </c>
      <c r="R108" s="24">
        <v>0.75851393188854499</v>
      </c>
      <c r="S108" s="24">
        <v>0.75757575757575757</v>
      </c>
      <c r="T108" t="str">
        <v>U1588A-2</v>
      </c>
      <c r="U108" s="24">
        <v>0.98039215686274517</v>
      </c>
      <c r="V108" s="24">
        <v>0.98039215686274506</v>
      </c>
      <c r="W108" s="29">
        <v>2.2000000000000002</v>
      </c>
      <c r="X108" s="24">
        <v>9.620000000000001</v>
      </c>
      <c r="Y108" s="24">
        <v>9.6900000000000013</v>
      </c>
      <c r="Z108" s="24">
        <v>11.631372549019609</v>
      </c>
      <c r="AA108" s="24">
        <v>11.700000000000003</v>
      </c>
      <c r="AB108" s="24">
        <v>11.631372549019609</v>
      </c>
      <c r="AC108" s="24">
        <v>11.7</v>
      </c>
      <c r="AD108" t="str">
        <v>U1588B-58</v>
      </c>
      <c r="AE108" s="24">
        <v>12.831</v>
      </c>
      <c r="AF108" s="24">
        <v>-0.28399999999999997</v>
      </c>
      <c r="AG108" s="24">
        <v>11.347372549019608</v>
      </c>
      <c r="AH108" s="24">
        <v>11.416000000000002</v>
      </c>
      <c r="AI108" s="24">
        <v>11.347372549019608</v>
      </c>
      <c r="AJ108" s="24">
        <v>11.415999999999999</v>
      </c>
      <c r="AK108" s="38">
        <v>0</v>
      </c>
      <c r="AL108" s="38">
        <v>3.5527136788005009E-13</v>
      </c>
    </row>
    <row r="109" spans="1:38" x14ac:dyDescent="0.15">
      <c r="A109" t="str">
        <v>U1588A-15-1</v>
      </c>
      <c r="B109">
        <v>125.7</v>
      </c>
      <c r="C109" t="str">
        <v>U1588A-2-CC</v>
      </c>
      <c r="D109" s="31">
        <v>11.63</v>
      </c>
      <c r="E109" s="29">
        <v>19</v>
      </c>
      <c r="F109" s="29">
        <v>26</v>
      </c>
      <c r="G109" s="24">
        <v>11.82</v>
      </c>
      <c r="H109" s="24">
        <v>11.89</v>
      </c>
      <c r="I109" s="24">
        <v>11.82</v>
      </c>
      <c r="J109" s="24">
        <v>11.89</v>
      </c>
      <c r="K109" s="18">
        <v>0</v>
      </c>
      <c r="L109" s="18">
        <v>0</v>
      </c>
      <c r="M109" t="str">
        <v>U1588B-59</v>
      </c>
      <c r="N109">
        <v>317.7</v>
      </c>
      <c r="O109">
        <v>4.8</v>
      </c>
      <c r="P109">
        <v>4.87</v>
      </c>
      <c r="Q109">
        <v>101</v>
      </c>
      <c r="R109" s="24">
        <v>0.98562628336755642</v>
      </c>
      <c r="S109" s="24">
        <v>0.99009900990099009</v>
      </c>
      <c r="T109" t="str">
        <v>U1588A-2</v>
      </c>
      <c r="U109" s="24">
        <v>0.98039215686274517</v>
      </c>
      <c r="V109" s="24">
        <v>0.98039215686274506</v>
      </c>
      <c r="W109" s="29">
        <v>2.2000000000000002</v>
      </c>
      <c r="X109" s="24">
        <v>9.620000000000001</v>
      </c>
      <c r="Y109" s="24">
        <v>9.6900000000000013</v>
      </c>
      <c r="Z109" s="24">
        <v>11.631372549019609</v>
      </c>
      <c r="AA109" s="24">
        <v>11.700000000000003</v>
      </c>
      <c r="AB109" s="24">
        <v>11.631372549019609</v>
      </c>
      <c r="AC109" s="24">
        <v>11.7</v>
      </c>
      <c r="AD109" t="str">
        <v>U1588B-59</v>
      </c>
      <c r="AE109" s="24">
        <v>13.787000000000001</v>
      </c>
      <c r="AF109" s="24">
        <v>-0.28399999999999997</v>
      </c>
      <c r="AG109" s="24">
        <v>11.347372549019608</v>
      </c>
      <c r="AH109" s="24">
        <v>11.416000000000002</v>
      </c>
      <c r="AI109" s="24">
        <v>11.347372549019608</v>
      </c>
      <c r="AJ109" s="24">
        <v>11.415999999999999</v>
      </c>
      <c r="AK109" s="38">
        <v>0</v>
      </c>
      <c r="AL109" s="38">
        <v>3.5527136788005009E-13</v>
      </c>
    </row>
    <row r="110" spans="1:38" x14ac:dyDescent="0.15">
      <c r="A110" t="str">
        <v>U1588A-15-2</v>
      </c>
      <c r="B110">
        <v>127.16</v>
      </c>
      <c r="C110" t="str">
        <v>U1588A-3-1</v>
      </c>
      <c r="D110" s="31">
        <v>11.7</v>
      </c>
      <c r="E110" s="29">
        <v>72</v>
      </c>
      <c r="F110" s="29">
        <v>72</v>
      </c>
      <c r="G110" s="24">
        <v>12.42</v>
      </c>
      <c r="H110" s="24">
        <v>12.42</v>
      </c>
      <c r="I110" s="24">
        <v>12.42</v>
      </c>
      <c r="J110" s="24">
        <v>12.42</v>
      </c>
      <c r="K110" s="18">
        <v>0</v>
      </c>
      <c r="L110" s="18">
        <v>0</v>
      </c>
      <c r="M110" t="str">
        <v>U1588B-60</v>
      </c>
      <c r="N110">
        <v>322.5</v>
      </c>
      <c r="O110">
        <v>4.9000000000000004</v>
      </c>
      <c r="P110">
        <v>6.25</v>
      </c>
      <c r="Q110">
        <v>128</v>
      </c>
      <c r="R110" s="24">
        <v>0.78400000000000003</v>
      </c>
      <c r="S110" s="24">
        <v>0.78125</v>
      </c>
      <c r="T110" t="str">
        <v>U1588A-3</v>
      </c>
      <c r="U110" s="24">
        <v>0.96446700507614214</v>
      </c>
      <c r="V110" s="24">
        <v>0.96153846153846156</v>
      </c>
      <c r="W110" s="29">
        <v>11.7</v>
      </c>
      <c r="X110" s="24">
        <v>0.72000000000000064</v>
      </c>
      <c r="Y110" s="24">
        <v>0.72000000000000064</v>
      </c>
      <c r="Z110" s="24">
        <v>12.394416243654822</v>
      </c>
      <c r="AA110" s="24">
        <v>12.394416243654822</v>
      </c>
      <c r="AB110" s="24">
        <v>12.392307692307693</v>
      </c>
      <c r="AC110" s="24">
        <v>12.392307692307693</v>
      </c>
      <c r="AD110" t="str">
        <v>U1588B-60</v>
      </c>
      <c r="AE110" s="24">
        <v>13.913</v>
      </c>
      <c r="AF110" s="24">
        <v>1.532</v>
      </c>
      <c r="AG110" s="24">
        <v>13.926416243654822</v>
      </c>
      <c r="AH110" s="24">
        <v>13.926416243654822</v>
      </c>
      <c r="AI110" s="24">
        <v>13.924307692307693</v>
      </c>
      <c r="AJ110" s="24">
        <v>13.924307692307693</v>
      </c>
      <c r="AK110" s="38">
        <v>0.21085513471295059</v>
      </c>
      <c r="AL110" s="38">
        <v>0.21085513471295059</v>
      </c>
    </row>
    <row r="111" spans="1:38" x14ac:dyDescent="0.15">
      <c r="A111" t="str">
        <v>U1588A-15-3</v>
      </c>
      <c r="B111">
        <v>128.57</v>
      </c>
      <c r="C111" t="str">
        <v>U1588A-3-1</v>
      </c>
      <c r="D111" s="31">
        <v>11.7</v>
      </c>
      <c r="E111" s="29">
        <v>143</v>
      </c>
      <c r="F111" s="29">
        <v>148</v>
      </c>
      <c r="G111" s="24">
        <v>13.129999999999999</v>
      </c>
      <c r="H111" s="24">
        <v>13.18</v>
      </c>
      <c r="I111" s="24">
        <v>13.13</v>
      </c>
      <c r="J111" s="24">
        <v>13.18</v>
      </c>
      <c r="K111" s="18">
        <v>1.7763568394002505E-15</v>
      </c>
      <c r="L111" s="18">
        <v>0</v>
      </c>
      <c r="M111" t="str">
        <v>U1588B-61</v>
      </c>
      <c r="N111">
        <v>327.39999999999998</v>
      </c>
      <c r="O111">
        <v>6</v>
      </c>
      <c r="P111">
        <v>6.81</v>
      </c>
      <c r="Q111">
        <v>114</v>
      </c>
      <c r="R111" s="24">
        <v>0.88105726872246704</v>
      </c>
      <c r="S111" s="24">
        <v>0.8771929824561403</v>
      </c>
      <c r="T111" t="str">
        <v>U1588A-3</v>
      </c>
      <c r="U111" s="24">
        <v>0.96446700507614214</v>
      </c>
      <c r="V111" s="24">
        <v>0.96153846153846156</v>
      </c>
      <c r="W111" s="29">
        <v>11.7</v>
      </c>
      <c r="X111" s="24">
        <v>1.4300000000000015</v>
      </c>
      <c r="Y111" s="24">
        <v>1.4800000000000004</v>
      </c>
      <c r="Z111" s="24">
        <v>13.079187817258884</v>
      </c>
      <c r="AA111" s="24">
        <v>13.12741116751269</v>
      </c>
      <c r="AB111" s="24">
        <v>13.075000000000001</v>
      </c>
      <c r="AC111" s="24">
        <v>13.123076923076923</v>
      </c>
      <c r="AD111" t="str">
        <v>U1588B-61</v>
      </c>
      <c r="AE111" s="24">
        <v>13.686</v>
      </c>
      <c r="AF111" s="24">
        <v>1.532</v>
      </c>
      <c r="AG111" s="24">
        <v>14.611187817258884</v>
      </c>
      <c r="AH111" s="24">
        <v>14.65941116751269</v>
      </c>
      <c r="AI111" s="24">
        <v>14.607000000000001</v>
      </c>
      <c r="AJ111" s="24">
        <v>14.655076923076923</v>
      </c>
      <c r="AK111" s="38">
        <v>0.41878172588827312</v>
      </c>
      <c r="AL111" s="38">
        <v>0.43342444357676868</v>
      </c>
    </row>
    <row r="112" spans="1:38" x14ac:dyDescent="0.15">
      <c r="A112" t="str">
        <v>U1588A-15-4</v>
      </c>
      <c r="B112">
        <v>130.02000000000001</v>
      </c>
      <c r="C112" t="str">
        <v>U1588A-3-1</v>
      </c>
      <c r="D112" s="31">
        <v>11.7</v>
      </c>
      <c r="E112" s="29">
        <v>143</v>
      </c>
      <c r="F112" s="29">
        <v>148</v>
      </c>
      <c r="G112" s="24">
        <v>13.129999999999999</v>
      </c>
      <c r="H112" s="24">
        <v>13.18</v>
      </c>
      <c r="I112" s="24">
        <v>13.13</v>
      </c>
      <c r="J112" s="24">
        <v>13.18</v>
      </c>
      <c r="K112" s="18">
        <v>1.7763568394002505E-15</v>
      </c>
      <c r="L112" s="18">
        <v>0</v>
      </c>
      <c r="M112" t="str">
        <v>U1588B-62</v>
      </c>
      <c r="N112">
        <v>333.4</v>
      </c>
      <c r="O112">
        <v>4.9000000000000004</v>
      </c>
      <c r="P112">
        <v>5.84</v>
      </c>
      <c r="Q112">
        <v>119</v>
      </c>
      <c r="R112" s="24">
        <v>0.83904109589041109</v>
      </c>
      <c r="S112" s="24">
        <v>0.84033613445378152</v>
      </c>
      <c r="T112" t="str">
        <v>U1588A-3</v>
      </c>
      <c r="U112" s="24">
        <v>0.96446700507614214</v>
      </c>
      <c r="V112" s="24">
        <v>0.96153846153846156</v>
      </c>
      <c r="W112" s="29">
        <v>11.7</v>
      </c>
      <c r="X112" s="24">
        <v>1.4300000000000015</v>
      </c>
      <c r="Y112" s="24">
        <v>1.4800000000000004</v>
      </c>
      <c r="Z112" s="24">
        <v>13.079187817258884</v>
      </c>
      <c r="AA112" s="24">
        <v>13.12741116751269</v>
      </c>
      <c r="AB112" s="24">
        <v>13.075000000000001</v>
      </c>
      <c r="AC112" s="24">
        <v>13.123076923076923</v>
      </c>
      <c r="AD112" t="str">
        <v>U1588B-62</v>
      </c>
      <c r="AE112" s="24">
        <v>13.711</v>
      </c>
      <c r="AF112" s="24">
        <v>1.532</v>
      </c>
      <c r="AG112" s="24">
        <v>14.611187817258884</v>
      </c>
      <c r="AH112" s="24">
        <v>14.65941116751269</v>
      </c>
      <c r="AI112" s="24">
        <v>14.607000000000001</v>
      </c>
      <c r="AJ112" s="24">
        <v>14.655076923076923</v>
      </c>
      <c r="AK112" s="38">
        <v>0.41878172588827312</v>
      </c>
      <c r="AL112" s="38">
        <v>0.43342444357676868</v>
      </c>
    </row>
    <row r="113" spans="1:38" x14ac:dyDescent="0.15">
      <c r="A113" t="str">
        <v>U1588A-15-5</v>
      </c>
      <c r="B113">
        <v>131.08000000000001</v>
      </c>
      <c r="C113" t="str">
        <v>U1588A-3-1</v>
      </c>
      <c r="D113" s="31">
        <v>11.7</v>
      </c>
      <c r="E113" s="29">
        <v>143</v>
      </c>
      <c r="F113" s="29">
        <v>148</v>
      </c>
      <c r="G113" s="24">
        <v>13.129999999999999</v>
      </c>
      <c r="H113" s="24">
        <v>13.18</v>
      </c>
      <c r="I113" s="24">
        <v>13.13</v>
      </c>
      <c r="J113" s="24">
        <v>13.18</v>
      </c>
      <c r="K113" s="18">
        <v>1.7763568394002505E-15</v>
      </c>
      <c r="L113" s="18">
        <v>0</v>
      </c>
      <c r="M113" t="str">
        <v>U1588B-63</v>
      </c>
      <c r="N113">
        <v>338.3</v>
      </c>
      <c r="O113">
        <v>4.8</v>
      </c>
      <c r="P113">
        <v>5.0999999999999996</v>
      </c>
      <c r="Q113">
        <v>106</v>
      </c>
      <c r="R113" s="24">
        <v>0.94117647058823528</v>
      </c>
      <c r="S113" s="24">
        <v>0.94339622641509435</v>
      </c>
      <c r="T113" t="str">
        <v>U1588A-3</v>
      </c>
      <c r="U113" s="24">
        <v>0.96446700507614214</v>
      </c>
      <c r="V113" s="24">
        <v>0.96153846153846156</v>
      </c>
      <c r="W113" s="29">
        <v>11.7</v>
      </c>
      <c r="X113" s="24">
        <v>1.4300000000000015</v>
      </c>
      <c r="Y113" s="24">
        <v>1.4800000000000004</v>
      </c>
      <c r="Z113" s="24">
        <v>13.079187817258884</v>
      </c>
      <c r="AA113" s="24">
        <v>13.12741116751269</v>
      </c>
      <c r="AB113" s="24">
        <v>13.075000000000001</v>
      </c>
      <c r="AC113" s="24">
        <v>13.123076923076923</v>
      </c>
      <c r="AD113" t="str">
        <v>U1588B-63</v>
      </c>
      <c r="AE113" s="24">
        <v>13.661</v>
      </c>
      <c r="AF113" s="24">
        <v>1.532</v>
      </c>
      <c r="AG113" s="24">
        <v>14.611187817258884</v>
      </c>
      <c r="AH113" s="24">
        <v>14.65941116751269</v>
      </c>
      <c r="AI113" s="24">
        <v>14.607000000000001</v>
      </c>
      <c r="AJ113" s="24">
        <v>14.655076923076923</v>
      </c>
      <c r="AK113" s="38">
        <v>0.41878172588827312</v>
      </c>
      <c r="AL113" s="38">
        <v>0.43342444357676868</v>
      </c>
    </row>
    <row r="114" spans="1:38" x14ac:dyDescent="0.15">
      <c r="A114" t="str">
        <v>U1588A-15-6</v>
      </c>
      <c r="B114">
        <v>132.58000000000001</v>
      </c>
      <c r="C114" t="str">
        <v>U1588A-3-1</v>
      </c>
      <c r="D114" s="31">
        <v>11.7</v>
      </c>
      <c r="E114" s="29">
        <v>143</v>
      </c>
      <c r="F114" s="29">
        <v>148</v>
      </c>
      <c r="G114" s="24">
        <v>13.129999999999999</v>
      </c>
      <c r="H114" s="24">
        <v>13.18</v>
      </c>
      <c r="I114" s="24">
        <v>13.13</v>
      </c>
      <c r="J114" s="24">
        <v>13.18</v>
      </c>
      <c r="K114" s="18">
        <v>1.7763568394002505E-15</v>
      </c>
      <c r="L114" s="18">
        <v>0</v>
      </c>
      <c r="M114" t="str">
        <v>U1588B-64</v>
      </c>
      <c r="N114">
        <v>343.1</v>
      </c>
      <c r="O114">
        <v>6.9</v>
      </c>
      <c r="P114">
        <v>9.69</v>
      </c>
      <c r="Q114">
        <v>140</v>
      </c>
      <c r="R114" s="24">
        <v>0.71207430340557287</v>
      </c>
      <c r="S114" s="24">
        <v>0.7142857142857143</v>
      </c>
      <c r="T114" t="str">
        <v>U1588A-3</v>
      </c>
      <c r="U114" s="24">
        <v>0.96446700507614214</v>
      </c>
      <c r="V114" s="24">
        <v>0.96153846153846156</v>
      </c>
      <c r="W114" s="29">
        <v>11.7</v>
      </c>
      <c r="X114" s="24">
        <v>1.4300000000000015</v>
      </c>
      <c r="Y114" s="24">
        <v>1.4800000000000004</v>
      </c>
      <c r="Z114" s="24">
        <v>13.079187817258884</v>
      </c>
      <c r="AA114" s="24">
        <v>13.12741116751269</v>
      </c>
      <c r="AB114" s="24">
        <v>13.075000000000001</v>
      </c>
      <c r="AC114" s="24">
        <v>13.123076923076923</v>
      </c>
      <c r="AD114" t="str">
        <v>U1588B-64</v>
      </c>
      <c r="AE114" s="24">
        <v>14.59</v>
      </c>
      <c r="AF114" s="24">
        <v>1.532</v>
      </c>
      <c r="AG114" s="24">
        <v>14.611187817258884</v>
      </c>
      <c r="AH114" s="24">
        <v>14.65941116751269</v>
      </c>
      <c r="AI114" s="24">
        <v>14.607000000000001</v>
      </c>
      <c r="AJ114" s="24">
        <v>14.655076923076923</v>
      </c>
      <c r="AK114" s="38">
        <v>0.41878172588827312</v>
      </c>
      <c r="AL114" s="38">
        <v>0.43342444357676868</v>
      </c>
    </row>
    <row r="115" spans="1:38" x14ac:dyDescent="0.15">
      <c r="A115" t="str">
        <v>U1588A-15-7</v>
      </c>
      <c r="B115">
        <v>134.09</v>
      </c>
      <c r="C115" t="str">
        <v>U1588A-3-1</v>
      </c>
      <c r="D115" s="31">
        <v>11.7</v>
      </c>
      <c r="E115" s="29">
        <v>143</v>
      </c>
      <c r="F115" s="29">
        <v>148</v>
      </c>
      <c r="G115" s="24">
        <v>13.129999999999999</v>
      </c>
      <c r="H115" s="24">
        <v>13.18</v>
      </c>
      <c r="I115" s="24">
        <v>13.13</v>
      </c>
      <c r="J115" s="24">
        <v>13.18</v>
      </c>
      <c r="K115" s="18">
        <v>1.7763568394002505E-15</v>
      </c>
      <c r="L115" s="18">
        <v>0</v>
      </c>
      <c r="M115" t="str">
        <v>U1588C-1</v>
      </c>
      <c r="N115">
        <v>0</v>
      </c>
      <c r="O115">
        <v>92</v>
      </c>
      <c r="P115">
        <v>0</v>
      </c>
      <c r="Q115">
        <v>0</v>
      </c>
      <c r="R115" s="24">
        <v>1</v>
      </c>
      <c r="S115" s="24">
        <v>1</v>
      </c>
      <c r="T115" t="str">
        <v>U1588A-3</v>
      </c>
      <c r="U115" s="24">
        <v>0.96446700507614214</v>
      </c>
      <c r="V115" s="24">
        <v>0.96153846153846156</v>
      </c>
      <c r="W115" s="29">
        <v>11.7</v>
      </c>
      <c r="X115" s="24">
        <v>1.4300000000000015</v>
      </c>
      <c r="Y115" s="24">
        <v>1.4800000000000004</v>
      </c>
      <c r="Z115" s="24">
        <v>13.079187817258884</v>
      </c>
      <c r="AA115" s="24">
        <v>13.12741116751269</v>
      </c>
      <c r="AB115" s="24">
        <v>13.075000000000001</v>
      </c>
      <c r="AC115" s="24">
        <v>13.123076923076923</v>
      </c>
      <c r="AD115" t="str">
        <v>U1588C-2</v>
      </c>
      <c r="AE115" s="24">
        <v>4.0720000000000001</v>
      </c>
      <c r="AF115" s="24">
        <v>1.532</v>
      </c>
      <c r="AG115" s="24">
        <v>14.611187817258884</v>
      </c>
      <c r="AH115" s="24">
        <v>14.65941116751269</v>
      </c>
      <c r="AI115" s="24">
        <v>14.607000000000001</v>
      </c>
      <c r="AJ115" s="24">
        <v>14.655076923076923</v>
      </c>
      <c r="AK115" s="38">
        <v>0.41878172588827312</v>
      </c>
      <c r="AL115" s="38">
        <v>0.43342444357676868</v>
      </c>
    </row>
    <row r="116" spans="1:38" x14ac:dyDescent="0.15">
      <c r="A116" t="str">
        <v>U1588A-15-CC</v>
      </c>
      <c r="B116">
        <v>135.07</v>
      </c>
      <c r="C116" t="str">
        <v>U1588A-3-1</v>
      </c>
      <c r="D116" s="31">
        <v>11.7</v>
      </c>
      <c r="E116" s="29">
        <v>143</v>
      </c>
      <c r="F116" s="29">
        <v>148</v>
      </c>
      <c r="G116" s="24">
        <v>13.129999999999999</v>
      </c>
      <c r="H116" s="24">
        <v>13.18</v>
      </c>
      <c r="I116" s="24">
        <v>13.13</v>
      </c>
      <c r="J116" s="24">
        <v>13.18</v>
      </c>
      <c r="K116" s="18">
        <v>1.7763568394002505E-15</v>
      </c>
      <c r="L116" s="18">
        <v>0</v>
      </c>
      <c r="M116" t="str">
        <v>U1588C-2</v>
      </c>
      <c r="N116">
        <v>92</v>
      </c>
      <c r="O116">
        <v>4.8</v>
      </c>
      <c r="P116">
        <v>5.57</v>
      </c>
      <c r="Q116">
        <v>116</v>
      </c>
      <c r="R116" s="24">
        <v>0.86175942549371631</v>
      </c>
      <c r="S116" s="24">
        <v>0.86206896551724133</v>
      </c>
      <c r="T116" t="str">
        <v>U1588A-3</v>
      </c>
      <c r="U116" s="24">
        <v>0.96446700507614214</v>
      </c>
      <c r="V116" s="24">
        <v>0.96153846153846156</v>
      </c>
      <c r="W116" s="29">
        <v>11.7</v>
      </c>
      <c r="X116" s="24">
        <v>1.4300000000000015</v>
      </c>
      <c r="Y116" s="24">
        <v>1.4800000000000004</v>
      </c>
      <c r="Z116" s="24">
        <v>13.079187817258884</v>
      </c>
      <c r="AA116" s="24">
        <v>13.12741116751269</v>
      </c>
      <c r="AB116" s="24">
        <v>13.075000000000001</v>
      </c>
      <c r="AC116" s="24">
        <v>13.123076923076923</v>
      </c>
      <c r="AD116" t="str">
        <v>U1588C-3</v>
      </c>
      <c r="AE116" s="24">
        <v>3.4079999999999999</v>
      </c>
      <c r="AF116" s="24">
        <v>1.532</v>
      </c>
      <c r="AG116" s="24">
        <v>14.611187817258884</v>
      </c>
      <c r="AH116" s="24">
        <v>14.65941116751269</v>
      </c>
      <c r="AI116" s="24">
        <v>14.607000000000001</v>
      </c>
      <c r="AJ116" s="24">
        <v>14.655076923076923</v>
      </c>
      <c r="AK116" s="38">
        <v>0.41878172588827312</v>
      </c>
      <c r="AL116" s="38">
        <v>0.43342444357676868</v>
      </c>
    </row>
    <row r="117" spans="1:38" x14ac:dyDescent="0.15">
      <c r="A117" t="str">
        <v>U1588A-16-1</v>
      </c>
      <c r="B117">
        <v>135.19999999999999</v>
      </c>
      <c r="C117" t="str">
        <v>U1588A-3-1</v>
      </c>
      <c r="D117" s="31">
        <v>11.7</v>
      </c>
      <c r="E117" s="29">
        <v>143</v>
      </c>
      <c r="F117" s="29">
        <v>148</v>
      </c>
      <c r="G117" s="24">
        <v>13.129999999999999</v>
      </c>
      <c r="H117" s="24">
        <v>13.18</v>
      </c>
      <c r="I117" s="24">
        <v>13.13</v>
      </c>
      <c r="J117" s="24">
        <v>13.18</v>
      </c>
      <c r="K117" s="18">
        <v>1.7763568394002505E-15</v>
      </c>
      <c r="L117" s="18">
        <v>0</v>
      </c>
      <c r="M117" t="str">
        <v>U1588C-3</v>
      </c>
      <c r="N117">
        <v>96.8</v>
      </c>
      <c r="O117">
        <v>4.9000000000000004</v>
      </c>
      <c r="P117">
        <v>5.98</v>
      </c>
      <c r="Q117">
        <v>122</v>
      </c>
      <c r="R117" s="24">
        <v>0.8193979933110368</v>
      </c>
      <c r="S117" s="24">
        <v>0.81967213114754101</v>
      </c>
      <c r="T117" t="str">
        <v>U1588A-3</v>
      </c>
      <c r="U117" s="24">
        <v>0.96446700507614214</v>
      </c>
      <c r="V117" s="24">
        <v>0.96153846153846156</v>
      </c>
      <c r="W117" s="29">
        <v>11.7</v>
      </c>
      <c r="X117" s="24">
        <v>1.4300000000000015</v>
      </c>
      <c r="Y117" s="24">
        <v>1.4800000000000004</v>
      </c>
      <c r="Z117" s="24">
        <v>13.079187817258884</v>
      </c>
      <c r="AA117" s="24">
        <v>13.12741116751269</v>
      </c>
      <c r="AB117" s="24">
        <v>13.075000000000001</v>
      </c>
      <c r="AC117" s="24">
        <v>13.123076923076923</v>
      </c>
      <c r="AD117" t="str">
        <v>U1588C-4</v>
      </c>
      <c r="AE117" s="24">
        <v>3.1280000000000001</v>
      </c>
      <c r="AF117" s="24">
        <v>1.532</v>
      </c>
      <c r="AG117" s="24">
        <v>14.611187817258884</v>
      </c>
      <c r="AH117" s="24">
        <v>14.65941116751269</v>
      </c>
      <c r="AI117" s="24">
        <v>14.607000000000001</v>
      </c>
      <c r="AJ117" s="24">
        <v>14.655076923076923</v>
      </c>
      <c r="AK117" s="38">
        <v>0.41878172588827312</v>
      </c>
      <c r="AL117" s="38">
        <v>0.43342444357676868</v>
      </c>
    </row>
    <row r="118" spans="1:38" x14ac:dyDescent="0.15">
      <c r="A118" t="str">
        <v>U1588A-16-2</v>
      </c>
      <c r="B118">
        <v>135.99</v>
      </c>
      <c r="C118" t="str">
        <v>U1588A-3-1</v>
      </c>
      <c r="D118" s="31">
        <v>11.7</v>
      </c>
      <c r="E118" s="29">
        <v>143</v>
      </c>
      <c r="F118" s="29">
        <v>148</v>
      </c>
      <c r="G118" s="24">
        <v>13.129999999999999</v>
      </c>
      <c r="H118" s="24">
        <v>13.18</v>
      </c>
      <c r="I118" s="24">
        <v>13.13</v>
      </c>
      <c r="J118" s="24">
        <v>13.18</v>
      </c>
      <c r="K118" s="18">
        <v>1.7763568394002505E-15</v>
      </c>
      <c r="L118" s="18">
        <v>0</v>
      </c>
      <c r="M118" t="str">
        <v>U1588C-4</v>
      </c>
      <c r="N118">
        <v>101.7</v>
      </c>
      <c r="O118">
        <v>6</v>
      </c>
      <c r="P118">
        <v>8.7799999999999994</v>
      </c>
      <c r="Q118">
        <v>146</v>
      </c>
      <c r="R118" s="24">
        <v>0.68337129840546706</v>
      </c>
      <c r="S118" s="24">
        <v>0.68493150684931503</v>
      </c>
      <c r="T118" t="str">
        <v>U1588A-3</v>
      </c>
      <c r="U118" s="24">
        <v>0.96446700507614214</v>
      </c>
      <c r="V118" s="24">
        <v>0.96153846153846156</v>
      </c>
      <c r="W118" s="29">
        <v>11.7</v>
      </c>
      <c r="X118" s="24">
        <v>1.4300000000000015</v>
      </c>
      <c r="Y118" s="24">
        <v>1.4800000000000004</v>
      </c>
      <c r="Z118" s="24">
        <v>13.079187817258884</v>
      </c>
      <c r="AA118" s="24">
        <v>13.12741116751269</v>
      </c>
      <c r="AB118" s="24">
        <v>13.075000000000001</v>
      </c>
      <c r="AC118" s="24">
        <v>13.123076923076923</v>
      </c>
      <c r="AD118" t="str">
        <v>U1588C-5</v>
      </c>
      <c r="AE118" s="24">
        <v>3.06</v>
      </c>
      <c r="AF118" s="24">
        <v>1.532</v>
      </c>
      <c r="AG118" s="24">
        <v>14.611187817258884</v>
      </c>
      <c r="AH118" s="24">
        <v>14.65941116751269</v>
      </c>
      <c r="AI118" s="24">
        <v>14.607000000000001</v>
      </c>
      <c r="AJ118" s="24">
        <v>14.655076923076923</v>
      </c>
      <c r="AK118" s="38">
        <v>0.41878172588827312</v>
      </c>
      <c r="AL118" s="38">
        <v>0.43342444357676868</v>
      </c>
    </row>
    <row r="119" spans="1:38" x14ac:dyDescent="0.15">
      <c r="A119" t="str">
        <v>U1588A-16-3</v>
      </c>
      <c r="B119">
        <v>137.28</v>
      </c>
      <c r="C119" t="str">
        <v>U1588A-3-1</v>
      </c>
      <c r="D119" s="31">
        <v>11.7</v>
      </c>
      <c r="E119" s="29">
        <v>143</v>
      </c>
      <c r="F119" s="29">
        <v>148</v>
      </c>
      <c r="G119" s="24">
        <v>13.129999999999999</v>
      </c>
      <c r="H119" s="24">
        <v>13.18</v>
      </c>
      <c r="I119" s="24">
        <v>13.13</v>
      </c>
      <c r="J119" s="24">
        <v>13.18</v>
      </c>
      <c r="K119" s="18">
        <v>1.7763568394002505E-15</v>
      </c>
      <c r="L119" s="18">
        <v>0</v>
      </c>
      <c r="M119" t="str">
        <v>U1588C-5</v>
      </c>
      <c r="N119">
        <v>107.7</v>
      </c>
      <c r="O119">
        <v>4.8</v>
      </c>
      <c r="P119">
        <v>5.87</v>
      </c>
      <c r="Q119">
        <v>122</v>
      </c>
      <c r="R119" s="24">
        <v>0.81771720613287902</v>
      </c>
      <c r="S119" s="24">
        <v>0.81967213114754101</v>
      </c>
      <c r="T119" t="str">
        <v>U1588A-3</v>
      </c>
      <c r="U119" s="24">
        <v>0.96446700507614214</v>
      </c>
      <c r="V119" s="24">
        <v>0.96153846153846156</v>
      </c>
      <c r="W119" s="29">
        <v>11.7</v>
      </c>
      <c r="X119" s="24">
        <v>1.4300000000000015</v>
      </c>
      <c r="Y119" s="24">
        <v>1.4800000000000004</v>
      </c>
      <c r="Z119" s="24">
        <v>13.079187817258884</v>
      </c>
      <c r="AA119" s="24">
        <v>13.12741116751269</v>
      </c>
      <c r="AB119" s="24">
        <v>13.075000000000001</v>
      </c>
      <c r="AC119" s="24">
        <v>13.123076923076923</v>
      </c>
      <c r="AD119" t="str">
        <v>U1588C-6</v>
      </c>
      <c r="AE119" s="24">
        <v>3.19</v>
      </c>
      <c r="AF119" s="24">
        <v>1.532</v>
      </c>
      <c r="AG119" s="24">
        <v>14.611187817258884</v>
      </c>
      <c r="AH119" s="24">
        <v>14.65941116751269</v>
      </c>
      <c r="AI119" s="24">
        <v>14.607000000000001</v>
      </c>
      <c r="AJ119" s="24">
        <v>14.655076923076923</v>
      </c>
      <c r="AK119" s="38">
        <v>0.41878172588827312</v>
      </c>
      <c r="AL119" s="38">
        <v>0.43342444357676868</v>
      </c>
    </row>
    <row r="120" spans="1:38" x14ac:dyDescent="0.15">
      <c r="A120" t="str">
        <v>U1588A-16-4</v>
      </c>
      <c r="B120">
        <v>138.56</v>
      </c>
      <c r="C120" t="str">
        <v>U1588A-3-2</v>
      </c>
      <c r="D120" s="31">
        <v>13.18</v>
      </c>
      <c r="E120" s="29">
        <v>20</v>
      </c>
      <c r="F120" s="29">
        <v>20</v>
      </c>
      <c r="G120" s="24">
        <v>13.379999999999999</v>
      </c>
      <c r="H120" s="24">
        <v>13.379999999999999</v>
      </c>
      <c r="I120" s="24">
        <v>13.38</v>
      </c>
      <c r="J120" s="24">
        <v>13.38</v>
      </c>
      <c r="K120" s="18">
        <v>1.7763568394002505E-15</v>
      </c>
      <c r="L120" s="18">
        <v>1.7763568394002505E-15</v>
      </c>
      <c r="M120" t="str">
        <v>U1588C-6</v>
      </c>
      <c r="N120">
        <v>112.5</v>
      </c>
      <c r="O120">
        <v>4.9000000000000004</v>
      </c>
      <c r="P120">
        <v>6.61</v>
      </c>
      <c r="Q120">
        <v>135</v>
      </c>
      <c r="R120" s="24">
        <v>0.74130105900151289</v>
      </c>
      <c r="S120" s="24">
        <v>0.7407407407407407</v>
      </c>
      <c r="T120" t="str">
        <v>U1588A-3</v>
      </c>
      <c r="U120" s="24">
        <v>0.96446700507614214</v>
      </c>
      <c r="V120" s="24">
        <v>0.96153846153846156</v>
      </c>
      <c r="W120" s="29">
        <v>11.7</v>
      </c>
      <c r="X120" s="24">
        <v>1.6800000000000015</v>
      </c>
      <c r="Y120" s="24">
        <v>1.6800000000000015</v>
      </c>
      <c r="Z120" s="24">
        <v>13.32030456852792</v>
      </c>
      <c r="AA120" s="24">
        <v>13.32030456852792</v>
      </c>
      <c r="AB120" s="24">
        <v>13.315384615384616</v>
      </c>
      <c r="AC120" s="24">
        <v>13.315384615384616</v>
      </c>
      <c r="AD120" t="str">
        <v>U1588C-7</v>
      </c>
      <c r="AE120" s="24">
        <v>3.2909999999999999</v>
      </c>
      <c r="AF120" s="24">
        <v>1.532</v>
      </c>
      <c r="AG120" s="24">
        <v>14.85230456852792</v>
      </c>
      <c r="AH120" s="24">
        <v>14.85230456852792</v>
      </c>
      <c r="AI120" s="24">
        <v>14.847384615384616</v>
      </c>
      <c r="AJ120" s="24">
        <v>14.847384615384616</v>
      </c>
      <c r="AK120" s="38">
        <v>0.49199531433039567</v>
      </c>
      <c r="AL120" s="38">
        <v>0.49199531433039567</v>
      </c>
    </row>
    <row r="121" spans="1:38" x14ac:dyDescent="0.15">
      <c r="A121" t="str">
        <v>U1588A-16-5</v>
      </c>
      <c r="B121">
        <v>139.62</v>
      </c>
      <c r="C121" t="str">
        <v>U1588A-3-2</v>
      </c>
      <c r="D121" s="31">
        <v>13.18</v>
      </c>
      <c r="E121" s="29">
        <v>20</v>
      </c>
      <c r="F121" s="29">
        <v>21</v>
      </c>
      <c r="G121" s="24">
        <v>13.379999999999999</v>
      </c>
      <c r="H121" s="24">
        <v>13.39</v>
      </c>
      <c r="I121" s="24">
        <v>13.38</v>
      </c>
      <c r="J121" s="24">
        <v>13.39</v>
      </c>
      <c r="K121" s="18">
        <v>1.7763568394002505E-15</v>
      </c>
      <c r="L121" s="18">
        <v>0</v>
      </c>
      <c r="M121" t="str">
        <v>U1588C-7</v>
      </c>
      <c r="N121">
        <v>117.4</v>
      </c>
      <c r="O121">
        <v>4.8</v>
      </c>
      <c r="P121">
        <v>6.98</v>
      </c>
      <c r="Q121">
        <v>145</v>
      </c>
      <c r="R121" s="24">
        <v>0.68767908309455583</v>
      </c>
      <c r="S121" s="24">
        <v>0.68965517241379315</v>
      </c>
      <c r="T121" t="str">
        <v>U1588A-3</v>
      </c>
      <c r="U121" s="24">
        <v>0.96446700507614214</v>
      </c>
      <c r="V121" s="24">
        <v>0.96153846153846156</v>
      </c>
      <c r="W121" s="29">
        <v>11.7</v>
      </c>
      <c r="X121" s="24">
        <v>1.6800000000000015</v>
      </c>
      <c r="Y121" s="24">
        <v>1.6900000000000013</v>
      </c>
      <c r="Z121" s="24">
        <v>13.32030456852792</v>
      </c>
      <c r="AA121" s="24">
        <v>13.329949238578681</v>
      </c>
      <c r="AB121" s="24">
        <v>13.315384615384616</v>
      </c>
      <c r="AC121" s="24">
        <v>13.325000000000001</v>
      </c>
      <c r="AD121" t="str">
        <v>U1588C-8</v>
      </c>
      <c r="AE121" s="24">
        <v>3.6280000000000001</v>
      </c>
      <c r="AF121" s="24">
        <v>1.532</v>
      </c>
      <c r="AG121" s="24">
        <v>14.85230456852792</v>
      </c>
      <c r="AH121" s="24">
        <v>14.861949238578681</v>
      </c>
      <c r="AI121" s="24">
        <v>14.847384615384616</v>
      </c>
      <c r="AJ121" s="24">
        <v>14.857000000000001</v>
      </c>
      <c r="AK121" s="38">
        <v>0.49199531433039567</v>
      </c>
      <c r="AL121" s="38">
        <v>0.49492385786802373</v>
      </c>
    </row>
    <row r="122" spans="1:38" x14ac:dyDescent="0.15">
      <c r="A122" t="str">
        <v>U1588A-16-6</v>
      </c>
      <c r="B122">
        <v>141.08000000000001</v>
      </c>
      <c r="C122" t="str">
        <v>U1588A-3-2</v>
      </c>
      <c r="D122" s="31">
        <v>13.18</v>
      </c>
      <c r="E122" s="29">
        <v>75</v>
      </c>
      <c r="F122" s="29">
        <v>75</v>
      </c>
      <c r="G122" s="24">
        <v>13.93</v>
      </c>
      <c r="H122" s="24">
        <v>13.93</v>
      </c>
      <c r="I122" s="24">
        <v>13.93</v>
      </c>
      <c r="J122" s="24">
        <v>13.93</v>
      </c>
      <c r="K122" s="18">
        <v>0</v>
      </c>
      <c r="L122" s="18">
        <v>0</v>
      </c>
      <c r="M122" t="str">
        <v>U1588C-8</v>
      </c>
      <c r="N122">
        <v>122.2</v>
      </c>
      <c r="O122">
        <v>4.9000000000000004</v>
      </c>
      <c r="P122">
        <v>7.03</v>
      </c>
      <c r="Q122">
        <v>143</v>
      </c>
      <c r="R122" s="24">
        <v>0.69701280227596019</v>
      </c>
      <c r="S122" s="24">
        <v>0.69930069930069927</v>
      </c>
      <c r="T122" t="str">
        <v>U1588A-3</v>
      </c>
      <c r="U122" s="24">
        <v>0.96446700507614214</v>
      </c>
      <c r="V122" s="24">
        <v>0.96153846153846156</v>
      </c>
      <c r="W122" s="29">
        <v>11.7</v>
      </c>
      <c r="X122" s="24">
        <v>2.2300000000000004</v>
      </c>
      <c r="Y122" s="24">
        <v>2.2300000000000004</v>
      </c>
      <c r="Z122" s="24">
        <v>13.850761421319797</v>
      </c>
      <c r="AA122" s="24">
        <v>13.850761421319797</v>
      </c>
      <c r="AB122" s="24">
        <v>13.844230769230769</v>
      </c>
      <c r="AC122" s="24">
        <v>13.844230769230769</v>
      </c>
      <c r="AD122" t="str">
        <v>U1588C-9</v>
      </c>
      <c r="AE122" s="24">
        <v>3.629</v>
      </c>
      <c r="AF122" s="24">
        <v>1.532</v>
      </c>
      <c r="AG122" s="24">
        <v>15.382761421319797</v>
      </c>
      <c r="AH122" s="24">
        <v>15.382761421319797</v>
      </c>
      <c r="AI122" s="24">
        <v>15.376230769230769</v>
      </c>
      <c r="AJ122" s="24">
        <v>15.376230769230769</v>
      </c>
      <c r="AK122" s="38">
        <v>0.65306520890278108</v>
      </c>
      <c r="AL122" s="38">
        <v>0.65306520890278108</v>
      </c>
    </row>
    <row r="123" spans="1:38" x14ac:dyDescent="0.15">
      <c r="A123" t="str">
        <v>U1588A-16-7</v>
      </c>
      <c r="B123">
        <v>142.56</v>
      </c>
      <c r="C123" t="str">
        <v>U1588A-3-2</v>
      </c>
      <c r="D123" s="31">
        <v>13.18</v>
      </c>
      <c r="E123" s="29">
        <v>143</v>
      </c>
      <c r="F123" s="29">
        <v>148</v>
      </c>
      <c r="G123" s="24">
        <v>14.61</v>
      </c>
      <c r="H123" s="24">
        <v>14.66</v>
      </c>
      <c r="I123" s="24">
        <v>14.61</v>
      </c>
      <c r="J123" s="24">
        <v>14.66</v>
      </c>
      <c r="K123" s="18">
        <v>0</v>
      </c>
      <c r="L123" s="18">
        <v>0</v>
      </c>
      <c r="M123" t="str">
        <v>U1588C-9</v>
      </c>
      <c r="N123">
        <v>127.1</v>
      </c>
      <c r="O123">
        <v>4.8</v>
      </c>
      <c r="P123">
        <v>5.99</v>
      </c>
      <c r="Q123">
        <v>125</v>
      </c>
      <c r="R123" s="24">
        <v>0.80133555926544231</v>
      </c>
      <c r="S123" s="24">
        <v>0.8</v>
      </c>
      <c r="T123" t="str">
        <v>U1588A-3</v>
      </c>
      <c r="U123" s="24">
        <v>0.96446700507614214</v>
      </c>
      <c r="V123" s="24">
        <v>0.96153846153846156</v>
      </c>
      <c r="W123" s="29">
        <v>11.7</v>
      </c>
      <c r="X123" s="24">
        <v>2.91</v>
      </c>
      <c r="Y123" s="24">
        <v>2.9600000000000009</v>
      </c>
      <c r="Z123" s="24">
        <v>14.506598984771573</v>
      </c>
      <c r="AA123" s="24">
        <v>14.554822335025381</v>
      </c>
      <c r="AB123" s="24">
        <v>14.498076923076923</v>
      </c>
      <c r="AC123" s="24">
        <v>14.546153846153846</v>
      </c>
      <c r="AD123" t="str">
        <v>U1588C-10</v>
      </c>
      <c r="AE123" s="24">
        <v>3.8980000000000001</v>
      </c>
      <c r="AF123" s="24">
        <v>1.532</v>
      </c>
      <c r="AG123" s="24">
        <v>16.038598984771575</v>
      </c>
      <c r="AH123" s="24">
        <v>16.086822335025381</v>
      </c>
      <c r="AI123" s="24">
        <v>16.030076923076923</v>
      </c>
      <c r="AJ123" s="24">
        <v>16.078153846153846</v>
      </c>
      <c r="AK123" s="38">
        <v>0.85220616946521943</v>
      </c>
      <c r="AL123" s="38">
        <v>0.86684888715353736</v>
      </c>
    </row>
    <row r="124" spans="1:38" x14ac:dyDescent="0.15">
      <c r="A124" t="str">
        <v>U1588A-16-8</v>
      </c>
      <c r="B124">
        <v>143.81</v>
      </c>
      <c r="C124" t="str">
        <v>U1588A-3-2</v>
      </c>
      <c r="D124" s="31">
        <v>13.18</v>
      </c>
      <c r="E124" s="29">
        <v>143</v>
      </c>
      <c r="F124" s="29">
        <v>148</v>
      </c>
      <c r="G124" s="24">
        <v>14.61</v>
      </c>
      <c r="H124" s="24">
        <v>14.66</v>
      </c>
      <c r="I124" s="24">
        <v>14.61</v>
      </c>
      <c r="J124" s="24">
        <v>14.66</v>
      </c>
      <c r="K124" s="18">
        <v>0</v>
      </c>
      <c r="L124" s="18">
        <v>0</v>
      </c>
      <c r="M124" t="str">
        <v>U1588C-10</v>
      </c>
      <c r="N124">
        <v>131.9</v>
      </c>
      <c r="O124">
        <v>4.9000000000000004</v>
      </c>
      <c r="P124">
        <v>5.74</v>
      </c>
      <c r="Q124">
        <v>117</v>
      </c>
      <c r="R124" s="24">
        <v>0.85365853658536583</v>
      </c>
      <c r="S124" s="24">
        <v>0.85470085470085466</v>
      </c>
      <c r="T124" t="str">
        <v>U1588A-3</v>
      </c>
      <c r="U124" s="24">
        <v>0.96446700507614214</v>
      </c>
      <c r="V124" s="24">
        <v>0.96153846153846156</v>
      </c>
      <c r="W124" s="29">
        <v>11.7</v>
      </c>
      <c r="X124" s="24">
        <v>2.91</v>
      </c>
      <c r="Y124" s="24">
        <v>2.9600000000000009</v>
      </c>
      <c r="Z124" s="24">
        <v>14.506598984771573</v>
      </c>
      <c r="AA124" s="24">
        <v>14.554822335025381</v>
      </c>
      <c r="AB124" s="24">
        <v>14.498076923076923</v>
      </c>
      <c r="AC124" s="24">
        <v>14.546153846153846</v>
      </c>
      <c r="AD124" t="str">
        <v>U1588C-11</v>
      </c>
      <c r="AE124" s="24">
        <v>4.1849999999999996</v>
      </c>
      <c r="AF124" s="24">
        <v>1.532</v>
      </c>
      <c r="AG124" s="24">
        <v>16.038598984771575</v>
      </c>
      <c r="AH124" s="24">
        <v>16.086822335025381</v>
      </c>
      <c r="AI124" s="24">
        <v>16.030076923076923</v>
      </c>
      <c r="AJ124" s="24">
        <v>16.078153846153846</v>
      </c>
      <c r="AK124" s="38">
        <v>0.85220616946521943</v>
      </c>
      <c r="AL124" s="38">
        <v>0.86684888715353736</v>
      </c>
    </row>
    <row r="125" spans="1:38" x14ac:dyDescent="0.15">
      <c r="A125" t="str">
        <v>U1588A-16-CC</v>
      </c>
      <c r="B125">
        <v>144.75</v>
      </c>
      <c r="C125" t="str">
        <v>U1588A-3-2</v>
      </c>
      <c r="D125" s="31">
        <v>13.18</v>
      </c>
      <c r="E125" s="29">
        <v>143</v>
      </c>
      <c r="F125" s="29">
        <v>148</v>
      </c>
      <c r="G125" s="24">
        <v>14.61</v>
      </c>
      <c r="H125" s="24">
        <v>14.66</v>
      </c>
      <c r="I125" s="24">
        <v>14.61</v>
      </c>
      <c r="J125" s="24">
        <v>14.66</v>
      </c>
      <c r="K125" s="18">
        <v>0</v>
      </c>
      <c r="L125" s="18">
        <v>0</v>
      </c>
      <c r="M125" t="str">
        <v>U1588C-11</v>
      </c>
      <c r="N125">
        <v>136.80000000000001</v>
      </c>
      <c r="O125">
        <v>4.8</v>
      </c>
      <c r="P125">
        <v>6.39</v>
      </c>
      <c r="Q125">
        <v>133</v>
      </c>
      <c r="R125" s="24">
        <v>0.75117370892018775</v>
      </c>
      <c r="S125" s="24">
        <v>0.75187969924812026</v>
      </c>
      <c r="T125" t="str">
        <v>U1588A-3</v>
      </c>
      <c r="U125" s="24">
        <v>0.96446700507614214</v>
      </c>
      <c r="V125" s="24">
        <v>0.96153846153846156</v>
      </c>
      <c r="W125" s="29">
        <v>11.7</v>
      </c>
      <c r="X125" s="24">
        <v>2.91</v>
      </c>
      <c r="Y125" s="24">
        <v>2.9600000000000009</v>
      </c>
      <c r="Z125" s="24">
        <v>14.506598984771573</v>
      </c>
      <c r="AA125" s="24">
        <v>14.554822335025381</v>
      </c>
      <c r="AB125" s="24">
        <v>14.498076923076923</v>
      </c>
      <c r="AC125" s="24">
        <v>14.546153846153846</v>
      </c>
      <c r="AD125" t="str">
        <v>U1588C-12</v>
      </c>
      <c r="AE125" s="24">
        <v>4.7889999999999997</v>
      </c>
      <c r="AF125" s="24">
        <v>1.532</v>
      </c>
      <c r="AG125" s="24">
        <v>16.038598984771575</v>
      </c>
      <c r="AH125" s="24">
        <v>16.086822335025381</v>
      </c>
      <c r="AI125" s="24">
        <v>16.030076923076923</v>
      </c>
      <c r="AJ125" s="24">
        <v>16.078153846153846</v>
      </c>
      <c r="AK125" s="38">
        <v>0.85220616946521943</v>
      </c>
      <c r="AL125" s="38">
        <v>0.86684888715353736</v>
      </c>
    </row>
    <row r="126" spans="1:38" x14ac:dyDescent="0.15">
      <c r="A126" t="str">
        <v>U1588A-17-1</v>
      </c>
      <c r="B126">
        <v>144.69999999999999</v>
      </c>
      <c r="C126" t="str">
        <v>U1588A-3-2</v>
      </c>
      <c r="D126" s="31">
        <v>13.18</v>
      </c>
      <c r="E126" s="29">
        <v>143</v>
      </c>
      <c r="F126" s="29">
        <v>148</v>
      </c>
      <c r="G126" s="24">
        <v>14.61</v>
      </c>
      <c r="H126" s="24">
        <v>14.66</v>
      </c>
      <c r="I126" s="24">
        <v>14.61</v>
      </c>
      <c r="J126" s="24">
        <v>14.66</v>
      </c>
      <c r="K126" s="18">
        <v>0</v>
      </c>
      <c r="L126" s="18">
        <v>0</v>
      </c>
      <c r="M126" t="str">
        <v>U1588C-12</v>
      </c>
      <c r="N126">
        <v>141.6</v>
      </c>
      <c r="O126">
        <v>4.9000000000000004</v>
      </c>
      <c r="P126">
        <v>7.5</v>
      </c>
      <c r="Q126">
        <v>153</v>
      </c>
      <c r="R126" s="24">
        <v>0.65333333333333343</v>
      </c>
      <c r="S126" s="24">
        <v>0.65359477124183007</v>
      </c>
      <c r="T126" t="str">
        <v>U1588A-3</v>
      </c>
      <c r="U126" s="24">
        <v>0.96446700507614214</v>
      </c>
      <c r="V126" s="24">
        <v>0.96153846153846156</v>
      </c>
      <c r="W126" s="29">
        <v>11.7</v>
      </c>
      <c r="X126" s="24">
        <v>2.91</v>
      </c>
      <c r="Y126" s="24">
        <v>2.9600000000000009</v>
      </c>
      <c r="Z126" s="24">
        <v>14.506598984771573</v>
      </c>
      <c r="AA126" s="24">
        <v>14.554822335025381</v>
      </c>
      <c r="AB126" s="24">
        <v>14.498076923076923</v>
      </c>
      <c r="AC126" s="24">
        <v>14.546153846153846</v>
      </c>
      <c r="AD126" t="str">
        <v>U1588C-13</v>
      </c>
      <c r="AE126" s="24">
        <v>4.9660000000000002</v>
      </c>
      <c r="AF126" s="24">
        <v>1.532</v>
      </c>
      <c r="AG126" s="24">
        <v>16.038598984771575</v>
      </c>
      <c r="AH126" s="24">
        <v>16.086822335025381</v>
      </c>
      <c r="AI126" s="24">
        <v>16.030076923076923</v>
      </c>
      <c r="AJ126" s="24">
        <v>16.078153846153846</v>
      </c>
      <c r="AK126" s="38">
        <v>0.85220616946521943</v>
      </c>
      <c r="AL126" s="38">
        <v>0.86684888715353736</v>
      </c>
    </row>
    <row r="127" spans="1:38" x14ac:dyDescent="0.15">
      <c r="A127" t="str">
        <v>U1588A-17-2</v>
      </c>
      <c r="B127">
        <v>145.47</v>
      </c>
      <c r="C127" t="str">
        <v>U1588A-3-2</v>
      </c>
      <c r="D127" s="31">
        <v>13.18</v>
      </c>
      <c r="E127" s="29">
        <v>143</v>
      </c>
      <c r="F127" s="29">
        <v>148</v>
      </c>
      <c r="G127" s="24">
        <v>14.61</v>
      </c>
      <c r="H127" s="24">
        <v>14.66</v>
      </c>
      <c r="I127" s="24">
        <v>14.61</v>
      </c>
      <c r="J127" s="24">
        <v>14.66</v>
      </c>
      <c r="K127" s="18">
        <v>0</v>
      </c>
      <c r="L127" s="18">
        <v>0</v>
      </c>
      <c r="M127" t="str">
        <v>U1588C-13</v>
      </c>
      <c r="N127">
        <v>146.5</v>
      </c>
      <c r="O127">
        <v>4.8</v>
      </c>
      <c r="P127">
        <v>6.86</v>
      </c>
      <c r="Q127">
        <v>143</v>
      </c>
      <c r="R127" s="24">
        <v>0.69970845481049559</v>
      </c>
      <c r="S127" s="24">
        <v>0.69930069930069927</v>
      </c>
      <c r="T127" t="str">
        <v>U1588A-3</v>
      </c>
      <c r="U127" s="24">
        <v>0.96446700507614214</v>
      </c>
      <c r="V127" s="24">
        <v>0.96153846153846156</v>
      </c>
      <c r="W127" s="29">
        <v>11.7</v>
      </c>
      <c r="X127" s="24">
        <v>2.91</v>
      </c>
      <c r="Y127" s="24">
        <v>2.9600000000000009</v>
      </c>
      <c r="Z127" s="24">
        <v>14.506598984771573</v>
      </c>
      <c r="AA127" s="24">
        <v>14.554822335025381</v>
      </c>
      <c r="AB127" s="24">
        <v>14.498076923076923</v>
      </c>
      <c r="AC127" s="24">
        <v>14.546153846153846</v>
      </c>
      <c r="AD127" t="str">
        <v>U1588C-14</v>
      </c>
      <c r="AE127" s="24">
        <v>5.3929999999999998</v>
      </c>
      <c r="AF127" s="24">
        <v>1.532</v>
      </c>
      <c r="AG127" s="24">
        <v>16.038598984771575</v>
      </c>
      <c r="AH127" s="24">
        <v>16.086822335025381</v>
      </c>
      <c r="AI127" s="24">
        <v>16.030076923076923</v>
      </c>
      <c r="AJ127" s="24">
        <v>16.078153846153846</v>
      </c>
      <c r="AK127" s="38">
        <v>0.85220616946521943</v>
      </c>
      <c r="AL127" s="38">
        <v>0.86684888715353736</v>
      </c>
    </row>
    <row r="128" spans="1:38" x14ac:dyDescent="0.15">
      <c r="A128" t="str">
        <v>U1588A-17-3</v>
      </c>
      <c r="B128">
        <v>146.80000000000001</v>
      </c>
      <c r="C128" t="str">
        <v>U1588A-3-2</v>
      </c>
      <c r="D128" s="31">
        <v>13.18</v>
      </c>
      <c r="E128" s="29">
        <v>143</v>
      </c>
      <c r="F128" s="29">
        <v>148</v>
      </c>
      <c r="G128" s="24">
        <v>14.61</v>
      </c>
      <c r="H128" s="24">
        <v>14.66</v>
      </c>
      <c r="I128" s="24">
        <v>14.61</v>
      </c>
      <c r="J128" s="24">
        <v>14.66</v>
      </c>
      <c r="K128" s="18">
        <v>0</v>
      </c>
      <c r="L128" s="18">
        <v>0</v>
      </c>
      <c r="M128" t="str">
        <v>U1588C-14</v>
      </c>
      <c r="N128">
        <v>151.30000000000001</v>
      </c>
      <c r="O128">
        <v>4.9000000000000004</v>
      </c>
      <c r="P128">
        <v>7.47</v>
      </c>
      <c r="Q128">
        <v>152</v>
      </c>
      <c r="R128" s="24">
        <v>0.65595716198125842</v>
      </c>
      <c r="S128" s="24">
        <v>0.65789473684210531</v>
      </c>
      <c r="T128" t="str">
        <v>U1588A-3</v>
      </c>
      <c r="U128" s="24">
        <v>0.96446700507614214</v>
      </c>
      <c r="V128" s="24">
        <v>0.96153846153846156</v>
      </c>
      <c r="W128" s="29">
        <v>11.7</v>
      </c>
      <c r="X128" s="24">
        <v>2.91</v>
      </c>
      <c r="Y128" s="24">
        <v>2.9600000000000009</v>
      </c>
      <c r="Z128" s="24">
        <v>14.506598984771573</v>
      </c>
      <c r="AA128" s="24">
        <v>14.554822335025381</v>
      </c>
      <c r="AB128" s="24">
        <v>14.498076923076923</v>
      </c>
      <c r="AC128" s="24">
        <v>14.546153846153846</v>
      </c>
      <c r="AD128" t="str">
        <v>U1588C-15</v>
      </c>
      <c r="AE128" s="24">
        <v>6.0979999999999999</v>
      </c>
      <c r="AF128" s="24">
        <v>1.532</v>
      </c>
      <c r="AG128" s="24">
        <v>16.038598984771575</v>
      </c>
      <c r="AH128" s="24">
        <v>16.086822335025381</v>
      </c>
      <c r="AI128" s="24">
        <v>16.030076923076923</v>
      </c>
      <c r="AJ128" s="24">
        <v>16.078153846153846</v>
      </c>
      <c r="AK128" s="38">
        <v>0.85220616946521943</v>
      </c>
      <c r="AL128" s="38">
        <v>0.86684888715353736</v>
      </c>
    </row>
    <row r="129" spans="1:38" x14ac:dyDescent="0.15">
      <c r="A129" t="str">
        <v>U1588A-17-4</v>
      </c>
      <c r="B129">
        <v>148.16999999999999</v>
      </c>
      <c r="C129" t="str">
        <v>U1588A-3-2</v>
      </c>
      <c r="D129" s="31">
        <v>13.18</v>
      </c>
      <c r="E129" s="29">
        <v>143</v>
      </c>
      <c r="F129" s="29">
        <v>148</v>
      </c>
      <c r="G129" s="24">
        <v>14.61</v>
      </c>
      <c r="H129" s="24">
        <v>14.66</v>
      </c>
      <c r="I129" s="24">
        <v>14.61</v>
      </c>
      <c r="J129" s="24">
        <v>14.66</v>
      </c>
      <c r="K129" s="18">
        <v>0</v>
      </c>
      <c r="L129" s="18">
        <v>0</v>
      </c>
      <c r="M129" t="str">
        <v>U1588C-15</v>
      </c>
      <c r="N129">
        <v>156.19999999999999</v>
      </c>
      <c r="O129">
        <v>4.8</v>
      </c>
      <c r="P129">
        <v>7.79</v>
      </c>
      <c r="Q129">
        <v>162</v>
      </c>
      <c r="R129" s="24">
        <v>0.61617458279845949</v>
      </c>
      <c r="S129" s="24">
        <v>0.61728395061728392</v>
      </c>
      <c r="T129" t="str">
        <v>U1588A-3</v>
      </c>
      <c r="U129" s="24">
        <v>0.96446700507614214</v>
      </c>
      <c r="V129" s="24">
        <v>0.96153846153846156</v>
      </c>
      <c r="W129" s="29">
        <v>11.7</v>
      </c>
      <c r="X129" s="24">
        <v>2.91</v>
      </c>
      <c r="Y129" s="24">
        <v>2.9600000000000009</v>
      </c>
      <c r="Z129" s="24">
        <v>14.506598984771573</v>
      </c>
      <c r="AA129" s="24">
        <v>14.554822335025381</v>
      </c>
      <c r="AB129" s="24">
        <v>14.498076923076923</v>
      </c>
      <c r="AC129" s="24">
        <v>14.546153846153846</v>
      </c>
      <c r="AD129" t="str">
        <v>U1588C-16</v>
      </c>
      <c r="AE129" s="24">
        <v>6.6769999999999996</v>
      </c>
      <c r="AF129" s="24">
        <v>1.532</v>
      </c>
      <c r="AG129" s="24">
        <v>16.038598984771575</v>
      </c>
      <c r="AH129" s="24">
        <v>16.086822335025381</v>
      </c>
      <c r="AI129" s="24">
        <v>16.030076923076923</v>
      </c>
      <c r="AJ129" s="24">
        <v>16.078153846153846</v>
      </c>
      <c r="AK129" s="38">
        <v>0.85220616946521943</v>
      </c>
      <c r="AL129" s="38">
        <v>0.86684888715353736</v>
      </c>
    </row>
    <row r="130" spans="1:38" x14ac:dyDescent="0.15">
      <c r="A130" t="str">
        <v>U1588A-17-5</v>
      </c>
      <c r="B130">
        <v>149.31</v>
      </c>
      <c r="C130" t="str">
        <v>U1588A-3-2</v>
      </c>
      <c r="D130" s="31">
        <v>13.18</v>
      </c>
      <c r="E130" s="29">
        <v>143</v>
      </c>
      <c r="F130" s="29">
        <v>148</v>
      </c>
      <c r="G130" s="24">
        <v>14.61</v>
      </c>
      <c r="H130" s="24">
        <v>14.66</v>
      </c>
      <c r="I130" s="24">
        <v>14.61</v>
      </c>
      <c r="J130" s="24">
        <v>14.66</v>
      </c>
      <c r="K130" s="18">
        <v>0</v>
      </c>
      <c r="L130" s="18">
        <v>0</v>
      </c>
      <c r="M130" t="str">
        <v>U1588C-16</v>
      </c>
      <c r="N130">
        <v>161</v>
      </c>
      <c r="O130">
        <v>4.9000000000000004</v>
      </c>
      <c r="P130">
        <v>7.03</v>
      </c>
      <c r="Q130">
        <v>143</v>
      </c>
      <c r="R130" s="24">
        <v>0.69701280227596019</v>
      </c>
      <c r="S130" s="24">
        <v>0.69930069930069927</v>
      </c>
      <c r="T130" t="str">
        <v>U1588A-3</v>
      </c>
      <c r="U130" s="24">
        <v>0.96446700507614214</v>
      </c>
      <c r="V130" s="24">
        <v>0.96153846153846156</v>
      </c>
      <c r="W130" s="29">
        <v>11.7</v>
      </c>
      <c r="X130" s="24">
        <v>2.91</v>
      </c>
      <c r="Y130" s="24">
        <v>2.9600000000000009</v>
      </c>
      <c r="Z130" s="24">
        <v>14.506598984771573</v>
      </c>
      <c r="AA130" s="24">
        <v>14.554822335025381</v>
      </c>
      <c r="AB130" s="24">
        <v>14.498076923076923</v>
      </c>
      <c r="AC130" s="24">
        <v>14.546153846153846</v>
      </c>
      <c r="AD130" t="str">
        <v>U1588C-17</v>
      </c>
      <c r="AE130" s="24">
        <v>6.9790000000000001</v>
      </c>
      <c r="AF130" s="24">
        <v>1.532</v>
      </c>
      <c r="AG130" s="24">
        <v>16.038598984771575</v>
      </c>
      <c r="AH130" s="24">
        <v>16.086822335025381</v>
      </c>
      <c r="AI130" s="24">
        <v>16.030076923076923</v>
      </c>
      <c r="AJ130" s="24">
        <v>16.078153846153846</v>
      </c>
      <c r="AK130" s="38">
        <v>0.85220616946521943</v>
      </c>
      <c r="AL130" s="38">
        <v>0.86684888715353736</v>
      </c>
    </row>
    <row r="131" spans="1:38" x14ac:dyDescent="0.15">
      <c r="A131" t="str">
        <v>U1588A-17-6</v>
      </c>
      <c r="B131">
        <v>150.68</v>
      </c>
      <c r="C131" t="str">
        <v>U1588A-3-2</v>
      </c>
      <c r="D131" s="31">
        <v>13.18</v>
      </c>
      <c r="E131" s="29">
        <v>143</v>
      </c>
      <c r="F131" s="29">
        <v>148</v>
      </c>
      <c r="G131" s="24">
        <v>14.61</v>
      </c>
      <c r="H131" s="24">
        <v>14.66</v>
      </c>
      <c r="I131" s="24">
        <v>14.61</v>
      </c>
      <c r="J131" s="24">
        <v>14.66</v>
      </c>
      <c r="K131" s="18">
        <v>0</v>
      </c>
      <c r="L131" s="18">
        <v>0</v>
      </c>
      <c r="M131" t="str">
        <v>U1588C-17</v>
      </c>
      <c r="N131">
        <v>165.9</v>
      </c>
      <c r="O131">
        <v>4.8</v>
      </c>
      <c r="P131">
        <v>6.39</v>
      </c>
      <c r="Q131">
        <v>133</v>
      </c>
      <c r="R131" s="24">
        <v>0.75117370892018775</v>
      </c>
      <c r="S131" s="24">
        <v>0.75187969924812026</v>
      </c>
      <c r="T131" t="str">
        <v>U1588A-3</v>
      </c>
      <c r="U131" s="24">
        <v>0.96446700507614214</v>
      </c>
      <c r="V131" s="24">
        <v>0.96153846153846156</v>
      </c>
      <c r="W131" s="29">
        <v>11.7</v>
      </c>
      <c r="X131" s="24">
        <v>2.91</v>
      </c>
      <c r="Y131" s="24">
        <v>2.9600000000000009</v>
      </c>
      <c r="Z131" s="24">
        <v>14.506598984771573</v>
      </c>
      <c r="AA131" s="24">
        <v>14.554822335025381</v>
      </c>
      <c r="AB131" s="24">
        <v>14.498076923076923</v>
      </c>
      <c r="AC131" s="24">
        <v>14.546153846153846</v>
      </c>
      <c r="AD131" t="str">
        <v>U1588C-18</v>
      </c>
      <c r="AE131" s="24">
        <v>7.5830000000000002</v>
      </c>
      <c r="AF131" s="24">
        <v>1.532</v>
      </c>
      <c r="AG131" s="24">
        <v>16.038598984771575</v>
      </c>
      <c r="AH131" s="24">
        <v>16.086822335025381</v>
      </c>
      <c r="AI131" s="24">
        <v>16.030076923076923</v>
      </c>
      <c r="AJ131" s="24">
        <v>16.078153846153846</v>
      </c>
      <c r="AK131" s="38">
        <v>0.85220616946521943</v>
      </c>
      <c r="AL131" s="38">
        <v>0.86684888715353736</v>
      </c>
    </row>
    <row r="132" spans="1:38" x14ac:dyDescent="0.15">
      <c r="A132" t="str">
        <v>U1588A-17-7</v>
      </c>
      <c r="B132">
        <v>151.97</v>
      </c>
      <c r="C132" t="str">
        <v>U1588A-3-3</v>
      </c>
      <c r="D132" s="31">
        <v>14.66</v>
      </c>
      <c r="E132" s="29">
        <v>77</v>
      </c>
      <c r="F132" s="29">
        <v>77</v>
      </c>
      <c r="G132" s="24">
        <v>15.43</v>
      </c>
      <c r="H132" s="24">
        <v>15.43</v>
      </c>
      <c r="I132" s="24">
        <v>15.43</v>
      </c>
      <c r="J132" s="24">
        <v>15.43</v>
      </c>
      <c r="K132" s="18">
        <v>0</v>
      </c>
      <c r="L132" s="18">
        <v>0</v>
      </c>
      <c r="M132" t="str">
        <v>U1588C-18</v>
      </c>
      <c r="N132">
        <v>170.7</v>
      </c>
      <c r="O132">
        <v>4.9000000000000004</v>
      </c>
      <c r="P132">
        <v>7.12</v>
      </c>
      <c r="Q132">
        <v>145</v>
      </c>
      <c r="R132" s="24">
        <v>0.68820224719101131</v>
      </c>
      <c r="S132" s="24">
        <v>0.68965517241379315</v>
      </c>
      <c r="T132" t="str">
        <v>U1588A-3</v>
      </c>
      <c r="U132" s="24">
        <v>0.96446700507614214</v>
      </c>
      <c r="V132" s="24">
        <v>0.96153846153846156</v>
      </c>
      <c r="W132" s="29">
        <v>11.7</v>
      </c>
      <c r="X132" s="24">
        <v>3.7300000000000004</v>
      </c>
      <c r="Y132" s="24">
        <v>3.7300000000000004</v>
      </c>
      <c r="Z132" s="24">
        <v>15.297461928934009</v>
      </c>
      <c r="AA132" s="24">
        <v>15.297461928934009</v>
      </c>
      <c r="AB132" s="24">
        <v>15.286538461538461</v>
      </c>
      <c r="AC132" s="24">
        <v>15.286538461538461</v>
      </c>
      <c r="AD132" t="str">
        <v>U1588C-19</v>
      </c>
      <c r="AE132" s="24">
        <v>8.0109999999999992</v>
      </c>
      <c r="AF132" s="24">
        <v>1.532</v>
      </c>
      <c r="AG132" s="24">
        <v>16.829461928934009</v>
      </c>
      <c r="AH132" s="24">
        <v>16.829461928934009</v>
      </c>
      <c r="AI132" s="24">
        <v>16.818538461538459</v>
      </c>
      <c r="AJ132" s="24">
        <v>16.818538461538459</v>
      </c>
      <c r="AK132" s="38">
        <v>1.0923467395549835</v>
      </c>
      <c r="AL132" s="38">
        <v>1.0923467395549835</v>
      </c>
    </row>
    <row r="133" spans="1:38" x14ac:dyDescent="0.15">
      <c r="A133" t="str">
        <v>U1588A-17-8</v>
      </c>
      <c r="B133">
        <v>153.12</v>
      </c>
      <c r="C133" t="str">
        <v>U1588A-3-3</v>
      </c>
      <c r="D133" s="31">
        <v>14.66</v>
      </c>
      <c r="E133" s="29">
        <v>143</v>
      </c>
      <c r="F133" s="29">
        <v>148</v>
      </c>
      <c r="G133" s="24">
        <v>16.09</v>
      </c>
      <c r="H133" s="24">
        <v>16.14</v>
      </c>
      <c r="I133" s="24">
        <v>16.09</v>
      </c>
      <c r="J133" s="24">
        <v>16.14</v>
      </c>
      <c r="K133" s="18">
        <v>0</v>
      </c>
      <c r="L133" s="18">
        <v>0</v>
      </c>
      <c r="M133" t="str">
        <v>U1588C-19</v>
      </c>
      <c r="N133">
        <v>175.6</v>
      </c>
      <c r="O133">
        <v>4.8</v>
      </c>
      <c r="P133">
        <v>7.3</v>
      </c>
      <c r="Q133">
        <v>152</v>
      </c>
      <c r="R133" s="24">
        <v>0.65753424657534243</v>
      </c>
      <c r="S133" s="24">
        <v>0.65789473684210531</v>
      </c>
      <c r="T133" t="str">
        <v>U1588A-3</v>
      </c>
      <c r="U133" s="24">
        <v>0.96446700507614214</v>
      </c>
      <c r="V133" s="24">
        <v>0.96153846153846156</v>
      </c>
      <c r="W133" s="29">
        <v>11.7</v>
      </c>
      <c r="X133" s="24">
        <v>4.3900000000000006</v>
      </c>
      <c r="Y133" s="24">
        <v>4.4400000000000013</v>
      </c>
      <c r="Z133" s="24">
        <v>15.934010152284264</v>
      </c>
      <c r="AA133" s="24">
        <v>15.982233502538072</v>
      </c>
      <c r="AB133" s="24">
        <v>15.921153846153846</v>
      </c>
      <c r="AC133" s="24">
        <v>15.969230769230769</v>
      </c>
      <c r="AD133" t="str">
        <v>U1588C-20</v>
      </c>
      <c r="AE133" s="24">
        <v>8.2639999999999993</v>
      </c>
      <c r="AF133" s="24">
        <v>1.532</v>
      </c>
      <c r="AG133" s="24">
        <v>17.466010152284262</v>
      </c>
      <c r="AH133" s="24">
        <v>17.514233502538072</v>
      </c>
      <c r="AI133" s="24">
        <v>17.453153846153846</v>
      </c>
      <c r="AJ133" s="24">
        <v>17.501230769230769</v>
      </c>
      <c r="AK133" s="38">
        <v>1.2856306130416328</v>
      </c>
      <c r="AL133" s="38">
        <v>1.300273330730306</v>
      </c>
    </row>
    <row r="134" spans="1:38" x14ac:dyDescent="0.15">
      <c r="A134" t="str">
        <v>U1588A-17-CC</v>
      </c>
      <c r="B134">
        <v>154</v>
      </c>
      <c r="C134" t="str">
        <v>U1588A-3-3</v>
      </c>
      <c r="D134" s="31">
        <v>14.66</v>
      </c>
      <c r="E134" s="29">
        <v>143</v>
      </c>
      <c r="F134" s="29">
        <v>148</v>
      </c>
      <c r="G134" s="24">
        <v>16.09</v>
      </c>
      <c r="H134" s="24">
        <v>16.14</v>
      </c>
      <c r="I134" s="24">
        <v>16.09</v>
      </c>
      <c r="J134" s="24">
        <v>16.14</v>
      </c>
      <c r="K134" s="18">
        <v>0</v>
      </c>
      <c r="L134" s="18">
        <v>0</v>
      </c>
      <c r="M134" t="str">
        <v>U1588C-20</v>
      </c>
      <c r="N134">
        <v>180.4</v>
      </c>
      <c r="O134">
        <v>4.9000000000000004</v>
      </c>
      <c r="P134">
        <v>7.27</v>
      </c>
      <c r="Q134">
        <v>148</v>
      </c>
      <c r="R134" s="24">
        <v>0.67400275103163698</v>
      </c>
      <c r="S134" s="24">
        <v>0.67567567567567566</v>
      </c>
      <c r="T134" t="str">
        <v>U1588A-3</v>
      </c>
      <c r="U134" s="24">
        <v>0.96446700507614214</v>
      </c>
      <c r="V134" s="24">
        <v>0.96153846153846156</v>
      </c>
      <c r="W134" s="29">
        <v>11.7</v>
      </c>
      <c r="X134" s="24">
        <v>4.3900000000000006</v>
      </c>
      <c r="Y134" s="24">
        <v>4.4400000000000013</v>
      </c>
      <c r="Z134" s="24">
        <v>15.934010152284264</v>
      </c>
      <c r="AA134" s="24">
        <v>15.982233502538072</v>
      </c>
      <c r="AB134" s="24">
        <v>15.921153846153846</v>
      </c>
      <c r="AC134" s="24">
        <v>15.969230769230769</v>
      </c>
      <c r="AD134" t="str">
        <v>U1588C-21</v>
      </c>
      <c r="AE134" s="24">
        <v>8.8170000000000002</v>
      </c>
      <c r="AF134" s="24">
        <v>1.532</v>
      </c>
      <c r="AG134" s="24">
        <v>17.466010152284262</v>
      </c>
      <c r="AH134" s="24">
        <v>17.514233502538072</v>
      </c>
      <c r="AI134" s="24">
        <v>17.453153846153846</v>
      </c>
      <c r="AJ134" s="24">
        <v>17.501230769230769</v>
      </c>
      <c r="AK134" s="38">
        <v>1.2856306130416328</v>
      </c>
      <c r="AL134" s="38">
        <v>1.300273330730306</v>
      </c>
    </row>
    <row r="135" spans="1:38" x14ac:dyDescent="0.15">
      <c r="A135" t="str">
        <v>U1588A-18-1</v>
      </c>
      <c r="B135">
        <v>154.19999999999999</v>
      </c>
      <c r="C135" t="str">
        <v>U1588A-3-3</v>
      </c>
      <c r="D135" s="31">
        <v>14.66</v>
      </c>
      <c r="E135" s="29">
        <v>143</v>
      </c>
      <c r="F135" s="29">
        <v>148</v>
      </c>
      <c r="G135" s="24">
        <v>16.09</v>
      </c>
      <c r="H135" s="24">
        <v>16.14</v>
      </c>
      <c r="I135" s="24">
        <v>16.09</v>
      </c>
      <c r="J135" s="24">
        <v>16.14</v>
      </c>
      <c r="K135" s="18">
        <v>0</v>
      </c>
      <c r="L135" s="18">
        <v>0</v>
      </c>
      <c r="M135" t="str">
        <v>U1588C-21</v>
      </c>
      <c r="N135">
        <v>185.3</v>
      </c>
      <c r="O135">
        <v>4.8</v>
      </c>
      <c r="P135">
        <v>6.23</v>
      </c>
      <c r="Q135">
        <v>130</v>
      </c>
      <c r="R135" s="24">
        <v>0.77046548956661309</v>
      </c>
      <c r="S135" s="24">
        <v>0.76923076923076927</v>
      </c>
      <c r="T135" t="str">
        <v>U1588A-3</v>
      </c>
      <c r="U135" s="24">
        <v>0.96446700507614214</v>
      </c>
      <c r="V135" s="24">
        <v>0.96153846153846156</v>
      </c>
      <c r="W135" s="29">
        <v>11.7</v>
      </c>
      <c r="X135" s="24">
        <v>4.3900000000000006</v>
      </c>
      <c r="Y135" s="24">
        <v>4.4400000000000013</v>
      </c>
      <c r="Z135" s="24">
        <v>15.934010152284264</v>
      </c>
      <c r="AA135" s="24">
        <v>15.982233502538072</v>
      </c>
      <c r="AB135" s="24">
        <v>15.921153846153846</v>
      </c>
      <c r="AC135" s="24">
        <v>15.969230769230769</v>
      </c>
      <c r="AD135" t="str">
        <v>U1588C-22</v>
      </c>
      <c r="AE135" s="24">
        <v>8.3140000000000001</v>
      </c>
      <c r="AF135" s="24">
        <v>1.532</v>
      </c>
      <c r="AG135" s="24">
        <v>17.466010152284262</v>
      </c>
      <c r="AH135" s="24">
        <v>17.514233502538072</v>
      </c>
      <c r="AI135" s="24">
        <v>17.453153846153846</v>
      </c>
      <c r="AJ135" s="24">
        <v>17.501230769230769</v>
      </c>
      <c r="AK135" s="38">
        <v>1.2856306130416328</v>
      </c>
      <c r="AL135" s="38">
        <v>1.300273330730306</v>
      </c>
    </row>
    <row r="136" spans="1:38" x14ac:dyDescent="0.15">
      <c r="A136" t="str">
        <v>U1588A-18-2</v>
      </c>
      <c r="B136">
        <v>155.51</v>
      </c>
      <c r="C136" t="str">
        <v>U1588A-3-3</v>
      </c>
      <c r="D136" s="31">
        <v>14.66</v>
      </c>
      <c r="E136" s="29">
        <v>143</v>
      </c>
      <c r="F136" s="29">
        <v>148</v>
      </c>
      <c r="G136" s="24">
        <v>16.09</v>
      </c>
      <c r="H136" s="24">
        <v>16.14</v>
      </c>
      <c r="I136" s="24">
        <v>16.09</v>
      </c>
      <c r="J136" s="24">
        <v>16.14</v>
      </c>
      <c r="K136" s="18">
        <v>0</v>
      </c>
      <c r="L136" s="18">
        <v>0</v>
      </c>
      <c r="M136" t="str">
        <v>U1588C-22</v>
      </c>
      <c r="N136">
        <v>190.1</v>
      </c>
      <c r="O136">
        <v>4.9000000000000004</v>
      </c>
      <c r="P136">
        <v>6.99</v>
      </c>
      <c r="Q136">
        <v>143</v>
      </c>
      <c r="R136" s="24">
        <v>0.70100143061516451</v>
      </c>
      <c r="S136" s="24">
        <v>0.69930069930069927</v>
      </c>
      <c r="T136" t="str">
        <v>U1588A-3</v>
      </c>
      <c r="U136" s="24">
        <v>0.96446700507614214</v>
      </c>
      <c r="V136" s="24">
        <v>0.96153846153846156</v>
      </c>
      <c r="W136" s="29">
        <v>11.7</v>
      </c>
      <c r="X136" s="24">
        <v>4.3900000000000006</v>
      </c>
      <c r="Y136" s="24">
        <v>4.4400000000000013</v>
      </c>
      <c r="Z136" s="24">
        <v>15.934010152284264</v>
      </c>
      <c r="AA136" s="24">
        <v>15.982233502538072</v>
      </c>
      <c r="AB136" s="24">
        <v>15.921153846153846</v>
      </c>
      <c r="AC136" s="24">
        <v>15.969230769230769</v>
      </c>
      <c r="AD136" t="str">
        <v>U1588C-23</v>
      </c>
      <c r="AE136" s="24">
        <v>8.5909999999999993</v>
      </c>
      <c r="AF136" s="24">
        <v>1.532</v>
      </c>
      <c r="AG136" s="24">
        <v>17.466010152284262</v>
      </c>
      <c r="AH136" s="24">
        <v>17.514233502538072</v>
      </c>
      <c r="AI136" s="24">
        <v>17.453153846153846</v>
      </c>
      <c r="AJ136" s="24">
        <v>17.501230769230769</v>
      </c>
      <c r="AK136" s="38">
        <v>1.2856306130416328</v>
      </c>
      <c r="AL136" s="38">
        <v>1.300273330730306</v>
      </c>
    </row>
    <row r="137" spans="1:38" x14ac:dyDescent="0.15">
      <c r="A137" t="str">
        <v>U1588A-18-3</v>
      </c>
      <c r="B137">
        <v>156.75</v>
      </c>
      <c r="C137" t="str">
        <v>U1588A-3-3</v>
      </c>
      <c r="D137" s="31">
        <v>14.66</v>
      </c>
      <c r="E137" s="29">
        <v>143</v>
      </c>
      <c r="F137" s="29">
        <v>148</v>
      </c>
      <c r="G137" s="24">
        <v>16.09</v>
      </c>
      <c r="H137" s="24">
        <v>16.14</v>
      </c>
      <c r="I137" s="24">
        <v>16.09</v>
      </c>
      <c r="J137" s="24">
        <v>16.14</v>
      </c>
      <c r="K137" s="18">
        <v>0</v>
      </c>
      <c r="L137" s="18">
        <v>0</v>
      </c>
      <c r="M137" t="str">
        <v>U1588C-23</v>
      </c>
      <c r="N137">
        <v>195</v>
      </c>
      <c r="O137">
        <v>4.8</v>
      </c>
      <c r="P137">
        <v>6.6</v>
      </c>
      <c r="Q137">
        <v>138</v>
      </c>
      <c r="R137" s="24">
        <v>0.72727272727272729</v>
      </c>
      <c r="S137" s="24">
        <v>0.72463768115942029</v>
      </c>
      <c r="T137" t="str">
        <v>U1588A-3</v>
      </c>
      <c r="U137" s="24">
        <v>0.96446700507614214</v>
      </c>
      <c r="V137" s="24">
        <v>0.96153846153846156</v>
      </c>
      <c r="W137" s="29">
        <v>11.7</v>
      </c>
      <c r="X137" s="24">
        <v>4.3900000000000006</v>
      </c>
      <c r="Y137" s="24">
        <v>4.4400000000000013</v>
      </c>
      <c r="Z137" s="24">
        <v>15.934010152284264</v>
      </c>
      <c r="AA137" s="24">
        <v>15.982233502538072</v>
      </c>
      <c r="AB137" s="24">
        <v>15.921153846153846</v>
      </c>
      <c r="AC137" s="24">
        <v>15.969230769230769</v>
      </c>
      <c r="AD137" t="str">
        <v>U1588C-24</v>
      </c>
      <c r="AE137" s="24">
        <v>8.5660000000000007</v>
      </c>
      <c r="AF137" s="24">
        <v>1.532</v>
      </c>
      <c r="AG137" s="24">
        <v>17.466010152284262</v>
      </c>
      <c r="AH137" s="24">
        <v>17.514233502538072</v>
      </c>
      <c r="AI137" s="24">
        <v>17.453153846153846</v>
      </c>
      <c r="AJ137" s="24">
        <v>17.501230769230769</v>
      </c>
      <c r="AK137" s="38">
        <v>1.2856306130416328</v>
      </c>
      <c r="AL137" s="38">
        <v>1.300273330730306</v>
      </c>
    </row>
    <row r="138" spans="1:38" x14ac:dyDescent="0.15">
      <c r="A138" t="str">
        <v>U1588A-18-4</v>
      </c>
      <c r="B138">
        <v>158.25</v>
      </c>
      <c r="C138" t="str">
        <v>U1588A-3-3</v>
      </c>
      <c r="D138" s="31">
        <v>14.66</v>
      </c>
      <c r="E138" s="29">
        <v>143</v>
      </c>
      <c r="F138" s="29">
        <v>148</v>
      </c>
      <c r="G138" s="24">
        <v>16.09</v>
      </c>
      <c r="H138" s="24">
        <v>16.14</v>
      </c>
      <c r="I138" s="24">
        <v>16.09</v>
      </c>
      <c r="J138" s="24">
        <v>16.14</v>
      </c>
      <c r="K138" s="18">
        <v>0</v>
      </c>
      <c r="L138" s="18">
        <v>0</v>
      </c>
      <c r="M138" t="str">
        <v>U1588C-24</v>
      </c>
      <c r="N138">
        <v>199.8</v>
      </c>
      <c r="O138">
        <v>4.9000000000000004</v>
      </c>
      <c r="P138">
        <v>7.17</v>
      </c>
      <c r="Q138">
        <v>146</v>
      </c>
      <c r="R138" s="24">
        <v>0.68340306834030684</v>
      </c>
      <c r="S138" s="24">
        <v>0.68493150684931503</v>
      </c>
      <c r="T138" t="str">
        <v>U1588A-3</v>
      </c>
      <c r="U138" s="24">
        <v>0.96446700507614214</v>
      </c>
      <c r="V138" s="24">
        <v>0.96153846153846156</v>
      </c>
      <c r="W138" s="29">
        <v>11.7</v>
      </c>
      <c r="X138" s="24">
        <v>4.3900000000000006</v>
      </c>
      <c r="Y138" s="24">
        <v>4.4400000000000013</v>
      </c>
      <c r="Z138" s="24">
        <v>15.934010152284264</v>
      </c>
      <c r="AA138" s="24">
        <v>15.982233502538072</v>
      </c>
      <c r="AB138" s="24">
        <v>15.921153846153846</v>
      </c>
      <c r="AC138" s="24">
        <v>15.969230769230769</v>
      </c>
      <c r="AD138" t="str">
        <v>U1588C-25</v>
      </c>
      <c r="AE138" s="24">
        <v>8.6159999999999997</v>
      </c>
      <c r="AF138" s="24">
        <v>1.532</v>
      </c>
      <c r="AG138" s="24">
        <v>17.466010152284262</v>
      </c>
      <c r="AH138" s="24">
        <v>17.514233502538072</v>
      </c>
      <c r="AI138" s="24">
        <v>17.453153846153846</v>
      </c>
      <c r="AJ138" s="24">
        <v>17.501230769230769</v>
      </c>
      <c r="AK138" s="38">
        <v>1.2856306130416328</v>
      </c>
      <c r="AL138" s="38">
        <v>1.300273330730306</v>
      </c>
    </row>
    <row r="139" spans="1:38" x14ac:dyDescent="0.15">
      <c r="A139" t="str">
        <v>U1588A-18-5</v>
      </c>
      <c r="B139">
        <v>159.41999999999999</v>
      </c>
      <c r="C139" t="str">
        <v>U1588A-3-3</v>
      </c>
      <c r="D139" s="31">
        <v>14.66</v>
      </c>
      <c r="E139" s="29">
        <v>143</v>
      </c>
      <c r="F139" s="29">
        <v>148</v>
      </c>
      <c r="G139" s="24">
        <v>16.09</v>
      </c>
      <c r="H139" s="24">
        <v>16.14</v>
      </c>
      <c r="I139" s="24">
        <v>16.09</v>
      </c>
      <c r="J139" s="24">
        <v>16.14</v>
      </c>
      <c r="K139" s="18">
        <v>0</v>
      </c>
      <c r="L139" s="18">
        <v>0</v>
      </c>
      <c r="M139" t="str">
        <v>U1588C-25</v>
      </c>
      <c r="N139">
        <v>204.7</v>
      </c>
      <c r="O139">
        <v>4.8</v>
      </c>
      <c r="P139">
        <v>5.43</v>
      </c>
      <c r="Q139">
        <v>113</v>
      </c>
      <c r="R139" s="24">
        <v>0.88397790055248615</v>
      </c>
      <c r="S139" s="24">
        <v>0.88495575221238942</v>
      </c>
      <c r="T139" t="str">
        <v>U1588A-3</v>
      </c>
      <c r="U139" s="24">
        <v>0.96446700507614214</v>
      </c>
      <c r="V139" s="24">
        <v>0.96153846153846156</v>
      </c>
      <c r="W139" s="29">
        <v>11.7</v>
      </c>
      <c r="X139" s="24">
        <v>4.3900000000000006</v>
      </c>
      <c r="Y139" s="24">
        <v>4.4400000000000013</v>
      </c>
      <c r="Z139" s="24">
        <v>15.934010152284264</v>
      </c>
      <c r="AA139" s="24">
        <v>15.982233502538072</v>
      </c>
      <c r="AB139" s="24">
        <v>15.921153846153846</v>
      </c>
      <c r="AC139" s="24">
        <v>15.969230769230769</v>
      </c>
      <c r="AD139" t="str">
        <v>U1588C-26</v>
      </c>
      <c r="AE139" s="24">
        <v>8.3140000000000001</v>
      </c>
      <c r="AF139" s="24">
        <v>1.532</v>
      </c>
      <c r="AG139" s="24">
        <v>17.466010152284262</v>
      </c>
      <c r="AH139" s="24">
        <v>17.514233502538072</v>
      </c>
      <c r="AI139" s="24">
        <v>17.453153846153846</v>
      </c>
      <c r="AJ139" s="24">
        <v>17.501230769230769</v>
      </c>
      <c r="AK139" s="38">
        <v>1.2856306130416328</v>
      </c>
      <c r="AL139" s="38">
        <v>1.300273330730306</v>
      </c>
    </row>
    <row r="140" spans="1:38" x14ac:dyDescent="0.15">
      <c r="A140" t="str">
        <v>U1588A-18-6</v>
      </c>
      <c r="B140">
        <v>160.88</v>
      </c>
      <c r="C140" t="str">
        <v>U1588A-3-3</v>
      </c>
      <c r="D140" s="31">
        <v>14.66</v>
      </c>
      <c r="E140" s="29">
        <v>143</v>
      </c>
      <c r="F140" s="29">
        <v>148</v>
      </c>
      <c r="G140" s="24">
        <v>16.09</v>
      </c>
      <c r="H140" s="24">
        <v>16.14</v>
      </c>
      <c r="I140" s="24">
        <v>16.09</v>
      </c>
      <c r="J140" s="24">
        <v>16.14</v>
      </c>
      <c r="K140" s="18">
        <v>0</v>
      </c>
      <c r="L140" s="18">
        <v>0</v>
      </c>
      <c r="M140" t="str">
        <v>U1588C-26</v>
      </c>
      <c r="N140">
        <v>209.5</v>
      </c>
      <c r="O140">
        <v>4.9000000000000004</v>
      </c>
      <c r="P140">
        <v>6.07</v>
      </c>
      <c r="Q140">
        <v>124</v>
      </c>
      <c r="R140" s="24">
        <v>0.80724876441515658</v>
      </c>
      <c r="S140" s="24">
        <v>0.80645161290322576</v>
      </c>
      <c r="T140" t="str">
        <v>U1588A-3</v>
      </c>
      <c r="U140" s="24">
        <v>0.96446700507614214</v>
      </c>
      <c r="V140" s="24">
        <v>0.96153846153846156</v>
      </c>
      <c r="W140" s="29">
        <v>11.7</v>
      </c>
      <c r="X140" s="24">
        <v>4.3900000000000006</v>
      </c>
      <c r="Y140" s="24">
        <v>4.4400000000000013</v>
      </c>
      <c r="Z140" s="24">
        <v>15.934010152284264</v>
      </c>
      <c r="AA140" s="24">
        <v>15.982233502538072</v>
      </c>
      <c r="AB140" s="24">
        <v>15.921153846153846</v>
      </c>
      <c r="AC140" s="24">
        <v>15.969230769230769</v>
      </c>
      <c r="AD140" t="str">
        <v>U1588C-27</v>
      </c>
      <c r="AE140" s="24">
        <v>8.49</v>
      </c>
      <c r="AF140" s="24">
        <v>1.532</v>
      </c>
      <c r="AG140" s="24">
        <v>17.466010152284262</v>
      </c>
      <c r="AH140" s="24">
        <v>17.514233502538072</v>
      </c>
      <c r="AI140" s="24">
        <v>17.453153846153846</v>
      </c>
      <c r="AJ140" s="24">
        <v>17.501230769230769</v>
      </c>
      <c r="AK140" s="38">
        <v>1.2856306130416328</v>
      </c>
      <c r="AL140" s="38">
        <v>1.300273330730306</v>
      </c>
    </row>
    <row r="141" spans="1:38" x14ac:dyDescent="0.15">
      <c r="A141" t="str">
        <v>U1588A-18-CC</v>
      </c>
      <c r="B141">
        <v>162.02000000000001</v>
      </c>
      <c r="C141" t="str">
        <v>U1588A-3-3</v>
      </c>
      <c r="D141" s="31">
        <v>14.66</v>
      </c>
      <c r="E141" s="29">
        <v>143</v>
      </c>
      <c r="F141" s="29">
        <v>148</v>
      </c>
      <c r="G141" s="24">
        <v>16.09</v>
      </c>
      <c r="H141" s="24">
        <v>16.14</v>
      </c>
      <c r="I141" s="24">
        <v>16.09</v>
      </c>
      <c r="J141" s="24">
        <v>16.14</v>
      </c>
      <c r="K141" s="18">
        <v>0</v>
      </c>
      <c r="L141" s="18">
        <v>0</v>
      </c>
      <c r="M141" t="str">
        <v>U1588C-27</v>
      </c>
      <c r="N141">
        <v>214.4</v>
      </c>
      <c r="O141">
        <v>4.8</v>
      </c>
      <c r="P141">
        <v>5.88</v>
      </c>
      <c r="Q141">
        <v>123</v>
      </c>
      <c r="R141" s="24">
        <v>0.81632653061224492</v>
      </c>
      <c r="S141" s="24">
        <v>0.81300813008130079</v>
      </c>
      <c r="T141" t="str">
        <v>U1588A-3</v>
      </c>
      <c r="U141" s="24">
        <v>0.96446700507614214</v>
      </c>
      <c r="V141" s="24">
        <v>0.96153846153846156</v>
      </c>
      <c r="W141" s="29">
        <v>11.7</v>
      </c>
      <c r="X141" s="24">
        <v>4.3900000000000006</v>
      </c>
      <c r="Y141" s="24">
        <v>4.4400000000000013</v>
      </c>
      <c r="Z141" s="24">
        <v>15.934010152284264</v>
      </c>
      <c r="AA141" s="24">
        <v>15.982233502538072</v>
      </c>
      <c r="AB141" s="24">
        <v>15.921153846153846</v>
      </c>
      <c r="AC141" s="24">
        <v>15.969230769230769</v>
      </c>
      <c r="AD141" t="str">
        <v>U1588C-28</v>
      </c>
      <c r="AE141" s="24">
        <v>8.2889999999999997</v>
      </c>
      <c r="AF141" s="24">
        <v>1.532</v>
      </c>
      <c r="AG141" s="24">
        <v>17.466010152284262</v>
      </c>
      <c r="AH141" s="24">
        <v>17.514233502538072</v>
      </c>
      <c r="AI141" s="24">
        <v>17.453153846153846</v>
      </c>
      <c r="AJ141" s="24">
        <v>17.501230769230769</v>
      </c>
      <c r="AK141" s="38">
        <v>1.2856306130416328</v>
      </c>
      <c r="AL141" s="38">
        <v>1.300273330730306</v>
      </c>
    </row>
    <row r="142" spans="1:38" x14ac:dyDescent="0.15">
      <c r="A142" t="str">
        <v>U1588A-19-1</v>
      </c>
      <c r="B142">
        <v>163.9</v>
      </c>
      <c r="C142" t="str">
        <v>U1588A-3-4</v>
      </c>
      <c r="D142" s="31">
        <v>16.14</v>
      </c>
      <c r="E142" s="29">
        <v>77</v>
      </c>
      <c r="F142" s="29">
        <v>77</v>
      </c>
      <c r="G142" s="24">
        <v>16.91</v>
      </c>
      <c r="H142" s="24">
        <v>16.91</v>
      </c>
      <c r="I142" s="24">
        <v>16.91</v>
      </c>
      <c r="J142" s="24">
        <v>16.91</v>
      </c>
      <c r="K142" s="18">
        <v>0</v>
      </c>
      <c r="L142" s="18">
        <v>0</v>
      </c>
      <c r="M142" t="str">
        <v>U1588C-28</v>
      </c>
      <c r="N142">
        <v>219.2</v>
      </c>
      <c r="O142">
        <v>4.9000000000000004</v>
      </c>
      <c r="P142">
        <v>6.82</v>
      </c>
      <c r="Q142">
        <v>139</v>
      </c>
      <c r="R142" s="24">
        <v>0.71847507331378302</v>
      </c>
      <c r="S142" s="24">
        <v>0.71942446043165464</v>
      </c>
      <c r="T142" t="str">
        <v>U1588A-3</v>
      </c>
      <c r="U142" s="24">
        <v>0.96446700507614214</v>
      </c>
      <c r="V142" s="24">
        <v>0.96153846153846156</v>
      </c>
      <c r="W142" s="29">
        <v>11.7</v>
      </c>
      <c r="X142" s="24">
        <v>5.2100000000000009</v>
      </c>
      <c r="Y142" s="24">
        <v>5.2100000000000009</v>
      </c>
      <c r="Z142" s="24">
        <v>16.7248730964467</v>
      </c>
      <c r="AA142" s="24">
        <v>16.7248730964467</v>
      </c>
      <c r="AB142" s="24">
        <v>16.709615384615386</v>
      </c>
      <c r="AC142" s="24">
        <v>16.709615384615386</v>
      </c>
      <c r="AD142" t="str">
        <v>U1588C-29</v>
      </c>
      <c r="AE142" s="24">
        <v>8.2379999999999995</v>
      </c>
      <c r="AF142" s="24">
        <v>1.532</v>
      </c>
      <c r="AG142" s="24">
        <v>18.2568730964467</v>
      </c>
      <c r="AH142" s="24">
        <v>18.2568730964467</v>
      </c>
      <c r="AI142" s="24">
        <v>18.241615384615386</v>
      </c>
      <c r="AJ142" s="24">
        <v>18.241615384615386</v>
      </c>
      <c r="AK142" s="38">
        <v>1.5257711831313969</v>
      </c>
      <c r="AL142" s="38">
        <v>1.5257711831313969</v>
      </c>
    </row>
    <row r="143" spans="1:38" x14ac:dyDescent="0.15">
      <c r="A143" t="str">
        <v>U1588A-19-2</v>
      </c>
      <c r="B143">
        <v>165.39</v>
      </c>
      <c r="C143" t="str">
        <v>U1588A-3-4</v>
      </c>
      <c r="D143" s="31">
        <v>16.14</v>
      </c>
      <c r="E143" s="29">
        <v>81</v>
      </c>
      <c r="F143" s="29">
        <v>83</v>
      </c>
      <c r="G143" s="24">
        <v>16.95</v>
      </c>
      <c r="H143" s="24">
        <v>16.97</v>
      </c>
      <c r="I143" s="24">
        <v>16.95</v>
      </c>
      <c r="J143" s="24">
        <v>16.97</v>
      </c>
      <c r="K143" s="18">
        <v>0</v>
      </c>
      <c r="L143" s="18">
        <v>0</v>
      </c>
      <c r="M143" t="str">
        <v>U1588C-29</v>
      </c>
      <c r="N143">
        <v>224.1</v>
      </c>
      <c r="O143">
        <v>4.8</v>
      </c>
      <c r="P143">
        <v>5.25</v>
      </c>
      <c r="Q143">
        <v>109</v>
      </c>
      <c r="R143" s="24">
        <v>0.91428571428571426</v>
      </c>
      <c r="S143" s="24">
        <v>0.91743119266055051</v>
      </c>
      <c r="T143" t="str">
        <v>U1588A-3</v>
      </c>
      <c r="U143" s="24">
        <v>0.96446700507614214</v>
      </c>
      <c r="V143" s="24">
        <v>0.96153846153846156</v>
      </c>
      <c r="W143" s="29">
        <v>11.7</v>
      </c>
      <c r="X143" s="24">
        <v>5.25</v>
      </c>
      <c r="Y143" s="24">
        <v>5.27</v>
      </c>
      <c r="Z143" s="24">
        <v>16.763451776649745</v>
      </c>
      <c r="AA143" s="24">
        <v>16.782741116751268</v>
      </c>
      <c r="AB143" s="24">
        <v>16.748076923076923</v>
      </c>
      <c r="AC143" s="24">
        <v>16.767307692307689</v>
      </c>
      <c r="AD143" t="str">
        <v>U1588C-30</v>
      </c>
      <c r="AE143" s="24">
        <v>8.2629999999999999</v>
      </c>
      <c r="AF143" s="24">
        <v>1.532</v>
      </c>
      <c r="AG143" s="24">
        <v>18.295451776649745</v>
      </c>
      <c r="AH143" s="24">
        <v>18.314741116751268</v>
      </c>
      <c r="AI143" s="24">
        <v>18.280076923076923</v>
      </c>
      <c r="AJ143" s="24">
        <v>18.299307692307689</v>
      </c>
      <c r="AK143" s="38">
        <v>1.5374853572822644</v>
      </c>
      <c r="AL143" s="38">
        <v>1.5433424443578758</v>
      </c>
    </row>
    <row r="144" spans="1:38" x14ac:dyDescent="0.15">
      <c r="A144" t="str">
        <v>U1588A-19-3</v>
      </c>
      <c r="B144">
        <v>166.89</v>
      </c>
      <c r="C144" t="str">
        <v>U1588A-3-4</v>
      </c>
      <c r="D144" s="31">
        <v>16.14</v>
      </c>
      <c r="E144" s="29">
        <v>104</v>
      </c>
      <c r="F144" s="29">
        <v>106</v>
      </c>
      <c r="G144" s="24">
        <v>17.18</v>
      </c>
      <c r="H144" s="24">
        <v>17.2</v>
      </c>
      <c r="I144" s="24">
        <v>17.18</v>
      </c>
      <c r="J144" s="24">
        <v>17.2</v>
      </c>
      <c r="K144" s="18">
        <v>0</v>
      </c>
      <c r="L144" s="18">
        <v>0</v>
      </c>
      <c r="M144" t="str">
        <v>U1588C-30</v>
      </c>
      <c r="N144">
        <v>228.9</v>
      </c>
      <c r="O144">
        <v>4.9000000000000004</v>
      </c>
      <c r="P144">
        <v>6.44</v>
      </c>
      <c r="Q144">
        <v>131</v>
      </c>
      <c r="R144" s="24">
        <v>0.76086956521739135</v>
      </c>
      <c r="S144" s="24">
        <v>0.76335877862595425</v>
      </c>
      <c r="T144" t="str">
        <v>U1588A-3</v>
      </c>
      <c r="U144" s="24">
        <v>0.96446700507614214</v>
      </c>
      <c r="V144" s="24">
        <v>0.96153846153846156</v>
      </c>
      <c r="W144" s="29">
        <v>11.7</v>
      </c>
      <c r="X144" s="24">
        <v>5.48</v>
      </c>
      <c r="Y144" s="24">
        <v>5.5</v>
      </c>
      <c r="Z144" s="24">
        <v>16.985279187817259</v>
      </c>
      <c r="AA144" s="24">
        <v>17.004568527918781</v>
      </c>
      <c r="AB144" s="24">
        <v>16.969230769230769</v>
      </c>
      <c r="AC144" s="24">
        <v>16.988461538461536</v>
      </c>
      <c r="AD144" t="str">
        <v>U1588C-31</v>
      </c>
      <c r="AE144" s="24">
        <v>8.2379999999999995</v>
      </c>
      <c r="AF144" s="24">
        <v>1.532</v>
      </c>
      <c r="AG144" s="24">
        <v>18.517279187817259</v>
      </c>
      <c r="AH144" s="24">
        <v>18.536568527918782</v>
      </c>
      <c r="AI144" s="24">
        <v>18.501230769230769</v>
      </c>
      <c r="AJ144" s="24">
        <v>18.520461538461536</v>
      </c>
      <c r="AK144" s="38">
        <v>1.6048418586489532</v>
      </c>
      <c r="AL144" s="38">
        <v>1.6106989457245646</v>
      </c>
    </row>
    <row r="145" spans="1:38" x14ac:dyDescent="0.15">
      <c r="A145" t="str">
        <v>U1588A-19-4</v>
      </c>
      <c r="B145">
        <v>168.39</v>
      </c>
      <c r="C145" t="str">
        <v>U1588A-3-4</v>
      </c>
      <c r="D145" s="31">
        <v>16.14</v>
      </c>
      <c r="E145" s="29">
        <v>143</v>
      </c>
      <c r="F145" s="29">
        <v>148</v>
      </c>
      <c r="G145" s="24">
        <v>17.57</v>
      </c>
      <c r="H145" s="24">
        <v>17.62</v>
      </c>
      <c r="I145" s="24">
        <v>17.57</v>
      </c>
      <c r="J145" s="24">
        <v>17.62</v>
      </c>
      <c r="K145" s="18">
        <v>0</v>
      </c>
      <c r="L145" s="18">
        <v>0</v>
      </c>
      <c r="M145" t="str">
        <v>U1588C-31</v>
      </c>
      <c r="N145">
        <v>233.8</v>
      </c>
      <c r="O145">
        <v>4.8</v>
      </c>
      <c r="P145">
        <v>7.05</v>
      </c>
      <c r="Q145">
        <v>147</v>
      </c>
      <c r="R145" s="24">
        <v>0.68085106382978722</v>
      </c>
      <c r="S145" s="24">
        <v>0.68027210884353739</v>
      </c>
      <c r="T145" t="str">
        <v>U1588A-3</v>
      </c>
      <c r="U145" s="24">
        <v>0.96446700507614214</v>
      </c>
      <c r="V145" s="24">
        <v>0.96153846153846156</v>
      </c>
      <c r="W145" s="29">
        <v>11.7</v>
      </c>
      <c r="X145" s="24">
        <v>5.870000000000001</v>
      </c>
      <c r="Y145" s="24">
        <v>5.9200000000000017</v>
      </c>
      <c r="Z145" s="24">
        <v>17.361421319796953</v>
      </c>
      <c r="AA145" s="24">
        <v>17.409644670050763</v>
      </c>
      <c r="AB145" s="24">
        <v>17.344230769230769</v>
      </c>
      <c r="AC145" s="24">
        <v>17.392307692307693</v>
      </c>
      <c r="AD145" t="str">
        <v>U1588C-32</v>
      </c>
      <c r="AE145" s="24">
        <v>8.1869999999999994</v>
      </c>
      <c r="AF145" s="24">
        <v>1.532</v>
      </c>
      <c r="AG145" s="24">
        <v>18.893421319796953</v>
      </c>
      <c r="AH145" s="24">
        <v>18.941644670050763</v>
      </c>
      <c r="AI145" s="24">
        <v>18.876230769230769</v>
      </c>
      <c r="AJ145" s="24">
        <v>18.924307692307693</v>
      </c>
      <c r="AK145" s="38">
        <v>1.7190550566184015</v>
      </c>
      <c r="AL145" s="38">
        <v>1.7336977743070747</v>
      </c>
    </row>
    <row r="146" spans="1:38" x14ac:dyDescent="0.15">
      <c r="A146" t="str">
        <v>U1588A-19-5</v>
      </c>
      <c r="B146">
        <v>169.89</v>
      </c>
      <c r="C146" t="str">
        <v>U1588A-3-4</v>
      </c>
      <c r="D146" s="31">
        <v>16.14</v>
      </c>
      <c r="E146" s="29">
        <v>143</v>
      </c>
      <c r="F146" s="29">
        <v>148</v>
      </c>
      <c r="G146" s="24">
        <v>17.57</v>
      </c>
      <c r="H146" s="24">
        <v>17.62</v>
      </c>
      <c r="I146" s="24">
        <v>17.57</v>
      </c>
      <c r="J146" s="24">
        <v>17.62</v>
      </c>
      <c r="K146" s="18">
        <v>0</v>
      </c>
      <c r="L146" s="18">
        <v>0</v>
      </c>
      <c r="M146" t="str">
        <v>U1588C-32</v>
      </c>
      <c r="N146">
        <v>238.6</v>
      </c>
      <c r="O146">
        <v>4.9000000000000004</v>
      </c>
      <c r="P146">
        <v>5.21</v>
      </c>
      <c r="Q146">
        <v>106</v>
      </c>
      <c r="R146" s="24">
        <v>0.94049904030710185</v>
      </c>
      <c r="S146" s="24">
        <v>0.94339622641509435</v>
      </c>
      <c r="T146" t="str">
        <v>U1588A-3</v>
      </c>
      <c r="U146" s="24">
        <v>0.96446700507614214</v>
      </c>
      <c r="V146" s="24">
        <v>0.96153846153846156</v>
      </c>
      <c r="W146" s="29">
        <v>11.7</v>
      </c>
      <c r="X146" s="24">
        <v>5.870000000000001</v>
      </c>
      <c r="Y146" s="24">
        <v>5.9200000000000017</v>
      </c>
      <c r="Z146" s="24">
        <v>17.361421319796953</v>
      </c>
      <c r="AA146" s="24">
        <v>17.409644670050763</v>
      </c>
      <c r="AB146" s="24">
        <v>17.344230769230769</v>
      </c>
      <c r="AC146" s="24">
        <v>17.392307692307693</v>
      </c>
      <c r="AD146" t="str">
        <v>U1588C-33</v>
      </c>
      <c r="AE146" s="24">
        <v>8.1359999999999992</v>
      </c>
      <c r="AF146" s="24">
        <v>1.532</v>
      </c>
      <c r="AG146" s="24">
        <v>18.893421319796953</v>
      </c>
      <c r="AH146" s="24">
        <v>18.941644670050763</v>
      </c>
      <c r="AI146" s="24">
        <v>18.876230769230769</v>
      </c>
      <c r="AJ146" s="24">
        <v>18.924307692307693</v>
      </c>
      <c r="AK146" s="38">
        <v>1.7190550566184015</v>
      </c>
      <c r="AL146" s="38">
        <v>1.7336977743070747</v>
      </c>
    </row>
    <row r="147" spans="1:38" x14ac:dyDescent="0.15">
      <c r="A147" t="str">
        <v>U1588A-19-CC</v>
      </c>
      <c r="B147">
        <v>170.98</v>
      </c>
      <c r="C147" t="str">
        <v>U1588A-3-4</v>
      </c>
      <c r="D147" s="31">
        <v>16.14</v>
      </c>
      <c r="E147" s="29">
        <v>143</v>
      </c>
      <c r="F147" s="29">
        <v>148</v>
      </c>
      <c r="G147" s="24">
        <v>17.57</v>
      </c>
      <c r="H147" s="24">
        <v>17.62</v>
      </c>
      <c r="I147" s="24">
        <v>17.57</v>
      </c>
      <c r="J147" s="24">
        <v>17.62</v>
      </c>
      <c r="K147" s="18">
        <v>0</v>
      </c>
      <c r="L147" s="18">
        <v>0</v>
      </c>
      <c r="M147" t="str">
        <v>U1588C-33</v>
      </c>
      <c r="N147">
        <v>243.5</v>
      </c>
      <c r="O147">
        <v>4.8</v>
      </c>
      <c r="P147">
        <v>6.64</v>
      </c>
      <c r="Q147">
        <v>138</v>
      </c>
      <c r="R147" s="24">
        <v>0.72289156626506024</v>
      </c>
      <c r="S147" s="24">
        <v>0.72463768115942029</v>
      </c>
      <c r="T147" t="str">
        <v>U1588A-3</v>
      </c>
      <c r="U147" s="24">
        <v>0.96446700507614214</v>
      </c>
      <c r="V147" s="24">
        <v>0.96153846153846156</v>
      </c>
      <c r="W147" s="29">
        <v>11.7</v>
      </c>
      <c r="X147" s="24">
        <v>5.870000000000001</v>
      </c>
      <c r="Y147" s="24">
        <v>5.9200000000000017</v>
      </c>
      <c r="Z147" s="24">
        <v>17.361421319796953</v>
      </c>
      <c r="AA147" s="24">
        <v>17.409644670050763</v>
      </c>
      <c r="AB147" s="24">
        <v>17.344230769230769</v>
      </c>
      <c r="AC147" s="24">
        <v>17.392307692307693</v>
      </c>
      <c r="AD147" t="str">
        <v>U1588C-34</v>
      </c>
      <c r="AE147" s="24">
        <v>8.3629999999999995</v>
      </c>
      <c r="AF147" s="24">
        <v>1.532</v>
      </c>
      <c r="AG147" s="24">
        <v>18.893421319796953</v>
      </c>
      <c r="AH147" s="24">
        <v>18.941644670050763</v>
      </c>
      <c r="AI147" s="24">
        <v>18.876230769230769</v>
      </c>
      <c r="AJ147" s="24">
        <v>18.924307692307693</v>
      </c>
      <c r="AK147" s="38">
        <v>1.7190550566184015</v>
      </c>
      <c r="AL147" s="38">
        <v>1.7336977743070747</v>
      </c>
    </row>
    <row r="148" spans="1:38" x14ac:dyDescent="0.15">
      <c r="A148" t="str">
        <v>U1588A-20-1</v>
      </c>
      <c r="B148">
        <v>173.6</v>
      </c>
      <c r="C148" t="str">
        <v>U1588A-3-4</v>
      </c>
      <c r="D148" s="31">
        <v>16.14</v>
      </c>
      <c r="E148" s="29">
        <v>143</v>
      </c>
      <c r="F148" s="29">
        <v>148</v>
      </c>
      <c r="G148" s="24">
        <v>17.57</v>
      </c>
      <c r="H148" s="24">
        <v>17.62</v>
      </c>
      <c r="I148" s="24">
        <v>17.57</v>
      </c>
      <c r="J148" s="24">
        <v>17.62</v>
      </c>
      <c r="K148" s="18">
        <v>0</v>
      </c>
      <c r="L148" s="18">
        <v>0</v>
      </c>
      <c r="M148" t="str">
        <v>U1588C-34</v>
      </c>
      <c r="N148">
        <v>248.3</v>
      </c>
      <c r="O148">
        <v>4.9000000000000004</v>
      </c>
      <c r="P148">
        <v>6.55</v>
      </c>
      <c r="Q148">
        <v>134</v>
      </c>
      <c r="R148" s="24">
        <v>0.74809160305343514</v>
      </c>
      <c r="S148" s="24">
        <v>0.74626865671641796</v>
      </c>
      <c r="T148" t="str">
        <v>U1588A-3</v>
      </c>
      <c r="U148" s="24">
        <v>0.96446700507614214</v>
      </c>
      <c r="V148" s="24">
        <v>0.96153846153846156</v>
      </c>
      <c r="W148" s="29">
        <v>11.7</v>
      </c>
      <c r="X148" s="24">
        <v>5.870000000000001</v>
      </c>
      <c r="Y148" s="24">
        <v>5.9200000000000017</v>
      </c>
      <c r="Z148" s="24">
        <v>17.361421319796953</v>
      </c>
      <c r="AA148" s="24">
        <v>17.409644670050763</v>
      </c>
      <c r="AB148" s="24">
        <v>17.344230769230769</v>
      </c>
      <c r="AC148" s="24">
        <v>17.392307692307693</v>
      </c>
      <c r="AD148" t="str">
        <v>U1588C-35</v>
      </c>
      <c r="AE148" s="24">
        <v>8.1869999999999994</v>
      </c>
      <c r="AF148" s="24">
        <v>1.532</v>
      </c>
      <c r="AG148" s="24">
        <v>18.893421319796953</v>
      </c>
      <c r="AH148" s="24">
        <v>18.941644670050763</v>
      </c>
      <c r="AI148" s="24">
        <v>18.876230769230769</v>
      </c>
      <c r="AJ148" s="24">
        <v>18.924307692307693</v>
      </c>
      <c r="AK148" s="38">
        <v>1.7190550566184015</v>
      </c>
      <c r="AL148" s="38">
        <v>1.7336977743070747</v>
      </c>
    </row>
    <row r="149" spans="1:38" x14ac:dyDescent="0.15">
      <c r="A149" t="str">
        <v>U1588A-20-2</v>
      </c>
      <c r="B149">
        <v>174.51</v>
      </c>
      <c r="C149" t="str">
        <v>U1588A-3-4</v>
      </c>
      <c r="D149" s="31">
        <v>16.14</v>
      </c>
      <c r="E149" s="29">
        <v>143</v>
      </c>
      <c r="F149" s="29">
        <v>148</v>
      </c>
      <c r="G149" s="24">
        <v>17.57</v>
      </c>
      <c r="H149" s="24">
        <v>17.62</v>
      </c>
      <c r="I149" s="24">
        <v>17.57</v>
      </c>
      <c r="J149" s="24">
        <v>17.62</v>
      </c>
      <c r="K149" s="18">
        <v>0</v>
      </c>
      <c r="L149" s="18">
        <v>0</v>
      </c>
      <c r="M149" t="str">
        <v>U1588C-35</v>
      </c>
      <c r="N149">
        <v>253.2</v>
      </c>
      <c r="O149">
        <v>4.8</v>
      </c>
      <c r="P149">
        <v>6.18</v>
      </c>
      <c r="Q149">
        <v>129</v>
      </c>
      <c r="R149" s="24">
        <v>0.77669902912621358</v>
      </c>
      <c r="S149" s="24">
        <v>0.77519379844961245</v>
      </c>
      <c r="T149" t="str">
        <v>U1588A-3</v>
      </c>
      <c r="U149" s="24">
        <v>0.96446700507614214</v>
      </c>
      <c r="V149" s="24">
        <v>0.96153846153846156</v>
      </c>
      <c r="W149" s="29">
        <v>11.7</v>
      </c>
      <c r="X149" s="24">
        <v>5.870000000000001</v>
      </c>
      <c r="Y149" s="24">
        <v>5.9200000000000017</v>
      </c>
      <c r="Z149" s="24">
        <v>17.361421319796953</v>
      </c>
      <c r="AA149" s="24">
        <v>17.409644670050763</v>
      </c>
      <c r="AB149" s="24">
        <v>17.344230769230769</v>
      </c>
      <c r="AC149" s="24">
        <v>17.392307692307693</v>
      </c>
      <c r="AD149" t="str">
        <v>U1588C-36</v>
      </c>
      <c r="AE149" s="24">
        <v>8.4890000000000008</v>
      </c>
      <c r="AF149" s="24">
        <v>1.532</v>
      </c>
      <c r="AG149" s="24">
        <v>18.893421319796953</v>
      </c>
      <c r="AH149" s="24">
        <v>18.941644670050763</v>
      </c>
      <c r="AI149" s="24">
        <v>18.876230769230769</v>
      </c>
      <c r="AJ149" s="24">
        <v>18.924307692307693</v>
      </c>
      <c r="AK149" s="38">
        <v>1.7190550566184015</v>
      </c>
      <c r="AL149" s="38">
        <v>1.7336977743070747</v>
      </c>
    </row>
    <row r="150" spans="1:38" x14ac:dyDescent="0.15">
      <c r="A150" t="str">
        <v>U1588A-20-3</v>
      </c>
      <c r="B150">
        <v>175.98</v>
      </c>
      <c r="C150" t="str">
        <v>U1588A-3-4</v>
      </c>
      <c r="D150" s="31">
        <v>16.14</v>
      </c>
      <c r="E150" s="29">
        <v>143</v>
      </c>
      <c r="F150" s="29">
        <v>148</v>
      </c>
      <c r="G150" s="24">
        <v>17.57</v>
      </c>
      <c r="H150" s="24">
        <v>17.62</v>
      </c>
      <c r="I150" s="24">
        <v>17.57</v>
      </c>
      <c r="J150" s="24">
        <v>17.62</v>
      </c>
      <c r="K150" s="18">
        <v>0</v>
      </c>
      <c r="L150" s="18">
        <v>0</v>
      </c>
      <c r="M150" t="str">
        <v>U1588C-36</v>
      </c>
      <c r="N150">
        <v>258</v>
      </c>
      <c r="O150">
        <v>4.9000000000000004</v>
      </c>
      <c r="P150">
        <v>6.56</v>
      </c>
      <c r="Q150">
        <v>134</v>
      </c>
      <c r="R150" s="24">
        <v>0.74695121951219523</v>
      </c>
      <c r="S150" s="24">
        <v>0.74626865671641796</v>
      </c>
      <c r="T150" t="str">
        <v>U1588A-3</v>
      </c>
      <c r="U150" s="24">
        <v>0.96446700507614214</v>
      </c>
      <c r="V150" s="24">
        <v>0.96153846153846156</v>
      </c>
      <c r="W150" s="29">
        <v>11.7</v>
      </c>
      <c r="X150" s="24">
        <v>5.870000000000001</v>
      </c>
      <c r="Y150" s="24">
        <v>5.9200000000000017</v>
      </c>
      <c r="Z150" s="24">
        <v>17.361421319796953</v>
      </c>
      <c r="AA150" s="24">
        <v>17.409644670050763</v>
      </c>
      <c r="AB150" s="24">
        <v>17.344230769230769</v>
      </c>
      <c r="AC150" s="24">
        <v>17.392307692307693</v>
      </c>
      <c r="AD150" t="str">
        <v>U1588C-37</v>
      </c>
      <c r="AE150" s="24">
        <v>9.6219999999999999</v>
      </c>
      <c r="AF150" s="24">
        <v>1.532</v>
      </c>
      <c r="AG150" s="24">
        <v>18.893421319796953</v>
      </c>
      <c r="AH150" s="24">
        <v>18.941644670050763</v>
      </c>
      <c r="AI150" s="24">
        <v>18.876230769230769</v>
      </c>
      <c r="AJ150" s="24">
        <v>18.924307692307693</v>
      </c>
      <c r="AK150" s="38">
        <v>1.7190550566184015</v>
      </c>
      <c r="AL150" s="38">
        <v>1.7336977743070747</v>
      </c>
    </row>
    <row r="151" spans="1:38" x14ac:dyDescent="0.15">
      <c r="A151" t="str">
        <v>U1588A-20-4</v>
      </c>
      <c r="B151">
        <v>177.45</v>
      </c>
      <c r="C151" t="str">
        <v>U1588A-3-4</v>
      </c>
      <c r="D151" s="31">
        <v>16.14</v>
      </c>
      <c r="E151" s="29">
        <v>143</v>
      </c>
      <c r="F151" s="29">
        <v>148</v>
      </c>
      <c r="G151" s="24">
        <v>17.57</v>
      </c>
      <c r="H151" s="24">
        <v>17.62</v>
      </c>
      <c r="I151" s="24">
        <v>17.57</v>
      </c>
      <c r="J151" s="24">
        <v>17.62</v>
      </c>
      <c r="K151" s="18">
        <v>0</v>
      </c>
      <c r="L151" s="18">
        <v>0</v>
      </c>
      <c r="M151" t="str">
        <v>U1588C-37</v>
      </c>
      <c r="N151">
        <v>262.89999999999998</v>
      </c>
      <c r="O151">
        <v>4.8</v>
      </c>
      <c r="P151">
        <v>6.57</v>
      </c>
      <c r="Q151">
        <v>137</v>
      </c>
      <c r="R151" s="24">
        <v>0.73059360730593603</v>
      </c>
      <c r="S151" s="24">
        <v>0.72992700729927007</v>
      </c>
      <c r="T151" t="str">
        <v>U1588A-3</v>
      </c>
      <c r="U151" s="24">
        <v>0.96446700507614214</v>
      </c>
      <c r="V151" s="24">
        <v>0.96153846153846156</v>
      </c>
      <c r="W151" s="29">
        <v>11.7</v>
      </c>
      <c r="X151" s="24">
        <v>5.870000000000001</v>
      </c>
      <c r="Y151" s="24">
        <v>5.9200000000000017</v>
      </c>
      <c r="Z151" s="24">
        <v>17.361421319796953</v>
      </c>
      <c r="AA151" s="24">
        <v>17.409644670050763</v>
      </c>
      <c r="AB151" s="24">
        <v>17.344230769230769</v>
      </c>
      <c r="AC151" s="24">
        <v>17.392307692307693</v>
      </c>
      <c r="AD151" t="str">
        <v>U1588C-38</v>
      </c>
      <c r="AE151" s="24">
        <v>10.074</v>
      </c>
      <c r="AF151" s="24">
        <v>1.532</v>
      </c>
      <c r="AG151" s="24">
        <v>18.893421319796953</v>
      </c>
      <c r="AH151" s="24">
        <v>18.941644670050763</v>
      </c>
      <c r="AI151" s="24">
        <v>18.876230769230769</v>
      </c>
      <c r="AJ151" s="24">
        <v>18.924307692307693</v>
      </c>
      <c r="AK151" s="38">
        <v>1.7190550566184015</v>
      </c>
      <c r="AL151" s="38">
        <v>1.7336977743070747</v>
      </c>
    </row>
    <row r="152" spans="1:38" x14ac:dyDescent="0.15">
      <c r="A152" t="str">
        <v>U1588A-20-5</v>
      </c>
      <c r="B152">
        <v>178.59</v>
      </c>
      <c r="C152" t="str">
        <v>U1588A-3-4</v>
      </c>
      <c r="D152" s="31">
        <v>16.14</v>
      </c>
      <c r="E152" s="29">
        <v>143</v>
      </c>
      <c r="F152" s="29">
        <v>148</v>
      </c>
      <c r="G152" s="24">
        <v>17.57</v>
      </c>
      <c r="H152" s="24">
        <v>17.62</v>
      </c>
      <c r="I152" s="24">
        <v>17.57</v>
      </c>
      <c r="J152" s="24">
        <v>17.62</v>
      </c>
      <c r="K152" s="18">
        <v>0</v>
      </c>
      <c r="L152" s="18">
        <v>0</v>
      </c>
      <c r="M152" t="str">
        <v>U1588C-38</v>
      </c>
      <c r="N152">
        <v>267.7</v>
      </c>
      <c r="O152">
        <v>4.9000000000000004</v>
      </c>
      <c r="P152">
        <v>6.36</v>
      </c>
      <c r="Q152">
        <v>130</v>
      </c>
      <c r="R152" s="24">
        <v>0.77044025157232709</v>
      </c>
      <c r="S152" s="24">
        <v>0.76923076923076927</v>
      </c>
      <c r="T152" t="str">
        <v>U1588A-3</v>
      </c>
      <c r="U152" s="24">
        <v>0.96446700507614214</v>
      </c>
      <c r="V152" s="24">
        <v>0.96153846153846156</v>
      </c>
      <c r="W152" s="29">
        <v>11.7</v>
      </c>
      <c r="X152" s="24">
        <v>5.870000000000001</v>
      </c>
      <c r="Y152" s="24">
        <v>5.9200000000000017</v>
      </c>
      <c r="Z152" s="24">
        <v>17.361421319796953</v>
      </c>
      <c r="AA152" s="24">
        <v>17.409644670050763</v>
      </c>
      <c r="AB152" s="24">
        <v>17.344230769230769</v>
      </c>
      <c r="AC152" s="24">
        <v>17.392307692307693</v>
      </c>
      <c r="AD152" t="str">
        <v>U1588C-39</v>
      </c>
      <c r="AE152" s="24">
        <v>10.98</v>
      </c>
      <c r="AF152" s="24">
        <v>1.532</v>
      </c>
      <c r="AG152" s="24">
        <v>18.893421319796953</v>
      </c>
      <c r="AH152" s="24">
        <v>18.941644670050763</v>
      </c>
      <c r="AI152" s="24">
        <v>18.876230769230769</v>
      </c>
      <c r="AJ152" s="24">
        <v>18.924307692307693</v>
      </c>
      <c r="AK152" s="38">
        <v>1.7190550566184015</v>
      </c>
      <c r="AL152" s="38">
        <v>1.7336977743070747</v>
      </c>
    </row>
    <row r="153" spans="1:38" x14ac:dyDescent="0.15">
      <c r="A153" t="str">
        <v>U1588A-20-6</v>
      </c>
      <c r="B153">
        <v>179.61</v>
      </c>
      <c r="C153" t="str">
        <v>U1588A-3-4</v>
      </c>
      <c r="D153" s="31">
        <v>16.14</v>
      </c>
      <c r="E153" s="29">
        <v>143</v>
      </c>
      <c r="F153" s="29">
        <v>148</v>
      </c>
      <c r="G153" s="24">
        <v>17.57</v>
      </c>
      <c r="H153" s="24">
        <v>17.62</v>
      </c>
      <c r="I153" s="24">
        <v>17.57</v>
      </c>
      <c r="J153" s="24">
        <v>17.62</v>
      </c>
      <c r="K153" s="18">
        <v>0</v>
      </c>
      <c r="L153" s="18">
        <v>0</v>
      </c>
      <c r="M153" t="str">
        <v>U1588C-39</v>
      </c>
      <c r="N153">
        <v>272.60000000000002</v>
      </c>
      <c r="O153">
        <v>6</v>
      </c>
      <c r="P153">
        <v>7.71</v>
      </c>
      <c r="Q153">
        <v>129</v>
      </c>
      <c r="R153" s="24">
        <v>0.77821011673151752</v>
      </c>
      <c r="S153" s="24">
        <v>0.77519379844961245</v>
      </c>
      <c r="T153" t="str">
        <v>U1588A-3</v>
      </c>
      <c r="U153" s="24">
        <v>0.96446700507614214</v>
      </c>
      <c r="V153" s="24">
        <v>0.96153846153846156</v>
      </c>
      <c r="W153" s="29">
        <v>11.7</v>
      </c>
      <c r="X153" s="24">
        <v>5.870000000000001</v>
      </c>
      <c r="Y153" s="24">
        <v>5.9200000000000017</v>
      </c>
      <c r="Z153" s="24">
        <v>17.361421319796953</v>
      </c>
      <c r="AA153" s="24">
        <v>17.409644670050763</v>
      </c>
      <c r="AB153" s="24">
        <v>17.344230769230769</v>
      </c>
      <c r="AC153" s="24">
        <v>17.392307692307693</v>
      </c>
      <c r="AD153" t="str">
        <v>U1588C-40</v>
      </c>
      <c r="AE153" s="24">
        <v>11.407999999999999</v>
      </c>
      <c r="AF153" s="24">
        <v>1.532</v>
      </c>
      <c r="AG153" s="24">
        <v>18.893421319796953</v>
      </c>
      <c r="AH153" s="24">
        <v>18.941644670050763</v>
      </c>
      <c r="AI153" s="24">
        <v>18.876230769230769</v>
      </c>
      <c r="AJ153" s="24">
        <v>18.924307692307693</v>
      </c>
      <c r="AK153" s="38">
        <v>1.7190550566184015</v>
      </c>
      <c r="AL153" s="38">
        <v>1.7336977743070747</v>
      </c>
    </row>
    <row r="154" spans="1:38" x14ac:dyDescent="0.15">
      <c r="A154" t="str">
        <v>U1588A-20-7</v>
      </c>
      <c r="B154">
        <v>180.95</v>
      </c>
      <c r="C154" t="str">
        <v>U1588A-3-5</v>
      </c>
      <c r="D154" s="31">
        <v>17.62</v>
      </c>
      <c r="E154" s="29">
        <v>76</v>
      </c>
      <c r="F154" s="29">
        <v>76</v>
      </c>
      <c r="G154" s="24">
        <v>18.380000000000003</v>
      </c>
      <c r="H154" s="24">
        <v>18.380000000000003</v>
      </c>
      <c r="I154" s="24">
        <v>18.38</v>
      </c>
      <c r="J154" s="24">
        <v>18.38</v>
      </c>
      <c r="K154" s="18">
        <v>-3.5527136788005009E-15</v>
      </c>
      <c r="L154" s="18">
        <v>-3.5527136788005009E-15</v>
      </c>
      <c r="M154" t="str">
        <v>U1588C-40</v>
      </c>
      <c r="N154">
        <v>278.60000000000002</v>
      </c>
      <c r="O154">
        <v>6</v>
      </c>
      <c r="P154">
        <v>9.3800000000000008</v>
      </c>
      <c r="Q154">
        <v>156</v>
      </c>
      <c r="R154" s="24">
        <v>0.63965884861407241</v>
      </c>
      <c r="S154" s="24">
        <v>0.64102564102564108</v>
      </c>
      <c r="T154" t="str">
        <v>U1588A-3</v>
      </c>
      <c r="U154" s="24">
        <v>0.96446700507614214</v>
      </c>
      <c r="V154" s="24">
        <v>0.96153846153846156</v>
      </c>
      <c r="W154" s="29">
        <v>11.7</v>
      </c>
      <c r="X154" s="24">
        <v>6.68</v>
      </c>
      <c r="Y154" s="24">
        <v>6.68</v>
      </c>
      <c r="Z154" s="24">
        <v>18.14263959390863</v>
      </c>
      <c r="AA154" s="24">
        <v>18.14263959390863</v>
      </c>
      <c r="AB154" s="24">
        <v>18.123076923076923</v>
      </c>
      <c r="AC154" s="24">
        <v>18.123076923076923</v>
      </c>
      <c r="AD154" t="str">
        <v>U1588C-41</v>
      </c>
      <c r="AE154" s="24">
        <v>11.912000000000001</v>
      </c>
      <c r="AF154" s="24">
        <v>1.532</v>
      </c>
      <c r="AG154" s="24">
        <v>19.67463959390863</v>
      </c>
      <c r="AH154" s="24">
        <v>19.67463959390863</v>
      </c>
      <c r="AI154" s="24">
        <v>19.655076923076923</v>
      </c>
      <c r="AJ154" s="24">
        <v>19.655076923076923</v>
      </c>
      <c r="AK154" s="38">
        <v>1.9562670831707152</v>
      </c>
      <c r="AL154" s="38">
        <v>1.9562670831707152</v>
      </c>
    </row>
    <row r="155" spans="1:38" x14ac:dyDescent="0.15">
      <c r="A155" t="str">
        <v>U1588A-20-CC</v>
      </c>
      <c r="B155">
        <v>181.93</v>
      </c>
      <c r="C155" t="str">
        <v>U1588A-3-5</v>
      </c>
      <c r="D155" s="31">
        <v>17.62</v>
      </c>
      <c r="E155" s="29">
        <v>110</v>
      </c>
      <c r="F155" s="29">
        <v>111</v>
      </c>
      <c r="G155" s="24">
        <v>18.720000000000002</v>
      </c>
      <c r="H155" s="24">
        <v>18.73</v>
      </c>
      <c r="I155" s="24">
        <v>18.72</v>
      </c>
      <c r="J155" s="24">
        <v>18.73</v>
      </c>
      <c r="K155" s="18">
        <v>-3.5527136788005009E-15</v>
      </c>
      <c r="L155" s="18">
        <v>0</v>
      </c>
      <c r="M155" t="str">
        <v>U1588C-41</v>
      </c>
      <c r="N155">
        <v>284.60000000000002</v>
      </c>
      <c r="O155">
        <v>4.8</v>
      </c>
      <c r="P155">
        <v>5.53</v>
      </c>
      <c r="Q155">
        <v>115</v>
      </c>
      <c r="R155" s="24">
        <v>0.86799276672694392</v>
      </c>
      <c r="S155" s="24">
        <v>0.86956521739130432</v>
      </c>
      <c r="T155" t="str">
        <v>U1588A-3</v>
      </c>
      <c r="U155" s="24">
        <v>0.96446700507614214</v>
      </c>
      <c r="V155" s="24">
        <v>0.96153846153846156</v>
      </c>
      <c r="W155" s="29">
        <v>11.7</v>
      </c>
      <c r="X155" s="24">
        <v>7.02</v>
      </c>
      <c r="Y155" s="24">
        <v>7.0300000000000011</v>
      </c>
      <c r="Z155" s="24">
        <v>18.470558375634518</v>
      </c>
      <c r="AA155" s="24">
        <v>18.480203045685279</v>
      </c>
      <c r="AB155" s="24">
        <v>18.45</v>
      </c>
      <c r="AC155" s="24">
        <v>18.459615384615386</v>
      </c>
      <c r="AD155" t="str">
        <v>U1588C-42</v>
      </c>
      <c r="AE155" s="24">
        <v>11.586</v>
      </c>
      <c r="AF155" s="24">
        <v>1.532</v>
      </c>
      <c r="AG155" s="24">
        <v>20.002558375634518</v>
      </c>
      <c r="AH155" s="24">
        <v>20.012203045685279</v>
      </c>
      <c r="AI155" s="24">
        <v>19.981999999999999</v>
      </c>
      <c r="AJ155" s="24">
        <v>19.991615384615386</v>
      </c>
      <c r="AK155" s="38">
        <v>2.0558375634518455</v>
      </c>
      <c r="AL155" s="38">
        <v>2.058766106989296</v>
      </c>
    </row>
    <row r="156" spans="1:38" x14ac:dyDescent="0.15">
      <c r="A156" t="str">
        <v>U1588A-21-1</v>
      </c>
      <c r="B156">
        <v>183.3</v>
      </c>
      <c r="C156" t="str">
        <v>U1588A-3-5</v>
      </c>
      <c r="D156" s="31">
        <v>17.62</v>
      </c>
      <c r="E156" s="29">
        <v>110</v>
      </c>
      <c r="F156" s="29">
        <v>111</v>
      </c>
      <c r="G156" s="24">
        <v>18.720000000000002</v>
      </c>
      <c r="H156" s="24">
        <v>18.73</v>
      </c>
      <c r="I156" s="24">
        <v>18.72</v>
      </c>
      <c r="J156" s="24">
        <v>18.73</v>
      </c>
      <c r="K156" s="18">
        <v>-3.5527136788005009E-15</v>
      </c>
      <c r="L156" s="18">
        <v>0</v>
      </c>
      <c r="M156" t="str">
        <v>U1588C-42</v>
      </c>
      <c r="N156">
        <v>289.39999999999998</v>
      </c>
      <c r="O156">
        <v>4.9000000000000004</v>
      </c>
      <c r="P156">
        <v>6.04</v>
      </c>
      <c r="Q156">
        <v>123</v>
      </c>
      <c r="R156" s="24">
        <v>0.8112582781456954</v>
      </c>
      <c r="S156" s="24">
        <v>0.81300813008130079</v>
      </c>
      <c r="T156" t="str">
        <v>U1588A-3</v>
      </c>
      <c r="U156" s="24">
        <v>0.96446700507614214</v>
      </c>
      <c r="V156" s="24">
        <v>0.96153846153846156</v>
      </c>
      <c r="W156" s="29">
        <v>11.7</v>
      </c>
      <c r="X156" s="24">
        <v>7.02</v>
      </c>
      <c r="Y156" s="24">
        <v>7.0300000000000011</v>
      </c>
      <c r="Z156" s="24">
        <v>18.470558375634518</v>
      </c>
      <c r="AA156" s="24">
        <v>18.480203045685279</v>
      </c>
      <c r="AB156" s="24">
        <v>18.45</v>
      </c>
      <c r="AC156" s="24">
        <v>18.459615384615386</v>
      </c>
      <c r="AD156" t="str">
        <v>U1588C-43</v>
      </c>
      <c r="AE156" s="24">
        <v>11.51</v>
      </c>
      <c r="AF156" s="24">
        <v>1.532</v>
      </c>
      <c r="AG156" s="24">
        <v>20.002558375634518</v>
      </c>
      <c r="AH156" s="24">
        <v>20.012203045685279</v>
      </c>
      <c r="AI156" s="24">
        <v>19.981999999999999</v>
      </c>
      <c r="AJ156" s="24">
        <v>19.991615384615386</v>
      </c>
      <c r="AK156" s="38">
        <v>2.0558375634518455</v>
      </c>
      <c r="AL156" s="38">
        <v>2.058766106989296</v>
      </c>
    </row>
    <row r="157" spans="1:38" x14ac:dyDescent="0.15">
      <c r="A157" t="str">
        <v>U1588A-21-2</v>
      </c>
      <c r="B157">
        <v>184.76</v>
      </c>
      <c r="C157" t="str">
        <v>U1588A-3-5</v>
      </c>
      <c r="D157" s="31">
        <v>17.62</v>
      </c>
      <c r="E157" s="29">
        <v>111</v>
      </c>
      <c r="F157" s="29">
        <v>111</v>
      </c>
      <c r="G157" s="24">
        <v>18.73</v>
      </c>
      <c r="H157" s="24">
        <v>18.73</v>
      </c>
      <c r="I157" s="24">
        <v>18.73</v>
      </c>
      <c r="J157" s="24">
        <v>18.73</v>
      </c>
      <c r="K157" s="18">
        <v>0</v>
      </c>
      <c r="L157" s="18">
        <v>0</v>
      </c>
      <c r="M157" t="str">
        <v>U1588C-43</v>
      </c>
      <c r="N157">
        <v>294.3</v>
      </c>
      <c r="O157">
        <v>4.8</v>
      </c>
      <c r="P157">
        <v>6.01</v>
      </c>
      <c r="Q157">
        <v>125</v>
      </c>
      <c r="R157" s="24">
        <v>0.79866888519134771</v>
      </c>
      <c r="S157" s="24">
        <v>0.8</v>
      </c>
      <c r="T157" t="str">
        <v>U1588A-3</v>
      </c>
      <c r="U157" s="24">
        <v>0.96446700507614214</v>
      </c>
      <c r="V157" s="24">
        <v>0.96153846153846156</v>
      </c>
      <c r="W157" s="29">
        <v>11.7</v>
      </c>
      <c r="X157" s="24">
        <v>7.0300000000000011</v>
      </c>
      <c r="Y157" s="24">
        <v>7.0300000000000011</v>
      </c>
      <c r="Z157" s="24">
        <v>18.480203045685279</v>
      </c>
      <c r="AA157" s="24">
        <v>18.480203045685279</v>
      </c>
      <c r="AB157" s="24">
        <v>18.459615384615386</v>
      </c>
      <c r="AC157" s="24">
        <v>18.459615384615386</v>
      </c>
      <c r="AD157" t="str">
        <v>U1588C-44</v>
      </c>
      <c r="AE157" s="24">
        <v>11.208</v>
      </c>
      <c r="AF157" s="24">
        <v>1.532</v>
      </c>
      <c r="AG157" s="24">
        <v>20.012203045685279</v>
      </c>
      <c r="AH157" s="24">
        <v>20.012203045685279</v>
      </c>
      <c r="AI157" s="24">
        <v>19.991615384615386</v>
      </c>
      <c r="AJ157" s="24">
        <v>19.991615384615386</v>
      </c>
      <c r="AK157" s="38">
        <v>2.058766106989296</v>
      </c>
      <c r="AL157" s="38">
        <v>2.058766106989296</v>
      </c>
    </row>
    <row r="158" spans="1:38" x14ac:dyDescent="0.15">
      <c r="A158" t="str">
        <v>U1588A-21-3</v>
      </c>
      <c r="B158">
        <v>186.19</v>
      </c>
      <c r="C158" t="str">
        <v>U1588A-3-5</v>
      </c>
      <c r="D158" s="31">
        <v>17.62</v>
      </c>
      <c r="E158" s="29">
        <v>142</v>
      </c>
      <c r="F158" s="29">
        <v>147</v>
      </c>
      <c r="G158" s="24">
        <v>19.04</v>
      </c>
      <c r="H158" s="24">
        <v>19.09</v>
      </c>
      <c r="I158" s="24">
        <v>19.04</v>
      </c>
      <c r="J158" s="24">
        <v>19.09</v>
      </c>
      <c r="K158" s="18">
        <v>0</v>
      </c>
      <c r="L158" s="18">
        <v>0</v>
      </c>
      <c r="M158" t="str">
        <v>U1588C-44</v>
      </c>
      <c r="N158">
        <v>299.10000000000002</v>
      </c>
      <c r="O158">
        <v>4.9000000000000004</v>
      </c>
      <c r="P158">
        <v>6.72</v>
      </c>
      <c r="Q158">
        <v>137</v>
      </c>
      <c r="R158" s="24">
        <v>0.72916666666666674</v>
      </c>
      <c r="S158" s="24">
        <v>0.72992700729927007</v>
      </c>
      <c r="T158" t="str">
        <v>U1588A-3</v>
      </c>
      <c r="U158" s="24">
        <v>0.96446700507614214</v>
      </c>
      <c r="V158" s="24">
        <v>0.96153846153846156</v>
      </c>
      <c r="W158" s="29">
        <v>11.7</v>
      </c>
      <c r="X158" s="24">
        <v>7.34</v>
      </c>
      <c r="Y158" s="24">
        <v>7.3900000000000006</v>
      </c>
      <c r="Z158" s="24">
        <v>18.779187817258883</v>
      </c>
      <c r="AA158" s="24">
        <v>18.82741116751269</v>
      </c>
      <c r="AB158" s="24">
        <v>18.757692307692306</v>
      </c>
      <c r="AC158" s="24">
        <v>18.805769230769229</v>
      </c>
      <c r="AD158" t="str">
        <v>U1588C-45</v>
      </c>
      <c r="AE158" s="24">
        <v>12.894</v>
      </c>
      <c r="AF158" s="24">
        <v>1.532</v>
      </c>
      <c r="AG158" s="24">
        <v>20.311187817258883</v>
      </c>
      <c r="AH158" s="24">
        <v>20.35941116751269</v>
      </c>
      <c r="AI158" s="24">
        <v>20.289692307692306</v>
      </c>
      <c r="AJ158" s="24">
        <v>20.337769230769229</v>
      </c>
      <c r="AK158" s="38">
        <v>2.1495509566577198</v>
      </c>
      <c r="AL158" s="38">
        <v>2.1641936743460377</v>
      </c>
    </row>
    <row r="159" spans="1:38" x14ac:dyDescent="0.15">
      <c r="A159" t="str">
        <v>U1588A-21-4</v>
      </c>
      <c r="B159">
        <v>187.64</v>
      </c>
      <c r="C159" t="str">
        <v>U1588A-3-5</v>
      </c>
      <c r="D159" s="31">
        <v>17.62</v>
      </c>
      <c r="E159" s="29">
        <v>142</v>
      </c>
      <c r="F159" s="29">
        <v>147</v>
      </c>
      <c r="G159" s="24">
        <v>19.04</v>
      </c>
      <c r="H159" s="24">
        <v>19.09</v>
      </c>
      <c r="I159" s="24">
        <v>19.04</v>
      </c>
      <c r="J159" s="24">
        <v>19.09</v>
      </c>
      <c r="K159" s="18">
        <v>0</v>
      </c>
      <c r="L159" s="18">
        <v>0</v>
      </c>
      <c r="M159" t="str">
        <v>U1588C-45</v>
      </c>
      <c r="N159">
        <v>304</v>
      </c>
      <c r="O159">
        <v>4.8</v>
      </c>
      <c r="P159">
        <v>6.4</v>
      </c>
      <c r="Q159">
        <v>133</v>
      </c>
      <c r="R159" s="24">
        <v>0.74999999999999989</v>
      </c>
      <c r="S159" s="24">
        <v>0.75187969924812026</v>
      </c>
      <c r="T159" t="str">
        <v>U1588A-3</v>
      </c>
      <c r="U159" s="24">
        <v>0.96446700507614214</v>
      </c>
      <c r="V159" s="24">
        <v>0.96153846153846156</v>
      </c>
      <c r="W159" s="29">
        <v>11.7</v>
      </c>
      <c r="X159" s="24">
        <v>7.34</v>
      </c>
      <c r="Y159" s="24">
        <v>7.3900000000000006</v>
      </c>
      <c r="Z159" s="24">
        <v>18.779187817258883</v>
      </c>
      <c r="AA159" s="24">
        <v>18.82741116751269</v>
      </c>
      <c r="AB159" s="24">
        <v>18.757692307692306</v>
      </c>
      <c r="AC159" s="24">
        <v>18.805769230769229</v>
      </c>
      <c r="AD159" t="str">
        <v>U1588C-46</v>
      </c>
      <c r="AE159" s="24">
        <v>12.743</v>
      </c>
      <c r="AF159" s="24">
        <v>1.532</v>
      </c>
      <c r="AG159" s="24">
        <v>20.311187817258883</v>
      </c>
      <c r="AH159" s="24">
        <v>20.35941116751269</v>
      </c>
      <c r="AI159" s="24">
        <v>20.289692307692306</v>
      </c>
      <c r="AJ159" s="24">
        <v>20.337769230769229</v>
      </c>
      <c r="AK159" s="38">
        <v>2.1495509566577198</v>
      </c>
      <c r="AL159" s="38">
        <v>2.1641936743460377</v>
      </c>
    </row>
    <row r="160" spans="1:38" x14ac:dyDescent="0.15">
      <c r="A160" t="str">
        <v>U1588A-21-5</v>
      </c>
      <c r="B160">
        <v>188.95</v>
      </c>
      <c r="C160" t="str">
        <v>U1588A-3-5</v>
      </c>
      <c r="D160" s="31">
        <v>17.62</v>
      </c>
      <c r="E160" s="29">
        <v>142</v>
      </c>
      <c r="F160" s="29">
        <v>147</v>
      </c>
      <c r="G160" s="24">
        <v>19.04</v>
      </c>
      <c r="H160" s="24">
        <v>19.09</v>
      </c>
      <c r="I160" s="24">
        <v>19.04</v>
      </c>
      <c r="J160" s="24">
        <v>19.09</v>
      </c>
      <c r="K160" s="18">
        <v>0</v>
      </c>
      <c r="L160" s="18">
        <v>0</v>
      </c>
      <c r="M160" t="str">
        <v>U1588C-46</v>
      </c>
      <c r="N160">
        <v>308.8</v>
      </c>
      <c r="O160">
        <v>4.9000000000000004</v>
      </c>
      <c r="P160">
        <v>6.64</v>
      </c>
      <c r="Q160">
        <v>136</v>
      </c>
      <c r="R160" s="24">
        <v>0.73795180722891573</v>
      </c>
      <c r="S160" s="24">
        <v>0.73529411764705888</v>
      </c>
      <c r="T160" t="str">
        <v>U1588A-3</v>
      </c>
      <c r="U160" s="24">
        <v>0.96446700507614214</v>
      </c>
      <c r="V160" s="24">
        <v>0.96153846153846156</v>
      </c>
      <c r="W160" s="29">
        <v>11.7</v>
      </c>
      <c r="X160" s="24">
        <v>7.34</v>
      </c>
      <c r="Y160" s="24">
        <v>7.3900000000000006</v>
      </c>
      <c r="Z160" s="24">
        <v>18.779187817258883</v>
      </c>
      <c r="AA160" s="24">
        <v>18.82741116751269</v>
      </c>
      <c r="AB160" s="24">
        <v>18.757692307692306</v>
      </c>
      <c r="AC160" s="24">
        <v>18.805769230769229</v>
      </c>
      <c r="AD160" t="str">
        <v>U1588C-47</v>
      </c>
      <c r="AE160" s="24">
        <v>12.592000000000001</v>
      </c>
      <c r="AF160" s="24">
        <v>1.532</v>
      </c>
      <c r="AG160" s="24">
        <v>20.311187817258883</v>
      </c>
      <c r="AH160" s="24">
        <v>20.35941116751269</v>
      </c>
      <c r="AI160" s="24">
        <v>20.289692307692306</v>
      </c>
      <c r="AJ160" s="24">
        <v>20.337769230769229</v>
      </c>
      <c r="AK160" s="38">
        <v>2.1495509566577198</v>
      </c>
      <c r="AL160" s="38">
        <v>2.1641936743460377</v>
      </c>
    </row>
    <row r="161" spans="1:38" x14ac:dyDescent="0.15">
      <c r="A161" t="str">
        <v>U1588A-21-6</v>
      </c>
      <c r="B161">
        <v>189.99</v>
      </c>
      <c r="C161" t="str">
        <v>U1588A-3-5</v>
      </c>
      <c r="D161" s="31">
        <v>17.62</v>
      </c>
      <c r="E161" s="29">
        <v>142</v>
      </c>
      <c r="F161" s="29">
        <v>147</v>
      </c>
      <c r="G161" s="24">
        <v>19.04</v>
      </c>
      <c r="H161" s="24">
        <v>19.09</v>
      </c>
      <c r="I161" s="24">
        <v>19.04</v>
      </c>
      <c r="J161" s="24">
        <v>19.09</v>
      </c>
      <c r="K161" s="18">
        <v>0</v>
      </c>
      <c r="L161" s="18">
        <v>0</v>
      </c>
      <c r="M161" t="str">
        <v>U1588C-47</v>
      </c>
      <c r="N161">
        <v>313.7</v>
      </c>
      <c r="O161">
        <v>4.8</v>
      </c>
      <c r="P161">
        <v>5.08</v>
      </c>
      <c r="Q161">
        <v>106</v>
      </c>
      <c r="R161" s="24">
        <v>0.94488188976377951</v>
      </c>
      <c r="S161" s="24">
        <v>0.94339622641509435</v>
      </c>
      <c r="T161" t="str">
        <v>U1588A-3</v>
      </c>
      <c r="U161" s="24">
        <v>0.96446700507614214</v>
      </c>
      <c r="V161" s="24">
        <v>0.96153846153846156</v>
      </c>
      <c r="W161" s="29">
        <v>11.7</v>
      </c>
      <c r="X161" s="24">
        <v>7.34</v>
      </c>
      <c r="Y161" s="24">
        <v>7.3900000000000006</v>
      </c>
      <c r="Z161" s="24">
        <v>18.779187817258883</v>
      </c>
      <c r="AA161" s="24">
        <v>18.82741116751269</v>
      </c>
      <c r="AB161" s="24">
        <v>18.757692307692306</v>
      </c>
      <c r="AC161" s="24">
        <v>18.805769230769229</v>
      </c>
      <c r="AD161" t="str">
        <v>U1588C-48</v>
      </c>
      <c r="AE161" s="24">
        <v>12.441000000000001</v>
      </c>
      <c r="AF161" s="24">
        <v>1.532</v>
      </c>
      <c r="AG161" s="24">
        <v>20.311187817258883</v>
      </c>
      <c r="AH161" s="24">
        <v>20.35941116751269</v>
      </c>
      <c r="AI161" s="24">
        <v>20.289692307692306</v>
      </c>
      <c r="AJ161" s="24">
        <v>20.337769230769229</v>
      </c>
      <c r="AK161" s="38">
        <v>2.1495509566577198</v>
      </c>
      <c r="AL161" s="38">
        <v>2.1641936743460377</v>
      </c>
    </row>
    <row r="162" spans="1:38" x14ac:dyDescent="0.15">
      <c r="A162" t="str">
        <v>U1588A-21-7</v>
      </c>
      <c r="B162">
        <v>191.09</v>
      </c>
      <c r="C162" t="str">
        <v>U1588A-3-5</v>
      </c>
      <c r="D162" s="31">
        <v>17.62</v>
      </c>
      <c r="E162" s="29">
        <v>142</v>
      </c>
      <c r="F162" s="29">
        <v>147</v>
      </c>
      <c r="G162" s="24">
        <v>19.04</v>
      </c>
      <c r="H162" s="24">
        <v>19.09</v>
      </c>
      <c r="I162" s="24">
        <v>19.04</v>
      </c>
      <c r="J162" s="24">
        <v>19.09</v>
      </c>
      <c r="K162" s="18">
        <v>0</v>
      </c>
      <c r="L162" s="18">
        <v>0</v>
      </c>
      <c r="M162" t="str">
        <v>U1588C-48</v>
      </c>
      <c r="N162">
        <v>318.5</v>
      </c>
      <c r="O162">
        <v>4.9000000000000004</v>
      </c>
      <c r="P162">
        <v>5.83</v>
      </c>
      <c r="Q162">
        <v>119</v>
      </c>
      <c r="R162" s="24">
        <v>0.8404802744425387</v>
      </c>
      <c r="S162" s="24">
        <v>0.84033613445378152</v>
      </c>
      <c r="T162" t="str">
        <v>U1588A-3</v>
      </c>
      <c r="U162" s="24">
        <v>0.96446700507614214</v>
      </c>
      <c r="V162" s="24">
        <v>0.96153846153846156</v>
      </c>
      <c r="W162" s="29">
        <v>11.7</v>
      </c>
      <c r="X162" s="24">
        <v>7.34</v>
      </c>
      <c r="Y162" s="24">
        <v>7.3900000000000006</v>
      </c>
      <c r="Z162" s="24">
        <v>18.779187817258883</v>
      </c>
      <c r="AA162" s="24">
        <v>18.82741116751269</v>
      </c>
      <c r="AB162" s="24">
        <v>18.757692307692306</v>
      </c>
      <c r="AC162" s="24">
        <v>18.805769230769229</v>
      </c>
      <c r="AD162" t="str">
        <v>U1588C-49</v>
      </c>
      <c r="AE162" s="24">
        <v>11.760999999999999</v>
      </c>
      <c r="AF162" s="24">
        <v>1.532</v>
      </c>
      <c r="AG162" s="24">
        <v>20.311187817258883</v>
      </c>
      <c r="AH162" s="24">
        <v>20.35941116751269</v>
      </c>
      <c r="AI162" s="24">
        <v>20.289692307692306</v>
      </c>
      <c r="AJ162" s="24">
        <v>20.337769230769229</v>
      </c>
      <c r="AK162" s="38">
        <v>2.1495509566577198</v>
      </c>
      <c r="AL162" s="38">
        <v>2.1641936743460377</v>
      </c>
    </row>
    <row r="163" spans="1:38" x14ac:dyDescent="0.15">
      <c r="A163" t="str">
        <v>U1588A-21-CC</v>
      </c>
      <c r="B163">
        <v>191.94</v>
      </c>
      <c r="C163" t="str">
        <v>U1588A-3-5</v>
      </c>
      <c r="D163" s="31">
        <v>17.62</v>
      </c>
      <c r="E163" s="29">
        <v>142</v>
      </c>
      <c r="F163" s="29">
        <v>147</v>
      </c>
      <c r="G163" s="24">
        <v>19.04</v>
      </c>
      <c r="H163" s="24">
        <v>19.09</v>
      </c>
      <c r="I163" s="24">
        <v>19.04</v>
      </c>
      <c r="J163" s="24">
        <v>19.09</v>
      </c>
      <c r="K163" s="18">
        <v>0</v>
      </c>
      <c r="L163" s="18">
        <v>0</v>
      </c>
      <c r="M163" t="str">
        <v>U1588C-49</v>
      </c>
      <c r="N163">
        <v>323.39999999999998</v>
      </c>
      <c r="O163">
        <v>4.8</v>
      </c>
      <c r="P163">
        <v>5.39</v>
      </c>
      <c r="Q163">
        <v>112</v>
      </c>
      <c r="R163" s="24">
        <v>0.89053803339517623</v>
      </c>
      <c r="S163" s="24">
        <v>0.8928571428571429</v>
      </c>
      <c r="T163" t="str">
        <v>U1588A-3</v>
      </c>
      <c r="U163" s="24">
        <v>0.96446700507614214</v>
      </c>
      <c r="V163" s="24">
        <v>0.96153846153846156</v>
      </c>
      <c r="W163" s="29">
        <v>11.7</v>
      </c>
      <c r="X163" s="24">
        <v>7.34</v>
      </c>
      <c r="Y163" s="24">
        <v>7.3900000000000006</v>
      </c>
      <c r="Z163" s="24">
        <v>18.779187817258883</v>
      </c>
      <c r="AA163" s="24">
        <v>18.82741116751269</v>
      </c>
      <c r="AB163" s="24">
        <v>18.757692307692306</v>
      </c>
      <c r="AC163" s="24">
        <v>18.805769230769229</v>
      </c>
      <c r="AD163" t="str">
        <v>U1588C-50</v>
      </c>
      <c r="AE163" s="24">
        <v>11.333</v>
      </c>
      <c r="AF163" s="24">
        <v>1.532</v>
      </c>
      <c r="AG163" s="24">
        <v>20.311187817258883</v>
      </c>
      <c r="AH163" s="24">
        <v>20.35941116751269</v>
      </c>
      <c r="AI163" s="24">
        <v>20.289692307692306</v>
      </c>
      <c r="AJ163" s="24">
        <v>20.337769230769229</v>
      </c>
      <c r="AK163" s="38">
        <v>2.1495509566577198</v>
      </c>
      <c r="AL163" s="38">
        <v>2.1641936743460377</v>
      </c>
    </row>
    <row r="164" spans="1:38" x14ac:dyDescent="0.15">
      <c r="A164" t="str">
        <v>U1588A-22-1</v>
      </c>
      <c r="B164">
        <v>193</v>
      </c>
      <c r="C164" t="str">
        <v>U1588A-3-5</v>
      </c>
      <c r="D164" s="31">
        <v>17.62</v>
      </c>
      <c r="E164" s="29">
        <v>142</v>
      </c>
      <c r="F164" s="29">
        <v>147</v>
      </c>
      <c r="G164" s="24">
        <v>19.04</v>
      </c>
      <c r="H164" s="24">
        <v>19.09</v>
      </c>
      <c r="I164" s="24">
        <v>19.04</v>
      </c>
      <c r="J164" s="24">
        <v>19.09</v>
      </c>
      <c r="K164" s="18">
        <v>0</v>
      </c>
      <c r="L164" s="18">
        <v>0</v>
      </c>
      <c r="M164" t="str">
        <v>U1588C-50</v>
      </c>
      <c r="N164">
        <v>328.2</v>
      </c>
      <c r="O164">
        <v>4.9000000000000004</v>
      </c>
      <c r="P164">
        <v>6.34</v>
      </c>
      <c r="Q164">
        <v>129</v>
      </c>
      <c r="R164" s="24">
        <v>0.7728706624605679</v>
      </c>
      <c r="S164" s="24">
        <v>0.77519379844961245</v>
      </c>
      <c r="T164" t="str">
        <v>U1588A-3</v>
      </c>
      <c r="U164" s="24">
        <v>0.96446700507614214</v>
      </c>
      <c r="V164" s="24">
        <v>0.96153846153846156</v>
      </c>
      <c r="W164" s="29">
        <v>11.7</v>
      </c>
      <c r="X164" s="24">
        <v>7.34</v>
      </c>
      <c r="Y164" s="24">
        <v>7.3900000000000006</v>
      </c>
      <c r="Z164" s="24">
        <v>18.779187817258883</v>
      </c>
      <c r="AA164" s="24">
        <v>18.82741116751269</v>
      </c>
      <c r="AB164" s="24">
        <v>18.757692307692306</v>
      </c>
      <c r="AC164" s="24">
        <v>18.805769230769229</v>
      </c>
      <c r="AD164" t="str">
        <v>U1588C-51</v>
      </c>
      <c r="AE164" s="24">
        <v>11.157</v>
      </c>
      <c r="AF164" s="24">
        <v>1.532</v>
      </c>
      <c r="AG164" s="24">
        <v>20.311187817258883</v>
      </c>
      <c r="AH164" s="24">
        <v>20.35941116751269</v>
      </c>
      <c r="AI164" s="24">
        <v>20.289692307692306</v>
      </c>
      <c r="AJ164" s="24">
        <v>20.337769230769229</v>
      </c>
      <c r="AK164" s="38">
        <v>2.1495509566577198</v>
      </c>
      <c r="AL164" s="38">
        <v>2.1641936743460377</v>
      </c>
    </row>
    <row r="165" spans="1:38" x14ac:dyDescent="0.15">
      <c r="A165" t="str">
        <v>U1588A-22-2</v>
      </c>
      <c r="B165">
        <v>194.46</v>
      </c>
      <c r="C165" t="str">
        <v>U1588A-3-5</v>
      </c>
      <c r="D165" s="31">
        <v>17.62</v>
      </c>
      <c r="E165" s="29">
        <v>142</v>
      </c>
      <c r="F165" s="29">
        <v>147</v>
      </c>
      <c r="G165" s="24">
        <v>19.04</v>
      </c>
      <c r="H165" s="24">
        <v>19.09</v>
      </c>
      <c r="I165" s="24">
        <v>19.04</v>
      </c>
      <c r="J165" s="24">
        <v>19.09</v>
      </c>
      <c r="K165" s="18">
        <v>0</v>
      </c>
      <c r="L165" s="18">
        <v>0</v>
      </c>
      <c r="M165" t="str">
        <v>U1588C-51</v>
      </c>
      <c r="N165">
        <v>333.1</v>
      </c>
      <c r="O165">
        <v>4.8</v>
      </c>
      <c r="P165">
        <v>4.93</v>
      </c>
      <c r="Q165">
        <v>103</v>
      </c>
      <c r="R165" s="24">
        <v>0.97363083164300201</v>
      </c>
      <c r="S165" s="24">
        <v>0.970873786407767</v>
      </c>
      <c r="T165" t="str">
        <v>U1588A-3</v>
      </c>
      <c r="U165" s="24">
        <v>0.96446700507614214</v>
      </c>
      <c r="V165" s="24">
        <v>0.96153846153846156</v>
      </c>
      <c r="W165" s="29">
        <v>11.7</v>
      </c>
      <c r="X165" s="24">
        <v>7.34</v>
      </c>
      <c r="Y165" s="24">
        <v>7.3900000000000006</v>
      </c>
      <c r="Z165" s="24">
        <v>18.779187817258883</v>
      </c>
      <c r="AA165" s="24">
        <v>18.82741116751269</v>
      </c>
      <c r="AB165" s="24">
        <v>18.757692307692306</v>
      </c>
      <c r="AC165" s="24">
        <v>18.805769230769229</v>
      </c>
      <c r="AD165" t="str">
        <v>U1588C-52</v>
      </c>
      <c r="AE165" s="24">
        <v>10.881</v>
      </c>
      <c r="AF165" s="24">
        <v>1.532</v>
      </c>
      <c r="AG165" s="24">
        <v>20.311187817258883</v>
      </c>
      <c r="AH165" s="24">
        <v>20.35941116751269</v>
      </c>
      <c r="AI165" s="24">
        <v>20.289692307692306</v>
      </c>
      <c r="AJ165" s="24">
        <v>20.337769230769229</v>
      </c>
      <c r="AK165" s="38">
        <v>2.1495509566577198</v>
      </c>
      <c r="AL165" s="38">
        <v>2.1641936743460377</v>
      </c>
    </row>
    <row r="166" spans="1:38" x14ac:dyDescent="0.15">
      <c r="A166" t="str">
        <v>U1588A-22-3</v>
      </c>
      <c r="B166">
        <v>195.92</v>
      </c>
      <c r="C166" t="str">
        <v>U1588A-3-5</v>
      </c>
      <c r="D166" s="31">
        <v>17.62</v>
      </c>
      <c r="E166" s="29">
        <v>142</v>
      </c>
      <c r="F166" s="29">
        <v>147</v>
      </c>
      <c r="G166" s="24">
        <v>19.04</v>
      </c>
      <c r="H166" s="24">
        <v>19.09</v>
      </c>
      <c r="I166" s="24">
        <v>19.04</v>
      </c>
      <c r="J166" s="24">
        <v>19.09</v>
      </c>
      <c r="K166" s="18">
        <v>0</v>
      </c>
      <c r="L166" s="18">
        <v>0</v>
      </c>
      <c r="M166" t="str">
        <v>U1588C-52</v>
      </c>
      <c r="N166">
        <v>337.9</v>
      </c>
      <c r="O166">
        <v>4.9000000000000004</v>
      </c>
      <c r="P166">
        <v>7.19</v>
      </c>
      <c r="Q166">
        <v>147</v>
      </c>
      <c r="R166" s="24">
        <v>0.68150208623087627</v>
      </c>
      <c r="S166" s="24">
        <v>0.68027210884353739</v>
      </c>
      <c r="T166" t="str">
        <v>U1588A-3</v>
      </c>
      <c r="U166" s="24">
        <v>0.96446700507614214</v>
      </c>
      <c r="V166" s="24">
        <v>0.96153846153846156</v>
      </c>
      <c r="W166" s="29">
        <v>11.7</v>
      </c>
      <c r="X166" s="24">
        <v>7.34</v>
      </c>
      <c r="Y166" s="24">
        <v>7.3900000000000006</v>
      </c>
      <c r="Z166" s="24">
        <v>18.779187817258883</v>
      </c>
      <c r="AA166" s="24">
        <v>18.82741116751269</v>
      </c>
      <c r="AB166" s="24">
        <v>18.757692307692306</v>
      </c>
      <c r="AC166" s="24">
        <v>18.805769230769229</v>
      </c>
      <c r="AD166" t="str">
        <v>U1588C-53</v>
      </c>
      <c r="AE166" s="24">
        <v>11.208</v>
      </c>
      <c r="AF166" s="24">
        <v>1.532</v>
      </c>
      <c r="AG166" s="24">
        <v>20.311187817258883</v>
      </c>
      <c r="AH166" s="24">
        <v>20.35941116751269</v>
      </c>
      <c r="AI166" s="24">
        <v>20.289692307692306</v>
      </c>
      <c r="AJ166" s="24">
        <v>20.337769230769229</v>
      </c>
      <c r="AK166" s="38">
        <v>2.1495509566577198</v>
      </c>
      <c r="AL166" s="38">
        <v>2.1641936743460377</v>
      </c>
    </row>
    <row r="167" spans="1:38" x14ac:dyDescent="0.15">
      <c r="A167" t="str">
        <v>U1588A-22-4</v>
      </c>
      <c r="B167">
        <v>197.23</v>
      </c>
      <c r="C167" t="str">
        <v>U1588A-3-6</v>
      </c>
      <c r="D167" s="31">
        <v>19.09</v>
      </c>
      <c r="E167" s="29">
        <v>37</v>
      </c>
      <c r="F167" s="29">
        <v>37</v>
      </c>
      <c r="G167" s="24">
        <v>19.46</v>
      </c>
      <c r="H167" s="24">
        <v>19.46</v>
      </c>
      <c r="I167" s="24">
        <v>19.46</v>
      </c>
      <c r="J167" s="24">
        <v>19.46</v>
      </c>
      <c r="K167" s="18">
        <v>0</v>
      </c>
      <c r="L167" s="18">
        <v>0</v>
      </c>
      <c r="M167" t="str">
        <v>U1588C-53</v>
      </c>
      <c r="N167">
        <v>342.8</v>
      </c>
      <c r="O167">
        <v>4.8</v>
      </c>
      <c r="P167">
        <v>5.04</v>
      </c>
      <c r="Q167">
        <v>105</v>
      </c>
      <c r="R167" s="24">
        <v>0.95238095238095233</v>
      </c>
      <c r="S167" s="24">
        <v>0.95238095238095233</v>
      </c>
      <c r="T167" t="str">
        <v>U1588A-3</v>
      </c>
      <c r="U167" s="24">
        <v>0.96446700507614214</v>
      </c>
      <c r="V167" s="24">
        <v>0.96153846153846156</v>
      </c>
      <c r="W167" s="29">
        <v>11.7</v>
      </c>
      <c r="X167" s="24">
        <v>7.7600000000000016</v>
      </c>
      <c r="Y167" s="24">
        <v>7.7600000000000016</v>
      </c>
      <c r="Z167" s="24">
        <v>19.184263959390865</v>
      </c>
      <c r="AA167" s="24">
        <v>19.184263959390865</v>
      </c>
      <c r="AB167" s="24">
        <v>19.161538461538463</v>
      </c>
      <c r="AC167" s="24">
        <v>19.161538461538463</v>
      </c>
      <c r="AD167" t="str">
        <v>U1588C-54</v>
      </c>
      <c r="AE167" s="24">
        <v>10.679</v>
      </c>
      <c r="AF167" s="24">
        <v>1.532</v>
      </c>
      <c r="AG167" s="24">
        <v>20.716263959390865</v>
      </c>
      <c r="AH167" s="24">
        <v>20.716263959390865</v>
      </c>
      <c r="AI167" s="24">
        <v>20.693538461538463</v>
      </c>
      <c r="AJ167" s="24">
        <v>20.693538461538463</v>
      </c>
      <c r="AK167" s="38">
        <v>2.2725497852402299</v>
      </c>
      <c r="AL167" s="38">
        <v>2.2725497852402299</v>
      </c>
    </row>
    <row r="168" spans="1:38" x14ac:dyDescent="0.15">
      <c r="A168" t="str">
        <v>U1588A-22-5</v>
      </c>
      <c r="B168">
        <v>197.99</v>
      </c>
      <c r="C168" t="str">
        <v>U1588A-3-6</v>
      </c>
      <c r="D168" s="31">
        <v>19.09</v>
      </c>
      <c r="E168" s="29">
        <v>76</v>
      </c>
      <c r="F168" s="29">
        <v>76</v>
      </c>
      <c r="G168" s="24">
        <v>19.850000000000001</v>
      </c>
      <c r="H168" s="24">
        <v>19.850000000000001</v>
      </c>
      <c r="I168" s="24">
        <v>19.850000000000001</v>
      </c>
      <c r="J168" s="24">
        <v>19.850000000000001</v>
      </c>
      <c r="K168" s="18">
        <v>0</v>
      </c>
      <c r="L168" s="18">
        <v>0</v>
      </c>
      <c r="M168" t="str">
        <v>U1588C-54</v>
      </c>
      <c r="N168">
        <v>347.6</v>
      </c>
      <c r="O168">
        <v>6</v>
      </c>
      <c r="P168">
        <v>7.16</v>
      </c>
      <c r="Q168">
        <v>119</v>
      </c>
      <c r="R168" s="24">
        <v>0.83798882681564246</v>
      </c>
      <c r="S168" s="24">
        <v>0.84033613445378152</v>
      </c>
      <c r="T168" t="str">
        <v>U1588A-3</v>
      </c>
      <c r="U168" s="24">
        <v>0.96446700507614214</v>
      </c>
      <c r="V168" s="24">
        <v>0.96153846153846156</v>
      </c>
      <c r="W168" s="29">
        <v>11.7</v>
      </c>
      <c r="X168" s="24">
        <v>8.1500000000000021</v>
      </c>
      <c r="Y168" s="24">
        <v>8.1500000000000021</v>
      </c>
      <c r="Z168" s="24">
        <v>19.56040609137056</v>
      </c>
      <c r="AA168" s="24">
        <v>19.56040609137056</v>
      </c>
      <c r="AB168" s="24">
        <v>19.536538461538463</v>
      </c>
      <c r="AC168" s="24">
        <v>19.536538461538463</v>
      </c>
      <c r="AD168" t="str">
        <v>U1588D-1</v>
      </c>
      <c r="AE168" s="24">
        <v>0</v>
      </c>
      <c r="AF168" s="24">
        <v>1.532</v>
      </c>
      <c r="AG168" s="24">
        <v>21.09240609137056</v>
      </c>
      <c r="AH168" s="24">
        <v>21.09240609137056</v>
      </c>
      <c r="AI168" s="24">
        <v>21.068538461538463</v>
      </c>
      <c r="AJ168" s="24">
        <v>21.068538461538463</v>
      </c>
      <c r="AK168" s="38">
        <v>2.3867629832096782</v>
      </c>
      <c r="AL168" s="38">
        <v>2.3867629832096782</v>
      </c>
    </row>
    <row r="169" spans="1:38" x14ac:dyDescent="0.15">
      <c r="A169" t="str">
        <v>U1588A-22-6</v>
      </c>
      <c r="B169">
        <v>199.3</v>
      </c>
      <c r="C169" t="str">
        <v>U1588A-3-6</v>
      </c>
      <c r="D169" s="31">
        <v>19.09</v>
      </c>
      <c r="E169" s="29">
        <v>143</v>
      </c>
      <c r="F169" s="29">
        <v>148</v>
      </c>
      <c r="G169" s="24">
        <v>20.52</v>
      </c>
      <c r="H169" s="24">
        <v>20.57</v>
      </c>
      <c r="I169" s="24">
        <v>20.52</v>
      </c>
      <c r="J169" s="24">
        <v>20.57</v>
      </c>
      <c r="K169" s="18">
        <v>0</v>
      </c>
      <c r="L169" s="18">
        <v>0</v>
      </c>
      <c r="M169" t="str">
        <v>U1588D-1</v>
      </c>
      <c r="N169">
        <v>0</v>
      </c>
      <c r="O169">
        <v>4.5</v>
      </c>
      <c r="P169">
        <v>4.51</v>
      </c>
      <c r="Q169">
        <v>100</v>
      </c>
      <c r="R169" s="24">
        <v>0.99778270509977829</v>
      </c>
      <c r="S169" s="24">
        <v>1</v>
      </c>
      <c r="T169" t="str">
        <v>U1588A-3</v>
      </c>
      <c r="U169" s="24">
        <v>0.96446700507614214</v>
      </c>
      <c r="V169" s="24">
        <v>0.96153846153846156</v>
      </c>
      <c r="W169" s="29">
        <v>11.7</v>
      </c>
      <c r="X169" s="24">
        <v>8.82</v>
      </c>
      <c r="Y169" s="24">
        <v>8.870000000000001</v>
      </c>
      <c r="Z169" s="24">
        <v>20.206598984771574</v>
      </c>
      <c r="AA169" s="24">
        <v>20.254822335025381</v>
      </c>
      <c r="AB169" s="24">
        <v>20.180769230769229</v>
      </c>
      <c r="AC169" s="24">
        <v>20.228846153846156</v>
      </c>
      <c r="AD169" t="str">
        <v>U1588D-2</v>
      </c>
      <c r="AE169" s="24">
        <v>0.95</v>
      </c>
      <c r="AF169" s="24">
        <v>1.532</v>
      </c>
      <c r="AG169" s="24">
        <v>21.738598984771574</v>
      </c>
      <c r="AH169" s="24">
        <v>21.786822335025381</v>
      </c>
      <c r="AI169" s="24">
        <v>21.712769230769229</v>
      </c>
      <c r="AJ169" s="24">
        <v>21.760846153846156</v>
      </c>
      <c r="AK169" s="38">
        <v>2.5829754002344885</v>
      </c>
      <c r="AL169" s="38">
        <v>2.5976181179224511</v>
      </c>
    </row>
    <row r="170" spans="1:38" x14ac:dyDescent="0.15">
      <c r="A170" t="str">
        <v>U1588A-22-7</v>
      </c>
      <c r="B170">
        <v>200.48</v>
      </c>
      <c r="C170" t="str">
        <v>U1588A-3-6</v>
      </c>
      <c r="D170" s="31">
        <v>19.09</v>
      </c>
      <c r="E170" s="29">
        <v>143</v>
      </c>
      <c r="F170" s="29">
        <v>148</v>
      </c>
      <c r="G170" s="24">
        <v>20.52</v>
      </c>
      <c r="H170" s="24">
        <v>20.57</v>
      </c>
      <c r="I170" s="24">
        <v>20.52</v>
      </c>
      <c r="J170" s="24">
        <v>20.57</v>
      </c>
      <c r="K170" s="18">
        <v>0</v>
      </c>
      <c r="L170" s="18">
        <v>0</v>
      </c>
      <c r="M170" t="str">
        <v>U1588D-2</v>
      </c>
      <c r="N170">
        <v>4.5</v>
      </c>
      <c r="O170">
        <v>9.5</v>
      </c>
      <c r="P170">
        <v>9.7100000000000009</v>
      </c>
      <c r="Q170">
        <v>102</v>
      </c>
      <c r="R170" s="24">
        <v>0.9783728115345004</v>
      </c>
      <c r="S170" s="24">
        <v>0.98039215686274506</v>
      </c>
      <c r="T170" t="str">
        <v>U1588A-3</v>
      </c>
      <c r="U170" s="24">
        <v>0.96446700507614214</v>
      </c>
      <c r="V170" s="24">
        <v>0.96153846153846156</v>
      </c>
      <c r="W170" s="29">
        <v>11.7</v>
      </c>
      <c r="X170" s="24">
        <v>8.82</v>
      </c>
      <c r="Y170" s="24">
        <v>8.870000000000001</v>
      </c>
      <c r="Z170" s="24">
        <v>20.206598984771574</v>
      </c>
      <c r="AA170" s="24">
        <v>20.254822335025381</v>
      </c>
      <c r="AB170" s="24">
        <v>20.180769230769229</v>
      </c>
      <c r="AC170" s="24">
        <v>20.228846153846156</v>
      </c>
      <c r="AD170" t="str">
        <v>U1588D-3</v>
      </c>
      <c r="AE170" s="24">
        <v>2.0310000000000001</v>
      </c>
      <c r="AF170" s="24">
        <v>1.532</v>
      </c>
      <c r="AG170" s="24">
        <v>21.738598984771574</v>
      </c>
      <c r="AH170" s="24">
        <v>21.786822335025381</v>
      </c>
      <c r="AI170" s="24">
        <v>21.712769230769229</v>
      </c>
      <c r="AJ170" s="24">
        <v>21.760846153846156</v>
      </c>
      <c r="AK170" s="38">
        <v>2.5829754002344885</v>
      </c>
      <c r="AL170" s="38">
        <v>2.5976181179224511</v>
      </c>
    </row>
    <row r="171" spans="1:38" x14ac:dyDescent="0.15">
      <c r="A171" t="str">
        <v>U1588A-22-CC</v>
      </c>
      <c r="B171">
        <v>201.12</v>
      </c>
      <c r="C171" t="str">
        <v>U1588A-3-6</v>
      </c>
      <c r="D171" s="31">
        <v>19.09</v>
      </c>
      <c r="E171" s="29">
        <v>143</v>
      </c>
      <c r="F171" s="29">
        <v>148</v>
      </c>
      <c r="G171" s="24">
        <v>20.52</v>
      </c>
      <c r="H171" s="24">
        <v>20.57</v>
      </c>
      <c r="I171" s="24">
        <v>20.52</v>
      </c>
      <c r="J171" s="24">
        <v>20.57</v>
      </c>
      <c r="K171" s="18">
        <v>0</v>
      </c>
      <c r="L171" s="18">
        <v>0</v>
      </c>
      <c r="M171" t="str">
        <v>U1588D-3</v>
      </c>
      <c r="N171">
        <v>14</v>
      </c>
      <c r="O171">
        <v>9.5</v>
      </c>
      <c r="P171">
        <v>9.85</v>
      </c>
      <c r="Q171">
        <v>104</v>
      </c>
      <c r="R171" s="24">
        <v>0.96446700507614214</v>
      </c>
      <c r="S171" s="24">
        <v>0.96153846153846156</v>
      </c>
      <c r="T171" t="str">
        <v>U1588A-3</v>
      </c>
      <c r="U171" s="24">
        <v>0.96446700507614214</v>
      </c>
      <c r="V171" s="24">
        <v>0.96153846153846156</v>
      </c>
      <c r="W171" s="29">
        <v>11.7</v>
      </c>
      <c r="X171" s="24">
        <v>8.82</v>
      </c>
      <c r="Y171" s="24">
        <v>8.870000000000001</v>
      </c>
      <c r="Z171" s="24">
        <v>20.206598984771574</v>
      </c>
      <c r="AA171" s="24">
        <v>20.254822335025381</v>
      </c>
      <c r="AB171" s="24">
        <v>20.180769230769229</v>
      </c>
      <c r="AC171" s="24">
        <v>20.228846153846156</v>
      </c>
      <c r="AD171" t="str">
        <v>U1588D-4</v>
      </c>
      <c r="AE171" s="24">
        <v>0.995</v>
      </c>
      <c r="AF171" s="24">
        <v>1.532</v>
      </c>
      <c r="AG171" s="24">
        <v>21.738598984771574</v>
      </c>
      <c r="AH171" s="24">
        <v>21.786822335025381</v>
      </c>
      <c r="AI171" s="24">
        <v>21.712769230769229</v>
      </c>
      <c r="AJ171" s="24">
        <v>21.760846153846156</v>
      </c>
      <c r="AK171" s="38">
        <v>2.5829754002344885</v>
      </c>
      <c r="AL171" s="38">
        <v>2.5976181179224511</v>
      </c>
    </row>
    <row r="172" spans="1:38" x14ac:dyDescent="0.15">
      <c r="A172" t="str">
        <v>U1588A-23-1</v>
      </c>
      <c r="B172">
        <v>202.7</v>
      </c>
      <c r="C172" t="str">
        <v>U1588A-3-6</v>
      </c>
      <c r="D172" s="31">
        <v>19.09</v>
      </c>
      <c r="E172" s="29">
        <v>143</v>
      </c>
      <c r="F172" s="29">
        <v>148</v>
      </c>
      <c r="G172" s="24">
        <v>20.52</v>
      </c>
      <c r="H172" s="24">
        <v>20.57</v>
      </c>
      <c r="I172" s="24">
        <v>20.52</v>
      </c>
      <c r="J172" s="24">
        <v>20.57</v>
      </c>
      <c r="K172" s="18">
        <v>0</v>
      </c>
      <c r="L172" s="18">
        <v>0</v>
      </c>
      <c r="M172" t="str">
        <v>U1588D-4</v>
      </c>
      <c r="N172">
        <v>23.5</v>
      </c>
      <c r="O172">
        <v>9.5</v>
      </c>
      <c r="P172">
        <v>9.7799999999999994</v>
      </c>
      <c r="Q172">
        <v>103</v>
      </c>
      <c r="R172" s="24">
        <v>0.97137014314928427</v>
      </c>
      <c r="S172" s="24">
        <v>0.970873786407767</v>
      </c>
      <c r="T172" t="str">
        <v>U1588A-3</v>
      </c>
      <c r="U172" s="24">
        <v>0.96446700507614214</v>
      </c>
      <c r="V172" s="24">
        <v>0.96153846153846156</v>
      </c>
      <c r="W172" s="29">
        <v>11.7</v>
      </c>
      <c r="X172" s="24">
        <v>8.82</v>
      </c>
      <c r="Y172" s="24">
        <v>8.870000000000001</v>
      </c>
      <c r="Z172" s="24">
        <v>20.206598984771574</v>
      </c>
      <c r="AA172" s="24">
        <v>20.254822335025381</v>
      </c>
      <c r="AB172" s="24">
        <v>20.180769230769229</v>
      </c>
      <c r="AC172" s="24">
        <v>20.228846153846156</v>
      </c>
      <c r="AD172" t="str">
        <v>U1588D-5</v>
      </c>
      <c r="AE172" s="24">
        <v>0.51800000000000002</v>
      </c>
      <c r="AF172" s="24">
        <v>1.532</v>
      </c>
      <c r="AG172" s="24">
        <v>21.738598984771574</v>
      </c>
      <c r="AH172" s="24">
        <v>21.786822335025381</v>
      </c>
      <c r="AI172" s="24">
        <v>21.712769230769229</v>
      </c>
      <c r="AJ172" s="24">
        <v>21.760846153846156</v>
      </c>
      <c r="AK172" s="38">
        <v>2.5829754002344885</v>
      </c>
      <c r="AL172" s="38">
        <v>2.5976181179224511</v>
      </c>
    </row>
    <row r="173" spans="1:38" x14ac:dyDescent="0.15">
      <c r="A173" t="str">
        <v>U1588A-23-2</v>
      </c>
      <c r="B173">
        <v>203.45</v>
      </c>
      <c r="C173" t="str">
        <v>U1588A-3-6</v>
      </c>
      <c r="D173" s="31">
        <v>19.09</v>
      </c>
      <c r="E173" s="29">
        <v>143</v>
      </c>
      <c r="F173" s="29">
        <v>148</v>
      </c>
      <c r="G173" s="24">
        <v>20.52</v>
      </c>
      <c r="H173" s="24">
        <v>20.57</v>
      </c>
      <c r="I173" s="24">
        <v>20.52</v>
      </c>
      <c r="J173" s="24">
        <v>20.57</v>
      </c>
      <c r="K173" s="18">
        <v>0</v>
      </c>
      <c r="L173" s="18">
        <v>0</v>
      </c>
      <c r="M173" t="str">
        <v>U1588D-5</v>
      </c>
      <c r="N173">
        <v>33</v>
      </c>
      <c r="O173">
        <v>4</v>
      </c>
      <c r="P173">
        <v>6.36</v>
      </c>
      <c r="Q173">
        <v>159</v>
      </c>
      <c r="R173" s="24">
        <v>0.62893081761006286</v>
      </c>
      <c r="S173" s="24">
        <v>0.62893081761006286</v>
      </c>
      <c r="T173" t="str">
        <v>U1588A-3</v>
      </c>
      <c r="U173" s="24">
        <v>0.96446700507614214</v>
      </c>
      <c r="V173" s="24">
        <v>0.96153846153846156</v>
      </c>
      <c r="W173" s="29">
        <v>11.7</v>
      </c>
      <c r="X173" s="24">
        <v>8.82</v>
      </c>
      <c r="Y173" s="24">
        <v>8.870000000000001</v>
      </c>
      <c r="Z173" s="24">
        <v>20.206598984771574</v>
      </c>
      <c r="AA173" s="24">
        <v>20.254822335025381</v>
      </c>
      <c r="AB173" s="24">
        <v>20.180769230769229</v>
      </c>
      <c r="AC173" s="24">
        <v>20.228846153846156</v>
      </c>
      <c r="AD173" t="str">
        <v>U1588D-6</v>
      </c>
      <c r="AE173" s="24">
        <v>1.4470000000000001</v>
      </c>
      <c r="AF173" s="24">
        <v>1.532</v>
      </c>
      <c r="AG173" s="24">
        <v>21.738598984771574</v>
      </c>
      <c r="AH173" s="24">
        <v>21.786822335025381</v>
      </c>
      <c r="AI173" s="24">
        <v>21.712769230769229</v>
      </c>
      <c r="AJ173" s="24">
        <v>21.760846153846156</v>
      </c>
      <c r="AK173" s="38">
        <v>2.5829754002344885</v>
      </c>
      <c r="AL173" s="38">
        <v>2.5976181179224511</v>
      </c>
    </row>
    <row r="174" spans="1:38" x14ac:dyDescent="0.15">
      <c r="A174" t="str">
        <v>U1588A-23-3</v>
      </c>
      <c r="B174">
        <v>204.6</v>
      </c>
      <c r="C174" t="str">
        <v>U1588A-3-6</v>
      </c>
      <c r="D174" s="31">
        <v>19.09</v>
      </c>
      <c r="E174" s="29">
        <v>143</v>
      </c>
      <c r="F174" s="29">
        <v>148</v>
      </c>
      <c r="G174" s="24">
        <v>20.52</v>
      </c>
      <c r="H174" s="24">
        <v>20.57</v>
      </c>
      <c r="I174" s="24">
        <v>20.52</v>
      </c>
      <c r="J174" s="24">
        <v>20.57</v>
      </c>
      <c r="K174" s="18">
        <v>0</v>
      </c>
      <c r="L174" s="18">
        <v>0</v>
      </c>
      <c r="M174" t="str">
        <v>U1588D-6</v>
      </c>
      <c r="N174">
        <v>37</v>
      </c>
      <c r="O174">
        <v>9.5</v>
      </c>
      <c r="P174">
        <v>10.029999999999999</v>
      </c>
      <c r="Q174">
        <v>104</v>
      </c>
      <c r="R174" s="24">
        <v>0.94715852442671988</v>
      </c>
      <c r="S174" s="24">
        <v>0.96153846153846156</v>
      </c>
      <c r="T174" t="str">
        <v>U1588A-3</v>
      </c>
      <c r="U174" s="24">
        <v>0.96446700507614214</v>
      </c>
      <c r="V174" s="24">
        <v>0.96153846153846156</v>
      </c>
      <c r="W174" s="29">
        <v>11.7</v>
      </c>
      <c r="X174" s="24">
        <v>8.82</v>
      </c>
      <c r="Y174" s="24">
        <v>8.870000000000001</v>
      </c>
      <c r="Z174" s="24">
        <v>20.206598984771574</v>
      </c>
      <c r="AA174" s="24">
        <v>20.254822335025381</v>
      </c>
      <c r="AB174" s="24">
        <v>20.180769230769229</v>
      </c>
      <c r="AC174" s="24">
        <v>20.228846153846156</v>
      </c>
      <c r="AD174" t="str">
        <v>U1588D-7</v>
      </c>
      <c r="AE174" s="24">
        <v>0.98299999999999998</v>
      </c>
      <c r="AF174" s="24">
        <v>1.532</v>
      </c>
      <c r="AG174" s="24">
        <v>21.738598984771574</v>
      </c>
      <c r="AH174" s="24">
        <v>21.786822335025381</v>
      </c>
      <c r="AI174" s="24">
        <v>21.712769230769229</v>
      </c>
      <c r="AJ174" s="24">
        <v>21.760846153846156</v>
      </c>
      <c r="AK174" s="38">
        <v>2.5829754002344885</v>
      </c>
      <c r="AL174" s="38">
        <v>2.5976181179224511</v>
      </c>
    </row>
    <row r="175" spans="1:38" x14ac:dyDescent="0.15">
      <c r="A175" t="str">
        <v>U1588A-23-4</v>
      </c>
      <c r="B175">
        <v>205.56</v>
      </c>
      <c r="C175" t="str">
        <v>U1588A-3-6</v>
      </c>
      <c r="D175" s="31">
        <v>19.09</v>
      </c>
      <c r="E175" s="29">
        <v>143</v>
      </c>
      <c r="F175" s="29">
        <v>148</v>
      </c>
      <c r="G175" s="24">
        <v>20.52</v>
      </c>
      <c r="H175" s="24">
        <v>20.57</v>
      </c>
      <c r="I175" s="24">
        <v>20.52</v>
      </c>
      <c r="J175" s="24">
        <v>20.57</v>
      </c>
      <c r="K175" s="18">
        <v>0</v>
      </c>
      <c r="L175" s="18">
        <v>0</v>
      </c>
      <c r="M175" t="str">
        <v>U1588D-7</v>
      </c>
      <c r="N175">
        <v>46.5</v>
      </c>
      <c r="O175">
        <v>9.5</v>
      </c>
      <c r="P175">
        <v>10.18</v>
      </c>
      <c r="Q175">
        <v>106</v>
      </c>
      <c r="R175" s="24">
        <v>0.93320235756385073</v>
      </c>
      <c r="S175" s="24">
        <v>0.94339622641509435</v>
      </c>
      <c r="T175" t="str">
        <v>U1588A-3</v>
      </c>
      <c r="U175" s="24">
        <v>0.96446700507614214</v>
      </c>
      <c r="V175" s="24">
        <v>0.96153846153846156</v>
      </c>
      <c r="W175" s="29">
        <v>11.7</v>
      </c>
      <c r="X175" s="24">
        <v>8.82</v>
      </c>
      <c r="Y175" s="24">
        <v>8.870000000000001</v>
      </c>
      <c r="Z175" s="24">
        <v>20.206598984771574</v>
      </c>
      <c r="AA175" s="24">
        <v>20.254822335025381</v>
      </c>
      <c r="AB175" s="24">
        <v>20.180769230769229</v>
      </c>
      <c r="AC175" s="24">
        <v>20.228846153846156</v>
      </c>
      <c r="AD175" t="str">
        <v>U1588D-8</v>
      </c>
      <c r="AE175" s="24">
        <v>1.0840000000000001</v>
      </c>
      <c r="AF175" s="24">
        <v>1.532</v>
      </c>
      <c r="AG175" s="24">
        <v>21.738598984771574</v>
      </c>
      <c r="AH175" s="24">
        <v>21.786822335025381</v>
      </c>
      <c r="AI175" s="24">
        <v>21.712769230769229</v>
      </c>
      <c r="AJ175" s="24">
        <v>21.760846153846156</v>
      </c>
      <c r="AK175" s="38">
        <v>2.5829754002344885</v>
      </c>
      <c r="AL175" s="38">
        <v>2.5976181179224511</v>
      </c>
    </row>
    <row r="176" spans="1:38" x14ac:dyDescent="0.15">
      <c r="A176" t="str">
        <v>U1588A-23-5</v>
      </c>
      <c r="B176">
        <v>207.01</v>
      </c>
      <c r="C176" t="str">
        <v>U1588A-3-6</v>
      </c>
      <c r="D176" s="31">
        <v>19.09</v>
      </c>
      <c r="E176" s="29">
        <v>143</v>
      </c>
      <c r="F176" s="29">
        <v>148</v>
      </c>
      <c r="G176" s="24">
        <v>20.52</v>
      </c>
      <c r="H176" s="24">
        <v>20.57</v>
      </c>
      <c r="I176" s="24">
        <v>20.52</v>
      </c>
      <c r="J176" s="24">
        <v>20.57</v>
      </c>
      <c r="K176" s="18">
        <v>0</v>
      </c>
      <c r="L176" s="18">
        <v>0</v>
      </c>
      <c r="M176" t="str">
        <v>U1588D-8</v>
      </c>
      <c r="N176">
        <v>56</v>
      </c>
      <c r="O176">
        <v>9.5</v>
      </c>
      <c r="P176">
        <v>10.4</v>
      </c>
      <c r="Q176">
        <v>109</v>
      </c>
      <c r="R176" s="24">
        <v>0.91346153846153844</v>
      </c>
      <c r="S176" s="24">
        <v>0.91743119266055051</v>
      </c>
      <c r="T176" t="str">
        <v>U1588A-3</v>
      </c>
      <c r="U176" s="24">
        <v>0.96446700507614214</v>
      </c>
      <c r="V176" s="24">
        <v>0.96153846153846156</v>
      </c>
      <c r="W176" s="29">
        <v>11.7</v>
      </c>
      <c r="X176" s="24">
        <v>8.82</v>
      </c>
      <c r="Y176" s="24">
        <v>8.870000000000001</v>
      </c>
      <c r="Z176" s="24">
        <v>20.206598984771574</v>
      </c>
      <c r="AA176" s="24">
        <v>20.254822335025381</v>
      </c>
      <c r="AB176" s="24">
        <v>20.180769230769229</v>
      </c>
      <c r="AC176" s="24">
        <v>20.228846153846156</v>
      </c>
      <c r="AD176" t="str">
        <v>U1588D-9</v>
      </c>
      <c r="AE176" s="24">
        <v>1.5369999999999999</v>
      </c>
      <c r="AF176" s="24">
        <v>1.532</v>
      </c>
      <c r="AG176" s="24">
        <v>21.738598984771574</v>
      </c>
      <c r="AH176" s="24">
        <v>21.786822335025381</v>
      </c>
      <c r="AI176" s="24">
        <v>21.712769230769229</v>
      </c>
      <c r="AJ176" s="24">
        <v>21.760846153846156</v>
      </c>
      <c r="AK176" s="38">
        <v>2.5829754002344885</v>
      </c>
      <c r="AL176" s="38">
        <v>2.5976181179224511</v>
      </c>
    </row>
    <row r="177" spans="1:38" x14ac:dyDescent="0.15">
      <c r="A177" t="str">
        <v>U1588A-23-6</v>
      </c>
      <c r="B177">
        <v>208.07</v>
      </c>
      <c r="C177" t="str">
        <v>U1588A-3-6</v>
      </c>
      <c r="D177" s="31">
        <v>19.09</v>
      </c>
      <c r="E177" s="29">
        <v>143</v>
      </c>
      <c r="F177" s="29">
        <v>148</v>
      </c>
      <c r="G177" s="24">
        <v>20.52</v>
      </c>
      <c r="H177" s="24">
        <v>20.57</v>
      </c>
      <c r="I177" s="24">
        <v>20.52</v>
      </c>
      <c r="J177" s="24">
        <v>20.57</v>
      </c>
      <c r="K177" s="18">
        <v>0</v>
      </c>
      <c r="L177" s="18">
        <v>0</v>
      </c>
      <c r="M177" t="str">
        <v>U1588D-9</v>
      </c>
      <c r="N177">
        <v>65.5</v>
      </c>
      <c r="O177">
        <v>9.5</v>
      </c>
      <c r="P177">
        <v>10.119999999999999</v>
      </c>
      <c r="Q177">
        <v>110</v>
      </c>
      <c r="R177" s="24">
        <v>0.93873517786561267</v>
      </c>
      <c r="S177" s="24">
        <v>0.90909090909090906</v>
      </c>
      <c r="T177" t="str">
        <v>U1588A-3</v>
      </c>
      <c r="U177" s="24">
        <v>0.96446700507614214</v>
      </c>
      <c r="V177" s="24">
        <v>0.96153846153846156</v>
      </c>
      <c r="W177" s="29">
        <v>11.7</v>
      </c>
      <c r="X177" s="24">
        <v>8.82</v>
      </c>
      <c r="Y177" s="24">
        <v>8.870000000000001</v>
      </c>
      <c r="Z177" s="24">
        <v>20.206598984771574</v>
      </c>
      <c r="AA177" s="24">
        <v>20.254822335025381</v>
      </c>
      <c r="AB177" s="24">
        <v>20.180769230769229</v>
      </c>
      <c r="AC177" s="24">
        <v>20.228846153846156</v>
      </c>
      <c r="AD177" t="str">
        <v>U1588D-10</v>
      </c>
      <c r="AE177" s="24">
        <v>2.5470000000000002</v>
      </c>
      <c r="AF177" s="24">
        <v>1.532</v>
      </c>
      <c r="AG177" s="24">
        <v>21.738598984771574</v>
      </c>
      <c r="AH177" s="24">
        <v>21.786822335025381</v>
      </c>
      <c r="AI177" s="24">
        <v>21.712769230769229</v>
      </c>
      <c r="AJ177" s="24">
        <v>21.760846153846156</v>
      </c>
      <c r="AK177" s="38">
        <v>2.5829754002344885</v>
      </c>
      <c r="AL177" s="38">
        <v>2.5976181179224511</v>
      </c>
    </row>
    <row r="178" spans="1:38" x14ac:dyDescent="0.15">
      <c r="A178" t="str">
        <v>U1588A-23-7</v>
      </c>
      <c r="B178">
        <v>209.25</v>
      </c>
      <c r="C178" t="str">
        <v>U1588A-3-6</v>
      </c>
      <c r="D178" s="31">
        <v>19.09</v>
      </c>
      <c r="E178" s="29">
        <v>143</v>
      </c>
      <c r="F178" s="29">
        <v>148</v>
      </c>
      <c r="G178" s="24">
        <v>20.52</v>
      </c>
      <c r="H178" s="24">
        <v>20.57</v>
      </c>
      <c r="I178" s="24">
        <v>20.52</v>
      </c>
      <c r="J178" s="24">
        <v>20.57</v>
      </c>
      <c r="K178" s="18">
        <v>0</v>
      </c>
      <c r="L178" s="18">
        <v>0</v>
      </c>
      <c r="M178" t="str">
        <v>U1588D-10</v>
      </c>
      <c r="N178">
        <v>75</v>
      </c>
      <c r="O178">
        <v>9.5</v>
      </c>
      <c r="P178">
        <v>10.37</v>
      </c>
      <c r="Q178">
        <v>112</v>
      </c>
      <c r="R178" s="24">
        <v>0.9161041465766635</v>
      </c>
      <c r="S178" s="24">
        <v>0.8928571428571429</v>
      </c>
      <c r="T178" t="str">
        <v>U1588A-3</v>
      </c>
      <c r="U178" s="24">
        <v>0.96446700507614214</v>
      </c>
      <c r="V178" s="24">
        <v>0.96153846153846156</v>
      </c>
      <c r="W178" s="29">
        <v>11.7</v>
      </c>
      <c r="X178" s="24">
        <v>8.82</v>
      </c>
      <c r="Y178" s="24">
        <v>8.870000000000001</v>
      </c>
      <c r="Z178" s="24">
        <v>20.206598984771574</v>
      </c>
      <c r="AA178" s="24">
        <v>20.254822335025381</v>
      </c>
      <c r="AB178" s="24">
        <v>20.180769230769229</v>
      </c>
      <c r="AC178" s="24">
        <v>20.228846153846156</v>
      </c>
      <c r="AD178" t="str">
        <v>U1588D-11</v>
      </c>
      <c r="AE178" s="24">
        <v>2.294</v>
      </c>
      <c r="AF178" s="24">
        <v>1.532</v>
      </c>
      <c r="AG178" s="24">
        <v>21.738598984771574</v>
      </c>
      <c r="AH178" s="24">
        <v>21.786822335025381</v>
      </c>
      <c r="AI178" s="24">
        <v>21.712769230769229</v>
      </c>
      <c r="AJ178" s="24">
        <v>21.760846153846156</v>
      </c>
      <c r="AK178" s="38">
        <v>2.5829754002344885</v>
      </c>
      <c r="AL178" s="38">
        <v>2.5976181179224511</v>
      </c>
    </row>
    <row r="179" spans="1:38" x14ac:dyDescent="0.15">
      <c r="A179" t="str">
        <v>U1588A-23-CC</v>
      </c>
      <c r="B179">
        <v>209.87</v>
      </c>
      <c r="C179" t="str">
        <v>U1588A-3-7</v>
      </c>
      <c r="D179" s="31">
        <v>20.57</v>
      </c>
      <c r="E179" s="29">
        <v>0</v>
      </c>
      <c r="F179" s="29">
        <v>5</v>
      </c>
      <c r="G179" s="24">
        <v>20.57</v>
      </c>
      <c r="H179" s="24">
        <v>20.62</v>
      </c>
      <c r="I179" s="24">
        <v>20.57</v>
      </c>
      <c r="J179" s="24">
        <v>20.62</v>
      </c>
      <c r="K179" s="18">
        <v>0</v>
      </c>
      <c r="L179" s="18">
        <v>0</v>
      </c>
      <c r="M179" t="str">
        <v>U1588D-11</v>
      </c>
      <c r="N179">
        <v>84.5</v>
      </c>
      <c r="O179">
        <v>6</v>
      </c>
      <c r="P179">
        <v>7.16</v>
      </c>
      <c r="Q179">
        <v>123</v>
      </c>
      <c r="R179" s="24">
        <v>0.83798882681564246</v>
      </c>
      <c r="S179" s="24">
        <v>0.81300813008130079</v>
      </c>
      <c r="T179" t="str">
        <v>U1588A-3</v>
      </c>
      <c r="U179" s="24">
        <v>0.96446700507614214</v>
      </c>
      <c r="V179" s="24">
        <v>0.96153846153846156</v>
      </c>
      <c r="W179" s="29">
        <v>11.7</v>
      </c>
      <c r="X179" s="24">
        <v>8.870000000000001</v>
      </c>
      <c r="Y179" s="24">
        <v>8.9200000000000017</v>
      </c>
      <c r="Z179" s="24">
        <v>20.254822335025381</v>
      </c>
      <c r="AA179" s="24">
        <v>20.303045685279187</v>
      </c>
      <c r="AB179" s="24">
        <v>20.228846153846156</v>
      </c>
      <c r="AC179" s="24">
        <v>20.276923076923076</v>
      </c>
      <c r="AD179" t="str">
        <v>U1588D-12</v>
      </c>
      <c r="AE179" s="24">
        <v>3.3769999999999998</v>
      </c>
      <c r="AF179" s="24">
        <v>1.532</v>
      </c>
      <c r="AG179" s="24">
        <v>21.786822335025381</v>
      </c>
      <c r="AH179" s="24">
        <v>21.835045685279187</v>
      </c>
      <c r="AI179" s="24">
        <v>21.760846153846156</v>
      </c>
      <c r="AJ179" s="24">
        <v>21.808923076923076</v>
      </c>
      <c r="AK179" s="38">
        <v>2.5976181179224511</v>
      </c>
      <c r="AL179" s="38">
        <v>2.6122608356111243</v>
      </c>
    </row>
    <row r="180" spans="1:38" x14ac:dyDescent="0.15">
      <c r="A180" t="str">
        <v>U1588A-24-1</v>
      </c>
      <c r="B180">
        <v>212.4</v>
      </c>
      <c r="C180" t="str">
        <v>U1588A-3-7</v>
      </c>
      <c r="D180" s="31">
        <v>20.57</v>
      </c>
      <c r="E180" s="29">
        <v>37</v>
      </c>
      <c r="F180" s="29">
        <v>37</v>
      </c>
      <c r="G180" s="24">
        <v>20.94</v>
      </c>
      <c r="H180" s="24">
        <v>20.94</v>
      </c>
      <c r="I180" s="24">
        <v>20.94</v>
      </c>
      <c r="J180" s="24">
        <v>20.94</v>
      </c>
      <c r="K180" s="18">
        <v>0</v>
      </c>
      <c r="L180" s="18">
        <v>0</v>
      </c>
      <c r="M180" t="str">
        <v>U1588D-12</v>
      </c>
      <c r="N180">
        <v>90.5</v>
      </c>
      <c r="O180">
        <v>4.8</v>
      </c>
      <c r="P180">
        <v>6.88</v>
      </c>
      <c r="Q180">
        <v>143</v>
      </c>
      <c r="R180" s="24">
        <v>0.69767441860465118</v>
      </c>
      <c r="S180" s="24">
        <v>0.69930069930069927</v>
      </c>
      <c r="T180" t="str">
        <v>U1588A-3</v>
      </c>
      <c r="U180" s="24">
        <v>0.96446700507614214</v>
      </c>
      <c r="V180" s="24">
        <v>0.96153846153846156</v>
      </c>
      <c r="W180" s="29">
        <v>11.7</v>
      </c>
      <c r="X180" s="24">
        <v>9.240000000000002</v>
      </c>
      <c r="Y180" s="24">
        <v>9.240000000000002</v>
      </c>
      <c r="Z180" s="24">
        <v>20.611675126903556</v>
      </c>
      <c r="AA180" s="24">
        <v>20.611675126903556</v>
      </c>
      <c r="AB180" s="24">
        <v>20.584615384615386</v>
      </c>
      <c r="AC180" s="24">
        <v>20.584615384615386</v>
      </c>
      <c r="AD180" t="str">
        <v>U1588D-13</v>
      </c>
      <c r="AE180" s="24">
        <v>2.1179999999999999</v>
      </c>
      <c r="AF180" s="24">
        <v>1.532</v>
      </c>
      <c r="AG180" s="24">
        <v>22.143675126903556</v>
      </c>
      <c r="AH180" s="24">
        <v>22.143675126903556</v>
      </c>
      <c r="AI180" s="24">
        <v>22.116615384615386</v>
      </c>
      <c r="AJ180" s="24">
        <v>22.116615384615386</v>
      </c>
      <c r="AK180" s="38">
        <v>2.7059742288169986</v>
      </c>
      <c r="AL180" s="38">
        <v>2.7059742288169986</v>
      </c>
    </row>
    <row r="181" spans="1:38" x14ac:dyDescent="0.15">
      <c r="A181" t="str">
        <v>U1588A-24-2</v>
      </c>
      <c r="B181">
        <v>212.84</v>
      </c>
      <c r="C181" t="str">
        <v>U1588A-3-CC</v>
      </c>
      <c r="D181" s="31">
        <v>21.29</v>
      </c>
      <c r="E181" s="29">
        <v>19</v>
      </c>
      <c r="F181" s="29">
        <v>26</v>
      </c>
      <c r="G181" s="24">
        <v>21.48</v>
      </c>
      <c r="H181" s="24">
        <v>21.55</v>
      </c>
      <c r="I181" s="24">
        <v>21.48</v>
      </c>
      <c r="J181" s="24">
        <v>21.55</v>
      </c>
      <c r="K181" s="18">
        <v>0</v>
      </c>
      <c r="L181" s="18">
        <v>0</v>
      </c>
      <c r="M181" t="str">
        <v>U1588D-13</v>
      </c>
      <c r="N181">
        <v>95.3</v>
      </c>
      <c r="O181">
        <v>4.9000000000000004</v>
      </c>
      <c r="P181">
        <v>7.51</v>
      </c>
      <c r="Q181">
        <v>153</v>
      </c>
      <c r="R181" s="24">
        <v>0.65246338215712385</v>
      </c>
      <c r="S181" s="24">
        <v>0.65359477124183007</v>
      </c>
      <c r="T181" t="str">
        <v>U1588A-3</v>
      </c>
      <c r="U181" s="24">
        <v>0.96446700507614214</v>
      </c>
      <c r="V181" s="24">
        <v>0.96153846153846156</v>
      </c>
      <c r="W181" s="29">
        <v>11.7</v>
      </c>
      <c r="X181" s="24">
        <v>9.7800000000000011</v>
      </c>
      <c r="Y181" s="24">
        <v>9.8500000000000014</v>
      </c>
      <c r="Z181" s="24">
        <v>21.13248730964467</v>
      </c>
      <c r="AA181" s="24">
        <v>21.200000000000003</v>
      </c>
      <c r="AB181" s="24">
        <v>21.103846153846156</v>
      </c>
      <c r="AC181" s="24">
        <v>21.17115384615385</v>
      </c>
      <c r="AD181" t="str">
        <v>U1588D-14</v>
      </c>
      <c r="AE181" s="24">
        <v>2.83</v>
      </c>
      <c r="AF181" s="24">
        <v>1.532</v>
      </c>
      <c r="AG181" s="24">
        <v>22.66448730964467</v>
      </c>
      <c r="AH181" s="24">
        <v>22.732000000000003</v>
      </c>
      <c r="AI181" s="24">
        <v>22.635846153846156</v>
      </c>
      <c r="AJ181" s="24">
        <v>22.70315384615385</v>
      </c>
      <c r="AK181" s="38">
        <v>2.8641155798514006</v>
      </c>
      <c r="AL181" s="38">
        <v>2.88461538461533</v>
      </c>
    </row>
    <row r="182" spans="1:38" x14ac:dyDescent="0.15">
      <c r="A182" t="str">
        <v>U1588A-24-3</v>
      </c>
      <c r="B182">
        <v>214.3</v>
      </c>
      <c r="C182" t="str">
        <v>U1588A-3-CC</v>
      </c>
      <c r="D182" s="31">
        <v>21.29</v>
      </c>
      <c r="E182" s="29">
        <v>19</v>
      </c>
      <c r="F182" s="29">
        <v>26</v>
      </c>
      <c r="G182" s="24">
        <v>21.48</v>
      </c>
      <c r="H182" s="24">
        <v>21.55</v>
      </c>
      <c r="I182" s="24">
        <v>21.48</v>
      </c>
      <c r="J182" s="24">
        <v>21.55</v>
      </c>
      <c r="K182" s="18">
        <v>0</v>
      </c>
      <c r="L182" s="18">
        <v>0</v>
      </c>
      <c r="M182" t="str">
        <v>U1588D-14</v>
      </c>
      <c r="N182">
        <v>100.2</v>
      </c>
      <c r="O182">
        <v>4.8</v>
      </c>
      <c r="P182">
        <v>8.4700000000000006</v>
      </c>
      <c r="Q182">
        <v>176</v>
      </c>
      <c r="R182" s="24">
        <v>0.56670602125147573</v>
      </c>
      <c r="S182" s="24">
        <v>0.56818181818181823</v>
      </c>
      <c r="T182" t="str">
        <v>U1588A-3</v>
      </c>
      <c r="U182" s="24">
        <v>0.96446700507614214</v>
      </c>
      <c r="V182" s="24">
        <v>0.96153846153846156</v>
      </c>
      <c r="W182" s="29">
        <v>11.7</v>
      </c>
      <c r="X182" s="24">
        <v>9.7800000000000011</v>
      </c>
      <c r="Y182" s="24">
        <v>9.8500000000000014</v>
      </c>
      <c r="Z182" s="24">
        <v>21.13248730964467</v>
      </c>
      <c r="AA182" s="24">
        <v>21.200000000000003</v>
      </c>
      <c r="AB182" s="24">
        <v>21.103846153846156</v>
      </c>
      <c r="AC182" s="24">
        <v>21.17115384615385</v>
      </c>
      <c r="AD182" t="str">
        <v>U1588D-15</v>
      </c>
      <c r="AE182" s="24">
        <v>3.03</v>
      </c>
      <c r="AF182" s="24">
        <v>1.532</v>
      </c>
      <c r="AG182" s="24">
        <v>22.66448730964467</v>
      </c>
      <c r="AH182" s="24">
        <v>22.732000000000003</v>
      </c>
      <c r="AI182" s="24">
        <v>22.635846153846156</v>
      </c>
      <c r="AJ182" s="24">
        <v>22.70315384615385</v>
      </c>
      <c r="AK182" s="38">
        <v>2.8641155798514006</v>
      </c>
      <c r="AL182" s="38">
        <v>2.88461538461533</v>
      </c>
    </row>
    <row r="183" spans="1:38" x14ac:dyDescent="0.15">
      <c r="A183" t="str">
        <v>U1588A-24-4</v>
      </c>
      <c r="B183">
        <v>215.76</v>
      </c>
      <c r="C183" t="str">
        <v>U1588A-3-CC</v>
      </c>
      <c r="D183" s="31">
        <v>21.29</v>
      </c>
      <c r="E183" s="29">
        <v>19</v>
      </c>
      <c r="F183" s="29">
        <v>26</v>
      </c>
      <c r="G183" s="24">
        <v>21.48</v>
      </c>
      <c r="H183" s="24">
        <v>21.55</v>
      </c>
      <c r="I183" s="24">
        <v>21.48</v>
      </c>
      <c r="J183" s="24">
        <v>21.55</v>
      </c>
      <c r="K183" s="18">
        <v>0</v>
      </c>
      <c r="L183" s="18">
        <v>0</v>
      </c>
      <c r="M183" t="str">
        <v>U1588D-15</v>
      </c>
      <c r="N183">
        <v>105</v>
      </c>
      <c r="O183">
        <v>4.9000000000000004</v>
      </c>
      <c r="P183">
        <v>7.59</v>
      </c>
      <c r="Q183">
        <v>155</v>
      </c>
      <c r="R183" s="24">
        <v>0.64558629776021081</v>
      </c>
      <c r="S183" s="24">
        <v>0.64516129032258063</v>
      </c>
      <c r="T183" t="str">
        <v>U1588A-3</v>
      </c>
      <c r="U183" s="24">
        <v>0.96446700507614214</v>
      </c>
      <c r="V183" s="24">
        <v>0.96153846153846156</v>
      </c>
      <c r="W183" s="29">
        <v>11.7</v>
      </c>
      <c r="X183" s="24">
        <v>9.7800000000000011</v>
      </c>
      <c r="Y183" s="24">
        <v>9.8500000000000014</v>
      </c>
      <c r="Z183" s="24">
        <v>21.13248730964467</v>
      </c>
      <c r="AA183" s="24">
        <v>21.200000000000003</v>
      </c>
      <c r="AB183" s="24">
        <v>21.103846153846156</v>
      </c>
      <c r="AC183" s="24">
        <v>21.17115384615385</v>
      </c>
      <c r="AD183" t="str">
        <v>U1588D-16</v>
      </c>
      <c r="AE183" s="24">
        <v>3.742</v>
      </c>
      <c r="AF183" s="24">
        <v>1.532</v>
      </c>
      <c r="AG183" s="24">
        <v>22.66448730964467</v>
      </c>
      <c r="AH183" s="24">
        <v>22.732000000000003</v>
      </c>
      <c r="AI183" s="24">
        <v>22.635846153846156</v>
      </c>
      <c r="AJ183" s="24">
        <v>22.70315384615385</v>
      </c>
      <c r="AK183" s="38">
        <v>2.8641155798514006</v>
      </c>
      <c r="AL183" s="38">
        <v>2.88461538461533</v>
      </c>
    </row>
    <row r="184" spans="1:38" x14ac:dyDescent="0.15">
      <c r="A184" t="str">
        <v>U1588A-24-5</v>
      </c>
      <c r="B184">
        <v>217.22</v>
      </c>
      <c r="C184" t="str">
        <v>U1588A-3-CC</v>
      </c>
      <c r="D184" s="31">
        <v>21.29</v>
      </c>
      <c r="E184" s="29">
        <v>19</v>
      </c>
      <c r="F184" s="29">
        <v>26</v>
      </c>
      <c r="G184" s="24">
        <v>21.48</v>
      </c>
      <c r="H184" s="24">
        <v>21.55</v>
      </c>
      <c r="I184" s="24">
        <v>21.48</v>
      </c>
      <c r="J184" s="24">
        <v>21.55</v>
      </c>
      <c r="K184" s="18">
        <v>0</v>
      </c>
      <c r="L184" s="18">
        <v>0</v>
      </c>
      <c r="M184" t="str">
        <v>U1588D-16</v>
      </c>
      <c r="N184">
        <v>109.9</v>
      </c>
      <c r="O184">
        <v>4.8</v>
      </c>
      <c r="P184">
        <v>8.6300000000000008</v>
      </c>
      <c r="Q184">
        <v>180</v>
      </c>
      <c r="R184" s="24">
        <v>0.55619930475086898</v>
      </c>
      <c r="S184" s="24">
        <v>0.55555555555555558</v>
      </c>
      <c r="T184" t="str">
        <v>U1588A-3</v>
      </c>
      <c r="U184" s="24">
        <v>0.96446700507614214</v>
      </c>
      <c r="V184" s="24">
        <v>0.96153846153846156</v>
      </c>
      <c r="W184" s="29">
        <v>11.7</v>
      </c>
      <c r="X184" s="24">
        <v>9.7800000000000011</v>
      </c>
      <c r="Y184" s="24">
        <v>9.8500000000000014</v>
      </c>
      <c r="Z184" s="24">
        <v>21.13248730964467</v>
      </c>
      <c r="AA184" s="24">
        <v>21.200000000000003</v>
      </c>
      <c r="AB184" s="24">
        <v>21.103846153846156</v>
      </c>
      <c r="AC184" s="24">
        <v>21.17115384615385</v>
      </c>
      <c r="AD184" t="str">
        <v>U1588D-17</v>
      </c>
      <c r="AE184" s="24">
        <v>4.3</v>
      </c>
      <c r="AF184" s="24">
        <v>1.532</v>
      </c>
      <c r="AG184" s="24">
        <v>22.66448730964467</v>
      </c>
      <c r="AH184" s="24">
        <v>22.732000000000003</v>
      </c>
      <c r="AI184" s="24">
        <v>22.635846153846156</v>
      </c>
      <c r="AJ184" s="24">
        <v>22.70315384615385</v>
      </c>
      <c r="AK184" s="38">
        <v>2.8641155798514006</v>
      </c>
      <c r="AL184" s="38">
        <v>2.88461538461533</v>
      </c>
    </row>
    <row r="185" spans="1:38" x14ac:dyDescent="0.15">
      <c r="A185" t="str">
        <v>U1588A-24-6</v>
      </c>
      <c r="B185">
        <v>218.66</v>
      </c>
      <c r="C185" t="str">
        <v>U1588A-3-CC</v>
      </c>
      <c r="D185" s="31">
        <v>21.29</v>
      </c>
      <c r="E185" s="29">
        <v>19</v>
      </c>
      <c r="F185" s="29">
        <v>26</v>
      </c>
      <c r="G185" s="24">
        <v>21.48</v>
      </c>
      <c r="H185" s="24">
        <v>21.55</v>
      </c>
      <c r="I185" s="24">
        <v>21.48</v>
      </c>
      <c r="J185" s="24">
        <v>21.55</v>
      </c>
      <c r="K185" s="18">
        <v>0</v>
      </c>
      <c r="L185" s="18">
        <v>0</v>
      </c>
      <c r="M185" t="str">
        <v>U1588D-17</v>
      </c>
      <c r="N185">
        <v>114.7</v>
      </c>
      <c r="O185">
        <v>4.9000000000000004</v>
      </c>
      <c r="P185">
        <v>6.77</v>
      </c>
      <c r="Q185">
        <v>138</v>
      </c>
      <c r="R185" s="24">
        <v>0.72378138847858209</v>
      </c>
      <c r="S185" s="24">
        <v>0.72463768115942029</v>
      </c>
      <c r="T185" t="str">
        <v>U1588A-3</v>
      </c>
      <c r="U185" s="24">
        <v>0.96446700507614214</v>
      </c>
      <c r="V185" s="24">
        <v>0.96153846153846156</v>
      </c>
      <c r="W185" s="29">
        <v>11.7</v>
      </c>
      <c r="X185" s="24">
        <v>9.7800000000000011</v>
      </c>
      <c r="Y185" s="24">
        <v>9.8500000000000014</v>
      </c>
      <c r="Z185" s="24">
        <v>21.13248730964467</v>
      </c>
      <c r="AA185" s="24">
        <v>21.200000000000003</v>
      </c>
      <c r="AB185" s="24">
        <v>21.103846153846156</v>
      </c>
      <c r="AC185" s="24">
        <v>21.17115384615385</v>
      </c>
      <c r="AD185" t="str">
        <v>U1588D-18</v>
      </c>
      <c r="AE185" s="24">
        <v>4.8140000000000001</v>
      </c>
      <c r="AF185" s="24">
        <v>1.532</v>
      </c>
      <c r="AG185" s="24">
        <v>22.66448730964467</v>
      </c>
      <c r="AH185" s="24">
        <v>22.732000000000003</v>
      </c>
      <c r="AI185" s="24">
        <v>22.635846153846156</v>
      </c>
      <c r="AJ185" s="24">
        <v>22.70315384615385</v>
      </c>
      <c r="AK185" s="38">
        <v>2.8641155798514006</v>
      </c>
      <c r="AL185" s="38">
        <v>2.88461538461533</v>
      </c>
    </row>
    <row r="186" spans="1:38" x14ac:dyDescent="0.15">
      <c r="A186" t="str">
        <v>U1588A-24-7</v>
      </c>
      <c r="B186">
        <v>219.77</v>
      </c>
      <c r="C186" t="str">
        <v>U1588A-3-CC</v>
      </c>
      <c r="D186" s="31">
        <v>21.29</v>
      </c>
      <c r="E186" s="29">
        <v>19</v>
      </c>
      <c r="F186" s="29">
        <v>26</v>
      </c>
      <c r="G186" s="24">
        <v>21.48</v>
      </c>
      <c r="H186" s="24">
        <v>21.55</v>
      </c>
      <c r="I186" s="24">
        <v>21.48</v>
      </c>
      <c r="J186" s="24">
        <v>21.55</v>
      </c>
      <c r="K186" s="18">
        <v>0</v>
      </c>
      <c r="L186" s="18">
        <v>0</v>
      </c>
      <c r="M186" t="str">
        <v>U1588D-18</v>
      </c>
      <c r="N186">
        <v>119.6</v>
      </c>
      <c r="O186">
        <v>4.8</v>
      </c>
      <c r="P186">
        <v>7.7</v>
      </c>
      <c r="Q186">
        <v>160</v>
      </c>
      <c r="R186" s="24">
        <v>0.62337662337662336</v>
      </c>
      <c r="S186" s="24">
        <v>0.625</v>
      </c>
      <c r="T186" t="str">
        <v>U1588A-3</v>
      </c>
      <c r="U186" s="24">
        <v>0.96446700507614214</v>
      </c>
      <c r="V186" s="24">
        <v>0.96153846153846156</v>
      </c>
      <c r="W186" s="29">
        <v>11.7</v>
      </c>
      <c r="X186" s="24">
        <v>9.7800000000000011</v>
      </c>
      <c r="Y186" s="24">
        <v>9.8500000000000014</v>
      </c>
      <c r="Z186" s="24">
        <v>21.13248730964467</v>
      </c>
      <c r="AA186" s="24">
        <v>21.200000000000003</v>
      </c>
      <c r="AB186" s="24">
        <v>21.103846153846156</v>
      </c>
      <c r="AC186" s="24">
        <v>21.17115384615385</v>
      </c>
      <c r="AD186" t="str">
        <v>U1588D-19</v>
      </c>
      <c r="AE186" s="24">
        <v>5.3689999999999998</v>
      </c>
      <c r="AF186" s="24">
        <v>1.532</v>
      </c>
      <c r="AG186" s="24">
        <v>22.66448730964467</v>
      </c>
      <c r="AH186" s="24">
        <v>22.732000000000003</v>
      </c>
      <c r="AI186" s="24">
        <v>22.635846153846156</v>
      </c>
      <c r="AJ186" s="24">
        <v>22.70315384615385</v>
      </c>
      <c r="AK186" s="38">
        <v>2.8641155798514006</v>
      </c>
      <c r="AL186" s="38">
        <v>2.88461538461533</v>
      </c>
    </row>
    <row r="187" spans="1:38" x14ac:dyDescent="0.15">
      <c r="A187" t="str">
        <v>U1588A-24-8</v>
      </c>
      <c r="B187">
        <v>221.03</v>
      </c>
      <c r="C187" t="str">
        <v>U1588A-3-CC</v>
      </c>
      <c r="D187" s="31">
        <v>21.29</v>
      </c>
      <c r="E187" s="29">
        <v>19</v>
      </c>
      <c r="F187" s="29">
        <v>26</v>
      </c>
      <c r="G187" s="24">
        <v>21.48</v>
      </c>
      <c r="H187" s="24">
        <v>21.55</v>
      </c>
      <c r="I187" s="24">
        <v>21.48</v>
      </c>
      <c r="J187" s="24">
        <v>21.55</v>
      </c>
      <c r="K187" s="18">
        <v>0</v>
      </c>
      <c r="L187" s="18">
        <v>0</v>
      </c>
      <c r="M187" t="str">
        <v>U1588D-19</v>
      </c>
      <c r="N187">
        <v>124.4</v>
      </c>
      <c r="O187">
        <v>4.9000000000000004</v>
      </c>
      <c r="P187">
        <v>8.2899999999999991</v>
      </c>
      <c r="Q187">
        <v>169</v>
      </c>
      <c r="R187" s="24">
        <v>0.59107358262967447</v>
      </c>
      <c r="S187" s="24">
        <v>0.59171597633136097</v>
      </c>
      <c r="T187" t="str">
        <v>U1588A-3</v>
      </c>
      <c r="U187" s="24">
        <v>0.96446700507614214</v>
      </c>
      <c r="V187" s="24">
        <v>0.96153846153846156</v>
      </c>
      <c r="W187" s="29">
        <v>11.7</v>
      </c>
      <c r="X187" s="24">
        <v>9.7800000000000011</v>
      </c>
      <c r="Y187" s="24">
        <v>9.8500000000000014</v>
      </c>
      <c r="Z187" s="24">
        <v>21.13248730964467</v>
      </c>
      <c r="AA187" s="24">
        <v>21.200000000000003</v>
      </c>
      <c r="AB187" s="24">
        <v>21.103846153846156</v>
      </c>
      <c r="AC187" s="24">
        <v>21.17115384615385</v>
      </c>
      <c r="AD187" t="str">
        <v>U1588D-20</v>
      </c>
      <c r="AE187" s="24">
        <v>6.3689999999999998</v>
      </c>
      <c r="AF187" s="24">
        <v>1.532</v>
      </c>
      <c r="AG187" s="24">
        <v>22.66448730964467</v>
      </c>
      <c r="AH187" s="24">
        <v>22.732000000000003</v>
      </c>
      <c r="AI187" s="24">
        <v>22.635846153846156</v>
      </c>
      <c r="AJ187" s="24">
        <v>22.70315384615385</v>
      </c>
      <c r="AK187" s="38">
        <v>2.8641155798514006</v>
      </c>
      <c r="AL187" s="38">
        <v>2.88461538461533</v>
      </c>
    </row>
    <row r="188" spans="1:38" x14ac:dyDescent="0.15">
      <c r="A188" t="str">
        <v>U1588A-24-CC</v>
      </c>
      <c r="B188">
        <v>221.63</v>
      </c>
      <c r="C188" t="str">
        <v>U1588A-3-CC</v>
      </c>
      <c r="D188" s="31">
        <v>21.29</v>
      </c>
      <c r="E188" s="29">
        <v>19</v>
      </c>
      <c r="F188" s="29">
        <v>26</v>
      </c>
      <c r="G188" s="24">
        <v>21.48</v>
      </c>
      <c r="H188" s="24">
        <v>21.55</v>
      </c>
      <c r="I188" s="24">
        <v>21.48</v>
      </c>
      <c r="J188" s="24">
        <v>21.55</v>
      </c>
      <c r="K188" s="18">
        <v>0</v>
      </c>
      <c r="L188" s="18">
        <v>0</v>
      </c>
      <c r="M188" t="str">
        <v>U1588D-20</v>
      </c>
      <c r="N188">
        <v>129.30000000000001</v>
      </c>
      <c r="O188">
        <v>4.8</v>
      </c>
      <c r="P188">
        <v>7.52</v>
      </c>
      <c r="Q188">
        <v>157</v>
      </c>
      <c r="R188" s="24">
        <v>0.63829787234042556</v>
      </c>
      <c r="S188" s="24">
        <v>0.63694267515923564</v>
      </c>
      <c r="T188" t="str">
        <v>U1588A-3</v>
      </c>
      <c r="U188" s="24">
        <v>0.96446700507614214</v>
      </c>
      <c r="V188" s="24">
        <v>0.96153846153846156</v>
      </c>
      <c r="W188" s="29">
        <v>11.7</v>
      </c>
      <c r="X188" s="24">
        <v>9.7800000000000011</v>
      </c>
      <c r="Y188" s="24">
        <v>9.8500000000000014</v>
      </c>
      <c r="Z188" s="24">
        <v>21.13248730964467</v>
      </c>
      <c r="AA188" s="24">
        <v>21.200000000000003</v>
      </c>
      <c r="AB188" s="24">
        <v>21.103846153846156</v>
      </c>
      <c r="AC188" s="24">
        <v>21.17115384615385</v>
      </c>
      <c r="AD188" t="str">
        <v>U1588D-21</v>
      </c>
      <c r="AE188" s="24">
        <v>6.8330000000000002</v>
      </c>
      <c r="AF188" s="24">
        <v>1.532</v>
      </c>
      <c r="AG188" s="24">
        <v>22.66448730964467</v>
      </c>
      <c r="AH188" s="24">
        <v>22.732000000000003</v>
      </c>
      <c r="AI188" s="24">
        <v>22.635846153846156</v>
      </c>
      <c r="AJ188" s="24">
        <v>22.70315384615385</v>
      </c>
      <c r="AK188" s="38">
        <v>2.8641155798514006</v>
      </c>
      <c r="AL188" s="38">
        <v>2.88461538461533</v>
      </c>
    </row>
    <row r="189" spans="1:38" x14ac:dyDescent="0.15">
      <c r="A189" t="str">
        <v>U1588A-25-1</v>
      </c>
      <c r="B189">
        <v>222.1</v>
      </c>
      <c r="C189" t="str">
        <v>U1588A-3-CC</v>
      </c>
      <c r="D189" s="31">
        <v>21.29</v>
      </c>
      <c r="E189" s="29">
        <v>19</v>
      </c>
      <c r="F189" s="29">
        <v>26</v>
      </c>
      <c r="G189" s="24">
        <v>21.48</v>
      </c>
      <c r="H189" s="24">
        <v>21.55</v>
      </c>
      <c r="I189" s="24">
        <v>21.48</v>
      </c>
      <c r="J189" s="24">
        <v>21.55</v>
      </c>
      <c r="K189" s="18">
        <v>0</v>
      </c>
      <c r="L189" s="18">
        <v>0</v>
      </c>
      <c r="M189" t="str">
        <v>U1588D-21</v>
      </c>
      <c r="N189">
        <v>134.1</v>
      </c>
      <c r="O189">
        <v>4.9000000000000004</v>
      </c>
      <c r="P189">
        <v>7.32</v>
      </c>
      <c r="Q189">
        <v>149</v>
      </c>
      <c r="R189" s="24">
        <v>0.66939890710382521</v>
      </c>
      <c r="S189" s="24">
        <v>0.67114093959731547</v>
      </c>
      <c r="T189" t="str">
        <v>U1588A-3</v>
      </c>
      <c r="U189" s="24">
        <v>0.96446700507614214</v>
      </c>
      <c r="V189" s="24">
        <v>0.96153846153846156</v>
      </c>
      <c r="W189" s="29">
        <v>11.7</v>
      </c>
      <c r="X189" s="24">
        <v>9.7800000000000011</v>
      </c>
      <c r="Y189" s="24">
        <v>9.8500000000000014</v>
      </c>
      <c r="Z189" s="24">
        <v>21.13248730964467</v>
      </c>
      <c r="AA189" s="24">
        <v>21.200000000000003</v>
      </c>
      <c r="AB189" s="24">
        <v>21.103846153846156</v>
      </c>
      <c r="AC189" s="24">
        <v>21.17115384615385</v>
      </c>
      <c r="AD189" t="str">
        <v>U1588D-22</v>
      </c>
      <c r="AE189" s="24">
        <v>7.3609999999999998</v>
      </c>
      <c r="AF189" s="24">
        <v>1.532</v>
      </c>
      <c r="AG189" s="24">
        <v>22.66448730964467</v>
      </c>
      <c r="AH189" s="24">
        <v>22.732000000000003</v>
      </c>
      <c r="AI189" s="24">
        <v>22.635846153846156</v>
      </c>
      <c r="AJ189" s="24">
        <v>22.70315384615385</v>
      </c>
      <c r="AK189" s="38">
        <v>2.8641155798514006</v>
      </c>
      <c r="AL189" s="38">
        <v>2.88461538461533</v>
      </c>
    </row>
    <row r="190" spans="1:38" x14ac:dyDescent="0.15">
      <c r="A190" t="str">
        <v>U1588A-25-2</v>
      </c>
      <c r="B190">
        <v>223.56</v>
      </c>
      <c r="C190" t="str">
        <v>U1588A-3-CC</v>
      </c>
      <c r="D190" s="31">
        <v>21.29</v>
      </c>
      <c r="E190" s="29">
        <v>19</v>
      </c>
      <c r="F190" s="29">
        <v>26</v>
      </c>
      <c r="G190" s="24">
        <v>21.48</v>
      </c>
      <c r="H190" s="24">
        <v>21.55</v>
      </c>
      <c r="I190" s="24">
        <v>21.48</v>
      </c>
      <c r="J190" s="24">
        <v>21.55</v>
      </c>
      <c r="K190" s="18">
        <v>0</v>
      </c>
      <c r="L190" s="18">
        <v>0</v>
      </c>
      <c r="M190" t="str">
        <v>U1588D-22</v>
      </c>
      <c r="N190">
        <v>139</v>
      </c>
      <c r="O190">
        <v>4.8</v>
      </c>
      <c r="P190">
        <v>7.64</v>
      </c>
      <c r="Q190">
        <v>159</v>
      </c>
      <c r="R190" s="24">
        <v>0.62827225130890052</v>
      </c>
      <c r="S190" s="24">
        <v>0.62893081761006286</v>
      </c>
      <c r="T190" t="str">
        <v>U1588A-3</v>
      </c>
      <c r="U190" s="24">
        <v>0.96446700507614214</v>
      </c>
      <c r="V190" s="24">
        <v>0.96153846153846156</v>
      </c>
      <c r="W190" s="29">
        <v>11.7</v>
      </c>
      <c r="X190" s="24">
        <v>9.7800000000000011</v>
      </c>
      <c r="Y190" s="24">
        <v>9.8500000000000014</v>
      </c>
      <c r="Z190" s="24">
        <v>21.13248730964467</v>
      </c>
      <c r="AA190" s="24">
        <v>21.200000000000003</v>
      </c>
      <c r="AB190" s="24">
        <v>21.103846153846156</v>
      </c>
      <c r="AC190" s="24">
        <v>21.17115384615385</v>
      </c>
      <c r="AD190" t="str">
        <v>U1588D-23</v>
      </c>
      <c r="AE190" s="24">
        <v>7.46</v>
      </c>
      <c r="AF190" s="24">
        <v>1.532</v>
      </c>
      <c r="AG190" s="24">
        <v>22.66448730964467</v>
      </c>
      <c r="AH190" s="24">
        <v>22.732000000000003</v>
      </c>
      <c r="AI190" s="24">
        <v>22.635846153846156</v>
      </c>
      <c r="AJ190" s="24">
        <v>22.70315384615385</v>
      </c>
      <c r="AK190" s="38">
        <v>2.8641155798514006</v>
      </c>
      <c r="AL190" s="38">
        <v>2.88461538461533</v>
      </c>
    </row>
    <row r="191" spans="1:38" x14ac:dyDescent="0.15">
      <c r="A191" t="str">
        <v>U1588A-25-3</v>
      </c>
      <c r="B191">
        <v>225.02</v>
      </c>
      <c r="C191" t="str">
        <v>U1588A-4-1</v>
      </c>
      <c r="D191" s="31">
        <v>21.2</v>
      </c>
      <c r="E191" s="29">
        <v>71</v>
      </c>
      <c r="F191" s="29">
        <v>71</v>
      </c>
      <c r="G191" s="24">
        <v>21.91</v>
      </c>
      <c r="H191" s="24">
        <v>21.91</v>
      </c>
      <c r="I191" s="24">
        <v>21.91</v>
      </c>
      <c r="J191" s="24">
        <v>21.91</v>
      </c>
      <c r="K191" s="18">
        <v>0</v>
      </c>
      <c r="L191" s="18">
        <v>0</v>
      </c>
      <c r="M191" t="str">
        <v>U1588D-23</v>
      </c>
      <c r="N191">
        <v>143.80000000000001</v>
      </c>
      <c r="O191">
        <v>4.9000000000000004</v>
      </c>
      <c r="P191">
        <v>7.04</v>
      </c>
      <c r="Q191">
        <v>143</v>
      </c>
      <c r="R191" s="24">
        <v>0.69602272727272729</v>
      </c>
      <c r="S191" s="24">
        <v>0.69930069930069927</v>
      </c>
      <c r="T191" t="str">
        <v>U1588A-4</v>
      </c>
      <c r="U191" s="24">
        <v>0.96153846153846145</v>
      </c>
      <c r="V191" s="24">
        <v>0.96153846153846156</v>
      </c>
      <c r="W191" s="29">
        <v>21.2</v>
      </c>
      <c r="X191" s="24">
        <v>0.71000000000000085</v>
      </c>
      <c r="Y191" s="24">
        <v>0.71000000000000085</v>
      </c>
      <c r="Z191" s="24">
        <v>21.882692307692309</v>
      </c>
      <c r="AA191" s="24">
        <v>21.882692307692309</v>
      </c>
      <c r="AB191" s="24">
        <v>21.882692307692309</v>
      </c>
      <c r="AC191" s="24">
        <v>21.882692307692309</v>
      </c>
      <c r="AD191" t="str">
        <v>U1588D-24</v>
      </c>
      <c r="AE191" s="24">
        <v>7.6630000000000003</v>
      </c>
      <c r="AF191" s="24">
        <v>2.0310000000000001</v>
      </c>
      <c r="AG191" s="24">
        <v>23.913692307692308</v>
      </c>
      <c r="AH191" s="24">
        <v>23.913692307692308</v>
      </c>
      <c r="AI191" s="24">
        <v>23.913692307692308</v>
      </c>
      <c r="AJ191" s="24">
        <v>23.913692307692308</v>
      </c>
      <c r="AK191" s="38">
        <v>0</v>
      </c>
      <c r="AL191" s="38">
        <v>0</v>
      </c>
    </row>
    <row r="192" spans="1:38" x14ac:dyDescent="0.15">
      <c r="A192" t="str">
        <v>U1588A-25-4</v>
      </c>
      <c r="B192">
        <v>226.48</v>
      </c>
      <c r="C192" t="str">
        <v>U1588A-4-1</v>
      </c>
      <c r="D192" s="31">
        <v>21.2</v>
      </c>
      <c r="E192" s="29">
        <v>143</v>
      </c>
      <c r="F192" s="29">
        <v>148</v>
      </c>
      <c r="G192" s="24">
        <v>22.63</v>
      </c>
      <c r="H192" s="24">
        <v>22.68</v>
      </c>
      <c r="I192" s="24">
        <v>22.63</v>
      </c>
      <c r="J192" s="24">
        <v>22.68</v>
      </c>
      <c r="K192" s="18">
        <v>0</v>
      </c>
      <c r="L192" s="18">
        <v>0</v>
      </c>
      <c r="M192" t="str">
        <v>U1588D-24</v>
      </c>
      <c r="N192">
        <v>148.69999999999999</v>
      </c>
      <c r="O192">
        <v>4.8</v>
      </c>
      <c r="P192">
        <v>6.43</v>
      </c>
      <c r="Q192">
        <v>134</v>
      </c>
      <c r="R192" s="24">
        <v>0.74650077760497668</v>
      </c>
      <c r="S192" s="24">
        <v>0.74626865671641796</v>
      </c>
      <c r="T192" t="str">
        <v>U1588A-4</v>
      </c>
      <c r="U192" s="24">
        <v>0.96153846153846145</v>
      </c>
      <c r="V192" s="24">
        <v>0.96153846153846156</v>
      </c>
      <c r="W192" s="29">
        <v>21.2</v>
      </c>
      <c r="X192" s="24">
        <v>1.4299999999999997</v>
      </c>
      <c r="Y192" s="24">
        <v>1.4800000000000004</v>
      </c>
      <c r="Z192" s="24">
        <v>22.574999999999999</v>
      </c>
      <c r="AA192" s="24">
        <v>22.623076923076923</v>
      </c>
      <c r="AB192" s="24">
        <v>22.574999999999999</v>
      </c>
      <c r="AC192" s="24">
        <v>22.623076923076923</v>
      </c>
      <c r="AD192" t="str">
        <v>U1588D-25</v>
      </c>
      <c r="AE192" s="24">
        <v>7.89</v>
      </c>
      <c r="AF192" s="24">
        <v>2.0310000000000001</v>
      </c>
      <c r="AG192" s="24">
        <v>24.605999999999998</v>
      </c>
      <c r="AH192" s="24">
        <v>24.654076923076921</v>
      </c>
      <c r="AI192" s="24">
        <v>24.605999999999998</v>
      </c>
      <c r="AJ192" s="24">
        <v>24.654076923076921</v>
      </c>
      <c r="AK192" s="38">
        <v>0</v>
      </c>
      <c r="AL192" s="38">
        <v>0</v>
      </c>
    </row>
    <row r="193" spans="1:38" x14ac:dyDescent="0.15">
      <c r="A193" t="str">
        <v>U1588A-25-CC</v>
      </c>
      <c r="B193">
        <v>227.54</v>
      </c>
      <c r="C193" t="str">
        <v>U1588A-4-1</v>
      </c>
      <c r="D193" s="31">
        <v>21.2</v>
      </c>
      <c r="E193" s="29">
        <v>143</v>
      </c>
      <c r="F193" s="29">
        <v>148</v>
      </c>
      <c r="G193" s="24">
        <v>22.63</v>
      </c>
      <c r="H193" s="24">
        <v>22.68</v>
      </c>
      <c r="I193" s="24">
        <v>22.63</v>
      </c>
      <c r="J193" s="24">
        <v>22.68</v>
      </c>
      <c r="K193" s="18">
        <v>0</v>
      </c>
      <c r="L193" s="18">
        <v>0</v>
      </c>
      <c r="M193" t="str">
        <v>U1588D-25</v>
      </c>
      <c r="N193">
        <v>153.5</v>
      </c>
      <c r="O193">
        <v>4.9000000000000004</v>
      </c>
      <c r="P193">
        <v>7.98</v>
      </c>
      <c r="Q193">
        <v>163</v>
      </c>
      <c r="R193" s="24">
        <v>0.61403508771929827</v>
      </c>
      <c r="S193" s="24">
        <v>0.61349693251533743</v>
      </c>
      <c r="T193" t="str">
        <v>U1588A-4</v>
      </c>
      <c r="U193" s="24">
        <v>0.96153846153846145</v>
      </c>
      <c r="V193" s="24">
        <v>0.96153846153846156</v>
      </c>
      <c r="W193" s="29">
        <v>21.2</v>
      </c>
      <c r="X193" s="24">
        <v>1.4299999999999997</v>
      </c>
      <c r="Y193" s="24">
        <v>1.4800000000000004</v>
      </c>
      <c r="Z193" s="24">
        <v>22.574999999999999</v>
      </c>
      <c r="AA193" s="24">
        <v>22.623076923076923</v>
      </c>
      <c r="AB193" s="24">
        <v>22.574999999999999</v>
      </c>
      <c r="AC193" s="24">
        <v>22.623076923076923</v>
      </c>
      <c r="AD193" t="str">
        <v>U1588D-26</v>
      </c>
      <c r="AE193" s="24">
        <v>8.1170000000000009</v>
      </c>
      <c r="AF193" s="24">
        <v>2.0310000000000001</v>
      </c>
      <c r="AG193" s="24">
        <v>24.605999999999998</v>
      </c>
      <c r="AH193" s="24">
        <v>24.654076923076921</v>
      </c>
      <c r="AI193" s="24">
        <v>24.605999999999998</v>
      </c>
      <c r="AJ193" s="24">
        <v>24.654076923076921</v>
      </c>
      <c r="AK193" s="38">
        <v>0</v>
      </c>
      <c r="AL193" s="38">
        <v>0</v>
      </c>
    </row>
    <row r="194" spans="1:38" x14ac:dyDescent="0.15">
      <c r="A194" t="str">
        <v>U1588A-26-1</v>
      </c>
      <c r="B194">
        <v>226.9</v>
      </c>
      <c r="C194" t="str">
        <v>U1588A-4-1</v>
      </c>
      <c r="D194" s="31">
        <v>21.2</v>
      </c>
      <c r="E194" s="29">
        <v>143</v>
      </c>
      <c r="F194" s="29">
        <v>148</v>
      </c>
      <c r="G194" s="24">
        <v>22.63</v>
      </c>
      <c r="H194" s="24">
        <v>22.68</v>
      </c>
      <c r="I194" s="24">
        <v>22.63</v>
      </c>
      <c r="J194" s="24">
        <v>22.68</v>
      </c>
      <c r="K194" s="18">
        <v>0</v>
      </c>
      <c r="L194" s="18">
        <v>0</v>
      </c>
      <c r="M194" t="str">
        <v>U1588D-26</v>
      </c>
      <c r="N194">
        <v>158.4</v>
      </c>
      <c r="O194">
        <v>6</v>
      </c>
      <c r="P194">
        <v>7.96</v>
      </c>
      <c r="Q194">
        <v>133</v>
      </c>
      <c r="R194" s="24">
        <v>0.75376884422110557</v>
      </c>
      <c r="S194" s="24">
        <v>0.75187969924812026</v>
      </c>
      <c r="T194" t="str">
        <v>U1588A-4</v>
      </c>
      <c r="U194" s="24">
        <v>0.96153846153846145</v>
      </c>
      <c r="V194" s="24">
        <v>0.96153846153846156</v>
      </c>
      <c r="W194" s="29">
        <v>21.2</v>
      </c>
      <c r="X194" s="24">
        <v>1.4299999999999997</v>
      </c>
      <c r="Y194" s="24">
        <v>1.4800000000000004</v>
      </c>
      <c r="Z194" s="24">
        <v>22.574999999999999</v>
      </c>
      <c r="AA194" s="24">
        <v>22.623076923076923</v>
      </c>
      <c r="AB194" s="24">
        <v>22.574999999999999</v>
      </c>
      <c r="AC194" s="24">
        <v>22.623076923076923</v>
      </c>
      <c r="AD194" t="str">
        <v>U1588D-27</v>
      </c>
      <c r="AE194" s="24">
        <v>7.4379999999999997</v>
      </c>
      <c r="AF194" s="24">
        <v>2.0310000000000001</v>
      </c>
      <c r="AG194" s="24">
        <v>24.605999999999998</v>
      </c>
      <c r="AH194" s="24">
        <v>24.654076923076921</v>
      </c>
      <c r="AI194" s="24">
        <v>24.605999999999998</v>
      </c>
      <c r="AJ194" s="24">
        <v>24.654076923076921</v>
      </c>
      <c r="AK194" s="38">
        <v>0</v>
      </c>
      <c r="AL194" s="38">
        <v>0</v>
      </c>
    </row>
    <row r="195" spans="1:38" x14ac:dyDescent="0.15">
      <c r="A195" t="str">
        <v>U1588A-26-2</v>
      </c>
      <c r="B195">
        <v>228.36</v>
      </c>
      <c r="C195" t="str">
        <v>U1588A-4-1</v>
      </c>
      <c r="D195" s="31">
        <v>21.2</v>
      </c>
      <c r="E195" s="29">
        <v>143</v>
      </c>
      <c r="F195" s="29">
        <v>148</v>
      </c>
      <c r="G195" s="24">
        <v>22.63</v>
      </c>
      <c r="H195" s="24">
        <v>22.68</v>
      </c>
      <c r="I195" s="24">
        <v>22.63</v>
      </c>
      <c r="J195" s="24">
        <v>22.68</v>
      </c>
      <c r="K195" s="18">
        <v>0</v>
      </c>
      <c r="L195" s="18">
        <v>0</v>
      </c>
      <c r="M195" t="str">
        <v>U1588D-27</v>
      </c>
      <c r="N195">
        <v>164.4</v>
      </c>
      <c r="O195">
        <v>4.9000000000000004</v>
      </c>
      <c r="P195">
        <v>6.9</v>
      </c>
      <c r="Q195">
        <v>141</v>
      </c>
      <c r="R195" s="24">
        <v>0.71014492753623193</v>
      </c>
      <c r="S195" s="24">
        <v>0.70921985815602839</v>
      </c>
      <c r="T195" t="str">
        <v>U1588A-4</v>
      </c>
      <c r="U195" s="24">
        <v>0.96153846153846145</v>
      </c>
      <c r="V195" s="24">
        <v>0.96153846153846156</v>
      </c>
      <c r="W195" s="29">
        <v>21.2</v>
      </c>
      <c r="X195" s="24">
        <v>1.4299999999999997</v>
      </c>
      <c r="Y195" s="24">
        <v>1.4800000000000004</v>
      </c>
      <c r="Z195" s="24">
        <v>22.574999999999999</v>
      </c>
      <c r="AA195" s="24">
        <v>22.623076923076923</v>
      </c>
      <c r="AB195" s="24">
        <v>22.574999999999999</v>
      </c>
      <c r="AC195" s="24">
        <v>22.623076923076923</v>
      </c>
      <c r="AD195" t="str">
        <v>U1588D-28</v>
      </c>
      <c r="AE195" s="24">
        <v>6.984</v>
      </c>
      <c r="AF195" s="24">
        <v>2.0310000000000001</v>
      </c>
      <c r="AG195" s="24">
        <v>24.605999999999998</v>
      </c>
      <c r="AH195" s="24">
        <v>24.654076923076921</v>
      </c>
      <c r="AI195" s="24">
        <v>24.605999999999998</v>
      </c>
      <c r="AJ195" s="24">
        <v>24.654076923076921</v>
      </c>
      <c r="AK195" s="38">
        <v>0</v>
      </c>
      <c r="AL195" s="38">
        <v>0</v>
      </c>
    </row>
    <row r="196" spans="1:38" x14ac:dyDescent="0.15">
      <c r="A196" t="str">
        <v>U1588A-26-3</v>
      </c>
      <c r="B196">
        <v>229.82</v>
      </c>
      <c r="C196" t="str">
        <v>U1588A-4-1</v>
      </c>
      <c r="D196" s="31">
        <v>21.2</v>
      </c>
      <c r="E196" s="29">
        <v>143</v>
      </c>
      <c r="F196" s="29">
        <v>148</v>
      </c>
      <c r="G196" s="24">
        <v>22.63</v>
      </c>
      <c r="H196" s="24">
        <v>22.68</v>
      </c>
      <c r="I196" s="24">
        <v>22.63</v>
      </c>
      <c r="J196" s="24">
        <v>22.68</v>
      </c>
      <c r="K196" s="18">
        <v>0</v>
      </c>
      <c r="L196" s="18">
        <v>0</v>
      </c>
      <c r="M196" t="str">
        <v>U1588D-28</v>
      </c>
      <c r="N196">
        <v>169.3</v>
      </c>
      <c r="O196">
        <v>4.8</v>
      </c>
      <c r="P196">
        <v>7.84</v>
      </c>
      <c r="Q196">
        <v>163</v>
      </c>
      <c r="R196" s="24">
        <v>0.61224489795918369</v>
      </c>
      <c r="S196" s="24">
        <v>0.61349693251533743</v>
      </c>
      <c r="T196" t="str">
        <v>U1588A-4</v>
      </c>
      <c r="U196" s="24">
        <v>0.96153846153846145</v>
      </c>
      <c r="V196" s="24">
        <v>0.96153846153846156</v>
      </c>
      <c r="W196" s="29">
        <v>21.2</v>
      </c>
      <c r="X196" s="24">
        <v>1.4299999999999997</v>
      </c>
      <c r="Y196" s="24">
        <v>1.4800000000000004</v>
      </c>
      <c r="Z196" s="24">
        <v>22.574999999999999</v>
      </c>
      <c r="AA196" s="24">
        <v>22.623076923076923</v>
      </c>
      <c r="AB196" s="24">
        <v>22.574999999999999</v>
      </c>
      <c r="AC196" s="24">
        <v>22.623076923076923</v>
      </c>
      <c r="AD196" t="str">
        <v>U1588D-29</v>
      </c>
      <c r="AE196" s="24">
        <v>7.2610000000000001</v>
      </c>
      <c r="AF196" s="24">
        <v>2.0310000000000001</v>
      </c>
      <c r="AG196" s="24">
        <v>24.605999999999998</v>
      </c>
      <c r="AH196" s="24">
        <v>24.654076923076921</v>
      </c>
      <c r="AI196" s="24">
        <v>24.605999999999998</v>
      </c>
      <c r="AJ196" s="24">
        <v>24.654076923076921</v>
      </c>
      <c r="AK196" s="38">
        <v>0</v>
      </c>
      <c r="AL196" s="38">
        <v>0</v>
      </c>
    </row>
    <row r="197" spans="1:38" x14ac:dyDescent="0.15">
      <c r="A197" t="str">
        <v>U1588A-26-4</v>
      </c>
      <c r="B197">
        <v>231.28</v>
      </c>
      <c r="C197" t="str">
        <v>U1588A-4-1</v>
      </c>
      <c r="D197" s="31">
        <v>21.2</v>
      </c>
      <c r="E197" s="29">
        <v>143</v>
      </c>
      <c r="F197" s="29">
        <v>148</v>
      </c>
      <c r="G197" s="24">
        <v>22.63</v>
      </c>
      <c r="H197" s="24">
        <v>22.68</v>
      </c>
      <c r="I197" s="24">
        <v>22.63</v>
      </c>
      <c r="J197" s="24">
        <v>22.68</v>
      </c>
      <c r="K197" s="18">
        <v>0</v>
      </c>
      <c r="L197" s="18">
        <v>0</v>
      </c>
      <c r="M197" t="str">
        <v>U1588D-29</v>
      </c>
      <c r="N197">
        <v>174.1</v>
      </c>
      <c r="O197">
        <v>4.9000000000000004</v>
      </c>
      <c r="P197">
        <v>7.1</v>
      </c>
      <c r="Q197">
        <v>145</v>
      </c>
      <c r="R197" s="24">
        <v>0.69014084507042261</v>
      </c>
      <c r="S197" s="24">
        <v>0.68965517241379315</v>
      </c>
      <c r="T197" t="str">
        <v>U1588A-4</v>
      </c>
      <c r="U197" s="24">
        <v>0.96153846153846145</v>
      </c>
      <c r="V197" s="24">
        <v>0.96153846153846156</v>
      </c>
      <c r="W197" s="29">
        <v>21.2</v>
      </c>
      <c r="X197" s="24">
        <v>1.4299999999999997</v>
      </c>
      <c r="Y197" s="24">
        <v>1.4800000000000004</v>
      </c>
      <c r="Z197" s="24">
        <v>22.574999999999999</v>
      </c>
      <c r="AA197" s="24">
        <v>22.623076923076923</v>
      </c>
      <c r="AB197" s="24">
        <v>22.574999999999999</v>
      </c>
      <c r="AC197" s="24">
        <v>22.623076923076923</v>
      </c>
      <c r="AD197" t="str">
        <v>U1588D-30</v>
      </c>
      <c r="AE197" s="24">
        <v>7.1360000000000001</v>
      </c>
      <c r="AF197" s="24">
        <v>2.0310000000000001</v>
      </c>
      <c r="AG197" s="24">
        <v>24.605999999999998</v>
      </c>
      <c r="AH197" s="24">
        <v>24.654076923076921</v>
      </c>
      <c r="AI197" s="24">
        <v>24.605999999999998</v>
      </c>
      <c r="AJ197" s="24">
        <v>24.654076923076921</v>
      </c>
      <c r="AK197" s="38">
        <v>0</v>
      </c>
      <c r="AL197" s="38">
        <v>0</v>
      </c>
    </row>
    <row r="198" spans="1:38" x14ac:dyDescent="0.15">
      <c r="A198" t="str">
        <v>U1588A-26-5</v>
      </c>
      <c r="B198">
        <v>232.35</v>
      </c>
      <c r="C198" t="str">
        <v>U1588A-4-1</v>
      </c>
      <c r="D198" s="31">
        <v>21.2</v>
      </c>
      <c r="E198" s="29">
        <v>143</v>
      </c>
      <c r="F198" s="29">
        <v>148</v>
      </c>
      <c r="G198" s="24">
        <v>22.63</v>
      </c>
      <c r="H198" s="24">
        <v>22.68</v>
      </c>
      <c r="I198" s="24">
        <v>22.63</v>
      </c>
      <c r="J198" s="24">
        <v>22.68</v>
      </c>
      <c r="K198" s="18">
        <v>0</v>
      </c>
      <c r="L198" s="18">
        <v>0</v>
      </c>
      <c r="M198" t="str">
        <v>U1588D-30</v>
      </c>
      <c r="N198">
        <v>179</v>
      </c>
      <c r="O198">
        <v>4.8</v>
      </c>
      <c r="P198">
        <v>7.03</v>
      </c>
      <c r="Q198">
        <v>146</v>
      </c>
      <c r="R198" s="24">
        <v>0.6827880512091038</v>
      </c>
      <c r="S198" s="24">
        <v>0.68493150684931503</v>
      </c>
      <c r="T198" t="str">
        <v>U1588A-4</v>
      </c>
      <c r="U198" s="24">
        <v>0.96153846153846145</v>
      </c>
      <c r="V198" s="24">
        <v>0.96153846153846156</v>
      </c>
      <c r="W198" s="29">
        <v>21.2</v>
      </c>
      <c r="X198" s="24">
        <v>1.4299999999999997</v>
      </c>
      <c r="Y198" s="24">
        <v>1.4800000000000004</v>
      </c>
      <c r="Z198" s="24">
        <v>22.574999999999999</v>
      </c>
      <c r="AA198" s="24">
        <v>22.623076923076923</v>
      </c>
      <c r="AB198" s="24">
        <v>22.574999999999999</v>
      </c>
      <c r="AC198" s="24">
        <v>22.623076923076923</v>
      </c>
      <c r="AD198" t="str">
        <v>U1588D-31</v>
      </c>
      <c r="AE198" s="24">
        <v>6.91</v>
      </c>
      <c r="AF198" s="24">
        <v>2.0310000000000001</v>
      </c>
      <c r="AG198" s="24">
        <v>24.605999999999998</v>
      </c>
      <c r="AH198" s="24">
        <v>24.654076923076921</v>
      </c>
      <c r="AI198" s="24">
        <v>24.605999999999998</v>
      </c>
      <c r="AJ198" s="24">
        <v>24.654076923076921</v>
      </c>
      <c r="AK198" s="38">
        <v>0</v>
      </c>
      <c r="AL198" s="38">
        <v>0</v>
      </c>
    </row>
    <row r="199" spans="1:38" x14ac:dyDescent="0.15">
      <c r="A199" t="str">
        <v>U1588A-26-CC</v>
      </c>
      <c r="B199">
        <v>232.87</v>
      </c>
      <c r="C199" t="str">
        <v>U1588A-4-1</v>
      </c>
      <c r="D199" s="31">
        <v>21.2</v>
      </c>
      <c r="E199" s="29">
        <v>143</v>
      </c>
      <c r="F199" s="29">
        <v>148</v>
      </c>
      <c r="G199" s="24">
        <v>22.63</v>
      </c>
      <c r="H199" s="24">
        <v>22.68</v>
      </c>
      <c r="I199" s="24">
        <v>22.63</v>
      </c>
      <c r="J199" s="24">
        <v>22.68</v>
      </c>
      <c r="K199" s="18">
        <v>0</v>
      </c>
      <c r="L199" s="18">
        <v>0</v>
      </c>
      <c r="M199" t="str">
        <v>U1588D-31</v>
      </c>
      <c r="N199">
        <v>183.8</v>
      </c>
      <c r="O199">
        <v>4.9000000000000004</v>
      </c>
      <c r="P199">
        <v>7.2</v>
      </c>
      <c r="Q199">
        <v>147</v>
      </c>
      <c r="R199" s="24">
        <v>0.68055555555555558</v>
      </c>
      <c r="S199" s="24">
        <v>0.68027210884353739</v>
      </c>
      <c r="T199" t="str">
        <v>U1588A-4</v>
      </c>
      <c r="U199" s="24">
        <v>0.96153846153846145</v>
      </c>
      <c r="V199" s="24">
        <v>0.96153846153846156</v>
      </c>
      <c r="W199" s="29">
        <v>21.2</v>
      </c>
      <c r="X199" s="24">
        <v>1.4299999999999997</v>
      </c>
      <c r="Y199" s="24">
        <v>1.4800000000000004</v>
      </c>
      <c r="Z199" s="24">
        <v>22.574999999999999</v>
      </c>
      <c r="AA199" s="24">
        <v>22.623076923076923</v>
      </c>
      <c r="AB199" s="24">
        <v>22.574999999999999</v>
      </c>
      <c r="AC199" s="24">
        <v>22.623076923076923</v>
      </c>
      <c r="AD199" t="str">
        <v>U1588D-32</v>
      </c>
      <c r="AE199" s="24">
        <v>6.9349999999999996</v>
      </c>
      <c r="AF199" s="24">
        <v>2.0310000000000001</v>
      </c>
      <c r="AG199" s="24">
        <v>24.605999999999998</v>
      </c>
      <c r="AH199" s="24">
        <v>24.654076923076921</v>
      </c>
      <c r="AI199" s="24">
        <v>24.605999999999998</v>
      </c>
      <c r="AJ199" s="24">
        <v>24.654076923076921</v>
      </c>
      <c r="AK199" s="38">
        <v>0</v>
      </c>
      <c r="AL199" s="38">
        <v>0</v>
      </c>
    </row>
    <row r="200" spans="1:38" x14ac:dyDescent="0.15">
      <c r="A200" t="str">
        <v>U1588A-27-1</v>
      </c>
      <c r="B200">
        <v>231.8</v>
      </c>
      <c r="C200" t="str">
        <v>U1588A-4-1</v>
      </c>
      <c r="D200" s="31">
        <v>21.2</v>
      </c>
      <c r="E200" s="29">
        <v>143</v>
      </c>
      <c r="F200" s="29">
        <v>148</v>
      </c>
      <c r="G200" s="24">
        <v>22.63</v>
      </c>
      <c r="H200" s="24">
        <v>22.68</v>
      </c>
      <c r="I200" s="24">
        <v>22.63</v>
      </c>
      <c r="J200" s="24">
        <v>22.68</v>
      </c>
      <c r="K200" s="18">
        <v>0</v>
      </c>
      <c r="L200" s="18">
        <v>0</v>
      </c>
      <c r="M200" t="str">
        <v>U1588D-32</v>
      </c>
      <c r="N200">
        <v>188.7</v>
      </c>
      <c r="O200">
        <v>4.8</v>
      </c>
      <c r="P200">
        <v>7.32</v>
      </c>
      <c r="Q200">
        <v>153</v>
      </c>
      <c r="R200" s="24">
        <v>0.65573770491803274</v>
      </c>
      <c r="S200" s="24">
        <v>0.65359477124183007</v>
      </c>
      <c r="T200" t="str">
        <v>U1588A-4</v>
      </c>
      <c r="U200" s="24">
        <v>0.96153846153846145</v>
      </c>
      <c r="V200" s="24">
        <v>0.96153846153846156</v>
      </c>
      <c r="W200" s="29">
        <v>21.2</v>
      </c>
      <c r="X200" s="24">
        <v>1.4299999999999997</v>
      </c>
      <c r="Y200" s="24">
        <v>1.4800000000000004</v>
      </c>
      <c r="Z200" s="24">
        <v>22.574999999999999</v>
      </c>
      <c r="AA200" s="24">
        <v>22.623076923076923</v>
      </c>
      <c r="AB200" s="24">
        <v>22.574999999999999</v>
      </c>
      <c r="AC200" s="24">
        <v>22.623076923076923</v>
      </c>
      <c r="AD200" t="str">
        <v>U1588D-33</v>
      </c>
      <c r="AE200" s="24">
        <v>6.9859999999999998</v>
      </c>
      <c r="AF200" s="24">
        <v>2.0310000000000001</v>
      </c>
      <c r="AG200" s="24">
        <v>24.605999999999998</v>
      </c>
      <c r="AH200" s="24">
        <v>24.654076923076921</v>
      </c>
      <c r="AI200" s="24">
        <v>24.605999999999998</v>
      </c>
      <c r="AJ200" s="24">
        <v>24.654076923076921</v>
      </c>
      <c r="AK200" s="38">
        <v>0</v>
      </c>
      <c r="AL200" s="38">
        <v>0</v>
      </c>
    </row>
    <row r="201" spans="1:38" x14ac:dyDescent="0.15">
      <c r="A201" t="str">
        <v>U1588A-27-2</v>
      </c>
      <c r="B201">
        <v>233.26</v>
      </c>
      <c r="C201" t="str">
        <v>U1588A-4-2</v>
      </c>
      <c r="D201" s="31">
        <v>22.68</v>
      </c>
      <c r="E201" s="29">
        <v>70</v>
      </c>
      <c r="F201" s="29">
        <v>70</v>
      </c>
      <c r="G201" s="24">
        <v>23.38</v>
      </c>
      <c r="H201" s="24">
        <v>23.38</v>
      </c>
      <c r="I201" s="24">
        <v>23.38</v>
      </c>
      <c r="J201" s="24">
        <v>23.38</v>
      </c>
      <c r="K201" s="18">
        <v>0</v>
      </c>
      <c r="L201" s="18">
        <v>0</v>
      </c>
      <c r="M201" t="str">
        <v>U1588D-33</v>
      </c>
      <c r="N201">
        <v>193.5</v>
      </c>
      <c r="O201">
        <v>4.9000000000000004</v>
      </c>
      <c r="P201">
        <v>7.1</v>
      </c>
      <c r="Q201">
        <v>145</v>
      </c>
      <c r="R201" s="24">
        <v>0.69014084507042261</v>
      </c>
      <c r="S201" s="24">
        <v>0.68965517241379315</v>
      </c>
      <c r="T201" t="str">
        <v>U1588A-4</v>
      </c>
      <c r="U201" s="24">
        <v>0.96153846153846145</v>
      </c>
      <c r="V201" s="24">
        <v>0.96153846153846156</v>
      </c>
      <c r="W201" s="29">
        <v>21.2</v>
      </c>
      <c r="X201" s="24">
        <v>2.1799999999999997</v>
      </c>
      <c r="Y201" s="24">
        <v>2.1799999999999997</v>
      </c>
      <c r="Z201" s="24">
        <v>23.296153846153846</v>
      </c>
      <c r="AA201" s="24">
        <v>23.296153846153846</v>
      </c>
      <c r="AB201" s="24">
        <v>23.296153846153846</v>
      </c>
      <c r="AC201" s="24">
        <v>23.296153846153846</v>
      </c>
      <c r="AD201" t="str">
        <v>U1588D-34</v>
      </c>
      <c r="AE201" s="24">
        <v>7.59</v>
      </c>
      <c r="AF201" s="24">
        <v>2.0310000000000001</v>
      </c>
      <c r="AG201" s="24">
        <v>25.327153846153845</v>
      </c>
      <c r="AH201" s="24">
        <v>25.327153846153845</v>
      </c>
      <c r="AI201" s="24">
        <v>25.327153846153845</v>
      </c>
      <c r="AJ201" s="24">
        <v>25.327153846153845</v>
      </c>
      <c r="AK201" s="38">
        <v>0</v>
      </c>
      <c r="AL201" s="38">
        <v>0</v>
      </c>
    </row>
    <row r="202" spans="1:38" x14ac:dyDescent="0.15">
      <c r="A202" t="str">
        <v>U1588A-27-3</v>
      </c>
      <c r="B202">
        <v>234.71</v>
      </c>
      <c r="C202" t="str">
        <v>U1588A-4-2</v>
      </c>
      <c r="D202" s="31">
        <v>22.68</v>
      </c>
      <c r="E202" s="29">
        <v>143</v>
      </c>
      <c r="F202" s="29">
        <v>148</v>
      </c>
      <c r="G202" s="24">
        <v>24.11</v>
      </c>
      <c r="H202" s="24">
        <v>24.16</v>
      </c>
      <c r="I202" s="24">
        <v>24.11</v>
      </c>
      <c r="J202" s="24">
        <v>24.16</v>
      </c>
      <c r="K202" s="18">
        <v>0</v>
      </c>
      <c r="L202" s="18">
        <v>0</v>
      </c>
      <c r="M202" t="str">
        <v>U1588D-34</v>
      </c>
      <c r="N202">
        <v>198.4</v>
      </c>
      <c r="O202">
        <v>4.8</v>
      </c>
      <c r="P202">
        <v>7.21</v>
      </c>
      <c r="Q202">
        <v>150</v>
      </c>
      <c r="R202" s="24">
        <v>0.66574202496532586</v>
      </c>
      <c r="S202" s="24">
        <v>0.66666666666666663</v>
      </c>
      <c r="T202" t="str">
        <v>U1588A-4</v>
      </c>
      <c r="U202" s="24">
        <v>0.96153846153846145</v>
      </c>
      <c r="V202" s="24">
        <v>0.96153846153846156</v>
      </c>
      <c r="W202" s="29">
        <v>21.2</v>
      </c>
      <c r="X202" s="24">
        <v>2.91</v>
      </c>
      <c r="Y202" s="24">
        <v>2.9600000000000009</v>
      </c>
      <c r="Z202" s="24">
        <v>23.998076923076923</v>
      </c>
      <c r="AA202" s="24">
        <v>24.046153846153846</v>
      </c>
      <c r="AB202" s="24">
        <v>23.998076923076923</v>
      </c>
      <c r="AC202" s="24">
        <v>24.046153846153846</v>
      </c>
      <c r="AD202" t="str">
        <v>U1588D-35</v>
      </c>
      <c r="AE202" s="24">
        <v>7.2629999999999999</v>
      </c>
      <c r="AF202" s="24">
        <v>2.0310000000000001</v>
      </c>
      <c r="AG202" s="24">
        <v>26.029076923076921</v>
      </c>
      <c r="AH202" s="24">
        <v>26.077153846153845</v>
      </c>
      <c r="AI202" s="24">
        <v>26.029076923076921</v>
      </c>
      <c r="AJ202" s="24">
        <v>26.077153846153845</v>
      </c>
      <c r="AK202" s="38">
        <v>0</v>
      </c>
      <c r="AL202" s="38">
        <v>0</v>
      </c>
    </row>
    <row r="203" spans="1:38" x14ac:dyDescent="0.15">
      <c r="A203" t="str">
        <v>U1588A-27-4</v>
      </c>
      <c r="B203">
        <v>236.17</v>
      </c>
      <c r="C203" t="str">
        <v>U1588A-4-2</v>
      </c>
      <c r="D203" s="31">
        <v>22.68</v>
      </c>
      <c r="E203" s="29">
        <v>143</v>
      </c>
      <c r="F203" s="29">
        <v>148</v>
      </c>
      <c r="G203" s="24">
        <v>24.11</v>
      </c>
      <c r="H203" s="24">
        <v>24.16</v>
      </c>
      <c r="I203" s="24">
        <v>24.11</v>
      </c>
      <c r="J203" s="24">
        <v>24.16</v>
      </c>
      <c r="K203" s="18">
        <v>0</v>
      </c>
      <c r="L203" s="18">
        <v>0</v>
      </c>
      <c r="M203" t="str">
        <v>U1588D-35</v>
      </c>
      <c r="N203">
        <v>203.2</v>
      </c>
      <c r="O203">
        <v>4.9000000000000004</v>
      </c>
      <c r="P203">
        <v>6.63</v>
      </c>
      <c r="Q203">
        <v>135</v>
      </c>
      <c r="R203" s="24">
        <v>0.73906485671191557</v>
      </c>
      <c r="S203" s="24">
        <v>0.7407407407407407</v>
      </c>
      <c r="T203" t="str">
        <v>U1588A-4</v>
      </c>
      <c r="U203" s="24">
        <v>0.96153846153846145</v>
      </c>
      <c r="V203" s="24">
        <v>0.96153846153846156</v>
      </c>
      <c r="W203" s="29">
        <v>21.2</v>
      </c>
      <c r="X203" s="24">
        <v>2.91</v>
      </c>
      <c r="Y203" s="24">
        <v>2.9600000000000009</v>
      </c>
      <c r="Z203" s="24">
        <v>23.998076923076923</v>
      </c>
      <c r="AA203" s="24">
        <v>24.046153846153846</v>
      </c>
      <c r="AB203" s="24">
        <v>23.998076923076923</v>
      </c>
      <c r="AC203" s="24">
        <v>24.046153846153846</v>
      </c>
      <c r="AD203" t="str">
        <v>U1588D-36</v>
      </c>
      <c r="AE203" s="24">
        <v>7.6909999999999998</v>
      </c>
      <c r="AF203" s="24">
        <v>2.0310000000000001</v>
      </c>
      <c r="AG203" s="24">
        <v>26.029076923076921</v>
      </c>
      <c r="AH203" s="24">
        <v>26.077153846153845</v>
      </c>
      <c r="AI203" s="24">
        <v>26.029076923076921</v>
      </c>
      <c r="AJ203" s="24">
        <v>26.077153846153845</v>
      </c>
      <c r="AK203" s="38">
        <v>0</v>
      </c>
      <c r="AL203" s="38">
        <v>0</v>
      </c>
    </row>
    <row r="204" spans="1:38" x14ac:dyDescent="0.15">
      <c r="A204" t="str">
        <v>U1588A-27-CC</v>
      </c>
      <c r="B204">
        <v>237.44</v>
      </c>
      <c r="C204" t="str">
        <v>U1588A-4-2</v>
      </c>
      <c r="D204" s="31">
        <v>22.68</v>
      </c>
      <c r="E204" s="29">
        <v>143</v>
      </c>
      <c r="F204" s="29">
        <v>148</v>
      </c>
      <c r="G204" s="24">
        <v>24.11</v>
      </c>
      <c r="H204" s="24">
        <v>24.16</v>
      </c>
      <c r="I204" s="24">
        <v>24.11</v>
      </c>
      <c r="J204" s="24">
        <v>24.16</v>
      </c>
      <c r="K204" s="18">
        <v>0</v>
      </c>
      <c r="L204" s="18">
        <v>0</v>
      </c>
      <c r="M204" t="str">
        <v>U1588D-36</v>
      </c>
      <c r="N204">
        <v>208.1</v>
      </c>
      <c r="O204">
        <v>4.8</v>
      </c>
      <c r="P204">
        <v>6.71</v>
      </c>
      <c r="Q204">
        <v>140</v>
      </c>
      <c r="R204" s="24">
        <v>0.71535022354694489</v>
      </c>
      <c r="S204" s="24">
        <v>0.7142857142857143</v>
      </c>
      <c r="T204" t="str">
        <v>U1588A-4</v>
      </c>
      <c r="U204" s="24">
        <v>0.96153846153846145</v>
      </c>
      <c r="V204" s="24">
        <v>0.96153846153846156</v>
      </c>
      <c r="W204" s="29">
        <v>21.2</v>
      </c>
      <c r="X204" s="24">
        <v>2.91</v>
      </c>
      <c r="Y204" s="24">
        <v>2.9600000000000009</v>
      </c>
      <c r="Z204" s="24">
        <v>23.998076923076923</v>
      </c>
      <c r="AA204" s="24">
        <v>24.046153846153846</v>
      </c>
      <c r="AB204" s="24">
        <v>23.998076923076923</v>
      </c>
      <c r="AC204" s="24">
        <v>24.046153846153846</v>
      </c>
      <c r="AD204" t="str">
        <v>U1588D-37</v>
      </c>
      <c r="AE204" s="24">
        <v>8.2949999999999999</v>
      </c>
      <c r="AF204" s="24">
        <v>2.0310000000000001</v>
      </c>
      <c r="AG204" s="24">
        <v>26.029076923076921</v>
      </c>
      <c r="AH204" s="24">
        <v>26.077153846153845</v>
      </c>
      <c r="AI204" s="24">
        <v>26.029076923076921</v>
      </c>
      <c r="AJ204" s="24">
        <v>26.077153846153845</v>
      </c>
      <c r="AK204" s="38">
        <v>0</v>
      </c>
      <c r="AL204" s="38">
        <v>0</v>
      </c>
    </row>
    <row r="205" spans="1:38" x14ac:dyDescent="0.15">
      <c r="A205" t="str">
        <v>U1588A-28-1</v>
      </c>
      <c r="B205">
        <v>236.6</v>
      </c>
      <c r="C205" t="str">
        <v>U1588A-4-2</v>
      </c>
      <c r="D205" s="31">
        <v>22.68</v>
      </c>
      <c r="E205" s="29">
        <v>143</v>
      </c>
      <c r="F205" s="29">
        <v>148</v>
      </c>
      <c r="G205" s="24">
        <v>24.11</v>
      </c>
      <c r="H205" s="24">
        <v>24.16</v>
      </c>
      <c r="I205" s="24">
        <v>24.11</v>
      </c>
      <c r="J205" s="24">
        <v>24.16</v>
      </c>
      <c r="K205" s="18">
        <v>0</v>
      </c>
      <c r="L205" s="18">
        <v>0</v>
      </c>
      <c r="M205" t="str">
        <v>U1588D-37</v>
      </c>
      <c r="N205">
        <v>212.9</v>
      </c>
      <c r="O205">
        <v>4.9000000000000004</v>
      </c>
      <c r="P205">
        <v>7.83</v>
      </c>
      <c r="Q205">
        <v>160</v>
      </c>
      <c r="R205" s="24">
        <v>0.62579821200510855</v>
      </c>
      <c r="S205" s="24">
        <v>0.625</v>
      </c>
      <c r="T205" t="str">
        <v>U1588A-4</v>
      </c>
      <c r="U205" s="24">
        <v>0.96153846153846145</v>
      </c>
      <c r="V205" s="24">
        <v>0.96153846153846156</v>
      </c>
      <c r="W205" s="29">
        <v>21.2</v>
      </c>
      <c r="X205" s="24">
        <v>2.91</v>
      </c>
      <c r="Y205" s="24">
        <v>2.9600000000000009</v>
      </c>
      <c r="Z205" s="24">
        <v>23.998076923076923</v>
      </c>
      <c r="AA205" s="24">
        <v>24.046153846153846</v>
      </c>
      <c r="AB205" s="24">
        <v>23.998076923076923</v>
      </c>
      <c r="AC205" s="24">
        <v>24.046153846153846</v>
      </c>
      <c r="AD205" t="str">
        <v>U1588D-38</v>
      </c>
      <c r="AE205" s="24">
        <v>8.5470000000000006</v>
      </c>
      <c r="AF205" s="24">
        <v>2.0310000000000001</v>
      </c>
      <c r="AG205" s="24">
        <v>26.029076923076921</v>
      </c>
      <c r="AH205" s="24">
        <v>26.077153846153845</v>
      </c>
      <c r="AI205" s="24">
        <v>26.029076923076921</v>
      </c>
      <c r="AJ205" s="24">
        <v>26.077153846153845</v>
      </c>
      <c r="AK205" s="38">
        <v>0</v>
      </c>
      <c r="AL205" s="38">
        <v>0</v>
      </c>
    </row>
    <row r="206" spans="1:38" x14ac:dyDescent="0.15">
      <c r="A206" t="str">
        <v>U1588A-28-2</v>
      </c>
      <c r="B206">
        <v>238.05</v>
      </c>
      <c r="C206" t="str">
        <v>U1588A-4-2</v>
      </c>
      <c r="D206" s="31">
        <v>22.68</v>
      </c>
      <c r="E206" s="29">
        <v>143</v>
      </c>
      <c r="F206" s="29">
        <v>148</v>
      </c>
      <c r="G206" s="24">
        <v>24.11</v>
      </c>
      <c r="H206" s="24">
        <v>24.16</v>
      </c>
      <c r="I206" s="24">
        <v>24.11</v>
      </c>
      <c r="J206" s="24">
        <v>24.16</v>
      </c>
      <c r="K206" s="18">
        <v>0</v>
      </c>
      <c r="L206" s="18">
        <v>0</v>
      </c>
      <c r="M206" t="str">
        <v>U1588D-38</v>
      </c>
      <c r="N206">
        <v>217.8</v>
      </c>
      <c r="O206">
        <v>4.8</v>
      </c>
      <c r="P206">
        <v>7.46</v>
      </c>
      <c r="Q206">
        <v>155</v>
      </c>
      <c r="R206" s="24">
        <v>0.64343163538873993</v>
      </c>
      <c r="S206" s="24">
        <v>0.64516129032258063</v>
      </c>
      <c r="T206" t="str">
        <v>U1588A-4</v>
      </c>
      <c r="U206" s="24">
        <v>0.96153846153846145</v>
      </c>
      <c r="V206" s="24">
        <v>0.96153846153846156</v>
      </c>
      <c r="W206" s="29">
        <v>21.2</v>
      </c>
      <c r="X206" s="24">
        <v>2.91</v>
      </c>
      <c r="Y206" s="24">
        <v>2.9600000000000009</v>
      </c>
      <c r="Z206" s="24">
        <v>23.998076923076923</v>
      </c>
      <c r="AA206" s="24">
        <v>24.046153846153846</v>
      </c>
      <c r="AB206" s="24">
        <v>23.998076923076923</v>
      </c>
      <c r="AC206" s="24">
        <v>24.046153846153846</v>
      </c>
      <c r="AD206" t="str">
        <v>U1588D-39</v>
      </c>
      <c r="AE206" s="24">
        <v>9.4030000000000005</v>
      </c>
      <c r="AF206" s="24">
        <v>2.0310000000000001</v>
      </c>
      <c r="AG206" s="24">
        <v>26.029076923076921</v>
      </c>
      <c r="AH206" s="24">
        <v>26.077153846153845</v>
      </c>
      <c r="AI206" s="24">
        <v>26.029076923076921</v>
      </c>
      <c r="AJ206" s="24">
        <v>26.077153846153845</v>
      </c>
      <c r="AK206" s="38">
        <v>0</v>
      </c>
      <c r="AL206" s="38">
        <v>0</v>
      </c>
    </row>
    <row r="207" spans="1:38" x14ac:dyDescent="0.15">
      <c r="A207" t="str">
        <v>U1588A-28-3</v>
      </c>
      <c r="B207">
        <v>239.51</v>
      </c>
      <c r="C207" t="str">
        <v>U1588A-4-2</v>
      </c>
      <c r="D207" s="31">
        <v>22.68</v>
      </c>
      <c r="E207" s="29">
        <v>143</v>
      </c>
      <c r="F207" s="29">
        <v>148</v>
      </c>
      <c r="G207" s="24">
        <v>24.11</v>
      </c>
      <c r="H207" s="24">
        <v>24.16</v>
      </c>
      <c r="I207" s="24">
        <v>24.11</v>
      </c>
      <c r="J207" s="24">
        <v>24.16</v>
      </c>
      <c r="K207" s="18">
        <v>0</v>
      </c>
      <c r="L207" s="18">
        <v>0</v>
      </c>
      <c r="M207" t="str">
        <v>U1588D-39</v>
      </c>
      <c r="N207">
        <v>222.6</v>
      </c>
      <c r="O207">
        <v>4.9000000000000004</v>
      </c>
      <c r="P207">
        <v>8.0299999999999994</v>
      </c>
      <c r="Q207">
        <v>164</v>
      </c>
      <c r="R207" s="24">
        <v>0.61021170610211717</v>
      </c>
      <c r="S207" s="24">
        <v>0.6097560975609756</v>
      </c>
      <c r="T207" t="str">
        <v>U1588A-4</v>
      </c>
      <c r="U207" s="24">
        <v>0.96153846153846145</v>
      </c>
      <c r="V207" s="24">
        <v>0.96153846153846156</v>
      </c>
      <c r="W207" s="29">
        <v>21.2</v>
      </c>
      <c r="X207" s="24">
        <v>2.91</v>
      </c>
      <c r="Y207" s="24">
        <v>2.9600000000000009</v>
      </c>
      <c r="Z207" s="24">
        <v>23.998076923076923</v>
      </c>
      <c r="AA207" s="24">
        <v>24.046153846153846</v>
      </c>
      <c r="AB207" s="24">
        <v>23.998076923076923</v>
      </c>
      <c r="AC207" s="24">
        <v>24.046153846153846</v>
      </c>
      <c r="AD207" t="str">
        <v>U1588D-40</v>
      </c>
      <c r="AE207" s="24">
        <v>10.334</v>
      </c>
      <c r="AF207" s="24">
        <v>2.0310000000000001</v>
      </c>
      <c r="AG207" s="24">
        <v>26.029076923076921</v>
      </c>
      <c r="AH207" s="24">
        <v>26.077153846153845</v>
      </c>
      <c r="AI207" s="24">
        <v>26.029076923076921</v>
      </c>
      <c r="AJ207" s="24">
        <v>26.077153846153845</v>
      </c>
      <c r="AK207" s="38">
        <v>0</v>
      </c>
      <c r="AL207" s="38">
        <v>0</v>
      </c>
    </row>
    <row r="208" spans="1:38" x14ac:dyDescent="0.15">
      <c r="A208" t="str">
        <v>U1588A-28-4</v>
      </c>
      <c r="B208">
        <v>240.97</v>
      </c>
      <c r="C208" t="str">
        <v>U1588A-4-2</v>
      </c>
      <c r="D208" s="31">
        <v>22.68</v>
      </c>
      <c r="E208" s="29">
        <v>143</v>
      </c>
      <c r="F208" s="29">
        <v>148</v>
      </c>
      <c r="G208" s="24">
        <v>24.11</v>
      </c>
      <c r="H208" s="24">
        <v>24.16</v>
      </c>
      <c r="I208" s="24">
        <v>24.11</v>
      </c>
      <c r="J208" s="24">
        <v>24.16</v>
      </c>
      <c r="K208" s="18">
        <v>0</v>
      </c>
      <c r="L208" s="18">
        <v>0</v>
      </c>
      <c r="M208" t="str">
        <v>U1588D-40</v>
      </c>
      <c r="N208">
        <v>227.5</v>
      </c>
      <c r="O208">
        <v>4.8</v>
      </c>
      <c r="P208">
        <v>8.1300000000000008</v>
      </c>
      <c r="Q208">
        <v>169</v>
      </c>
      <c r="R208" s="24">
        <v>0.59040590405904048</v>
      </c>
      <c r="S208" s="24">
        <v>0.59171597633136097</v>
      </c>
      <c r="T208" t="str">
        <v>U1588A-4</v>
      </c>
      <c r="U208" s="24">
        <v>0.96153846153846145</v>
      </c>
      <c r="V208" s="24">
        <v>0.96153846153846156</v>
      </c>
      <c r="W208" s="29">
        <v>21.2</v>
      </c>
      <c r="X208" s="24">
        <v>2.91</v>
      </c>
      <c r="Y208" s="24">
        <v>2.9600000000000009</v>
      </c>
      <c r="Z208" s="24">
        <v>23.998076923076923</v>
      </c>
      <c r="AA208" s="24">
        <v>24.046153846153846</v>
      </c>
      <c r="AB208" s="24">
        <v>23.998076923076923</v>
      </c>
      <c r="AC208" s="24">
        <v>24.046153846153846</v>
      </c>
      <c r="AD208" t="str">
        <v>U1588D-41</v>
      </c>
      <c r="AE208" s="24">
        <v>10.41</v>
      </c>
      <c r="AF208" s="24">
        <v>2.0310000000000001</v>
      </c>
      <c r="AG208" s="24">
        <v>26.029076923076921</v>
      </c>
      <c r="AH208" s="24">
        <v>26.077153846153845</v>
      </c>
      <c r="AI208" s="24">
        <v>26.029076923076921</v>
      </c>
      <c r="AJ208" s="24">
        <v>26.077153846153845</v>
      </c>
      <c r="AK208" s="38">
        <v>0</v>
      </c>
      <c r="AL208" s="38">
        <v>0</v>
      </c>
    </row>
    <row r="209" spans="1:38" x14ac:dyDescent="0.15">
      <c r="A209" t="str">
        <v>U1588A-28-CC</v>
      </c>
      <c r="B209">
        <v>242.47</v>
      </c>
      <c r="C209" t="str">
        <v>U1588A-4-2</v>
      </c>
      <c r="D209" s="31">
        <v>22.68</v>
      </c>
      <c r="E209" s="29">
        <v>143</v>
      </c>
      <c r="F209" s="29">
        <v>148</v>
      </c>
      <c r="G209" s="24">
        <v>24.11</v>
      </c>
      <c r="H209" s="24">
        <v>24.16</v>
      </c>
      <c r="I209" s="24">
        <v>24.11</v>
      </c>
      <c r="J209" s="24">
        <v>24.16</v>
      </c>
      <c r="K209" s="18">
        <v>0</v>
      </c>
      <c r="L209" s="18">
        <v>0</v>
      </c>
      <c r="M209" t="str">
        <v>U1588D-41</v>
      </c>
      <c r="N209">
        <v>232.3</v>
      </c>
      <c r="O209">
        <v>4.9000000000000004</v>
      </c>
      <c r="P209">
        <v>6.61</v>
      </c>
      <c r="Q209">
        <v>135</v>
      </c>
      <c r="R209" s="24">
        <v>0.74130105900151289</v>
      </c>
      <c r="S209" s="24">
        <v>0.7407407407407407</v>
      </c>
      <c r="T209" t="str">
        <v>U1588A-4</v>
      </c>
      <c r="U209" s="24">
        <v>0.96153846153846145</v>
      </c>
      <c r="V209" s="24">
        <v>0.96153846153846156</v>
      </c>
      <c r="W209" s="29">
        <v>21.2</v>
      </c>
      <c r="X209" s="24">
        <v>2.91</v>
      </c>
      <c r="Y209" s="24">
        <v>2.9600000000000009</v>
      </c>
      <c r="Z209" s="24">
        <v>23.998076923076923</v>
      </c>
      <c r="AA209" s="24">
        <v>24.046153846153846</v>
      </c>
      <c r="AB209" s="24">
        <v>23.998076923076923</v>
      </c>
      <c r="AC209" s="24">
        <v>24.046153846153846</v>
      </c>
      <c r="AD209" t="str">
        <v>U1588D-42</v>
      </c>
      <c r="AE209" s="24">
        <v>10.284000000000001</v>
      </c>
      <c r="AF209" s="24">
        <v>2.0310000000000001</v>
      </c>
      <c r="AG209" s="24">
        <v>26.029076923076921</v>
      </c>
      <c r="AH209" s="24">
        <v>26.077153846153845</v>
      </c>
      <c r="AI209" s="24">
        <v>26.029076923076921</v>
      </c>
      <c r="AJ209" s="24">
        <v>26.077153846153845</v>
      </c>
      <c r="AK209" s="38">
        <v>0</v>
      </c>
      <c r="AL209" s="38">
        <v>0</v>
      </c>
    </row>
    <row r="210" spans="1:38" x14ac:dyDescent="0.15">
      <c r="A210" t="str">
        <v>U1588A-29-1</v>
      </c>
      <c r="B210">
        <v>241.5</v>
      </c>
      <c r="C210" t="str">
        <v>U1588A-4-2</v>
      </c>
      <c r="D210" s="31">
        <v>22.68</v>
      </c>
      <c r="E210" s="29">
        <v>143</v>
      </c>
      <c r="F210" s="29">
        <v>148</v>
      </c>
      <c r="G210" s="24">
        <v>24.11</v>
      </c>
      <c r="H210" s="24">
        <v>24.16</v>
      </c>
      <c r="I210" s="24">
        <v>24.11</v>
      </c>
      <c r="J210" s="24">
        <v>24.16</v>
      </c>
      <c r="K210" s="18">
        <v>0</v>
      </c>
      <c r="L210" s="18">
        <v>0</v>
      </c>
      <c r="M210" t="str">
        <v>U1588D-42</v>
      </c>
      <c r="N210">
        <v>237.2</v>
      </c>
      <c r="O210">
        <v>4.8</v>
      </c>
      <c r="P210">
        <v>6.18</v>
      </c>
      <c r="Q210">
        <v>129</v>
      </c>
      <c r="R210" s="24">
        <v>0.77669902912621358</v>
      </c>
      <c r="S210" s="24">
        <v>0.77519379844961245</v>
      </c>
      <c r="T210" t="str">
        <v>U1588A-4</v>
      </c>
      <c r="U210" s="24">
        <v>0.96153846153846145</v>
      </c>
      <c r="V210" s="24">
        <v>0.96153846153846156</v>
      </c>
      <c r="W210" s="29">
        <v>21.2</v>
      </c>
      <c r="X210" s="24">
        <v>2.91</v>
      </c>
      <c r="Y210" s="24">
        <v>2.9600000000000009</v>
      </c>
      <c r="Z210" s="24">
        <v>23.998076923076923</v>
      </c>
      <c r="AA210" s="24">
        <v>24.046153846153846</v>
      </c>
      <c r="AB210" s="24">
        <v>23.998076923076923</v>
      </c>
      <c r="AC210" s="24">
        <v>24.046153846153846</v>
      </c>
      <c r="AD210" t="str">
        <v>U1588D-43</v>
      </c>
      <c r="AE210" s="24">
        <v>10.662000000000001</v>
      </c>
      <c r="AF210" s="24">
        <v>2.0310000000000001</v>
      </c>
      <c r="AG210" s="24">
        <v>26.029076923076921</v>
      </c>
      <c r="AH210" s="24">
        <v>26.077153846153845</v>
      </c>
      <c r="AI210" s="24">
        <v>26.029076923076921</v>
      </c>
      <c r="AJ210" s="24">
        <v>26.077153846153845</v>
      </c>
      <c r="AK210" s="38">
        <v>0</v>
      </c>
      <c r="AL210" s="38">
        <v>0</v>
      </c>
    </row>
    <row r="211" spans="1:38" x14ac:dyDescent="0.15">
      <c r="A211" t="str">
        <v>U1588A-29-2</v>
      </c>
      <c r="B211">
        <v>242.96</v>
      </c>
      <c r="C211" t="str">
        <v>U1588A-4-3</v>
      </c>
      <c r="D211" s="31">
        <v>24.16</v>
      </c>
      <c r="E211" s="29">
        <v>68</v>
      </c>
      <c r="F211" s="29">
        <v>70</v>
      </c>
      <c r="G211" s="24">
        <v>24.84</v>
      </c>
      <c r="H211" s="24">
        <v>24.86</v>
      </c>
      <c r="I211" s="24">
        <v>24.84</v>
      </c>
      <c r="J211" s="24">
        <v>24.86</v>
      </c>
      <c r="K211" s="18">
        <v>0</v>
      </c>
      <c r="L211" s="18">
        <v>0</v>
      </c>
      <c r="M211" t="str">
        <v>U1588D-43</v>
      </c>
      <c r="N211">
        <v>242</v>
      </c>
      <c r="O211">
        <v>4.9000000000000004</v>
      </c>
      <c r="P211">
        <v>7.37</v>
      </c>
      <c r="Q211">
        <v>150</v>
      </c>
      <c r="R211" s="24">
        <v>0.6648575305291724</v>
      </c>
      <c r="S211" s="24">
        <v>0.66666666666666663</v>
      </c>
      <c r="T211" t="str">
        <v>U1588A-4</v>
      </c>
      <c r="U211" s="24">
        <v>0.96153846153846145</v>
      </c>
      <c r="V211" s="24">
        <v>0.96153846153846156</v>
      </c>
      <c r="W211" s="29">
        <v>21.2</v>
      </c>
      <c r="X211" s="24">
        <v>3.6400000000000006</v>
      </c>
      <c r="Y211" s="24">
        <v>3.66</v>
      </c>
      <c r="Z211" s="24">
        <v>24.7</v>
      </c>
      <c r="AA211" s="24">
        <v>24.719230769230769</v>
      </c>
      <c r="AB211" s="24">
        <v>24.7</v>
      </c>
      <c r="AC211" s="24">
        <v>24.719230769230769</v>
      </c>
      <c r="AD211" t="str">
        <v>U1588D-44</v>
      </c>
      <c r="AE211" s="24">
        <v>10.686999999999999</v>
      </c>
      <c r="AF211" s="24">
        <v>2.0310000000000001</v>
      </c>
      <c r="AG211" s="24">
        <v>26.730999999999998</v>
      </c>
      <c r="AH211" s="24">
        <v>26.750230769230768</v>
      </c>
      <c r="AI211" s="24">
        <v>26.730999999999998</v>
      </c>
      <c r="AJ211" s="24">
        <v>26.750230769230768</v>
      </c>
      <c r="AK211" s="38">
        <v>0</v>
      </c>
      <c r="AL211" s="38">
        <v>0</v>
      </c>
    </row>
    <row r="212" spans="1:38" x14ac:dyDescent="0.15">
      <c r="A212" t="str">
        <v>U1588A-29-3</v>
      </c>
      <c r="B212">
        <v>244.42</v>
      </c>
      <c r="C212" t="str">
        <v>U1588A-4-3</v>
      </c>
      <c r="D212" s="31">
        <v>24.16</v>
      </c>
      <c r="E212" s="29">
        <v>75</v>
      </c>
      <c r="F212" s="29">
        <v>75</v>
      </c>
      <c r="G212" s="24">
        <v>24.91</v>
      </c>
      <c r="H212" s="24">
        <v>24.91</v>
      </c>
      <c r="I212" s="24">
        <v>24.91</v>
      </c>
      <c r="J212" s="24">
        <v>24.91</v>
      </c>
      <c r="K212" s="18">
        <v>0</v>
      </c>
      <c r="L212" s="18">
        <v>0</v>
      </c>
      <c r="M212" t="str">
        <v>U1588D-44</v>
      </c>
      <c r="N212">
        <v>246.9</v>
      </c>
      <c r="O212">
        <v>4.8</v>
      </c>
      <c r="P212">
        <v>7.13</v>
      </c>
      <c r="Q212">
        <v>149</v>
      </c>
      <c r="R212" s="24">
        <v>0.67321178120617109</v>
      </c>
      <c r="S212" s="24">
        <v>0.67114093959731547</v>
      </c>
      <c r="T212" t="str">
        <v>U1588A-4</v>
      </c>
      <c r="U212" s="24">
        <v>0.96153846153846145</v>
      </c>
      <c r="V212" s="24">
        <v>0.96153846153846156</v>
      </c>
      <c r="W212" s="29">
        <v>21.2</v>
      </c>
      <c r="X212" s="24">
        <v>3.7100000000000009</v>
      </c>
      <c r="Y212" s="24">
        <v>3.7100000000000009</v>
      </c>
      <c r="Z212" s="24">
        <v>24.767307692307693</v>
      </c>
      <c r="AA212" s="24">
        <v>24.767307692307693</v>
      </c>
      <c r="AB212" s="24">
        <v>24.767307692307693</v>
      </c>
      <c r="AC212" s="24">
        <v>24.767307692307693</v>
      </c>
      <c r="AD212" t="str">
        <v>U1588D-45</v>
      </c>
      <c r="AE212" s="24">
        <v>10.510999999999999</v>
      </c>
      <c r="AF212" s="24">
        <v>2.0310000000000001</v>
      </c>
      <c r="AG212" s="24">
        <v>26.798307692307691</v>
      </c>
      <c r="AH212" s="24">
        <v>26.798307692307691</v>
      </c>
      <c r="AI212" s="24">
        <v>26.798307692307691</v>
      </c>
      <c r="AJ212" s="24">
        <v>26.798307692307691</v>
      </c>
      <c r="AK212" s="38">
        <v>0</v>
      </c>
      <c r="AL212" s="38">
        <v>0</v>
      </c>
    </row>
    <row r="213" spans="1:38" x14ac:dyDescent="0.15">
      <c r="A213" t="str">
        <v>U1588A-29-4</v>
      </c>
      <c r="B213">
        <v>245.88</v>
      </c>
      <c r="C213" t="str">
        <v>U1588A-4-3</v>
      </c>
      <c r="D213" s="31">
        <v>24.16</v>
      </c>
      <c r="E213" s="29">
        <v>143</v>
      </c>
      <c r="F213" s="29">
        <v>148</v>
      </c>
      <c r="G213" s="24">
        <v>25.59</v>
      </c>
      <c r="H213" s="24">
        <v>25.64</v>
      </c>
      <c r="I213" s="24">
        <v>25.59</v>
      </c>
      <c r="J213" s="24">
        <v>25.64</v>
      </c>
      <c r="K213" s="18">
        <v>0</v>
      </c>
      <c r="L213" s="18">
        <v>0</v>
      </c>
      <c r="M213" t="str">
        <v>U1588D-45</v>
      </c>
      <c r="N213">
        <v>251.7</v>
      </c>
      <c r="O213">
        <v>4.9000000000000004</v>
      </c>
      <c r="P213">
        <v>5.91</v>
      </c>
      <c r="Q213">
        <v>121</v>
      </c>
      <c r="R213" s="24">
        <v>0.82910321489001693</v>
      </c>
      <c r="S213" s="24">
        <v>0.82644628099173556</v>
      </c>
      <c r="T213" t="str">
        <v>U1588A-4</v>
      </c>
      <c r="U213" s="24">
        <v>0.96153846153846145</v>
      </c>
      <c r="V213" s="24">
        <v>0.96153846153846156</v>
      </c>
      <c r="W213" s="29">
        <v>21.2</v>
      </c>
      <c r="X213" s="24">
        <v>4.3900000000000006</v>
      </c>
      <c r="Y213" s="24">
        <v>4.4400000000000013</v>
      </c>
      <c r="Z213" s="24">
        <v>25.421153846153846</v>
      </c>
      <c r="AA213" s="24">
        <v>25.469230769230769</v>
      </c>
      <c r="AB213" s="24">
        <v>25.421153846153846</v>
      </c>
      <c r="AC213" s="24">
        <v>25.469230769230769</v>
      </c>
      <c r="AD213" t="str">
        <v>U1588D-46</v>
      </c>
      <c r="AE213" s="24">
        <v>10.712999999999999</v>
      </c>
      <c r="AF213" s="24">
        <v>2.0310000000000001</v>
      </c>
      <c r="AG213" s="24">
        <v>27.452153846153845</v>
      </c>
      <c r="AH213" s="24">
        <v>27.500230769230768</v>
      </c>
      <c r="AI213" s="24">
        <v>27.452153846153845</v>
      </c>
      <c r="AJ213" s="24">
        <v>27.500230769230768</v>
      </c>
      <c r="AK213" s="38">
        <v>0</v>
      </c>
      <c r="AL213" s="38">
        <v>0</v>
      </c>
    </row>
    <row r="214" spans="1:38" x14ac:dyDescent="0.15">
      <c r="A214" t="str">
        <v>U1588A-29-5</v>
      </c>
      <c r="B214">
        <v>247.15</v>
      </c>
      <c r="C214" t="str">
        <v>U1588A-4-3</v>
      </c>
      <c r="D214" s="31">
        <v>24.16</v>
      </c>
      <c r="E214" s="29">
        <v>143</v>
      </c>
      <c r="F214" s="29">
        <v>148</v>
      </c>
      <c r="G214" s="24">
        <v>25.59</v>
      </c>
      <c r="H214" s="24">
        <v>25.64</v>
      </c>
      <c r="I214" s="24">
        <v>25.59</v>
      </c>
      <c r="J214" s="24">
        <v>25.64</v>
      </c>
      <c r="K214" s="18">
        <v>0</v>
      </c>
      <c r="L214" s="18">
        <v>0</v>
      </c>
      <c r="M214" t="str">
        <v>U1588D-46</v>
      </c>
      <c r="N214">
        <v>256.60000000000002</v>
      </c>
      <c r="O214">
        <v>4.8</v>
      </c>
      <c r="P214">
        <v>6.82</v>
      </c>
      <c r="Q214">
        <v>142</v>
      </c>
      <c r="R214" s="24">
        <v>0.70381231671554245</v>
      </c>
      <c r="S214" s="24">
        <v>0.70422535211267601</v>
      </c>
      <c r="T214" t="str">
        <v>U1588A-4</v>
      </c>
      <c r="U214" s="24">
        <v>0.96153846153846145</v>
      </c>
      <c r="V214" s="24">
        <v>0.96153846153846156</v>
      </c>
      <c r="W214" s="29">
        <v>21.2</v>
      </c>
      <c r="X214" s="24">
        <v>4.3900000000000006</v>
      </c>
      <c r="Y214" s="24">
        <v>4.4400000000000013</v>
      </c>
      <c r="Z214" s="24">
        <v>25.421153846153846</v>
      </c>
      <c r="AA214" s="24">
        <v>25.469230769230769</v>
      </c>
      <c r="AB214" s="24">
        <v>25.421153846153846</v>
      </c>
      <c r="AC214" s="24">
        <v>25.469230769230769</v>
      </c>
      <c r="AD214" t="str">
        <v>U1588D-47</v>
      </c>
      <c r="AE214" s="24">
        <v>11.141</v>
      </c>
      <c r="AF214" s="24">
        <v>2.0310000000000001</v>
      </c>
      <c r="AG214" s="24">
        <v>27.452153846153845</v>
      </c>
      <c r="AH214" s="24">
        <v>27.500230769230768</v>
      </c>
      <c r="AI214" s="24">
        <v>27.452153846153845</v>
      </c>
      <c r="AJ214" s="24">
        <v>27.500230769230768</v>
      </c>
      <c r="AK214" s="38">
        <v>0</v>
      </c>
      <c r="AL214" s="38">
        <v>0</v>
      </c>
    </row>
    <row r="215" spans="1:38" x14ac:dyDescent="0.15">
      <c r="A215" t="str">
        <v>U1588A-29-CC</v>
      </c>
      <c r="B215">
        <v>247.67</v>
      </c>
      <c r="C215" t="str">
        <v>U1588A-4-3</v>
      </c>
      <c r="D215" s="31">
        <v>24.16</v>
      </c>
      <c r="E215" s="29">
        <v>143</v>
      </c>
      <c r="F215" s="29">
        <v>148</v>
      </c>
      <c r="G215" s="24">
        <v>25.59</v>
      </c>
      <c r="H215" s="24">
        <v>25.64</v>
      </c>
      <c r="I215" s="24">
        <v>25.59</v>
      </c>
      <c r="J215" s="24">
        <v>25.64</v>
      </c>
      <c r="K215" s="18">
        <v>0</v>
      </c>
      <c r="L215" s="18">
        <v>0</v>
      </c>
      <c r="M215" t="str">
        <v>U1588D-47</v>
      </c>
      <c r="N215">
        <v>261.39999999999998</v>
      </c>
      <c r="O215">
        <v>6</v>
      </c>
      <c r="P215">
        <v>7.65</v>
      </c>
      <c r="Q215">
        <v>128</v>
      </c>
      <c r="R215" s="24">
        <v>0.78431372549019607</v>
      </c>
      <c r="S215" s="24">
        <v>0.78125</v>
      </c>
      <c r="T215" t="str">
        <v>U1588A-4</v>
      </c>
      <c r="U215" s="24">
        <v>0.96153846153846145</v>
      </c>
      <c r="V215" s="24">
        <v>0.96153846153846156</v>
      </c>
      <c r="W215" s="29">
        <v>21.2</v>
      </c>
      <c r="X215" s="24">
        <v>4.3900000000000006</v>
      </c>
      <c r="Y215" s="24">
        <v>4.4400000000000013</v>
      </c>
      <c r="Z215" s="24">
        <v>25.421153846153846</v>
      </c>
      <c r="AA215" s="24">
        <v>25.469230769230769</v>
      </c>
      <c r="AB215" s="24">
        <v>25.421153846153846</v>
      </c>
      <c r="AC215" s="24">
        <v>25.469230769230769</v>
      </c>
      <c r="AD215" t="str">
        <v>U1588D-48</v>
      </c>
      <c r="AE215" s="24">
        <v>10.612</v>
      </c>
      <c r="AF215" s="24">
        <v>2.0310000000000001</v>
      </c>
      <c r="AG215" s="24">
        <v>27.452153846153845</v>
      </c>
      <c r="AH215" s="24">
        <v>27.500230769230768</v>
      </c>
      <c r="AI215" s="24">
        <v>27.452153846153845</v>
      </c>
      <c r="AJ215" s="24">
        <v>27.500230769230768</v>
      </c>
      <c r="AK215" s="38">
        <v>0</v>
      </c>
      <c r="AL215" s="38">
        <v>0</v>
      </c>
    </row>
    <row r="216" spans="1:38" x14ac:dyDescent="0.15">
      <c r="A216" t="str">
        <v>U1588A-30-1</v>
      </c>
      <c r="B216">
        <v>246.3</v>
      </c>
      <c r="C216" t="str">
        <v>U1588A-4-3</v>
      </c>
      <c r="D216" s="31">
        <v>24.16</v>
      </c>
      <c r="E216" s="29">
        <v>143</v>
      </c>
      <c r="F216" s="29">
        <v>148</v>
      </c>
      <c r="G216" s="24">
        <v>25.59</v>
      </c>
      <c r="H216" s="24">
        <v>25.64</v>
      </c>
      <c r="I216" s="24">
        <v>25.59</v>
      </c>
      <c r="J216" s="24">
        <v>25.64</v>
      </c>
      <c r="K216" s="18">
        <v>0</v>
      </c>
      <c r="L216" s="18">
        <v>0</v>
      </c>
      <c r="M216" t="str">
        <v>U1588D-48</v>
      </c>
      <c r="N216">
        <v>267.39999999999998</v>
      </c>
      <c r="O216">
        <v>4.8</v>
      </c>
      <c r="P216">
        <v>5.97</v>
      </c>
      <c r="Q216">
        <v>124</v>
      </c>
      <c r="R216" s="24">
        <v>0.8040201005025126</v>
      </c>
      <c r="S216" s="24">
        <v>0.80645161290322576</v>
      </c>
      <c r="T216" t="str">
        <v>U1588A-4</v>
      </c>
      <c r="U216" s="24">
        <v>0.96153846153846145</v>
      </c>
      <c r="V216" s="24">
        <v>0.96153846153846156</v>
      </c>
      <c r="W216" s="29">
        <v>21.2</v>
      </c>
      <c r="X216" s="24">
        <v>4.3900000000000006</v>
      </c>
      <c r="Y216" s="24">
        <v>4.4400000000000013</v>
      </c>
      <c r="Z216" s="24">
        <v>25.421153846153846</v>
      </c>
      <c r="AA216" s="24">
        <v>25.469230769230769</v>
      </c>
      <c r="AB216" s="24">
        <v>25.421153846153846</v>
      </c>
      <c r="AC216" s="24">
        <v>25.469230769230769</v>
      </c>
      <c r="AD216" t="str">
        <v>U1588D-49</v>
      </c>
      <c r="AE216" s="24">
        <v>10.914999999999999</v>
      </c>
      <c r="AF216" s="24">
        <v>2.0310000000000001</v>
      </c>
      <c r="AG216" s="24">
        <v>27.452153846153845</v>
      </c>
      <c r="AH216" s="24">
        <v>27.500230769230768</v>
      </c>
      <c r="AI216" s="24">
        <v>27.452153846153845</v>
      </c>
      <c r="AJ216" s="24">
        <v>27.500230769230768</v>
      </c>
      <c r="AK216" s="38">
        <v>0</v>
      </c>
      <c r="AL216" s="38">
        <v>0</v>
      </c>
    </row>
    <row r="217" spans="1:38" x14ac:dyDescent="0.15">
      <c r="A217" t="str">
        <v>U1588A-30-2</v>
      </c>
      <c r="B217">
        <v>247.76</v>
      </c>
      <c r="C217" t="str">
        <v>U1588A-4-3</v>
      </c>
      <c r="D217" s="31">
        <v>24.16</v>
      </c>
      <c r="E217" s="29">
        <v>143</v>
      </c>
      <c r="F217" s="29">
        <v>148</v>
      </c>
      <c r="G217" s="24">
        <v>25.59</v>
      </c>
      <c r="H217" s="24">
        <v>25.64</v>
      </c>
      <c r="I217" s="24">
        <v>25.59</v>
      </c>
      <c r="J217" s="24">
        <v>25.64</v>
      </c>
      <c r="K217" s="18">
        <v>0</v>
      </c>
      <c r="L217" s="18">
        <v>0</v>
      </c>
      <c r="M217" t="str">
        <v>U1588D-49</v>
      </c>
      <c r="N217">
        <v>272.2</v>
      </c>
      <c r="O217">
        <v>4.9000000000000004</v>
      </c>
      <c r="P217">
        <v>7.37</v>
      </c>
      <c r="Q217">
        <v>150</v>
      </c>
      <c r="R217" s="24">
        <v>0.6648575305291724</v>
      </c>
      <c r="S217" s="24">
        <v>0.66666666666666663</v>
      </c>
      <c r="T217" t="str">
        <v>U1588A-4</v>
      </c>
      <c r="U217" s="24">
        <v>0.96153846153846145</v>
      </c>
      <c r="V217" s="24">
        <v>0.96153846153846156</v>
      </c>
      <c r="W217" s="29">
        <v>21.2</v>
      </c>
      <c r="X217" s="24">
        <v>4.3900000000000006</v>
      </c>
      <c r="Y217" s="24">
        <v>4.4400000000000013</v>
      </c>
      <c r="Z217" s="24">
        <v>25.421153846153846</v>
      </c>
      <c r="AA217" s="24">
        <v>25.469230769230769</v>
      </c>
      <c r="AB217" s="24">
        <v>25.421153846153846</v>
      </c>
      <c r="AC217" s="24">
        <v>25.469230769230769</v>
      </c>
      <c r="AD217" t="str">
        <v>U1588D-50</v>
      </c>
      <c r="AE217" s="24">
        <v>10.991</v>
      </c>
      <c r="AF217" s="24">
        <v>2.0310000000000001</v>
      </c>
      <c r="AG217" s="24">
        <v>27.452153846153845</v>
      </c>
      <c r="AH217" s="24">
        <v>27.500230769230768</v>
      </c>
      <c r="AI217" s="24">
        <v>27.452153846153845</v>
      </c>
      <c r="AJ217" s="24">
        <v>27.500230769230768</v>
      </c>
      <c r="AK217" s="38">
        <v>0</v>
      </c>
      <c r="AL217" s="38">
        <v>0</v>
      </c>
    </row>
    <row r="218" spans="1:38" x14ac:dyDescent="0.15">
      <c r="A218" t="str">
        <v>U1588A-30-3</v>
      </c>
      <c r="B218">
        <v>249.22</v>
      </c>
      <c r="C218" t="str">
        <v>U1588A-4-3</v>
      </c>
      <c r="D218" s="31">
        <v>24.16</v>
      </c>
      <c r="E218" s="29">
        <v>143</v>
      </c>
      <c r="F218" s="29">
        <v>148</v>
      </c>
      <c r="G218" s="24">
        <v>25.59</v>
      </c>
      <c r="H218" s="24">
        <v>25.64</v>
      </c>
      <c r="I218" s="24">
        <v>25.59</v>
      </c>
      <c r="J218" s="24">
        <v>25.64</v>
      </c>
      <c r="K218" s="18">
        <v>0</v>
      </c>
      <c r="L218" s="18">
        <v>0</v>
      </c>
      <c r="M218" t="str">
        <v>U1588D-50</v>
      </c>
      <c r="N218">
        <v>277.10000000000002</v>
      </c>
      <c r="O218">
        <v>4.8</v>
      </c>
      <c r="P218">
        <v>7.89</v>
      </c>
      <c r="Q218">
        <v>164</v>
      </c>
      <c r="R218" s="24">
        <v>0.60836501901140683</v>
      </c>
      <c r="S218" s="24">
        <v>0.6097560975609756</v>
      </c>
      <c r="T218" t="str">
        <v>U1588A-4</v>
      </c>
      <c r="U218" s="24">
        <v>0.96153846153846145</v>
      </c>
      <c r="V218" s="24">
        <v>0.96153846153846156</v>
      </c>
      <c r="W218" s="29">
        <v>21.2</v>
      </c>
      <c r="X218" s="24">
        <v>4.3900000000000006</v>
      </c>
      <c r="Y218" s="24">
        <v>4.4400000000000013</v>
      </c>
      <c r="Z218" s="24">
        <v>25.421153846153846</v>
      </c>
      <c r="AA218" s="24">
        <v>25.469230769230769</v>
      </c>
      <c r="AB218" s="24">
        <v>25.421153846153846</v>
      </c>
      <c r="AC218" s="24">
        <v>25.469230769230769</v>
      </c>
      <c r="AD218" t="str">
        <v>U1588D-51</v>
      </c>
      <c r="AE218" s="24">
        <v>10.765000000000001</v>
      </c>
      <c r="AF218" s="24">
        <v>2.0310000000000001</v>
      </c>
      <c r="AG218" s="24">
        <v>27.452153846153845</v>
      </c>
      <c r="AH218" s="24">
        <v>27.500230769230768</v>
      </c>
      <c r="AI218" s="24">
        <v>27.452153846153845</v>
      </c>
      <c r="AJ218" s="24">
        <v>27.500230769230768</v>
      </c>
      <c r="AK218" s="38">
        <v>0</v>
      </c>
      <c r="AL218" s="38">
        <v>0</v>
      </c>
    </row>
    <row r="219" spans="1:38" x14ac:dyDescent="0.15">
      <c r="A219" t="str">
        <v>U1588A-30-4</v>
      </c>
      <c r="B219">
        <v>250.67</v>
      </c>
      <c r="C219" t="str">
        <v>U1588A-4-3</v>
      </c>
      <c r="D219" s="31">
        <v>24.16</v>
      </c>
      <c r="E219" s="29">
        <v>143</v>
      </c>
      <c r="F219" s="29">
        <v>148</v>
      </c>
      <c r="G219" s="24">
        <v>25.59</v>
      </c>
      <c r="H219" s="24">
        <v>25.64</v>
      </c>
      <c r="I219" s="24">
        <v>25.59</v>
      </c>
      <c r="J219" s="24">
        <v>25.64</v>
      </c>
      <c r="K219" s="18">
        <v>0</v>
      </c>
      <c r="L219" s="18">
        <v>0</v>
      </c>
      <c r="M219" t="str">
        <v>U1588D-51</v>
      </c>
      <c r="N219">
        <v>281.89999999999998</v>
      </c>
      <c r="O219">
        <v>4.9000000000000004</v>
      </c>
      <c r="P219">
        <v>7.29</v>
      </c>
      <c r="Q219">
        <v>149</v>
      </c>
      <c r="R219" s="24">
        <v>0.67215363511659809</v>
      </c>
      <c r="S219" s="24">
        <v>0.67114093959731547</v>
      </c>
      <c r="T219" t="str">
        <v>U1588A-4</v>
      </c>
      <c r="U219" s="24">
        <v>0.96153846153846145</v>
      </c>
      <c r="V219" s="24">
        <v>0.96153846153846156</v>
      </c>
      <c r="W219" s="29">
        <v>21.2</v>
      </c>
      <c r="X219" s="24">
        <v>4.3900000000000006</v>
      </c>
      <c r="Y219" s="24">
        <v>4.4400000000000013</v>
      </c>
      <c r="Z219" s="24">
        <v>25.421153846153846</v>
      </c>
      <c r="AA219" s="24">
        <v>25.469230769230769</v>
      </c>
      <c r="AB219" s="24">
        <v>25.421153846153846</v>
      </c>
      <c r="AC219" s="24">
        <v>25.469230769230769</v>
      </c>
      <c r="AD219" t="str">
        <v>U1588D-52</v>
      </c>
      <c r="AE219" s="24">
        <v>10.992000000000001</v>
      </c>
      <c r="AF219" s="24">
        <v>2.0310000000000001</v>
      </c>
      <c r="AG219" s="24">
        <v>27.452153846153845</v>
      </c>
      <c r="AH219" s="24">
        <v>27.500230769230768</v>
      </c>
      <c r="AI219" s="24">
        <v>27.452153846153845</v>
      </c>
      <c r="AJ219" s="24">
        <v>27.500230769230768</v>
      </c>
      <c r="AK219" s="38">
        <v>0</v>
      </c>
      <c r="AL219" s="38">
        <v>0</v>
      </c>
    </row>
    <row r="220" spans="1:38" x14ac:dyDescent="0.15">
      <c r="A220" t="str">
        <v>U1588A-30-5</v>
      </c>
      <c r="B220">
        <v>252.13</v>
      </c>
      <c r="C220" t="str">
        <v>U1588A-4-3</v>
      </c>
      <c r="D220" s="31">
        <v>24.16</v>
      </c>
      <c r="E220" s="29">
        <v>143</v>
      </c>
      <c r="F220" s="29">
        <v>148</v>
      </c>
      <c r="G220" s="24">
        <v>25.59</v>
      </c>
      <c r="H220" s="24">
        <v>25.64</v>
      </c>
      <c r="I220" s="24">
        <v>25.59</v>
      </c>
      <c r="J220" s="24">
        <v>25.64</v>
      </c>
      <c r="K220" s="18">
        <v>0</v>
      </c>
      <c r="L220" s="18">
        <v>0</v>
      </c>
      <c r="M220" t="str">
        <v>U1588D-52</v>
      </c>
      <c r="N220">
        <v>286.8</v>
      </c>
      <c r="O220">
        <v>4.8</v>
      </c>
      <c r="P220">
        <v>5.8</v>
      </c>
      <c r="Q220">
        <v>121</v>
      </c>
      <c r="R220" s="24">
        <v>0.82758620689655171</v>
      </c>
      <c r="S220" s="24">
        <v>0.82644628099173556</v>
      </c>
      <c r="T220" t="str">
        <v>U1588A-4</v>
      </c>
      <c r="U220" s="24">
        <v>0.96153846153846145</v>
      </c>
      <c r="V220" s="24">
        <v>0.96153846153846156</v>
      </c>
      <c r="W220" s="29">
        <v>21.2</v>
      </c>
      <c r="X220" s="24">
        <v>4.3900000000000006</v>
      </c>
      <c r="Y220" s="24">
        <v>4.4400000000000013</v>
      </c>
      <c r="Z220" s="24">
        <v>25.421153846153846</v>
      </c>
      <c r="AA220" s="24">
        <v>25.469230769230769</v>
      </c>
      <c r="AB220" s="24">
        <v>25.421153846153846</v>
      </c>
      <c r="AC220" s="24">
        <v>25.469230769230769</v>
      </c>
      <c r="AD220" t="str">
        <v>U1588D-53</v>
      </c>
      <c r="AE220" s="24">
        <v>10.891</v>
      </c>
      <c r="AF220" s="24">
        <v>2.0310000000000001</v>
      </c>
      <c r="AG220" s="24">
        <v>27.452153846153845</v>
      </c>
      <c r="AH220" s="24">
        <v>27.500230769230768</v>
      </c>
      <c r="AI220" s="24">
        <v>27.452153846153845</v>
      </c>
      <c r="AJ220" s="24">
        <v>27.500230769230768</v>
      </c>
      <c r="AK220" s="38">
        <v>0</v>
      </c>
      <c r="AL220" s="38">
        <v>0</v>
      </c>
    </row>
    <row r="221" spans="1:38" x14ac:dyDescent="0.15">
      <c r="A221" t="str">
        <v>U1588A-30-CC</v>
      </c>
      <c r="B221">
        <v>252.68</v>
      </c>
      <c r="C221" t="str">
        <v>U1588A-4-3</v>
      </c>
      <c r="D221" s="31">
        <v>24.16</v>
      </c>
      <c r="E221" s="29">
        <v>143</v>
      </c>
      <c r="F221" s="29">
        <v>148</v>
      </c>
      <c r="G221" s="24">
        <v>25.59</v>
      </c>
      <c r="H221" s="24">
        <v>25.64</v>
      </c>
      <c r="I221" s="24">
        <v>25.59</v>
      </c>
      <c r="J221" s="24">
        <v>25.64</v>
      </c>
      <c r="K221" s="18">
        <v>0</v>
      </c>
      <c r="L221" s="18">
        <v>0</v>
      </c>
      <c r="M221" t="str">
        <v>U1588D-53</v>
      </c>
      <c r="N221">
        <v>291.60000000000002</v>
      </c>
      <c r="O221">
        <v>6</v>
      </c>
      <c r="P221">
        <v>7.47</v>
      </c>
      <c r="Q221">
        <v>125</v>
      </c>
      <c r="R221" s="24">
        <v>0.80321285140562249</v>
      </c>
      <c r="S221" s="24">
        <v>0.8</v>
      </c>
      <c r="T221" t="str">
        <v>U1588A-4</v>
      </c>
      <c r="U221" s="24">
        <v>0.96153846153846145</v>
      </c>
      <c r="V221" s="24">
        <v>0.96153846153846156</v>
      </c>
      <c r="W221" s="29">
        <v>21.2</v>
      </c>
      <c r="X221" s="24">
        <v>4.3900000000000006</v>
      </c>
      <c r="Y221" s="24">
        <v>4.4400000000000013</v>
      </c>
      <c r="Z221" s="24">
        <v>25.421153846153846</v>
      </c>
      <c r="AA221" s="24">
        <v>25.469230769230769</v>
      </c>
      <c r="AB221" s="24">
        <v>25.421153846153846</v>
      </c>
      <c r="AC221" s="24">
        <v>25.469230769230769</v>
      </c>
      <c r="AD221" t="str">
        <v>U1588D-54</v>
      </c>
      <c r="AE221" s="24">
        <v>10.664999999999999</v>
      </c>
      <c r="AF221" s="24">
        <v>2.0310000000000001</v>
      </c>
      <c r="AG221" s="24">
        <v>27.452153846153845</v>
      </c>
      <c r="AH221" s="24">
        <v>27.500230769230768</v>
      </c>
      <c r="AI221" s="24">
        <v>27.452153846153845</v>
      </c>
      <c r="AJ221" s="24">
        <v>27.500230769230768</v>
      </c>
      <c r="AK221" s="38">
        <v>0</v>
      </c>
      <c r="AL221" s="38">
        <v>0</v>
      </c>
    </row>
    <row r="222" spans="1:38" x14ac:dyDescent="0.15">
      <c r="A222" t="str">
        <v>U1588A-31-1</v>
      </c>
      <c r="B222">
        <v>251.2</v>
      </c>
      <c r="C222" t="str">
        <v>U1588A-4-4</v>
      </c>
      <c r="D222" s="31">
        <v>25.64</v>
      </c>
      <c r="E222" s="29">
        <v>76</v>
      </c>
      <c r="F222" s="29">
        <v>76</v>
      </c>
      <c r="G222" s="24">
        <v>26.400000000000002</v>
      </c>
      <c r="H222" s="24">
        <v>26.400000000000002</v>
      </c>
      <c r="I222" s="24">
        <v>26.4</v>
      </c>
      <c r="J222" s="24">
        <v>26.4</v>
      </c>
      <c r="K222" s="18">
        <v>-3.5527136788005009E-15</v>
      </c>
      <c r="L222" s="18">
        <v>-3.5527136788005009E-15</v>
      </c>
      <c r="M222" t="str">
        <v>U1588D-54</v>
      </c>
      <c r="N222">
        <v>297.60000000000002</v>
      </c>
      <c r="O222">
        <v>4.9000000000000004</v>
      </c>
      <c r="P222">
        <v>8.14</v>
      </c>
      <c r="Q222">
        <v>166</v>
      </c>
      <c r="R222" s="24">
        <v>0.601965601965602</v>
      </c>
      <c r="S222" s="24">
        <v>0.60240963855421692</v>
      </c>
      <c r="T222" t="str">
        <v>U1588A-4</v>
      </c>
      <c r="U222" s="24">
        <v>0.96153846153846145</v>
      </c>
      <c r="V222" s="24">
        <v>0.96153846153846156</v>
      </c>
      <c r="W222" s="29">
        <v>21.2</v>
      </c>
      <c r="X222" s="24">
        <v>5.1999999999999993</v>
      </c>
      <c r="Y222" s="24">
        <v>5.1999999999999993</v>
      </c>
      <c r="Z222" s="24">
        <v>26.2</v>
      </c>
      <c r="AA222" s="24">
        <v>26.2</v>
      </c>
      <c r="AB222" s="24">
        <v>26.2</v>
      </c>
      <c r="AC222" s="24">
        <v>26.2</v>
      </c>
      <c r="AD222" t="str">
        <v>U1588D-55</v>
      </c>
      <c r="AE222" s="24">
        <v>12.301</v>
      </c>
      <c r="AF222" s="24">
        <v>2.0310000000000001</v>
      </c>
      <c r="AG222" s="24">
        <v>28.230999999999998</v>
      </c>
      <c r="AH222" s="24">
        <v>28.230999999999998</v>
      </c>
      <c r="AI222" s="24">
        <v>28.230999999999998</v>
      </c>
      <c r="AJ222" s="24">
        <v>28.230999999999998</v>
      </c>
      <c r="AK222" s="38">
        <v>0</v>
      </c>
      <c r="AL222" s="38">
        <v>0</v>
      </c>
    </row>
    <row r="223" spans="1:38" x14ac:dyDescent="0.15">
      <c r="A223" t="str">
        <v>U1588A-31-2</v>
      </c>
      <c r="B223">
        <v>252.66</v>
      </c>
      <c r="C223" t="str">
        <v>U1588A-4-4</v>
      </c>
      <c r="D223" s="31">
        <v>25.64</v>
      </c>
      <c r="E223" s="29">
        <v>143</v>
      </c>
      <c r="F223" s="29">
        <v>148</v>
      </c>
      <c r="G223" s="24">
        <v>27.07</v>
      </c>
      <c r="H223" s="24">
        <v>27.12</v>
      </c>
      <c r="I223" s="24">
        <v>27.07</v>
      </c>
      <c r="J223" s="24">
        <v>27.12</v>
      </c>
      <c r="K223" s="18">
        <v>0</v>
      </c>
      <c r="L223" s="18">
        <v>0</v>
      </c>
      <c r="M223" t="str">
        <v>U1588D-55</v>
      </c>
      <c r="N223">
        <v>302.5</v>
      </c>
      <c r="O223">
        <v>4.8</v>
      </c>
      <c r="P223">
        <v>7.05</v>
      </c>
      <c r="Q223">
        <v>147</v>
      </c>
      <c r="R223" s="24">
        <v>0.68085106382978722</v>
      </c>
      <c r="S223" s="24">
        <v>0.68027210884353739</v>
      </c>
      <c r="T223" t="str">
        <v>U1588A-4</v>
      </c>
      <c r="U223" s="24">
        <v>0.96153846153846145</v>
      </c>
      <c r="V223" s="24">
        <v>0.96153846153846156</v>
      </c>
      <c r="W223" s="29">
        <v>21.2</v>
      </c>
      <c r="X223" s="24">
        <v>5.870000000000001</v>
      </c>
      <c r="Y223" s="24">
        <v>5.9200000000000017</v>
      </c>
      <c r="Z223" s="24">
        <v>26.844230769230769</v>
      </c>
      <c r="AA223" s="24">
        <v>26.892307692307693</v>
      </c>
      <c r="AB223" s="24">
        <v>26.844230769230769</v>
      </c>
      <c r="AC223" s="24">
        <v>26.892307692307693</v>
      </c>
      <c r="AD223" t="str">
        <v>U1588D-56</v>
      </c>
      <c r="AE223" s="24">
        <v>12.754</v>
      </c>
      <c r="AF223" s="24">
        <v>2.0310000000000001</v>
      </c>
      <c r="AG223" s="24">
        <v>28.875230769230768</v>
      </c>
      <c r="AH223" s="24">
        <v>28.923307692307691</v>
      </c>
      <c r="AI223" s="24">
        <v>28.875230769230768</v>
      </c>
      <c r="AJ223" s="24">
        <v>28.923307692307691</v>
      </c>
      <c r="AK223" s="38">
        <v>0</v>
      </c>
      <c r="AL223" s="38">
        <v>0</v>
      </c>
    </row>
    <row r="224" spans="1:38" x14ac:dyDescent="0.15">
      <c r="A224" t="str">
        <v>U1588A-31-3</v>
      </c>
      <c r="B224">
        <v>254.12</v>
      </c>
      <c r="C224" t="str">
        <v>U1588A-4-4</v>
      </c>
      <c r="D224" s="31">
        <v>25.64</v>
      </c>
      <c r="E224" s="29">
        <v>143</v>
      </c>
      <c r="F224" s="29">
        <v>148</v>
      </c>
      <c r="G224" s="24">
        <v>27.07</v>
      </c>
      <c r="H224" s="24">
        <v>27.12</v>
      </c>
      <c r="I224" s="24">
        <v>27.07</v>
      </c>
      <c r="J224" s="24">
        <v>27.12</v>
      </c>
      <c r="K224" s="18">
        <v>0</v>
      </c>
      <c r="L224" s="18">
        <v>0</v>
      </c>
      <c r="M224" t="str">
        <v>U1588D-56</v>
      </c>
      <c r="N224">
        <v>307.3</v>
      </c>
      <c r="O224">
        <v>4.9000000000000004</v>
      </c>
      <c r="P224">
        <v>8.91</v>
      </c>
      <c r="Q224">
        <v>182</v>
      </c>
      <c r="R224" s="24">
        <v>0.54994388327721666</v>
      </c>
      <c r="S224" s="24">
        <v>0.5494505494505495</v>
      </c>
      <c r="T224" t="str">
        <v>U1588A-4</v>
      </c>
      <c r="U224" s="24">
        <v>0.96153846153846145</v>
      </c>
      <c r="V224" s="24">
        <v>0.96153846153846156</v>
      </c>
      <c r="W224" s="29">
        <v>21.2</v>
      </c>
      <c r="X224" s="24">
        <v>5.870000000000001</v>
      </c>
      <c r="Y224" s="24">
        <v>5.9200000000000017</v>
      </c>
      <c r="Z224" s="24">
        <v>26.844230769230769</v>
      </c>
      <c r="AA224" s="24">
        <v>26.892307692307693</v>
      </c>
      <c r="AB224" s="24">
        <v>26.844230769230769</v>
      </c>
      <c r="AC224" s="24">
        <v>26.892307692307693</v>
      </c>
      <c r="AD224" t="str">
        <v>U1588D-57</v>
      </c>
      <c r="AE224" s="24">
        <v>12.805</v>
      </c>
      <c r="AF224" s="24">
        <v>2.0310000000000001</v>
      </c>
      <c r="AG224" s="24">
        <v>28.875230769230768</v>
      </c>
      <c r="AH224" s="24">
        <v>28.923307692307691</v>
      </c>
      <c r="AI224" s="24">
        <v>28.875230769230768</v>
      </c>
      <c r="AJ224" s="24">
        <v>28.923307692307691</v>
      </c>
      <c r="AK224" s="38">
        <v>0</v>
      </c>
      <c r="AL224" s="38">
        <v>0</v>
      </c>
    </row>
    <row r="225" spans="1:38" x14ac:dyDescent="0.15">
      <c r="A225" t="str">
        <v>U1588A-31-4</v>
      </c>
      <c r="B225">
        <v>255.61</v>
      </c>
      <c r="C225" t="str">
        <v>U1588A-4-4</v>
      </c>
      <c r="D225" s="31">
        <v>25.64</v>
      </c>
      <c r="E225" s="29">
        <v>143</v>
      </c>
      <c r="F225" s="29">
        <v>148</v>
      </c>
      <c r="G225" s="24">
        <v>27.07</v>
      </c>
      <c r="H225" s="24">
        <v>27.12</v>
      </c>
      <c r="I225" s="24">
        <v>27.07</v>
      </c>
      <c r="J225" s="24">
        <v>27.12</v>
      </c>
      <c r="K225" s="18">
        <v>0</v>
      </c>
      <c r="L225" s="18">
        <v>0</v>
      </c>
      <c r="M225" t="str">
        <v>U1588D-57</v>
      </c>
      <c r="N225">
        <v>312.2</v>
      </c>
      <c r="O225">
        <v>4.8</v>
      </c>
      <c r="P225">
        <v>6.64</v>
      </c>
      <c r="Q225">
        <v>138</v>
      </c>
      <c r="R225" s="24">
        <v>0.72289156626506024</v>
      </c>
      <c r="S225" s="24">
        <v>0.72463768115942029</v>
      </c>
      <c r="T225" t="str">
        <v>U1588A-4</v>
      </c>
      <c r="U225" s="24">
        <v>0.96153846153846145</v>
      </c>
      <c r="V225" s="24">
        <v>0.96153846153846156</v>
      </c>
      <c r="W225" s="29">
        <v>21.2</v>
      </c>
      <c r="X225" s="24">
        <v>5.870000000000001</v>
      </c>
      <c r="Y225" s="24">
        <v>5.9200000000000017</v>
      </c>
      <c r="Z225" s="24">
        <v>26.844230769230769</v>
      </c>
      <c r="AA225" s="24">
        <v>26.892307692307693</v>
      </c>
      <c r="AB225" s="24">
        <v>26.844230769230769</v>
      </c>
      <c r="AC225" s="24">
        <v>26.892307692307693</v>
      </c>
      <c r="AD225" t="str">
        <v>U1588D-58</v>
      </c>
      <c r="AE225" s="24">
        <v>13.182</v>
      </c>
      <c r="AF225" s="24">
        <v>2.0310000000000001</v>
      </c>
      <c r="AG225" s="24">
        <v>28.875230769230768</v>
      </c>
      <c r="AH225" s="24">
        <v>28.923307692307691</v>
      </c>
      <c r="AI225" s="24">
        <v>28.875230769230768</v>
      </c>
      <c r="AJ225" s="24">
        <v>28.923307692307691</v>
      </c>
      <c r="AK225" s="38">
        <v>0</v>
      </c>
      <c r="AL225" s="38">
        <v>0</v>
      </c>
    </row>
    <row r="226" spans="1:38" x14ac:dyDescent="0.15">
      <c r="A226" t="str">
        <v>U1588A-31-CC</v>
      </c>
      <c r="B226">
        <v>256.74</v>
      </c>
      <c r="C226" t="str">
        <v>U1588A-4-4</v>
      </c>
      <c r="D226" s="31">
        <v>25.64</v>
      </c>
      <c r="E226" s="29">
        <v>143</v>
      </c>
      <c r="F226" s="29">
        <v>148</v>
      </c>
      <c r="G226" s="24">
        <v>27.07</v>
      </c>
      <c r="H226" s="24">
        <v>27.12</v>
      </c>
      <c r="I226" s="24">
        <v>27.07</v>
      </c>
      <c r="J226" s="24">
        <v>27.12</v>
      </c>
      <c r="K226" s="18">
        <v>0</v>
      </c>
      <c r="L226" s="18">
        <v>0</v>
      </c>
      <c r="M226" t="str">
        <v>U1588D-58</v>
      </c>
      <c r="N226">
        <v>317</v>
      </c>
      <c r="O226">
        <v>6</v>
      </c>
      <c r="P226">
        <v>8.41</v>
      </c>
      <c r="Q226">
        <v>140</v>
      </c>
      <c r="R226" s="24">
        <v>0.71343638525564801</v>
      </c>
      <c r="S226" s="24">
        <v>0.7142857142857143</v>
      </c>
      <c r="T226" t="str">
        <v>U1588A-4</v>
      </c>
      <c r="U226" s="24">
        <v>0.96153846153846145</v>
      </c>
      <c r="V226" s="24">
        <v>0.96153846153846156</v>
      </c>
      <c r="W226" s="29">
        <v>21.2</v>
      </c>
      <c r="X226" s="24">
        <v>5.870000000000001</v>
      </c>
      <c r="Y226" s="24">
        <v>5.9200000000000017</v>
      </c>
      <c r="Z226" s="24">
        <v>26.844230769230769</v>
      </c>
      <c r="AA226" s="24">
        <v>26.892307692307693</v>
      </c>
      <c r="AB226" s="24">
        <v>26.844230769230769</v>
      </c>
      <c r="AC226" s="24">
        <v>26.892307692307693</v>
      </c>
      <c r="AD226" t="str">
        <v>U1588D-59</v>
      </c>
      <c r="AE226" s="24">
        <v>13.711</v>
      </c>
      <c r="AF226" s="24">
        <v>2.0310000000000001</v>
      </c>
      <c r="AG226" s="24">
        <v>28.875230769230768</v>
      </c>
      <c r="AH226" s="24">
        <v>28.923307692307691</v>
      </c>
      <c r="AI226" s="24">
        <v>28.875230769230768</v>
      </c>
      <c r="AJ226" s="24">
        <v>28.923307692307691</v>
      </c>
      <c r="AK226" s="38">
        <v>0</v>
      </c>
      <c r="AL226" s="38">
        <v>0</v>
      </c>
    </row>
    <row r="227" spans="1:38" x14ac:dyDescent="0.15">
      <c r="A227" t="str">
        <v>U1588A-32-1</v>
      </c>
      <c r="B227">
        <v>256</v>
      </c>
      <c r="C227" t="str">
        <v>U1588A-4-4</v>
      </c>
      <c r="D227" s="31">
        <v>25.64</v>
      </c>
      <c r="E227" s="29">
        <v>143</v>
      </c>
      <c r="F227" s="29">
        <v>148</v>
      </c>
      <c r="G227" s="24">
        <v>27.07</v>
      </c>
      <c r="H227" s="24">
        <v>27.12</v>
      </c>
      <c r="I227" s="24">
        <v>27.07</v>
      </c>
      <c r="J227" s="24">
        <v>27.12</v>
      </c>
      <c r="K227" s="18">
        <v>0</v>
      </c>
      <c r="L227" s="18">
        <v>0</v>
      </c>
      <c r="M227" t="str">
        <v>U1588D-59</v>
      </c>
      <c r="N227">
        <v>323</v>
      </c>
      <c r="O227">
        <v>4.9000000000000004</v>
      </c>
      <c r="P227">
        <v>7.19</v>
      </c>
      <c r="Q227">
        <v>147</v>
      </c>
      <c r="R227" s="24">
        <v>0.68150208623087627</v>
      </c>
      <c r="S227" s="24">
        <v>0.68027210884353739</v>
      </c>
      <c r="T227" t="str">
        <v>U1588A-4</v>
      </c>
      <c r="U227" s="24">
        <v>0.96153846153846145</v>
      </c>
      <c r="V227" s="24">
        <v>0.96153846153846156</v>
      </c>
      <c r="W227" s="29">
        <v>21.2</v>
      </c>
      <c r="X227" s="24">
        <v>5.870000000000001</v>
      </c>
      <c r="Y227" s="24">
        <v>5.9200000000000017</v>
      </c>
      <c r="Z227" s="24">
        <v>26.844230769230769</v>
      </c>
      <c r="AA227" s="24">
        <v>26.892307692307693</v>
      </c>
      <c r="AB227" s="24">
        <v>26.844230769230769</v>
      </c>
      <c r="AC227" s="24">
        <v>26.892307692307693</v>
      </c>
      <c r="AD227" t="str">
        <v>U1588D-60</v>
      </c>
      <c r="AE227" s="24">
        <v>13.61</v>
      </c>
      <c r="AF227" s="24">
        <v>2.0310000000000001</v>
      </c>
      <c r="AG227" s="24">
        <v>28.875230769230768</v>
      </c>
      <c r="AH227" s="24">
        <v>28.923307692307691</v>
      </c>
      <c r="AI227" s="24">
        <v>28.875230769230768</v>
      </c>
      <c r="AJ227" s="24">
        <v>28.923307692307691</v>
      </c>
      <c r="AK227" s="38">
        <v>0</v>
      </c>
      <c r="AL227" s="38">
        <v>0</v>
      </c>
    </row>
    <row r="228" spans="1:38" x14ac:dyDescent="0.15">
      <c r="A228" t="str">
        <v>U1588A-32-2</v>
      </c>
      <c r="B228">
        <v>257.5</v>
      </c>
      <c r="C228" t="str">
        <v>U1588A-4-4</v>
      </c>
      <c r="D228" s="31">
        <v>25.64</v>
      </c>
      <c r="E228" s="29">
        <v>143</v>
      </c>
      <c r="F228" s="29">
        <v>148</v>
      </c>
      <c r="G228" s="24">
        <v>27.07</v>
      </c>
      <c r="H228" s="24">
        <v>27.12</v>
      </c>
      <c r="I228" s="24">
        <v>27.07</v>
      </c>
      <c r="J228" s="24">
        <v>27.12</v>
      </c>
      <c r="K228" s="18">
        <v>0</v>
      </c>
      <c r="L228" s="18">
        <v>0</v>
      </c>
      <c r="M228" t="str">
        <v>U1588D-60</v>
      </c>
      <c r="N228">
        <v>327.9</v>
      </c>
      <c r="O228">
        <v>4.8</v>
      </c>
      <c r="P228">
        <v>6.08</v>
      </c>
      <c r="Q228">
        <v>127</v>
      </c>
      <c r="R228" s="24">
        <v>0.78947368421052633</v>
      </c>
      <c r="S228" s="24">
        <v>0.78740157480314965</v>
      </c>
      <c r="T228" t="str">
        <v>U1588A-4</v>
      </c>
      <c r="U228" s="24">
        <v>0.96153846153846145</v>
      </c>
      <c r="V228" s="24">
        <v>0.96153846153846156</v>
      </c>
      <c r="W228" s="29">
        <v>21.2</v>
      </c>
      <c r="X228" s="24">
        <v>5.870000000000001</v>
      </c>
      <c r="Y228" s="24">
        <v>5.9200000000000017</v>
      </c>
      <c r="Z228" s="24">
        <v>26.844230769230769</v>
      </c>
      <c r="AA228" s="24">
        <v>26.892307692307693</v>
      </c>
      <c r="AB228" s="24">
        <v>26.844230769230769</v>
      </c>
      <c r="AC228" s="24">
        <v>26.892307692307693</v>
      </c>
      <c r="AD228" t="str">
        <v>U1588D-61</v>
      </c>
      <c r="AE228" s="24">
        <v>14.138999999999999</v>
      </c>
      <c r="AF228" s="24">
        <v>2.0310000000000001</v>
      </c>
      <c r="AG228" s="24">
        <v>28.875230769230768</v>
      </c>
      <c r="AH228" s="24">
        <v>28.923307692307691</v>
      </c>
      <c r="AI228" s="24">
        <v>28.875230769230768</v>
      </c>
      <c r="AJ228" s="24">
        <v>28.923307692307691</v>
      </c>
      <c r="AK228" s="38">
        <v>0</v>
      </c>
      <c r="AL228" s="38">
        <v>0</v>
      </c>
    </row>
    <row r="229" spans="1:38" x14ac:dyDescent="0.15">
      <c r="A229" t="str">
        <v>U1588A-32-3</v>
      </c>
      <c r="B229">
        <v>259</v>
      </c>
      <c r="C229" t="str">
        <v>U1588A-4-4</v>
      </c>
      <c r="D229" s="31">
        <v>25.64</v>
      </c>
      <c r="E229" s="29">
        <v>143</v>
      </c>
      <c r="F229" s="29">
        <v>148</v>
      </c>
      <c r="G229" s="24">
        <v>27.07</v>
      </c>
      <c r="H229" s="24">
        <v>27.12</v>
      </c>
      <c r="I229" s="24">
        <v>27.07</v>
      </c>
      <c r="J229" s="24">
        <v>27.12</v>
      </c>
      <c r="K229" s="18">
        <v>0</v>
      </c>
      <c r="L229" s="18">
        <v>0</v>
      </c>
      <c r="M229" t="str">
        <v>U1588D-61</v>
      </c>
      <c r="N229">
        <v>332.7</v>
      </c>
      <c r="O229">
        <v>4.9000000000000004</v>
      </c>
      <c r="P229">
        <v>7.6</v>
      </c>
      <c r="Q229">
        <v>155</v>
      </c>
      <c r="R229" s="24">
        <v>0.64473684210526327</v>
      </c>
      <c r="S229" s="24">
        <v>0.64516129032258063</v>
      </c>
      <c r="T229" t="str">
        <v>U1588A-4</v>
      </c>
      <c r="U229" s="24">
        <v>0.96153846153846145</v>
      </c>
      <c r="V229" s="24">
        <v>0.96153846153846156</v>
      </c>
      <c r="W229" s="29">
        <v>21.2</v>
      </c>
      <c r="X229" s="24">
        <v>5.870000000000001</v>
      </c>
      <c r="Y229" s="24">
        <v>5.9200000000000017</v>
      </c>
      <c r="Z229" s="24">
        <v>26.844230769230769</v>
      </c>
      <c r="AA229" s="24">
        <v>26.892307692307693</v>
      </c>
      <c r="AB229" s="24">
        <v>26.844230769230769</v>
      </c>
      <c r="AC229" s="24">
        <v>26.892307692307693</v>
      </c>
      <c r="AD229" t="str">
        <v>U1588D-62</v>
      </c>
      <c r="AE229" s="24">
        <v>14.34</v>
      </c>
      <c r="AF229" s="24">
        <v>2.0310000000000001</v>
      </c>
      <c r="AG229" s="24">
        <v>28.875230769230768</v>
      </c>
      <c r="AH229" s="24">
        <v>28.923307692307691</v>
      </c>
      <c r="AI229" s="24">
        <v>28.875230769230768</v>
      </c>
      <c r="AJ229" s="24">
        <v>28.923307692307691</v>
      </c>
      <c r="AK229" s="38">
        <v>0</v>
      </c>
      <c r="AL229" s="38">
        <v>0</v>
      </c>
    </row>
    <row r="230" spans="1:38" x14ac:dyDescent="0.15">
      <c r="A230" t="str">
        <v>U1588A-32-4</v>
      </c>
      <c r="B230">
        <v>260.5</v>
      </c>
      <c r="C230" t="str">
        <v>U1588A-4-4</v>
      </c>
      <c r="D230" s="31">
        <v>25.64</v>
      </c>
      <c r="E230" s="29">
        <v>143</v>
      </c>
      <c r="F230" s="29">
        <v>148</v>
      </c>
      <c r="G230" s="24">
        <v>27.07</v>
      </c>
      <c r="H230" s="24">
        <v>27.12</v>
      </c>
      <c r="I230" s="24">
        <v>27.07</v>
      </c>
      <c r="J230" s="24">
        <v>27.12</v>
      </c>
      <c r="K230" s="18">
        <v>0</v>
      </c>
      <c r="L230" s="18">
        <v>0</v>
      </c>
      <c r="M230" t="str">
        <v>U1588D-62</v>
      </c>
      <c r="N230">
        <v>337.6</v>
      </c>
      <c r="O230">
        <v>4.8</v>
      </c>
      <c r="P230">
        <v>7.72</v>
      </c>
      <c r="Q230">
        <v>161</v>
      </c>
      <c r="R230" s="24">
        <v>0.62176165803108807</v>
      </c>
      <c r="S230" s="24">
        <v>0.6211180124223602</v>
      </c>
      <c r="T230" t="str">
        <v>U1588A-4</v>
      </c>
      <c r="U230" s="24">
        <v>0.96153846153846145</v>
      </c>
      <c r="V230" s="24">
        <v>0.96153846153846156</v>
      </c>
      <c r="W230" s="29">
        <v>21.2</v>
      </c>
      <c r="X230" s="24">
        <v>5.870000000000001</v>
      </c>
      <c r="Y230" s="24">
        <v>5.9200000000000017</v>
      </c>
      <c r="Z230" s="24">
        <v>26.844230769230769</v>
      </c>
      <c r="AA230" s="24">
        <v>26.892307692307693</v>
      </c>
      <c r="AB230" s="24">
        <v>26.844230769230769</v>
      </c>
      <c r="AC230" s="24">
        <v>26.892307692307693</v>
      </c>
      <c r="AD230" t="str">
        <v>U1588D-63</v>
      </c>
      <c r="AE230" s="24">
        <v>14.189</v>
      </c>
      <c r="AF230" s="24">
        <v>2.0310000000000001</v>
      </c>
      <c r="AG230" s="24">
        <v>28.875230769230768</v>
      </c>
      <c r="AH230" s="24">
        <v>28.923307692307691</v>
      </c>
      <c r="AI230" s="24">
        <v>28.875230769230768</v>
      </c>
      <c r="AJ230" s="24">
        <v>28.923307692307691</v>
      </c>
      <c r="AK230" s="38">
        <v>0</v>
      </c>
      <c r="AL230" s="38">
        <v>0</v>
      </c>
    </row>
    <row r="231" spans="1:38" x14ac:dyDescent="0.15">
      <c r="A231" t="str">
        <v>U1588A-32-5</v>
      </c>
      <c r="B231">
        <v>262</v>
      </c>
      <c r="C231" t="str">
        <v>U1588A-4-4</v>
      </c>
      <c r="D231" s="31">
        <v>25.64</v>
      </c>
      <c r="E231" s="29">
        <v>143</v>
      </c>
      <c r="F231" s="29">
        <v>148</v>
      </c>
      <c r="G231" s="24">
        <v>27.07</v>
      </c>
      <c r="H231" s="24">
        <v>27.12</v>
      </c>
      <c r="I231" s="24">
        <v>27.07</v>
      </c>
      <c r="J231" s="24">
        <v>27.12</v>
      </c>
      <c r="K231" s="18">
        <v>0</v>
      </c>
      <c r="L231" s="18">
        <v>0</v>
      </c>
      <c r="M231" t="str">
        <v>U1588D-63</v>
      </c>
      <c r="N231">
        <v>342.4</v>
      </c>
      <c r="O231">
        <v>4.9000000000000004</v>
      </c>
      <c r="P231">
        <v>6.43</v>
      </c>
      <c r="Q231">
        <v>131</v>
      </c>
      <c r="R231" s="24">
        <v>0.76205287713841374</v>
      </c>
      <c r="S231" s="24">
        <v>0.76335877862595425</v>
      </c>
      <c r="T231" t="str">
        <v>U1588A-4</v>
      </c>
      <c r="U231" s="24">
        <v>0.96153846153846145</v>
      </c>
      <c r="V231" s="24">
        <v>0.96153846153846156</v>
      </c>
      <c r="W231" s="29">
        <v>21.2</v>
      </c>
      <c r="X231" s="24">
        <v>5.870000000000001</v>
      </c>
      <c r="Y231" s="24">
        <v>5.9200000000000017</v>
      </c>
      <c r="Z231" s="24">
        <v>26.844230769230769</v>
      </c>
      <c r="AA231" s="24">
        <v>26.892307692307693</v>
      </c>
      <c r="AB231" s="24">
        <v>26.844230769230769</v>
      </c>
      <c r="AC231" s="24">
        <v>26.892307692307693</v>
      </c>
      <c r="AD231" t="str">
        <v>U1588D-64</v>
      </c>
      <c r="AE231" s="24">
        <v>14.289</v>
      </c>
      <c r="AF231" s="24">
        <v>2.0310000000000001</v>
      </c>
      <c r="AG231" s="24">
        <v>28.875230769230768</v>
      </c>
      <c r="AH231" s="24">
        <v>28.923307692307691</v>
      </c>
      <c r="AI231" s="24">
        <v>28.875230769230768</v>
      </c>
      <c r="AJ231" s="24">
        <v>28.923307692307691</v>
      </c>
      <c r="AK231" s="38">
        <v>0</v>
      </c>
      <c r="AL231" s="38">
        <v>0</v>
      </c>
    </row>
    <row r="232" spans="1:38" x14ac:dyDescent="0.15">
      <c r="A232" t="str">
        <v>U1588A-32-CC</v>
      </c>
      <c r="B232">
        <v>262.73</v>
      </c>
      <c r="C232" t="str">
        <v>U1588A-4-5</v>
      </c>
      <c r="D232" s="31">
        <v>27.12</v>
      </c>
      <c r="E232" s="29">
        <v>15</v>
      </c>
      <c r="F232" s="29">
        <v>17</v>
      </c>
      <c r="G232" s="24">
        <v>27.27</v>
      </c>
      <c r="H232" s="24">
        <v>27.290000000000003</v>
      </c>
      <c r="I232" s="24">
        <v>27.27</v>
      </c>
      <c r="J232" s="24">
        <v>27.29</v>
      </c>
      <c r="K232" s="18">
        <v>0</v>
      </c>
      <c r="L232" s="18">
        <v>-3.5527136788005009E-15</v>
      </c>
      <c r="M232" t="str">
        <v>U1588D-64</v>
      </c>
      <c r="N232">
        <v>347.3</v>
      </c>
      <c r="O232">
        <v>4.8</v>
      </c>
      <c r="P232">
        <v>6.36</v>
      </c>
      <c r="Q232">
        <v>133</v>
      </c>
      <c r="R232" s="24">
        <v>0.75471698113207542</v>
      </c>
      <c r="S232" s="24">
        <v>0.75187969924812026</v>
      </c>
      <c r="T232" t="str">
        <v>U1588A-4</v>
      </c>
      <c r="U232" s="24">
        <v>0.96153846153846145</v>
      </c>
      <c r="V232" s="24">
        <v>0.96153846153846156</v>
      </c>
      <c r="W232" s="29">
        <v>21.2</v>
      </c>
      <c r="X232" s="24">
        <v>6.07</v>
      </c>
      <c r="Y232" s="24">
        <v>6.09</v>
      </c>
      <c r="Z232" s="24">
        <v>27.036538461538463</v>
      </c>
      <c r="AA232" s="24">
        <v>27.055769230769229</v>
      </c>
      <c r="AB232" s="24">
        <v>27.036538461538463</v>
      </c>
      <c r="AC232" s="24">
        <v>27.055769230769229</v>
      </c>
      <c r="AD232" t="str">
        <v>U1588D-65</v>
      </c>
      <c r="AE232" s="24">
        <v>14.289</v>
      </c>
      <c r="AF232" s="24">
        <v>2.0310000000000001</v>
      </c>
      <c r="AG232" s="24">
        <v>29.067538461538462</v>
      </c>
      <c r="AH232" s="24">
        <v>29.086769230769228</v>
      </c>
      <c r="AI232" s="24">
        <v>29.067538461538462</v>
      </c>
      <c r="AJ232" s="24">
        <v>29.086769230769228</v>
      </c>
      <c r="AK232" s="38">
        <v>0</v>
      </c>
      <c r="AL232" s="38">
        <v>0</v>
      </c>
    </row>
    <row r="233" spans="1:38" x14ac:dyDescent="0.15">
      <c r="A233" t="str">
        <v>U1588A-33-1</v>
      </c>
      <c r="B233">
        <v>260.89999999999998</v>
      </c>
      <c r="C233" t="str">
        <v>U1588A-4-5</v>
      </c>
      <c r="D233" s="31">
        <v>27.12</v>
      </c>
      <c r="E233" s="29">
        <v>37</v>
      </c>
      <c r="F233" s="29">
        <v>37</v>
      </c>
      <c r="G233" s="24">
        <v>27.490000000000002</v>
      </c>
      <c r="H233" s="24">
        <v>27.490000000000002</v>
      </c>
      <c r="I233" s="24">
        <v>27.49</v>
      </c>
      <c r="J233" s="24">
        <v>27.49</v>
      </c>
      <c r="K233" s="18">
        <v>-3.5527136788005009E-15</v>
      </c>
      <c r="L233" s="18">
        <v>-3.5527136788005009E-15</v>
      </c>
      <c r="M233" t="str">
        <v>U1588D-65</v>
      </c>
      <c r="N233">
        <v>352.1</v>
      </c>
      <c r="O233">
        <v>4.9000000000000004</v>
      </c>
      <c r="P233">
        <v>6.02</v>
      </c>
      <c r="Q233">
        <v>123</v>
      </c>
      <c r="R233" s="24">
        <v>0.81395348837209314</v>
      </c>
      <c r="S233" s="24">
        <v>0.81300813008130079</v>
      </c>
      <c r="T233" t="str">
        <v>U1588A-4</v>
      </c>
      <c r="U233" s="24">
        <v>0.96153846153846145</v>
      </c>
      <c r="V233" s="24">
        <v>0.96153846153846156</v>
      </c>
      <c r="W233" s="29">
        <v>21.2</v>
      </c>
      <c r="X233" s="24">
        <v>6.2899999999999991</v>
      </c>
      <c r="Y233" s="24">
        <v>6.2899999999999991</v>
      </c>
      <c r="Z233" s="24">
        <v>27.248076923076923</v>
      </c>
      <c r="AA233" s="24">
        <v>27.248076923076923</v>
      </c>
      <c r="AB233" s="24">
        <v>27.248076923076923</v>
      </c>
      <c r="AC233" s="24">
        <v>27.248076923076923</v>
      </c>
      <c r="AD233" t="str">
        <v>U1588D-66</v>
      </c>
      <c r="AE233" s="24">
        <v>14.289</v>
      </c>
      <c r="AF233" s="24">
        <v>2.0310000000000001</v>
      </c>
      <c r="AG233" s="24">
        <v>29.279076923076921</v>
      </c>
      <c r="AH233" s="24">
        <v>29.279076923076921</v>
      </c>
      <c r="AI233" s="24">
        <v>29.279076923076921</v>
      </c>
      <c r="AJ233" s="24">
        <v>29.279076923076921</v>
      </c>
      <c r="AK233" s="38">
        <v>0</v>
      </c>
      <c r="AL233" s="38">
        <v>0</v>
      </c>
    </row>
    <row r="234" spans="1:38" x14ac:dyDescent="0.15">
      <c r="A234" t="str">
        <v>U1588A-33-2</v>
      </c>
      <c r="B234">
        <v>262.39999999999998</v>
      </c>
      <c r="C234" t="str">
        <v>U1588A-4-5</v>
      </c>
      <c r="D234" s="31">
        <v>27.12</v>
      </c>
      <c r="E234" s="29">
        <v>37</v>
      </c>
      <c r="F234" s="29">
        <v>38</v>
      </c>
      <c r="G234" s="24">
        <v>27.490000000000002</v>
      </c>
      <c r="H234" s="24">
        <v>27.5</v>
      </c>
      <c r="I234" s="24">
        <v>27.49</v>
      </c>
      <c r="J234" s="24">
        <v>27.5</v>
      </c>
      <c r="K234" s="18">
        <v>-3.5527136788005009E-15</v>
      </c>
      <c r="L234" s="18">
        <v>0</v>
      </c>
      <c r="M234" t="str">
        <v>U1588D-66</v>
      </c>
      <c r="N234">
        <v>357</v>
      </c>
      <c r="O234">
        <v>4.8</v>
      </c>
      <c r="P234">
        <v>5.79</v>
      </c>
      <c r="Q234">
        <v>121</v>
      </c>
      <c r="R234" s="24">
        <v>0.82901554404145072</v>
      </c>
      <c r="S234" s="24">
        <v>0.82644628099173556</v>
      </c>
      <c r="T234" t="str">
        <v>U1588A-4</v>
      </c>
      <c r="U234" s="24">
        <v>0.96153846153846145</v>
      </c>
      <c r="V234" s="24">
        <v>0.96153846153846156</v>
      </c>
      <c r="W234" s="29">
        <v>21.2</v>
      </c>
      <c r="X234" s="24">
        <v>6.2899999999999991</v>
      </c>
      <c r="Y234" s="24">
        <v>6.3000000000000007</v>
      </c>
      <c r="Z234" s="24">
        <v>27.248076923076923</v>
      </c>
      <c r="AA234" s="24">
        <v>27.257692307692306</v>
      </c>
      <c r="AB234" s="24">
        <v>27.248076923076923</v>
      </c>
      <c r="AC234" s="24">
        <v>27.257692307692309</v>
      </c>
      <c r="AD234" t="str">
        <v>U1588D-67</v>
      </c>
      <c r="AE234" s="24">
        <v>14.289</v>
      </c>
      <c r="AF234" s="24">
        <v>2.0310000000000001</v>
      </c>
      <c r="AG234" s="24">
        <v>29.279076923076921</v>
      </c>
      <c r="AH234" s="24">
        <v>29.288692307692305</v>
      </c>
      <c r="AI234" s="24">
        <v>29.279076923076921</v>
      </c>
      <c r="AJ234" s="24">
        <v>29.288692307692308</v>
      </c>
      <c r="AK234" s="38">
        <v>0</v>
      </c>
      <c r="AL234" s="38">
        <v>-3.5527136788005009E-13</v>
      </c>
    </row>
    <row r="235" spans="1:38" x14ac:dyDescent="0.15">
      <c r="A235" t="str">
        <v>U1588A-33-3</v>
      </c>
      <c r="B235">
        <v>263.89999999999998</v>
      </c>
      <c r="C235" t="str">
        <v>U1588A-4-5</v>
      </c>
      <c r="D235" s="31">
        <v>27.12</v>
      </c>
      <c r="E235" s="29">
        <v>75</v>
      </c>
      <c r="F235" s="29">
        <v>75</v>
      </c>
      <c r="G235" s="24">
        <v>27.87</v>
      </c>
      <c r="H235" s="24">
        <v>27.87</v>
      </c>
      <c r="I235" s="24">
        <v>27.87</v>
      </c>
      <c r="J235" s="24">
        <v>27.87</v>
      </c>
      <c r="K235" s="18">
        <v>0</v>
      </c>
      <c r="L235" s="18">
        <v>0</v>
      </c>
      <c r="M235" t="str">
        <v>U1588D-67</v>
      </c>
      <c r="N235">
        <v>361.8</v>
      </c>
      <c r="O235">
        <v>4.9000000000000004</v>
      </c>
      <c r="P235">
        <v>7.95</v>
      </c>
      <c r="Q235">
        <v>162</v>
      </c>
      <c r="R235" s="24">
        <v>0.61635220125786172</v>
      </c>
      <c r="S235" s="24">
        <v>0.61728395061728392</v>
      </c>
      <c r="T235" t="str">
        <v>U1588A-4</v>
      </c>
      <c r="U235" s="24">
        <v>0.96153846153846145</v>
      </c>
      <c r="V235" s="24">
        <v>0.96153846153846156</v>
      </c>
      <c r="W235" s="29">
        <v>21.2</v>
      </c>
      <c r="X235" s="24">
        <v>6.6700000000000017</v>
      </c>
      <c r="Y235" s="24">
        <v>6.6700000000000017</v>
      </c>
      <c r="Z235" s="24">
        <v>27.613461538461539</v>
      </c>
      <c r="AA235" s="24">
        <v>27.613461538461539</v>
      </c>
      <c r="AB235" s="24">
        <v>27.613461538461539</v>
      </c>
      <c r="AC235" s="24">
        <v>27.613461538461539</v>
      </c>
      <c r="AD235" t="str">
        <v>U1588D-68</v>
      </c>
      <c r="AE235" s="24">
        <v>14.289</v>
      </c>
      <c r="AF235" s="24">
        <v>2.0310000000000001</v>
      </c>
      <c r="AG235" s="24">
        <v>29.644461538461538</v>
      </c>
      <c r="AH235" s="24">
        <v>29.644461538461538</v>
      </c>
      <c r="AI235" s="24">
        <v>29.644461538461538</v>
      </c>
      <c r="AJ235" s="24">
        <v>29.644461538461538</v>
      </c>
      <c r="AK235" s="38">
        <v>0</v>
      </c>
      <c r="AL235" s="38">
        <v>0</v>
      </c>
    </row>
    <row r="236" spans="1:38" x14ac:dyDescent="0.15">
      <c r="A236" t="str">
        <v>U1588A-33-4</v>
      </c>
      <c r="B236">
        <v>265.39999999999998</v>
      </c>
      <c r="C236" t="str">
        <v>U1588A-4-5</v>
      </c>
      <c r="D236" s="31">
        <v>27.12</v>
      </c>
      <c r="E236" s="29">
        <v>143</v>
      </c>
      <c r="F236" s="29">
        <v>148</v>
      </c>
      <c r="G236" s="24">
        <v>28.55</v>
      </c>
      <c r="H236" s="24">
        <v>28.6</v>
      </c>
      <c r="I236" s="24">
        <v>28.55</v>
      </c>
      <c r="J236" s="24">
        <v>28.6</v>
      </c>
      <c r="K236" s="18">
        <v>0</v>
      </c>
      <c r="L236" s="18">
        <v>0</v>
      </c>
      <c r="M236" t="str">
        <v>U1588D-68</v>
      </c>
      <c r="N236">
        <v>366.7</v>
      </c>
      <c r="O236">
        <v>4.8</v>
      </c>
      <c r="P236">
        <v>7.11</v>
      </c>
      <c r="Q236">
        <v>148</v>
      </c>
      <c r="R236" s="24">
        <v>0.67510548523206748</v>
      </c>
      <c r="S236" s="24">
        <v>0.67567567567567566</v>
      </c>
      <c r="T236" t="str">
        <v>U1588A-4</v>
      </c>
      <c r="U236" s="24">
        <v>0.96153846153846145</v>
      </c>
      <c r="V236" s="24">
        <v>0.96153846153846156</v>
      </c>
      <c r="W236" s="29">
        <v>21.2</v>
      </c>
      <c r="X236" s="24">
        <v>7.3500000000000014</v>
      </c>
      <c r="Y236" s="24">
        <v>7.4000000000000021</v>
      </c>
      <c r="Z236" s="24">
        <v>28.267307692307693</v>
      </c>
      <c r="AA236" s="24">
        <v>28.315384615384616</v>
      </c>
      <c r="AB236" s="24">
        <v>28.267307692307693</v>
      </c>
      <c r="AC236" s="24">
        <v>28.315384615384616</v>
      </c>
      <c r="AD236" t="str">
        <v>U1588D-69</v>
      </c>
      <c r="AE236" s="24">
        <v>14.289</v>
      </c>
      <c r="AF236" s="24">
        <v>2.0310000000000001</v>
      </c>
      <c r="AG236" s="24">
        <v>30.298307692307691</v>
      </c>
      <c r="AH236" s="24">
        <v>30.346384615384615</v>
      </c>
      <c r="AI236" s="24">
        <v>30.298307692307691</v>
      </c>
      <c r="AJ236" s="24">
        <v>30.346384615384615</v>
      </c>
      <c r="AK236" s="38">
        <v>0</v>
      </c>
      <c r="AL236" s="38">
        <v>0</v>
      </c>
    </row>
    <row r="237" spans="1:38" x14ac:dyDescent="0.15">
      <c r="A237" t="str">
        <v>U1588A-33-5</v>
      </c>
      <c r="B237">
        <v>266.52</v>
      </c>
      <c r="C237" t="str">
        <v>U1588A-4-5</v>
      </c>
      <c r="D237" s="31">
        <v>27.12</v>
      </c>
      <c r="E237" s="29">
        <v>143</v>
      </c>
      <c r="F237" s="29">
        <v>148</v>
      </c>
      <c r="G237" s="24">
        <v>28.55</v>
      </c>
      <c r="H237" s="24">
        <v>28.6</v>
      </c>
      <c r="I237" s="24">
        <v>28.55</v>
      </c>
      <c r="J237" s="24">
        <v>28.6</v>
      </c>
      <c r="K237" s="18">
        <v>0</v>
      </c>
      <c r="L237" s="18">
        <v>0</v>
      </c>
      <c r="M237" t="str">
        <v>U1588D-69</v>
      </c>
      <c r="N237">
        <v>371.5</v>
      </c>
      <c r="O237">
        <v>4.9000000000000004</v>
      </c>
      <c r="P237">
        <v>5.75</v>
      </c>
      <c r="Q237">
        <v>117</v>
      </c>
      <c r="R237" s="24">
        <v>0.85217391304347834</v>
      </c>
      <c r="S237" s="24">
        <v>0.85470085470085466</v>
      </c>
      <c r="T237" t="str">
        <v>U1588A-4</v>
      </c>
      <c r="U237" s="24">
        <v>0.96153846153846145</v>
      </c>
      <c r="V237" s="24">
        <v>0.96153846153846156</v>
      </c>
      <c r="W237" s="29">
        <v>21.2</v>
      </c>
      <c r="X237" s="24">
        <v>7.3500000000000014</v>
      </c>
      <c r="Y237" s="24">
        <v>7.4000000000000021</v>
      </c>
      <c r="Z237" s="24">
        <v>28.267307692307693</v>
      </c>
      <c r="AA237" s="24">
        <v>28.315384615384616</v>
      </c>
      <c r="AB237" s="24">
        <v>28.267307692307693</v>
      </c>
      <c r="AC237" s="24">
        <v>28.315384615384616</v>
      </c>
      <c r="AD237" t="str">
        <v>U1588D-70</v>
      </c>
      <c r="AE237" s="24">
        <v>14.289</v>
      </c>
      <c r="AF237" s="24">
        <v>2.0310000000000001</v>
      </c>
      <c r="AG237" s="24">
        <v>30.298307692307691</v>
      </c>
      <c r="AH237" s="24">
        <v>30.346384615384615</v>
      </c>
      <c r="AI237" s="24">
        <v>30.298307692307691</v>
      </c>
      <c r="AJ237" s="24">
        <v>30.346384615384615</v>
      </c>
      <c r="AK237" s="38">
        <v>0</v>
      </c>
      <c r="AL237" s="38">
        <v>0</v>
      </c>
    </row>
    <row r="238" spans="1:38" x14ac:dyDescent="0.15">
      <c r="A238" t="str">
        <v>U1588A-33-CC</v>
      </c>
      <c r="B238">
        <v>267.02999999999997</v>
      </c>
      <c r="C238" t="str">
        <v>U1588A-4-5</v>
      </c>
      <c r="D238" s="31">
        <v>27.12</v>
      </c>
      <c r="E238" s="29">
        <v>143</v>
      </c>
      <c r="F238" s="29">
        <v>148</v>
      </c>
      <c r="G238" s="24">
        <v>28.55</v>
      </c>
      <c r="H238" s="24">
        <v>28.6</v>
      </c>
      <c r="I238" s="24">
        <v>28.55</v>
      </c>
      <c r="J238" s="24">
        <v>28.6</v>
      </c>
      <c r="K238" s="18">
        <v>0</v>
      </c>
      <c r="L238" s="18">
        <v>0</v>
      </c>
      <c r="M238" t="str">
        <v>U1588D-70</v>
      </c>
      <c r="N238">
        <v>376.4</v>
      </c>
      <c r="O238">
        <v>4.8</v>
      </c>
      <c r="P238">
        <v>7.93</v>
      </c>
      <c r="Q238">
        <v>165</v>
      </c>
      <c r="R238" s="24">
        <v>0.60529634300126101</v>
      </c>
      <c r="S238" s="24">
        <v>0.60606060606060608</v>
      </c>
      <c r="T238" t="str">
        <v>U1588A-4</v>
      </c>
      <c r="U238" s="24">
        <v>0.96153846153846145</v>
      </c>
      <c r="V238" s="24">
        <v>0.96153846153846156</v>
      </c>
      <c r="W238" s="29">
        <v>21.2</v>
      </c>
      <c r="X238" s="24">
        <v>7.3500000000000014</v>
      </c>
      <c r="Y238" s="24">
        <v>7.4000000000000021</v>
      </c>
      <c r="Z238" s="24">
        <v>28.267307692307693</v>
      </c>
      <c r="AA238" s="24">
        <v>28.315384615384616</v>
      </c>
      <c r="AB238" s="24">
        <v>28.267307692307693</v>
      </c>
      <c r="AC238" s="24">
        <v>28.315384615384616</v>
      </c>
      <c r="AD238" t="str">
        <v>U1588D-71</v>
      </c>
      <c r="AE238" s="24">
        <v>14.289</v>
      </c>
      <c r="AF238" s="24">
        <v>2.0310000000000001</v>
      </c>
      <c r="AG238" s="24">
        <v>30.298307692307691</v>
      </c>
      <c r="AH238" s="24">
        <v>30.346384615384615</v>
      </c>
      <c r="AI238" s="24">
        <v>30.298307692307691</v>
      </c>
      <c r="AJ238" s="24">
        <v>30.346384615384615</v>
      </c>
      <c r="AK238" s="38">
        <v>0</v>
      </c>
      <c r="AL238" s="38">
        <v>0</v>
      </c>
    </row>
    <row r="239" spans="1:38" x14ac:dyDescent="0.15">
      <c r="A239" t="str">
        <v>U1588A-34-1</v>
      </c>
      <c r="B239">
        <v>265.7</v>
      </c>
      <c r="C239" t="str">
        <v>U1588A-4-5</v>
      </c>
      <c r="D239" s="31">
        <v>27.12</v>
      </c>
      <c r="E239" s="29">
        <v>143</v>
      </c>
      <c r="F239" s="29">
        <v>148</v>
      </c>
      <c r="G239" s="24">
        <v>28.55</v>
      </c>
      <c r="H239" s="24">
        <v>28.6</v>
      </c>
      <c r="I239" s="24">
        <v>28.55</v>
      </c>
      <c r="J239" s="24">
        <v>28.6</v>
      </c>
      <c r="K239" s="18">
        <v>0</v>
      </c>
      <c r="L239" s="18">
        <v>0</v>
      </c>
      <c r="M239" t="str">
        <v>U1588D-71</v>
      </c>
      <c r="N239">
        <v>381.2</v>
      </c>
      <c r="O239">
        <v>4.9000000000000004</v>
      </c>
      <c r="P239">
        <v>6.58</v>
      </c>
      <c r="Q239">
        <v>134</v>
      </c>
      <c r="R239" s="24">
        <v>0.74468085106382986</v>
      </c>
      <c r="S239" s="24">
        <v>0.74626865671641796</v>
      </c>
      <c r="T239" t="str">
        <v>U1588A-4</v>
      </c>
      <c r="U239" s="24">
        <v>0.96153846153846145</v>
      </c>
      <c r="V239" s="24">
        <v>0.96153846153846156</v>
      </c>
      <c r="W239" s="29">
        <v>21.2</v>
      </c>
      <c r="X239" s="24">
        <v>7.3500000000000014</v>
      </c>
      <c r="Y239" s="24">
        <v>7.4000000000000021</v>
      </c>
      <c r="Z239" s="24">
        <v>28.267307692307693</v>
      </c>
      <c r="AA239" s="24">
        <v>28.315384615384616</v>
      </c>
      <c r="AB239" s="24">
        <v>28.267307692307693</v>
      </c>
      <c r="AC239" s="24">
        <v>28.315384615384616</v>
      </c>
      <c r="AD239" t="str">
        <v>U1588D-72</v>
      </c>
      <c r="AE239" s="24">
        <v>14.289</v>
      </c>
      <c r="AF239" s="24">
        <v>2.0310000000000001</v>
      </c>
      <c r="AG239" s="24">
        <v>30.298307692307691</v>
      </c>
      <c r="AH239" s="24">
        <v>30.346384615384615</v>
      </c>
      <c r="AI239" s="24">
        <v>30.298307692307691</v>
      </c>
      <c r="AJ239" s="24">
        <v>30.346384615384615</v>
      </c>
      <c r="AK239" s="38">
        <v>0</v>
      </c>
      <c r="AL239" s="38">
        <v>0</v>
      </c>
    </row>
    <row r="240" spans="1:38" x14ac:dyDescent="0.15">
      <c r="A240" t="str">
        <v>U1588A-34-2</v>
      </c>
      <c r="B240">
        <v>267.2</v>
      </c>
      <c r="C240" t="str">
        <v>U1588A-4-5</v>
      </c>
      <c r="D240" s="31">
        <v>27.12</v>
      </c>
      <c r="E240" s="29">
        <v>143</v>
      </c>
      <c r="F240" s="29">
        <v>148</v>
      </c>
      <c r="G240" s="24">
        <v>28.55</v>
      </c>
      <c r="H240" s="24">
        <v>28.6</v>
      </c>
      <c r="I240" s="24">
        <v>28.55</v>
      </c>
      <c r="J240" s="24">
        <v>28.6</v>
      </c>
      <c r="K240" s="18">
        <v>0</v>
      </c>
      <c r="L240" s="18">
        <v>0</v>
      </c>
      <c r="M240" t="str">
        <v>U1588D-72</v>
      </c>
      <c r="N240">
        <v>386.1</v>
      </c>
      <c r="O240">
        <v>4.8</v>
      </c>
      <c r="P240">
        <v>6.33</v>
      </c>
      <c r="Q240">
        <v>132</v>
      </c>
      <c r="R240" s="24">
        <v>0.75829383886255919</v>
      </c>
      <c r="S240" s="24">
        <v>0.75757575757575757</v>
      </c>
      <c r="T240" t="str">
        <v>U1588A-4</v>
      </c>
      <c r="U240" s="24">
        <v>0.96153846153846145</v>
      </c>
      <c r="V240" s="24">
        <v>0.96153846153846156</v>
      </c>
      <c r="W240" s="29">
        <v>21.2</v>
      </c>
      <c r="X240" s="24">
        <v>7.3500000000000014</v>
      </c>
      <c r="Y240" s="24">
        <v>7.4000000000000021</v>
      </c>
      <c r="Z240" s="24">
        <v>28.267307692307693</v>
      </c>
      <c r="AA240" s="24">
        <v>28.315384615384616</v>
      </c>
      <c r="AB240" s="24">
        <v>28.267307692307693</v>
      </c>
      <c r="AC240" s="24">
        <v>28.315384615384616</v>
      </c>
      <c r="AD240" t="str">
        <v>U1588D-73</v>
      </c>
      <c r="AE240" s="24">
        <v>14.289</v>
      </c>
      <c r="AF240" s="24">
        <v>2.0310000000000001</v>
      </c>
      <c r="AG240" s="24">
        <v>30.298307692307691</v>
      </c>
      <c r="AH240" s="24">
        <v>30.346384615384615</v>
      </c>
      <c r="AI240" s="24">
        <v>30.298307692307691</v>
      </c>
      <c r="AJ240" s="24">
        <v>30.346384615384615</v>
      </c>
      <c r="AK240" s="38">
        <v>0</v>
      </c>
      <c r="AL240" s="38">
        <v>0</v>
      </c>
    </row>
    <row r="241" spans="1:38" x14ac:dyDescent="0.15">
      <c r="A241" t="str">
        <v>U1588A-34-3</v>
      </c>
      <c r="B241">
        <v>268.7</v>
      </c>
      <c r="C241" t="str">
        <v>U1588A-4-5</v>
      </c>
      <c r="D241" s="31">
        <v>27.12</v>
      </c>
      <c r="E241" s="29">
        <v>143</v>
      </c>
      <c r="F241" s="29">
        <v>148</v>
      </c>
      <c r="G241" s="24">
        <v>28.55</v>
      </c>
      <c r="H241" s="24">
        <v>28.6</v>
      </c>
      <c r="I241" s="24">
        <v>28.55</v>
      </c>
      <c r="J241" s="24">
        <v>28.6</v>
      </c>
      <c r="K241" s="18">
        <v>0</v>
      </c>
      <c r="L241" s="18">
        <v>0</v>
      </c>
      <c r="M241" t="str">
        <v>U1588D-73</v>
      </c>
      <c r="N241">
        <v>390.9</v>
      </c>
      <c r="O241">
        <v>4.9000000000000004</v>
      </c>
      <c r="P241">
        <v>6.32</v>
      </c>
      <c r="Q241">
        <v>129</v>
      </c>
      <c r="R241" s="24">
        <v>0.77531645569620256</v>
      </c>
      <c r="S241" s="24">
        <v>0.77519379844961245</v>
      </c>
      <c r="T241" t="str">
        <v>U1588A-4</v>
      </c>
      <c r="U241" s="24">
        <v>0.96153846153846145</v>
      </c>
      <c r="V241" s="24">
        <v>0.96153846153846156</v>
      </c>
      <c r="W241" s="29">
        <v>21.2</v>
      </c>
      <c r="X241" s="24">
        <v>7.3500000000000014</v>
      </c>
      <c r="Y241" s="24">
        <v>7.4000000000000021</v>
      </c>
      <c r="Z241" s="24">
        <v>28.267307692307693</v>
      </c>
      <c r="AA241" s="24">
        <v>28.315384615384616</v>
      </c>
      <c r="AB241" s="24">
        <v>28.267307692307693</v>
      </c>
      <c r="AC241" s="24">
        <v>28.315384615384616</v>
      </c>
      <c r="AD241" t="str">
        <v>U1588D-74</v>
      </c>
      <c r="AE241" s="24">
        <v>14.289</v>
      </c>
      <c r="AF241" s="24">
        <v>2.0310000000000001</v>
      </c>
      <c r="AG241" s="24">
        <v>30.298307692307691</v>
      </c>
      <c r="AH241" s="24">
        <v>30.346384615384615</v>
      </c>
      <c r="AI241" s="24">
        <v>30.298307692307691</v>
      </c>
      <c r="AJ241" s="24">
        <v>30.346384615384615</v>
      </c>
      <c r="AK241" s="38">
        <v>0</v>
      </c>
      <c r="AL241" s="38">
        <v>0</v>
      </c>
    </row>
    <row r="242" spans="1:38" x14ac:dyDescent="0.15">
      <c r="A242" t="str">
        <v>U1588A-34-4</v>
      </c>
      <c r="B242">
        <v>270.2</v>
      </c>
      <c r="C242" t="str">
        <v>U1588A-4-5</v>
      </c>
      <c r="D242" s="31">
        <v>27.12</v>
      </c>
      <c r="E242" s="29">
        <v>143</v>
      </c>
      <c r="F242" s="29">
        <v>148</v>
      </c>
      <c r="G242" s="24">
        <v>28.55</v>
      </c>
      <c r="H242" s="24">
        <v>28.6</v>
      </c>
      <c r="I242" s="24">
        <v>28.55</v>
      </c>
      <c r="J242" s="24">
        <v>28.6</v>
      </c>
      <c r="K242" s="18">
        <v>0</v>
      </c>
      <c r="L242" s="18">
        <v>0</v>
      </c>
      <c r="M242" t="str">
        <v>U1588D-74</v>
      </c>
      <c r="N242">
        <v>395.8</v>
      </c>
      <c r="O242">
        <v>4.8</v>
      </c>
      <c r="P242">
        <v>7.6</v>
      </c>
      <c r="Q242">
        <v>158</v>
      </c>
      <c r="R242" s="24">
        <v>0.63157894736842102</v>
      </c>
      <c r="S242" s="24">
        <v>0.63291139240506333</v>
      </c>
      <c r="T242" t="str">
        <v>U1588A-4</v>
      </c>
      <c r="U242" s="24">
        <v>0.96153846153846145</v>
      </c>
      <c r="V242" s="24">
        <v>0.96153846153846156</v>
      </c>
      <c r="W242" s="29">
        <v>21.2</v>
      </c>
      <c r="X242" s="24">
        <v>7.3500000000000014</v>
      </c>
      <c r="Y242" s="24">
        <v>7.4000000000000021</v>
      </c>
      <c r="Z242" s="24">
        <v>28.267307692307693</v>
      </c>
      <c r="AA242" s="24">
        <v>28.315384615384616</v>
      </c>
      <c r="AB242" s="24">
        <v>28.267307692307693</v>
      </c>
      <c r="AC242" s="24">
        <v>28.315384615384616</v>
      </c>
      <c r="AD242" t="str">
        <v>U1588D-75</v>
      </c>
      <c r="AE242" s="24">
        <v>14.289</v>
      </c>
      <c r="AF242" s="24">
        <v>2.0310000000000001</v>
      </c>
      <c r="AG242" s="24">
        <v>30.298307692307691</v>
      </c>
      <c r="AH242" s="24">
        <v>30.346384615384615</v>
      </c>
      <c r="AI242" s="24">
        <v>30.298307692307691</v>
      </c>
      <c r="AJ242" s="24">
        <v>30.346384615384615</v>
      </c>
      <c r="AK242" s="38">
        <v>0</v>
      </c>
      <c r="AL242" s="38">
        <v>0</v>
      </c>
    </row>
    <row r="243" spans="1:38" x14ac:dyDescent="0.15">
      <c r="A243" t="str">
        <v>U1588A-34-5</v>
      </c>
      <c r="B243">
        <v>271.38</v>
      </c>
      <c r="C243" t="str">
        <v>U1588A-4-5</v>
      </c>
      <c r="D243" s="31">
        <v>27.12</v>
      </c>
      <c r="E243" s="29">
        <v>143</v>
      </c>
      <c r="F243" s="29">
        <v>148</v>
      </c>
      <c r="G243" s="24">
        <v>28.55</v>
      </c>
      <c r="H243" s="24">
        <v>28.6</v>
      </c>
      <c r="I243" s="24">
        <v>28.55</v>
      </c>
      <c r="J243" s="24">
        <v>28.6</v>
      </c>
      <c r="K243" s="18">
        <v>0</v>
      </c>
      <c r="L243" s="18">
        <v>0</v>
      </c>
      <c r="M243" t="str">
        <v>U1588D-75</v>
      </c>
      <c r="N243">
        <v>400.6</v>
      </c>
      <c r="O243">
        <v>4.9000000000000004</v>
      </c>
      <c r="P243">
        <v>7.21</v>
      </c>
      <c r="Q243">
        <v>147</v>
      </c>
      <c r="R243" s="24">
        <v>0.67961165048543692</v>
      </c>
      <c r="S243" s="24">
        <v>0.68027210884353739</v>
      </c>
      <c r="T243" t="str">
        <v>U1588A-4</v>
      </c>
      <c r="U243" s="24">
        <v>0.96153846153846145</v>
      </c>
      <c r="V243" s="24">
        <v>0.96153846153846156</v>
      </c>
      <c r="W243" s="29">
        <v>21.2</v>
      </c>
      <c r="X243" s="24">
        <v>7.3500000000000014</v>
      </c>
      <c r="Y243" s="24">
        <v>7.4000000000000021</v>
      </c>
      <c r="Z243" s="24">
        <v>28.267307692307693</v>
      </c>
      <c r="AA243" s="24">
        <v>28.315384615384616</v>
      </c>
      <c r="AB243" s="24">
        <v>28.267307692307693</v>
      </c>
      <c r="AC243" s="24">
        <v>28.315384615384616</v>
      </c>
      <c r="AD243" t="str">
        <v>U1588D-76</v>
      </c>
      <c r="AE243" s="24">
        <v>14.289</v>
      </c>
      <c r="AF243" s="24">
        <v>2.0310000000000001</v>
      </c>
      <c r="AG243" s="24">
        <v>30.298307692307691</v>
      </c>
      <c r="AH243" s="24">
        <v>30.346384615384615</v>
      </c>
      <c r="AI243" s="24">
        <v>30.298307692307691</v>
      </c>
      <c r="AJ243" s="24">
        <v>30.346384615384615</v>
      </c>
      <c r="AK243" s="38">
        <v>0</v>
      </c>
      <c r="AL243" s="38">
        <v>0</v>
      </c>
    </row>
    <row r="244" spans="1:38" x14ac:dyDescent="0.15">
      <c r="A244" t="str">
        <v>U1588A-34-CC</v>
      </c>
      <c r="B244">
        <v>271.89999999999998</v>
      </c>
      <c r="C244" t="str">
        <v>U1588A-4-5</v>
      </c>
      <c r="D244" s="31">
        <v>27.12</v>
      </c>
      <c r="E244" s="29">
        <v>143</v>
      </c>
      <c r="F244" s="29">
        <v>148</v>
      </c>
      <c r="G244" s="24">
        <v>28.55</v>
      </c>
      <c r="H244" s="24">
        <v>28.6</v>
      </c>
      <c r="I244" s="24">
        <v>28.55</v>
      </c>
      <c r="J244" s="24">
        <v>28.6</v>
      </c>
      <c r="K244" s="18">
        <v>0</v>
      </c>
      <c r="L244" s="18">
        <v>0</v>
      </c>
      <c r="M244" t="str">
        <v>U1588D-76</v>
      </c>
      <c r="N244">
        <v>405.5</v>
      </c>
      <c r="O244">
        <v>7</v>
      </c>
      <c r="P244">
        <v>9.58</v>
      </c>
      <c r="Q244">
        <v>137</v>
      </c>
      <c r="R244" s="24">
        <v>0.7306889352818372</v>
      </c>
      <c r="S244" s="24">
        <v>0.72992700729927007</v>
      </c>
      <c r="T244" t="str">
        <v>U1588A-4</v>
      </c>
      <c r="U244" s="24">
        <v>0.96153846153846145</v>
      </c>
      <c r="V244" s="24">
        <v>0.96153846153846156</v>
      </c>
      <c r="W244" s="29">
        <v>21.2</v>
      </c>
      <c r="X244" s="24">
        <v>7.3500000000000014</v>
      </c>
      <c r="Y244" s="24">
        <v>7.4000000000000021</v>
      </c>
      <c r="Z244" s="24">
        <v>28.267307692307693</v>
      </c>
      <c r="AA244" s="24">
        <v>28.315384615384616</v>
      </c>
      <c r="AB244" s="24">
        <v>28.267307692307693</v>
      </c>
      <c r="AC244" s="24">
        <v>28.315384615384616</v>
      </c>
      <c r="AF244" s="24">
        <v>2.0310000000000001</v>
      </c>
      <c r="AG244" s="24">
        <v>30.298307692307691</v>
      </c>
      <c r="AH244" s="24">
        <v>30.346384615384615</v>
      </c>
      <c r="AI244" s="24">
        <v>30.298307692307691</v>
      </c>
      <c r="AJ244" s="24">
        <v>30.346384615384615</v>
      </c>
      <c r="AK244" s="38">
        <v>0</v>
      </c>
      <c r="AL244" s="38">
        <v>0</v>
      </c>
    </row>
    <row r="245" spans="1:38" x14ac:dyDescent="0.15">
      <c r="A245" t="str">
        <v>U1588A-35-1</v>
      </c>
      <c r="B245">
        <v>270.60000000000002</v>
      </c>
      <c r="C245" t="str">
        <v>U1588A-4-6</v>
      </c>
      <c r="D245" s="31">
        <v>28.6</v>
      </c>
      <c r="E245" s="29">
        <v>73</v>
      </c>
      <c r="F245" s="29">
        <v>73</v>
      </c>
      <c r="G245" s="24">
        <v>29.330000000000002</v>
      </c>
      <c r="H245" s="24">
        <v>29.330000000000002</v>
      </c>
      <c r="I245" s="24">
        <v>29.33</v>
      </c>
      <c r="J245" s="24">
        <v>29.33</v>
      </c>
      <c r="K245" s="18">
        <v>-3.5527136788005009E-15</v>
      </c>
      <c r="L245" s="18">
        <v>-3.5527136788005009E-15</v>
      </c>
      <c r="T245" t="str">
        <v>U1588A-4</v>
      </c>
      <c r="U245" s="24">
        <v>0.96153846153846145</v>
      </c>
      <c r="V245" s="24">
        <v>0.96153846153846156</v>
      </c>
      <c r="W245" s="29">
        <v>21.2</v>
      </c>
      <c r="X245" s="24">
        <v>8.129999999999999</v>
      </c>
      <c r="Y245" s="24">
        <v>8.129999999999999</v>
      </c>
      <c r="Z245" s="24">
        <v>29.017307692307689</v>
      </c>
      <c r="AA245" s="24">
        <v>29.017307692307689</v>
      </c>
      <c r="AB245" s="24">
        <v>29.017307692307689</v>
      </c>
      <c r="AC245" s="24">
        <v>29.017307692307689</v>
      </c>
      <c r="AF245" s="24">
        <v>2.0310000000000001</v>
      </c>
      <c r="AG245" s="24">
        <v>31.048307692307688</v>
      </c>
      <c r="AH245" s="24">
        <v>31.048307692307688</v>
      </c>
      <c r="AI245" s="24">
        <v>31.048307692307688</v>
      </c>
      <c r="AJ245" s="24">
        <v>31.048307692307688</v>
      </c>
      <c r="AK245" s="38">
        <v>0</v>
      </c>
      <c r="AL245" s="38">
        <v>0</v>
      </c>
    </row>
    <row r="246" spans="1:38" x14ac:dyDescent="0.15">
      <c r="A246" t="str">
        <v>U1588A-35-2</v>
      </c>
      <c r="B246">
        <v>272.10000000000002</v>
      </c>
      <c r="C246" t="str">
        <v>U1588A-4-6</v>
      </c>
      <c r="D246" s="31">
        <v>28.6</v>
      </c>
      <c r="E246" s="29">
        <v>108</v>
      </c>
      <c r="F246" s="29">
        <v>109</v>
      </c>
      <c r="G246" s="24">
        <v>29.68</v>
      </c>
      <c r="H246" s="24">
        <v>29.69</v>
      </c>
      <c r="I246" s="24">
        <v>29.68</v>
      </c>
      <c r="J246" s="24">
        <v>29.69</v>
      </c>
      <c r="K246" s="18">
        <v>0</v>
      </c>
      <c r="L246" s="18">
        <v>0</v>
      </c>
      <c r="T246" t="str">
        <v>U1588A-4</v>
      </c>
      <c r="U246" s="24">
        <v>0.96153846153846145</v>
      </c>
      <c r="V246" s="24">
        <v>0.96153846153846156</v>
      </c>
      <c r="W246" s="29">
        <v>21.2</v>
      </c>
      <c r="X246" s="24">
        <v>8.48</v>
      </c>
      <c r="Y246" s="24">
        <v>8.490000000000002</v>
      </c>
      <c r="Z246" s="24">
        <v>29.353846153846153</v>
      </c>
      <c r="AA246" s="24">
        <v>29.363461538461539</v>
      </c>
      <c r="AB246" s="24">
        <v>29.353846153846156</v>
      </c>
      <c r="AC246" s="24">
        <v>29.363461538461539</v>
      </c>
      <c r="AF246" s="24">
        <v>2.0310000000000001</v>
      </c>
      <c r="AG246" s="24">
        <v>31.384846153846151</v>
      </c>
      <c r="AH246" s="24">
        <v>31.394461538461538</v>
      </c>
      <c r="AI246" s="24">
        <v>31.384846153846155</v>
      </c>
      <c r="AJ246" s="24">
        <v>31.394461538461538</v>
      </c>
      <c r="AK246" s="38">
        <v>-3.5527136788005009E-13</v>
      </c>
      <c r="AL246" s="38">
        <v>0</v>
      </c>
    </row>
    <row r="247" spans="1:38" x14ac:dyDescent="0.15">
      <c r="A247" t="str">
        <v>U1588A-35-3</v>
      </c>
      <c r="B247">
        <v>273.60000000000002</v>
      </c>
      <c r="C247" t="str">
        <v>U1588A-4-6</v>
      </c>
      <c r="D247" s="31">
        <v>28.6</v>
      </c>
      <c r="E247" s="29">
        <v>108</v>
      </c>
      <c r="F247" s="29">
        <v>109</v>
      </c>
      <c r="G247" s="24">
        <v>29.68</v>
      </c>
      <c r="H247" s="24">
        <v>29.69</v>
      </c>
      <c r="I247" s="24">
        <v>29.68</v>
      </c>
      <c r="J247" s="24">
        <v>29.69</v>
      </c>
      <c r="K247" s="18">
        <v>0</v>
      </c>
      <c r="L247" s="18">
        <v>0</v>
      </c>
      <c r="T247" t="str">
        <v>U1588A-4</v>
      </c>
      <c r="U247" s="24">
        <v>0.96153846153846145</v>
      </c>
      <c r="V247" s="24">
        <v>0.96153846153846156</v>
      </c>
      <c r="W247" s="29">
        <v>21.2</v>
      </c>
      <c r="X247" s="24">
        <v>8.48</v>
      </c>
      <c r="Y247" s="24">
        <v>8.490000000000002</v>
      </c>
      <c r="Z247" s="24">
        <v>29.353846153846153</v>
      </c>
      <c r="AA247" s="24">
        <v>29.363461538461539</v>
      </c>
      <c r="AB247" s="24">
        <v>29.353846153846156</v>
      </c>
      <c r="AC247" s="24">
        <v>29.363461538461539</v>
      </c>
      <c r="AF247" s="24">
        <v>2.0310000000000001</v>
      </c>
      <c r="AG247" s="24">
        <v>31.384846153846151</v>
      </c>
      <c r="AH247" s="24">
        <v>31.394461538461538</v>
      </c>
      <c r="AI247" s="24">
        <v>31.384846153846155</v>
      </c>
      <c r="AJ247" s="24">
        <v>31.394461538461538</v>
      </c>
      <c r="AK247" s="38">
        <v>-3.5527136788005009E-13</v>
      </c>
      <c r="AL247" s="38">
        <v>0</v>
      </c>
    </row>
    <row r="248" spans="1:38" x14ac:dyDescent="0.15">
      <c r="A248" t="str">
        <v>U1588A-35-4</v>
      </c>
      <c r="B248">
        <v>275.10000000000002</v>
      </c>
      <c r="C248" t="str">
        <v>U1588A-4-6</v>
      </c>
      <c r="D248" s="31">
        <v>28.6</v>
      </c>
      <c r="E248" s="29">
        <v>108</v>
      </c>
      <c r="F248" s="29">
        <v>108</v>
      </c>
      <c r="G248" s="24">
        <v>29.68</v>
      </c>
      <c r="H248" s="24">
        <v>29.68</v>
      </c>
      <c r="I248" s="24">
        <v>29.68</v>
      </c>
      <c r="J248" s="24">
        <v>29.68</v>
      </c>
      <c r="K248" s="18">
        <v>0</v>
      </c>
      <c r="L248" s="18">
        <v>0</v>
      </c>
      <c r="T248" t="str">
        <v>U1588A-4</v>
      </c>
      <c r="U248" s="24">
        <v>0.96153846153846145</v>
      </c>
      <c r="V248" s="24">
        <v>0.96153846153846156</v>
      </c>
      <c r="W248" s="29">
        <v>21.2</v>
      </c>
      <c r="X248" s="24">
        <v>8.48</v>
      </c>
      <c r="Y248" s="24">
        <v>8.48</v>
      </c>
      <c r="Z248" s="24">
        <v>29.353846153846153</v>
      </c>
      <c r="AA248" s="24">
        <v>29.353846153846153</v>
      </c>
      <c r="AB248" s="24">
        <v>29.353846153846156</v>
      </c>
      <c r="AC248" s="24">
        <v>29.353846153846156</v>
      </c>
      <c r="AF248" s="24">
        <v>2.0310000000000001</v>
      </c>
      <c r="AG248" s="24">
        <v>31.384846153846151</v>
      </c>
      <c r="AH248" s="24">
        <v>31.384846153846151</v>
      </c>
      <c r="AI248" s="24">
        <v>31.384846153846155</v>
      </c>
      <c r="AJ248" s="24">
        <v>31.384846153846155</v>
      </c>
      <c r="AK248" s="38">
        <v>-3.5527136788005009E-13</v>
      </c>
      <c r="AL248" s="38">
        <v>-3.5527136788005009E-13</v>
      </c>
    </row>
    <row r="249" spans="1:38" x14ac:dyDescent="0.15">
      <c r="A249" t="str">
        <v>U1588A-35-CC</v>
      </c>
      <c r="B249">
        <v>275.8</v>
      </c>
      <c r="C249" t="str">
        <v>U1588A-4-6</v>
      </c>
      <c r="D249" s="31">
        <v>28.6</v>
      </c>
      <c r="E249" s="29">
        <v>143</v>
      </c>
      <c r="F249" s="29">
        <v>148</v>
      </c>
      <c r="G249" s="24">
        <v>30.03</v>
      </c>
      <c r="H249" s="24">
        <v>30.080000000000002</v>
      </c>
      <c r="I249" s="24">
        <v>30.03</v>
      </c>
      <c r="J249" s="24">
        <v>30.08</v>
      </c>
      <c r="K249" s="18">
        <v>0</v>
      </c>
      <c r="L249" s="18">
        <v>-3.5527136788005009E-15</v>
      </c>
      <c r="T249" t="str">
        <v>U1588A-4</v>
      </c>
      <c r="U249" s="24">
        <v>0.96153846153846145</v>
      </c>
      <c r="V249" s="24">
        <v>0.96153846153846156</v>
      </c>
      <c r="W249" s="29">
        <v>21.2</v>
      </c>
      <c r="X249" s="24">
        <v>8.8300000000000018</v>
      </c>
      <c r="Y249" s="24">
        <v>8.879999999999999</v>
      </c>
      <c r="Z249" s="24">
        <v>29.690384615384616</v>
      </c>
      <c r="AA249" s="24">
        <v>29.738461538461536</v>
      </c>
      <c r="AB249" s="24">
        <v>29.690384615384616</v>
      </c>
      <c r="AC249" s="24">
        <v>29.738461538461536</v>
      </c>
      <c r="AF249" s="24">
        <v>2.0310000000000001</v>
      </c>
      <c r="AG249" s="24">
        <v>31.721384615384615</v>
      </c>
      <c r="AH249" s="24">
        <v>31.769461538461535</v>
      </c>
      <c r="AI249" s="24">
        <v>31.721384615384615</v>
      </c>
      <c r="AJ249" s="24">
        <v>31.769461538461535</v>
      </c>
      <c r="AK249" s="38">
        <v>0</v>
      </c>
      <c r="AL249" s="38">
        <v>0</v>
      </c>
    </row>
    <row r="250" spans="1:38" x14ac:dyDescent="0.15">
      <c r="A250" t="str">
        <v>U1588A-36-1</v>
      </c>
      <c r="B250">
        <v>275.39999999999998</v>
      </c>
      <c r="C250" t="str">
        <v>U1588A-4-6</v>
      </c>
      <c r="D250" s="31">
        <v>28.6</v>
      </c>
      <c r="E250" s="29">
        <v>143</v>
      </c>
      <c r="F250" s="29">
        <v>148</v>
      </c>
      <c r="G250" s="24">
        <v>30.03</v>
      </c>
      <c r="H250" s="24">
        <v>30.080000000000002</v>
      </c>
      <c r="I250" s="24">
        <v>30.03</v>
      </c>
      <c r="J250" s="24">
        <v>30.08</v>
      </c>
      <c r="K250" s="18">
        <v>0</v>
      </c>
      <c r="L250" s="18">
        <v>-3.5527136788005009E-15</v>
      </c>
      <c r="T250" t="str">
        <v>U1588A-4</v>
      </c>
      <c r="U250" s="24">
        <v>0.96153846153846145</v>
      </c>
      <c r="V250" s="24">
        <v>0.96153846153846156</v>
      </c>
      <c r="W250" s="29">
        <v>21.2</v>
      </c>
      <c r="X250" s="24">
        <v>8.8300000000000018</v>
      </c>
      <c r="Y250" s="24">
        <v>8.879999999999999</v>
      </c>
      <c r="Z250" s="24">
        <v>29.690384615384616</v>
      </c>
      <c r="AA250" s="24">
        <v>29.738461538461536</v>
      </c>
      <c r="AB250" s="24">
        <v>29.690384615384616</v>
      </c>
      <c r="AC250" s="24">
        <v>29.738461538461536</v>
      </c>
      <c r="AF250" s="24">
        <v>2.0310000000000001</v>
      </c>
      <c r="AG250" s="24">
        <v>31.721384615384615</v>
      </c>
      <c r="AH250" s="24">
        <v>31.769461538461535</v>
      </c>
      <c r="AI250" s="24">
        <v>31.721384615384615</v>
      </c>
      <c r="AJ250" s="24">
        <v>31.769461538461535</v>
      </c>
      <c r="AK250" s="38">
        <v>0</v>
      </c>
      <c r="AL250" s="38">
        <v>0</v>
      </c>
    </row>
    <row r="251" spans="1:38" x14ac:dyDescent="0.15">
      <c r="A251" t="str">
        <v>U1588A-36-2</v>
      </c>
      <c r="B251">
        <v>276.83999999999997</v>
      </c>
      <c r="C251" t="str">
        <v>U1588A-4-6</v>
      </c>
      <c r="D251" s="31">
        <v>28.6</v>
      </c>
      <c r="E251" s="29">
        <v>143</v>
      </c>
      <c r="F251" s="29">
        <v>148</v>
      </c>
      <c r="G251" s="24">
        <v>30.03</v>
      </c>
      <c r="H251" s="24">
        <v>30.080000000000002</v>
      </c>
      <c r="I251" s="24">
        <v>30.03</v>
      </c>
      <c r="J251" s="24">
        <v>30.08</v>
      </c>
      <c r="K251" s="18">
        <v>0</v>
      </c>
      <c r="L251" s="18">
        <v>-3.5527136788005009E-15</v>
      </c>
      <c r="T251" t="str">
        <v>U1588A-4</v>
      </c>
      <c r="U251" s="24">
        <v>0.96153846153846145</v>
      </c>
      <c r="V251" s="24">
        <v>0.96153846153846156</v>
      </c>
      <c r="W251" s="29">
        <v>21.2</v>
      </c>
      <c r="X251" s="24">
        <v>8.8300000000000018</v>
      </c>
      <c r="Y251" s="24">
        <v>8.879999999999999</v>
      </c>
      <c r="Z251" s="24">
        <v>29.690384615384616</v>
      </c>
      <c r="AA251" s="24">
        <v>29.738461538461536</v>
      </c>
      <c r="AB251" s="24">
        <v>29.690384615384616</v>
      </c>
      <c r="AC251" s="24">
        <v>29.738461538461536</v>
      </c>
      <c r="AF251" s="24">
        <v>2.0310000000000001</v>
      </c>
      <c r="AG251" s="24">
        <v>31.721384615384615</v>
      </c>
      <c r="AH251" s="24">
        <v>31.769461538461535</v>
      </c>
      <c r="AI251" s="24">
        <v>31.721384615384615</v>
      </c>
      <c r="AJ251" s="24">
        <v>31.769461538461535</v>
      </c>
      <c r="AK251" s="38">
        <v>0</v>
      </c>
      <c r="AL251" s="38">
        <v>0</v>
      </c>
    </row>
    <row r="252" spans="1:38" x14ac:dyDescent="0.15">
      <c r="A252" t="str">
        <v>U1588A-36-3</v>
      </c>
      <c r="B252">
        <v>278.33999999999997</v>
      </c>
      <c r="C252" t="str">
        <v>U1588A-4-6</v>
      </c>
      <c r="D252" s="31">
        <v>28.6</v>
      </c>
      <c r="E252" s="29">
        <v>143</v>
      </c>
      <c r="F252" s="29">
        <v>148</v>
      </c>
      <c r="G252" s="24">
        <v>30.03</v>
      </c>
      <c r="H252" s="24">
        <v>30.080000000000002</v>
      </c>
      <c r="I252" s="24">
        <v>30.03</v>
      </c>
      <c r="J252" s="24">
        <v>30.08</v>
      </c>
      <c r="K252" s="18">
        <v>0</v>
      </c>
      <c r="L252" s="18">
        <v>-3.5527136788005009E-15</v>
      </c>
      <c r="T252" t="str">
        <v>U1588A-4</v>
      </c>
      <c r="U252" s="24">
        <v>0.96153846153846145</v>
      </c>
      <c r="V252" s="24">
        <v>0.96153846153846156</v>
      </c>
      <c r="W252" s="29">
        <v>21.2</v>
      </c>
      <c r="X252" s="24">
        <v>8.8300000000000018</v>
      </c>
      <c r="Y252" s="24">
        <v>8.879999999999999</v>
      </c>
      <c r="Z252" s="24">
        <v>29.690384615384616</v>
      </c>
      <c r="AA252" s="24">
        <v>29.738461538461536</v>
      </c>
      <c r="AB252" s="24">
        <v>29.690384615384616</v>
      </c>
      <c r="AC252" s="24">
        <v>29.738461538461536</v>
      </c>
      <c r="AF252" s="24">
        <v>2.0310000000000001</v>
      </c>
      <c r="AG252" s="24">
        <v>31.721384615384615</v>
      </c>
      <c r="AH252" s="24">
        <v>31.769461538461535</v>
      </c>
      <c r="AI252" s="24">
        <v>31.721384615384615</v>
      </c>
      <c r="AJ252" s="24">
        <v>31.769461538461535</v>
      </c>
      <c r="AK252" s="38">
        <v>0</v>
      </c>
      <c r="AL252" s="38">
        <v>0</v>
      </c>
    </row>
    <row r="253" spans="1:38" x14ac:dyDescent="0.15">
      <c r="A253" t="str">
        <v>U1588A-36-4</v>
      </c>
      <c r="B253">
        <v>279.83999999999997</v>
      </c>
      <c r="C253" t="str">
        <v>U1588A-4-6</v>
      </c>
      <c r="D253" s="31">
        <v>28.6</v>
      </c>
      <c r="E253" s="29">
        <v>143</v>
      </c>
      <c r="F253" s="29">
        <v>148</v>
      </c>
      <c r="G253" s="24">
        <v>30.03</v>
      </c>
      <c r="H253" s="24">
        <v>30.080000000000002</v>
      </c>
      <c r="I253" s="24">
        <v>30.03</v>
      </c>
      <c r="J253" s="24">
        <v>30.08</v>
      </c>
      <c r="K253" s="18">
        <v>0</v>
      </c>
      <c r="L253" s="18">
        <v>-3.5527136788005009E-15</v>
      </c>
      <c r="T253" t="str">
        <v>U1588A-4</v>
      </c>
      <c r="U253" s="24">
        <v>0.96153846153846145</v>
      </c>
      <c r="V253" s="24">
        <v>0.96153846153846156</v>
      </c>
      <c r="W253" s="29">
        <v>21.2</v>
      </c>
      <c r="X253" s="24">
        <v>8.8300000000000018</v>
      </c>
      <c r="Y253" s="24">
        <v>8.879999999999999</v>
      </c>
      <c r="Z253" s="24">
        <v>29.690384615384616</v>
      </c>
      <c r="AA253" s="24">
        <v>29.738461538461536</v>
      </c>
      <c r="AB253" s="24">
        <v>29.690384615384616</v>
      </c>
      <c r="AC253" s="24">
        <v>29.738461538461536</v>
      </c>
      <c r="AF253" s="24">
        <v>2.0310000000000001</v>
      </c>
      <c r="AG253" s="24">
        <v>31.721384615384615</v>
      </c>
      <c r="AH253" s="24">
        <v>31.769461538461535</v>
      </c>
      <c r="AI253" s="24">
        <v>31.721384615384615</v>
      </c>
      <c r="AJ253" s="24">
        <v>31.769461538461535</v>
      </c>
      <c r="AK253" s="38">
        <v>0</v>
      </c>
      <c r="AL253" s="38">
        <v>0</v>
      </c>
    </row>
    <row r="254" spans="1:38" x14ac:dyDescent="0.15">
      <c r="A254" t="str">
        <v>U1588A-36-5</v>
      </c>
      <c r="B254">
        <v>281.06</v>
      </c>
      <c r="C254" t="str">
        <v>U1588A-4-6</v>
      </c>
      <c r="D254" s="31">
        <v>28.6</v>
      </c>
      <c r="E254" s="29">
        <v>143</v>
      </c>
      <c r="F254" s="29">
        <v>148</v>
      </c>
      <c r="G254" s="24">
        <v>30.03</v>
      </c>
      <c r="H254" s="24">
        <v>30.080000000000002</v>
      </c>
      <c r="I254" s="24">
        <v>30.03</v>
      </c>
      <c r="J254" s="24">
        <v>30.08</v>
      </c>
      <c r="K254" s="18">
        <v>0</v>
      </c>
      <c r="L254" s="18">
        <v>-3.5527136788005009E-15</v>
      </c>
      <c r="T254" t="str">
        <v>U1588A-4</v>
      </c>
      <c r="U254" s="24">
        <v>0.96153846153846145</v>
      </c>
      <c r="V254" s="24">
        <v>0.96153846153846156</v>
      </c>
      <c r="W254" s="29">
        <v>21.2</v>
      </c>
      <c r="X254" s="24">
        <v>8.8300000000000018</v>
      </c>
      <c r="Y254" s="24">
        <v>8.879999999999999</v>
      </c>
      <c r="Z254" s="24">
        <v>29.690384615384616</v>
      </c>
      <c r="AA254" s="24">
        <v>29.738461538461536</v>
      </c>
      <c r="AB254" s="24">
        <v>29.690384615384616</v>
      </c>
      <c r="AC254" s="24">
        <v>29.738461538461536</v>
      </c>
      <c r="AF254" s="24">
        <v>2.0310000000000001</v>
      </c>
      <c r="AG254" s="24">
        <v>31.721384615384615</v>
      </c>
      <c r="AH254" s="24">
        <v>31.769461538461535</v>
      </c>
      <c r="AI254" s="24">
        <v>31.721384615384615</v>
      </c>
      <c r="AJ254" s="24">
        <v>31.769461538461535</v>
      </c>
      <c r="AK254" s="38">
        <v>0</v>
      </c>
      <c r="AL254" s="38">
        <v>0</v>
      </c>
    </row>
    <row r="255" spans="1:38" x14ac:dyDescent="0.15">
      <c r="A255" t="str">
        <v>U1588A-36-CC</v>
      </c>
      <c r="B255">
        <v>281.58</v>
      </c>
      <c r="C255" t="str">
        <v>U1588A-4-6</v>
      </c>
      <c r="D255" s="31">
        <v>28.6</v>
      </c>
      <c r="E255" s="29">
        <v>143</v>
      </c>
      <c r="F255" s="29">
        <v>148</v>
      </c>
      <c r="G255" s="24">
        <v>30.03</v>
      </c>
      <c r="H255" s="24">
        <v>30.080000000000002</v>
      </c>
      <c r="I255" s="24">
        <v>30.03</v>
      </c>
      <c r="J255" s="24">
        <v>30.08</v>
      </c>
      <c r="K255" s="18">
        <v>0</v>
      </c>
      <c r="L255" s="18">
        <v>-3.5527136788005009E-15</v>
      </c>
      <c r="T255" t="str">
        <v>U1588A-4</v>
      </c>
      <c r="U255" s="24">
        <v>0.96153846153846145</v>
      </c>
      <c r="V255" s="24">
        <v>0.96153846153846156</v>
      </c>
      <c r="W255" s="29">
        <v>21.2</v>
      </c>
      <c r="X255" s="24">
        <v>8.8300000000000018</v>
      </c>
      <c r="Y255" s="24">
        <v>8.879999999999999</v>
      </c>
      <c r="Z255" s="24">
        <v>29.690384615384616</v>
      </c>
      <c r="AA255" s="24">
        <v>29.738461538461536</v>
      </c>
      <c r="AB255" s="24">
        <v>29.690384615384616</v>
      </c>
      <c r="AC255" s="24">
        <v>29.738461538461536</v>
      </c>
      <c r="AF255" s="24">
        <v>2.0310000000000001</v>
      </c>
      <c r="AG255" s="24">
        <v>31.721384615384615</v>
      </c>
      <c r="AH255" s="24">
        <v>31.769461538461535</v>
      </c>
      <c r="AI255" s="24">
        <v>31.721384615384615</v>
      </c>
      <c r="AJ255" s="24">
        <v>31.769461538461535</v>
      </c>
      <c r="AK255" s="38">
        <v>0</v>
      </c>
      <c r="AL255" s="38">
        <v>0</v>
      </c>
    </row>
    <row r="256" spans="1:38" x14ac:dyDescent="0.15">
      <c r="A256" t="str">
        <v>U1588A-37-1</v>
      </c>
      <c r="B256">
        <v>280.3</v>
      </c>
      <c r="C256" t="str">
        <v>U1588A-4-6</v>
      </c>
      <c r="D256" s="31">
        <v>28.6</v>
      </c>
      <c r="E256" s="29">
        <v>143</v>
      </c>
      <c r="F256" s="29">
        <v>148</v>
      </c>
      <c r="G256" s="24">
        <v>30.03</v>
      </c>
      <c r="H256" s="24">
        <v>30.080000000000002</v>
      </c>
      <c r="I256" s="24">
        <v>30.03</v>
      </c>
      <c r="J256" s="24">
        <v>30.08</v>
      </c>
      <c r="K256" s="18">
        <v>0</v>
      </c>
      <c r="L256" s="18">
        <v>-3.5527136788005009E-15</v>
      </c>
      <c r="T256" t="str">
        <v>U1588A-4</v>
      </c>
      <c r="U256" s="24">
        <v>0.96153846153846145</v>
      </c>
      <c r="V256" s="24">
        <v>0.96153846153846156</v>
      </c>
      <c r="W256" s="29">
        <v>21.2</v>
      </c>
      <c r="X256" s="24">
        <v>8.8300000000000018</v>
      </c>
      <c r="Y256" s="24">
        <v>8.879999999999999</v>
      </c>
      <c r="Z256" s="24">
        <v>29.690384615384616</v>
      </c>
      <c r="AA256" s="24">
        <v>29.738461538461536</v>
      </c>
      <c r="AB256" s="24">
        <v>29.690384615384616</v>
      </c>
      <c r="AC256" s="24">
        <v>29.738461538461536</v>
      </c>
      <c r="AF256" s="24">
        <v>2.0310000000000001</v>
      </c>
      <c r="AG256" s="24">
        <v>31.721384615384615</v>
      </c>
      <c r="AH256" s="24">
        <v>31.769461538461535</v>
      </c>
      <c r="AI256" s="24">
        <v>31.721384615384615</v>
      </c>
      <c r="AJ256" s="24">
        <v>31.769461538461535</v>
      </c>
      <c r="AK256" s="38">
        <v>0</v>
      </c>
      <c r="AL256" s="38">
        <v>0</v>
      </c>
    </row>
    <row r="257" spans="1:38" x14ac:dyDescent="0.15">
      <c r="A257" t="str">
        <v>U1588A-37-2</v>
      </c>
      <c r="B257">
        <v>281.8</v>
      </c>
      <c r="C257" t="str">
        <v>U1588A-4-6</v>
      </c>
      <c r="D257" s="31">
        <v>28.6</v>
      </c>
      <c r="E257" s="29">
        <v>143</v>
      </c>
      <c r="F257" s="29">
        <v>148</v>
      </c>
      <c r="G257" s="24">
        <v>30.03</v>
      </c>
      <c r="H257" s="24">
        <v>30.080000000000002</v>
      </c>
      <c r="I257" s="24">
        <v>30.03</v>
      </c>
      <c r="J257" s="24">
        <v>30.08</v>
      </c>
      <c r="K257" s="18">
        <v>0</v>
      </c>
      <c r="L257" s="18">
        <v>-3.5527136788005009E-15</v>
      </c>
      <c r="T257" t="str">
        <v>U1588A-4</v>
      </c>
      <c r="U257" s="24">
        <v>0.96153846153846145</v>
      </c>
      <c r="V257" s="24">
        <v>0.96153846153846156</v>
      </c>
      <c r="W257" s="29">
        <v>21.2</v>
      </c>
      <c r="X257" s="24">
        <v>8.8300000000000018</v>
      </c>
      <c r="Y257" s="24">
        <v>8.879999999999999</v>
      </c>
      <c r="Z257" s="24">
        <v>29.690384615384616</v>
      </c>
      <c r="AA257" s="24">
        <v>29.738461538461536</v>
      </c>
      <c r="AB257" s="24">
        <v>29.690384615384616</v>
      </c>
      <c r="AC257" s="24">
        <v>29.738461538461536</v>
      </c>
      <c r="AF257" s="24">
        <v>2.0310000000000001</v>
      </c>
      <c r="AG257" s="24">
        <v>31.721384615384615</v>
      </c>
      <c r="AH257" s="24">
        <v>31.769461538461535</v>
      </c>
      <c r="AI257" s="24">
        <v>31.721384615384615</v>
      </c>
      <c r="AJ257" s="24">
        <v>31.769461538461535</v>
      </c>
      <c r="AK257" s="38">
        <v>0</v>
      </c>
      <c r="AL257" s="38">
        <v>0</v>
      </c>
    </row>
    <row r="258" spans="1:38" x14ac:dyDescent="0.15">
      <c r="A258" t="str">
        <v>U1588A-37-3</v>
      </c>
      <c r="B258">
        <v>283.3</v>
      </c>
      <c r="C258" t="str">
        <v>U1588A-4-6</v>
      </c>
      <c r="D258" s="31">
        <v>28.6</v>
      </c>
      <c r="E258" s="29">
        <v>143</v>
      </c>
      <c r="F258" s="29">
        <v>148</v>
      </c>
      <c r="G258" s="24">
        <v>30.03</v>
      </c>
      <c r="H258" s="24">
        <v>30.080000000000002</v>
      </c>
      <c r="I258" s="24">
        <v>30.03</v>
      </c>
      <c r="J258" s="24">
        <v>30.08</v>
      </c>
      <c r="K258" s="18">
        <v>0</v>
      </c>
      <c r="L258" s="18">
        <v>-3.5527136788005009E-15</v>
      </c>
      <c r="T258" t="str">
        <v>U1588A-4</v>
      </c>
      <c r="U258" s="24">
        <v>0.96153846153846145</v>
      </c>
      <c r="V258" s="24">
        <v>0.96153846153846156</v>
      </c>
      <c r="W258" s="29">
        <v>21.2</v>
      </c>
      <c r="X258" s="24">
        <v>8.8300000000000018</v>
      </c>
      <c r="Y258" s="24">
        <v>8.879999999999999</v>
      </c>
      <c r="Z258" s="24">
        <v>29.690384615384616</v>
      </c>
      <c r="AA258" s="24">
        <v>29.738461538461536</v>
      </c>
      <c r="AB258" s="24">
        <v>29.690384615384616</v>
      </c>
      <c r="AC258" s="24">
        <v>29.738461538461536</v>
      </c>
      <c r="AF258" s="24">
        <v>2.0310000000000001</v>
      </c>
      <c r="AG258" s="24">
        <v>31.721384615384615</v>
      </c>
      <c r="AH258" s="24">
        <v>31.769461538461535</v>
      </c>
      <c r="AI258" s="24">
        <v>31.721384615384615</v>
      </c>
      <c r="AJ258" s="24">
        <v>31.769461538461535</v>
      </c>
      <c r="AK258" s="38">
        <v>0</v>
      </c>
      <c r="AL258" s="38">
        <v>0</v>
      </c>
    </row>
    <row r="259" spans="1:38" x14ac:dyDescent="0.15">
      <c r="A259" t="str">
        <v>U1588A-37-4</v>
      </c>
      <c r="B259">
        <v>284.8</v>
      </c>
      <c r="C259" t="str">
        <v>U1588A-4-7</v>
      </c>
      <c r="D259" s="31">
        <v>30.08</v>
      </c>
      <c r="E259" s="29">
        <v>0</v>
      </c>
      <c r="F259" s="29">
        <v>5</v>
      </c>
      <c r="G259" s="24">
        <v>30.08</v>
      </c>
      <c r="H259" s="24">
        <v>30.13</v>
      </c>
      <c r="I259" s="24">
        <v>30.08</v>
      </c>
      <c r="J259" s="24">
        <v>30.13</v>
      </c>
      <c r="K259" s="18">
        <v>0</v>
      </c>
      <c r="L259" s="18">
        <v>0</v>
      </c>
      <c r="T259" t="str">
        <v>U1588A-4</v>
      </c>
      <c r="U259" s="24">
        <v>0.96153846153846145</v>
      </c>
      <c r="V259" s="24">
        <v>0.96153846153846156</v>
      </c>
      <c r="W259" s="29">
        <v>21.2</v>
      </c>
      <c r="X259" s="24">
        <v>8.879999999999999</v>
      </c>
      <c r="Y259" s="24">
        <v>8.93</v>
      </c>
      <c r="Z259" s="24">
        <v>29.738461538461536</v>
      </c>
      <c r="AA259" s="24">
        <v>29.786538461538459</v>
      </c>
      <c r="AB259" s="24">
        <v>29.738461538461536</v>
      </c>
      <c r="AC259" s="24">
        <v>29.786538461538463</v>
      </c>
      <c r="AF259" s="24">
        <v>2.0310000000000001</v>
      </c>
      <c r="AG259" s="24">
        <v>31.769461538461535</v>
      </c>
      <c r="AH259" s="24">
        <v>31.817538461538458</v>
      </c>
      <c r="AI259" s="24">
        <v>31.769461538461535</v>
      </c>
      <c r="AJ259" s="24">
        <v>31.817538461538462</v>
      </c>
      <c r="AK259" s="38">
        <v>0</v>
      </c>
      <c r="AL259" s="38">
        <v>-3.5527136788005009E-13</v>
      </c>
    </row>
    <row r="260" spans="1:38" x14ac:dyDescent="0.15">
      <c r="A260" t="str">
        <v>U1588A-37-CC</v>
      </c>
      <c r="B260">
        <v>286.13</v>
      </c>
      <c r="C260" t="str">
        <v>U1588A-4-7</v>
      </c>
      <c r="D260" s="31">
        <v>30.08</v>
      </c>
      <c r="E260" s="29">
        <v>41</v>
      </c>
      <c r="F260" s="29">
        <v>41</v>
      </c>
      <c r="G260" s="24">
        <v>30.49</v>
      </c>
      <c r="H260" s="24">
        <v>30.49</v>
      </c>
      <c r="I260" s="24">
        <v>30.49</v>
      </c>
      <c r="J260" s="24">
        <v>30.49</v>
      </c>
      <c r="K260" s="18">
        <v>0</v>
      </c>
      <c r="L260" s="18">
        <v>0</v>
      </c>
      <c r="T260" t="str">
        <v>U1588A-4</v>
      </c>
      <c r="U260" s="24">
        <v>0.96153846153846145</v>
      </c>
      <c r="V260" s="24">
        <v>0.96153846153846156</v>
      </c>
      <c r="W260" s="29">
        <v>21.2</v>
      </c>
      <c r="X260" s="24">
        <v>9.2899999999999991</v>
      </c>
      <c r="Y260" s="24">
        <v>9.2899999999999991</v>
      </c>
      <c r="Z260" s="24">
        <v>30.132692307692306</v>
      </c>
      <c r="AA260" s="24">
        <v>30.132692307692306</v>
      </c>
      <c r="AB260" s="24">
        <v>30.132692307692306</v>
      </c>
      <c r="AC260" s="24">
        <v>30.132692307692306</v>
      </c>
      <c r="AF260" s="24">
        <v>2.0310000000000001</v>
      </c>
      <c r="AG260" s="24">
        <v>32.163692307692308</v>
      </c>
      <c r="AH260" s="24">
        <v>32.163692307692308</v>
      </c>
      <c r="AI260" s="24">
        <v>32.163692307692308</v>
      </c>
      <c r="AJ260" s="24">
        <v>32.163692307692308</v>
      </c>
      <c r="AK260" s="38">
        <v>0</v>
      </c>
      <c r="AL260" s="38">
        <v>0</v>
      </c>
    </row>
    <row r="261" spans="1:38" x14ac:dyDescent="0.15">
      <c r="A261" t="str">
        <v>U1588A-38-1</v>
      </c>
      <c r="B261">
        <v>285.10000000000002</v>
      </c>
      <c r="C261" t="str">
        <v>U1588A-4-CC</v>
      </c>
      <c r="D261" s="31">
        <v>30.82</v>
      </c>
      <c r="E261" s="29">
        <v>19</v>
      </c>
      <c r="F261" s="29">
        <v>26</v>
      </c>
      <c r="G261" s="24">
        <v>31.01</v>
      </c>
      <c r="H261" s="24">
        <v>31.080000000000002</v>
      </c>
      <c r="I261" s="24">
        <v>31.01</v>
      </c>
      <c r="J261" s="24">
        <v>31.08</v>
      </c>
      <c r="K261" s="18">
        <v>0</v>
      </c>
      <c r="L261" s="18">
        <v>-3.5527136788005009E-15</v>
      </c>
      <c r="T261" t="str">
        <v>U1588A-4</v>
      </c>
      <c r="U261" s="24">
        <v>0.96153846153846145</v>
      </c>
      <c r="V261" s="24">
        <v>0.96153846153846156</v>
      </c>
      <c r="W261" s="29">
        <v>21.2</v>
      </c>
      <c r="X261" s="24">
        <v>9.8100000000000023</v>
      </c>
      <c r="Y261" s="24">
        <v>9.879999999999999</v>
      </c>
      <c r="Z261" s="24">
        <v>30.632692307692309</v>
      </c>
      <c r="AA261" s="24">
        <v>30.699999999999996</v>
      </c>
      <c r="AB261" s="24">
        <v>30.632692307692309</v>
      </c>
      <c r="AC261" s="24">
        <v>30.7</v>
      </c>
      <c r="AF261" s="24">
        <v>2.0310000000000001</v>
      </c>
      <c r="AG261" s="24">
        <v>32.663692307692308</v>
      </c>
      <c r="AH261" s="24">
        <v>32.730999999999995</v>
      </c>
      <c r="AI261" s="24">
        <v>32.663692307692308</v>
      </c>
      <c r="AJ261" s="24">
        <v>32.731000000000002</v>
      </c>
      <c r="AK261" s="38">
        <v>0</v>
      </c>
      <c r="AL261" s="38">
        <v>-7.1054273576010019E-13</v>
      </c>
    </row>
    <row r="262" spans="1:38" x14ac:dyDescent="0.15">
      <c r="A262" t="str">
        <v>U1588A-38-2</v>
      </c>
      <c r="B262">
        <v>286.60000000000002</v>
      </c>
      <c r="C262" t="str">
        <v>U1588A-4-CC</v>
      </c>
      <c r="D262" s="31">
        <v>30.82</v>
      </c>
      <c r="E262" s="29">
        <v>19</v>
      </c>
      <c r="F262" s="29">
        <v>26</v>
      </c>
      <c r="G262" s="24">
        <v>31.01</v>
      </c>
      <c r="H262" s="24">
        <v>31.080000000000002</v>
      </c>
      <c r="I262" s="24">
        <v>31.01</v>
      </c>
      <c r="J262" s="24">
        <v>31.08</v>
      </c>
      <c r="K262" s="18">
        <v>0</v>
      </c>
      <c r="L262" s="18">
        <v>-3.5527136788005009E-15</v>
      </c>
      <c r="T262" t="str">
        <v>U1588A-4</v>
      </c>
      <c r="U262" s="24">
        <v>0.96153846153846145</v>
      </c>
      <c r="V262" s="24">
        <v>0.96153846153846156</v>
      </c>
      <c r="W262" s="29">
        <v>21.2</v>
      </c>
      <c r="X262" s="24">
        <v>9.8100000000000023</v>
      </c>
      <c r="Y262" s="24">
        <v>9.879999999999999</v>
      </c>
      <c r="Z262" s="24">
        <v>30.632692307692309</v>
      </c>
      <c r="AA262" s="24">
        <v>30.699999999999996</v>
      </c>
      <c r="AB262" s="24">
        <v>30.632692307692309</v>
      </c>
      <c r="AC262" s="24">
        <v>30.7</v>
      </c>
      <c r="AF262" s="24">
        <v>2.0310000000000001</v>
      </c>
      <c r="AG262" s="24">
        <v>32.663692307692308</v>
      </c>
      <c r="AH262" s="24">
        <v>32.730999999999995</v>
      </c>
      <c r="AI262" s="24">
        <v>32.663692307692308</v>
      </c>
      <c r="AJ262" s="24">
        <v>32.731000000000002</v>
      </c>
      <c r="AK262" s="38">
        <v>0</v>
      </c>
      <c r="AL262" s="38">
        <v>-7.1054273576010019E-13</v>
      </c>
    </row>
    <row r="263" spans="1:38" x14ac:dyDescent="0.15">
      <c r="A263" t="str">
        <v>U1588A-38-3</v>
      </c>
      <c r="B263">
        <v>288.08999999999997</v>
      </c>
      <c r="C263" t="str">
        <v>U1588A-4-CC</v>
      </c>
      <c r="D263" s="31">
        <v>30.82</v>
      </c>
      <c r="E263" s="29">
        <v>19</v>
      </c>
      <c r="F263" s="29">
        <v>26</v>
      </c>
      <c r="G263" s="24">
        <v>31.01</v>
      </c>
      <c r="H263" s="24">
        <v>31.080000000000002</v>
      </c>
      <c r="I263" s="24">
        <v>31.01</v>
      </c>
      <c r="J263" s="24">
        <v>31.08</v>
      </c>
      <c r="K263" s="18">
        <v>0</v>
      </c>
      <c r="L263" s="18">
        <v>-3.5527136788005009E-15</v>
      </c>
      <c r="T263" t="str">
        <v>U1588A-4</v>
      </c>
      <c r="U263" s="24">
        <v>0.96153846153846145</v>
      </c>
      <c r="V263" s="24">
        <v>0.96153846153846156</v>
      </c>
      <c r="W263" s="29">
        <v>21.2</v>
      </c>
      <c r="X263" s="24">
        <v>9.8100000000000023</v>
      </c>
      <c r="Y263" s="24">
        <v>9.879999999999999</v>
      </c>
      <c r="Z263" s="24">
        <v>30.632692307692309</v>
      </c>
      <c r="AA263" s="24">
        <v>30.699999999999996</v>
      </c>
      <c r="AB263" s="24">
        <v>30.632692307692309</v>
      </c>
      <c r="AC263" s="24">
        <v>30.7</v>
      </c>
      <c r="AF263" s="24">
        <v>2.0310000000000001</v>
      </c>
      <c r="AG263" s="24">
        <v>32.663692307692308</v>
      </c>
      <c r="AH263" s="24">
        <v>32.730999999999995</v>
      </c>
      <c r="AI263" s="24">
        <v>32.663692307692308</v>
      </c>
      <c r="AJ263" s="24">
        <v>32.731000000000002</v>
      </c>
      <c r="AK263" s="38">
        <v>0</v>
      </c>
      <c r="AL263" s="38">
        <v>-7.1054273576010019E-13</v>
      </c>
    </row>
    <row r="264" spans="1:38" x14ac:dyDescent="0.15">
      <c r="A264" t="str">
        <v>U1588A-38-4</v>
      </c>
      <c r="B264">
        <v>289.58999999999997</v>
      </c>
      <c r="C264" t="str">
        <v>U1588A-4-CC</v>
      </c>
      <c r="D264" s="31">
        <v>30.82</v>
      </c>
      <c r="E264" s="29">
        <v>19</v>
      </c>
      <c r="F264" s="29">
        <v>26</v>
      </c>
      <c r="G264" s="24">
        <v>31.01</v>
      </c>
      <c r="H264" s="24">
        <v>31.080000000000002</v>
      </c>
      <c r="I264" s="24">
        <v>31.01</v>
      </c>
      <c r="J264" s="24">
        <v>31.08</v>
      </c>
      <c r="K264" s="18">
        <v>0</v>
      </c>
      <c r="L264" s="18">
        <v>-3.5527136788005009E-15</v>
      </c>
      <c r="T264" t="str">
        <v>U1588A-4</v>
      </c>
      <c r="U264" s="24">
        <v>0.96153846153846145</v>
      </c>
      <c r="V264" s="24">
        <v>0.96153846153846156</v>
      </c>
      <c r="W264" s="29">
        <v>21.2</v>
      </c>
      <c r="X264" s="24">
        <v>9.8100000000000023</v>
      </c>
      <c r="Y264" s="24">
        <v>9.879999999999999</v>
      </c>
      <c r="Z264" s="24">
        <v>30.632692307692309</v>
      </c>
      <c r="AA264" s="24">
        <v>30.699999999999996</v>
      </c>
      <c r="AB264" s="24">
        <v>30.632692307692309</v>
      </c>
      <c r="AC264" s="24">
        <v>30.7</v>
      </c>
      <c r="AF264" s="24">
        <v>2.0310000000000001</v>
      </c>
      <c r="AG264" s="24">
        <v>32.663692307692308</v>
      </c>
      <c r="AH264" s="24">
        <v>32.730999999999995</v>
      </c>
      <c r="AI264" s="24">
        <v>32.663692307692308</v>
      </c>
      <c r="AJ264" s="24">
        <v>32.731000000000002</v>
      </c>
      <c r="AK264" s="38">
        <v>0</v>
      </c>
      <c r="AL264" s="38">
        <v>-7.1054273576010019E-13</v>
      </c>
    </row>
    <row r="265" spans="1:38" x14ac:dyDescent="0.15">
      <c r="A265" t="str">
        <v>U1588A-38-5</v>
      </c>
      <c r="B265">
        <v>290.70999999999998</v>
      </c>
      <c r="C265" t="str">
        <v>U1588A-4-CC</v>
      </c>
      <c r="D265" s="31">
        <v>30.82</v>
      </c>
      <c r="E265" s="29">
        <v>19</v>
      </c>
      <c r="F265" s="29">
        <v>26</v>
      </c>
      <c r="G265" s="24">
        <v>31.01</v>
      </c>
      <c r="H265" s="24">
        <v>31.080000000000002</v>
      </c>
      <c r="I265" s="24">
        <v>31.01</v>
      </c>
      <c r="J265" s="24">
        <v>31.08</v>
      </c>
      <c r="K265" s="18">
        <v>0</v>
      </c>
      <c r="L265" s="18">
        <v>-3.5527136788005009E-15</v>
      </c>
      <c r="T265" t="str">
        <v>U1588A-4</v>
      </c>
      <c r="U265" s="24">
        <v>0.96153846153846145</v>
      </c>
      <c r="V265" s="24">
        <v>0.96153846153846156</v>
      </c>
      <c r="W265" s="29">
        <v>21.2</v>
      </c>
      <c r="X265" s="24">
        <v>9.8100000000000023</v>
      </c>
      <c r="Y265" s="24">
        <v>9.879999999999999</v>
      </c>
      <c r="Z265" s="24">
        <v>30.632692307692309</v>
      </c>
      <c r="AA265" s="24">
        <v>30.699999999999996</v>
      </c>
      <c r="AB265" s="24">
        <v>30.632692307692309</v>
      </c>
      <c r="AC265" s="24">
        <v>30.7</v>
      </c>
      <c r="AF265" s="24">
        <v>2.0310000000000001</v>
      </c>
      <c r="AG265" s="24">
        <v>32.663692307692308</v>
      </c>
      <c r="AH265" s="24">
        <v>32.730999999999995</v>
      </c>
      <c r="AI265" s="24">
        <v>32.663692307692308</v>
      </c>
      <c r="AJ265" s="24">
        <v>32.731000000000002</v>
      </c>
      <c r="AK265" s="38">
        <v>0</v>
      </c>
      <c r="AL265" s="38">
        <v>-7.1054273576010019E-13</v>
      </c>
    </row>
    <row r="266" spans="1:38" x14ac:dyDescent="0.15">
      <c r="A266" t="str">
        <v>U1588A-38-6</v>
      </c>
      <c r="B266">
        <v>291.95</v>
      </c>
      <c r="C266" t="str">
        <v>U1588A-4-CC</v>
      </c>
      <c r="D266" s="31">
        <v>30.82</v>
      </c>
      <c r="E266" s="29">
        <v>19</v>
      </c>
      <c r="F266" s="29">
        <v>26</v>
      </c>
      <c r="G266" s="24">
        <v>31.01</v>
      </c>
      <c r="H266" s="24">
        <v>31.080000000000002</v>
      </c>
      <c r="I266" s="24">
        <v>31.01</v>
      </c>
      <c r="J266" s="24">
        <v>31.08</v>
      </c>
      <c r="K266" s="18">
        <v>0</v>
      </c>
      <c r="L266" s="18">
        <v>-3.5527136788005009E-15</v>
      </c>
      <c r="T266" t="str">
        <v>U1588A-4</v>
      </c>
      <c r="U266" s="24">
        <v>0.96153846153846145</v>
      </c>
      <c r="V266" s="24">
        <v>0.96153846153846156</v>
      </c>
      <c r="W266" s="29">
        <v>21.2</v>
      </c>
      <c r="X266" s="24">
        <v>9.8100000000000023</v>
      </c>
      <c r="Y266" s="24">
        <v>9.879999999999999</v>
      </c>
      <c r="Z266" s="24">
        <v>30.632692307692309</v>
      </c>
      <c r="AA266" s="24">
        <v>30.699999999999996</v>
      </c>
      <c r="AB266" s="24">
        <v>30.632692307692309</v>
      </c>
      <c r="AC266" s="24">
        <v>30.7</v>
      </c>
      <c r="AF266" s="24">
        <v>2.0310000000000001</v>
      </c>
      <c r="AG266" s="24">
        <v>32.663692307692308</v>
      </c>
      <c r="AH266" s="24">
        <v>32.730999999999995</v>
      </c>
      <c r="AI266" s="24">
        <v>32.663692307692308</v>
      </c>
      <c r="AJ266" s="24">
        <v>32.731000000000002</v>
      </c>
      <c r="AK266" s="38">
        <v>0</v>
      </c>
      <c r="AL266" s="38">
        <v>-7.1054273576010019E-13</v>
      </c>
    </row>
    <row r="267" spans="1:38" x14ac:dyDescent="0.15">
      <c r="A267" t="str">
        <v>U1588A-38-CC</v>
      </c>
      <c r="B267">
        <v>293.33</v>
      </c>
      <c r="C267" t="str">
        <v>U1588A-4-CC</v>
      </c>
      <c r="D267" s="31">
        <v>30.82</v>
      </c>
      <c r="E267" s="29">
        <v>19</v>
      </c>
      <c r="F267" s="29">
        <v>26</v>
      </c>
      <c r="G267" s="24">
        <v>31.01</v>
      </c>
      <c r="H267" s="24">
        <v>31.080000000000002</v>
      </c>
      <c r="I267" s="24">
        <v>31.01</v>
      </c>
      <c r="J267" s="24">
        <v>31.08</v>
      </c>
      <c r="K267" s="18">
        <v>0</v>
      </c>
      <c r="L267" s="18">
        <v>-3.5527136788005009E-15</v>
      </c>
      <c r="T267" t="str">
        <v>U1588A-4</v>
      </c>
      <c r="U267" s="24">
        <v>0.96153846153846145</v>
      </c>
      <c r="V267" s="24">
        <v>0.96153846153846156</v>
      </c>
      <c r="W267" s="29">
        <v>21.2</v>
      </c>
      <c r="X267" s="24">
        <v>9.8100000000000023</v>
      </c>
      <c r="Y267" s="24">
        <v>9.879999999999999</v>
      </c>
      <c r="Z267" s="24">
        <v>30.632692307692309</v>
      </c>
      <c r="AA267" s="24">
        <v>30.699999999999996</v>
      </c>
      <c r="AB267" s="24">
        <v>30.632692307692309</v>
      </c>
      <c r="AC267" s="24">
        <v>30.7</v>
      </c>
      <c r="AF267" s="24">
        <v>2.0310000000000001</v>
      </c>
      <c r="AG267" s="24">
        <v>32.663692307692308</v>
      </c>
      <c r="AH267" s="24">
        <v>32.730999999999995</v>
      </c>
      <c r="AI267" s="24">
        <v>32.663692307692308</v>
      </c>
      <c r="AJ267" s="24">
        <v>32.731000000000002</v>
      </c>
      <c r="AK267" s="38">
        <v>0</v>
      </c>
      <c r="AL267" s="38">
        <v>-7.1054273576010019E-13</v>
      </c>
    </row>
    <row r="268" spans="1:38" x14ac:dyDescent="0.15">
      <c r="A268" t="str">
        <v>U1588A-39-1</v>
      </c>
      <c r="B268">
        <v>294.8</v>
      </c>
      <c r="C268" t="str">
        <v>U1588A-4-CC</v>
      </c>
      <c r="D268" s="31">
        <v>30.82</v>
      </c>
      <c r="E268" s="29">
        <v>19</v>
      </c>
      <c r="F268" s="29">
        <v>26</v>
      </c>
      <c r="G268" s="24">
        <v>31.01</v>
      </c>
      <c r="H268" s="24">
        <v>31.080000000000002</v>
      </c>
      <c r="I268" s="24">
        <v>31.01</v>
      </c>
      <c r="J268" s="24">
        <v>31.08</v>
      </c>
      <c r="K268" s="18">
        <v>0</v>
      </c>
      <c r="L268" s="18">
        <v>-3.5527136788005009E-15</v>
      </c>
      <c r="T268" t="str">
        <v>U1588A-4</v>
      </c>
      <c r="U268" s="24">
        <v>0.96153846153846145</v>
      </c>
      <c r="V268" s="24">
        <v>0.96153846153846156</v>
      </c>
      <c r="W268" s="29">
        <v>21.2</v>
      </c>
      <c r="X268" s="24">
        <v>9.8100000000000023</v>
      </c>
      <c r="Y268" s="24">
        <v>9.879999999999999</v>
      </c>
      <c r="Z268" s="24">
        <v>30.632692307692309</v>
      </c>
      <c r="AA268" s="24">
        <v>30.699999999999996</v>
      </c>
      <c r="AB268" s="24">
        <v>30.632692307692309</v>
      </c>
      <c r="AC268" s="24">
        <v>30.7</v>
      </c>
      <c r="AF268" s="24">
        <v>2.0310000000000001</v>
      </c>
      <c r="AG268" s="24">
        <v>32.663692307692308</v>
      </c>
      <c r="AH268" s="24">
        <v>32.730999999999995</v>
      </c>
      <c r="AI268" s="24">
        <v>32.663692307692308</v>
      </c>
      <c r="AJ268" s="24">
        <v>32.731000000000002</v>
      </c>
      <c r="AK268" s="38">
        <v>0</v>
      </c>
      <c r="AL268" s="38">
        <v>-7.1054273576010019E-13</v>
      </c>
    </row>
    <row r="269" spans="1:38" x14ac:dyDescent="0.15">
      <c r="A269" t="str">
        <v>U1588A-39-2</v>
      </c>
      <c r="B269">
        <v>296.27999999999997</v>
      </c>
      <c r="C269" t="str">
        <v>U1588A-4-CC</v>
      </c>
      <c r="D269" s="31">
        <v>30.82</v>
      </c>
      <c r="E269" s="29">
        <v>19</v>
      </c>
      <c r="F269" s="29">
        <v>26</v>
      </c>
      <c r="G269" s="24">
        <v>31.01</v>
      </c>
      <c r="H269" s="24">
        <v>31.080000000000002</v>
      </c>
      <c r="I269" s="24">
        <v>31.01</v>
      </c>
      <c r="J269" s="24">
        <v>31.08</v>
      </c>
      <c r="K269" s="18">
        <v>0</v>
      </c>
      <c r="L269" s="18">
        <v>-3.5527136788005009E-15</v>
      </c>
      <c r="T269" t="str">
        <v>U1588A-4</v>
      </c>
      <c r="U269" s="24">
        <v>0.96153846153846145</v>
      </c>
      <c r="V269" s="24">
        <v>0.96153846153846156</v>
      </c>
      <c r="W269" s="29">
        <v>21.2</v>
      </c>
      <c r="X269" s="24">
        <v>9.8100000000000023</v>
      </c>
      <c r="Y269" s="24">
        <v>9.879999999999999</v>
      </c>
      <c r="Z269" s="24">
        <v>30.632692307692309</v>
      </c>
      <c r="AA269" s="24">
        <v>30.699999999999996</v>
      </c>
      <c r="AB269" s="24">
        <v>30.632692307692309</v>
      </c>
      <c r="AC269" s="24">
        <v>30.7</v>
      </c>
      <c r="AF269" s="24">
        <v>2.0310000000000001</v>
      </c>
      <c r="AG269" s="24">
        <v>32.663692307692308</v>
      </c>
      <c r="AH269" s="24">
        <v>32.730999999999995</v>
      </c>
      <c r="AI269" s="24">
        <v>32.663692307692308</v>
      </c>
      <c r="AJ269" s="24">
        <v>32.731000000000002</v>
      </c>
      <c r="AK269" s="38">
        <v>0</v>
      </c>
      <c r="AL269" s="38">
        <v>-7.1054273576010019E-13</v>
      </c>
    </row>
    <row r="270" spans="1:38" x14ac:dyDescent="0.15">
      <c r="A270" t="str">
        <v>U1588A-39-3</v>
      </c>
      <c r="B270">
        <v>297.75</v>
      </c>
      <c r="C270" t="str">
        <v>U1588A-4-CC</v>
      </c>
      <c r="D270" s="31">
        <v>30.82</v>
      </c>
      <c r="E270" s="29">
        <v>19</v>
      </c>
      <c r="F270" s="29">
        <v>26</v>
      </c>
      <c r="G270" s="24">
        <v>31.01</v>
      </c>
      <c r="H270" s="24">
        <v>31.080000000000002</v>
      </c>
      <c r="I270" s="24">
        <v>31.01</v>
      </c>
      <c r="J270" s="24">
        <v>31.08</v>
      </c>
      <c r="K270" s="18">
        <v>0</v>
      </c>
      <c r="L270" s="18">
        <v>-3.5527136788005009E-15</v>
      </c>
      <c r="T270" t="str">
        <v>U1588A-4</v>
      </c>
      <c r="U270" s="24">
        <v>0.96153846153846145</v>
      </c>
      <c r="V270" s="24">
        <v>0.96153846153846156</v>
      </c>
      <c r="W270" s="29">
        <v>21.2</v>
      </c>
      <c r="X270" s="24">
        <v>9.8100000000000023</v>
      </c>
      <c r="Y270" s="24">
        <v>9.879999999999999</v>
      </c>
      <c r="Z270" s="24">
        <v>30.632692307692309</v>
      </c>
      <c r="AA270" s="24">
        <v>30.699999999999996</v>
      </c>
      <c r="AB270" s="24">
        <v>30.632692307692309</v>
      </c>
      <c r="AC270" s="24">
        <v>30.7</v>
      </c>
      <c r="AF270" s="24">
        <v>2.0310000000000001</v>
      </c>
      <c r="AG270" s="24">
        <v>32.663692307692308</v>
      </c>
      <c r="AH270" s="24">
        <v>32.730999999999995</v>
      </c>
      <c r="AI270" s="24">
        <v>32.663692307692308</v>
      </c>
      <c r="AJ270" s="24">
        <v>32.731000000000002</v>
      </c>
      <c r="AK270" s="38">
        <v>0</v>
      </c>
      <c r="AL270" s="38">
        <v>-7.1054273576010019E-13</v>
      </c>
    </row>
    <row r="271" spans="1:38" x14ac:dyDescent="0.15">
      <c r="A271" t="str">
        <v>U1588A-39-4</v>
      </c>
      <c r="B271">
        <v>299.23</v>
      </c>
      <c r="C271" t="str">
        <v>U1588A-5-1</v>
      </c>
      <c r="D271" s="31">
        <v>30.7</v>
      </c>
      <c r="E271" s="29">
        <v>78</v>
      </c>
      <c r="F271" s="29">
        <v>78</v>
      </c>
      <c r="G271" s="24">
        <v>31.48</v>
      </c>
      <c r="H271" s="24">
        <v>31.48</v>
      </c>
      <c r="I271" s="24">
        <v>31.48</v>
      </c>
      <c r="J271" s="24">
        <v>31.48</v>
      </c>
      <c r="K271" s="18">
        <v>0</v>
      </c>
      <c r="L271" s="18">
        <v>0</v>
      </c>
      <c r="T271" t="str">
        <v>U1588A-5</v>
      </c>
      <c r="U271" s="24">
        <v>0.95959595959595956</v>
      </c>
      <c r="V271" s="24">
        <v>0.96153846153846156</v>
      </c>
      <c r="W271" s="29">
        <v>30.7</v>
      </c>
      <c r="X271" s="24">
        <v>0.78000000000000114</v>
      </c>
      <c r="Y271" s="24">
        <v>0.78000000000000114</v>
      </c>
      <c r="Z271" s="24">
        <v>31.448484848484849</v>
      </c>
      <c r="AA271" s="24">
        <v>31.448484848484849</v>
      </c>
      <c r="AB271" s="24">
        <v>31.45</v>
      </c>
      <c r="AC271" s="24">
        <v>31.45</v>
      </c>
      <c r="AF271" s="24">
        <v>1.198</v>
      </c>
      <c r="AG271" s="24">
        <v>32.646484848484846</v>
      </c>
      <c r="AH271" s="24">
        <v>32.646484848484846</v>
      </c>
      <c r="AI271" s="24">
        <v>32.647999999999996</v>
      </c>
      <c r="AJ271" s="24">
        <v>32.647999999999996</v>
      </c>
      <c r="AK271" s="38">
        <v>-0.15151515151501371</v>
      </c>
      <c r="AL271" s="38">
        <v>-0.15151515151501371</v>
      </c>
    </row>
    <row r="272" spans="1:38" x14ac:dyDescent="0.15">
      <c r="A272" t="str">
        <v>U1588A-39-5</v>
      </c>
      <c r="B272">
        <v>300.7</v>
      </c>
      <c r="C272" t="str">
        <v>U1588A-5-2</v>
      </c>
      <c r="D272" s="31">
        <v>32.18</v>
      </c>
      <c r="E272" s="29">
        <v>10</v>
      </c>
      <c r="F272" s="29">
        <v>10</v>
      </c>
      <c r="G272" s="24">
        <v>32.28</v>
      </c>
      <c r="H272" s="24">
        <v>32.28</v>
      </c>
      <c r="I272" s="24">
        <v>32.28</v>
      </c>
      <c r="J272" s="24">
        <v>32.28</v>
      </c>
      <c r="K272" s="18">
        <v>0</v>
      </c>
      <c r="L272" s="18">
        <v>0</v>
      </c>
      <c r="T272" t="str">
        <v>U1588A-5</v>
      </c>
      <c r="U272" s="24">
        <v>0.95959595959595956</v>
      </c>
      <c r="V272" s="24">
        <v>0.96153846153846156</v>
      </c>
      <c r="W272" s="29">
        <v>30.7</v>
      </c>
      <c r="X272" s="24">
        <v>1.5800000000000018</v>
      </c>
      <c r="Y272" s="24">
        <v>1.5800000000000018</v>
      </c>
      <c r="Z272" s="24">
        <v>32.216161616161614</v>
      </c>
      <c r="AA272" s="24">
        <v>32.216161616161614</v>
      </c>
      <c r="AB272" s="24">
        <v>32.219230769230769</v>
      </c>
      <c r="AC272" s="24">
        <v>32.219230769230769</v>
      </c>
      <c r="AF272" s="24">
        <v>1.198</v>
      </c>
      <c r="AG272" s="24">
        <v>33.414161616161614</v>
      </c>
      <c r="AH272" s="24">
        <v>33.414161616161614</v>
      </c>
      <c r="AI272" s="24">
        <v>33.41723076923077</v>
      </c>
      <c r="AJ272" s="24">
        <v>33.41723076923077</v>
      </c>
      <c r="AK272" s="38">
        <v>-0.30691530691555613</v>
      </c>
      <c r="AL272" s="38">
        <v>-0.30691530691555613</v>
      </c>
    </row>
    <row r="273" spans="1:38" x14ac:dyDescent="0.15">
      <c r="A273" t="str">
        <v>U1588A-39-CC</v>
      </c>
      <c r="B273">
        <v>301.22000000000003</v>
      </c>
      <c r="C273" t="str">
        <v>U1588A-5-2</v>
      </c>
      <c r="D273" s="31">
        <v>32.18</v>
      </c>
      <c r="E273" s="29">
        <v>10</v>
      </c>
      <c r="F273" s="29">
        <v>11</v>
      </c>
      <c r="G273" s="24">
        <v>32.28</v>
      </c>
      <c r="H273" s="24">
        <v>32.29</v>
      </c>
      <c r="I273" s="24">
        <v>32.28</v>
      </c>
      <c r="J273" s="24">
        <v>32.29</v>
      </c>
      <c r="K273" s="18">
        <v>0</v>
      </c>
      <c r="L273" s="18">
        <v>0</v>
      </c>
      <c r="T273" t="str">
        <v>U1588A-5</v>
      </c>
      <c r="U273" s="24">
        <v>0.95959595959595956</v>
      </c>
      <c r="V273" s="24">
        <v>0.96153846153846156</v>
      </c>
      <c r="W273" s="29">
        <v>30.7</v>
      </c>
      <c r="X273" s="24">
        <v>1.5800000000000018</v>
      </c>
      <c r="Y273" s="24">
        <v>1.5899999999999999</v>
      </c>
      <c r="Z273" s="24">
        <v>32.216161616161614</v>
      </c>
      <c r="AA273" s="24">
        <v>32.225757575757576</v>
      </c>
      <c r="AB273" s="24">
        <v>32.219230769230769</v>
      </c>
      <c r="AC273" s="24">
        <v>32.228846153846156</v>
      </c>
      <c r="AF273" s="24">
        <v>1.198</v>
      </c>
      <c r="AG273" s="24">
        <v>33.414161616161614</v>
      </c>
      <c r="AH273" s="24">
        <v>33.423757575757577</v>
      </c>
      <c r="AI273" s="24">
        <v>33.41723076923077</v>
      </c>
      <c r="AJ273" s="24">
        <v>33.426846153846157</v>
      </c>
      <c r="AK273" s="38">
        <v>-0.30691530691555613</v>
      </c>
      <c r="AL273" s="38">
        <v>-0.30885780885796521</v>
      </c>
    </row>
    <row r="274" spans="1:38" x14ac:dyDescent="0.15">
      <c r="A274" t="str">
        <v>U1588A-40-1</v>
      </c>
      <c r="B274">
        <v>299.7</v>
      </c>
      <c r="C274" t="str">
        <v>U1588A-5-2</v>
      </c>
      <c r="D274" s="31">
        <v>32.18</v>
      </c>
      <c r="E274" s="29">
        <v>77</v>
      </c>
      <c r="F274" s="29">
        <v>77</v>
      </c>
      <c r="G274" s="24">
        <v>32.950000000000003</v>
      </c>
      <c r="H274" s="24">
        <v>32.950000000000003</v>
      </c>
      <c r="I274" s="24">
        <v>32.950000000000003</v>
      </c>
      <c r="J274" s="24">
        <v>32.950000000000003</v>
      </c>
      <c r="K274" s="18">
        <v>0</v>
      </c>
      <c r="L274" s="18">
        <v>0</v>
      </c>
      <c r="T274" t="str">
        <v>U1588A-5</v>
      </c>
      <c r="U274" s="24">
        <v>0.95959595959595956</v>
      </c>
      <c r="V274" s="24">
        <v>0.96153846153846156</v>
      </c>
      <c r="W274" s="29">
        <v>30.7</v>
      </c>
      <c r="X274" s="24">
        <v>2.2500000000000036</v>
      </c>
      <c r="Y274" s="24">
        <v>2.2500000000000036</v>
      </c>
      <c r="Z274" s="24">
        <v>32.859090909090909</v>
      </c>
      <c r="AA274" s="24">
        <v>32.859090909090909</v>
      </c>
      <c r="AB274" s="24">
        <v>32.863461538461543</v>
      </c>
      <c r="AC274" s="24">
        <v>32.863461538461543</v>
      </c>
      <c r="AF274" s="24">
        <v>1.198</v>
      </c>
      <c r="AG274" s="24">
        <v>34.05709090909091</v>
      </c>
      <c r="AH274" s="24">
        <v>34.05709090909091</v>
      </c>
      <c r="AI274" s="24">
        <v>34.061461538461543</v>
      </c>
      <c r="AJ274" s="24">
        <v>34.061461538461543</v>
      </c>
      <c r="AK274" s="38">
        <v>-0.43706293706335941</v>
      </c>
      <c r="AL274" s="38">
        <v>-0.43706293706335941</v>
      </c>
    </row>
    <row r="275" spans="1:38" x14ac:dyDescent="0.15">
      <c r="A275" t="str">
        <v>U1588A-40-2</v>
      </c>
      <c r="B275">
        <v>301.18</v>
      </c>
      <c r="C275" t="str">
        <v>U1588A-5-2</v>
      </c>
      <c r="D275" s="31">
        <v>32.18</v>
      </c>
      <c r="E275" s="29">
        <v>142</v>
      </c>
      <c r="F275" s="29">
        <v>147</v>
      </c>
      <c r="G275" s="24">
        <v>33.6</v>
      </c>
      <c r="H275" s="24">
        <v>33.65</v>
      </c>
      <c r="I275" s="24">
        <v>33.6</v>
      </c>
      <c r="J275" s="24">
        <v>33.65</v>
      </c>
      <c r="K275" s="18">
        <v>0</v>
      </c>
      <c r="L275" s="18">
        <v>0</v>
      </c>
      <c r="T275" t="str">
        <v>U1588A-5</v>
      </c>
      <c r="U275" s="24">
        <v>0.95959595959595956</v>
      </c>
      <c r="V275" s="24">
        <v>0.96153846153846156</v>
      </c>
      <c r="W275" s="29">
        <v>30.7</v>
      </c>
      <c r="X275" s="24">
        <v>2.9000000000000021</v>
      </c>
      <c r="Y275" s="24">
        <v>2.9499999999999993</v>
      </c>
      <c r="Z275" s="24">
        <v>33.482828282828287</v>
      </c>
      <c r="AA275" s="24">
        <v>33.530808080808079</v>
      </c>
      <c r="AB275" s="24">
        <v>33.488461538461543</v>
      </c>
      <c r="AC275" s="24">
        <v>33.536538461538463</v>
      </c>
      <c r="AF275" s="24">
        <v>1.198</v>
      </c>
      <c r="AG275" s="24">
        <v>34.680828282828287</v>
      </c>
      <c r="AH275" s="24">
        <v>34.728808080808079</v>
      </c>
      <c r="AI275" s="24">
        <v>34.686461538461543</v>
      </c>
      <c r="AJ275" s="24">
        <v>34.734538461538463</v>
      </c>
      <c r="AK275" s="38">
        <v>-0.56332556332563399</v>
      </c>
      <c r="AL275" s="38">
        <v>-0.57303807303838994</v>
      </c>
    </row>
    <row r="276" spans="1:38" x14ac:dyDescent="0.15">
      <c r="A276" t="str">
        <v>U1588A-40-3</v>
      </c>
      <c r="B276">
        <v>302.64999999999998</v>
      </c>
      <c r="C276" t="str">
        <v>U1588A-5-2</v>
      </c>
      <c r="D276" s="31">
        <v>32.18</v>
      </c>
      <c r="E276" s="29">
        <v>142</v>
      </c>
      <c r="F276" s="29">
        <v>147</v>
      </c>
      <c r="G276" s="24">
        <v>33.6</v>
      </c>
      <c r="H276" s="24">
        <v>33.65</v>
      </c>
      <c r="I276" s="24">
        <v>33.6</v>
      </c>
      <c r="J276" s="24">
        <v>33.65</v>
      </c>
      <c r="K276" s="18">
        <v>0</v>
      </c>
      <c r="L276" s="18">
        <v>0</v>
      </c>
      <c r="T276" t="str">
        <v>U1588A-5</v>
      </c>
      <c r="U276" s="24">
        <v>0.95959595959595956</v>
      </c>
      <c r="V276" s="24">
        <v>0.96153846153846156</v>
      </c>
      <c r="W276" s="29">
        <v>30.7</v>
      </c>
      <c r="X276" s="24">
        <v>2.9000000000000021</v>
      </c>
      <c r="Y276" s="24">
        <v>2.9499999999999993</v>
      </c>
      <c r="Z276" s="24">
        <v>33.482828282828287</v>
      </c>
      <c r="AA276" s="24">
        <v>33.530808080808079</v>
      </c>
      <c r="AB276" s="24">
        <v>33.488461538461543</v>
      </c>
      <c r="AC276" s="24">
        <v>33.536538461538463</v>
      </c>
      <c r="AF276" s="24">
        <v>1.198</v>
      </c>
      <c r="AG276" s="24">
        <v>34.680828282828287</v>
      </c>
      <c r="AH276" s="24">
        <v>34.728808080808079</v>
      </c>
      <c r="AI276" s="24">
        <v>34.686461538461543</v>
      </c>
      <c r="AJ276" s="24">
        <v>34.734538461538463</v>
      </c>
      <c r="AK276" s="38">
        <v>-0.56332556332563399</v>
      </c>
      <c r="AL276" s="38">
        <v>-0.57303807303838994</v>
      </c>
    </row>
    <row r="277" spans="1:38" x14ac:dyDescent="0.15">
      <c r="A277" t="str">
        <v>U1588A-40-4</v>
      </c>
      <c r="B277">
        <v>303.81</v>
      </c>
      <c r="C277" t="str">
        <v>U1588A-5-2</v>
      </c>
      <c r="D277" s="31">
        <v>32.18</v>
      </c>
      <c r="E277" s="29">
        <v>142</v>
      </c>
      <c r="F277" s="29">
        <v>147</v>
      </c>
      <c r="G277" s="24">
        <v>33.6</v>
      </c>
      <c r="H277" s="24">
        <v>33.65</v>
      </c>
      <c r="I277" s="24">
        <v>33.6</v>
      </c>
      <c r="J277" s="24">
        <v>33.65</v>
      </c>
      <c r="K277" s="18">
        <v>0</v>
      </c>
      <c r="L277" s="18">
        <v>0</v>
      </c>
      <c r="T277" t="str">
        <v>U1588A-5</v>
      </c>
      <c r="U277" s="24">
        <v>0.95959595959595956</v>
      </c>
      <c r="V277" s="24">
        <v>0.96153846153846156</v>
      </c>
      <c r="W277" s="29">
        <v>30.7</v>
      </c>
      <c r="X277" s="24">
        <v>2.9000000000000021</v>
      </c>
      <c r="Y277" s="24">
        <v>2.9499999999999993</v>
      </c>
      <c r="Z277" s="24">
        <v>33.482828282828287</v>
      </c>
      <c r="AA277" s="24">
        <v>33.530808080808079</v>
      </c>
      <c r="AB277" s="24">
        <v>33.488461538461543</v>
      </c>
      <c r="AC277" s="24">
        <v>33.536538461538463</v>
      </c>
      <c r="AF277" s="24">
        <v>1.198</v>
      </c>
      <c r="AG277" s="24">
        <v>34.680828282828287</v>
      </c>
      <c r="AH277" s="24">
        <v>34.728808080808079</v>
      </c>
      <c r="AI277" s="24">
        <v>34.686461538461543</v>
      </c>
      <c r="AJ277" s="24">
        <v>34.734538461538463</v>
      </c>
      <c r="AK277" s="38">
        <v>-0.56332556332563399</v>
      </c>
      <c r="AL277" s="38">
        <v>-0.57303807303838994</v>
      </c>
    </row>
    <row r="278" spans="1:38" x14ac:dyDescent="0.15">
      <c r="A278" t="str">
        <v>U1588A-40-CC</v>
      </c>
      <c r="B278">
        <v>304.33999999999997</v>
      </c>
      <c r="C278" t="str">
        <v>U1588A-5-2</v>
      </c>
      <c r="D278" s="31">
        <v>32.18</v>
      </c>
      <c r="E278" s="29">
        <v>142</v>
      </c>
      <c r="F278" s="29">
        <v>147</v>
      </c>
      <c r="G278" s="24">
        <v>33.6</v>
      </c>
      <c r="H278" s="24">
        <v>33.65</v>
      </c>
      <c r="I278" s="24">
        <v>33.6</v>
      </c>
      <c r="J278" s="24">
        <v>33.65</v>
      </c>
      <c r="K278" s="18">
        <v>0</v>
      </c>
      <c r="L278" s="18">
        <v>0</v>
      </c>
      <c r="T278" t="str">
        <v>U1588A-5</v>
      </c>
      <c r="U278" s="24">
        <v>0.95959595959595956</v>
      </c>
      <c r="V278" s="24">
        <v>0.96153846153846156</v>
      </c>
      <c r="W278" s="29">
        <v>30.7</v>
      </c>
      <c r="X278" s="24">
        <v>2.9000000000000021</v>
      </c>
      <c r="Y278" s="24">
        <v>2.9499999999999993</v>
      </c>
      <c r="Z278" s="24">
        <v>33.482828282828287</v>
      </c>
      <c r="AA278" s="24">
        <v>33.530808080808079</v>
      </c>
      <c r="AB278" s="24">
        <v>33.488461538461543</v>
      </c>
      <c r="AC278" s="24">
        <v>33.536538461538463</v>
      </c>
      <c r="AF278" s="24">
        <v>1.198</v>
      </c>
      <c r="AG278" s="24">
        <v>34.680828282828287</v>
      </c>
      <c r="AH278" s="24">
        <v>34.728808080808079</v>
      </c>
      <c r="AI278" s="24">
        <v>34.686461538461543</v>
      </c>
      <c r="AJ278" s="24">
        <v>34.734538461538463</v>
      </c>
      <c r="AK278" s="38">
        <v>-0.56332556332563399</v>
      </c>
      <c r="AL278" s="38">
        <v>-0.57303807303838994</v>
      </c>
    </row>
    <row r="279" spans="1:38" x14ac:dyDescent="0.15">
      <c r="A279" t="str">
        <v>U1588A-41-1</v>
      </c>
      <c r="B279">
        <v>304.5</v>
      </c>
      <c r="C279" t="str">
        <v>U1588A-5-2</v>
      </c>
      <c r="D279" s="31">
        <v>32.18</v>
      </c>
      <c r="E279" s="29">
        <v>142</v>
      </c>
      <c r="F279" s="29">
        <v>147</v>
      </c>
      <c r="G279" s="24">
        <v>33.6</v>
      </c>
      <c r="H279" s="24">
        <v>33.65</v>
      </c>
      <c r="I279" s="24">
        <v>33.6</v>
      </c>
      <c r="J279" s="24">
        <v>33.65</v>
      </c>
      <c r="K279" s="18">
        <v>0</v>
      </c>
      <c r="L279" s="18">
        <v>0</v>
      </c>
      <c r="T279" t="str">
        <v>U1588A-5</v>
      </c>
      <c r="U279" s="24">
        <v>0.95959595959595956</v>
      </c>
      <c r="V279" s="24">
        <v>0.96153846153846156</v>
      </c>
      <c r="W279" s="29">
        <v>30.7</v>
      </c>
      <c r="X279" s="24">
        <v>2.9000000000000021</v>
      </c>
      <c r="Y279" s="24">
        <v>2.9499999999999993</v>
      </c>
      <c r="Z279" s="24">
        <v>33.482828282828287</v>
      </c>
      <c r="AA279" s="24">
        <v>33.530808080808079</v>
      </c>
      <c r="AB279" s="24">
        <v>33.488461538461543</v>
      </c>
      <c r="AC279" s="24">
        <v>33.536538461538463</v>
      </c>
      <c r="AF279" s="24">
        <v>1.198</v>
      </c>
      <c r="AG279" s="24">
        <v>34.680828282828287</v>
      </c>
      <c r="AH279" s="24">
        <v>34.728808080808079</v>
      </c>
      <c r="AI279" s="24">
        <v>34.686461538461543</v>
      </c>
      <c r="AJ279" s="24">
        <v>34.734538461538463</v>
      </c>
      <c r="AK279" s="38">
        <v>-0.56332556332563399</v>
      </c>
      <c r="AL279" s="38">
        <v>-0.57303807303838994</v>
      </c>
    </row>
    <row r="280" spans="1:38" x14ac:dyDescent="0.15">
      <c r="A280" t="str">
        <v>U1588A-41-2</v>
      </c>
      <c r="B280">
        <v>305.99</v>
      </c>
      <c r="C280" t="str">
        <v>U1588A-5-2</v>
      </c>
      <c r="D280" s="31">
        <v>32.18</v>
      </c>
      <c r="E280" s="29">
        <v>142</v>
      </c>
      <c r="F280" s="29">
        <v>147</v>
      </c>
      <c r="G280" s="24">
        <v>33.6</v>
      </c>
      <c r="H280" s="24">
        <v>33.65</v>
      </c>
      <c r="I280" s="24">
        <v>33.6</v>
      </c>
      <c r="J280" s="24">
        <v>33.65</v>
      </c>
      <c r="K280" s="18">
        <v>0</v>
      </c>
      <c r="L280" s="18">
        <v>0</v>
      </c>
      <c r="T280" t="str">
        <v>U1588A-5</v>
      </c>
      <c r="U280" s="24">
        <v>0.95959595959595956</v>
      </c>
      <c r="V280" s="24">
        <v>0.96153846153846156</v>
      </c>
      <c r="W280" s="29">
        <v>30.7</v>
      </c>
      <c r="X280" s="24">
        <v>2.9000000000000021</v>
      </c>
      <c r="Y280" s="24">
        <v>2.9499999999999993</v>
      </c>
      <c r="Z280" s="24">
        <v>33.482828282828287</v>
      </c>
      <c r="AA280" s="24">
        <v>33.530808080808079</v>
      </c>
      <c r="AB280" s="24">
        <v>33.488461538461543</v>
      </c>
      <c r="AC280" s="24">
        <v>33.536538461538463</v>
      </c>
      <c r="AF280" s="24">
        <v>1.198</v>
      </c>
      <c r="AG280" s="24">
        <v>34.680828282828287</v>
      </c>
      <c r="AH280" s="24">
        <v>34.728808080808079</v>
      </c>
      <c r="AI280" s="24">
        <v>34.686461538461543</v>
      </c>
      <c r="AJ280" s="24">
        <v>34.734538461538463</v>
      </c>
      <c r="AK280" s="38">
        <v>-0.56332556332563399</v>
      </c>
      <c r="AL280" s="38">
        <v>-0.57303807303838994</v>
      </c>
    </row>
    <row r="281" spans="1:38" x14ac:dyDescent="0.15">
      <c r="A281" t="str">
        <v>U1588A-41-3</v>
      </c>
      <c r="B281">
        <v>307.47000000000003</v>
      </c>
      <c r="C281" t="str">
        <v>U1588A-5-2</v>
      </c>
      <c r="D281" s="31">
        <v>32.18</v>
      </c>
      <c r="E281" s="29">
        <v>142</v>
      </c>
      <c r="F281" s="29">
        <v>147</v>
      </c>
      <c r="G281" s="24">
        <v>33.6</v>
      </c>
      <c r="H281" s="24">
        <v>33.65</v>
      </c>
      <c r="I281" s="24">
        <v>33.6</v>
      </c>
      <c r="J281" s="24">
        <v>33.65</v>
      </c>
      <c r="K281" s="18">
        <v>0</v>
      </c>
      <c r="L281" s="18">
        <v>0</v>
      </c>
      <c r="T281" t="str">
        <v>U1588A-5</v>
      </c>
      <c r="U281" s="24">
        <v>0.95959595959595956</v>
      </c>
      <c r="V281" s="24">
        <v>0.96153846153846156</v>
      </c>
      <c r="W281" s="29">
        <v>30.7</v>
      </c>
      <c r="X281" s="24">
        <v>2.9000000000000021</v>
      </c>
      <c r="Y281" s="24">
        <v>2.9499999999999993</v>
      </c>
      <c r="Z281" s="24">
        <v>33.482828282828287</v>
      </c>
      <c r="AA281" s="24">
        <v>33.530808080808079</v>
      </c>
      <c r="AB281" s="24">
        <v>33.488461538461543</v>
      </c>
      <c r="AC281" s="24">
        <v>33.536538461538463</v>
      </c>
      <c r="AF281" s="24">
        <v>1.198</v>
      </c>
      <c r="AG281" s="24">
        <v>34.680828282828287</v>
      </c>
      <c r="AH281" s="24">
        <v>34.728808080808079</v>
      </c>
      <c r="AI281" s="24">
        <v>34.686461538461543</v>
      </c>
      <c r="AJ281" s="24">
        <v>34.734538461538463</v>
      </c>
      <c r="AK281" s="38">
        <v>-0.56332556332563399</v>
      </c>
      <c r="AL281" s="38">
        <v>-0.57303807303838994</v>
      </c>
    </row>
    <row r="282" spans="1:38" x14ac:dyDescent="0.15">
      <c r="A282" t="str">
        <v>U1588A-41-4</v>
      </c>
      <c r="B282">
        <v>308.97000000000003</v>
      </c>
      <c r="C282" t="str">
        <v>U1588A-5-2</v>
      </c>
      <c r="D282" s="31">
        <v>32.18</v>
      </c>
      <c r="E282" s="29">
        <v>142</v>
      </c>
      <c r="F282" s="29">
        <v>147</v>
      </c>
      <c r="G282" s="24">
        <v>33.6</v>
      </c>
      <c r="H282" s="24">
        <v>33.65</v>
      </c>
      <c r="I282" s="24">
        <v>33.6</v>
      </c>
      <c r="J282" s="24">
        <v>33.65</v>
      </c>
      <c r="K282" s="18">
        <v>0</v>
      </c>
      <c r="L282" s="18">
        <v>0</v>
      </c>
      <c r="T282" t="str">
        <v>U1588A-5</v>
      </c>
      <c r="U282" s="24">
        <v>0.95959595959595956</v>
      </c>
      <c r="V282" s="24">
        <v>0.96153846153846156</v>
      </c>
      <c r="W282" s="29">
        <v>30.7</v>
      </c>
      <c r="X282" s="24">
        <v>2.9000000000000021</v>
      </c>
      <c r="Y282" s="24">
        <v>2.9499999999999993</v>
      </c>
      <c r="Z282" s="24">
        <v>33.482828282828287</v>
      </c>
      <c r="AA282" s="24">
        <v>33.530808080808079</v>
      </c>
      <c r="AB282" s="24">
        <v>33.488461538461543</v>
      </c>
      <c r="AC282" s="24">
        <v>33.536538461538463</v>
      </c>
      <c r="AF282" s="24">
        <v>1.198</v>
      </c>
      <c r="AG282" s="24">
        <v>34.680828282828287</v>
      </c>
      <c r="AH282" s="24">
        <v>34.728808080808079</v>
      </c>
      <c r="AI282" s="24">
        <v>34.686461538461543</v>
      </c>
      <c r="AJ282" s="24">
        <v>34.734538461538463</v>
      </c>
      <c r="AK282" s="38">
        <v>-0.56332556332563399</v>
      </c>
      <c r="AL282" s="38">
        <v>-0.57303807303838994</v>
      </c>
    </row>
    <row r="283" spans="1:38" x14ac:dyDescent="0.15">
      <c r="A283" t="str">
        <v>U1588A-41-5</v>
      </c>
      <c r="B283">
        <v>310.45999999999998</v>
      </c>
      <c r="C283" t="str">
        <v>U1588A-5-2</v>
      </c>
      <c r="D283" s="31">
        <v>32.18</v>
      </c>
      <c r="E283" s="29">
        <v>142</v>
      </c>
      <c r="F283" s="29">
        <v>147</v>
      </c>
      <c r="G283" s="24">
        <v>33.6</v>
      </c>
      <c r="H283" s="24">
        <v>33.65</v>
      </c>
      <c r="I283" s="24">
        <v>33.6</v>
      </c>
      <c r="J283" s="24">
        <v>33.65</v>
      </c>
      <c r="K283" s="18">
        <v>0</v>
      </c>
      <c r="L283" s="18">
        <v>0</v>
      </c>
      <c r="T283" t="str">
        <v>U1588A-5</v>
      </c>
      <c r="U283" s="24">
        <v>0.95959595959595956</v>
      </c>
      <c r="V283" s="24">
        <v>0.96153846153846156</v>
      </c>
      <c r="W283" s="29">
        <v>30.7</v>
      </c>
      <c r="X283" s="24">
        <v>2.9000000000000021</v>
      </c>
      <c r="Y283" s="24">
        <v>2.9499999999999993</v>
      </c>
      <c r="Z283" s="24">
        <v>33.482828282828287</v>
      </c>
      <c r="AA283" s="24">
        <v>33.530808080808079</v>
      </c>
      <c r="AB283" s="24">
        <v>33.488461538461543</v>
      </c>
      <c r="AC283" s="24">
        <v>33.536538461538463</v>
      </c>
      <c r="AF283" s="24">
        <v>1.198</v>
      </c>
      <c r="AG283" s="24">
        <v>34.680828282828287</v>
      </c>
      <c r="AH283" s="24">
        <v>34.728808080808079</v>
      </c>
      <c r="AI283" s="24">
        <v>34.686461538461543</v>
      </c>
      <c r="AJ283" s="24">
        <v>34.734538461538463</v>
      </c>
      <c r="AK283" s="38">
        <v>-0.56332556332563399</v>
      </c>
      <c r="AL283" s="38">
        <v>-0.57303807303838994</v>
      </c>
    </row>
    <row r="284" spans="1:38" x14ac:dyDescent="0.15">
      <c r="A284" t="str">
        <v>U1588A-41-CC</v>
      </c>
      <c r="B284">
        <v>311.19</v>
      </c>
      <c r="C284" t="str">
        <v>U1588A-5-3</v>
      </c>
      <c r="D284" s="31">
        <v>33.65</v>
      </c>
      <c r="E284" s="29">
        <v>68</v>
      </c>
      <c r="F284" s="29">
        <v>68</v>
      </c>
      <c r="G284" s="24">
        <v>34.33</v>
      </c>
      <c r="H284" s="24">
        <v>34.33</v>
      </c>
      <c r="I284" s="24">
        <v>34.33</v>
      </c>
      <c r="J284" s="24">
        <v>34.33</v>
      </c>
      <c r="K284" s="18">
        <v>0</v>
      </c>
      <c r="L284" s="18">
        <v>0</v>
      </c>
      <c r="T284" t="str">
        <v>U1588A-5</v>
      </c>
      <c r="U284" s="24">
        <v>0.95959595959595956</v>
      </c>
      <c r="V284" s="24">
        <v>0.96153846153846156</v>
      </c>
      <c r="W284" s="29">
        <v>30.7</v>
      </c>
      <c r="X284" s="24">
        <v>3.629999999999999</v>
      </c>
      <c r="Y284" s="24">
        <v>3.629999999999999</v>
      </c>
      <c r="Z284" s="24">
        <v>34.18333333333333</v>
      </c>
      <c r="AA284" s="24">
        <v>34.18333333333333</v>
      </c>
      <c r="AB284" s="24">
        <v>34.190384615384616</v>
      </c>
      <c r="AC284" s="24">
        <v>34.190384615384616</v>
      </c>
      <c r="AF284" s="24">
        <v>1.198</v>
      </c>
      <c r="AG284" s="24">
        <v>35.38133333333333</v>
      </c>
      <c r="AH284" s="24">
        <v>35.38133333333333</v>
      </c>
      <c r="AI284" s="24">
        <v>35.388384615384616</v>
      </c>
      <c r="AJ284" s="24">
        <v>35.388384615384616</v>
      </c>
      <c r="AK284" s="38">
        <v>-0.7051282051286023</v>
      </c>
      <c r="AL284" s="38">
        <v>-0.7051282051286023</v>
      </c>
    </row>
    <row r="285" spans="1:38" x14ac:dyDescent="0.15">
      <c r="A285" t="str">
        <v>U1588A-42-1</v>
      </c>
      <c r="B285">
        <v>309.39999999999998</v>
      </c>
      <c r="C285" t="str">
        <v>U1588A-5-4</v>
      </c>
      <c r="D285" s="31">
        <v>35.130000000000003</v>
      </c>
      <c r="E285" s="29">
        <v>77</v>
      </c>
      <c r="F285" s="29">
        <v>77</v>
      </c>
      <c r="G285" s="24">
        <v>35.900000000000006</v>
      </c>
      <c r="H285" s="24">
        <v>35.900000000000006</v>
      </c>
      <c r="I285" s="24">
        <v>35.9</v>
      </c>
      <c r="J285" s="24">
        <v>35.9</v>
      </c>
      <c r="K285" s="18">
        <v>-7.1054273576010019E-15</v>
      </c>
      <c r="L285" s="18">
        <v>-7.1054273576010019E-15</v>
      </c>
      <c r="T285" t="str">
        <v>U1588A-5</v>
      </c>
      <c r="U285" s="24">
        <v>0.95959595959595956</v>
      </c>
      <c r="V285" s="24">
        <v>0.96153846153846156</v>
      </c>
      <c r="W285" s="29">
        <v>30.7</v>
      </c>
      <c r="X285" s="24">
        <v>5.1999999999999993</v>
      </c>
      <c r="Y285" s="24">
        <v>5.1999999999999993</v>
      </c>
      <c r="Z285" s="24">
        <v>35.689898989898985</v>
      </c>
      <c r="AA285" s="24">
        <v>35.689898989898985</v>
      </c>
      <c r="AB285" s="24">
        <v>35.699999999999996</v>
      </c>
      <c r="AC285" s="24">
        <v>35.699999999999996</v>
      </c>
      <c r="AF285" s="24">
        <v>1.198</v>
      </c>
      <c r="AG285" s="24">
        <v>36.887898989898986</v>
      </c>
      <c r="AH285" s="24">
        <v>36.887898989898986</v>
      </c>
      <c r="AI285" s="24">
        <v>36.897999999999996</v>
      </c>
      <c r="AJ285" s="24">
        <v>36.897999999999996</v>
      </c>
      <c r="AK285" s="38">
        <v>-1.0101010101010388</v>
      </c>
      <c r="AL285" s="38">
        <v>-1.0101010101010388</v>
      </c>
    </row>
    <row r="286" spans="1:38" x14ac:dyDescent="0.15">
      <c r="A286" t="str">
        <v>U1588A-42-2</v>
      </c>
      <c r="B286">
        <v>310.89</v>
      </c>
      <c r="C286" t="str">
        <v>U1588A-5-4</v>
      </c>
      <c r="D286" s="31">
        <v>35.130000000000003</v>
      </c>
      <c r="E286" s="29">
        <v>84</v>
      </c>
      <c r="F286" s="29">
        <v>86</v>
      </c>
      <c r="G286" s="24">
        <v>35.970000000000006</v>
      </c>
      <c r="H286" s="24">
        <v>35.99</v>
      </c>
      <c r="I286" s="24">
        <v>35.97</v>
      </c>
      <c r="J286" s="24">
        <v>35.99</v>
      </c>
      <c r="K286" s="18">
        <v>-7.1054273576010019E-15</v>
      </c>
      <c r="L286" s="18">
        <v>0</v>
      </c>
      <c r="T286" t="str">
        <v>U1588A-5</v>
      </c>
      <c r="U286" s="24">
        <v>0.95959595959595956</v>
      </c>
      <c r="V286" s="24">
        <v>0.96153846153846156</v>
      </c>
      <c r="W286" s="29">
        <v>30.7</v>
      </c>
      <c r="X286" s="24">
        <v>5.27</v>
      </c>
      <c r="Y286" s="24">
        <v>5.2900000000000027</v>
      </c>
      <c r="Z286" s="24">
        <v>35.757070707070703</v>
      </c>
      <c r="AA286" s="24">
        <v>35.776262626262628</v>
      </c>
      <c r="AB286" s="24">
        <v>35.767307692307689</v>
      </c>
      <c r="AC286" s="24">
        <v>35.786538461538463</v>
      </c>
      <c r="AF286" s="24">
        <v>1.198</v>
      </c>
      <c r="AG286" s="24">
        <v>36.955070707070703</v>
      </c>
      <c r="AH286" s="24">
        <v>36.974262626262629</v>
      </c>
      <c r="AI286" s="24">
        <v>36.96530769230769</v>
      </c>
      <c r="AJ286" s="24">
        <v>36.984538461538463</v>
      </c>
      <c r="AK286" s="38">
        <v>-1.0236985236986129</v>
      </c>
      <c r="AL286" s="38">
        <v>-1.0275835275834311</v>
      </c>
    </row>
    <row r="287" spans="1:38" x14ac:dyDescent="0.15">
      <c r="A287" t="str">
        <v>U1588A-42-3</v>
      </c>
      <c r="B287">
        <v>312.38</v>
      </c>
      <c r="C287" t="str">
        <v>U1588A-5-5</v>
      </c>
      <c r="D287" s="31">
        <v>36.61</v>
      </c>
      <c r="E287" s="29">
        <v>73</v>
      </c>
      <c r="F287" s="29">
        <v>73</v>
      </c>
      <c r="G287" s="24">
        <v>37.339999999999996</v>
      </c>
      <c r="H287" s="24">
        <v>37.339999999999996</v>
      </c>
      <c r="I287" s="24">
        <v>37.340000000000003</v>
      </c>
      <c r="J287" s="24">
        <v>37.340000000000003</v>
      </c>
      <c r="K287" s="18">
        <v>7.1054273576010019E-15</v>
      </c>
      <c r="L287" s="18">
        <v>7.1054273576010019E-15</v>
      </c>
      <c r="T287" t="str">
        <v>U1588A-5</v>
      </c>
      <c r="U287" s="24">
        <v>0.95959595959595956</v>
      </c>
      <c r="V287" s="24">
        <v>0.96153846153846156</v>
      </c>
      <c r="W287" s="29">
        <v>30.7</v>
      </c>
      <c r="X287" s="24">
        <v>6.6400000000000041</v>
      </c>
      <c r="Y287" s="24">
        <v>6.6400000000000041</v>
      </c>
      <c r="Z287" s="24">
        <v>37.071717171717175</v>
      </c>
      <c r="AA287" s="24">
        <v>37.071717171717175</v>
      </c>
      <c r="AB287" s="24">
        <v>37.08461538461539</v>
      </c>
      <c r="AC287" s="24">
        <v>37.08461538461539</v>
      </c>
      <c r="AF287" s="24">
        <v>1.198</v>
      </c>
      <c r="AG287" s="24">
        <v>38.269717171717176</v>
      </c>
      <c r="AH287" s="24">
        <v>38.269717171717176</v>
      </c>
      <c r="AI287" s="24">
        <v>38.28261538461539</v>
      </c>
      <c r="AJ287" s="24">
        <v>38.28261538461539</v>
      </c>
      <c r="AK287" s="38">
        <v>-1.2898212898214467</v>
      </c>
      <c r="AL287" s="38">
        <v>-1.2898212898214467</v>
      </c>
    </row>
    <row r="288" spans="1:38" x14ac:dyDescent="0.15">
      <c r="A288" t="str">
        <v>U1588A-42-4</v>
      </c>
      <c r="B288">
        <v>313.64999999999998</v>
      </c>
      <c r="C288" t="str">
        <v>U1588A-5-5</v>
      </c>
      <c r="D288" s="31">
        <v>36.61</v>
      </c>
      <c r="E288" s="29">
        <v>96</v>
      </c>
      <c r="F288" s="29">
        <v>98</v>
      </c>
      <c r="G288" s="24">
        <v>37.57</v>
      </c>
      <c r="H288" s="24">
        <v>37.589999999999996</v>
      </c>
      <c r="I288" s="24">
        <v>37.57</v>
      </c>
      <c r="J288" s="24">
        <v>37.590000000000003</v>
      </c>
      <c r="K288" s="18">
        <v>0</v>
      </c>
      <c r="L288" s="18">
        <v>7.1054273576010019E-15</v>
      </c>
      <c r="T288" t="str">
        <v>U1588A-5</v>
      </c>
      <c r="U288" s="24">
        <v>0.95959595959595956</v>
      </c>
      <c r="V288" s="24">
        <v>0.96153846153846156</v>
      </c>
      <c r="W288" s="29">
        <v>30.7</v>
      </c>
      <c r="X288" s="24">
        <v>6.870000000000001</v>
      </c>
      <c r="Y288" s="24">
        <v>6.8900000000000041</v>
      </c>
      <c r="Z288" s="24">
        <v>37.292424242424239</v>
      </c>
      <c r="AA288" s="24">
        <v>37.311616161616165</v>
      </c>
      <c r="AB288" s="24">
        <v>37.305769230769229</v>
      </c>
      <c r="AC288" s="24">
        <v>37.325000000000003</v>
      </c>
      <c r="AF288" s="24">
        <v>1.198</v>
      </c>
      <c r="AG288" s="24">
        <v>38.49042424242424</v>
      </c>
      <c r="AH288" s="24">
        <v>38.509616161616165</v>
      </c>
      <c r="AI288" s="24">
        <v>38.50376923076923</v>
      </c>
      <c r="AJ288" s="24">
        <v>38.523000000000003</v>
      </c>
      <c r="AK288" s="38">
        <v>-1.3344988344989872</v>
      </c>
      <c r="AL288" s="38">
        <v>-1.3383838383838054</v>
      </c>
    </row>
    <row r="289" spans="1:38" x14ac:dyDescent="0.15">
      <c r="A289" t="str">
        <v>U1588A-42-CC</v>
      </c>
      <c r="B289">
        <v>314.17</v>
      </c>
      <c r="C289" t="str">
        <v>U1588A-5-6</v>
      </c>
      <c r="D289" s="31">
        <v>38.1</v>
      </c>
      <c r="E289" s="29">
        <v>30</v>
      </c>
      <c r="F289" s="29">
        <v>31</v>
      </c>
      <c r="G289" s="24">
        <v>38.4</v>
      </c>
      <c r="H289" s="24">
        <v>38.410000000000004</v>
      </c>
      <c r="I289" s="24">
        <v>38.4</v>
      </c>
      <c r="J289" s="24">
        <v>38.409999999999997</v>
      </c>
      <c r="K289" s="18">
        <v>0</v>
      </c>
      <c r="L289" s="18">
        <v>-7.1054273576010019E-15</v>
      </c>
      <c r="T289" t="str">
        <v>U1588A-5</v>
      </c>
      <c r="U289" s="24">
        <v>0.95959595959595956</v>
      </c>
      <c r="V289" s="24">
        <v>0.96153846153846156</v>
      </c>
      <c r="W289" s="29">
        <v>30.7</v>
      </c>
      <c r="X289" s="24">
        <v>7.6999999999999993</v>
      </c>
      <c r="Y289" s="24">
        <v>7.7099999999999973</v>
      </c>
      <c r="Z289" s="24">
        <v>38.088888888888889</v>
      </c>
      <c r="AA289" s="24">
        <v>38.098484848484844</v>
      </c>
      <c r="AB289" s="24">
        <v>38.103846153846149</v>
      </c>
      <c r="AC289" s="24">
        <v>38.113461538461536</v>
      </c>
      <c r="AF289" s="24">
        <v>1.198</v>
      </c>
      <c r="AG289" s="24">
        <v>39.286888888888889</v>
      </c>
      <c r="AH289" s="24">
        <v>39.296484848484845</v>
      </c>
      <c r="AI289" s="24">
        <v>39.301846153846149</v>
      </c>
      <c r="AJ289" s="24">
        <v>39.311461538461536</v>
      </c>
      <c r="AK289" s="38">
        <v>-1.4957264957260463</v>
      </c>
      <c r="AL289" s="38">
        <v>-1.4976689976691659</v>
      </c>
    </row>
    <row r="290" spans="1:38" x14ac:dyDescent="0.15">
      <c r="A290" t="str">
        <v>U1588A-43-1</v>
      </c>
      <c r="B290">
        <v>314.2</v>
      </c>
      <c r="C290" t="str">
        <v>U1588A-5-6</v>
      </c>
      <c r="D290" s="31">
        <v>38.1</v>
      </c>
      <c r="E290" s="29">
        <v>30</v>
      </c>
      <c r="F290" s="29">
        <v>30</v>
      </c>
      <c r="G290" s="24">
        <v>38.4</v>
      </c>
      <c r="H290" s="24">
        <v>38.4</v>
      </c>
      <c r="I290" s="24">
        <v>38.4</v>
      </c>
      <c r="J290" s="24">
        <v>38.4</v>
      </c>
      <c r="K290" s="18">
        <v>0</v>
      </c>
      <c r="L290" s="18">
        <v>0</v>
      </c>
      <c r="T290" t="str">
        <v>U1588A-5</v>
      </c>
      <c r="U290" s="24">
        <v>0.95959595959595956</v>
      </c>
      <c r="V290" s="24">
        <v>0.96153846153846156</v>
      </c>
      <c r="W290" s="29">
        <v>30.7</v>
      </c>
      <c r="X290" s="24">
        <v>7.6999999999999993</v>
      </c>
      <c r="Y290" s="24">
        <v>7.6999999999999993</v>
      </c>
      <c r="Z290" s="24">
        <v>38.088888888888889</v>
      </c>
      <c r="AA290" s="24">
        <v>38.088888888888889</v>
      </c>
      <c r="AB290" s="24">
        <v>38.103846153846149</v>
      </c>
      <c r="AC290" s="24">
        <v>38.103846153846149</v>
      </c>
      <c r="AF290" s="24">
        <v>1.198</v>
      </c>
      <c r="AG290" s="24">
        <v>39.286888888888889</v>
      </c>
      <c r="AH290" s="24">
        <v>39.286888888888889</v>
      </c>
      <c r="AI290" s="24">
        <v>39.301846153846149</v>
      </c>
      <c r="AJ290" s="24">
        <v>39.301846153846149</v>
      </c>
      <c r="AK290" s="38">
        <v>-1.4957264957260463</v>
      </c>
      <c r="AL290" s="38">
        <v>-1.4957264957260463</v>
      </c>
    </row>
    <row r="291" spans="1:38" x14ac:dyDescent="0.15">
      <c r="A291" t="str">
        <v>U1588A-43-2</v>
      </c>
      <c r="B291">
        <v>315.68</v>
      </c>
      <c r="C291" t="str">
        <v>U1588A-5-6</v>
      </c>
      <c r="D291" s="31">
        <v>38.1</v>
      </c>
      <c r="E291" s="29">
        <v>30</v>
      </c>
      <c r="F291" s="29">
        <v>31</v>
      </c>
      <c r="G291" s="24">
        <v>38.4</v>
      </c>
      <c r="H291" s="24">
        <v>38.410000000000004</v>
      </c>
      <c r="I291" s="24">
        <v>38.4</v>
      </c>
      <c r="J291" s="24">
        <v>38.409999999999997</v>
      </c>
      <c r="K291" s="18">
        <v>0</v>
      </c>
      <c r="L291" s="18">
        <v>-7.1054273576010019E-15</v>
      </c>
      <c r="T291" t="str">
        <v>U1588A-5</v>
      </c>
      <c r="U291" s="24">
        <v>0.95959595959595956</v>
      </c>
      <c r="V291" s="24">
        <v>0.96153846153846156</v>
      </c>
      <c r="W291" s="29">
        <v>30.7</v>
      </c>
      <c r="X291" s="24">
        <v>7.6999999999999993</v>
      </c>
      <c r="Y291" s="24">
        <v>7.7099999999999973</v>
      </c>
      <c r="Z291" s="24">
        <v>38.088888888888889</v>
      </c>
      <c r="AA291" s="24">
        <v>38.098484848484844</v>
      </c>
      <c r="AB291" s="24">
        <v>38.103846153846149</v>
      </c>
      <c r="AC291" s="24">
        <v>38.113461538461536</v>
      </c>
      <c r="AF291" s="24">
        <v>1.198</v>
      </c>
      <c r="AG291" s="24">
        <v>39.286888888888889</v>
      </c>
      <c r="AH291" s="24">
        <v>39.296484848484845</v>
      </c>
      <c r="AI291" s="24">
        <v>39.301846153846149</v>
      </c>
      <c r="AJ291" s="24">
        <v>39.311461538461536</v>
      </c>
      <c r="AK291" s="38">
        <v>-1.4957264957260463</v>
      </c>
      <c r="AL291" s="38">
        <v>-1.4976689976691659</v>
      </c>
    </row>
    <row r="292" spans="1:38" x14ac:dyDescent="0.15">
      <c r="A292" t="str">
        <v>U1588A-43-3</v>
      </c>
      <c r="B292">
        <v>317.16000000000003</v>
      </c>
      <c r="C292" t="str">
        <v>U1588A-5-6</v>
      </c>
      <c r="D292" s="31">
        <v>38.1</v>
      </c>
      <c r="E292" s="29">
        <v>76</v>
      </c>
      <c r="F292" s="29">
        <v>76</v>
      </c>
      <c r="G292" s="24">
        <v>38.86</v>
      </c>
      <c r="H292" s="24">
        <v>38.86</v>
      </c>
      <c r="I292" s="24">
        <v>38.86</v>
      </c>
      <c r="J292" s="24">
        <v>38.86</v>
      </c>
      <c r="K292" s="18">
        <v>0</v>
      </c>
      <c r="L292" s="18">
        <v>0</v>
      </c>
      <c r="T292" t="str">
        <v>U1588A-5</v>
      </c>
      <c r="U292" s="24">
        <v>0.95959595959595956</v>
      </c>
      <c r="V292" s="24">
        <v>0.96153846153846156</v>
      </c>
      <c r="W292" s="29">
        <v>30.7</v>
      </c>
      <c r="X292" s="24">
        <v>8.16</v>
      </c>
      <c r="Y292" s="24">
        <v>8.16</v>
      </c>
      <c r="Z292" s="24">
        <v>38.530303030303031</v>
      </c>
      <c r="AA292" s="24">
        <v>38.530303030303031</v>
      </c>
      <c r="AB292" s="24">
        <v>38.546153846153842</v>
      </c>
      <c r="AC292" s="24">
        <v>38.546153846153842</v>
      </c>
      <c r="AF292" s="24">
        <v>1.198</v>
      </c>
      <c r="AG292" s="24">
        <v>39.728303030303032</v>
      </c>
      <c r="AH292" s="24">
        <v>39.728303030303032</v>
      </c>
      <c r="AI292" s="24">
        <v>39.744153846153843</v>
      </c>
      <c r="AJ292" s="24">
        <v>39.744153846153843</v>
      </c>
      <c r="AK292" s="38">
        <v>-1.5850815850811273</v>
      </c>
      <c r="AL292" s="38">
        <v>-1.5850815850811273</v>
      </c>
    </row>
    <row r="293" spans="1:38" x14ac:dyDescent="0.15">
      <c r="A293" t="str">
        <v>U1588A-43-4</v>
      </c>
      <c r="B293">
        <v>318.54000000000002</v>
      </c>
      <c r="C293" t="str">
        <v>U1588A-5-6</v>
      </c>
      <c r="D293" s="31">
        <v>38.1</v>
      </c>
      <c r="E293" s="29">
        <v>143</v>
      </c>
      <c r="F293" s="29">
        <v>148</v>
      </c>
      <c r="G293" s="24">
        <v>39.53</v>
      </c>
      <c r="H293" s="24">
        <v>39.58</v>
      </c>
      <c r="I293" s="24">
        <v>39.53</v>
      </c>
      <c r="J293" s="24">
        <v>39.58</v>
      </c>
      <c r="K293" s="18">
        <v>0</v>
      </c>
      <c r="L293" s="18">
        <v>0</v>
      </c>
      <c r="T293" t="str">
        <v>U1588A-5</v>
      </c>
      <c r="U293" s="24">
        <v>0.95959595959595956</v>
      </c>
      <c r="V293" s="24">
        <v>0.96153846153846156</v>
      </c>
      <c r="W293" s="29">
        <v>30.7</v>
      </c>
      <c r="X293" s="24">
        <v>8.8300000000000018</v>
      </c>
      <c r="Y293" s="24">
        <v>8.879999999999999</v>
      </c>
      <c r="Z293" s="24">
        <v>39.173232323232327</v>
      </c>
      <c r="AA293" s="24">
        <v>39.221212121212119</v>
      </c>
      <c r="AB293" s="24">
        <v>39.190384615384616</v>
      </c>
      <c r="AC293" s="24">
        <v>39.238461538461536</v>
      </c>
      <c r="AF293" s="24">
        <v>1.198</v>
      </c>
      <c r="AG293" s="24">
        <v>40.371232323232327</v>
      </c>
      <c r="AH293" s="24">
        <v>40.419212121212119</v>
      </c>
      <c r="AI293" s="24">
        <v>40.388384615384616</v>
      </c>
      <c r="AJ293" s="24">
        <v>40.436461538461536</v>
      </c>
      <c r="AK293" s="38">
        <v>-1.7152292152289306</v>
      </c>
      <c r="AL293" s="38">
        <v>-1.7249417249416865</v>
      </c>
    </row>
    <row r="294" spans="1:38" x14ac:dyDescent="0.15">
      <c r="A294" t="str">
        <v>U1588A-43-5</v>
      </c>
      <c r="B294">
        <v>319.74</v>
      </c>
      <c r="C294" t="str">
        <v>U1588A-5-6</v>
      </c>
      <c r="D294" s="31">
        <v>38.1</v>
      </c>
      <c r="E294" s="29">
        <v>143</v>
      </c>
      <c r="F294" s="29">
        <v>148</v>
      </c>
      <c r="G294" s="24">
        <v>39.53</v>
      </c>
      <c r="H294" s="24">
        <v>39.58</v>
      </c>
      <c r="I294" s="24">
        <v>39.53</v>
      </c>
      <c r="J294" s="24">
        <v>39.58</v>
      </c>
      <c r="K294" s="18">
        <v>0</v>
      </c>
      <c r="L294" s="18">
        <v>0</v>
      </c>
      <c r="T294" t="str">
        <v>U1588A-5</v>
      </c>
      <c r="U294" s="24">
        <v>0.95959595959595956</v>
      </c>
      <c r="V294" s="24">
        <v>0.96153846153846156</v>
      </c>
      <c r="W294" s="29">
        <v>30.7</v>
      </c>
      <c r="X294" s="24">
        <v>8.8300000000000018</v>
      </c>
      <c r="Y294" s="24">
        <v>8.879999999999999</v>
      </c>
      <c r="Z294" s="24">
        <v>39.173232323232327</v>
      </c>
      <c r="AA294" s="24">
        <v>39.221212121212119</v>
      </c>
      <c r="AB294" s="24">
        <v>39.190384615384616</v>
      </c>
      <c r="AC294" s="24">
        <v>39.238461538461536</v>
      </c>
      <c r="AF294" s="24">
        <v>1.198</v>
      </c>
      <c r="AG294" s="24">
        <v>40.371232323232327</v>
      </c>
      <c r="AH294" s="24">
        <v>40.419212121212119</v>
      </c>
      <c r="AI294" s="24">
        <v>40.388384615384616</v>
      </c>
      <c r="AJ294" s="24">
        <v>40.436461538461536</v>
      </c>
      <c r="AK294" s="38">
        <v>-1.7152292152289306</v>
      </c>
      <c r="AL294" s="38">
        <v>-1.7249417249416865</v>
      </c>
    </row>
    <row r="295" spans="1:38" x14ac:dyDescent="0.15">
      <c r="A295" t="str">
        <v>U1588A-43-6</v>
      </c>
      <c r="B295">
        <v>320.87</v>
      </c>
      <c r="C295" t="str">
        <v>U1588A-5-6</v>
      </c>
      <c r="D295" s="31">
        <v>38.1</v>
      </c>
      <c r="E295" s="29">
        <v>143</v>
      </c>
      <c r="F295" s="29">
        <v>148</v>
      </c>
      <c r="G295" s="24">
        <v>39.53</v>
      </c>
      <c r="H295" s="24">
        <v>39.58</v>
      </c>
      <c r="I295" s="24">
        <v>39.53</v>
      </c>
      <c r="J295" s="24">
        <v>39.58</v>
      </c>
      <c r="K295" s="18">
        <v>0</v>
      </c>
      <c r="L295" s="18">
        <v>0</v>
      </c>
      <c r="T295" t="str">
        <v>U1588A-5</v>
      </c>
      <c r="U295" s="24">
        <v>0.95959595959595956</v>
      </c>
      <c r="V295" s="24">
        <v>0.96153846153846156</v>
      </c>
      <c r="W295" s="29">
        <v>30.7</v>
      </c>
      <c r="X295" s="24">
        <v>8.8300000000000018</v>
      </c>
      <c r="Y295" s="24">
        <v>8.879999999999999</v>
      </c>
      <c r="Z295" s="24">
        <v>39.173232323232327</v>
      </c>
      <c r="AA295" s="24">
        <v>39.221212121212119</v>
      </c>
      <c r="AB295" s="24">
        <v>39.190384615384616</v>
      </c>
      <c r="AC295" s="24">
        <v>39.238461538461536</v>
      </c>
      <c r="AF295" s="24">
        <v>1.198</v>
      </c>
      <c r="AG295" s="24">
        <v>40.371232323232327</v>
      </c>
      <c r="AH295" s="24">
        <v>40.419212121212119</v>
      </c>
      <c r="AI295" s="24">
        <v>40.388384615384616</v>
      </c>
      <c r="AJ295" s="24">
        <v>40.436461538461536</v>
      </c>
      <c r="AK295" s="38">
        <v>-1.7152292152289306</v>
      </c>
      <c r="AL295" s="38">
        <v>-1.7249417249416865</v>
      </c>
    </row>
    <row r="296" spans="1:38" x14ac:dyDescent="0.15">
      <c r="A296" t="str">
        <v>U1588A-43-7</v>
      </c>
      <c r="B296">
        <v>321.95</v>
      </c>
      <c r="C296" t="str">
        <v>U1588A-5-6</v>
      </c>
      <c r="D296" s="31">
        <v>38.1</v>
      </c>
      <c r="E296" s="29">
        <v>143</v>
      </c>
      <c r="F296" s="29">
        <v>148</v>
      </c>
      <c r="G296" s="24">
        <v>39.53</v>
      </c>
      <c r="H296" s="24">
        <v>39.58</v>
      </c>
      <c r="I296" s="24">
        <v>39.53</v>
      </c>
      <c r="J296" s="24">
        <v>39.58</v>
      </c>
      <c r="K296" s="18">
        <v>0</v>
      </c>
      <c r="L296" s="18">
        <v>0</v>
      </c>
      <c r="T296" t="str">
        <v>U1588A-5</v>
      </c>
      <c r="U296" s="24">
        <v>0.95959595959595956</v>
      </c>
      <c r="V296" s="24">
        <v>0.96153846153846156</v>
      </c>
      <c r="W296" s="29">
        <v>30.7</v>
      </c>
      <c r="X296" s="24">
        <v>8.8300000000000018</v>
      </c>
      <c r="Y296" s="24">
        <v>8.879999999999999</v>
      </c>
      <c r="Z296" s="24">
        <v>39.173232323232327</v>
      </c>
      <c r="AA296" s="24">
        <v>39.221212121212119</v>
      </c>
      <c r="AB296" s="24">
        <v>39.190384615384616</v>
      </c>
      <c r="AC296" s="24">
        <v>39.238461538461536</v>
      </c>
      <c r="AF296" s="24">
        <v>1.198</v>
      </c>
      <c r="AG296" s="24">
        <v>40.371232323232327</v>
      </c>
      <c r="AH296" s="24">
        <v>40.419212121212119</v>
      </c>
      <c r="AI296" s="24">
        <v>40.388384615384616</v>
      </c>
      <c r="AJ296" s="24">
        <v>40.436461538461536</v>
      </c>
      <c r="AK296" s="38">
        <v>-1.7152292152289306</v>
      </c>
      <c r="AL296" s="38">
        <v>-1.7249417249416865</v>
      </c>
    </row>
    <row r="297" spans="1:38" x14ac:dyDescent="0.15">
      <c r="A297" t="str">
        <v>U1588A-43-CC</v>
      </c>
      <c r="B297">
        <v>323.39</v>
      </c>
      <c r="C297" t="str">
        <v>U1588A-5-6</v>
      </c>
      <c r="D297" s="31">
        <v>38.1</v>
      </c>
      <c r="E297" s="29">
        <v>143</v>
      </c>
      <c r="F297" s="29">
        <v>148</v>
      </c>
      <c r="G297" s="24">
        <v>39.53</v>
      </c>
      <c r="H297" s="24">
        <v>39.58</v>
      </c>
      <c r="I297" s="24">
        <v>39.53</v>
      </c>
      <c r="J297" s="24">
        <v>39.58</v>
      </c>
      <c r="K297" s="18">
        <v>0</v>
      </c>
      <c r="L297" s="18">
        <v>0</v>
      </c>
      <c r="T297" t="str">
        <v>U1588A-5</v>
      </c>
      <c r="U297" s="24">
        <v>0.95959595959595956</v>
      </c>
      <c r="V297" s="24">
        <v>0.96153846153846156</v>
      </c>
      <c r="W297" s="29">
        <v>30.7</v>
      </c>
      <c r="X297" s="24">
        <v>8.8300000000000018</v>
      </c>
      <c r="Y297" s="24">
        <v>8.879999999999999</v>
      </c>
      <c r="Z297" s="24">
        <v>39.173232323232327</v>
      </c>
      <c r="AA297" s="24">
        <v>39.221212121212119</v>
      </c>
      <c r="AB297" s="24">
        <v>39.190384615384616</v>
      </c>
      <c r="AC297" s="24">
        <v>39.238461538461536</v>
      </c>
      <c r="AF297" s="24">
        <v>1.198</v>
      </c>
      <c r="AG297" s="24">
        <v>40.371232323232327</v>
      </c>
      <c r="AH297" s="24">
        <v>40.419212121212119</v>
      </c>
      <c r="AI297" s="24">
        <v>40.388384615384616</v>
      </c>
      <c r="AJ297" s="24">
        <v>40.436461538461536</v>
      </c>
      <c r="AK297" s="38">
        <v>-1.7152292152289306</v>
      </c>
      <c r="AL297" s="38">
        <v>-1.7249417249416865</v>
      </c>
    </row>
    <row r="298" spans="1:38" x14ac:dyDescent="0.15">
      <c r="A298" t="str">
        <v>U1588A-44-1</v>
      </c>
      <c r="B298">
        <v>323.89999999999998</v>
      </c>
      <c r="C298" t="str">
        <v>U1588A-5-6</v>
      </c>
      <c r="D298" s="31">
        <v>38.1</v>
      </c>
      <c r="E298" s="29">
        <v>143</v>
      </c>
      <c r="F298" s="29">
        <v>148</v>
      </c>
      <c r="G298" s="24">
        <v>39.53</v>
      </c>
      <c r="H298" s="24">
        <v>39.58</v>
      </c>
      <c r="I298" s="24">
        <v>39.53</v>
      </c>
      <c r="J298" s="24">
        <v>39.58</v>
      </c>
      <c r="K298" s="18">
        <v>0</v>
      </c>
      <c r="L298" s="18">
        <v>0</v>
      </c>
      <c r="T298" t="str">
        <v>U1588A-5</v>
      </c>
      <c r="U298" s="24">
        <v>0.95959595959595956</v>
      </c>
      <c r="V298" s="24">
        <v>0.96153846153846156</v>
      </c>
      <c r="W298" s="29">
        <v>30.7</v>
      </c>
      <c r="X298" s="24">
        <v>8.8300000000000018</v>
      </c>
      <c r="Y298" s="24">
        <v>8.879999999999999</v>
      </c>
      <c r="Z298" s="24">
        <v>39.173232323232327</v>
      </c>
      <c r="AA298" s="24">
        <v>39.221212121212119</v>
      </c>
      <c r="AB298" s="24">
        <v>39.190384615384616</v>
      </c>
      <c r="AC298" s="24">
        <v>39.238461538461536</v>
      </c>
      <c r="AF298" s="24">
        <v>1.198</v>
      </c>
      <c r="AG298" s="24">
        <v>40.371232323232327</v>
      </c>
      <c r="AH298" s="24">
        <v>40.419212121212119</v>
      </c>
      <c r="AI298" s="24">
        <v>40.388384615384616</v>
      </c>
      <c r="AJ298" s="24">
        <v>40.436461538461536</v>
      </c>
      <c r="AK298" s="38">
        <v>-1.7152292152289306</v>
      </c>
      <c r="AL298" s="38">
        <v>-1.7249417249416865</v>
      </c>
    </row>
    <row r="299" spans="1:38" x14ac:dyDescent="0.15">
      <c r="A299" t="str">
        <v>U1588A-44-2</v>
      </c>
      <c r="B299">
        <v>325.39</v>
      </c>
      <c r="C299" t="str">
        <v>U1588A-5-6</v>
      </c>
      <c r="D299" s="31">
        <v>38.1</v>
      </c>
      <c r="E299" s="29">
        <v>143</v>
      </c>
      <c r="F299" s="29">
        <v>148</v>
      </c>
      <c r="G299" s="24">
        <v>39.53</v>
      </c>
      <c r="H299" s="24">
        <v>39.58</v>
      </c>
      <c r="I299" s="24">
        <v>39.53</v>
      </c>
      <c r="J299" s="24">
        <v>39.58</v>
      </c>
      <c r="K299" s="18">
        <v>0</v>
      </c>
      <c r="L299" s="18">
        <v>0</v>
      </c>
      <c r="T299" t="str">
        <v>U1588A-5</v>
      </c>
      <c r="U299" s="24">
        <v>0.95959595959595956</v>
      </c>
      <c r="V299" s="24">
        <v>0.96153846153846156</v>
      </c>
      <c r="W299" s="29">
        <v>30.7</v>
      </c>
      <c r="X299" s="24">
        <v>8.8300000000000018</v>
      </c>
      <c r="Y299" s="24">
        <v>8.879999999999999</v>
      </c>
      <c r="Z299" s="24">
        <v>39.173232323232327</v>
      </c>
      <c r="AA299" s="24">
        <v>39.221212121212119</v>
      </c>
      <c r="AB299" s="24">
        <v>39.190384615384616</v>
      </c>
      <c r="AC299" s="24">
        <v>39.238461538461536</v>
      </c>
      <c r="AF299" s="24">
        <v>1.198</v>
      </c>
      <c r="AG299" s="24">
        <v>40.371232323232327</v>
      </c>
      <c r="AH299" s="24">
        <v>40.419212121212119</v>
      </c>
      <c r="AI299" s="24">
        <v>40.388384615384616</v>
      </c>
      <c r="AJ299" s="24">
        <v>40.436461538461536</v>
      </c>
      <c r="AK299" s="38">
        <v>-1.7152292152289306</v>
      </c>
      <c r="AL299" s="38">
        <v>-1.7249417249416865</v>
      </c>
    </row>
    <row r="300" spans="1:38" x14ac:dyDescent="0.15">
      <c r="A300" t="str">
        <v>U1588A-44-3</v>
      </c>
      <c r="B300">
        <v>326.88</v>
      </c>
      <c r="C300" t="str">
        <v>U1588A-5-6</v>
      </c>
      <c r="D300" s="31">
        <v>38.1</v>
      </c>
      <c r="E300" s="29">
        <v>143</v>
      </c>
      <c r="F300" s="29">
        <v>148</v>
      </c>
      <c r="G300" s="24">
        <v>39.53</v>
      </c>
      <c r="H300" s="24">
        <v>39.58</v>
      </c>
      <c r="I300" s="24">
        <v>39.53</v>
      </c>
      <c r="J300" s="24">
        <v>39.58</v>
      </c>
      <c r="K300" s="18">
        <v>0</v>
      </c>
      <c r="L300" s="18">
        <v>0</v>
      </c>
      <c r="T300" t="str">
        <v>U1588A-5</v>
      </c>
      <c r="U300" s="24">
        <v>0.95959595959595956</v>
      </c>
      <c r="V300" s="24">
        <v>0.96153846153846156</v>
      </c>
      <c r="W300" s="29">
        <v>30.7</v>
      </c>
      <c r="X300" s="24">
        <v>8.8300000000000018</v>
      </c>
      <c r="Y300" s="24">
        <v>8.879999999999999</v>
      </c>
      <c r="Z300" s="24">
        <v>39.173232323232327</v>
      </c>
      <c r="AA300" s="24">
        <v>39.221212121212119</v>
      </c>
      <c r="AB300" s="24">
        <v>39.190384615384616</v>
      </c>
      <c r="AC300" s="24">
        <v>39.238461538461536</v>
      </c>
      <c r="AF300" s="24">
        <v>1.198</v>
      </c>
      <c r="AG300" s="24">
        <v>40.371232323232327</v>
      </c>
      <c r="AH300" s="24">
        <v>40.419212121212119</v>
      </c>
      <c r="AI300" s="24">
        <v>40.388384615384616</v>
      </c>
      <c r="AJ300" s="24">
        <v>40.436461538461536</v>
      </c>
      <c r="AK300" s="38">
        <v>-1.7152292152289306</v>
      </c>
      <c r="AL300" s="38">
        <v>-1.7249417249416865</v>
      </c>
    </row>
    <row r="301" spans="1:38" x14ac:dyDescent="0.15">
      <c r="A301" t="str">
        <v>U1588A-44-4</v>
      </c>
      <c r="B301">
        <v>328.36</v>
      </c>
      <c r="C301" t="str">
        <v>U1588A-5-6</v>
      </c>
      <c r="D301" s="31">
        <v>38.1</v>
      </c>
      <c r="E301" s="29">
        <v>143</v>
      </c>
      <c r="F301" s="29">
        <v>148</v>
      </c>
      <c r="G301" s="24">
        <v>39.53</v>
      </c>
      <c r="H301" s="24">
        <v>39.58</v>
      </c>
      <c r="I301" s="24">
        <v>39.53</v>
      </c>
      <c r="J301" s="24">
        <v>39.58</v>
      </c>
      <c r="K301" s="18">
        <v>0</v>
      </c>
      <c r="L301" s="18">
        <v>0</v>
      </c>
      <c r="T301" t="str">
        <v>U1588A-5</v>
      </c>
      <c r="U301" s="24">
        <v>0.95959595959595956</v>
      </c>
      <c r="V301" s="24">
        <v>0.96153846153846156</v>
      </c>
      <c r="W301" s="29">
        <v>30.7</v>
      </c>
      <c r="X301" s="24">
        <v>8.8300000000000018</v>
      </c>
      <c r="Y301" s="24">
        <v>8.879999999999999</v>
      </c>
      <c r="Z301" s="24">
        <v>39.173232323232327</v>
      </c>
      <c r="AA301" s="24">
        <v>39.221212121212119</v>
      </c>
      <c r="AB301" s="24">
        <v>39.190384615384616</v>
      </c>
      <c r="AC301" s="24">
        <v>39.238461538461536</v>
      </c>
      <c r="AF301" s="24">
        <v>1.198</v>
      </c>
      <c r="AG301" s="24">
        <v>40.371232323232327</v>
      </c>
      <c r="AH301" s="24">
        <v>40.419212121212119</v>
      </c>
      <c r="AI301" s="24">
        <v>40.388384615384616</v>
      </c>
      <c r="AJ301" s="24">
        <v>40.436461538461536</v>
      </c>
      <c r="AK301" s="38">
        <v>-1.7152292152289306</v>
      </c>
      <c r="AL301" s="38">
        <v>-1.7249417249416865</v>
      </c>
    </row>
    <row r="302" spans="1:38" x14ac:dyDescent="0.15">
      <c r="A302" t="str">
        <v>U1588A-44-5</v>
      </c>
      <c r="B302">
        <v>329.66</v>
      </c>
      <c r="C302" t="str">
        <v>U1588A-5-6</v>
      </c>
      <c r="D302" s="31">
        <v>38.1</v>
      </c>
      <c r="E302" s="29">
        <v>143</v>
      </c>
      <c r="F302" s="29">
        <v>148</v>
      </c>
      <c r="G302" s="24">
        <v>39.53</v>
      </c>
      <c r="H302" s="24">
        <v>39.58</v>
      </c>
      <c r="I302" s="24">
        <v>39.53</v>
      </c>
      <c r="J302" s="24">
        <v>39.58</v>
      </c>
      <c r="K302" s="18">
        <v>0</v>
      </c>
      <c r="L302" s="18">
        <v>0</v>
      </c>
      <c r="T302" t="str">
        <v>U1588A-5</v>
      </c>
      <c r="U302" s="24">
        <v>0.95959595959595956</v>
      </c>
      <c r="V302" s="24">
        <v>0.96153846153846156</v>
      </c>
      <c r="W302" s="29">
        <v>30.7</v>
      </c>
      <c r="X302" s="24">
        <v>8.8300000000000018</v>
      </c>
      <c r="Y302" s="24">
        <v>8.879999999999999</v>
      </c>
      <c r="Z302" s="24">
        <v>39.173232323232327</v>
      </c>
      <c r="AA302" s="24">
        <v>39.221212121212119</v>
      </c>
      <c r="AB302" s="24">
        <v>39.190384615384616</v>
      </c>
      <c r="AC302" s="24">
        <v>39.238461538461536</v>
      </c>
      <c r="AF302" s="24">
        <v>1.198</v>
      </c>
      <c r="AG302" s="24">
        <v>40.371232323232327</v>
      </c>
      <c r="AH302" s="24">
        <v>40.419212121212119</v>
      </c>
      <c r="AI302" s="24">
        <v>40.388384615384616</v>
      </c>
      <c r="AJ302" s="24">
        <v>40.436461538461536</v>
      </c>
      <c r="AK302" s="38">
        <v>-1.7152292152289306</v>
      </c>
      <c r="AL302" s="38">
        <v>-1.7249417249416865</v>
      </c>
    </row>
    <row r="303" spans="1:38" x14ac:dyDescent="0.15">
      <c r="A303" t="str">
        <v>U1588A-44-CC</v>
      </c>
      <c r="B303">
        <v>330.19</v>
      </c>
      <c r="C303" t="str">
        <v>U1588A-5-7</v>
      </c>
      <c r="D303" s="31">
        <v>39.58</v>
      </c>
      <c r="E303" s="29">
        <v>0</v>
      </c>
      <c r="F303" s="29">
        <v>5</v>
      </c>
      <c r="G303" s="24">
        <v>39.58</v>
      </c>
      <c r="H303" s="24">
        <v>39.629999999999995</v>
      </c>
      <c r="I303" s="24">
        <v>39.58</v>
      </c>
      <c r="J303" s="24">
        <v>39.630000000000003</v>
      </c>
      <c r="K303" s="18">
        <v>0</v>
      </c>
      <c r="L303" s="18">
        <v>7.1054273576010019E-15</v>
      </c>
      <c r="T303" t="str">
        <v>U1588A-5</v>
      </c>
      <c r="U303" s="24">
        <v>0.95959595959595956</v>
      </c>
      <c r="V303" s="24">
        <v>0.96153846153846156</v>
      </c>
      <c r="W303" s="29">
        <v>30.7</v>
      </c>
      <c r="X303" s="24">
        <v>8.879999999999999</v>
      </c>
      <c r="Y303" s="24">
        <v>8.9300000000000033</v>
      </c>
      <c r="Z303" s="24">
        <v>39.221212121212119</v>
      </c>
      <c r="AA303" s="24">
        <v>39.269191919191925</v>
      </c>
      <c r="AB303" s="24">
        <v>39.238461538461536</v>
      </c>
      <c r="AC303" s="24">
        <v>39.286538461538463</v>
      </c>
      <c r="AF303" s="24">
        <v>1.198</v>
      </c>
      <c r="AG303" s="24">
        <v>40.419212121212119</v>
      </c>
      <c r="AH303" s="24">
        <v>40.467191919191926</v>
      </c>
      <c r="AI303" s="24">
        <v>40.436461538461536</v>
      </c>
      <c r="AJ303" s="24">
        <v>40.484538461538463</v>
      </c>
      <c r="AK303" s="38">
        <v>-1.7249417249416865</v>
      </c>
      <c r="AL303" s="38">
        <v>-1.7346542346537319</v>
      </c>
    </row>
    <row r="304" spans="1:38" x14ac:dyDescent="0.15">
      <c r="A304" t="str">
        <v>U1588A-45-1</v>
      </c>
      <c r="B304">
        <v>328.8</v>
      </c>
      <c r="C304" t="str">
        <v>U1588A-5-7</v>
      </c>
      <c r="D304" s="31">
        <v>39.58</v>
      </c>
      <c r="E304" s="29">
        <v>47</v>
      </c>
      <c r="F304" s="29">
        <v>47</v>
      </c>
      <c r="G304" s="24">
        <v>40.049999999999997</v>
      </c>
      <c r="H304" s="24">
        <v>40.049999999999997</v>
      </c>
      <c r="I304" s="24">
        <v>40.049999999999997</v>
      </c>
      <c r="J304" s="24">
        <v>40.049999999999997</v>
      </c>
      <c r="K304" s="18">
        <v>0</v>
      </c>
      <c r="L304" s="18">
        <v>0</v>
      </c>
      <c r="T304" t="str">
        <v>U1588A-5</v>
      </c>
      <c r="U304" s="24">
        <v>0.95959595959595956</v>
      </c>
      <c r="V304" s="24">
        <v>0.96153846153846156</v>
      </c>
      <c r="W304" s="29">
        <v>30.7</v>
      </c>
      <c r="X304" s="24">
        <v>9.3499999999999979</v>
      </c>
      <c r="Y304" s="24">
        <v>9.3499999999999979</v>
      </c>
      <c r="Z304" s="24">
        <v>39.672222222222217</v>
      </c>
      <c r="AA304" s="24">
        <v>39.672222222222217</v>
      </c>
      <c r="AB304" s="24">
        <v>39.690384615384616</v>
      </c>
      <c r="AC304" s="24">
        <v>39.690384615384616</v>
      </c>
      <c r="AF304" s="24">
        <v>1.198</v>
      </c>
      <c r="AG304" s="24">
        <v>40.870222222222218</v>
      </c>
      <c r="AH304" s="24">
        <v>40.870222222222218</v>
      </c>
      <c r="AI304" s="24">
        <v>40.888384615384616</v>
      </c>
      <c r="AJ304" s="24">
        <v>40.888384615384616</v>
      </c>
      <c r="AK304" s="38">
        <v>-1.8162393162398871</v>
      </c>
      <c r="AL304" s="38">
        <v>-1.8162393162398871</v>
      </c>
    </row>
    <row r="305" spans="1:38" x14ac:dyDescent="0.15">
      <c r="A305" t="str">
        <v>U1588A-45-2</v>
      </c>
      <c r="B305">
        <v>330.29</v>
      </c>
      <c r="C305" t="str">
        <v>U1588A-5-CC</v>
      </c>
      <c r="D305" s="31">
        <v>40.340000000000003</v>
      </c>
      <c r="E305" s="29">
        <v>19</v>
      </c>
      <c r="F305" s="29">
        <v>26</v>
      </c>
      <c r="G305" s="24">
        <v>40.53</v>
      </c>
      <c r="H305" s="24">
        <v>40.6</v>
      </c>
      <c r="I305" s="24">
        <v>40.53</v>
      </c>
      <c r="J305" s="24">
        <v>40.6</v>
      </c>
      <c r="K305" s="18">
        <v>0</v>
      </c>
      <c r="L305" s="18">
        <v>0</v>
      </c>
      <c r="T305" t="str">
        <v>U1588A-5</v>
      </c>
      <c r="U305" s="24">
        <v>0.95959595959595956</v>
      </c>
      <c r="V305" s="24">
        <v>0.96153846153846156</v>
      </c>
      <c r="W305" s="29">
        <v>30.7</v>
      </c>
      <c r="X305" s="24">
        <v>9.8300000000000018</v>
      </c>
      <c r="Y305" s="24">
        <v>9.9000000000000021</v>
      </c>
      <c r="Z305" s="24">
        <v>40.132828282828285</v>
      </c>
      <c r="AA305" s="24">
        <v>40.200000000000003</v>
      </c>
      <c r="AB305" s="24">
        <v>40.151923076923076</v>
      </c>
      <c r="AC305" s="24">
        <v>40.219230769230769</v>
      </c>
      <c r="AF305" s="24">
        <v>1.198</v>
      </c>
      <c r="AG305" s="24">
        <v>41.330828282828286</v>
      </c>
      <c r="AH305" s="24">
        <v>41.398000000000003</v>
      </c>
      <c r="AI305" s="24">
        <v>41.349923076923076</v>
      </c>
      <c r="AJ305" s="24">
        <v>41.41723076923077</v>
      </c>
      <c r="AK305" s="38">
        <v>-1.9094794094790757</v>
      </c>
      <c r="AL305" s="38">
        <v>-1.9230769230766498</v>
      </c>
    </row>
    <row r="306" spans="1:38" x14ac:dyDescent="0.15">
      <c r="A306" t="str">
        <v>U1588A-45-3</v>
      </c>
      <c r="B306">
        <v>331.78</v>
      </c>
      <c r="C306" t="str">
        <v>U1588A-5-CC</v>
      </c>
      <c r="D306" s="31">
        <v>40.340000000000003</v>
      </c>
      <c r="E306" s="29">
        <v>19</v>
      </c>
      <c r="F306" s="29">
        <v>26</v>
      </c>
      <c r="G306" s="24">
        <v>40.53</v>
      </c>
      <c r="H306" s="24">
        <v>40.6</v>
      </c>
      <c r="I306" s="24">
        <v>40.53</v>
      </c>
      <c r="J306" s="24">
        <v>40.6</v>
      </c>
      <c r="K306" s="18">
        <v>0</v>
      </c>
      <c r="L306" s="18">
        <v>0</v>
      </c>
      <c r="T306" t="str">
        <v>U1588A-5</v>
      </c>
      <c r="U306" s="24">
        <v>0.95959595959595956</v>
      </c>
      <c r="V306" s="24">
        <v>0.96153846153846156</v>
      </c>
      <c r="W306" s="29">
        <v>30.7</v>
      </c>
      <c r="X306" s="24">
        <v>9.8300000000000018</v>
      </c>
      <c r="Y306" s="24">
        <v>9.9000000000000021</v>
      </c>
      <c r="Z306" s="24">
        <v>40.132828282828285</v>
      </c>
      <c r="AA306" s="24">
        <v>40.200000000000003</v>
      </c>
      <c r="AB306" s="24">
        <v>40.151923076923076</v>
      </c>
      <c r="AC306" s="24">
        <v>40.219230769230769</v>
      </c>
      <c r="AF306" s="24">
        <v>1.198</v>
      </c>
      <c r="AG306" s="24">
        <v>41.330828282828286</v>
      </c>
      <c r="AH306" s="24">
        <v>41.398000000000003</v>
      </c>
      <c r="AI306" s="24">
        <v>41.349923076923076</v>
      </c>
      <c r="AJ306" s="24">
        <v>41.41723076923077</v>
      </c>
      <c r="AK306" s="38">
        <v>-1.9094794094790757</v>
      </c>
      <c r="AL306" s="38">
        <v>-1.9230769230766498</v>
      </c>
    </row>
    <row r="307" spans="1:38" x14ac:dyDescent="0.15">
      <c r="A307" t="str">
        <v>U1588A-45-4</v>
      </c>
      <c r="B307">
        <v>333.27</v>
      </c>
      <c r="C307" t="str">
        <v>U1588A-5-CC</v>
      </c>
      <c r="D307" s="31">
        <v>40.340000000000003</v>
      </c>
      <c r="E307" s="29">
        <v>19</v>
      </c>
      <c r="F307" s="29">
        <v>26</v>
      </c>
      <c r="G307" s="24">
        <v>40.53</v>
      </c>
      <c r="H307" s="24">
        <v>40.6</v>
      </c>
      <c r="I307" s="24">
        <v>40.53</v>
      </c>
      <c r="J307" s="24">
        <v>40.6</v>
      </c>
      <c r="K307" s="18">
        <v>0</v>
      </c>
      <c r="L307" s="18">
        <v>0</v>
      </c>
      <c r="T307" t="str">
        <v>U1588A-5</v>
      </c>
      <c r="U307" s="24">
        <v>0.95959595959595956</v>
      </c>
      <c r="V307" s="24">
        <v>0.96153846153846156</v>
      </c>
      <c r="W307" s="29">
        <v>30.7</v>
      </c>
      <c r="X307" s="24">
        <v>9.8300000000000018</v>
      </c>
      <c r="Y307" s="24">
        <v>9.9000000000000021</v>
      </c>
      <c r="Z307" s="24">
        <v>40.132828282828285</v>
      </c>
      <c r="AA307" s="24">
        <v>40.200000000000003</v>
      </c>
      <c r="AB307" s="24">
        <v>40.151923076923076</v>
      </c>
      <c r="AC307" s="24">
        <v>40.219230769230769</v>
      </c>
      <c r="AF307" s="24">
        <v>1.198</v>
      </c>
      <c r="AG307" s="24">
        <v>41.330828282828286</v>
      </c>
      <c r="AH307" s="24">
        <v>41.398000000000003</v>
      </c>
      <c r="AI307" s="24">
        <v>41.349923076923076</v>
      </c>
      <c r="AJ307" s="24">
        <v>41.41723076923077</v>
      </c>
      <c r="AK307" s="38">
        <v>-1.9094794094790757</v>
      </c>
      <c r="AL307" s="38">
        <v>-1.9230769230766498</v>
      </c>
    </row>
    <row r="308" spans="1:38" x14ac:dyDescent="0.15">
      <c r="A308" t="str">
        <v>U1588A-45-CC</v>
      </c>
      <c r="B308">
        <v>334.27</v>
      </c>
      <c r="C308" t="str">
        <v>U1588A-5-CC</v>
      </c>
      <c r="D308" s="31">
        <v>40.340000000000003</v>
      </c>
      <c r="E308" s="29">
        <v>19</v>
      </c>
      <c r="F308" s="29">
        <v>26</v>
      </c>
      <c r="G308" s="24">
        <v>40.53</v>
      </c>
      <c r="H308" s="24">
        <v>40.6</v>
      </c>
      <c r="I308" s="24">
        <v>40.53</v>
      </c>
      <c r="J308" s="24">
        <v>40.6</v>
      </c>
      <c r="K308" s="18">
        <v>0</v>
      </c>
      <c r="L308" s="18">
        <v>0</v>
      </c>
      <c r="T308" t="str">
        <v>U1588A-5</v>
      </c>
      <c r="U308" s="24">
        <v>0.95959595959595956</v>
      </c>
      <c r="V308" s="24">
        <v>0.96153846153846156</v>
      </c>
      <c r="W308" s="29">
        <v>30.7</v>
      </c>
      <c r="X308" s="24">
        <v>9.8300000000000018</v>
      </c>
      <c r="Y308" s="24">
        <v>9.9000000000000021</v>
      </c>
      <c r="Z308" s="24">
        <v>40.132828282828285</v>
      </c>
      <c r="AA308" s="24">
        <v>40.200000000000003</v>
      </c>
      <c r="AB308" s="24">
        <v>40.151923076923076</v>
      </c>
      <c r="AC308" s="24">
        <v>40.219230769230769</v>
      </c>
      <c r="AF308" s="24">
        <v>1.198</v>
      </c>
      <c r="AG308" s="24">
        <v>41.330828282828286</v>
      </c>
      <c r="AH308" s="24">
        <v>41.398000000000003</v>
      </c>
      <c r="AI308" s="24">
        <v>41.349923076923076</v>
      </c>
      <c r="AJ308" s="24">
        <v>41.41723076923077</v>
      </c>
      <c r="AK308" s="38">
        <v>-1.9094794094790757</v>
      </c>
      <c r="AL308" s="38">
        <v>-1.9230769230766498</v>
      </c>
    </row>
    <row r="309" spans="1:38" x14ac:dyDescent="0.15">
      <c r="A309" t="str">
        <v>U1588A-46-1</v>
      </c>
      <c r="B309">
        <v>333.6</v>
      </c>
      <c r="C309" t="str">
        <v>U1588A-5-CC</v>
      </c>
      <c r="D309" s="31">
        <v>40.340000000000003</v>
      </c>
      <c r="E309" s="29">
        <v>19</v>
      </c>
      <c r="F309" s="29">
        <v>26</v>
      </c>
      <c r="G309" s="24">
        <v>40.53</v>
      </c>
      <c r="H309" s="24">
        <v>40.6</v>
      </c>
      <c r="I309" s="24">
        <v>40.53</v>
      </c>
      <c r="J309" s="24">
        <v>40.6</v>
      </c>
      <c r="K309" s="18">
        <v>0</v>
      </c>
      <c r="L309" s="18">
        <v>0</v>
      </c>
      <c r="T309" t="str">
        <v>U1588A-5</v>
      </c>
      <c r="U309" s="24">
        <v>0.95959595959595956</v>
      </c>
      <c r="V309" s="24">
        <v>0.96153846153846156</v>
      </c>
      <c r="W309" s="29">
        <v>30.7</v>
      </c>
      <c r="X309" s="24">
        <v>9.8300000000000018</v>
      </c>
      <c r="Y309" s="24">
        <v>9.9000000000000021</v>
      </c>
      <c r="Z309" s="24">
        <v>40.132828282828285</v>
      </c>
      <c r="AA309" s="24">
        <v>40.200000000000003</v>
      </c>
      <c r="AB309" s="24">
        <v>40.151923076923076</v>
      </c>
      <c r="AC309" s="24">
        <v>40.219230769230769</v>
      </c>
      <c r="AF309" s="24">
        <v>1.198</v>
      </c>
      <c r="AG309" s="24">
        <v>41.330828282828286</v>
      </c>
      <c r="AH309" s="24">
        <v>41.398000000000003</v>
      </c>
      <c r="AI309" s="24">
        <v>41.349923076923076</v>
      </c>
      <c r="AJ309" s="24">
        <v>41.41723076923077</v>
      </c>
      <c r="AK309" s="38">
        <v>-1.9094794094790757</v>
      </c>
      <c r="AL309" s="38">
        <v>-1.9230769230766498</v>
      </c>
    </row>
    <row r="310" spans="1:38" x14ac:dyDescent="0.15">
      <c r="A310" t="str">
        <v>U1588A-46-2</v>
      </c>
      <c r="B310">
        <v>335.09</v>
      </c>
      <c r="C310" t="str">
        <v>U1588A-5-CC</v>
      </c>
      <c r="D310" s="31">
        <v>40.340000000000003</v>
      </c>
      <c r="E310" s="29">
        <v>19</v>
      </c>
      <c r="F310" s="29">
        <v>26</v>
      </c>
      <c r="G310" s="24">
        <v>40.53</v>
      </c>
      <c r="H310" s="24">
        <v>40.6</v>
      </c>
      <c r="I310" s="24">
        <v>40.53</v>
      </c>
      <c r="J310" s="24">
        <v>40.6</v>
      </c>
      <c r="K310" s="18">
        <v>0</v>
      </c>
      <c r="L310" s="18">
        <v>0</v>
      </c>
      <c r="T310" t="str">
        <v>U1588A-5</v>
      </c>
      <c r="U310" s="24">
        <v>0.95959595959595956</v>
      </c>
      <c r="V310" s="24">
        <v>0.96153846153846156</v>
      </c>
      <c r="W310" s="29">
        <v>30.7</v>
      </c>
      <c r="X310" s="24">
        <v>9.8300000000000018</v>
      </c>
      <c r="Y310" s="24">
        <v>9.9000000000000021</v>
      </c>
      <c r="Z310" s="24">
        <v>40.132828282828285</v>
      </c>
      <c r="AA310" s="24">
        <v>40.200000000000003</v>
      </c>
      <c r="AB310" s="24">
        <v>40.151923076923076</v>
      </c>
      <c r="AC310" s="24">
        <v>40.219230769230769</v>
      </c>
      <c r="AF310" s="24">
        <v>1.198</v>
      </c>
      <c r="AG310" s="24">
        <v>41.330828282828286</v>
      </c>
      <c r="AH310" s="24">
        <v>41.398000000000003</v>
      </c>
      <c r="AI310" s="24">
        <v>41.349923076923076</v>
      </c>
      <c r="AJ310" s="24">
        <v>41.41723076923077</v>
      </c>
      <c r="AK310" s="38">
        <v>-1.9094794094790757</v>
      </c>
      <c r="AL310" s="38">
        <v>-1.9230769230766498</v>
      </c>
    </row>
    <row r="311" spans="1:38" x14ac:dyDescent="0.15">
      <c r="A311" t="str">
        <v>U1588A-46-3</v>
      </c>
      <c r="B311">
        <v>336.58</v>
      </c>
      <c r="C311" t="str">
        <v>U1588A-5-CC</v>
      </c>
      <c r="D311" s="31">
        <v>40.340000000000003</v>
      </c>
      <c r="E311" s="29">
        <v>19</v>
      </c>
      <c r="F311" s="29">
        <v>26</v>
      </c>
      <c r="G311" s="24">
        <v>40.53</v>
      </c>
      <c r="H311" s="24">
        <v>40.6</v>
      </c>
      <c r="I311" s="24">
        <v>40.53</v>
      </c>
      <c r="J311" s="24">
        <v>40.6</v>
      </c>
      <c r="K311" s="18">
        <v>0</v>
      </c>
      <c r="L311" s="18">
        <v>0</v>
      </c>
      <c r="T311" t="str">
        <v>U1588A-5</v>
      </c>
      <c r="U311" s="24">
        <v>0.95959595959595956</v>
      </c>
      <c r="V311" s="24">
        <v>0.96153846153846156</v>
      </c>
      <c r="W311" s="29">
        <v>30.7</v>
      </c>
      <c r="X311" s="24">
        <v>9.8300000000000018</v>
      </c>
      <c r="Y311" s="24">
        <v>9.9000000000000021</v>
      </c>
      <c r="Z311" s="24">
        <v>40.132828282828285</v>
      </c>
      <c r="AA311" s="24">
        <v>40.200000000000003</v>
      </c>
      <c r="AB311" s="24">
        <v>40.151923076923076</v>
      </c>
      <c r="AC311" s="24">
        <v>40.219230769230769</v>
      </c>
      <c r="AF311" s="24">
        <v>1.198</v>
      </c>
      <c r="AG311" s="24">
        <v>41.330828282828286</v>
      </c>
      <c r="AH311" s="24">
        <v>41.398000000000003</v>
      </c>
      <c r="AI311" s="24">
        <v>41.349923076923076</v>
      </c>
      <c r="AJ311" s="24">
        <v>41.41723076923077</v>
      </c>
      <c r="AK311" s="38">
        <v>-1.9094794094790757</v>
      </c>
      <c r="AL311" s="38">
        <v>-1.9230769230766498</v>
      </c>
    </row>
    <row r="312" spans="1:38" x14ac:dyDescent="0.15">
      <c r="A312" t="str">
        <v>U1588A-46-4</v>
      </c>
      <c r="B312">
        <v>338.07</v>
      </c>
      <c r="C312" t="str">
        <v>U1588A-5-CC</v>
      </c>
      <c r="D312" s="31">
        <v>40.340000000000003</v>
      </c>
      <c r="E312" s="29">
        <v>19</v>
      </c>
      <c r="F312" s="29">
        <v>26</v>
      </c>
      <c r="G312" s="24">
        <v>40.53</v>
      </c>
      <c r="H312" s="24">
        <v>40.6</v>
      </c>
      <c r="I312" s="24">
        <v>40.53</v>
      </c>
      <c r="J312" s="24">
        <v>40.6</v>
      </c>
      <c r="K312" s="18">
        <v>0</v>
      </c>
      <c r="L312" s="18">
        <v>0</v>
      </c>
      <c r="T312" t="str">
        <v>U1588A-5</v>
      </c>
      <c r="U312" s="24">
        <v>0.95959595959595956</v>
      </c>
      <c r="V312" s="24">
        <v>0.96153846153846156</v>
      </c>
      <c r="W312" s="29">
        <v>30.7</v>
      </c>
      <c r="X312" s="24">
        <v>9.8300000000000018</v>
      </c>
      <c r="Y312" s="24">
        <v>9.9000000000000021</v>
      </c>
      <c r="Z312" s="24">
        <v>40.132828282828285</v>
      </c>
      <c r="AA312" s="24">
        <v>40.200000000000003</v>
      </c>
      <c r="AB312" s="24">
        <v>40.151923076923076</v>
      </c>
      <c r="AC312" s="24">
        <v>40.219230769230769</v>
      </c>
      <c r="AF312" s="24">
        <v>1.198</v>
      </c>
      <c r="AG312" s="24">
        <v>41.330828282828286</v>
      </c>
      <c r="AH312" s="24">
        <v>41.398000000000003</v>
      </c>
      <c r="AI312" s="24">
        <v>41.349923076923076</v>
      </c>
      <c r="AJ312" s="24">
        <v>41.41723076923077</v>
      </c>
      <c r="AK312" s="38">
        <v>-1.9094794094790757</v>
      </c>
      <c r="AL312" s="38">
        <v>-1.9230769230766498</v>
      </c>
    </row>
    <row r="313" spans="1:38" x14ac:dyDescent="0.15">
      <c r="A313" t="str">
        <v>U1588A-46-CC</v>
      </c>
      <c r="B313">
        <v>338.78</v>
      </c>
      <c r="C313" t="str">
        <v>U1588A-5-CC</v>
      </c>
      <c r="D313" s="31">
        <v>40.340000000000003</v>
      </c>
      <c r="E313" s="29">
        <v>19</v>
      </c>
      <c r="F313" s="29">
        <v>26</v>
      </c>
      <c r="G313" s="24">
        <v>40.53</v>
      </c>
      <c r="H313" s="24">
        <v>40.6</v>
      </c>
      <c r="I313" s="24">
        <v>40.53</v>
      </c>
      <c r="J313" s="24">
        <v>40.6</v>
      </c>
      <c r="K313" s="18">
        <v>0</v>
      </c>
      <c r="L313" s="18">
        <v>0</v>
      </c>
      <c r="T313" t="str">
        <v>U1588A-5</v>
      </c>
      <c r="U313" s="24">
        <v>0.95959595959595956</v>
      </c>
      <c r="V313" s="24">
        <v>0.96153846153846156</v>
      </c>
      <c r="W313" s="29">
        <v>30.7</v>
      </c>
      <c r="X313" s="24">
        <v>9.8300000000000018</v>
      </c>
      <c r="Y313" s="24">
        <v>9.9000000000000021</v>
      </c>
      <c r="Z313" s="24">
        <v>40.132828282828285</v>
      </c>
      <c r="AA313" s="24">
        <v>40.200000000000003</v>
      </c>
      <c r="AB313" s="24">
        <v>40.151923076923076</v>
      </c>
      <c r="AC313" s="24">
        <v>40.219230769230769</v>
      </c>
      <c r="AF313" s="24">
        <v>1.198</v>
      </c>
      <c r="AG313" s="24">
        <v>41.330828282828286</v>
      </c>
      <c r="AH313" s="24">
        <v>41.398000000000003</v>
      </c>
      <c r="AI313" s="24">
        <v>41.349923076923076</v>
      </c>
      <c r="AJ313" s="24">
        <v>41.41723076923077</v>
      </c>
      <c r="AK313" s="38">
        <v>-1.9094794094790757</v>
      </c>
      <c r="AL313" s="38">
        <v>-1.9230769230766498</v>
      </c>
    </row>
    <row r="314" spans="1:38" x14ac:dyDescent="0.15">
      <c r="A314" t="str">
        <v>U1588A-47-1</v>
      </c>
      <c r="B314">
        <v>338.5</v>
      </c>
      <c r="C314" t="str">
        <v>U1588A-5-CC</v>
      </c>
      <c r="D314" s="31">
        <v>40.340000000000003</v>
      </c>
      <c r="E314" s="29">
        <v>19</v>
      </c>
      <c r="F314" s="29">
        <v>26</v>
      </c>
      <c r="G314" s="24">
        <v>40.53</v>
      </c>
      <c r="H314" s="24">
        <v>40.6</v>
      </c>
      <c r="I314" s="24">
        <v>40.53</v>
      </c>
      <c r="J314" s="24">
        <v>40.6</v>
      </c>
      <c r="K314" s="18">
        <v>0</v>
      </c>
      <c r="L314" s="18">
        <v>0</v>
      </c>
      <c r="T314" t="str">
        <v>U1588A-5</v>
      </c>
      <c r="U314" s="24">
        <v>0.95959595959595956</v>
      </c>
      <c r="V314" s="24">
        <v>0.96153846153846156</v>
      </c>
      <c r="W314" s="29">
        <v>30.7</v>
      </c>
      <c r="X314" s="24">
        <v>9.8300000000000018</v>
      </c>
      <c r="Y314" s="24">
        <v>9.9000000000000021</v>
      </c>
      <c r="Z314" s="24">
        <v>40.132828282828285</v>
      </c>
      <c r="AA314" s="24">
        <v>40.200000000000003</v>
      </c>
      <c r="AB314" s="24">
        <v>40.151923076923076</v>
      </c>
      <c r="AC314" s="24">
        <v>40.219230769230769</v>
      </c>
      <c r="AF314" s="24">
        <v>1.198</v>
      </c>
      <c r="AG314" s="24">
        <v>41.330828282828286</v>
      </c>
      <c r="AH314" s="24">
        <v>41.398000000000003</v>
      </c>
      <c r="AI314" s="24">
        <v>41.349923076923076</v>
      </c>
      <c r="AJ314" s="24">
        <v>41.41723076923077</v>
      </c>
      <c r="AK314" s="38">
        <v>-1.9094794094790757</v>
      </c>
      <c r="AL314" s="38">
        <v>-1.9230769230766498</v>
      </c>
    </row>
    <row r="315" spans="1:38" x14ac:dyDescent="0.15">
      <c r="A315" t="str">
        <v>U1588A-47-2</v>
      </c>
      <c r="B315">
        <v>339.99</v>
      </c>
      <c r="C315" t="str">
        <v>U1588A-6-1</v>
      </c>
      <c r="D315" s="31">
        <v>40.200000000000003</v>
      </c>
      <c r="E315" s="29">
        <v>87</v>
      </c>
      <c r="F315" s="29">
        <v>87</v>
      </c>
      <c r="G315" s="24">
        <v>41.07</v>
      </c>
      <c r="H315" s="24">
        <v>41.07</v>
      </c>
      <c r="I315" s="24">
        <v>41.07</v>
      </c>
      <c r="J315" s="24">
        <v>41.07</v>
      </c>
      <c r="K315" s="18">
        <v>0</v>
      </c>
      <c r="L315" s="18">
        <v>0</v>
      </c>
      <c r="T315" t="str">
        <v>U1588A-6</v>
      </c>
      <c r="U315" s="24">
        <v>0.94905094905094911</v>
      </c>
      <c r="V315" s="24">
        <v>0.970873786407767</v>
      </c>
      <c r="W315" s="29">
        <v>40.200000000000003</v>
      </c>
      <c r="X315" s="24">
        <v>0.86999999999999744</v>
      </c>
      <c r="Y315" s="24">
        <v>0.86999999999999744</v>
      </c>
      <c r="Z315" s="24">
        <v>41.025674325674323</v>
      </c>
      <c r="AA315" s="24">
        <v>41.025674325674323</v>
      </c>
      <c r="AB315" s="24">
        <v>41.04466019417476</v>
      </c>
      <c r="AC315" s="24">
        <v>41.04466019417476</v>
      </c>
      <c r="AF315" s="24">
        <v>0.98099999999999998</v>
      </c>
      <c r="AG315" s="24">
        <v>42.006674325674325</v>
      </c>
      <c r="AH315" s="24">
        <v>42.006674325674325</v>
      </c>
      <c r="AI315" s="24">
        <v>42.025660194174762</v>
      </c>
      <c r="AJ315" s="24">
        <v>42.025660194174762</v>
      </c>
      <c r="AK315" s="38">
        <v>-1.8985868500436709</v>
      </c>
      <c r="AL315" s="38">
        <v>-1.8985868500436709</v>
      </c>
    </row>
    <row r="316" spans="1:38" x14ac:dyDescent="0.15">
      <c r="A316" t="str">
        <v>U1588A-47-3</v>
      </c>
      <c r="B316">
        <v>341.45</v>
      </c>
      <c r="C316" t="str">
        <v>U1588A-6-2</v>
      </c>
      <c r="D316" s="31">
        <v>41.68</v>
      </c>
      <c r="E316" s="29">
        <v>77</v>
      </c>
      <c r="F316" s="29">
        <v>77</v>
      </c>
      <c r="G316" s="24">
        <v>42.45</v>
      </c>
      <c r="H316" s="24">
        <v>42.45</v>
      </c>
      <c r="I316" s="24">
        <v>42.45</v>
      </c>
      <c r="J316" s="24">
        <v>42.45</v>
      </c>
      <c r="K316" s="18">
        <v>0</v>
      </c>
      <c r="L316" s="18">
        <v>0</v>
      </c>
      <c r="T316" t="str">
        <v>U1588A-6</v>
      </c>
      <c r="U316" s="24">
        <v>0.94905094905094911</v>
      </c>
      <c r="V316" s="24">
        <v>0.970873786407767</v>
      </c>
      <c r="W316" s="29">
        <v>40.200000000000003</v>
      </c>
      <c r="X316" s="24">
        <v>2.25</v>
      </c>
      <c r="Y316" s="24">
        <v>2.25</v>
      </c>
      <c r="Z316" s="24">
        <v>42.335364635364641</v>
      </c>
      <c r="AA316" s="24">
        <v>42.335364635364641</v>
      </c>
      <c r="AB316" s="24">
        <v>42.384466019417481</v>
      </c>
      <c r="AC316" s="24">
        <v>42.384466019417481</v>
      </c>
      <c r="AF316" s="24">
        <v>0.98099999999999998</v>
      </c>
      <c r="AG316" s="24">
        <v>43.316364635364643</v>
      </c>
      <c r="AH316" s="24">
        <v>43.316364635364643</v>
      </c>
      <c r="AI316" s="24">
        <v>43.365466019417482</v>
      </c>
      <c r="AJ316" s="24">
        <v>43.365466019417482</v>
      </c>
      <c r="AK316" s="38">
        <v>-4.9101384052839592</v>
      </c>
      <c r="AL316" s="38">
        <v>-4.9101384052839592</v>
      </c>
    </row>
    <row r="317" spans="1:38" x14ac:dyDescent="0.15">
      <c r="A317" t="str">
        <v>U1588A-47-4</v>
      </c>
      <c r="B317">
        <v>342.94</v>
      </c>
      <c r="C317" t="str">
        <v>U1588A-6-2</v>
      </c>
      <c r="D317" s="31">
        <v>41.68</v>
      </c>
      <c r="E317" s="29">
        <v>144</v>
      </c>
      <c r="F317" s="29">
        <v>149</v>
      </c>
      <c r="G317" s="24">
        <v>43.12</v>
      </c>
      <c r="H317" s="24">
        <v>43.17</v>
      </c>
      <c r="I317" s="24">
        <v>43.12</v>
      </c>
      <c r="J317" s="24">
        <v>43.17</v>
      </c>
      <c r="K317" s="18">
        <v>0</v>
      </c>
      <c r="L317" s="18">
        <v>0</v>
      </c>
      <c r="T317" t="str">
        <v>U1588A-6</v>
      </c>
      <c r="U317" s="24">
        <v>0.94905094905094911</v>
      </c>
      <c r="V317" s="24">
        <v>0.970873786407767</v>
      </c>
      <c r="W317" s="29">
        <v>40.200000000000003</v>
      </c>
      <c r="X317" s="24">
        <v>2.9199999999999946</v>
      </c>
      <c r="Y317" s="24">
        <v>2.9699999999999989</v>
      </c>
      <c r="Z317" s="24">
        <v>42.971228771228766</v>
      </c>
      <c r="AA317" s="24">
        <v>43.018681318681324</v>
      </c>
      <c r="AB317" s="24">
        <v>43.034951456310679</v>
      </c>
      <c r="AC317" s="24">
        <v>43.083495145631069</v>
      </c>
      <c r="AF317" s="24">
        <v>0.98099999999999998</v>
      </c>
      <c r="AG317" s="24">
        <v>43.952228771228768</v>
      </c>
      <c r="AH317" s="24">
        <v>43.999681318681326</v>
      </c>
      <c r="AI317" s="24">
        <v>44.015951456310681</v>
      </c>
      <c r="AJ317" s="24">
        <v>44.064495145631071</v>
      </c>
      <c r="AK317" s="38">
        <v>-6.3722685081913255</v>
      </c>
      <c r="AL317" s="38">
        <v>-6.4813826949745135</v>
      </c>
    </row>
    <row r="318" spans="1:38" x14ac:dyDescent="0.15">
      <c r="A318" t="str">
        <v>U1588A-47-CC</v>
      </c>
      <c r="B318">
        <v>344.18</v>
      </c>
      <c r="C318" t="str">
        <v>U1588A-6-2</v>
      </c>
      <c r="D318" s="31">
        <v>41.68</v>
      </c>
      <c r="E318" s="29">
        <v>144</v>
      </c>
      <c r="F318" s="29">
        <v>149</v>
      </c>
      <c r="G318" s="24">
        <v>43.12</v>
      </c>
      <c r="H318" s="24">
        <v>43.17</v>
      </c>
      <c r="I318" s="24">
        <v>43.12</v>
      </c>
      <c r="J318" s="24">
        <v>43.17</v>
      </c>
      <c r="K318" s="18">
        <v>0</v>
      </c>
      <c r="L318" s="18">
        <v>0</v>
      </c>
      <c r="T318" t="str">
        <v>U1588A-6</v>
      </c>
      <c r="U318" s="24">
        <v>0.94905094905094911</v>
      </c>
      <c r="V318" s="24">
        <v>0.970873786407767</v>
      </c>
      <c r="W318" s="29">
        <v>40.200000000000003</v>
      </c>
      <c r="X318" s="24">
        <v>2.9199999999999946</v>
      </c>
      <c r="Y318" s="24">
        <v>2.9699999999999989</v>
      </c>
      <c r="Z318" s="24">
        <v>42.971228771228766</v>
      </c>
      <c r="AA318" s="24">
        <v>43.018681318681324</v>
      </c>
      <c r="AB318" s="24">
        <v>43.034951456310679</v>
      </c>
      <c r="AC318" s="24">
        <v>43.083495145631069</v>
      </c>
      <c r="AF318" s="24">
        <v>0.98099999999999998</v>
      </c>
      <c r="AG318" s="24">
        <v>43.952228771228768</v>
      </c>
      <c r="AH318" s="24">
        <v>43.999681318681326</v>
      </c>
      <c r="AI318" s="24">
        <v>44.015951456310681</v>
      </c>
      <c r="AJ318" s="24">
        <v>44.064495145631071</v>
      </c>
      <c r="AK318" s="38">
        <v>-6.3722685081913255</v>
      </c>
      <c r="AL318" s="38">
        <v>-6.4813826949745135</v>
      </c>
    </row>
    <row r="319" spans="1:38" x14ac:dyDescent="0.15">
      <c r="A319" t="str">
        <v>U1588A-48-1</v>
      </c>
      <c r="B319">
        <v>343.3</v>
      </c>
      <c r="C319" t="str">
        <v>U1588A-6-2</v>
      </c>
      <c r="D319" s="31">
        <v>41.68</v>
      </c>
      <c r="E319" s="29">
        <v>144</v>
      </c>
      <c r="F319" s="29">
        <v>149</v>
      </c>
      <c r="G319" s="24">
        <v>43.12</v>
      </c>
      <c r="H319" s="24">
        <v>43.17</v>
      </c>
      <c r="I319" s="24">
        <v>43.12</v>
      </c>
      <c r="J319" s="24">
        <v>43.17</v>
      </c>
      <c r="K319" s="18">
        <v>0</v>
      </c>
      <c r="L319" s="18">
        <v>0</v>
      </c>
      <c r="T319" t="str">
        <v>U1588A-6</v>
      </c>
      <c r="U319" s="24">
        <v>0.94905094905094911</v>
      </c>
      <c r="V319" s="24">
        <v>0.970873786407767</v>
      </c>
      <c r="W319" s="29">
        <v>40.200000000000003</v>
      </c>
      <c r="X319" s="24">
        <v>2.9199999999999946</v>
      </c>
      <c r="Y319" s="24">
        <v>2.9699999999999989</v>
      </c>
      <c r="Z319" s="24">
        <v>42.971228771228766</v>
      </c>
      <c r="AA319" s="24">
        <v>43.018681318681324</v>
      </c>
      <c r="AB319" s="24">
        <v>43.034951456310679</v>
      </c>
      <c r="AC319" s="24">
        <v>43.083495145631069</v>
      </c>
      <c r="AF319" s="24">
        <v>0.98099999999999998</v>
      </c>
      <c r="AG319" s="24">
        <v>43.952228771228768</v>
      </c>
      <c r="AH319" s="24">
        <v>43.999681318681326</v>
      </c>
      <c r="AI319" s="24">
        <v>44.015951456310681</v>
      </c>
      <c r="AJ319" s="24">
        <v>44.064495145631071</v>
      </c>
      <c r="AK319" s="38">
        <v>-6.3722685081913255</v>
      </c>
      <c r="AL319" s="38">
        <v>-6.4813826949745135</v>
      </c>
    </row>
    <row r="320" spans="1:38" x14ac:dyDescent="0.15">
      <c r="A320" t="str">
        <v>U1588A-48-2</v>
      </c>
      <c r="B320">
        <v>344.76</v>
      </c>
      <c r="C320" t="str">
        <v>U1588A-6-2</v>
      </c>
      <c r="D320" s="31">
        <v>41.68</v>
      </c>
      <c r="E320" s="29">
        <v>144</v>
      </c>
      <c r="F320" s="29">
        <v>149</v>
      </c>
      <c r="G320" s="24">
        <v>43.12</v>
      </c>
      <c r="H320" s="24">
        <v>43.17</v>
      </c>
      <c r="I320" s="24">
        <v>43.12</v>
      </c>
      <c r="J320" s="24">
        <v>43.17</v>
      </c>
      <c r="K320" s="18">
        <v>0</v>
      </c>
      <c r="L320" s="18">
        <v>0</v>
      </c>
      <c r="T320" t="str">
        <v>U1588A-6</v>
      </c>
      <c r="U320" s="24">
        <v>0.94905094905094911</v>
      </c>
      <c r="V320" s="24">
        <v>0.970873786407767</v>
      </c>
      <c r="W320" s="29">
        <v>40.200000000000003</v>
      </c>
      <c r="X320" s="24">
        <v>2.9199999999999946</v>
      </c>
      <c r="Y320" s="24">
        <v>2.9699999999999989</v>
      </c>
      <c r="Z320" s="24">
        <v>42.971228771228766</v>
      </c>
      <c r="AA320" s="24">
        <v>43.018681318681324</v>
      </c>
      <c r="AB320" s="24">
        <v>43.034951456310679</v>
      </c>
      <c r="AC320" s="24">
        <v>43.083495145631069</v>
      </c>
      <c r="AF320" s="24">
        <v>0.98099999999999998</v>
      </c>
      <c r="AG320" s="24">
        <v>43.952228771228768</v>
      </c>
      <c r="AH320" s="24">
        <v>43.999681318681326</v>
      </c>
      <c r="AI320" s="24">
        <v>44.015951456310681</v>
      </c>
      <c r="AJ320" s="24">
        <v>44.064495145631071</v>
      </c>
      <c r="AK320" s="38">
        <v>-6.3722685081913255</v>
      </c>
      <c r="AL320" s="38">
        <v>-6.4813826949745135</v>
      </c>
    </row>
    <row r="321" spans="1:38" x14ac:dyDescent="0.15">
      <c r="A321" t="str">
        <v>U1588A-48-3</v>
      </c>
      <c r="B321">
        <v>346.26</v>
      </c>
      <c r="C321" t="str">
        <v>U1588A-6-2</v>
      </c>
      <c r="D321" s="31">
        <v>41.68</v>
      </c>
      <c r="E321" s="29">
        <v>144</v>
      </c>
      <c r="F321" s="29">
        <v>149</v>
      </c>
      <c r="G321" s="24">
        <v>43.12</v>
      </c>
      <c r="H321" s="24">
        <v>43.17</v>
      </c>
      <c r="I321" s="24">
        <v>43.12</v>
      </c>
      <c r="J321" s="24">
        <v>43.17</v>
      </c>
      <c r="K321" s="18">
        <v>0</v>
      </c>
      <c r="L321" s="18">
        <v>0</v>
      </c>
      <c r="T321" t="str">
        <v>U1588A-6</v>
      </c>
      <c r="U321" s="24">
        <v>0.94905094905094911</v>
      </c>
      <c r="V321" s="24">
        <v>0.970873786407767</v>
      </c>
      <c r="W321" s="29">
        <v>40.200000000000003</v>
      </c>
      <c r="X321" s="24">
        <v>2.9199999999999946</v>
      </c>
      <c r="Y321" s="24">
        <v>2.9699999999999989</v>
      </c>
      <c r="Z321" s="24">
        <v>42.971228771228766</v>
      </c>
      <c r="AA321" s="24">
        <v>43.018681318681324</v>
      </c>
      <c r="AB321" s="24">
        <v>43.034951456310679</v>
      </c>
      <c r="AC321" s="24">
        <v>43.083495145631069</v>
      </c>
      <c r="AF321" s="24">
        <v>0.98099999999999998</v>
      </c>
      <c r="AG321" s="24">
        <v>43.952228771228768</v>
      </c>
      <c r="AH321" s="24">
        <v>43.999681318681326</v>
      </c>
      <c r="AI321" s="24">
        <v>44.015951456310681</v>
      </c>
      <c r="AJ321" s="24">
        <v>44.064495145631071</v>
      </c>
      <c r="AK321" s="38">
        <v>-6.3722685081913255</v>
      </c>
      <c r="AL321" s="38">
        <v>-6.4813826949745135</v>
      </c>
    </row>
    <row r="322" spans="1:38" x14ac:dyDescent="0.15">
      <c r="A322" t="str">
        <v>U1588A-48-4</v>
      </c>
      <c r="B322">
        <v>347.76</v>
      </c>
      <c r="C322" t="str">
        <v>U1588A-6-2</v>
      </c>
      <c r="D322" s="31">
        <v>41.68</v>
      </c>
      <c r="E322" s="29">
        <v>144</v>
      </c>
      <c r="F322" s="29">
        <v>149</v>
      </c>
      <c r="G322" s="24">
        <v>43.12</v>
      </c>
      <c r="H322" s="24">
        <v>43.17</v>
      </c>
      <c r="I322" s="24">
        <v>43.12</v>
      </c>
      <c r="J322" s="24">
        <v>43.17</v>
      </c>
      <c r="K322" s="18">
        <v>0</v>
      </c>
      <c r="L322" s="18">
        <v>0</v>
      </c>
      <c r="T322" t="str">
        <v>U1588A-6</v>
      </c>
      <c r="U322" s="24">
        <v>0.94905094905094911</v>
      </c>
      <c r="V322" s="24">
        <v>0.970873786407767</v>
      </c>
      <c r="W322" s="29">
        <v>40.200000000000003</v>
      </c>
      <c r="X322" s="24">
        <v>2.9199999999999946</v>
      </c>
      <c r="Y322" s="24">
        <v>2.9699999999999989</v>
      </c>
      <c r="Z322" s="24">
        <v>42.971228771228766</v>
      </c>
      <c r="AA322" s="24">
        <v>43.018681318681324</v>
      </c>
      <c r="AB322" s="24">
        <v>43.034951456310679</v>
      </c>
      <c r="AC322" s="24">
        <v>43.083495145631069</v>
      </c>
      <c r="AF322" s="24">
        <v>0.98099999999999998</v>
      </c>
      <c r="AG322" s="24">
        <v>43.952228771228768</v>
      </c>
      <c r="AH322" s="24">
        <v>43.999681318681326</v>
      </c>
      <c r="AI322" s="24">
        <v>44.015951456310681</v>
      </c>
      <c r="AJ322" s="24">
        <v>44.064495145631071</v>
      </c>
      <c r="AK322" s="38">
        <v>-6.3722685081913255</v>
      </c>
      <c r="AL322" s="38">
        <v>-6.4813826949745135</v>
      </c>
    </row>
    <row r="323" spans="1:38" x14ac:dyDescent="0.15">
      <c r="A323" t="str">
        <v>U1588A-48-CC</v>
      </c>
      <c r="B323">
        <v>349.09</v>
      </c>
      <c r="C323" t="str">
        <v>U1588A-6-2</v>
      </c>
      <c r="D323" s="31">
        <v>41.68</v>
      </c>
      <c r="E323" s="29">
        <v>144</v>
      </c>
      <c r="F323" s="29">
        <v>149</v>
      </c>
      <c r="G323" s="24">
        <v>43.12</v>
      </c>
      <c r="H323" s="24">
        <v>43.17</v>
      </c>
      <c r="I323" s="24">
        <v>43.12</v>
      </c>
      <c r="J323" s="24">
        <v>43.17</v>
      </c>
      <c r="K323" s="18">
        <v>0</v>
      </c>
      <c r="L323" s="18">
        <v>0</v>
      </c>
      <c r="T323" t="str">
        <v>U1588A-6</v>
      </c>
      <c r="U323" s="24">
        <v>0.94905094905094911</v>
      </c>
      <c r="V323" s="24">
        <v>0.970873786407767</v>
      </c>
      <c r="W323" s="29">
        <v>40.200000000000003</v>
      </c>
      <c r="X323" s="24">
        <v>2.9199999999999946</v>
      </c>
      <c r="Y323" s="24">
        <v>2.9699999999999989</v>
      </c>
      <c r="Z323" s="24">
        <v>42.971228771228766</v>
      </c>
      <c r="AA323" s="24">
        <v>43.018681318681324</v>
      </c>
      <c r="AB323" s="24">
        <v>43.034951456310679</v>
      </c>
      <c r="AC323" s="24">
        <v>43.083495145631069</v>
      </c>
      <c r="AF323" s="24">
        <v>0.98099999999999998</v>
      </c>
      <c r="AG323" s="24">
        <v>43.952228771228768</v>
      </c>
      <c r="AH323" s="24">
        <v>43.999681318681326</v>
      </c>
      <c r="AI323" s="24">
        <v>44.015951456310681</v>
      </c>
      <c r="AJ323" s="24">
        <v>44.064495145631071</v>
      </c>
      <c r="AK323" s="38">
        <v>-6.3722685081913255</v>
      </c>
      <c r="AL323" s="38">
        <v>-6.4813826949745135</v>
      </c>
    </row>
    <row r="324" spans="1:38" x14ac:dyDescent="0.15">
      <c r="A324" t="str">
        <v>U1588A-49-1</v>
      </c>
      <c r="B324">
        <v>348.2</v>
      </c>
      <c r="C324" t="str">
        <v>U1588A-6-2</v>
      </c>
      <c r="D324" s="31">
        <v>41.68</v>
      </c>
      <c r="E324" s="29">
        <v>144</v>
      </c>
      <c r="F324" s="29">
        <v>149</v>
      </c>
      <c r="G324" s="24">
        <v>43.12</v>
      </c>
      <c r="H324" s="24">
        <v>43.17</v>
      </c>
      <c r="I324" s="24">
        <v>43.12</v>
      </c>
      <c r="J324" s="24">
        <v>43.17</v>
      </c>
      <c r="K324" s="18">
        <v>0</v>
      </c>
      <c r="L324" s="18">
        <v>0</v>
      </c>
      <c r="T324" t="str">
        <v>U1588A-6</v>
      </c>
      <c r="U324" s="24">
        <v>0.94905094905094911</v>
      </c>
      <c r="V324" s="24">
        <v>0.970873786407767</v>
      </c>
      <c r="W324" s="29">
        <v>40.200000000000003</v>
      </c>
      <c r="X324" s="24">
        <v>2.9199999999999946</v>
      </c>
      <c r="Y324" s="24">
        <v>2.9699999999999989</v>
      </c>
      <c r="Z324" s="24">
        <v>42.971228771228766</v>
      </c>
      <c r="AA324" s="24">
        <v>43.018681318681324</v>
      </c>
      <c r="AB324" s="24">
        <v>43.034951456310679</v>
      </c>
      <c r="AC324" s="24">
        <v>43.083495145631069</v>
      </c>
      <c r="AF324" s="24">
        <v>0.98099999999999998</v>
      </c>
      <c r="AG324" s="24">
        <v>43.952228771228768</v>
      </c>
      <c r="AH324" s="24">
        <v>43.999681318681326</v>
      </c>
      <c r="AI324" s="24">
        <v>44.015951456310681</v>
      </c>
      <c r="AJ324" s="24">
        <v>44.064495145631071</v>
      </c>
      <c r="AK324" s="38">
        <v>-6.3722685081913255</v>
      </c>
      <c r="AL324" s="38">
        <v>-6.4813826949745135</v>
      </c>
    </row>
    <row r="325" spans="1:38" x14ac:dyDescent="0.15">
      <c r="A325" t="str">
        <v>U1588A-49-2</v>
      </c>
      <c r="B325">
        <v>349.7</v>
      </c>
      <c r="C325" t="str">
        <v>U1588A-6-2</v>
      </c>
      <c r="D325" s="31">
        <v>41.68</v>
      </c>
      <c r="E325" s="29">
        <v>144</v>
      </c>
      <c r="F325" s="29">
        <v>149</v>
      </c>
      <c r="G325" s="24">
        <v>43.12</v>
      </c>
      <c r="H325" s="24">
        <v>43.17</v>
      </c>
      <c r="I325" s="24">
        <v>43.12</v>
      </c>
      <c r="J325" s="24">
        <v>43.17</v>
      </c>
      <c r="K325" s="18">
        <v>0</v>
      </c>
      <c r="L325" s="18">
        <v>0</v>
      </c>
      <c r="T325" t="str">
        <v>U1588A-6</v>
      </c>
      <c r="U325" s="24">
        <v>0.94905094905094911</v>
      </c>
      <c r="V325" s="24">
        <v>0.970873786407767</v>
      </c>
      <c r="W325" s="29">
        <v>40.200000000000003</v>
      </c>
      <c r="X325" s="24">
        <v>2.9199999999999946</v>
      </c>
      <c r="Y325" s="24">
        <v>2.9699999999999989</v>
      </c>
      <c r="Z325" s="24">
        <v>42.971228771228766</v>
      </c>
      <c r="AA325" s="24">
        <v>43.018681318681324</v>
      </c>
      <c r="AB325" s="24">
        <v>43.034951456310679</v>
      </c>
      <c r="AC325" s="24">
        <v>43.083495145631069</v>
      </c>
      <c r="AF325" s="24">
        <v>0.98099999999999998</v>
      </c>
      <c r="AG325" s="24">
        <v>43.952228771228768</v>
      </c>
      <c r="AH325" s="24">
        <v>43.999681318681326</v>
      </c>
      <c r="AI325" s="24">
        <v>44.015951456310681</v>
      </c>
      <c r="AJ325" s="24">
        <v>44.064495145631071</v>
      </c>
      <c r="AK325" s="38">
        <v>-6.3722685081913255</v>
      </c>
      <c r="AL325" s="38">
        <v>-6.4813826949745135</v>
      </c>
    </row>
    <row r="326" spans="1:38" x14ac:dyDescent="0.15">
      <c r="A326" t="str">
        <v>U1588A-49-3</v>
      </c>
      <c r="B326">
        <v>351.2</v>
      </c>
      <c r="C326" t="str">
        <v>U1588A-6-3</v>
      </c>
      <c r="D326" s="31">
        <v>43.17</v>
      </c>
      <c r="E326" s="29">
        <v>72</v>
      </c>
      <c r="F326" s="29">
        <v>74</v>
      </c>
      <c r="G326" s="24">
        <v>43.89</v>
      </c>
      <c r="H326" s="24">
        <v>43.910000000000004</v>
      </c>
      <c r="I326" s="24">
        <v>43.89</v>
      </c>
      <c r="J326" s="24">
        <v>43.91</v>
      </c>
      <c r="K326" s="18">
        <v>0</v>
      </c>
      <c r="L326" s="18">
        <v>-7.1054273576010019E-15</v>
      </c>
      <c r="T326" t="str">
        <v>U1588A-6</v>
      </c>
      <c r="U326" s="24">
        <v>0.94905094905094911</v>
      </c>
      <c r="V326" s="24">
        <v>0.970873786407767</v>
      </c>
      <c r="W326" s="29">
        <v>40.200000000000003</v>
      </c>
      <c r="X326" s="24">
        <v>3.6899999999999977</v>
      </c>
      <c r="Y326" s="24">
        <v>3.7099999999999937</v>
      </c>
      <c r="Z326" s="24">
        <v>43.701998001998</v>
      </c>
      <c r="AA326" s="24">
        <v>43.720979020979016</v>
      </c>
      <c r="AB326" s="24">
        <v>43.782524271844665</v>
      </c>
      <c r="AC326" s="24">
        <v>43.801941747572812</v>
      </c>
      <c r="AF326" s="24">
        <v>0.98099999999999998</v>
      </c>
      <c r="AG326" s="24">
        <v>44.682998001998001</v>
      </c>
      <c r="AH326" s="24">
        <v>44.701979020979017</v>
      </c>
      <c r="AI326" s="24">
        <v>44.763524271844666</v>
      </c>
      <c r="AJ326" s="24">
        <v>44.782941747572814</v>
      </c>
      <c r="AK326" s="38">
        <v>-8.0526269846664889</v>
      </c>
      <c r="AL326" s="38">
        <v>-8.0962726593796219</v>
      </c>
    </row>
    <row r="327" spans="1:38" x14ac:dyDescent="0.15">
      <c r="A327" t="str">
        <v>U1588A-49-4</v>
      </c>
      <c r="B327">
        <v>352.7</v>
      </c>
      <c r="C327" t="str">
        <v>U1588A-6-3</v>
      </c>
      <c r="D327" s="31">
        <v>43.17</v>
      </c>
      <c r="E327" s="29">
        <v>80</v>
      </c>
      <c r="F327" s="29">
        <v>80</v>
      </c>
      <c r="G327" s="24">
        <v>43.97</v>
      </c>
      <c r="H327" s="24">
        <v>43.97</v>
      </c>
      <c r="I327" s="24">
        <v>43.97</v>
      </c>
      <c r="J327" s="24">
        <v>43.97</v>
      </c>
      <c r="K327" s="18">
        <v>0</v>
      </c>
      <c r="L327" s="18">
        <v>0</v>
      </c>
      <c r="T327" t="str">
        <v>U1588A-6</v>
      </c>
      <c r="U327" s="24">
        <v>0.94905094905094911</v>
      </c>
      <c r="V327" s="24">
        <v>0.970873786407767</v>
      </c>
      <c r="W327" s="29">
        <v>40.200000000000003</v>
      </c>
      <c r="X327" s="24">
        <v>3.769999999999996</v>
      </c>
      <c r="Y327" s="24">
        <v>3.769999999999996</v>
      </c>
      <c r="Z327" s="24">
        <v>43.777922077922078</v>
      </c>
      <c r="AA327" s="24">
        <v>43.777922077922078</v>
      </c>
      <c r="AB327" s="24">
        <v>43.860194174757282</v>
      </c>
      <c r="AC327" s="24">
        <v>43.860194174757282</v>
      </c>
      <c r="AF327" s="24">
        <v>0.98099999999999998</v>
      </c>
      <c r="AG327" s="24">
        <v>44.75892207792208</v>
      </c>
      <c r="AH327" s="24">
        <v>44.75892207792208</v>
      </c>
      <c r="AI327" s="24">
        <v>44.841194174757284</v>
      </c>
      <c r="AJ327" s="24">
        <v>44.841194174757284</v>
      </c>
      <c r="AK327" s="38">
        <v>-8.2272096835204422</v>
      </c>
      <c r="AL327" s="38">
        <v>-8.2272096835204422</v>
      </c>
    </row>
    <row r="328" spans="1:38" x14ac:dyDescent="0.15">
      <c r="A328" t="str">
        <v>U1588A-49-CC</v>
      </c>
      <c r="B328">
        <v>353.93</v>
      </c>
      <c r="C328" t="str">
        <v>U1588A-6-4</v>
      </c>
      <c r="D328" s="31">
        <v>44.7</v>
      </c>
      <c r="E328" s="29">
        <v>68</v>
      </c>
      <c r="F328" s="29">
        <v>70</v>
      </c>
      <c r="G328" s="24">
        <v>45.38</v>
      </c>
      <c r="H328" s="24">
        <v>45.400000000000006</v>
      </c>
      <c r="I328" s="24">
        <v>45.38</v>
      </c>
      <c r="J328" s="24">
        <v>45.4</v>
      </c>
      <c r="K328" s="18">
        <v>0</v>
      </c>
      <c r="L328" s="18">
        <v>-7.1054273576010019E-15</v>
      </c>
      <c r="T328" t="str">
        <v>U1588A-6</v>
      </c>
      <c r="U328" s="24">
        <v>0.94905094905094911</v>
      </c>
      <c r="V328" s="24">
        <v>0.970873786407767</v>
      </c>
      <c r="W328" s="29">
        <v>40.200000000000003</v>
      </c>
      <c r="X328" s="24">
        <v>5.18</v>
      </c>
      <c r="Y328" s="24">
        <v>5.1999999999999957</v>
      </c>
      <c r="Z328" s="24">
        <v>45.116083916083916</v>
      </c>
      <c r="AA328" s="24">
        <v>45.135064935064932</v>
      </c>
      <c r="AB328" s="24">
        <v>45.229126213592238</v>
      </c>
      <c r="AC328" s="24">
        <v>45.248543689320385</v>
      </c>
      <c r="AF328" s="24">
        <v>0.98099999999999998</v>
      </c>
      <c r="AG328" s="24">
        <v>46.097083916083918</v>
      </c>
      <c r="AH328" s="24">
        <v>46.116064935064934</v>
      </c>
      <c r="AI328" s="24">
        <v>46.21012621359224</v>
      </c>
      <c r="AJ328" s="24">
        <v>46.229543689320387</v>
      </c>
      <c r="AK328" s="38">
        <v>-11.304229750832206</v>
      </c>
      <c r="AL328" s="38">
        <v>-11.34787542554534</v>
      </c>
    </row>
    <row r="329" spans="1:38" x14ac:dyDescent="0.15">
      <c r="A329" t="str">
        <v>U1588B-1-1</v>
      </c>
      <c r="B329">
        <v>0</v>
      </c>
      <c r="C329" t="str">
        <v>U1588A-6-4</v>
      </c>
      <c r="D329" s="31">
        <v>44.7</v>
      </c>
      <c r="E329" s="29">
        <v>70</v>
      </c>
      <c r="F329" s="29">
        <v>70</v>
      </c>
      <c r="G329" s="24">
        <v>45.400000000000006</v>
      </c>
      <c r="H329" s="24">
        <v>45.400000000000006</v>
      </c>
      <c r="I329" s="24">
        <v>45.4</v>
      </c>
      <c r="J329" s="24">
        <v>45.4</v>
      </c>
      <c r="K329" s="18">
        <v>-7.1054273576010019E-15</v>
      </c>
      <c r="L329" s="18">
        <v>-7.1054273576010019E-15</v>
      </c>
      <c r="T329" t="str">
        <v>U1588A-6</v>
      </c>
      <c r="U329" s="24">
        <v>0.94905094905094911</v>
      </c>
      <c r="V329" s="24">
        <v>0.970873786407767</v>
      </c>
      <c r="W329" s="29">
        <v>40.200000000000003</v>
      </c>
      <c r="X329" s="24">
        <v>5.1999999999999957</v>
      </c>
      <c r="Y329" s="24">
        <v>5.1999999999999957</v>
      </c>
      <c r="Z329" s="24">
        <v>45.135064935064932</v>
      </c>
      <c r="AA329" s="24">
        <v>45.135064935064932</v>
      </c>
      <c r="AB329" s="24">
        <v>45.248543689320385</v>
      </c>
      <c r="AC329" s="24">
        <v>45.248543689320385</v>
      </c>
      <c r="AF329" s="24">
        <v>0.98099999999999998</v>
      </c>
      <c r="AG329" s="24">
        <v>46.116064935064934</v>
      </c>
      <c r="AH329" s="24">
        <v>46.116064935064934</v>
      </c>
      <c r="AI329" s="24">
        <v>46.229543689320387</v>
      </c>
      <c r="AJ329" s="24">
        <v>46.229543689320387</v>
      </c>
      <c r="AK329" s="38">
        <v>-11.34787542554534</v>
      </c>
      <c r="AL329" s="38">
        <v>-11.34787542554534</v>
      </c>
    </row>
    <row r="330" spans="1:38" x14ac:dyDescent="0.15">
      <c r="A330" t="str">
        <v>U1588B-1-2</v>
      </c>
      <c r="B330">
        <v>1.5</v>
      </c>
      <c r="C330" t="str">
        <v>U1588A-6-5</v>
      </c>
      <c r="D330" s="31">
        <v>46.21</v>
      </c>
      <c r="E330" s="29">
        <v>75</v>
      </c>
      <c r="F330" s="29">
        <v>75</v>
      </c>
      <c r="G330" s="24">
        <v>46.96</v>
      </c>
      <c r="H330" s="24">
        <v>46.96</v>
      </c>
      <c r="I330" s="24">
        <v>46.96</v>
      </c>
      <c r="J330" s="24">
        <v>46.96</v>
      </c>
      <c r="K330" s="18">
        <v>0</v>
      </c>
      <c r="L330" s="18">
        <v>0</v>
      </c>
      <c r="T330" t="str">
        <v>U1588A-6</v>
      </c>
      <c r="U330" s="24">
        <v>0.94905094905094911</v>
      </c>
      <c r="V330" s="24">
        <v>0.970873786407767</v>
      </c>
      <c r="W330" s="29">
        <v>40.200000000000003</v>
      </c>
      <c r="X330" s="24">
        <v>6.759999999999998</v>
      </c>
      <c r="Y330" s="24">
        <v>6.759999999999998</v>
      </c>
      <c r="Z330" s="24">
        <v>46.615584415584415</v>
      </c>
      <c r="AA330" s="24">
        <v>46.615584415584415</v>
      </c>
      <c r="AB330" s="24">
        <v>46.763106796116503</v>
      </c>
      <c r="AC330" s="24">
        <v>46.763106796116503</v>
      </c>
      <c r="AF330" s="24">
        <v>0.98099999999999998</v>
      </c>
      <c r="AG330" s="24">
        <v>47.596584415584417</v>
      </c>
      <c r="AH330" s="24">
        <v>47.596584415584417</v>
      </c>
      <c r="AI330" s="24">
        <v>47.744106796116505</v>
      </c>
      <c r="AJ330" s="24">
        <v>47.744106796116505</v>
      </c>
      <c r="AK330" s="38">
        <v>-14.752238053208799</v>
      </c>
      <c r="AL330" s="38">
        <v>-14.752238053208799</v>
      </c>
    </row>
    <row r="331" spans="1:38" x14ac:dyDescent="0.15">
      <c r="A331" t="str">
        <v>U1588B-1-3</v>
      </c>
      <c r="B331">
        <v>3</v>
      </c>
      <c r="C331" t="str">
        <v>U1588A-6-6</v>
      </c>
      <c r="D331" s="31">
        <v>47.74</v>
      </c>
      <c r="E331" s="29">
        <v>10</v>
      </c>
      <c r="F331" s="29">
        <v>11</v>
      </c>
      <c r="G331" s="24">
        <v>47.84</v>
      </c>
      <c r="H331" s="24">
        <v>47.85</v>
      </c>
      <c r="I331" s="24">
        <v>47.84</v>
      </c>
      <c r="J331" s="24">
        <v>47.85</v>
      </c>
      <c r="K331" s="18">
        <v>0</v>
      </c>
      <c r="L331" s="18">
        <v>0</v>
      </c>
      <c r="T331" t="str">
        <v>U1588A-6</v>
      </c>
      <c r="U331" s="24">
        <v>0.94905094905094911</v>
      </c>
      <c r="V331" s="24">
        <v>0.970873786407767</v>
      </c>
      <c r="W331" s="29">
        <v>40.200000000000003</v>
      </c>
      <c r="X331" s="24">
        <v>7.6400000000000006</v>
      </c>
      <c r="Y331" s="24">
        <v>7.6499999999999986</v>
      </c>
      <c r="Z331" s="24">
        <v>47.450749250749254</v>
      </c>
      <c r="AA331" s="24">
        <v>47.460239760239759</v>
      </c>
      <c r="AB331" s="24">
        <v>47.617475728155341</v>
      </c>
      <c r="AC331" s="24">
        <v>47.627184466019422</v>
      </c>
      <c r="AF331" s="24">
        <v>0.98099999999999998</v>
      </c>
      <c r="AG331" s="24">
        <v>48.431749250749256</v>
      </c>
      <c r="AH331" s="24">
        <v>48.44123976023976</v>
      </c>
      <c r="AI331" s="24">
        <v>48.598475728155343</v>
      </c>
      <c r="AJ331" s="24">
        <v>48.608184466019424</v>
      </c>
      <c r="AK331" s="38">
        <v>-16.672647740608681</v>
      </c>
      <c r="AL331" s="38">
        <v>-16.694470577966314</v>
      </c>
    </row>
    <row r="332" spans="1:38" x14ac:dyDescent="0.15">
      <c r="A332" t="str">
        <v>U1588B-1-4</v>
      </c>
      <c r="B332">
        <v>4.5</v>
      </c>
      <c r="C332" t="str">
        <v>U1588A-6-6</v>
      </c>
      <c r="D332" s="31">
        <v>47.74</v>
      </c>
      <c r="E332" s="29">
        <v>10</v>
      </c>
      <c r="F332" s="29">
        <v>10</v>
      </c>
      <c r="G332" s="24">
        <v>47.84</v>
      </c>
      <c r="H332" s="24">
        <v>47.84</v>
      </c>
      <c r="I332" s="24">
        <v>47.84</v>
      </c>
      <c r="J332" s="24">
        <v>47.84</v>
      </c>
      <c r="K332" s="18">
        <v>0</v>
      </c>
      <c r="L332" s="18">
        <v>0</v>
      </c>
      <c r="T332" t="str">
        <v>U1588A-6</v>
      </c>
      <c r="U332" s="24">
        <v>0.94905094905094911</v>
      </c>
      <c r="V332" s="24">
        <v>0.970873786407767</v>
      </c>
      <c r="W332" s="29">
        <v>40.200000000000003</v>
      </c>
      <c r="X332" s="24">
        <v>7.6400000000000006</v>
      </c>
      <c r="Y332" s="24">
        <v>7.6400000000000006</v>
      </c>
      <c r="Z332" s="24">
        <v>47.450749250749254</v>
      </c>
      <c r="AA332" s="24">
        <v>47.450749250749254</v>
      </c>
      <c r="AB332" s="24">
        <v>47.617475728155341</v>
      </c>
      <c r="AC332" s="24">
        <v>47.617475728155341</v>
      </c>
      <c r="AF332" s="24">
        <v>0.98099999999999998</v>
      </c>
      <c r="AG332" s="24">
        <v>48.431749250749256</v>
      </c>
      <c r="AH332" s="24">
        <v>48.431749250749256</v>
      </c>
      <c r="AI332" s="24">
        <v>48.598475728155343</v>
      </c>
      <c r="AJ332" s="24">
        <v>48.598475728155343</v>
      </c>
      <c r="AK332" s="38">
        <v>-16.672647740608681</v>
      </c>
      <c r="AL332" s="38">
        <v>-16.672647740608681</v>
      </c>
    </row>
    <row r="333" spans="1:38" x14ac:dyDescent="0.15">
      <c r="A333" t="str">
        <v>U1588B-1-CC</v>
      </c>
      <c r="B333">
        <v>5.64</v>
      </c>
      <c r="C333" t="str">
        <v>U1588A-6-6</v>
      </c>
      <c r="D333" s="31">
        <v>47.74</v>
      </c>
      <c r="E333" s="29">
        <v>10</v>
      </c>
      <c r="F333" s="29">
        <v>11</v>
      </c>
      <c r="G333" s="24">
        <v>47.84</v>
      </c>
      <c r="H333" s="24">
        <v>47.85</v>
      </c>
      <c r="I333" s="24">
        <v>47.84</v>
      </c>
      <c r="J333" s="24">
        <v>47.85</v>
      </c>
      <c r="K333" s="18">
        <v>0</v>
      </c>
      <c r="L333" s="18">
        <v>0</v>
      </c>
      <c r="T333" t="str">
        <v>U1588A-6</v>
      </c>
      <c r="U333" s="24">
        <v>0.94905094905094911</v>
      </c>
      <c r="V333" s="24">
        <v>0.970873786407767</v>
      </c>
      <c r="W333" s="29">
        <v>40.200000000000003</v>
      </c>
      <c r="X333" s="24">
        <v>7.6400000000000006</v>
      </c>
      <c r="Y333" s="24">
        <v>7.6499999999999986</v>
      </c>
      <c r="Z333" s="24">
        <v>47.450749250749254</v>
      </c>
      <c r="AA333" s="24">
        <v>47.460239760239759</v>
      </c>
      <c r="AB333" s="24">
        <v>47.617475728155341</v>
      </c>
      <c r="AC333" s="24">
        <v>47.627184466019422</v>
      </c>
      <c r="AF333" s="24">
        <v>0.98099999999999998</v>
      </c>
      <c r="AG333" s="24">
        <v>48.431749250749256</v>
      </c>
      <c r="AH333" s="24">
        <v>48.44123976023976</v>
      </c>
      <c r="AI333" s="24">
        <v>48.598475728155343</v>
      </c>
      <c r="AJ333" s="24">
        <v>48.608184466019424</v>
      </c>
      <c r="AK333" s="38">
        <v>-16.672647740608681</v>
      </c>
      <c r="AL333" s="38">
        <v>-16.694470577966314</v>
      </c>
    </row>
    <row r="334" spans="1:38" x14ac:dyDescent="0.15">
      <c r="A334" t="str">
        <v>U1588B-2-1</v>
      </c>
      <c r="B334">
        <v>5.8</v>
      </c>
      <c r="C334" t="str">
        <v>U1588A-6-6</v>
      </c>
      <c r="D334" s="31">
        <v>47.74</v>
      </c>
      <c r="E334" s="29">
        <v>71</v>
      </c>
      <c r="F334" s="29">
        <v>71</v>
      </c>
      <c r="G334" s="24">
        <v>48.45</v>
      </c>
      <c r="H334" s="24">
        <v>48.45</v>
      </c>
      <c r="I334" s="24">
        <v>48.45</v>
      </c>
      <c r="J334" s="24">
        <v>48.45</v>
      </c>
      <c r="K334" s="18">
        <v>0</v>
      </c>
      <c r="L334" s="18">
        <v>0</v>
      </c>
      <c r="T334" t="str">
        <v>U1588A-6</v>
      </c>
      <c r="U334" s="24">
        <v>0.94905094905094911</v>
      </c>
      <c r="V334" s="24">
        <v>0.970873786407767</v>
      </c>
      <c r="W334" s="29">
        <v>40.200000000000003</v>
      </c>
      <c r="X334" s="24">
        <v>8.25</v>
      </c>
      <c r="Y334" s="24">
        <v>8.25</v>
      </c>
      <c r="Z334" s="24">
        <v>48.029670329670331</v>
      </c>
      <c r="AA334" s="24">
        <v>48.029670329670331</v>
      </c>
      <c r="AB334" s="24">
        <v>48.209708737864077</v>
      </c>
      <c r="AC334" s="24">
        <v>48.209708737864077</v>
      </c>
      <c r="AF334" s="24">
        <v>0.98099999999999998</v>
      </c>
      <c r="AG334" s="24">
        <v>49.010670329670333</v>
      </c>
      <c r="AH334" s="24">
        <v>49.010670329670333</v>
      </c>
      <c r="AI334" s="24">
        <v>49.190708737864078</v>
      </c>
      <c r="AJ334" s="24">
        <v>49.190708737864078</v>
      </c>
      <c r="AK334" s="38">
        <v>-18.003840819374517</v>
      </c>
      <c r="AL334" s="38">
        <v>-18.003840819374517</v>
      </c>
    </row>
    <row r="335" spans="1:38" x14ac:dyDescent="0.15">
      <c r="A335" t="str">
        <v>U1588B-2-2</v>
      </c>
      <c r="B335">
        <v>7.31</v>
      </c>
      <c r="C335" t="str">
        <v>U1588A-6-6</v>
      </c>
      <c r="D335" s="31">
        <v>47.74</v>
      </c>
      <c r="E335" s="29">
        <v>147</v>
      </c>
      <c r="F335" s="29">
        <v>152</v>
      </c>
      <c r="G335" s="24">
        <v>49.21</v>
      </c>
      <c r="H335" s="24">
        <v>49.260000000000005</v>
      </c>
      <c r="I335" s="24">
        <v>49.21</v>
      </c>
      <c r="J335" s="24">
        <v>49.26</v>
      </c>
      <c r="K335" s="18">
        <v>0</v>
      </c>
      <c r="L335" s="18">
        <v>-7.1054273576010019E-15</v>
      </c>
      <c r="T335" t="str">
        <v>U1588A-6</v>
      </c>
      <c r="U335" s="24">
        <v>0.94905094905094911</v>
      </c>
      <c r="V335" s="24">
        <v>0.970873786407767</v>
      </c>
      <c r="W335" s="29">
        <v>40.200000000000003</v>
      </c>
      <c r="X335" s="24">
        <v>9.009999999999998</v>
      </c>
      <c r="Y335" s="24">
        <v>9.0599999999999952</v>
      </c>
      <c r="Z335" s="24">
        <v>48.750949050949053</v>
      </c>
      <c r="AA335" s="24">
        <v>48.798401598401597</v>
      </c>
      <c r="AB335" s="24">
        <v>48.947572815533981</v>
      </c>
      <c r="AC335" s="24">
        <v>48.996116504854371</v>
      </c>
      <c r="AF335" s="24">
        <v>0.98099999999999998</v>
      </c>
      <c r="AG335" s="24">
        <v>49.731949050949055</v>
      </c>
      <c r="AH335" s="24">
        <v>49.779401598401599</v>
      </c>
      <c r="AI335" s="24">
        <v>49.928572815533983</v>
      </c>
      <c r="AJ335" s="24">
        <v>49.977116504854372</v>
      </c>
      <c r="AK335" s="38">
        <v>-19.662376458492759</v>
      </c>
      <c r="AL335" s="38">
        <v>-19.771490645277368</v>
      </c>
    </row>
    <row r="336" spans="1:38" x14ac:dyDescent="0.15">
      <c r="A336" t="str">
        <v>U1588B-2-3</v>
      </c>
      <c r="B336">
        <v>8.81</v>
      </c>
      <c r="C336" t="str">
        <v>U1588A-6-6</v>
      </c>
      <c r="D336" s="31">
        <v>47.74</v>
      </c>
      <c r="E336" s="29">
        <v>147</v>
      </c>
      <c r="F336" s="29">
        <v>152</v>
      </c>
      <c r="G336" s="24">
        <v>49.21</v>
      </c>
      <c r="H336" s="24">
        <v>49.260000000000005</v>
      </c>
      <c r="I336" s="24">
        <v>49.21</v>
      </c>
      <c r="J336" s="24">
        <v>49.26</v>
      </c>
      <c r="K336" s="18">
        <v>0</v>
      </c>
      <c r="L336" s="18">
        <v>-7.1054273576010019E-15</v>
      </c>
      <c r="T336" t="str">
        <v>U1588A-6</v>
      </c>
      <c r="U336" s="24">
        <v>0.94905094905094911</v>
      </c>
      <c r="V336" s="24">
        <v>0.970873786407767</v>
      </c>
      <c r="W336" s="29">
        <v>40.200000000000003</v>
      </c>
      <c r="X336" s="24">
        <v>9.009999999999998</v>
      </c>
      <c r="Y336" s="24">
        <v>9.0599999999999952</v>
      </c>
      <c r="Z336" s="24">
        <v>48.750949050949053</v>
      </c>
      <c r="AA336" s="24">
        <v>48.798401598401597</v>
      </c>
      <c r="AB336" s="24">
        <v>48.947572815533981</v>
      </c>
      <c r="AC336" s="24">
        <v>48.996116504854371</v>
      </c>
      <c r="AF336" s="24">
        <v>0.98099999999999998</v>
      </c>
      <c r="AG336" s="24">
        <v>49.731949050949055</v>
      </c>
      <c r="AH336" s="24">
        <v>49.779401598401599</v>
      </c>
      <c r="AI336" s="24">
        <v>49.928572815533983</v>
      </c>
      <c r="AJ336" s="24">
        <v>49.977116504854372</v>
      </c>
      <c r="AK336" s="38">
        <v>-19.662376458492759</v>
      </c>
      <c r="AL336" s="38">
        <v>-19.771490645277368</v>
      </c>
    </row>
    <row r="337" spans="1:38" x14ac:dyDescent="0.15">
      <c r="A337" t="str">
        <v>U1588B-2-4</v>
      </c>
      <c r="B337">
        <v>10.3</v>
      </c>
      <c r="C337" t="str">
        <v>U1588A-6-6</v>
      </c>
      <c r="D337" s="31">
        <v>47.74</v>
      </c>
      <c r="E337" s="29">
        <v>147</v>
      </c>
      <c r="F337" s="29">
        <v>152</v>
      </c>
      <c r="G337" s="24">
        <v>49.21</v>
      </c>
      <c r="H337" s="24">
        <v>49.260000000000005</v>
      </c>
      <c r="I337" s="24">
        <v>49.21</v>
      </c>
      <c r="J337" s="24">
        <v>49.26</v>
      </c>
      <c r="K337" s="18">
        <v>0</v>
      </c>
      <c r="L337" s="18">
        <v>-7.1054273576010019E-15</v>
      </c>
      <c r="T337" t="str">
        <v>U1588A-6</v>
      </c>
      <c r="U337" s="24">
        <v>0.94905094905094911</v>
      </c>
      <c r="V337" s="24">
        <v>0.970873786407767</v>
      </c>
      <c r="W337" s="29">
        <v>40.200000000000003</v>
      </c>
      <c r="X337" s="24">
        <v>9.009999999999998</v>
      </c>
      <c r="Y337" s="24">
        <v>9.0599999999999952</v>
      </c>
      <c r="Z337" s="24">
        <v>48.750949050949053</v>
      </c>
      <c r="AA337" s="24">
        <v>48.798401598401597</v>
      </c>
      <c r="AB337" s="24">
        <v>48.947572815533981</v>
      </c>
      <c r="AC337" s="24">
        <v>48.996116504854371</v>
      </c>
      <c r="AF337" s="24">
        <v>0.98099999999999998</v>
      </c>
      <c r="AG337" s="24">
        <v>49.731949050949055</v>
      </c>
      <c r="AH337" s="24">
        <v>49.779401598401599</v>
      </c>
      <c r="AI337" s="24">
        <v>49.928572815533983</v>
      </c>
      <c r="AJ337" s="24">
        <v>49.977116504854372</v>
      </c>
      <c r="AK337" s="38">
        <v>-19.662376458492759</v>
      </c>
      <c r="AL337" s="38">
        <v>-19.771490645277368</v>
      </c>
    </row>
    <row r="338" spans="1:38" x14ac:dyDescent="0.15">
      <c r="A338" t="str">
        <v>U1588B-2-5</v>
      </c>
      <c r="B338">
        <v>11.8</v>
      </c>
      <c r="C338" t="str">
        <v>U1588A-6-6</v>
      </c>
      <c r="D338" s="31">
        <v>47.74</v>
      </c>
      <c r="E338" s="29">
        <v>147</v>
      </c>
      <c r="F338" s="29">
        <v>152</v>
      </c>
      <c r="G338" s="24">
        <v>49.21</v>
      </c>
      <c r="H338" s="24">
        <v>49.260000000000005</v>
      </c>
      <c r="I338" s="24">
        <v>49.21</v>
      </c>
      <c r="J338" s="24">
        <v>49.26</v>
      </c>
      <c r="K338" s="18">
        <v>0</v>
      </c>
      <c r="L338" s="18">
        <v>-7.1054273576010019E-15</v>
      </c>
      <c r="T338" t="str">
        <v>U1588A-6</v>
      </c>
      <c r="U338" s="24">
        <v>0.94905094905094911</v>
      </c>
      <c r="V338" s="24">
        <v>0.970873786407767</v>
      </c>
      <c r="W338" s="29">
        <v>40.200000000000003</v>
      </c>
      <c r="X338" s="24">
        <v>9.009999999999998</v>
      </c>
      <c r="Y338" s="24">
        <v>9.0599999999999952</v>
      </c>
      <c r="Z338" s="24">
        <v>48.750949050949053</v>
      </c>
      <c r="AA338" s="24">
        <v>48.798401598401597</v>
      </c>
      <c r="AB338" s="24">
        <v>48.947572815533981</v>
      </c>
      <c r="AC338" s="24">
        <v>48.996116504854371</v>
      </c>
      <c r="AF338" s="24">
        <v>0.98099999999999998</v>
      </c>
      <c r="AG338" s="24">
        <v>49.731949050949055</v>
      </c>
      <c r="AH338" s="24">
        <v>49.779401598401599</v>
      </c>
      <c r="AI338" s="24">
        <v>49.928572815533983</v>
      </c>
      <c r="AJ338" s="24">
        <v>49.977116504854372</v>
      </c>
      <c r="AK338" s="38">
        <v>-19.662376458492759</v>
      </c>
      <c r="AL338" s="38">
        <v>-19.771490645277368</v>
      </c>
    </row>
    <row r="339" spans="1:38" x14ac:dyDescent="0.15">
      <c r="A339" t="str">
        <v>U1588B-2-6</v>
      </c>
      <c r="B339">
        <v>13.3</v>
      </c>
      <c r="C339" t="str">
        <v>U1588A-6-6</v>
      </c>
      <c r="D339" s="31">
        <v>47.74</v>
      </c>
      <c r="E339" s="29">
        <v>147</v>
      </c>
      <c r="F339" s="29">
        <v>152</v>
      </c>
      <c r="G339" s="24">
        <v>49.21</v>
      </c>
      <c r="H339" s="24">
        <v>49.260000000000005</v>
      </c>
      <c r="I339" s="24">
        <v>49.21</v>
      </c>
      <c r="J339" s="24">
        <v>49.26</v>
      </c>
      <c r="K339" s="18">
        <v>0</v>
      </c>
      <c r="L339" s="18">
        <v>-7.1054273576010019E-15</v>
      </c>
      <c r="T339" t="str">
        <v>U1588A-6</v>
      </c>
      <c r="U339" s="24">
        <v>0.94905094905094911</v>
      </c>
      <c r="V339" s="24">
        <v>0.970873786407767</v>
      </c>
      <c r="W339" s="29">
        <v>40.200000000000003</v>
      </c>
      <c r="X339" s="24">
        <v>9.009999999999998</v>
      </c>
      <c r="Y339" s="24">
        <v>9.0599999999999952</v>
      </c>
      <c r="Z339" s="24">
        <v>48.750949050949053</v>
      </c>
      <c r="AA339" s="24">
        <v>48.798401598401597</v>
      </c>
      <c r="AB339" s="24">
        <v>48.947572815533981</v>
      </c>
      <c r="AC339" s="24">
        <v>48.996116504854371</v>
      </c>
      <c r="AF339" s="24">
        <v>0.98099999999999998</v>
      </c>
      <c r="AG339" s="24">
        <v>49.731949050949055</v>
      </c>
      <c r="AH339" s="24">
        <v>49.779401598401599</v>
      </c>
      <c r="AI339" s="24">
        <v>49.928572815533983</v>
      </c>
      <c r="AJ339" s="24">
        <v>49.977116504854372</v>
      </c>
      <c r="AK339" s="38">
        <v>-19.662376458492759</v>
      </c>
      <c r="AL339" s="38">
        <v>-19.771490645277368</v>
      </c>
    </row>
    <row r="340" spans="1:38" x14ac:dyDescent="0.15">
      <c r="A340" t="str">
        <v>U1588B-2-7</v>
      </c>
      <c r="B340">
        <v>14.73</v>
      </c>
      <c r="C340" t="str">
        <v>U1588A-6-6</v>
      </c>
      <c r="D340" s="31">
        <v>47.74</v>
      </c>
      <c r="E340" s="29">
        <v>147</v>
      </c>
      <c r="F340" s="29">
        <v>152</v>
      </c>
      <c r="G340" s="24">
        <v>49.21</v>
      </c>
      <c r="H340" s="24">
        <v>49.260000000000005</v>
      </c>
      <c r="I340" s="24">
        <v>49.21</v>
      </c>
      <c r="J340" s="24">
        <v>49.26</v>
      </c>
      <c r="K340" s="18">
        <v>0</v>
      </c>
      <c r="L340" s="18">
        <v>-7.1054273576010019E-15</v>
      </c>
      <c r="T340" t="str">
        <v>U1588A-6</v>
      </c>
      <c r="U340" s="24">
        <v>0.94905094905094911</v>
      </c>
      <c r="V340" s="24">
        <v>0.970873786407767</v>
      </c>
      <c r="W340" s="29">
        <v>40.200000000000003</v>
      </c>
      <c r="X340" s="24">
        <v>9.009999999999998</v>
      </c>
      <c r="Y340" s="24">
        <v>9.0599999999999952</v>
      </c>
      <c r="Z340" s="24">
        <v>48.750949050949053</v>
      </c>
      <c r="AA340" s="24">
        <v>48.798401598401597</v>
      </c>
      <c r="AB340" s="24">
        <v>48.947572815533981</v>
      </c>
      <c r="AC340" s="24">
        <v>48.996116504854371</v>
      </c>
      <c r="AF340" s="24">
        <v>0.98099999999999998</v>
      </c>
      <c r="AG340" s="24">
        <v>49.731949050949055</v>
      </c>
      <c r="AH340" s="24">
        <v>49.779401598401599</v>
      </c>
      <c r="AI340" s="24">
        <v>49.928572815533983</v>
      </c>
      <c r="AJ340" s="24">
        <v>49.977116504854372</v>
      </c>
      <c r="AK340" s="38">
        <v>-19.662376458492759</v>
      </c>
      <c r="AL340" s="38">
        <v>-19.771490645277368</v>
      </c>
    </row>
    <row r="341" spans="1:38" x14ac:dyDescent="0.15">
      <c r="A341" t="str">
        <v>U1588B-2-CC</v>
      </c>
      <c r="B341">
        <v>15.34</v>
      </c>
      <c r="C341" t="str">
        <v>U1588A-6-6</v>
      </c>
      <c r="D341" s="31">
        <v>47.74</v>
      </c>
      <c r="E341" s="29">
        <v>147</v>
      </c>
      <c r="F341" s="29">
        <v>152</v>
      </c>
      <c r="G341" s="24">
        <v>49.21</v>
      </c>
      <c r="H341" s="24">
        <v>49.260000000000005</v>
      </c>
      <c r="I341" s="24">
        <v>49.21</v>
      </c>
      <c r="J341" s="24">
        <v>49.26</v>
      </c>
      <c r="K341" s="18">
        <v>0</v>
      </c>
      <c r="L341" s="18">
        <v>-7.1054273576010019E-15</v>
      </c>
      <c r="T341" t="str">
        <v>U1588A-6</v>
      </c>
      <c r="U341" s="24">
        <v>0.94905094905094911</v>
      </c>
      <c r="V341" s="24">
        <v>0.970873786407767</v>
      </c>
      <c r="W341" s="29">
        <v>40.200000000000003</v>
      </c>
      <c r="X341" s="24">
        <v>9.009999999999998</v>
      </c>
      <c r="Y341" s="24">
        <v>9.0599999999999952</v>
      </c>
      <c r="Z341" s="24">
        <v>48.750949050949053</v>
      </c>
      <c r="AA341" s="24">
        <v>48.798401598401597</v>
      </c>
      <c r="AB341" s="24">
        <v>48.947572815533981</v>
      </c>
      <c r="AC341" s="24">
        <v>48.996116504854371</v>
      </c>
      <c r="AF341" s="24">
        <v>0.98099999999999998</v>
      </c>
      <c r="AG341" s="24">
        <v>49.731949050949055</v>
      </c>
      <c r="AH341" s="24">
        <v>49.779401598401599</v>
      </c>
      <c r="AI341" s="24">
        <v>49.928572815533983</v>
      </c>
      <c r="AJ341" s="24">
        <v>49.977116504854372</v>
      </c>
      <c r="AK341" s="38">
        <v>-19.662376458492759</v>
      </c>
      <c r="AL341" s="38">
        <v>-19.771490645277368</v>
      </c>
    </row>
    <row r="342" spans="1:38" x14ac:dyDescent="0.15">
      <c r="A342" t="str">
        <v>U1588B-3-1</v>
      </c>
      <c r="B342">
        <v>15.3</v>
      </c>
      <c r="C342" t="str">
        <v>U1588A-6-6</v>
      </c>
      <c r="D342" s="31">
        <v>47.74</v>
      </c>
      <c r="E342" s="29">
        <v>147</v>
      </c>
      <c r="F342" s="29">
        <v>152</v>
      </c>
      <c r="G342" s="24">
        <v>49.21</v>
      </c>
      <c r="H342" s="24">
        <v>49.260000000000005</v>
      </c>
      <c r="I342" s="24">
        <v>49.21</v>
      </c>
      <c r="J342" s="24">
        <v>49.26</v>
      </c>
      <c r="K342" s="18">
        <v>0</v>
      </c>
      <c r="L342" s="18">
        <v>-7.1054273576010019E-15</v>
      </c>
      <c r="T342" t="str">
        <v>U1588A-6</v>
      </c>
      <c r="U342" s="24">
        <v>0.94905094905094911</v>
      </c>
      <c r="V342" s="24">
        <v>0.970873786407767</v>
      </c>
      <c r="W342" s="29">
        <v>40.200000000000003</v>
      </c>
      <c r="X342" s="24">
        <v>9.009999999999998</v>
      </c>
      <c r="Y342" s="24">
        <v>9.0599999999999952</v>
      </c>
      <c r="Z342" s="24">
        <v>48.750949050949053</v>
      </c>
      <c r="AA342" s="24">
        <v>48.798401598401597</v>
      </c>
      <c r="AB342" s="24">
        <v>48.947572815533981</v>
      </c>
      <c r="AC342" s="24">
        <v>48.996116504854371</v>
      </c>
      <c r="AF342" s="24">
        <v>0.98099999999999998</v>
      </c>
      <c r="AG342" s="24">
        <v>49.731949050949055</v>
      </c>
      <c r="AH342" s="24">
        <v>49.779401598401599</v>
      </c>
      <c r="AI342" s="24">
        <v>49.928572815533983</v>
      </c>
      <c r="AJ342" s="24">
        <v>49.977116504854372</v>
      </c>
      <c r="AK342" s="38">
        <v>-19.662376458492759</v>
      </c>
      <c r="AL342" s="38">
        <v>-19.771490645277368</v>
      </c>
    </row>
    <row r="343" spans="1:38" x14ac:dyDescent="0.15">
      <c r="A343" t="str">
        <v>U1588B-3-2</v>
      </c>
      <c r="B343">
        <v>16.760000000000002</v>
      </c>
      <c r="C343" t="str">
        <v>U1588A-6-6</v>
      </c>
      <c r="D343" s="31">
        <v>47.74</v>
      </c>
      <c r="E343" s="29">
        <v>147</v>
      </c>
      <c r="F343" s="29">
        <v>152</v>
      </c>
      <c r="G343" s="24">
        <v>49.21</v>
      </c>
      <c r="H343" s="24">
        <v>49.260000000000005</v>
      </c>
      <c r="I343" s="24">
        <v>49.21</v>
      </c>
      <c r="J343" s="24">
        <v>49.26</v>
      </c>
      <c r="K343" s="18">
        <v>0</v>
      </c>
      <c r="L343" s="18">
        <v>-7.1054273576010019E-15</v>
      </c>
      <c r="T343" t="str">
        <v>U1588A-6</v>
      </c>
      <c r="U343" s="24">
        <v>0.94905094905094911</v>
      </c>
      <c r="V343" s="24">
        <v>0.970873786407767</v>
      </c>
      <c r="W343" s="29">
        <v>40.200000000000003</v>
      </c>
      <c r="X343" s="24">
        <v>9.009999999999998</v>
      </c>
      <c r="Y343" s="24">
        <v>9.0599999999999952</v>
      </c>
      <c r="Z343" s="24">
        <v>48.750949050949053</v>
      </c>
      <c r="AA343" s="24">
        <v>48.798401598401597</v>
      </c>
      <c r="AB343" s="24">
        <v>48.947572815533981</v>
      </c>
      <c r="AC343" s="24">
        <v>48.996116504854371</v>
      </c>
      <c r="AF343" s="24">
        <v>0.98099999999999998</v>
      </c>
      <c r="AG343" s="24">
        <v>49.731949050949055</v>
      </c>
      <c r="AH343" s="24">
        <v>49.779401598401599</v>
      </c>
      <c r="AI343" s="24">
        <v>49.928572815533983</v>
      </c>
      <c r="AJ343" s="24">
        <v>49.977116504854372</v>
      </c>
      <c r="AK343" s="38">
        <v>-19.662376458492759</v>
      </c>
      <c r="AL343" s="38">
        <v>-19.771490645277368</v>
      </c>
    </row>
    <row r="344" spans="1:38" x14ac:dyDescent="0.15">
      <c r="A344" t="str">
        <v>U1588B-3-3</v>
      </c>
      <c r="B344">
        <v>18.22</v>
      </c>
      <c r="C344" t="str">
        <v>U1588A-6-6</v>
      </c>
      <c r="D344" s="31">
        <v>47.74</v>
      </c>
      <c r="E344" s="29">
        <v>147</v>
      </c>
      <c r="F344" s="29">
        <v>152</v>
      </c>
      <c r="G344" s="24">
        <v>49.21</v>
      </c>
      <c r="H344" s="24">
        <v>49.260000000000005</v>
      </c>
      <c r="I344" s="24">
        <v>49.21</v>
      </c>
      <c r="J344" s="24">
        <v>49.26</v>
      </c>
      <c r="K344" s="18">
        <v>0</v>
      </c>
      <c r="L344" s="18">
        <v>-7.1054273576010019E-15</v>
      </c>
      <c r="T344" t="str">
        <v>U1588A-6</v>
      </c>
      <c r="U344" s="24">
        <v>0.94905094905094911</v>
      </c>
      <c r="V344" s="24">
        <v>0.970873786407767</v>
      </c>
      <c r="W344" s="29">
        <v>40.200000000000003</v>
      </c>
      <c r="X344" s="24">
        <v>9.009999999999998</v>
      </c>
      <c r="Y344" s="24">
        <v>9.0599999999999952</v>
      </c>
      <c r="Z344" s="24">
        <v>48.750949050949053</v>
      </c>
      <c r="AA344" s="24">
        <v>48.798401598401597</v>
      </c>
      <c r="AB344" s="24">
        <v>48.947572815533981</v>
      </c>
      <c r="AC344" s="24">
        <v>48.996116504854371</v>
      </c>
      <c r="AF344" s="24">
        <v>0.98099999999999998</v>
      </c>
      <c r="AG344" s="24">
        <v>49.731949050949055</v>
      </c>
      <c r="AH344" s="24">
        <v>49.779401598401599</v>
      </c>
      <c r="AI344" s="24">
        <v>49.928572815533983</v>
      </c>
      <c r="AJ344" s="24">
        <v>49.977116504854372</v>
      </c>
      <c r="AK344" s="38">
        <v>-19.662376458492759</v>
      </c>
      <c r="AL344" s="38">
        <v>-19.771490645277368</v>
      </c>
    </row>
    <row r="345" spans="1:38" x14ac:dyDescent="0.15">
      <c r="A345" t="str">
        <v>U1588B-3-4</v>
      </c>
      <c r="B345">
        <v>19.670000000000002</v>
      </c>
      <c r="C345" t="str">
        <v>U1588A-6-7</v>
      </c>
      <c r="D345" s="31">
        <v>49.26</v>
      </c>
      <c r="E345" s="29">
        <v>0</v>
      </c>
      <c r="F345" s="29">
        <v>5</v>
      </c>
      <c r="G345" s="24">
        <v>49.26</v>
      </c>
      <c r="H345" s="24">
        <v>49.309999999999995</v>
      </c>
      <c r="I345" s="24">
        <v>49.26</v>
      </c>
      <c r="J345" s="24">
        <v>49.31</v>
      </c>
      <c r="K345" s="18">
        <v>0</v>
      </c>
      <c r="L345" s="18">
        <v>7.1054273576010019E-15</v>
      </c>
      <c r="T345" t="str">
        <v>U1588A-6</v>
      </c>
      <c r="U345" s="24">
        <v>0.94905094905094911</v>
      </c>
      <c r="V345" s="24">
        <v>0.970873786407767</v>
      </c>
      <c r="W345" s="29">
        <v>40.200000000000003</v>
      </c>
      <c r="X345" s="24">
        <v>9.0599999999999952</v>
      </c>
      <c r="Y345" s="24">
        <v>9.11</v>
      </c>
      <c r="Z345" s="24">
        <v>48.798401598401597</v>
      </c>
      <c r="AA345" s="24">
        <v>48.845854145854148</v>
      </c>
      <c r="AB345" s="24">
        <v>48.996116504854371</v>
      </c>
      <c r="AC345" s="24">
        <v>49.04466019417476</v>
      </c>
      <c r="AF345" s="24">
        <v>0.98099999999999998</v>
      </c>
      <c r="AG345" s="24">
        <v>49.779401598401599</v>
      </c>
      <c r="AH345" s="24">
        <v>49.826854145854149</v>
      </c>
      <c r="AI345" s="24">
        <v>49.977116504854372</v>
      </c>
      <c r="AJ345" s="24">
        <v>50.025660194174762</v>
      </c>
      <c r="AK345" s="38">
        <v>-19.771490645277368</v>
      </c>
      <c r="AL345" s="38">
        <v>-19.880604832061266</v>
      </c>
    </row>
    <row r="346" spans="1:38" x14ac:dyDescent="0.15">
      <c r="A346" t="str">
        <v>U1588B-3-5</v>
      </c>
      <c r="B346">
        <v>21.13</v>
      </c>
      <c r="C346" t="str">
        <v>U1588A-6-7</v>
      </c>
      <c r="D346" s="31">
        <v>49.26</v>
      </c>
      <c r="E346" s="29">
        <v>10</v>
      </c>
      <c r="F346" s="29">
        <v>10</v>
      </c>
      <c r="G346" s="24">
        <v>49.36</v>
      </c>
      <c r="H346" s="24">
        <v>49.36</v>
      </c>
      <c r="I346" s="24">
        <v>49.36</v>
      </c>
      <c r="J346" s="24">
        <v>49.36</v>
      </c>
      <c r="K346" s="18">
        <v>0</v>
      </c>
      <c r="L346" s="18">
        <v>0</v>
      </c>
      <c r="T346" t="str">
        <v>U1588A-6</v>
      </c>
      <c r="U346" s="24">
        <v>0.94905094905094911</v>
      </c>
      <c r="V346" s="24">
        <v>0.970873786407767</v>
      </c>
      <c r="W346" s="29">
        <v>40.200000000000003</v>
      </c>
      <c r="X346" s="24">
        <v>9.1599999999999966</v>
      </c>
      <c r="Y346" s="24">
        <v>9.1599999999999966</v>
      </c>
      <c r="Z346" s="24">
        <v>48.893306693306691</v>
      </c>
      <c r="AA346" s="24">
        <v>48.893306693306691</v>
      </c>
      <c r="AB346" s="24">
        <v>49.093203883495143</v>
      </c>
      <c r="AC346" s="24">
        <v>49.093203883495143</v>
      </c>
      <c r="AF346" s="24">
        <v>0.98099999999999998</v>
      </c>
      <c r="AG346" s="24">
        <v>49.874306693306693</v>
      </c>
      <c r="AH346" s="24">
        <v>49.874306693306693</v>
      </c>
      <c r="AI346" s="24">
        <v>50.074203883495144</v>
      </c>
      <c r="AJ346" s="24">
        <v>50.074203883495144</v>
      </c>
      <c r="AK346" s="38">
        <v>-19.989719018845165</v>
      </c>
      <c r="AL346" s="38">
        <v>-19.989719018845165</v>
      </c>
    </row>
    <row r="347" spans="1:38" x14ac:dyDescent="0.15">
      <c r="A347" t="str">
        <v>U1588B-3-6</v>
      </c>
      <c r="B347">
        <v>22.59</v>
      </c>
      <c r="C347" t="str">
        <v>U1588A-6-7</v>
      </c>
      <c r="D347" s="31">
        <v>49.26</v>
      </c>
      <c r="E347" s="29">
        <v>10</v>
      </c>
      <c r="F347" s="29">
        <v>10</v>
      </c>
      <c r="G347" s="24">
        <v>49.36</v>
      </c>
      <c r="H347" s="24">
        <v>49.36</v>
      </c>
      <c r="I347" s="24">
        <v>49.36</v>
      </c>
      <c r="J347" s="24">
        <v>49.36</v>
      </c>
      <c r="K347" s="18">
        <v>0</v>
      </c>
      <c r="L347" s="18">
        <v>0</v>
      </c>
      <c r="T347" t="str">
        <v>U1588A-6</v>
      </c>
      <c r="U347" s="24">
        <v>0.94905094905094911</v>
      </c>
      <c r="V347" s="24">
        <v>0.970873786407767</v>
      </c>
      <c r="W347" s="29">
        <v>40.200000000000003</v>
      </c>
      <c r="X347" s="24">
        <v>9.1599999999999966</v>
      </c>
      <c r="Y347" s="24">
        <v>9.1599999999999966</v>
      </c>
      <c r="Z347" s="24">
        <v>48.893306693306691</v>
      </c>
      <c r="AA347" s="24">
        <v>48.893306693306691</v>
      </c>
      <c r="AB347" s="24">
        <v>49.093203883495143</v>
      </c>
      <c r="AC347" s="24">
        <v>49.093203883495143</v>
      </c>
      <c r="AF347" s="24">
        <v>0.98099999999999998</v>
      </c>
      <c r="AG347" s="24">
        <v>49.874306693306693</v>
      </c>
      <c r="AH347" s="24">
        <v>49.874306693306693</v>
      </c>
      <c r="AI347" s="24">
        <v>50.074203883495144</v>
      </c>
      <c r="AJ347" s="24">
        <v>50.074203883495144</v>
      </c>
      <c r="AK347" s="38">
        <v>-19.989719018845165</v>
      </c>
      <c r="AL347" s="38">
        <v>-19.989719018845165</v>
      </c>
    </row>
    <row r="348" spans="1:38" x14ac:dyDescent="0.15">
      <c r="A348" t="str">
        <v>U1588B-3-7</v>
      </c>
      <c r="B348">
        <v>24.05</v>
      </c>
      <c r="C348" t="str">
        <v>U1588A-6-7</v>
      </c>
      <c r="D348" s="31">
        <v>49.26</v>
      </c>
      <c r="E348" s="29">
        <v>33</v>
      </c>
      <c r="F348" s="29">
        <v>33</v>
      </c>
      <c r="G348" s="24">
        <v>49.589999999999996</v>
      </c>
      <c r="H348" s="24">
        <v>49.589999999999996</v>
      </c>
      <c r="I348" s="24">
        <v>49.59</v>
      </c>
      <c r="J348" s="24">
        <v>49.59</v>
      </c>
      <c r="K348" s="18">
        <v>7.1054273576010019E-15</v>
      </c>
      <c r="L348" s="18">
        <v>7.1054273576010019E-15</v>
      </c>
      <c r="T348" t="str">
        <v>U1588A-6</v>
      </c>
      <c r="U348" s="24">
        <v>0.94905094905094911</v>
      </c>
      <c r="V348" s="24">
        <v>0.970873786407767</v>
      </c>
      <c r="W348" s="29">
        <v>40.200000000000003</v>
      </c>
      <c r="X348" s="24">
        <v>9.39</v>
      </c>
      <c r="Y348" s="24">
        <v>9.39</v>
      </c>
      <c r="Z348" s="24">
        <v>49.111588411588414</v>
      </c>
      <c r="AA348" s="24">
        <v>49.111588411588414</v>
      </c>
      <c r="AB348" s="24">
        <v>49.316504854368937</v>
      </c>
      <c r="AC348" s="24">
        <v>49.316504854368937</v>
      </c>
      <c r="AF348" s="24">
        <v>0.98099999999999998</v>
      </c>
      <c r="AG348" s="24">
        <v>50.092588411588416</v>
      </c>
      <c r="AH348" s="24">
        <v>50.092588411588416</v>
      </c>
      <c r="AI348" s="24">
        <v>50.297504854368938</v>
      </c>
      <c r="AJ348" s="24">
        <v>50.297504854368938</v>
      </c>
      <c r="AK348" s="38">
        <v>-20.491644278052235</v>
      </c>
      <c r="AL348" s="38">
        <v>-20.491644278052235</v>
      </c>
    </row>
    <row r="349" spans="1:38" x14ac:dyDescent="0.15">
      <c r="A349" t="str">
        <v>U1588B-3-CC</v>
      </c>
      <c r="B349">
        <v>24.73</v>
      </c>
      <c r="C349" t="str">
        <v>U1588A-6-CC</v>
      </c>
      <c r="D349" s="31">
        <v>49.84</v>
      </c>
      <c r="E349" s="29">
        <v>30</v>
      </c>
      <c r="F349" s="29">
        <v>37</v>
      </c>
      <c r="G349" s="24">
        <v>50.14</v>
      </c>
      <c r="H349" s="24">
        <v>50.21</v>
      </c>
      <c r="I349" s="24">
        <v>50.14</v>
      </c>
      <c r="J349" s="24">
        <v>50.21</v>
      </c>
      <c r="K349" s="18">
        <v>0</v>
      </c>
      <c r="L349" s="18">
        <v>0</v>
      </c>
      <c r="T349" t="str">
        <v>U1588A-6</v>
      </c>
      <c r="U349" s="24">
        <v>0.94905094905094911</v>
      </c>
      <c r="V349" s="24">
        <v>0.970873786407767</v>
      </c>
      <c r="W349" s="29">
        <v>40.200000000000003</v>
      </c>
      <c r="X349" s="24">
        <v>9.9399999999999977</v>
      </c>
      <c r="Y349" s="24">
        <v>10.009999999999998</v>
      </c>
      <c r="Z349" s="24">
        <v>49.633566433566436</v>
      </c>
      <c r="AA349" s="24">
        <v>49.7</v>
      </c>
      <c r="AB349" s="24">
        <v>49.850485436893209</v>
      </c>
      <c r="AC349" s="24">
        <v>49.918446601941753</v>
      </c>
      <c r="AF349" s="24">
        <v>0.98099999999999998</v>
      </c>
      <c r="AG349" s="24">
        <v>50.614566433566438</v>
      </c>
      <c r="AH349" s="24">
        <v>50.681000000000004</v>
      </c>
      <c r="AI349" s="24">
        <v>50.83148543689321</v>
      </c>
      <c r="AJ349" s="24">
        <v>50.899446601941754</v>
      </c>
      <c r="AK349" s="38">
        <v>-21.69190033267725</v>
      </c>
      <c r="AL349" s="38">
        <v>-21.844660194174992</v>
      </c>
    </row>
    <row r="350" spans="1:38" x14ac:dyDescent="0.15">
      <c r="A350" t="str">
        <v>U1588B-4-1</v>
      </c>
      <c r="B350">
        <v>24.8</v>
      </c>
      <c r="C350" t="str">
        <v>U1588A-6-CC</v>
      </c>
      <c r="D350" s="31">
        <v>49.84</v>
      </c>
      <c r="E350" s="29">
        <v>30</v>
      </c>
      <c r="F350" s="29">
        <v>37</v>
      </c>
      <c r="G350" s="24">
        <v>50.14</v>
      </c>
      <c r="H350" s="24">
        <v>50.21</v>
      </c>
      <c r="I350" s="24">
        <v>50.14</v>
      </c>
      <c r="J350" s="24">
        <v>50.21</v>
      </c>
      <c r="K350" s="18">
        <v>0</v>
      </c>
      <c r="L350" s="18">
        <v>0</v>
      </c>
      <c r="T350" t="str">
        <v>U1588A-6</v>
      </c>
      <c r="U350" s="24">
        <v>0.94905094905094911</v>
      </c>
      <c r="V350" s="24">
        <v>0.970873786407767</v>
      </c>
      <c r="W350" s="29">
        <v>40.200000000000003</v>
      </c>
      <c r="X350" s="24">
        <v>9.9399999999999977</v>
      </c>
      <c r="Y350" s="24">
        <v>10.009999999999998</v>
      </c>
      <c r="Z350" s="24">
        <v>49.633566433566436</v>
      </c>
      <c r="AA350" s="24">
        <v>49.7</v>
      </c>
      <c r="AB350" s="24">
        <v>49.850485436893209</v>
      </c>
      <c r="AC350" s="24">
        <v>49.918446601941753</v>
      </c>
      <c r="AF350" s="24">
        <v>0.98099999999999998</v>
      </c>
      <c r="AG350" s="24">
        <v>50.614566433566438</v>
      </c>
      <c r="AH350" s="24">
        <v>50.681000000000004</v>
      </c>
      <c r="AI350" s="24">
        <v>50.83148543689321</v>
      </c>
      <c r="AJ350" s="24">
        <v>50.899446601941754</v>
      </c>
      <c r="AK350" s="38">
        <v>-21.69190033267725</v>
      </c>
      <c r="AL350" s="38">
        <v>-21.844660194174992</v>
      </c>
    </row>
    <row r="351" spans="1:38" x14ac:dyDescent="0.15">
      <c r="A351" t="str">
        <v>U1588B-4-2</v>
      </c>
      <c r="B351">
        <v>26.26</v>
      </c>
      <c r="C351" t="str">
        <v>U1588A-6-CC</v>
      </c>
      <c r="D351" s="31">
        <v>49.84</v>
      </c>
      <c r="E351" s="29">
        <v>30</v>
      </c>
      <c r="F351" s="29">
        <v>37</v>
      </c>
      <c r="G351" s="24">
        <v>50.14</v>
      </c>
      <c r="H351" s="24">
        <v>50.21</v>
      </c>
      <c r="I351" s="24">
        <v>50.14</v>
      </c>
      <c r="J351" s="24">
        <v>50.21</v>
      </c>
      <c r="K351" s="18">
        <v>0</v>
      </c>
      <c r="L351" s="18">
        <v>0</v>
      </c>
      <c r="T351" t="str">
        <v>U1588A-6</v>
      </c>
      <c r="U351" s="24">
        <v>0.94905094905094911</v>
      </c>
      <c r="V351" s="24">
        <v>0.970873786407767</v>
      </c>
      <c r="W351" s="29">
        <v>40.200000000000003</v>
      </c>
      <c r="X351" s="24">
        <v>9.9399999999999977</v>
      </c>
      <c r="Y351" s="24">
        <v>10.009999999999998</v>
      </c>
      <c r="Z351" s="24">
        <v>49.633566433566436</v>
      </c>
      <c r="AA351" s="24">
        <v>49.7</v>
      </c>
      <c r="AB351" s="24">
        <v>49.850485436893209</v>
      </c>
      <c r="AC351" s="24">
        <v>49.918446601941753</v>
      </c>
      <c r="AF351" s="24">
        <v>0.98099999999999998</v>
      </c>
      <c r="AG351" s="24">
        <v>50.614566433566438</v>
      </c>
      <c r="AH351" s="24">
        <v>50.681000000000004</v>
      </c>
      <c r="AI351" s="24">
        <v>50.83148543689321</v>
      </c>
      <c r="AJ351" s="24">
        <v>50.899446601941754</v>
      </c>
      <c r="AK351" s="38">
        <v>-21.69190033267725</v>
      </c>
      <c r="AL351" s="38">
        <v>-21.844660194174992</v>
      </c>
    </row>
    <row r="352" spans="1:38" x14ac:dyDescent="0.15">
      <c r="A352" t="str">
        <v>U1588B-4-3</v>
      </c>
      <c r="B352">
        <v>27.72</v>
      </c>
      <c r="C352" t="str">
        <v>U1588A-6-CC</v>
      </c>
      <c r="D352" s="31">
        <v>49.84</v>
      </c>
      <c r="E352" s="29">
        <v>30</v>
      </c>
      <c r="F352" s="29">
        <v>37</v>
      </c>
      <c r="G352" s="24">
        <v>50.14</v>
      </c>
      <c r="H352" s="24">
        <v>50.21</v>
      </c>
      <c r="I352" s="24">
        <v>50.14</v>
      </c>
      <c r="J352" s="24">
        <v>50.21</v>
      </c>
      <c r="K352" s="18">
        <v>0</v>
      </c>
      <c r="L352" s="18">
        <v>0</v>
      </c>
      <c r="T352" t="str">
        <v>U1588A-6</v>
      </c>
      <c r="U352" s="24">
        <v>0.94905094905094911</v>
      </c>
      <c r="V352" s="24">
        <v>0.970873786407767</v>
      </c>
      <c r="W352" s="29">
        <v>40.200000000000003</v>
      </c>
      <c r="X352" s="24">
        <v>9.9399999999999977</v>
      </c>
      <c r="Y352" s="24">
        <v>10.009999999999998</v>
      </c>
      <c r="Z352" s="24">
        <v>49.633566433566436</v>
      </c>
      <c r="AA352" s="24">
        <v>49.7</v>
      </c>
      <c r="AB352" s="24">
        <v>49.850485436893209</v>
      </c>
      <c r="AC352" s="24">
        <v>49.918446601941753</v>
      </c>
      <c r="AF352" s="24">
        <v>0.98099999999999998</v>
      </c>
      <c r="AG352" s="24">
        <v>50.614566433566438</v>
      </c>
      <c r="AH352" s="24">
        <v>50.681000000000004</v>
      </c>
      <c r="AI352" s="24">
        <v>50.83148543689321</v>
      </c>
      <c r="AJ352" s="24">
        <v>50.899446601941754</v>
      </c>
      <c r="AK352" s="38">
        <v>-21.69190033267725</v>
      </c>
      <c r="AL352" s="38">
        <v>-21.844660194174992</v>
      </c>
    </row>
    <row r="353" spans="1:38" x14ac:dyDescent="0.15">
      <c r="A353" t="str">
        <v>U1588B-4-4</v>
      </c>
      <c r="B353">
        <v>29.18</v>
      </c>
      <c r="C353" t="str">
        <v>U1588A-6-CC</v>
      </c>
      <c r="D353" s="31">
        <v>49.84</v>
      </c>
      <c r="E353" s="29">
        <v>30</v>
      </c>
      <c r="F353" s="29">
        <v>37</v>
      </c>
      <c r="G353" s="24">
        <v>50.14</v>
      </c>
      <c r="H353" s="24">
        <v>50.21</v>
      </c>
      <c r="I353" s="24">
        <v>50.14</v>
      </c>
      <c r="J353" s="24">
        <v>50.21</v>
      </c>
      <c r="K353" s="18">
        <v>0</v>
      </c>
      <c r="L353" s="18">
        <v>0</v>
      </c>
      <c r="T353" t="str">
        <v>U1588A-6</v>
      </c>
      <c r="U353" s="24">
        <v>0.94905094905094911</v>
      </c>
      <c r="V353" s="24">
        <v>0.970873786407767</v>
      </c>
      <c r="W353" s="29">
        <v>40.200000000000003</v>
      </c>
      <c r="X353" s="24">
        <v>9.9399999999999977</v>
      </c>
      <c r="Y353" s="24">
        <v>10.009999999999998</v>
      </c>
      <c r="Z353" s="24">
        <v>49.633566433566436</v>
      </c>
      <c r="AA353" s="24">
        <v>49.7</v>
      </c>
      <c r="AB353" s="24">
        <v>49.850485436893209</v>
      </c>
      <c r="AC353" s="24">
        <v>49.918446601941753</v>
      </c>
      <c r="AF353" s="24">
        <v>0.98099999999999998</v>
      </c>
      <c r="AG353" s="24">
        <v>50.614566433566438</v>
      </c>
      <c r="AH353" s="24">
        <v>50.681000000000004</v>
      </c>
      <c r="AI353" s="24">
        <v>50.83148543689321</v>
      </c>
      <c r="AJ353" s="24">
        <v>50.899446601941754</v>
      </c>
      <c r="AK353" s="38">
        <v>-21.69190033267725</v>
      </c>
      <c r="AL353" s="38">
        <v>-21.844660194174992</v>
      </c>
    </row>
    <row r="354" spans="1:38" x14ac:dyDescent="0.15">
      <c r="A354" t="str">
        <v>U1588B-4-5</v>
      </c>
      <c r="B354">
        <v>30.64</v>
      </c>
      <c r="C354" t="str">
        <v>U1588A-6-CC</v>
      </c>
      <c r="D354" s="31">
        <v>49.84</v>
      </c>
      <c r="E354" s="29">
        <v>30</v>
      </c>
      <c r="F354" s="29">
        <v>37</v>
      </c>
      <c r="G354" s="24">
        <v>50.14</v>
      </c>
      <c r="H354" s="24">
        <v>50.21</v>
      </c>
      <c r="I354" s="24">
        <v>50.14</v>
      </c>
      <c r="J354" s="24">
        <v>50.21</v>
      </c>
      <c r="K354" s="18">
        <v>0</v>
      </c>
      <c r="L354" s="18">
        <v>0</v>
      </c>
      <c r="T354" t="str">
        <v>U1588A-6</v>
      </c>
      <c r="U354" s="24">
        <v>0.94905094905094911</v>
      </c>
      <c r="V354" s="24">
        <v>0.970873786407767</v>
      </c>
      <c r="W354" s="29">
        <v>40.200000000000003</v>
      </c>
      <c r="X354" s="24">
        <v>9.9399999999999977</v>
      </c>
      <c r="Y354" s="24">
        <v>10.009999999999998</v>
      </c>
      <c r="Z354" s="24">
        <v>49.633566433566436</v>
      </c>
      <c r="AA354" s="24">
        <v>49.7</v>
      </c>
      <c r="AB354" s="24">
        <v>49.850485436893209</v>
      </c>
      <c r="AC354" s="24">
        <v>49.918446601941753</v>
      </c>
      <c r="AF354" s="24">
        <v>0.98099999999999998</v>
      </c>
      <c r="AG354" s="24">
        <v>50.614566433566438</v>
      </c>
      <c r="AH354" s="24">
        <v>50.681000000000004</v>
      </c>
      <c r="AI354" s="24">
        <v>50.83148543689321</v>
      </c>
      <c r="AJ354" s="24">
        <v>50.899446601941754</v>
      </c>
      <c r="AK354" s="38">
        <v>-21.69190033267725</v>
      </c>
      <c r="AL354" s="38">
        <v>-21.844660194174992</v>
      </c>
    </row>
    <row r="355" spans="1:38" x14ac:dyDescent="0.15">
      <c r="A355" t="str">
        <v>U1588B-4-6</v>
      </c>
      <c r="B355">
        <v>32.1</v>
      </c>
      <c r="C355" t="str">
        <v>U1588A-6-CC</v>
      </c>
      <c r="D355" s="31">
        <v>49.84</v>
      </c>
      <c r="E355" s="29">
        <v>30</v>
      </c>
      <c r="F355" s="29">
        <v>37</v>
      </c>
      <c r="G355" s="24">
        <v>50.14</v>
      </c>
      <c r="H355" s="24">
        <v>50.21</v>
      </c>
      <c r="I355" s="24">
        <v>50.14</v>
      </c>
      <c r="J355" s="24">
        <v>50.21</v>
      </c>
      <c r="K355" s="18">
        <v>0</v>
      </c>
      <c r="L355" s="18">
        <v>0</v>
      </c>
      <c r="T355" t="str">
        <v>U1588A-6</v>
      </c>
      <c r="U355" s="24">
        <v>0.94905094905094911</v>
      </c>
      <c r="V355" s="24">
        <v>0.970873786407767</v>
      </c>
      <c r="W355" s="29">
        <v>40.200000000000003</v>
      </c>
      <c r="X355" s="24">
        <v>9.9399999999999977</v>
      </c>
      <c r="Y355" s="24">
        <v>10.009999999999998</v>
      </c>
      <c r="Z355" s="24">
        <v>49.633566433566436</v>
      </c>
      <c r="AA355" s="24">
        <v>49.7</v>
      </c>
      <c r="AB355" s="24">
        <v>49.850485436893209</v>
      </c>
      <c r="AC355" s="24">
        <v>49.918446601941753</v>
      </c>
      <c r="AF355" s="24">
        <v>0.98099999999999998</v>
      </c>
      <c r="AG355" s="24">
        <v>50.614566433566438</v>
      </c>
      <c r="AH355" s="24">
        <v>50.681000000000004</v>
      </c>
      <c r="AI355" s="24">
        <v>50.83148543689321</v>
      </c>
      <c r="AJ355" s="24">
        <v>50.899446601941754</v>
      </c>
      <c r="AK355" s="38">
        <v>-21.69190033267725</v>
      </c>
      <c r="AL355" s="38">
        <v>-21.844660194174992</v>
      </c>
    </row>
    <row r="356" spans="1:38" x14ac:dyDescent="0.15">
      <c r="A356" t="str">
        <v>U1588B-4-7</v>
      </c>
      <c r="B356">
        <v>33.57</v>
      </c>
      <c r="C356" t="str">
        <v>U1588A-6-CC</v>
      </c>
      <c r="D356" s="31">
        <v>49.84</v>
      </c>
      <c r="E356" s="29">
        <v>30</v>
      </c>
      <c r="F356" s="29">
        <v>37</v>
      </c>
      <c r="G356" s="24">
        <v>50.14</v>
      </c>
      <c r="H356" s="24">
        <v>50.21</v>
      </c>
      <c r="I356" s="24">
        <v>50.14</v>
      </c>
      <c r="J356" s="24">
        <v>50.21</v>
      </c>
      <c r="K356" s="18">
        <v>0</v>
      </c>
      <c r="L356" s="18">
        <v>0</v>
      </c>
      <c r="T356" t="str">
        <v>U1588A-6</v>
      </c>
      <c r="U356" s="24">
        <v>0.94905094905094911</v>
      </c>
      <c r="V356" s="24">
        <v>0.970873786407767</v>
      </c>
      <c r="W356" s="29">
        <v>40.200000000000003</v>
      </c>
      <c r="X356" s="24">
        <v>9.9399999999999977</v>
      </c>
      <c r="Y356" s="24">
        <v>10.009999999999998</v>
      </c>
      <c r="Z356" s="24">
        <v>49.633566433566436</v>
      </c>
      <c r="AA356" s="24">
        <v>49.7</v>
      </c>
      <c r="AB356" s="24">
        <v>49.850485436893209</v>
      </c>
      <c r="AC356" s="24">
        <v>49.918446601941753</v>
      </c>
      <c r="AF356" s="24">
        <v>0.98099999999999998</v>
      </c>
      <c r="AG356" s="24">
        <v>50.614566433566438</v>
      </c>
      <c r="AH356" s="24">
        <v>50.681000000000004</v>
      </c>
      <c r="AI356" s="24">
        <v>50.83148543689321</v>
      </c>
      <c r="AJ356" s="24">
        <v>50.899446601941754</v>
      </c>
      <c r="AK356" s="38">
        <v>-21.69190033267725</v>
      </c>
      <c r="AL356" s="38">
        <v>-21.844660194174992</v>
      </c>
    </row>
    <row r="357" spans="1:38" x14ac:dyDescent="0.15">
      <c r="A357" t="str">
        <v>U1588B-4-CC</v>
      </c>
      <c r="B357">
        <v>34.409999999999997</v>
      </c>
      <c r="C357" t="str">
        <v>U1588A-6-CC</v>
      </c>
      <c r="D357" s="31">
        <v>49.84</v>
      </c>
      <c r="E357" s="29">
        <v>30</v>
      </c>
      <c r="F357" s="29">
        <v>37</v>
      </c>
      <c r="G357" s="24">
        <v>50.14</v>
      </c>
      <c r="H357" s="24">
        <v>50.21</v>
      </c>
      <c r="I357" s="24">
        <v>50.14</v>
      </c>
      <c r="J357" s="24">
        <v>50.21</v>
      </c>
      <c r="K357" s="18">
        <v>0</v>
      </c>
      <c r="L357" s="18">
        <v>0</v>
      </c>
      <c r="T357" t="str">
        <v>U1588A-6</v>
      </c>
      <c r="U357" s="24">
        <v>0.94905094905094911</v>
      </c>
      <c r="V357" s="24">
        <v>0.970873786407767</v>
      </c>
      <c r="W357" s="29">
        <v>40.200000000000003</v>
      </c>
      <c r="X357" s="24">
        <v>9.9399999999999977</v>
      </c>
      <c r="Y357" s="24">
        <v>10.009999999999998</v>
      </c>
      <c r="Z357" s="24">
        <v>49.633566433566436</v>
      </c>
      <c r="AA357" s="24">
        <v>49.7</v>
      </c>
      <c r="AB357" s="24">
        <v>49.850485436893209</v>
      </c>
      <c r="AC357" s="24">
        <v>49.918446601941753</v>
      </c>
      <c r="AF357" s="24">
        <v>0.98099999999999998</v>
      </c>
      <c r="AG357" s="24">
        <v>50.614566433566438</v>
      </c>
      <c r="AH357" s="24">
        <v>50.681000000000004</v>
      </c>
      <c r="AI357" s="24">
        <v>50.83148543689321</v>
      </c>
      <c r="AJ357" s="24">
        <v>50.899446601941754</v>
      </c>
      <c r="AK357" s="38">
        <v>-21.69190033267725</v>
      </c>
      <c r="AL357" s="38">
        <v>-21.844660194174992</v>
      </c>
    </row>
    <row r="358" spans="1:38" x14ac:dyDescent="0.15">
      <c r="A358" t="str">
        <v>U1588B-5-1</v>
      </c>
      <c r="B358">
        <v>34.299999999999997</v>
      </c>
      <c r="C358" t="str">
        <v>U1588A-6-CC</v>
      </c>
      <c r="D358" s="31">
        <v>49.84</v>
      </c>
      <c r="E358" s="29">
        <v>30</v>
      </c>
      <c r="F358" s="29">
        <v>37</v>
      </c>
      <c r="G358" s="24">
        <v>50.14</v>
      </c>
      <c r="H358" s="24">
        <v>50.21</v>
      </c>
      <c r="I358" s="24">
        <v>50.14</v>
      </c>
      <c r="J358" s="24">
        <v>50.21</v>
      </c>
      <c r="K358" s="18">
        <v>0</v>
      </c>
      <c r="L358" s="18">
        <v>0</v>
      </c>
      <c r="T358" t="str">
        <v>U1588A-6</v>
      </c>
      <c r="U358" s="24">
        <v>0.94905094905094911</v>
      </c>
      <c r="V358" s="24">
        <v>0.970873786407767</v>
      </c>
      <c r="W358" s="29">
        <v>40.200000000000003</v>
      </c>
      <c r="X358" s="24">
        <v>9.9399999999999977</v>
      </c>
      <c r="Y358" s="24">
        <v>10.009999999999998</v>
      </c>
      <c r="Z358" s="24">
        <v>49.633566433566436</v>
      </c>
      <c r="AA358" s="24">
        <v>49.7</v>
      </c>
      <c r="AB358" s="24">
        <v>49.850485436893209</v>
      </c>
      <c r="AC358" s="24">
        <v>49.918446601941753</v>
      </c>
      <c r="AF358" s="24">
        <v>0.98099999999999998</v>
      </c>
      <c r="AG358" s="24">
        <v>50.614566433566438</v>
      </c>
      <c r="AH358" s="24">
        <v>50.681000000000004</v>
      </c>
      <c r="AI358" s="24">
        <v>50.83148543689321</v>
      </c>
      <c r="AJ358" s="24">
        <v>50.899446601941754</v>
      </c>
      <c r="AK358" s="38">
        <v>-21.69190033267725</v>
      </c>
      <c r="AL358" s="38">
        <v>-21.844660194174992</v>
      </c>
    </row>
    <row r="359" spans="1:38" x14ac:dyDescent="0.15">
      <c r="A359" t="str">
        <v>U1588B-5-2</v>
      </c>
      <c r="B359">
        <v>35.75</v>
      </c>
      <c r="C359" t="str">
        <v>U1588A-7-1</v>
      </c>
      <c r="D359" s="31">
        <v>49.7</v>
      </c>
      <c r="E359" s="29">
        <v>80</v>
      </c>
      <c r="F359" s="29">
        <v>80</v>
      </c>
      <c r="G359" s="24">
        <v>50.5</v>
      </c>
      <c r="H359" s="24">
        <v>50.5</v>
      </c>
      <c r="I359" s="24">
        <v>50.5</v>
      </c>
      <c r="J359" s="24">
        <v>50.5</v>
      </c>
      <c r="K359" s="18">
        <v>0</v>
      </c>
      <c r="L359" s="18">
        <v>0</v>
      </c>
      <c r="T359" t="str">
        <v>U1588A-7</v>
      </c>
      <c r="U359" s="24">
        <v>0.92502434274586176</v>
      </c>
      <c r="V359" s="24">
        <v>0.93457943925233644</v>
      </c>
      <c r="W359" s="29">
        <v>49.7</v>
      </c>
      <c r="X359" s="24">
        <v>0.79999999999999716</v>
      </c>
      <c r="Y359" s="24">
        <v>0.79999999999999716</v>
      </c>
      <c r="Z359" s="24">
        <v>50.440019474196689</v>
      </c>
      <c r="AA359" s="24">
        <v>50.440019474196689</v>
      </c>
      <c r="AB359" s="24">
        <v>50.447663551401867</v>
      </c>
      <c r="AC359" s="24">
        <v>50.447663551401867</v>
      </c>
      <c r="AF359" s="24">
        <v>2.0640000000000001</v>
      </c>
      <c r="AG359" s="24">
        <v>52.504019474196689</v>
      </c>
      <c r="AH359" s="24">
        <v>52.504019474196689</v>
      </c>
      <c r="AI359" s="24">
        <v>52.511663551401867</v>
      </c>
      <c r="AJ359" s="24">
        <v>52.511663551401867</v>
      </c>
      <c r="AK359" s="38">
        <v>-0.76440772051782346</v>
      </c>
      <c r="AL359" s="38">
        <v>-0.76440772051782346</v>
      </c>
    </row>
    <row r="360" spans="1:38" x14ac:dyDescent="0.15">
      <c r="A360" t="str">
        <v>U1588B-5-3</v>
      </c>
      <c r="B360">
        <v>37.21</v>
      </c>
      <c r="C360" t="str">
        <v>U1588A-7-2</v>
      </c>
      <c r="D360" s="31">
        <v>51.16</v>
      </c>
      <c r="E360" s="29">
        <v>27</v>
      </c>
      <c r="F360" s="29">
        <v>29</v>
      </c>
      <c r="G360" s="24">
        <v>51.43</v>
      </c>
      <c r="H360" s="24">
        <v>51.449999999999996</v>
      </c>
      <c r="I360" s="24">
        <v>51.43</v>
      </c>
      <c r="J360" s="24">
        <v>51.45</v>
      </c>
      <c r="K360" s="18">
        <v>0</v>
      </c>
      <c r="L360" s="18">
        <v>7.1054273576010019E-15</v>
      </c>
      <c r="T360" t="str">
        <v>U1588A-7</v>
      </c>
      <c r="U360" s="24">
        <v>0.92502434274586176</v>
      </c>
      <c r="V360" s="24">
        <v>0.93457943925233644</v>
      </c>
      <c r="W360" s="29">
        <v>49.7</v>
      </c>
      <c r="X360" s="24">
        <v>1.7299999999999969</v>
      </c>
      <c r="Y360" s="24">
        <v>1.75</v>
      </c>
      <c r="Z360" s="24">
        <v>51.300292112950338</v>
      </c>
      <c r="AA360" s="24">
        <v>51.318792599805263</v>
      </c>
      <c r="AB360" s="24">
        <v>51.316822429906544</v>
      </c>
      <c r="AC360" s="24">
        <v>51.33551401869159</v>
      </c>
      <c r="AF360" s="24">
        <v>2.0640000000000001</v>
      </c>
      <c r="AG360" s="24">
        <v>53.364292112950338</v>
      </c>
      <c r="AH360" s="24">
        <v>53.382792599805263</v>
      </c>
      <c r="AI360" s="24">
        <v>53.380822429906544</v>
      </c>
      <c r="AJ360" s="24">
        <v>53.39951401869159</v>
      </c>
      <c r="AK360" s="38">
        <v>-1.6530316956206548</v>
      </c>
      <c r="AL360" s="38">
        <v>-1.6721418886326944</v>
      </c>
    </row>
    <row r="361" spans="1:38" x14ac:dyDescent="0.15">
      <c r="A361" t="str">
        <v>U1588B-5-4</v>
      </c>
      <c r="B361">
        <v>38.659999999999997</v>
      </c>
      <c r="C361" t="str">
        <v>U1588A-7-2</v>
      </c>
      <c r="D361" s="31">
        <v>51.16</v>
      </c>
      <c r="E361" s="29">
        <v>50</v>
      </c>
      <c r="F361" s="29">
        <v>50</v>
      </c>
      <c r="G361" s="24">
        <v>51.66</v>
      </c>
      <c r="H361" s="24">
        <v>51.66</v>
      </c>
      <c r="I361" s="24">
        <v>51.66</v>
      </c>
      <c r="J361" s="24">
        <v>51.66</v>
      </c>
      <c r="K361" s="18">
        <v>0</v>
      </c>
      <c r="L361" s="18">
        <v>0</v>
      </c>
      <c r="T361" t="str">
        <v>U1588A-7</v>
      </c>
      <c r="U361" s="24">
        <v>0.92502434274586176</v>
      </c>
      <c r="V361" s="24">
        <v>0.93457943925233644</v>
      </c>
      <c r="W361" s="29">
        <v>49.7</v>
      </c>
      <c r="X361" s="24">
        <v>1.9599999999999937</v>
      </c>
      <c r="Y361" s="24">
        <v>1.9599999999999937</v>
      </c>
      <c r="Z361" s="24">
        <v>51.513047711781887</v>
      </c>
      <c r="AA361" s="24">
        <v>51.513047711781887</v>
      </c>
      <c r="AB361" s="24">
        <v>51.531775700934574</v>
      </c>
      <c r="AC361" s="24">
        <v>51.531775700934574</v>
      </c>
      <c r="AF361" s="24">
        <v>2.0640000000000001</v>
      </c>
      <c r="AG361" s="24">
        <v>53.577047711781887</v>
      </c>
      <c r="AH361" s="24">
        <v>53.577047711781887</v>
      </c>
      <c r="AI361" s="24">
        <v>53.595775700934574</v>
      </c>
      <c r="AJ361" s="24">
        <v>53.595775700934574</v>
      </c>
      <c r="AK361" s="38">
        <v>-1.872798915268703</v>
      </c>
      <c r="AL361" s="38">
        <v>-1.872798915268703</v>
      </c>
    </row>
    <row r="362" spans="1:38" x14ac:dyDescent="0.15">
      <c r="A362" t="str">
        <v>U1588B-5-5</v>
      </c>
      <c r="B362">
        <v>40.119999999999997</v>
      </c>
      <c r="C362" t="str">
        <v>U1588A-7-2</v>
      </c>
      <c r="D362" s="31">
        <v>51.16</v>
      </c>
      <c r="E362" s="29">
        <v>50</v>
      </c>
      <c r="F362" s="29">
        <v>51</v>
      </c>
      <c r="G362" s="24">
        <v>51.66</v>
      </c>
      <c r="H362" s="24">
        <v>51.669999999999995</v>
      </c>
      <c r="I362" s="24">
        <v>51.66</v>
      </c>
      <c r="J362" s="24">
        <v>51.67</v>
      </c>
      <c r="K362" s="18">
        <v>0</v>
      </c>
      <c r="L362" s="18">
        <v>7.1054273576010019E-15</v>
      </c>
      <c r="T362" t="str">
        <v>U1588A-7</v>
      </c>
      <c r="U362" s="24">
        <v>0.92502434274586176</v>
      </c>
      <c r="V362" s="24">
        <v>0.93457943925233644</v>
      </c>
      <c r="W362" s="29">
        <v>49.7</v>
      </c>
      <c r="X362" s="24">
        <v>1.9599999999999937</v>
      </c>
      <c r="Y362" s="24">
        <v>1.9699999999999989</v>
      </c>
      <c r="Z362" s="24">
        <v>51.513047711781887</v>
      </c>
      <c r="AA362" s="24">
        <v>51.522297955209346</v>
      </c>
      <c r="AB362" s="24">
        <v>51.531775700934574</v>
      </c>
      <c r="AC362" s="24">
        <v>51.541121495327104</v>
      </c>
      <c r="AF362" s="24">
        <v>2.0640000000000001</v>
      </c>
      <c r="AG362" s="24">
        <v>53.577047711781887</v>
      </c>
      <c r="AH362" s="24">
        <v>53.586297955209346</v>
      </c>
      <c r="AI362" s="24">
        <v>53.595775700934574</v>
      </c>
      <c r="AJ362" s="24">
        <v>53.605121495327104</v>
      </c>
      <c r="AK362" s="38">
        <v>-1.872798915268703</v>
      </c>
      <c r="AL362" s="38">
        <v>-1.8823540117757886</v>
      </c>
    </row>
    <row r="363" spans="1:38" x14ac:dyDescent="0.15">
      <c r="A363" t="str">
        <v>U1588B-5-6</v>
      </c>
      <c r="B363">
        <v>41.58</v>
      </c>
      <c r="C363" t="str">
        <v>U1588A-7-2</v>
      </c>
      <c r="D363" s="31">
        <v>51.16</v>
      </c>
      <c r="E363" s="29">
        <v>50</v>
      </c>
      <c r="F363" s="29">
        <v>51</v>
      </c>
      <c r="G363" s="24">
        <v>51.66</v>
      </c>
      <c r="H363" s="24">
        <v>51.669999999999995</v>
      </c>
      <c r="I363" s="24">
        <v>51.66</v>
      </c>
      <c r="J363" s="24">
        <v>51.67</v>
      </c>
      <c r="K363" s="18">
        <v>0</v>
      </c>
      <c r="L363" s="18">
        <v>7.1054273576010019E-15</v>
      </c>
      <c r="T363" t="str">
        <v>U1588A-7</v>
      </c>
      <c r="U363" s="24">
        <v>0.92502434274586176</v>
      </c>
      <c r="V363" s="24">
        <v>0.93457943925233644</v>
      </c>
      <c r="W363" s="29">
        <v>49.7</v>
      </c>
      <c r="X363" s="24">
        <v>1.9599999999999937</v>
      </c>
      <c r="Y363" s="24">
        <v>1.9699999999999989</v>
      </c>
      <c r="Z363" s="24">
        <v>51.513047711781887</v>
      </c>
      <c r="AA363" s="24">
        <v>51.522297955209346</v>
      </c>
      <c r="AB363" s="24">
        <v>51.531775700934574</v>
      </c>
      <c r="AC363" s="24">
        <v>51.541121495327104</v>
      </c>
      <c r="AF363" s="24">
        <v>2.0640000000000001</v>
      </c>
      <c r="AG363" s="24">
        <v>53.577047711781887</v>
      </c>
      <c r="AH363" s="24">
        <v>53.586297955209346</v>
      </c>
      <c r="AI363" s="24">
        <v>53.595775700934574</v>
      </c>
      <c r="AJ363" s="24">
        <v>53.605121495327104</v>
      </c>
      <c r="AK363" s="38">
        <v>-1.872798915268703</v>
      </c>
      <c r="AL363" s="38">
        <v>-1.8823540117757886</v>
      </c>
    </row>
    <row r="364" spans="1:38" x14ac:dyDescent="0.15">
      <c r="A364" t="str">
        <v>U1588B-5-7</v>
      </c>
      <c r="B364">
        <v>43.04</v>
      </c>
      <c r="C364" t="str">
        <v>U1588A-7-2</v>
      </c>
      <c r="D364" s="31">
        <v>51.16</v>
      </c>
      <c r="E364" s="29">
        <v>76</v>
      </c>
      <c r="F364" s="29">
        <v>76</v>
      </c>
      <c r="G364" s="24">
        <v>51.919999999999995</v>
      </c>
      <c r="H364" s="24">
        <v>51.919999999999995</v>
      </c>
      <c r="I364" s="24">
        <v>51.92</v>
      </c>
      <c r="J364" s="24">
        <v>51.92</v>
      </c>
      <c r="K364" s="18">
        <v>7.1054273576010019E-15</v>
      </c>
      <c r="L364" s="18">
        <v>7.1054273576010019E-15</v>
      </c>
      <c r="T364" t="str">
        <v>U1588A-7</v>
      </c>
      <c r="U364" s="24">
        <v>0.92502434274586176</v>
      </c>
      <c r="V364" s="24">
        <v>0.93457943925233644</v>
      </c>
      <c r="W364" s="29">
        <v>49.7</v>
      </c>
      <c r="X364" s="24">
        <v>2.2199999999999989</v>
      </c>
      <c r="Y364" s="24">
        <v>2.2199999999999989</v>
      </c>
      <c r="Z364" s="24">
        <v>51.753554040895814</v>
      </c>
      <c r="AA364" s="24">
        <v>51.753554040895814</v>
      </c>
      <c r="AB364" s="24">
        <v>51.774766355140187</v>
      </c>
      <c r="AC364" s="24">
        <v>51.774766355140187</v>
      </c>
      <c r="AF364" s="24">
        <v>2.0640000000000001</v>
      </c>
      <c r="AG364" s="24">
        <v>53.817554040895814</v>
      </c>
      <c r="AH364" s="24">
        <v>53.817554040895814</v>
      </c>
      <c r="AI364" s="24">
        <v>53.838766355140187</v>
      </c>
      <c r="AJ364" s="24">
        <v>53.838766355140187</v>
      </c>
      <c r="AK364" s="38">
        <v>-2.1212314244372976</v>
      </c>
      <c r="AL364" s="38">
        <v>-2.1212314244372976</v>
      </c>
    </row>
    <row r="365" spans="1:38" x14ac:dyDescent="0.15">
      <c r="A365" t="str">
        <v>U1588B-5-CC</v>
      </c>
      <c r="B365">
        <v>43.58</v>
      </c>
      <c r="C365" t="str">
        <v>U1588A-7-3</v>
      </c>
      <c r="D365" s="31">
        <v>52.65</v>
      </c>
      <c r="E365" s="29">
        <v>71</v>
      </c>
      <c r="F365" s="29">
        <v>71</v>
      </c>
      <c r="G365" s="24">
        <v>53.36</v>
      </c>
      <c r="H365" s="24">
        <v>53.36</v>
      </c>
      <c r="I365" s="24">
        <v>53.36</v>
      </c>
      <c r="J365" s="24">
        <v>53.36</v>
      </c>
      <c r="K365" s="18">
        <v>0</v>
      </c>
      <c r="L365" s="18">
        <v>0</v>
      </c>
      <c r="T365" t="str">
        <v>U1588A-7</v>
      </c>
      <c r="U365" s="24">
        <v>0.92502434274586176</v>
      </c>
      <c r="V365" s="24">
        <v>0.93457943925233644</v>
      </c>
      <c r="W365" s="29">
        <v>49.7</v>
      </c>
      <c r="X365" s="24">
        <v>3.6599999999999966</v>
      </c>
      <c r="Y365" s="24">
        <v>3.6599999999999966</v>
      </c>
      <c r="Z365" s="24">
        <v>53.085589094449851</v>
      </c>
      <c r="AA365" s="24">
        <v>53.085589094449851</v>
      </c>
      <c r="AB365" s="24">
        <v>53.120560747663554</v>
      </c>
      <c r="AC365" s="24">
        <v>53.120560747663554</v>
      </c>
      <c r="AF365" s="24">
        <v>2.0640000000000001</v>
      </c>
      <c r="AG365" s="24">
        <v>55.149589094449851</v>
      </c>
      <c r="AH365" s="24">
        <v>55.149589094449851</v>
      </c>
      <c r="AI365" s="24">
        <v>55.184560747663554</v>
      </c>
      <c r="AJ365" s="24">
        <v>55.184560747663554</v>
      </c>
      <c r="AK365" s="38">
        <v>-3.4971653213702325</v>
      </c>
      <c r="AL365" s="38">
        <v>-3.4971653213702325</v>
      </c>
    </row>
    <row r="366" spans="1:38" x14ac:dyDescent="0.15">
      <c r="A366" t="str">
        <v>U1588B-6-1</v>
      </c>
      <c r="B366">
        <v>43.8</v>
      </c>
      <c r="C366" t="str">
        <v>U1588A-7-3</v>
      </c>
      <c r="D366" s="31">
        <v>52.65</v>
      </c>
      <c r="E366" s="29">
        <v>106</v>
      </c>
      <c r="F366" s="29">
        <v>108</v>
      </c>
      <c r="G366" s="24">
        <v>53.71</v>
      </c>
      <c r="H366" s="24">
        <v>53.73</v>
      </c>
      <c r="I366" s="24">
        <v>53.71</v>
      </c>
      <c r="J366" s="24">
        <v>53.73</v>
      </c>
      <c r="K366" s="18">
        <v>0</v>
      </c>
      <c r="L366" s="18">
        <v>0</v>
      </c>
      <c r="T366" t="str">
        <v>U1588A-7</v>
      </c>
      <c r="U366" s="24">
        <v>0.92502434274586176</v>
      </c>
      <c r="V366" s="24">
        <v>0.93457943925233644</v>
      </c>
      <c r="W366" s="29">
        <v>49.7</v>
      </c>
      <c r="X366" s="24">
        <v>4.009999999999998</v>
      </c>
      <c r="Y366" s="24">
        <v>4.029999999999994</v>
      </c>
      <c r="Z366" s="24">
        <v>53.409347614410905</v>
      </c>
      <c r="AA366" s="24">
        <v>53.427848101265823</v>
      </c>
      <c r="AB366" s="24">
        <v>53.447663551401874</v>
      </c>
      <c r="AC366" s="24">
        <v>53.466355140186913</v>
      </c>
      <c r="AF366" s="24">
        <v>2.0640000000000001</v>
      </c>
      <c r="AG366" s="24">
        <v>55.473347614410905</v>
      </c>
      <c r="AH366" s="24">
        <v>55.491848101265823</v>
      </c>
      <c r="AI366" s="24">
        <v>55.511663551401874</v>
      </c>
      <c r="AJ366" s="24">
        <v>55.530355140186913</v>
      </c>
      <c r="AK366" s="38">
        <v>-3.8315936990969135</v>
      </c>
      <c r="AL366" s="38">
        <v>-3.8507038921089531</v>
      </c>
    </row>
    <row r="367" spans="1:38" x14ac:dyDescent="0.15">
      <c r="A367" t="str">
        <v>U1588B-6-2</v>
      </c>
      <c r="B367">
        <v>45.26</v>
      </c>
      <c r="C367" t="str">
        <v>U1588A-7-4</v>
      </c>
      <c r="D367" s="31">
        <v>54.16</v>
      </c>
      <c r="E367" s="29">
        <v>55</v>
      </c>
      <c r="F367" s="29">
        <v>55</v>
      </c>
      <c r="G367" s="24">
        <v>54.709999999999994</v>
      </c>
      <c r="H367" s="24">
        <v>54.709999999999994</v>
      </c>
      <c r="I367" s="24">
        <v>54.71</v>
      </c>
      <c r="J367" s="24">
        <v>54.71</v>
      </c>
      <c r="K367" s="18">
        <v>7.1054273576010019E-15</v>
      </c>
      <c r="L367" s="18">
        <v>7.1054273576010019E-15</v>
      </c>
      <c r="T367" t="str">
        <v>U1588A-7</v>
      </c>
      <c r="U367" s="24">
        <v>0.92502434274586176</v>
      </c>
      <c r="V367" s="24">
        <v>0.93457943925233644</v>
      </c>
      <c r="W367" s="29">
        <v>49.7</v>
      </c>
      <c r="X367" s="24">
        <v>5.009999999999998</v>
      </c>
      <c r="Y367" s="24">
        <v>5.009999999999998</v>
      </c>
      <c r="Z367" s="24">
        <v>54.334371957156769</v>
      </c>
      <c r="AA367" s="24">
        <v>54.334371957156769</v>
      </c>
      <c r="AB367" s="24">
        <v>54.382242990654206</v>
      </c>
      <c r="AC367" s="24">
        <v>54.382242990654206</v>
      </c>
      <c r="AF367" s="24">
        <v>2.0640000000000001</v>
      </c>
      <c r="AG367" s="24">
        <v>56.398371957156769</v>
      </c>
      <c r="AH367" s="24">
        <v>56.398371957156769</v>
      </c>
      <c r="AI367" s="24">
        <v>56.446242990654206</v>
      </c>
      <c r="AJ367" s="24">
        <v>56.446242990654206</v>
      </c>
      <c r="AK367" s="38">
        <v>-4.7871033497436599</v>
      </c>
      <c r="AL367" s="38">
        <v>-4.7871033497436599</v>
      </c>
    </row>
    <row r="368" spans="1:38" x14ac:dyDescent="0.15">
      <c r="A368" t="str">
        <v>U1588B-6-3</v>
      </c>
      <c r="B368">
        <v>46.74</v>
      </c>
      <c r="C368" t="str">
        <v>U1588A-7-4</v>
      </c>
      <c r="D368" s="31">
        <v>54.16</v>
      </c>
      <c r="E368" s="29">
        <v>55</v>
      </c>
      <c r="F368" s="29">
        <v>56</v>
      </c>
      <c r="G368" s="24">
        <v>54.709999999999994</v>
      </c>
      <c r="H368" s="24">
        <v>54.72</v>
      </c>
      <c r="I368" s="24">
        <v>54.71</v>
      </c>
      <c r="J368" s="24">
        <v>54.72</v>
      </c>
      <c r="K368" s="18">
        <v>7.1054273576010019E-15</v>
      </c>
      <c r="L368" s="18">
        <v>0</v>
      </c>
      <c r="T368" t="str">
        <v>U1588A-7</v>
      </c>
      <c r="U368" s="24">
        <v>0.92502434274586176</v>
      </c>
      <c r="V368" s="24">
        <v>0.93457943925233644</v>
      </c>
      <c r="W368" s="29">
        <v>49.7</v>
      </c>
      <c r="X368" s="24">
        <v>5.009999999999998</v>
      </c>
      <c r="Y368" s="24">
        <v>5.019999999999996</v>
      </c>
      <c r="Z368" s="24">
        <v>54.334371957156769</v>
      </c>
      <c r="AA368" s="24">
        <v>54.343622200584228</v>
      </c>
      <c r="AB368" s="24">
        <v>54.382242990654206</v>
      </c>
      <c r="AC368" s="24">
        <v>54.391588785046729</v>
      </c>
      <c r="AF368" s="24">
        <v>2.0640000000000001</v>
      </c>
      <c r="AG368" s="24">
        <v>56.398371957156769</v>
      </c>
      <c r="AH368" s="24">
        <v>56.407622200584228</v>
      </c>
      <c r="AI368" s="24">
        <v>56.446242990654206</v>
      </c>
      <c r="AJ368" s="24">
        <v>56.455588785046729</v>
      </c>
      <c r="AK368" s="38">
        <v>-4.7871033497436599</v>
      </c>
      <c r="AL368" s="38">
        <v>-4.796658446250035</v>
      </c>
    </row>
    <row r="369" spans="1:38" x14ac:dyDescent="0.15">
      <c r="A369" t="str">
        <v>U1588B-6-4</v>
      </c>
      <c r="B369">
        <v>48.24</v>
      </c>
      <c r="C369" t="str">
        <v>U1588A-7-4</v>
      </c>
      <c r="D369" s="31">
        <v>54.16</v>
      </c>
      <c r="E369" s="29">
        <v>75</v>
      </c>
      <c r="F369" s="29">
        <v>75</v>
      </c>
      <c r="G369" s="24">
        <v>54.91</v>
      </c>
      <c r="H369" s="24">
        <v>54.91</v>
      </c>
      <c r="I369" s="24">
        <v>54.91</v>
      </c>
      <c r="J369" s="24">
        <v>54.91</v>
      </c>
      <c r="K369" s="18">
        <v>0</v>
      </c>
      <c r="L369" s="18">
        <v>0</v>
      </c>
      <c r="T369" t="str">
        <v>U1588A-7</v>
      </c>
      <c r="U369" s="24">
        <v>0.92502434274586176</v>
      </c>
      <c r="V369" s="24">
        <v>0.93457943925233644</v>
      </c>
      <c r="W369" s="29">
        <v>49.7</v>
      </c>
      <c r="X369" s="24">
        <v>5.2099999999999937</v>
      </c>
      <c r="Y369" s="24">
        <v>5.2099999999999937</v>
      </c>
      <c r="Z369" s="24">
        <v>54.519376825705933</v>
      </c>
      <c r="AA369" s="24">
        <v>54.519376825705933</v>
      </c>
      <c r="AB369" s="24">
        <v>54.569158878504666</v>
      </c>
      <c r="AC369" s="24">
        <v>54.569158878504666</v>
      </c>
      <c r="AF369" s="24">
        <v>2.0640000000000001</v>
      </c>
      <c r="AG369" s="24">
        <v>56.583376825705933</v>
      </c>
      <c r="AH369" s="24">
        <v>56.583376825705933</v>
      </c>
      <c r="AI369" s="24">
        <v>56.633158878504666</v>
      </c>
      <c r="AJ369" s="24">
        <v>56.633158878504666</v>
      </c>
      <c r="AK369" s="38">
        <v>-4.9782052798732934</v>
      </c>
      <c r="AL369" s="38">
        <v>-4.9782052798732934</v>
      </c>
    </row>
    <row r="370" spans="1:38" x14ac:dyDescent="0.15">
      <c r="A370" t="str">
        <v>U1588B-6-5</v>
      </c>
      <c r="B370">
        <v>49.74</v>
      </c>
      <c r="C370" t="str">
        <v>U1588A-7-5</v>
      </c>
      <c r="D370" s="31">
        <v>55.67</v>
      </c>
      <c r="E370" s="29">
        <v>75</v>
      </c>
      <c r="F370" s="29">
        <v>75</v>
      </c>
      <c r="G370" s="24">
        <v>56.42</v>
      </c>
      <c r="H370" s="24">
        <v>56.42</v>
      </c>
      <c r="I370" s="24">
        <v>56.42</v>
      </c>
      <c r="J370" s="24">
        <v>56.42</v>
      </c>
      <c r="K370" s="18">
        <v>0</v>
      </c>
      <c r="L370" s="18">
        <v>0</v>
      </c>
      <c r="T370" t="str">
        <v>U1588A-7</v>
      </c>
      <c r="U370" s="24">
        <v>0.92502434274586176</v>
      </c>
      <c r="V370" s="24">
        <v>0.93457943925233644</v>
      </c>
      <c r="W370" s="29">
        <v>49.7</v>
      </c>
      <c r="X370" s="24">
        <v>6.7199999999999989</v>
      </c>
      <c r="Y370" s="24">
        <v>6.7199999999999989</v>
      </c>
      <c r="Z370" s="24">
        <v>55.916163583252192</v>
      </c>
      <c r="AA370" s="24">
        <v>55.916163583252192</v>
      </c>
      <c r="AB370" s="24">
        <v>55.980373831775701</v>
      </c>
      <c r="AC370" s="24">
        <v>55.980373831775701</v>
      </c>
      <c r="AF370" s="24">
        <v>2.0640000000000001</v>
      </c>
      <c r="AG370" s="24">
        <v>57.980163583252192</v>
      </c>
      <c r="AH370" s="24">
        <v>57.980163583252192</v>
      </c>
      <c r="AI370" s="24">
        <v>58.044373831775701</v>
      </c>
      <c r="AJ370" s="24">
        <v>58.044373831775701</v>
      </c>
      <c r="AK370" s="38">
        <v>-6.421024852350854</v>
      </c>
      <c r="AL370" s="38">
        <v>-6.421024852350854</v>
      </c>
    </row>
    <row r="371" spans="1:38" x14ac:dyDescent="0.15">
      <c r="A371" t="str">
        <v>U1588B-6-6</v>
      </c>
      <c r="B371">
        <v>51.22</v>
      </c>
      <c r="C371" t="str">
        <v>U1588A-7-6</v>
      </c>
      <c r="D371" s="31">
        <v>57.19</v>
      </c>
      <c r="E371" s="29">
        <v>75</v>
      </c>
      <c r="F371" s="29">
        <v>75</v>
      </c>
      <c r="G371" s="24">
        <v>57.94</v>
      </c>
      <c r="H371" s="24">
        <v>57.94</v>
      </c>
      <c r="I371" s="24">
        <v>57.94</v>
      </c>
      <c r="J371" s="24">
        <v>57.94</v>
      </c>
      <c r="K371" s="18">
        <v>0</v>
      </c>
      <c r="L371" s="18">
        <v>0</v>
      </c>
      <c r="T371" t="str">
        <v>U1588A-7</v>
      </c>
      <c r="U371" s="24">
        <v>0.92502434274586176</v>
      </c>
      <c r="V371" s="24">
        <v>0.93457943925233644</v>
      </c>
      <c r="W371" s="29">
        <v>49.7</v>
      </c>
      <c r="X371" s="24">
        <v>8.2399999999999949</v>
      </c>
      <c r="Y371" s="24">
        <v>8.2399999999999949</v>
      </c>
      <c r="Z371" s="24">
        <v>57.322200584225897</v>
      </c>
      <c r="AA371" s="24">
        <v>57.322200584225897</v>
      </c>
      <c r="AB371" s="24">
        <v>57.400934579439252</v>
      </c>
      <c r="AC371" s="24">
        <v>57.400934579439252</v>
      </c>
      <c r="AF371" s="24">
        <v>2.0640000000000001</v>
      </c>
      <c r="AG371" s="24">
        <v>59.386200584225897</v>
      </c>
      <c r="AH371" s="24">
        <v>59.386200584225897</v>
      </c>
      <c r="AI371" s="24">
        <v>59.464934579439252</v>
      </c>
      <c r="AJ371" s="24">
        <v>59.464934579439252</v>
      </c>
      <c r="AK371" s="38">
        <v>-7.8733995213355001</v>
      </c>
      <c r="AL371" s="38">
        <v>-7.8733995213355001</v>
      </c>
    </row>
    <row r="372" spans="1:38" x14ac:dyDescent="0.15">
      <c r="A372" t="str">
        <v>U1588B-6-7</v>
      </c>
      <c r="B372">
        <v>52.71</v>
      </c>
      <c r="C372" t="str">
        <v>U1588A-7-6</v>
      </c>
      <c r="D372" s="31">
        <v>57.19</v>
      </c>
      <c r="E372" s="29">
        <v>147</v>
      </c>
      <c r="F372" s="29">
        <v>152</v>
      </c>
      <c r="G372" s="24">
        <v>58.66</v>
      </c>
      <c r="H372" s="24">
        <v>58.71</v>
      </c>
      <c r="I372" s="24">
        <v>58.66</v>
      </c>
      <c r="J372" s="24">
        <v>58.71</v>
      </c>
      <c r="K372" s="18">
        <v>0</v>
      </c>
      <c r="L372" s="18">
        <v>0</v>
      </c>
      <c r="T372" t="str">
        <v>U1588A-7</v>
      </c>
      <c r="U372" s="24">
        <v>0.92502434274586176</v>
      </c>
      <c r="V372" s="24">
        <v>0.93457943925233644</v>
      </c>
      <c r="W372" s="29">
        <v>49.7</v>
      </c>
      <c r="X372" s="24">
        <v>8.9599999999999937</v>
      </c>
      <c r="Y372" s="24">
        <v>9.009999999999998</v>
      </c>
      <c r="Z372" s="24">
        <v>57.988218111002922</v>
      </c>
      <c r="AA372" s="24">
        <v>58.034469328140219</v>
      </c>
      <c r="AB372" s="24">
        <v>58.073831775700931</v>
      </c>
      <c r="AC372" s="24">
        <v>58.120560747663554</v>
      </c>
      <c r="AF372" s="24">
        <v>2.0640000000000001</v>
      </c>
      <c r="AG372" s="24">
        <v>60.052218111002922</v>
      </c>
      <c r="AH372" s="24">
        <v>60.098469328140219</v>
      </c>
      <c r="AI372" s="24">
        <v>60.137831775700931</v>
      </c>
      <c r="AJ372" s="24">
        <v>60.184560747663554</v>
      </c>
      <c r="AK372" s="38">
        <v>-8.5613664698009018</v>
      </c>
      <c r="AL372" s="38">
        <v>-8.6091419523334878</v>
      </c>
    </row>
    <row r="373" spans="1:38" x14ac:dyDescent="0.15">
      <c r="A373" t="str">
        <v>U1588B-6-CC</v>
      </c>
      <c r="B373">
        <v>53.55</v>
      </c>
      <c r="C373" t="str">
        <v>U1588A-7-6</v>
      </c>
      <c r="D373" s="31">
        <v>57.19</v>
      </c>
      <c r="E373" s="29">
        <v>147</v>
      </c>
      <c r="F373" s="29">
        <v>152</v>
      </c>
      <c r="G373" s="24">
        <v>58.66</v>
      </c>
      <c r="H373" s="24">
        <v>58.71</v>
      </c>
      <c r="I373" s="24">
        <v>58.66</v>
      </c>
      <c r="J373" s="24">
        <v>58.71</v>
      </c>
      <c r="K373" s="18">
        <v>0</v>
      </c>
      <c r="L373" s="18">
        <v>0</v>
      </c>
      <c r="T373" t="str">
        <v>U1588A-7</v>
      </c>
      <c r="U373" s="24">
        <v>0.92502434274586176</v>
      </c>
      <c r="V373" s="24">
        <v>0.93457943925233644</v>
      </c>
      <c r="W373" s="29">
        <v>49.7</v>
      </c>
      <c r="X373" s="24">
        <v>8.9599999999999937</v>
      </c>
      <c r="Y373" s="24">
        <v>9.009999999999998</v>
      </c>
      <c r="Z373" s="24">
        <v>57.988218111002922</v>
      </c>
      <c r="AA373" s="24">
        <v>58.034469328140219</v>
      </c>
      <c r="AB373" s="24">
        <v>58.073831775700931</v>
      </c>
      <c r="AC373" s="24">
        <v>58.120560747663554</v>
      </c>
      <c r="AF373" s="24">
        <v>2.0640000000000001</v>
      </c>
      <c r="AG373" s="24">
        <v>60.052218111002922</v>
      </c>
      <c r="AH373" s="24">
        <v>60.098469328140219</v>
      </c>
      <c r="AI373" s="24">
        <v>60.137831775700931</v>
      </c>
      <c r="AJ373" s="24">
        <v>60.184560747663554</v>
      </c>
      <c r="AK373" s="38">
        <v>-8.5613664698009018</v>
      </c>
      <c r="AL373" s="38">
        <v>-8.6091419523334878</v>
      </c>
    </row>
    <row r="374" spans="1:38" x14ac:dyDescent="0.15">
      <c r="A374" t="str">
        <v>U1588B-7-1</v>
      </c>
      <c r="B374">
        <v>53.3</v>
      </c>
      <c r="C374" t="str">
        <v>U1588A-7-6</v>
      </c>
      <c r="D374" s="31">
        <v>57.19</v>
      </c>
      <c r="E374" s="29">
        <v>147</v>
      </c>
      <c r="F374" s="29">
        <v>152</v>
      </c>
      <c r="G374" s="24">
        <v>58.66</v>
      </c>
      <c r="H374" s="24">
        <v>58.71</v>
      </c>
      <c r="I374" s="24">
        <v>58.66</v>
      </c>
      <c r="J374" s="24">
        <v>58.71</v>
      </c>
      <c r="K374" s="18">
        <v>0</v>
      </c>
      <c r="L374" s="18">
        <v>0</v>
      </c>
      <c r="T374" t="str">
        <v>U1588A-7</v>
      </c>
      <c r="U374" s="24">
        <v>0.92502434274586176</v>
      </c>
      <c r="V374" s="24">
        <v>0.93457943925233644</v>
      </c>
      <c r="W374" s="29">
        <v>49.7</v>
      </c>
      <c r="X374" s="24">
        <v>8.9599999999999937</v>
      </c>
      <c r="Y374" s="24">
        <v>9.009999999999998</v>
      </c>
      <c r="Z374" s="24">
        <v>57.988218111002922</v>
      </c>
      <c r="AA374" s="24">
        <v>58.034469328140219</v>
      </c>
      <c r="AB374" s="24">
        <v>58.073831775700931</v>
      </c>
      <c r="AC374" s="24">
        <v>58.120560747663554</v>
      </c>
      <c r="AF374" s="24">
        <v>2.0640000000000001</v>
      </c>
      <c r="AG374" s="24">
        <v>60.052218111002922</v>
      </c>
      <c r="AH374" s="24">
        <v>60.098469328140219</v>
      </c>
      <c r="AI374" s="24">
        <v>60.137831775700931</v>
      </c>
      <c r="AJ374" s="24">
        <v>60.184560747663554</v>
      </c>
      <c r="AK374" s="38">
        <v>-8.5613664698009018</v>
      </c>
      <c r="AL374" s="38">
        <v>-8.6091419523334878</v>
      </c>
    </row>
    <row r="375" spans="1:38" x14ac:dyDescent="0.15">
      <c r="A375" t="str">
        <v>U1588B-7-2</v>
      </c>
      <c r="B375">
        <v>54.76</v>
      </c>
      <c r="C375" t="str">
        <v>U1588A-7-6</v>
      </c>
      <c r="D375" s="31">
        <v>57.19</v>
      </c>
      <c r="E375" s="29">
        <v>147</v>
      </c>
      <c r="F375" s="29">
        <v>152</v>
      </c>
      <c r="G375" s="24">
        <v>58.66</v>
      </c>
      <c r="H375" s="24">
        <v>58.71</v>
      </c>
      <c r="I375" s="24">
        <v>58.66</v>
      </c>
      <c r="J375" s="24">
        <v>58.71</v>
      </c>
      <c r="K375" s="18">
        <v>0</v>
      </c>
      <c r="L375" s="18">
        <v>0</v>
      </c>
      <c r="T375" t="str">
        <v>U1588A-7</v>
      </c>
      <c r="U375" s="24">
        <v>0.92502434274586176</v>
      </c>
      <c r="V375" s="24">
        <v>0.93457943925233644</v>
      </c>
      <c r="W375" s="29">
        <v>49.7</v>
      </c>
      <c r="X375" s="24">
        <v>8.9599999999999937</v>
      </c>
      <c r="Y375" s="24">
        <v>9.009999999999998</v>
      </c>
      <c r="Z375" s="24">
        <v>57.988218111002922</v>
      </c>
      <c r="AA375" s="24">
        <v>58.034469328140219</v>
      </c>
      <c r="AB375" s="24">
        <v>58.073831775700931</v>
      </c>
      <c r="AC375" s="24">
        <v>58.120560747663554</v>
      </c>
      <c r="AF375" s="24">
        <v>2.0640000000000001</v>
      </c>
      <c r="AG375" s="24">
        <v>60.052218111002922</v>
      </c>
      <c r="AH375" s="24">
        <v>60.098469328140219</v>
      </c>
      <c r="AI375" s="24">
        <v>60.137831775700931</v>
      </c>
      <c r="AJ375" s="24">
        <v>60.184560747663554</v>
      </c>
      <c r="AK375" s="38">
        <v>-8.5613664698009018</v>
      </c>
      <c r="AL375" s="38">
        <v>-8.6091419523334878</v>
      </c>
    </row>
    <row r="376" spans="1:38" x14ac:dyDescent="0.15">
      <c r="A376" t="str">
        <v>U1588B-7-3</v>
      </c>
      <c r="B376">
        <v>56.26</v>
      </c>
      <c r="C376" t="str">
        <v>U1588A-7-6</v>
      </c>
      <c r="D376" s="31">
        <v>57.19</v>
      </c>
      <c r="E376" s="29">
        <v>147</v>
      </c>
      <c r="F376" s="29">
        <v>152</v>
      </c>
      <c r="G376" s="24">
        <v>58.66</v>
      </c>
      <c r="H376" s="24">
        <v>58.71</v>
      </c>
      <c r="I376" s="24">
        <v>58.66</v>
      </c>
      <c r="J376" s="24">
        <v>58.71</v>
      </c>
      <c r="K376" s="18">
        <v>0</v>
      </c>
      <c r="L376" s="18">
        <v>0</v>
      </c>
      <c r="T376" t="str">
        <v>U1588A-7</v>
      </c>
      <c r="U376" s="24">
        <v>0.92502434274586176</v>
      </c>
      <c r="V376" s="24">
        <v>0.93457943925233644</v>
      </c>
      <c r="W376" s="29">
        <v>49.7</v>
      </c>
      <c r="X376" s="24">
        <v>8.9599999999999937</v>
      </c>
      <c r="Y376" s="24">
        <v>9.009999999999998</v>
      </c>
      <c r="Z376" s="24">
        <v>57.988218111002922</v>
      </c>
      <c r="AA376" s="24">
        <v>58.034469328140219</v>
      </c>
      <c r="AB376" s="24">
        <v>58.073831775700931</v>
      </c>
      <c r="AC376" s="24">
        <v>58.120560747663554</v>
      </c>
      <c r="AF376" s="24">
        <v>2.0640000000000001</v>
      </c>
      <c r="AG376" s="24">
        <v>60.052218111002922</v>
      </c>
      <c r="AH376" s="24">
        <v>60.098469328140219</v>
      </c>
      <c r="AI376" s="24">
        <v>60.137831775700931</v>
      </c>
      <c r="AJ376" s="24">
        <v>60.184560747663554</v>
      </c>
      <c r="AK376" s="38">
        <v>-8.5613664698009018</v>
      </c>
      <c r="AL376" s="38">
        <v>-8.6091419523334878</v>
      </c>
    </row>
    <row r="377" spans="1:38" x14ac:dyDescent="0.15">
      <c r="A377" t="str">
        <v>U1588B-7-4</v>
      </c>
      <c r="B377">
        <v>57.78</v>
      </c>
      <c r="C377" t="str">
        <v>U1588A-7-6</v>
      </c>
      <c r="D377" s="31">
        <v>57.19</v>
      </c>
      <c r="E377" s="29">
        <v>147</v>
      </c>
      <c r="F377" s="29">
        <v>152</v>
      </c>
      <c r="G377" s="24">
        <v>58.66</v>
      </c>
      <c r="H377" s="24">
        <v>58.71</v>
      </c>
      <c r="I377" s="24">
        <v>58.66</v>
      </c>
      <c r="J377" s="24">
        <v>58.71</v>
      </c>
      <c r="K377" s="18">
        <v>0</v>
      </c>
      <c r="L377" s="18">
        <v>0</v>
      </c>
      <c r="T377" t="str">
        <v>U1588A-7</v>
      </c>
      <c r="U377" s="24">
        <v>0.92502434274586176</v>
      </c>
      <c r="V377" s="24">
        <v>0.93457943925233644</v>
      </c>
      <c r="W377" s="29">
        <v>49.7</v>
      </c>
      <c r="X377" s="24">
        <v>8.9599999999999937</v>
      </c>
      <c r="Y377" s="24">
        <v>9.009999999999998</v>
      </c>
      <c r="Z377" s="24">
        <v>57.988218111002922</v>
      </c>
      <c r="AA377" s="24">
        <v>58.034469328140219</v>
      </c>
      <c r="AB377" s="24">
        <v>58.073831775700931</v>
      </c>
      <c r="AC377" s="24">
        <v>58.120560747663554</v>
      </c>
      <c r="AF377" s="24">
        <v>2.0640000000000001</v>
      </c>
      <c r="AG377" s="24">
        <v>60.052218111002922</v>
      </c>
      <c r="AH377" s="24">
        <v>60.098469328140219</v>
      </c>
      <c r="AI377" s="24">
        <v>60.137831775700931</v>
      </c>
      <c r="AJ377" s="24">
        <v>60.184560747663554</v>
      </c>
      <c r="AK377" s="38">
        <v>-8.5613664698009018</v>
      </c>
      <c r="AL377" s="38">
        <v>-8.6091419523334878</v>
      </c>
    </row>
    <row r="378" spans="1:38" x14ac:dyDescent="0.15">
      <c r="A378" t="str">
        <v>U1588B-7-5</v>
      </c>
      <c r="B378">
        <v>59.3</v>
      </c>
      <c r="C378" t="str">
        <v>U1588A-7-6</v>
      </c>
      <c r="D378" s="31">
        <v>57.19</v>
      </c>
      <c r="E378" s="29">
        <v>147</v>
      </c>
      <c r="F378" s="29">
        <v>152</v>
      </c>
      <c r="G378" s="24">
        <v>58.66</v>
      </c>
      <c r="H378" s="24">
        <v>58.71</v>
      </c>
      <c r="I378" s="24">
        <v>58.66</v>
      </c>
      <c r="J378" s="24">
        <v>58.71</v>
      </c>
      <c r="K378" s="18">
        <v>0</v>
      </c>
      <c r="L378" s="18">
        <v>0</v>
      </c>
      <c r="T378" t="str">
        <v>U1588A-7</v>
      </c>
      <c r="U378" s="24">
        <v>0.92502434274586176</v>
      </c>
      <c r="V378" s="24">
        <v>0.93457943925233644</v>
      </c>
      <c r="W378" s="29">
        <v>49.7</v>
      </c>
      <c r="X378" s="24">
        <v>8.9599999999999937</v>
      </c>
      <c r="Y378" s="24">
        <v>9.009999999999998</v>
      </c>
      <c r="Z378" s="24">
        <v>57.988218111002922</v>
      </c>
      <c r="AA378" s="24">
        <v>58.034469328140219</v>
      </c>
      <c r="AB378" s="24">
        <v>58.073831775700931</v>
      </c>
      <c r="AC378" s="24">
        <v>58.120560747663554</v>
      </c>
      <c r="AF378" s="24">
        <v>2.0640000000000001</v>
      </c>
      <c r="AG378" s="24">
        <v>60.052218111002922</v>
      </c>
      <c r="AH378" s="24">
        <v>60.098469328140219</v>
      </c>
      <c r="AI378" s="24">
        <v>60.137831775700931</v>
      </c>
      <c r="AJ378" s="24">
        <v>60.184560747663554</v>
      </c>
      <c r="AK378" s="38">
        <v>-8.5613664698009018</v>
      </c>
      <c r="AL378" s="38">
        <v>-8.6091419523334878</v>
      </c>
    </row>
    <row r="379" spans="1:38" x14ac:dyDescent="0.15">
      <c r="A379" t="str">
        <v>U1588B-7-6</v>
      </c>
      <c r="B379">
        <v>60.82</v>
      </c>
      <c r="C379" t="str">
        <v>U1588A-7-6</v>
      </c>
      <c r="D379" s="31">
        <v>57.19</v>
      </c>
      <c r="E379" s="29">
        <v>147</v>
      </c>
      <c r="F379" s="29">
        <v>152</v>
      </c>
      <c r="G379" s="24">
        <v>58.66</v>
      </c>
      <c r="H379" s="24">
        <v>58.71</v>
      </c>
      <c r="I379" s="24">
        <v>58.66</v>
      </c>
      <c r="J379" s="24">
        <v>58.71</v>
      </c>
      <c r="K379" s="18">
        <v>0</v>
      </c>
      <c r="L379" s="18">
        <v>0</v>
      </c>
      <c r="T379" t="str">
        <v>U1588A-7</v>
      </c>
      <c r="U379" s="24">
        <v>0.92502434274586176</v>
      </c>
      <c r="V379" s="24">
        <v>0.93457943925233644</v>
      </c>
      <c r="W379" s="29">
        <v>49.7</v>
      </c>
      <c r="X379" s="24">
        <v>8.9599999999999937</v>
      </c>
      <c r="Y379" s="24">
        <v>9.009999999999998</v>
      </c>
      <c r="Z379" s="24">
        <v>57.988218111002922</v>
      </c>
      <c r="AA379" s="24">
        <v>58.034469328140219</v>
      </c>
      <c r="AB379" s="24">
        <v>58.073831775700931</v>
      </c>
      <c r="AC379" s="24">
        <v>58.120560747663554</v>
      </c>
      <c r="AF379" s="24">
        <v>2.0640000000000001</v>
      </c>
      <c r="AG379" s="24">
        <v>60.052218111002922</v>
      </c>
      <c r="AH379" s="24">
        <v>60.098469328140219</v>
      </c>
      <c r="AI379" s="24">
        <v>60.137831775700931</v>
      </c>
      <c r="AJ379" s="24">
        <v>60.184560747663554</v>
      </c>
      <c r="AK379" s="38">
        <v>-8.5613664698009018</v>
      </c>
      <c r="AL379" s="38">
        <v>-8.6091419523334878</v>
      </c>
    </row>
    <row r="380" spans="1:38" x14ac:dyDescent="0.15">
      <c r="A380" t="str">
        <v>U1588B-7-7</v>
      </c>
      <c r="B380">
        <v>62.35</v>
      </c>
      <c r="C380" t="str">
        <v>U1588A-7-6</v>
      </c>
      <c r="D380" s="31">
        <v>57.19</v>
      </c>
      <c r="E380" s="29">
        <v>147</v>
      </c>
      <c r="F380" s="29">
        <v>152</v>
      </c>
      <c r="G380" s="24">
        <v>58.66</v>
      </c>
      <c r="H380" s="24">
        <v>58.71</v>
      </c>
      <c r="I380" s="24">
        <v>58.66</v>
      </c>
      <c r="J380" s="24">
        <v>58.71</v>
      </c>
      <c r="K380" s="18">
        <v>0</v>
      </c>
      <c r="L380" s="18">
        <v>0</v>
      </c>
      <c r="T380" t="str">
        <v>U1588A-7</v>
      </c>
      <c r="U380" s="24">
        <v>0.92502434274586176</v>
      </c>
      <c r="V380" s="24">
        <v>0.93457943925233644</v>
      </c>
      <c r="W380" s="29">
        <v>49.7</v>
      </c>
      <c r="X380" s="24">
        <v>8.9599999999999937</v>
      </c>
      <c r="Y380" s="24">
        <v>9.009999999999998</v>
      </c>
      <c r="Z380" s="24">
        <v>57.988218111002922</v>
      </c>
      <c r="AA380" s="24">
        <v>58.034469328140219</v>
      </c>
      <c r="AB380" s="24">
        <v>58.073831775700931</v>
      </c>
      <c r="AC380" s="24">
        <v>58.120560747663554</v>
      </c>
      <c r="AF380" s="24">
        <v>2.0640000000000001</v>
      </c>
      <c r="AG380" s="24">
        <v>60.052218111002922</v>
      </c>
      <c r="AH380" s="24">
        <v>60.098469328140219</v>
      </c>
      <c r="AI380" s="24">
        <v>60.137831775700931</v>
      </c>
      <c r="AJ380" s="24">
        <v>60.184560747663554</v>
      </c>
      <c r="AK380" s="38">
        <v>-8.5613664698009018</v>
      </c>
      <c r="AL380" s="38">
        <v>-8.6091419523334878</v>
      </c>
    </row>
    <row r="381" spans="1:38" x14ac:dyDescent="0.15">
      <c r="A381" t="str">
        <v>U1588B-7-CC</v>
      </c>
      <c r="B381">
        <v>63.23</v>
      </c>
      <c r="C381" t="str">
        <v>U1588A-7-6</v>
      </c>
      <c r="D381" s="31">
        <v>57.19</v>
      </c>
      <c r="E381" s="29">
        <v>147</v>
      </c>
      <c r="F381" s="29">
        <v>152</v>
      </c>
      <c r="G381" s="24">
        <v>58.66</v>
      </c>
      <c r="H381" s="24">
        <v>58.71</v>
      </c>
      <c r="I381" s="24">
        <v>58.66</v>
      </c>
      <c r="J381" s="24">
        <v>58.71</v>
      </c>
      <c r="K381" s="18">
        <v>0</v>
      </c>
      <c r="L381" s="18">
        <v>0</v>
      </c>
      <c r="T381" t="str">
        <v>U1588A-7</v>
      </c>
      <c r="U381" s="24">
        <v>0.92502434274586176</v>
      </c>
      <c r="V381" s="24">
        <v>0.93457943925233644</v>
      </c>
      <c r="W381" s="29">
        <v>49.7</v>
      </c>
      <c r="X381" s="24">
        <v>8.9599999999999937</v>
      </c>
      <c r="Y381" s="24">
        <v>9.009999999999998</v>
      </c>
      <c r="Z381" s="24">
        <v>57.988218111002922</v>
      </c>
      <c r="AA381" s="24">
        <v>58.034469328140219</v>
      </c>
      <c r="AB381" s="24">
        <v>58.073831775700931</v>
      </c>
      <c r="AC381" s="24">
        <v>58.120560747663554</v>
      </c>
      <c r="AF381" s="24">
        <v>2.0640000000000001</v>
      </c>
      <c r="AG381" s="24">
        <v>60.052218111002922</v>
      </c>
      <c r="AH381" s="24">
        <v>60.098469328140219</v>
      </c>
      <c r="AI381" s="24">
        <v>60.137831775700931</v>
      </c>
      <c r="AJ381" s="24">
        <v>60.184560747663554</v>
      </c>
      <c r="AK381" s="38">
        <v>-8.5613664698009018</v>
      </c>
      <c r="AL381" s="38">
        <v>-8.6091419523334878</v>
      </c>
    </row>
    <row r="382" spans="1:38" x14ac:dyDescent="0.15">
      <c r="A382" t="str">
        <v>U1588B-8-1</v>
      </c>
      <c r="B382">
        <v>62.8</v>
      </c>
      <c r="C382" t="str">
        <v>U1588A-7-7</v>
      </c>
      <c r="D382" s="31">
        <v>58.71</v>
      </c>
      <c r="E382" s="29">
        <v>0</v>
      </c>
      <c r="F382" s="29">
        <v>5</v>
      </c>
      <c r="G382" s="24">
        <v>58.71</v>
      </c>
      <c r="H382" s="24">
        <v>58.76</v>
      </c>
      <c r="I382" s="24">
        <v>58.71</v>
      </c>
      <c r="J382" s="24">
        <v>58.76</v>
      </c>
      <c r="K382" s="18">
        <v>0</v>
      </c>
      <c r="L382" s="18">
        <v>0</v>
      </c>
      <c r="T382" t="str">
        <v>U1588A-7</v>
      </c>
      <c r="U382" s="24">
        <v>0.92502434274586176</v>
      </c>
      <c r="V382" s="24">
        <v>0.93457943925233644</v>
      </c>
      <c r="W382" s="29">
        <v>49.7</v>
      </c>
      <c r="X382" s="24">
        <v>9.009999999999998</v>
      </c>
      <c r="Y382" s="24">
        <v>9.0599999999999952</v>
      </c>
      <c r="Z382" s="24">
        <v>58.034469328140219</v>
      </c>
      <c r="AA382" s="24">
        <v>58.080720545277508</v>
      </c>
      <c r="AB382" s="24">
        <v>58.120560747663554</v>
      </c>
      <c r="AC382" s="24">
        <v>58.167289719626169</v>
      </c>
      <c r="AF382" s="24">
        <v>2.0640000000000001</v>
      </c>
      <c r="AG382" s="24">
        <v>60.098469328140219</v>
      </c>
      <c r="AH382" s="24">
        <v>60.144720545277508</v>
      </c>
      <c r="AI382" s="24">
        <v>60.184560747663554</v>
      </c>
      <c r="AJ382" s="24">
        <v>60.231289719626169</v>
      </c>
      <c r="AK382" s="38">
        <v>-8.6091419523334878</v>
      </c>
      <c r="AL382" s="38">
        <v>-8.6569174348660738</v>
      </c>
    </row>
    <row r="383" spans="1:38" x14ac:dyDescent="0.15">
      <c r="A383" t="str">
        <v>U1588B-8-2</v>
      </c>
      <c r="B383">
        <v>64.3</v>
      </c>
      <c r="C383" t="str">
        <v>U1588A-7-7</v>
      </c>
      <c r="D383" s="31">
        <v>58.71</v>
      </c>
      <c r="E383" s="29">
        <v>33</v>
      </c>
      <c r="F383" s="29">
        <v>33</v>
      </c>
      <c r="G383" s="24">
        <v>59.04</v>
      </c>
      <c r="H383" s="24">
        <v>59.04</v>
      </c>
      <c r="I383" s="24">
        <v>59.04</v>
      </c>
      <c r="J383" s="24">
        <v>59.04</v>
      </c>
      <c r="K383" s="18">
        <v>0</v>
      </c>
      <c r="L383" s="18">
        <v>0</v>
      </c>
      <c r="T383" t="str">
        <v>U1588A-7</v>
      </c>
      <c r="U383" s="24">
        <v>0.92502434274586176</v>
      </c>
      <c r="V383" s="24">
        <v>0.93457943925233644</v>
      </c>
      <c r="W383" s="29">
        <v>49.7</v>
      </c>
      <c r="X383" s="24">
        <v>9.3399999999999963</v>
      </c>
      <c r="Y383" s="24">
        <v>9.3399999999999963</v>
      </c>
      <c r="Z383" s="24">
        <v>58.339727361246347</v>
      </c>
      <c r="AA383" s="24">
        <v>58.339727361246347</v>
      </c>
      <c r="AB383" s="24">
        <v>58.428971962616821</v>
      </c>
      <c r="AC383" s="24">
        <v>58.428971962616821</v>
      </c>
      <c r="AF383" s="24">
        <v>2.0640000000000001</v>
      </c>
      <c r="AG383" s="24">
        <v>60.403727361246347</v>
      </c>
      <c r="AH383" s="24">
        <v>60.403727361246347</v>
      </c>
      <c r="AI383" s="24">
        <v>60.492971962616821</v>
      </c>
      <c r="AJ383" s="24">
        <v>60.492971962616821</v>
      </c>
      <c r="AK383" s="38">
        <v>-8.9244601370474186</v>
      </c>
      <c r="AL383" s="38">
        <v>-8.9244601370474186</v>
      </c>
    </row>
    <row r="384" spans="1:38" x14ac:dyDescent="0.15">
      <c r="A384" t="str">
        <v>U1588B-8-3</v>
      </c>
      <c r="B384">
        <v>65.8</v>
      </c>
      <c r="C384" t="str">
        <v>U1588A-7-CC</v>
      </c>
      <c r="D384" s="31">
        <v>59.46</v>
      </c>
      <c r="E384" s="29">
        <v>44</v>
      </c>
      <c r="F384" s="29">
        <v>51</v>
      </c>
      <c r="G384" s="24">
        <v>59.9</v>
      </c>
      <c r="H384" s="24">
        <v>59.97</v>
      </c>
      <c r="I384" s="24">
        <v>59.9</v>
      </c>
      <c r="J384" s="24">
        <v>59.97</v>
      </c>
      <c r="K384" s="18">
        <v>0</v>
      </c>
      <c r="L384" s="18">
        <v>0</v>
      </c>
      <c r="T384" t="str">
        <v>U1588A-7</v>
      </c>
      <c r="U384" s="24">
        <v>0.92502434274586176</v>
      </c>
      <c r="V384" s="24">
        <v>0.93457943925233644</v>
      </c>
      <c r="W384" s="29">
        <v>49.7</v>
      </c>
      <c r="X384" s="24">
        <v>10.199999999999996</v>
      </c>
      <c r="Y384" s="24">
        <v>10.269999999999996</v>
      </c>
      <c r="Z384" s="24">
        <v>59.135248296007788</v>
      </c>
      <c r="AA384" s="24">
        <v>59.2</v>
      </c>
      <c r="AB384" s="24">
        <v>59.23271028037383</v>
      </c>
      <c r="AC384" s="24">
        <v>59.298130841121491</v>
      </c>
      <c r="AF384" s="24">
        <v>2.0640000000000001</v>
      </c>
      <c r="AG384" s="24">
        <v>61.199248296007788</v>
      </c>
      <c r="AH384" s="24">
        <v>61.264000000000003</v>
      </c>
      <c r="AI384" s="24">
        <v>61.29671028037383</v>
      </c>
      <c r="AJ384" s="24">
        <v>61.362130841121491</v>
      </c>
      <c r="AK384" s="38">
        <v>-9.7461984366042032</v>
      </c>
      <c r="AL384" s="38">
        <v>-9.8130841121488288</v>
      </c>
    </row>
    <row r="385" spans="1:38" x14ac:dyDescent="0.15">
      <c r="A385" t="str">
        <v>U1588B-8-4</v>
      </c>
      <c r="B385">
        <v>67.33</v>
      </c>
      <c r="C385" t="str">
        <v>U1588A-7-CC</v>
      </c>
      <c r="D385" s="31">
        <v>59.46</v>
      </c>
      <c r="E385" s="29">
        <v>44</v>
      </c>
      <c r="F385" s="29">
        <v>51</v>
      </c>
      <c r="G385" s="24">
        <v>59.9</v>
      </c>
      <c r="H385" s="24">
        <v>59.97</v>
      </c>
      <c r="I385" s="24">
        <v>59.9</v>
      </c>
      <c r="J385" s="24">
        <v>59.97</v>
      </c>
      <c r="K385" s="18">
        <v>0</v>
      </c>
      <c r="L385" s="18">
        <v>0</v>
      </c>
      <c r="T385" t="str">
        <v>U1588A-7</v>
      </c>
      <c r="U385" s="24">
        <v>0.92502434274586176</v>
      </c>
      <c r="V385" s="24">
        <v>0.93457943925233644</v>
      </c>
      <c r="W385" s="29">
        <v>49.7</v>
      </c>
      <c r="X385" s="24">
        <v>10.199999999999996</v>
      </c>
      <c r="Y385" s="24">
        <v>10.269999999999996</v>
      </c>
      <c r="Z385" s="24">
        <v>59.135248296007788</v>
      </c>
      <c r="AA385" s="24">
        <v>59.2</v>
      </c>
      <c r="AB385" s="24">
        <v>59.23271028037383</v>
      </c>
      <c r="AC385" s="24">
        <v>59.298130841121491</v>
      </c>
      <c r="AF385" s="24">
        <v>2.0640000000000001</v>
      </c>
      <c r="AG385" s="24">
        <v>61.199248296007788</v>
      </c>
      <c r="AH385" s="24">
        <v>61.264000000000003</v>
      </c>
      <c r="AI385" s="24">
        <v>61.29671028037383</v>
      </c>
      <c r="AJ385" s="24">
        <v>61.362130841121491</v>
      </c>
      <c r="AK385" s="38">
        <v>-9.7461984366042032</v>
      </c>
      <c r="AL385" s="38">
        <v>-9.8130841121488288</v>
      </c>
    </row>
    <row r="386" spans="1:38" x14ac:dyDescent="0.15">
      <c r="A386" t="str">
        <v>U1588B-8-5</v>
      </c>
      <c r="B386">
        <v>68.86</v>
      </c>
      <c r="C386" t="str">
        <v>U1588A-7-CC</v>
      </c>
      <c r="D386" s="31">
        <v>59.46</v>
      </c>
      <c r="E386" s="29">
        <v>44</v>
      </c>
      <c r="F386" s="29">
        <v>51</v>
      </c>
      <c r="G386" s="24">
        <v>59.9</v>
      </c>
      <c r="H386" s="24">
        <v>59.97</v>
      </c>
      <c r="I386" s="24">
        <v>59.9</v>
      </c>
      <c r="J386" s="24">
        <v>59.97</v>
      </c>
      <c r="K386" s="18">
        <v>0</v>
      </c>
      <c r="L386" s="18">
        <v>0</v>
      </c>
      <c r="T386" t="str">
        <v>U1588A-7</v>
      </c>
      <c r="U386" s="24">
        <v>0.92502434274586176</v>
      </c>
      <c r="V386" s="24">
        <v>0.93457943925233644</v>
      </c>
      <c r="W386" s="29">
        <v>49.7</v>
      </c>
      <c r="X386" s="24">
        <v>10.199999999999996</v>
      </c>
      <c r="Y386" s="24">
        <v>10.269999999999996</v>
      </c>
      <c r="Z386" s="24">
        <v>59.135248296007788</v>
      </c>
      <c r="AA386" s="24">
        <v>59.2</v>
      </c>
      <c r="AB386" s="24">
        <v>59.23271028037383</v>
      </c>
      <c r="AC386" s="24">
        <v>59.298130841121491</v>
      </c>
      <c r="AF386" s="24">
        <v>2.0640000000000001</v>
      </c>
      <c r="AG386" s="24">
        <v>61.199248296007788</v>
      </c>
      <c r="AH386" s="24">
        <v>61.264000000000003</v>
      </c>
      <c r="AI386" s="24">
        <v>61.29671028037383</v>
      </c>
      <c r="AJ386" s="24">
        <v>61.362130841121491</v>
      </c>
      <c r="AK386" s="38">
        <v>-9.7461984366042032</v>
      </c>
      <c r="AL386" s="38">
        <v>-9.8130841121488288</v>
      </c>
    </row>
    <row r="387" spans="1:38" x14ac:dyDescent="0.15">
      <c r="A387" t="str">
        <v>U1588B-8-6</v>
      </c>
      <c r="B387">
        <v>69.77</v>
      </c>
      <c r="C387" t="str">
        <v>U1588A-7-CC</v>
      </c>
      <c r="D387" s="31">
        <v>59.46</v>
      </c>
      <c r="E387" s="29">
        <v>44</v>
      </c>
      <c r="F387" s="29">
        <v>51</v>
      </c>
      <c r="G387" s="24">
        <v>59.9</v>
      </c>
      <c r="H387" s="24">
        <v>59.97</v>
      </c>
      <c r="I387" s="24">
        <v>59.9</v>
      </c>
      <c r="J387" s="24">
        <v>59.97</v>
      </c>
      <c r="K387" s="18">
        <v>0</v>
      </c>
      <c r="L387" s="18">
        <v>0</v>
      </c>
      <c r="T387" t="str">
        <v>U1588A-7</v>
      </c>
      <c r="U387" s="24">
        <v>0.92502434274586176</v>
      </c>
      <c r="V387" s="24">
        <v>0.93457943925233644</v>
      </c>
      <c r="W387" s="29">
        <v>49.7</v>
      </c>
      <c r="X387" s="24">
        <v>10.199999999999996</v>
      </c>
      <c r="Y387" s="24">
        <v>10.269999999999996</v>
      </c>
      <c r="Z387" s="24">
        <v>59.135248296007788</v>
      </c>
      <c r="AA387" s="24">
        <v>59.2</v>
      </c>
      <c r="AB387" s="24">
        <v>59.23271028037383</v>
      </c>
      <c r="AC387" s="24">
        <v>59.298130841121491</v>
      </c>
      <c r="AF387" s="24">
        <v>2.0640000000000001</v>
      </c>
      <c r="AG387" s="24">
        <v>61.199248296007788</v>
      </c>
      <c r="AH387" s="24">
        <v>61.264000000000003</v>
      </c>
      <c r="AI387" s="24">
        <v>61.29671028037383</v>
      </c>
      <c r="AJ387" s="24">
        <v>61.362130841121491</v>
      </c>
      <c r="AK387" s="38">
        <v>-9.7461984366042032</v>
      </c>
      <c r="AL387" s="38">
        <v>-9.8130841121488288</v>
      </c>
    </row>
    <row r="388" spans="1:38" x14ac:dyDescent="0.15">
      <c r="A388" t="str">
        <v>U1588B-8-7</v>
      </c>
      <c r="B388">
        <v>70.48</v>
      </c>
      <c r="C388" t="str">
        <v>U1588A-7-CC</v>
      </c>
      <c r="D388" s="31">
        <v>59.46</v>
      </c>
      <c r="E388" s="29">
        <v>44</v>
      </c>
      <c r="F388" s="29">
        <v>51</v>
      </c>
      <c r="G388" s="24">
        <v>59.9</v>
      </c>
      <c r="H388" s="24">
        <v>59.97</v>
      </c>
      <c r="I388" s="24">
        <v>59.9</v>
      </c>
      <c r="J388" s="24">
        <v>59.97</v>
      </c>
      <c r="K388" s="18">
        <v>0</v>
      </c>
      <c r="L388" s="18">
        <v>0</v>
      </c>
      <c r="T388" t="str">
        <v>U1588A-7</v>
      </c>
      <c r="U388" s="24">
        <v>0.92502434274586176</v>
      </c>
      <c r="V388" s="24">
        <v>0.93457943925233644</v>
      </c>
      <c r="W388" s="29">
        <v>49.7</v>
      </c>
      <c r="X388" s="24">
        <v>10.199999999999996</v>
      </c>
      <c r="Y388" s="24">
        <v>10.269999999999996</v>
      </c>
      <c r="Z388" s="24">
        <v>59.135248296007788</v>
      </c>
      <c r="AA388" s="24">
        <v>59.2</v>
      </c>
      <c r="AB388" s="24">
        <v>59.23271028037383</v>
      </c>
      <c r="AC388" s="24">
        <v>59.298130841121491</v>
      </c>
      <c r="AF388" s="24">
        <v>2.0640000000000001</v>
      </c>
      <c r="AG388" s="24">
        <v>61.199248296007788</v>
      </c>
      <c r="AH388" s="24">
        <v>61.264000000000003</v>
      </c>
      <c r="AI388" s="24">
        <v>61.29671028037383</v>
      </c>
      <c r="AJ388" s="24">
        <v>61.362130841121491</v>
      </c>
      <c r="AK388" s="38">
        <v>-9.7461984366042032</v>
      </c>
      <c r="AL388" s="38">
        <v>-9.8130841121488288</v>
      </c>
    </row>
    <row r="389" spans="1:38" x14ac:dyDescent="0.15">
      <c r="A389" t="str">
        <v>U1588B-8-8</v>
      </c>
      <c r="B389">
        <v>72.02</v>
      </c>
      <c r="C389" t="str">
        <v>U1588A-7-CC</v>
      </c>
      <c r="D389" s="31">
        <v>59.46</v>
      </c>
      <c r="E389" s="29">
        <v>44</v>
      </c>
      <c r="F389" s="29">
        <v>51</v>
      </c>
      <c r="G389" s="24">
        <v>59.9</v>
      </c>
      <c r="H389" s="24">
        <v>59.97</v>
      </c>
      <c r="I389" s="24">
        <v>59.9</v>
      </c>
      <c r="J389" s="24">
        <v>59.97</v>
      </c>
      <c r="K389" s="18">
        <v>0</v>
      </c>
      <c r="L389" s="18">
        <v>0</v>
      </c>
      <c r="T389" t="str">
        <v>U1588A-7</v>
      </c>
      <c r="U389" s="24">
        <v>0.92502434274586176</v>
      </c>
      <c r="V389" s="24">
        <v>0.93457943925233644</v>
      </c>
      <c r="W389" s="29">
        <v>49.7</v>
      </c>
      <c r="X389" s="24">
        <v>10.199999999999996</v>
      </c>
      <c r="Y389" s="24">
        <v>10.269999999999996</v>
      </c>
      <c r="Z389" s="24">
        <v>59.135248296007788</v>
      </c>
      <c r="AA389" s="24">
        <v>59.2</v>
      </c>
      <c r="AB389" s="24">
        <v>59.23271028037383</v>
      </c>
      <c r="AC389" s="24">
        <v>59.298130841121491</v>
      </c>
      <c r="AF389" s="24">
        <v>2.0640000000000001</v>
      </c>
      <c r="AG389" s="24">
        <v>61.199248296007788</v>
      </c>
      <c r="AH389" s="24">
        <v>61.264000000000003</v>
      </c>
      <c r="AI389" s="24">
        <v>61.29671028037383</v>
      </c>
      <c r="AJ389" s="24">
        <v>61.362130841121491</v>
      </c>
      <c r="AK389" s="38">
        <v>-9.7461984366042032</v>
      </c>
      <c r="AL389" s="38">
        <v>-9.8130841121488288</v>
      </c>
    </row>
    <row r="390" spans="1:38" x14ac:dyDescent="0.15">
      <c r="A390" t="str">
        <v>U1588B-8-CC</v>
      </c>
      <c r="B390">
        <v>73.03</v>
      </c>
      <c r="C390" t="str">
        <v>U1588A-7-CC</v>
      </c>
      <c r="D390" s="31">
        <v>59.46</v>
      </c>
      <c r="E390" s="29">
        <v>44</v>
      </c>
      <c r="F390" s="29">
        <v>51</v>
      </c>
      <c r="G390" s="24">
        <v>59.9</v>
      </c>
      <c r="H390" s="24">
        <v>59.97</v>
      </c>
      <c r="I390" s="24">
        <v>59.9</v>
      </c>
      <c r="J390" s="24">
        <v>59.97</v>
      </c>
      <c r="K390" s="18">
        <v>0</v>
      </c>
      <c r="L390" s="18">
        <v>0</v>
      </c>
      <c r="T390" t="str">
        <v>U1588A-7</v>
      </c>
      <c r="U390" s="24">
        <v>0.92502434274586176</v>
      </c>
      <c r="V390" s="24">
        <v>0.93457943925233644</v>
      </c>
      <c r="W390" s="29">
        <v>49.7</v>
      </c>
      <c r="X390" s="24">
        <v>10.199999999999996</v>
      </c>
      <c r="Y390" s="24">
        <v>10.269999999999996</v>
      </c>
      <c r="Z390" s="24">
        <v>59.135248296007788</v>
      </c>
      <c r="AA390" s="24">
        <v>59.2</v>
      </c>
      <c r="AB390" s="24">
        <v>59.23271028037383</v>
      </c>
      <c r="AC390" s="24">
        <v>59.298130841121491</v>
      </c>
      <c r="AF390" s="24">
        <v>2.0640000000000001</v>
      </c>
      <c r="AG390" s="24">
        <v>61.199248296007788</v>
      </c>
      <c r="AH390" s="24">
        <v>61.264000000000003</v>
      </c>
      <c r="AI390" s="24">
        <v>61.29671028037383</v>
      </c>
      <c r="AJ390" s="24">
        <v>61.362130841121491</v>
      </c>
      <c r="AK390" s="38">
        <v>-9.7461984366042032</v>
      </c>
      <c r="AL390" s="38">
        <v>-9.8130841121488288</v>
      </c>
    </row>
    <row r="391" spans="1:38" x14ac:dyDescent="0.15">
      <c r="A391" t="str">
        <v>U1588B-9-1</v>
      </c>
      <c r="B391">
        <v>72.3</v>
      </c>
      <c r="C391" t="str">
        <v>U1588A-7-CC</v>
      </c>
      <c r="D391" s="31">
        <v>59.46</v>
      </c>
      <c r="E391" s="29">
        <v>44</v>
      </c>
      <c r="F391" s="29">
        <v>51</v>
      </c>
      <c r="G391" s="24">
        <v>59.9</v>
      </c>
      <c r="H391" s="24">
        <v>59.97</v>
      </c>
      <c r="I391" s="24">
        <v>59.9</v>
      </c>
      <c r="J391" s="24">
        <v>59.97</v>
      </c>
      <c r="K391" s="18">
        <v>0</v>
      </c>
      <c r="L391" s="18">
        <v>0</v>
      </c>
      <c r="T391" t="str">
        <v>U1588A-7</v>
      </c>
      <c r="U391" s="24">
        <v>0.92502434274586176</v>
      </c>
      <c r="V391" s="24">
        <v>0.93457943925233644</v>
      </c>
      <c r="W391" s="29">
        <v>49.7</v>
      </c>
      <c r="X391" s="24">
        <v>10.199999999999996</v>
      </c>
      <c r="Y391" s="24">
        <v>10.269999999999996</v>
      </c>
      <c r="Z391" s="24">
        <v>59.135248296007788</v>
      </c>
      <c r="AA391" s="24">
        <v>59.2</v>
      </c>
      <c r="AB391" s="24">
        <v>59.23271028037383</v>
      </c>
      <c r="AC391" s="24">
        <v>59.298130841121491</v>
      </c>
      <c r="AF391" s="24">
        <v>2.0640000000000001</v>
      </c>
      <c r="AG391" s="24">
        <v>61.199248296007788</v>
      </c>
      <c r="AH391" s="24">
        <v>61.264000000000003</v>
      </c>
      <c r="AI391" s="24">
        <v>61.29671028037383</v>
      </c>
      <c r="AJ391" s="24">
        <v>61.362130841121491</v>
      </c>
      <c r="AK391" s="38">
        <v>-9.7461984366042032</v>
      </c>
      <c r="AL391" s="38">
        <v>-9.8130841121488288</v>
      </c>
    </row>
    <row r="392" spans="1:38" x14ac:dyDescent="0.15">
      <c r="A392" t="str">
        <v>U1588B-9-2</v>
      </c>
      <c r="B392">
        <v>73.790000000000006</v>
      </c>
      <c r="C392" t="str">
        <v>U1588A-7-CC</v>
      </c>
      <c r="D392" s="31">
        <v>59.46</v>
      </c>
      <c r="E392" s="29">
        <v>44</v>
      </c>
      <c r="F392" s="29">
        <v>51</v>
      </c>
      <c r="G392" s="24">
        <v>59.9</v>
      </c>
      <c r="H392" s="24">
        <v>59.97</v>
      </c>
      <c r="I392" s="24">
        <v>59.9</v>
      </c>
      <c r="J392" s="24">
        <v>59.97</v>
      </c>
      <c r="K392" s="18">
        <v>0</v>
      </c>
      <c r="L392" s="18">
        <v>0</v>
      </c>
      <c r="T392" t="str">
        <v>U1588A-7</v>
      </c>
      <c r="U392" s="24">
        <v>0.92502434274586176</v>
      </c>
      <c r="V392" s="24">
        <v>0.93457943925233644</v>
      </c>
      <c r="W392" s="29">
        <v>49.7</v>
      </c>
      <c r="X392" s="24">
        <v>10.199999999999996</v>
      </c>
      <c r="Y392" s="24">
        <v>10.269999999999996</v>
      </c>
      <c r="Z392" s="24">
        <v>59.135248296007788</v>
      </c>
      <c r="AA392" s="24">
        <v>59.2</v>
      </c>
      <c r="AB392" s="24">
        <v>59.23271028037383</v>
      </c>
      <c r="AC392" s="24">
        <v>59.298130841121491</v>
      </c>
      <c r="AF392" s="24">
        <v>2.0640000000000001</v>
      </c>
      <c r="AG392" s="24">
        <v>61.199248296007788</v>
      </c>
      <c r="AH392" s="24">
        <v>61.264000000000003</v>
      </c>
      <c r="AI392" s="24">
        <v>61.29671028037383</v>
      </c>
      <c r="AJ392" s="24">
        <v>61.362130841121491</v>
      </c>
      <c r="AK392" s="38">
        <v>-9.7461984366042032</v>
      </c>
      <c r="AL392" s="38">
        <v>-9.8130841121488288</v>
      </c>
    </row>
    <row r="393" spans="1:38" x14ac:dyDescent="0.15">
      <c r="A393" t="str">
        <v>U1588B-9-3</v>
      </c>
      <c r="B393">
        <v>75.150000000000006</v>
      </c>
      <c r="C393" t="str">
        <v>U1588A-7-CC</v>
      </c>
      <c r="D393" s="31">
        <v>59.46</v>
      </c>
      <c r="E393" s="29">
        <v>44</v>
      </c>
      <c r="F393" s="29">
        <v>51</v>
      </c>
      <c r="G393" s="24">
        <v>59.9</v>
      </c>
      <c r="H393" s="24">
        <v>59.97</v>
      </c>
      <c r="I393" s="24">
        <v>59.9</v>
      </c>
      <c r="J393" s="24">
        <v>59.97</v>
      </c>
      <c r="K393" s="18">
        <v>0</v>
      </c>
      <c r="L393" s="18">
        <v>0</v>
      </c>
      <c r="T393" t="str">
        <v>U1588A-7</v>
      </c>
      <c r="U393" s="24">
        <v>0.92502434274586176</v>
      </c>
      <c r="V393" s="24">
        <v>0.93457943925233644</v>
      </c>
      <c r="W393" s="29">
        <v>49.7</v>
      </c>
      <c r="X393" s="24">
        <v>10.199999999999996</v>
      </c>
      <c r="Y393" s="24">
        <v>10.269999999999996</v>
      </c>
      <c r="Z393" s="24">
        <v>59.135248296007788</v>
      </c>
      <c r="AA393" s="24">
        <v>59.2</v>
      </c>
      <c r="AB393" s="24">
        <v>59.23271028037383</v>
      </c>
      <c r="AC393" s="24">
        <v>59.298130841121491</v>
      </c>
      <c r="AF393" s="24">
        <v>2.0640000000000001</v>
      </c>
      <c r="AG393" s="24">
        <v>61.199248296007788</v>
      </c>
      <c r="AH393" s="24">
        <v>61.264000000000003</v>
      </c>
      <c r="AI393" s="24">
        <v>61.29671028037383</v>
      </c>
      <c r="AJ393" s="24">
        <v>61.362130841121491</v>
      </c>
      <c r="AK393" s="38">
        <v>-9.7461984366042032</v>
      </c>
      <c r="AL393" s="38">
        <v>-9.8130841121488288</v>
      </c>
    </row>
    <row r="394" spans="1:38" x14ac:dyDescent="0.15">
      <c r="A394" t="str">
        <v>U1588B-9-4</v>
      </c>
      <c r="B394">
        <v>76.62</v>
      </c>
      <c r="C394" t="str">
        <v>U1588A-8-1</v>
      </c>
      <c r="D394" s="31">
        <v>59.2</v>
      </c>
      <c r="E394" s="29">
        <v>75</v>
      </c>
      <c r="F394" s="29">
        <v>75</v>
      </c>
      <c r="G394" s="24">
        <v>59.95</v>
      </c>
      <c r="H394" s="24">
        <v>59.95</v>
      </c>
      <c r="I394" s="24">
        <v>59.95</v>
      </c>
      <c r="J394" s="24">
        <v>59.95</v>
      </c>
      <c r="K394" s="18">
        <v>0</v>
      </c>
      <c r="L394" s="18">
        <v>0</v>
      </c>
      <c r="T394" t="str">
        <v>U1588A-8</v>
      </c>
      <c r="U394" s="24">
        <v>0.92502434274586176</v>
      </c>
      <c r="V394" s="24">
        <v>0.92592592592592593</v>
      </c>
      <c r="W394" s="29">
        <v>59.2</v>
      </c>
      <c r="X394" s="24">
        <v>0.75</v>
      </c>
      <c r="Y394" s="24">
        <v>0.75</v>
      </c>
      <c r="Z394" s="24">
        <v>59.893768257059399</v>
      </c>
      <c r="AA394" s="24">
        <v>59.893768257059399</v>
      </c>
      <c r="AB394" s="24">
        <v>59.894444444444446</v>
      </c>
      <c r="AC394" s="24">
        <v>59.894444444444446</v>
      </c>
      <c r="AF394" s="24">
        <v>2.1429999999999998</v>
      </c>
      <c r="AG394" s="24">
        <v>62.0367682570594</v>
      </c>
      <c r="AH394" s="24">
        <v>62.0367682570594</v>
      </c>
      <c r="AI394" s="24">
        <v>62.037444444444446</v>
      </c>
      <c r="AJ394" s="24">
        <v>62.037444444444446</v>
      </c>
      <c r="AK394" s="38">
        <v>-6.7618738504648945E-2</v>
      </c>
      <c r="AL394" s="38">
        <v>-6.7618738504648945E-2</v>
      </c>
    </row>
    <row r="395" spans="1:38" x14ac:dyDescent="0.15">
      <c r="A395" t="str">
        <v>U1588B-9-5</v>
      </c>
      <c r="B395">
        <v>77.77</v>
      </c>
      <c r="C395" t="str">
        <v>U1588A-8-2</v>
      </c>
      <c r="D395" s="31">
        <v>60.66</v>
      </c>
      <c r="E395" s="29">
        <v>40</v>
      </c>
      <c r="F395" s="29">
        <v>40</v>
      </c>
      <c r="G395" s="24">
        <v>61.059999999999995</v>
      </c>
      <c r="H395" s="24">
        <v>61.059999999999995</v>
      </c>
      <c r="I395" s="24">
        <v>61.06</v>
      </c>
      <c r="J395" s="24">
        <v>61.06</v>
      </c>
      <c r="K395" s="18">
        <v>7.1054273576010019E-15</v>
      </c>
      <c r="L395" s="18">
        <v>7.1054273576010019E-15</v>
      </c>
      <c r="T395" t="str">
        <v>U1588A-8</v>
      </c>
      <c r="U395" s="24">
        <v>0.92502434274586176</v>
      </c>
      <c r="V395" s="24">
        <v>0.92592592592592593</v>
      </c>
      <c r="W395" s="29">
        <v>59.2</v>
      </c>
      <c r="X395" s="24">
        <v>1.8599999999999994</v>
      </c>
      <c r="Y395" s="24">
        <v>1.8599999999999994</v>
      </c>
      <c r="Z395" s="24">
        <v>60.920545277507308</v>
      </c>
      <c r="AA395" s="24">
        <v>60.920545277507308</v>
      </c>
      <c r="AB395" s="24">
        <v>60.922222222222224</v>
      </c>
      <c r="AC395" s="24">
        <v>60.922222222222224</v>
      </c>
      <c r="AF395" s="24">
        <v>2.1429999999999998</v>
      </c>
      <c r="AG395" s="24">
        <v>63.063545277507309</v>
      </c>
      <c r="AH395" s="24">
        <v>63.063545277507309</v>
      </c>
      <c r="AI395" s="24">
        <v>63.065222222222225</v>
      </c>
      <c r="AJ395" s="24">
        <v>63.065222222222225</v>
      </c>
      <c r="AK395" s="38">
        <v>-0.16769447149158623</v>
      </c>
      <c r="AL395" s="38">
        <v>-0.16769447149158623</v>
      </c>
    </row>
    <row r="396" spans="1:38" x14ac:dyDescent="0.15">
      <c r="A396" t="str">
        <v>U1588B-9-6</v>
      </c>
      <c r="B396">
        <v>78.92</v>
      </c>
      <c r="C396" t="str">
        <v>U1588A-8-2</v>
      </c>
      <c r="D396" s="31">
        <v>60.66</v>
      </c>
      <c r="E396" s="29">
        <v>40</v>
      </c>
      <c r="F396" s="29">
        <v>41</v>
      </c>
      <c r="G396" s="24">
        <v>61.059999999999995</v>
      </c>
      <c r="H396" s="24">
        <v>61.069999999999993</v>
      </c>
      <c r="I396" s="24">
        <v>61.06</v>
      </c>
      <c r="J396" s="24">
        <v>61.07</v>
      </c>
      <c r="K396" s="18">
        <v>7.1054273576010019E-15</v>
      </c>
      <c r="L396" s="18">
        <v>7.1054273576010019E-15</v>
      </c>
      <c r="T396" t="str">
        <v>U1588A-8</v>
      </c>
      <c r="U396" s="24">
        <v>0.92502434274586176</v>
      </c>
      <c r="V396" s="24">
        <v>0.92592592592592593</v>
      </c>
      <c r="W396" s="29">
        <v>59.2</v>
      </c>
      <c r="X396" s="24">
        <v>1.8599999999999994</v>
      </c>
      <c r="Y396" s="24">
        <v>1.8699999999999974</v>
      </c>
      <c r="Z396" s="24">
        <v>60.920545277507308</v>
      </c>
      <c r="AA396" s="24">
        <v>60.929795520934761</v>
      </c>
      <c r="AB396" s="24">
        <v>60.922222222222224</v>
      </c>
      <c r="AC396" s="24">
        <v>60.931481481481484</v>
      </c>
      <c r="AF396" s="24">
        <v>2.1429999999999998</v>
      </c>
      <c r="AG396" s="24">
        <v>63.063545277507309</v>
      </c>
      <c r="AH396" s="24">
        <v>63.072795520934761</v>
      </c>
      <c r="AI396" s="24">
        <v>63.065222222222225</v>
      </c>
      <c r="AJ396" s="24">
        <v>63.074481481481484</v>
      </c>
      <c r="AK396" s="38">
        <v>-0.16769447149158623</v>
      </c>
      <c r="AL396" s="38">
        <v>-0.16859605467232086</v>
      </c>
    </row>
    <row r="397" spans="1:38" x14ac:dyDescent="0.15">
      <c r="A397" t="str">
        <v>U1588B-9-7</v>
      </c>
      <c r="B397">
        <v>79.709999999999994</v>
      </c>
      <c r="C397" t="str">
        <v>U1588A-8-2</v>
      </c>
      <c r="D397" s="31">
        <v>60.66</v>
      </c>
      <c r="E397" s="29">
        <v>75</v>
      </c>
      <c r="F397" s="29">
        <v>75</v>
      </c>
      <c r="G397" s="24">
        <v>61.41</v>
      </c>
      <c r="H397" s="24">
        <v>61.41</v>
      </c>
      <c r="I397" s="24">
        <v>61.41</v>
      </c>
      <c r="J397" s="24">
        <v>61.41</v>
      </c>
      <c r="K397" s="18">
        <v>0</v>
      </c>
      <c r="L397" s="18">
        <v>0</v>
      </c>
      <c r="T397" t="str">
        <v>U1588A-8</v>
      </c>
      <c r="U397" s="24">
        <v>0.92502434274586176</v>
      </c>
      <c r="V397" s="24">
        <v>0.92592592592592593</v>
      </c>
      <c r="W397" s="29">
        <v>59.2</v>
      </c>
      <c r="X397" s="24">
        <v>2.2099999999999937</v>
      </c>
      <c r="Y397" s="24">
        <v>2.2099999999999937</v>
      </c>
      <c r="Z397" s="24">
        <v>61.244303797468355</v>
      </c>
      <c r="AA397" s="24">
        <v>61.244303797468355</v>
      </c>
      <c r="AB397" s="24">
        <v>61.246296296296293</v>
      </c>
      <c r="AC397" s="24">
        <v>61.246296296296293</v>
      </c>
      <c r="AF397" s="24">
        <v>2.1429999999999998</v>
      </c>
      <c r="AG397" s="24">
        <v>63.387303797468356</v>
      </c>
      <c r="AH397" s="24">
        <v>63.387303797468356</v>
      </c>
      <c r="AI397" s="24">
        <v>63.389296296296294</v>
      </c>
      <c r="AJ397" s="24">
        <v>63.389296296296294</v>
      </c>
      <c r="AK397" s="38">
        <v>-0.19924988279385047</v>
      </c>
      <c r="AL397" s="38">
        <v>-0.19924988279385047</v>
      </c>
    </row>
    <row r="398" spans="1:38" x14ac:dyDescent="0.15">
      <c r="A398" t="str">
        <v>U1588B-9-8</v>
      </c>
      <c r="B398">
        <v>81.25</v>
      </c>
      <c r="C398" t="str">
        <v>U1588A-8-3</v>
      </c>
      <c r="D398" s="31">
        <v>62.13</v>
      </c>
      <c r="E398" s="29">
        <v>75</v>
      </c>
      <c r="F398" s="29">
        <v>75</v>
      </c>
      <c r="G398" s="24">
        <v>62.88</v>
      </c>
      <c r="H398" s="24">
        <v>62.88</v>
      </c>
      <c r="I398" s="24">
        <v>62.88</v>
      </c>
      <c r="J398" s="24">
        <v>62.88</v>
      </c>
      <c r="K398" s="18">
        <v>0</v>
      </c>
      <c r="L398" s="18">
        <v>0</v>
      </c>
      <c r="T398" t="str">
        <v>U1588A-8</v>
      </c>
      <c r="U398" s="24">
        <v>0.92502434274586176</v>
      </c>
      <c r="V398" s="24">
        <v>0.92592592592592593</v>
      </c>
      <c r="W398" s="29">
        <v>59.2</v>
      </c>
      <c r="X398" s="24">
        <v>3.6799999999999997</v>
      </c>
      <c r="Y398" s="24">
        <v>3.6799999999999997</v>
      </c>
      <c r="Z398" s="24">
        <v>62.604089581304777</v>
      </c>
      <c r="AA398" s="24">
        <v>62.604089581304777</v>
      </c>
      <c r="AB398" s="24">
        <v>62.607407407407408</v>
      </c>
      <c r="AC398" s="24">
        <v>62.607407407407408</v>
      </c>
      <c r="AF398" s="24">
        <v>2.1429999999999998</v>
      </c>
      <c r="AG398" s="24">
        <v>64.747089581304778</v>
      </c>
      <c r="AH398" s="24">
        <v>64.747089581304778</v>
      </c>
      <c r="AI398" s="24">
        <v>64.750407407407408</v>
      </c>
      <c r="AJ398" s="24">
        <v>64.750407407407408</v>
      </c>
      <c r="AK398" s="38">
        <v>-0.33178261026307609</v>
      </c>
      <c r="AL398" s="38">
        <v>-0.33178261026307609</v>
      </c>
    </row>
    <row r="399" spans="1:38" x14ac:dyDescent="0.15">
      <c r="A399" t="str">
        <v>U1588B-9-CC</v>
      </c>
      <c r="B399">
        <v>82.39</v>
      </c>
      <c r="C399" t="str">
        <v>U1588A-8-4</v>
      </c>
      <c r="D399" s="31">
        <v>63.64</v>
      </c>
      <c r="E399" s="29">
        <v>20</v>
      </c>
      <c r="F399" s="29">
        <v>21</v>
      </c>
      <c r="G399" s="24">
        <v>63.84</v>
      </c>
      <c r="H399" s="24">
        <v>63.85</v>
      </c>
      <c r="I399" s="24">
        <v>63.84</v>
      </c>
      <c r="J399" s="24">
        <v>63.85</v>
      </c>
      <c r="K399" s="18">
        <v>0</v>
      </c>
      <c r="L399" s="18">
        <v>0</v>
      </c>
      <c r="T399" t="str">
        <v>U1588A-8</v>
      </c>
      <c r="U399" s="24">
        <v>0.92502434274586176</v>
      </c>
      <c r="V399" s="24">
        <v>0.92592592592592593</v>
      </c>
      <c r="W399" s="29">
        <v>59.2</v>
      </c>
      <c r="X399" s="24">
        <v>4.6400000000000006</v>
      </c>
      <c r="Y399" s="24">
        <v>4.6499999999999986</v>
      </c>
      <c r="Z399" s="24">
        <v>63.492112950340804</v>
      </c>
      <c r="AA399" s="24">
        <v>63.501363193768256</v>
      </c>
      <c r="AB399" s="24">
        <v>63.4962962962963</v>
      </c>
      <c r="AC399" s="24">
        <v>63.50555555555556</v>
      </c>
      <c r="AF399" s="24">
        <v>2.1429999999999998</v>
      </c>
      <c r="AG399" s="24">
        <v>65.635112950340798</v>
      </c>
      <c r="AH399" s="24">
        <v>65.644363193768257</v>
      </c>
      <c r="AI399" s="24">
        <v>65.639296296296294</v>
      </c>
      <c r="AJ399" s="24">
        <v>65.648555555555561</v>
      </c>
      <c r="AK399" s="38">
        <v>-0.41833459554965202</v>
      </c>
      <c r="AL399" s="38">
        <v>-0.41923617873038665</v>
      </c>
    </row>
    <row r="400" spans="1:38" x14ac:dyDescent="0.15">
      <c r="A400" t="str">
        <v>U1588B-10-1</v>
      </c>
      <c r="B400">
        <v>81.8</v>
      </c>
      <c r="C400" t="str">
        <v>U1588A-8-4</v>
      </c>
      <c r="D400" s="31">
        <v>63.64</v>
      </c>
      <c r="E400" s="29">
        <v>20</v>
      </c>
      <c r="F400" s="29">
        <v>20</v>
      </c>
      <c r="G400" s="24">
        <v>63.84</v>
      </c>
      <c r="H400" s="24">
        <v>63.84</v>
      </c>
      <c r="I400" s="24">
        <v>63.84</v>
      </c>
      <c r="J400" s="24">
        <v>63.84</v>
      </c>
      <c r="K400" s="18">
        <v>0</v>
      </c>
      <c r="L400" s="18">
        <v>0</v>
      </c>
      <c r="T400" t="str">
        <v>U1588A-8</v>
      </c>
      <c r="U400" s="24">
        <v>0.92502434274586176</v>
      </c>
      <c r="V400" s="24">
        <v>0.92592592592592593</v>
      </c>
      <c r="W400" s="29">
        <v>59.2</v>
      </c>
      <c r="X400" s="24">
        <v>4.6400000000000006</v>
      </c>
      <c r="Y400" s="24">
        <v>4.6400000000000006</v>
      </c>
      <c r="Z400" s="24">
        <v>63.492112950340804</v>
      </c>
      <c r="AA400" s="24">
        <v>63.492112950340804</v>
      </c>
      <c r="AB400" s="24">
        <v>63.4962962962963</v>
      </c>
      <c r="AC400" s="24">
        <v>63.4962962962963</v>
      </c>
      <c r="AF400" s="24">
        <v>2.1429999999999998</v>
      </c>
      <c r="AG400" s="24">
        <v>65.635112950340798</v>
      </c>
      <c r="AH400" s="24">
        <v>65.635112950340798</v>
      </c>
      <c r="AI400" s="24">
        <v>65.639296296296294</v>
      </c>
      <c r="AJ400" s="24">
        <v>65.639296296296294</v>
      </c>
      <c r="AK400" s="38">
        <v>-0.41833459554965202</v>
      </c>
      <c r="AL400" s="38">
        <v>-0.41833459554965202</v>
      </c>
    </row>
    <row r="401" spans="1:38" x14ac:dyDescent="0.15">
      <c r="A401" t="str">
        <v>U1588B-10-2</v>
      </c>
      <c r="B401">
        <v>83.26</v>
      </c>
      <c r="C401" t="str">
        <v>U1588A-8-4</v>
      </c>
      <c r="D401" s="31">
        <v>63.64</v>
      </c>
      <c r="E401" s="29">
        <v>20</v>
      </c>
      <c r="F401" s="29">
        <v>21</v>
      </c>
      <c r="G401" s="24">
        <v>63.84</v>
      </c>
      <c r="H401" s="24">
        <v>63.85</v>
      </c>
      <c r="I401" s="24">
        <v>63.84</v>
      </c>
      <c r="J401" s="24">
        <v>63.85</v>
      </c>
      <c r="K401" s="18">
        <v>0</v>
      </c>
      <c r="L401" s="18">
        <v>0</v>
      </c>
      <c r="T401" t="str">
        <v>U1588A-8</v>
      </c>
      <c r="U401" s="24">
        <v>0.92502434274586176</v>
      </c>
      <c r="V401" s="24">
        <v>0.92592592592592593</v>
      </c>
      <c r="W401" s="29">
        <v>59.2</v>
      </c>
      <c r="X401" s="24">
        <v>4.6400000000000006</v>
      </c>
      <c r="Y401" s="24">
        <v>4.6499999999999986</v>
      </c>
      <c r="Z401" s="24">
        <v>63.492112950340804</v>
      </c>
      <c r="AA401" s="24">
        <v>63.501363193768256</v>
      </c>
      <c r="AB401" s="24">
        <v>63.4962962962963</v>
      </c>
      <c r="AC401" s="24">
        <v>63.50555555555556</v>
      </c>
      <c r="AF401" s="24">
        <v>2.1429999999999998</v>
      </c>
      <c r="AG401" s="24">
        <v>65.635112950340798</v>
      </c>
      <c r="AH401" s="24">
        <v>65.644363193768257</v>
      </c>
      <c r="AI401" s="24">
        <v>65.639296296296294</v>
      </c>
      <c r="AJ401" s="24">
        <v>65.648555555555561</v>
      </c>
      <c r="AK401" s="38">
        <v>-0.41833459554965202</v>
      </c>
      <c r="AL401" s="38">
        <v>-0.41923617873038665</v>
      </c>
    </row>
    <row r="402" spans="1:38" x14ac:dyDescent="0.15">
      <c r="A402" t="str">
        <v>U1588B-10-3</v>
      </c>
      <c r="B402">
        <v>84.56</v>
      </c>
      <c r="C402" t="str">
        <v>U1588A-8-4</v>
      </c>
      <c r="D402" s="31">
        <v>63.64</v>
      </c>
      <c r="E402" s="29">
        <v>75</v>
      </c>
      <c r="F402" s="29">
        <v>75</v>
      </c>
      <c r="G402" s="24">
        <v>64.39</v>
      </c>
      <c r="H402" s="24">
        <v>64.39</v>
      </c>
      <c r="I402" s="24">
        <v>64.39</v>
      </c>
      <c r="J402" s="24">
        <v>64.39</v>
      </c>
      <c r="K402" s="18">
        <v>0</v>
      </c>
      <c r="L402" s="18">
        <v>0</v>
      </c>
      <c r="T402" t="str">
        <v>U1588A-8</v>
      </c>
      <c r="U402" s="24">
        <v>0.92502434274586176</v>
      </c>
      <c r="V402" s="24">
        <v>0.92592592592592593</v>
      </c>
      <c r="W402" s="29">
        <v>59.2</v>
      </c>
      <c r="X402" s="24">
        <v>5.1899999999999977</v>
      </c>
      <c r="Y402" s="24">
        <v>5.1899999999999977</v>
      </c>
      <c r="Z402" s="24">
        <v>64.000876338851029</v>
      </c>
      <c r="AA402" s="24">
        <v>64.000876338851029</v>
      </c>
      <c r="AB402" s="24">
        <v>64.00555555555556</v>
      </c>
      <c r="AC402" s="24">
        <v>64.00555555555556</v>
      </c>
      <c r="AF402" s="24">
        <v>2.1429999999999998</v>
      </c>
      <c r="AG402" s="24">
        <v>66.14387633885103</v>
      </c>
      <c r="AH402" s="24">
        <v>66.14387633885103</v>
      </c>
      <c r="AI402" s="24">
        <v>66.148555555555561</v>
      </c>
      <c r="AJ402" s="24">
        <v>66.148555555555561</v>
      </c>
      <c r="AK402" s="38">
        <v>-0.46792167045310862</v>
      </c>
      <c r="AL402" s="38">
        <v>-0.46792167045310862</v>
      </c>
    </row>
    <row r="403" spans="1:38" x14ac:dyDescent="0.15">
      <c r="A403" t="str">
        <v>U1588B-10-4</v>
      </c>
      <c r="B403">
        <v>86.02</v>
      </c>
      <c r="C403" t="str">
        <v>U1588A-8-4</v>
      </c>
      <c r="D403" s="31">
        <v>63.64</v>
      </c>
      <c r="E403" s="29">
        <v>118</v>
      </c>
      <c r="F403" s="29">
        <v>120</v>
      </c>
      <c r="G403" s="24">
        <v>64.820000000000007</v>
      </c>
      <c r="H403" s="24">
        <v>64.84</v>
      </c>
      <c r="I403" s="24">
        <v>64.819999999999993</v>
      </c>
      <c r="J403" s="24">
        <v>64.84</v>
      </c>
      <c r="K403" s="18">
        <v>-1.4210854715202004E-14</v>
      </c>
      <c r="L403" s="18">
        <v>0</v>
      </c>
      <c r="T403" t="str">
        <v>U1588A-8</v>
      </c>
      <c r="U403" s="24">
        <v>0.92502434274586176</v>
      </c>
      <c r="V403" s="24">
        <v>0.92592592592592593</v>
      </c>
      <c r="W403" s="29">
        <v>59.2</v>
      </c>
      <c r="X403" s="24">
        <v>5.6199999999999903</v>
      </c>
      <c r="Y403" s="24">
        <v>5.6400000000000006</v>
      </c>
      <c r="Z403" s="24">
        <v>64.398636806231735</v>
      </c>
      <c r="AA403" s="24">
        <v>64.417137293086668</v>
      </c>
      <c r="AB403" s="24">
        <v>64.403703703703698</v>
      </c>
      <c r="AC403" s="24">
        <v>64.422222222222231</v>
      </c>
      <c r="AF403" s="24">
        <v>2.1429999999999998</v>
      </c>
      <c r="AG403" s="24">
        <v>66.541636806231736</v>
      </c>
      <c r="AH403" s="24">
        <v>66.560137293086669</v>
      </c>
      <c r="AI403" s="24">
        <v>66.546703703703699</v>
      </c>
      <c r="AJ403" s="24">
        <v>66.565222222222232</v>
      </c>
      <c r="AK403" s="38">
        <v>-0.50668974719627613</v>
      </c>
      <c r="AL403" s="38">
        <v>-0.50849291355632431</v>
      </c>
    </row>
    <row r="404" spans="1:38" x14ac:dyDescent="0.15">
      <c r="A404" t="str">
        <v>U1588B-10-5</v>
      </c>
      <c r="B404">
        <v>87.48</v>
      </c>
      <c r="C404" t="str">
        <v>U1588A-8-5</v>
      </c>
      <c r="D404" s="31">
        <v>65.12</v>
      </c>
      <c r="E404" s="29">
        <v>69</v>
      </c>
      <c r="F404" s="29">
        <v>71</v>
      </c>
      <c r="G404" s="24">
        <v>65.81</v>
      </c>
      <c r="H404" s="24">
        <v>65.83</v>
      </c>
      <c r="I404" s="24">
        <v>65.81</v>
      </c>
      <c r="J404" s="24">
        <v>65.83</v>
      </c>
      <c r="K404" s="18">
        <v>0</v>
      </c>
      <c r="L404" s="18">
        <v>0</v>
      </c>
      <c r="T404" t="str">
        <v>U1588A-8</v>
      </c>
      <c r="U404" s="24">
        <v>0.92502434274586176</v>
      </c>
      <c r="V404" s="24">
        <v>0.92592592592592593</v>
      </c>
      <c r="W404" s="29">
        <v>59.2</v>
      </c>
      <c r="X404" s="24">
        <v>6.6099999999999994</v>
      </c>
      <c r="Y404" s="24">
        <v>6.6299999999999955</v>
      </c>
      <c r="Z404" s="24">
        <v>65.314410905550147</v>
      </c>
      <c r="AA404" s="24">
        <v>65.332911392405066</v>
      </c>
      <c r="AB404" s="24">
        <v>65.32037037037037</v>
      </c>
      <c r="AC404" s="24">
        <v>65.338888888888889</v>
      </c>
      <c r="AF404" s="24">
        <v>2.1429999999999998</v>
      </c>
      <c r="AG404" s="24">
        <v>67.457410905550148</v>
      </c>
      <c r="AH404" s="24">
        <v>67.475911392405067</v>
      </c>
      <c r="AI404" s="24">
        <v>67.46337037037037</v>
      </c>
      <c r="AJ404" s="24">
        <v>67.481888888888889</v>
      </c>
      <c r="AK404" s="38">
        <v>-0.59594648202221379</v>
      </c>
      <c r="AL404" s="38">
        <v>-0.59774964838226197</v>
      </c>
    </row>
    <row r="405" spans="1:38" x14ac:dyDescent="0.15">
      <c r="A405" t="str">
        <v>U1588B-10-CC</v>
      </c>
      <c r="B405">
        <v>88.06</v>
      </c>
      <c r="C405" t="str">
        <v>U1588A-8-5</v>
      </c>
      <c r="D405" s="31">
        <v>65.12</v>
      </c>
      <c r="E405" s="29">
        <v>75</v>
      </c>
      <c r="F405" s="29">
        <v>75</v>
      </c>
      <c r="G405" s="24">
        <v>65.87</v>
      </c>
      <c r="H405" s="24">
        <v>65.87</v>
      </c>
      <c r="I405" s="24">
        <v>65.87</v>
      </c>
      <c r="J405" s="24">
        <v>65.87</v>
      </c>
      <c r="K405" s="18">
        <v>0</v>
      </c>
      <c r="L405" s="18">
        <v>0</v>
      </c>
      <c r="T405" t="str">
        <v>U1588A-8</v>
      </c>
      <c r="U405" s="24">
        <v>0.92502434274586176</v>
      </c>
      <c r="V405" s="24">
        <v>0.92592592592592593</v>
      </c>
      <c r="W405" s="29">
        <v>59.2</v>
      </c>
      <c r="X405" s="24">
        <v>6.6700000000000017</v>
      </c>
      <c r="Y405" s="24">
        <v>6.6700000000000017</v>
      </c>
      <c r="Z405" s="24">
        <v>65.369912366114903</v>
      </c>
      <c r="AA405" s="24">
        <v>65.369912366114903</v>
      </c>
      <c r="AB405" s="24">
        <v>65.375925925925927</v>
      </c>
      <c r="AC405" s="24">
        <v>65.375925925925927</v>
      </c>
      <c r="AF405" s="24">
        <v>2.1429999999999998</v>
      </c>
      <c r="AG405" s="24">
        <v>67.512912366114904</v>
      </c>
      <c r="AH405" s="24">
        <v>67.512912366114904</v>
      </c>
      <c r="AI405" s="24">
        <v>67.518925925925927</v>
      </c>
      <c r="AJ405" s="24">
        <v>67.518925925925927</v>
      </c>
      <c r="AK405" s="38">
        <v>-0.60135598110235833</v>
      </c>
      <c r="AL405" s="38">
        <v>-0.60135598110235833</v>
      </c>
    </row>
    <row r="406" spans="1:38" x14ac:dyDescent="0.15">
      <c r="A406" t="str">
        <v>U1588B-11-1</v>
      </c>
      <c r="B406">
        <v>86.6</v>
      </c>
      <c r="C406" t="str">
        <v>U1588A-8-6</v>
      </c>
      <c r="D406" s="31">
        <v>66.67</v>
      </c>
      <c r="E406" s="29">
        <v>75</v>
      </c>
      <c r="F406" s="29">
        <v>75</v>
      </c>
      <c r="G406" s="24">
        <v>67.42</v>
      </c>
      <c r="H406" s="24">
        <v>67.42</v>
      </c>
      <c r="I406" s="24">
        <v>67.42</v>
      </c>
      <c r="J406" s="24">
        <v>67.42</v>
      </c>
      <c r="K406" s="18">
        <v>0</v>
      </c>
      <c r="L406" s="18">
        <v>0</v>
      </c>
      <c r="T406" t="str">
        <v>U1588A-8</v>
      </c>
      <c r="U406" s="24">
        <v>0.92502434274586176</v>
      </c>
      <c r="V406" s="24">
        <v>0.92592592592592593</v>
      </c>
      <c r="W406" s="29">
        <v>59.2</v>
      </c>
      <c r="X406" s="24">
        <v>8.2199999999999989</v>
      </c>
      <c r="Y406" s="24">
        <v>8.2199999999999989</v>
      </c>
      <c r="Z406" s="24">
        <v>66.803700097370978</v>
      </c>
      <c r="AA406" s="24">
        <v>66.803700097370978</v>
      </c>
      <c r="AB406" s="24">
        <v>66.811111111111117</v>
      </c>
      <c r="AC406" s="24">
        <v>66.811111111111117</v>
      </c>
      <c r="AF406" s="24">
        <v>2.1429999999999998</v>
      </c>
      <c r="AG406" s="24">
        <v>68.946700097370979</v>
      </c>
      <c r="AH406" s="24">
        <v>68.946700097370979</v>
      </c>
      <c r="AI406" s="24">
        <v>68.954111111111118</v>
      </c>
      <c r="AJ406" s="24">
        <v>68.954111111111118</v>
      </c>
      <c r="AK406" s="38">
        <v>-0.7411013740139083</v>
      </c>
      <c r="AL406" s="38">
        <v>-0.7411013740139083</v>
      </c>
    </row>
    <row r="407" spans="1:38" x14ac:dyDescent="0.15">
      <c r="A407" t="str">
        <v>U1588B-11-2</v>
      </c>
      <c r="B407">
        <v>87.86</v>
      </c>
      <c r="C407" t="str">
        <v>U1588A-8-6</v>
      </c>
      <c r="D407" s="31">
        <v>66.67</v>
      </c>
      <c r="E407" s="29">
        <v>147</v>
      </c>
      <c r="F407" s="29">
        <v>152</v>
      </c>
      <c r="G407" s="24">
        <v>68.14</v>
      </c>
      <c r="H407" s="24">
        <v>68.19</v>
      </c>
      <c r="I407" s="24">
        <v>68.14</v>
      </c>
      <c r="J407" s="24">
        <v>68.19</v>
      </c>
      <c r="K407" s="18">
        <v>0</v>
      </c>
      <c r="L407" s="18">
        <v>0</v>
      </c>
      <c r="T407" t="str">
        <v>U1588A-8</v>
      </c>
      <c r="U407" s="24">
        <v>0.92502434274586176</v>
      </c>
      <c r="V407" s="24">
        <v>0.92592592592592593</v>
      </c>
      <c r="W407" s="29">
        <v>59.2</v>
      </c>
      <c r="X407" s="24">
        <v>8.9399999999999977</v>
      </c>
      <c r="Y407" s="24">
        <v>8.9899999999999949</v>
      </c>
      <c r="Z407" s="24">
        <v>67.469717624148004</v>
      </c>
      <c r="AA407" s="24">
        <v>67.5159688412853</v>
      </c>
      <c r="AB407" s="24">
        <v>67.477777777777774</v>
      </c>
      <c r="AC407" s="24">
        <v>67.524074074074065</v>
      </c>
      <c r="AF407" s="24">
        <v>2.1429999999999998</v>
      </c>
      <c r="AG407" s="24">
        <v>69.612717624148004</v>
      </c>
      <c r="AH407" s="24">
        <v>69.658968841285301</v>
      </c>
      <c r="AI407" s="24">
        <v>69.620777777777775</v>
      </c>
      <c r="AJ407" s="24">
        <v>69.667074074074065</v>
      </c>
      <c r="AK407" s="38">
        <v>-0.80601536297706389</v>
      </c>
      <c r="AL407" s="38">
        <v>-0.8105232788764738</v>
      </c>
    </row>
    <row r="408" spans="1:38" x14ac:dyDescent="0.15">
      <c r="A408" t="str">
        <v>U1588B-11-3</v>
      </c>
      <c r="B408">
        <v>89.32</v>
      </c>
      <c r="C408" t="str">
        <v>U1588A-8-6</v>
      </c>
      <c r="D408" s="31">
        <v>66.67</v>
      </c>
      <c r="E408" s="29">
        <v>147</v>
      </c>
      <c r="F408" s="29">
        <v>152</v>
      </c>
      <c r="G408" s="24">
        <v>68.14</v>
      </c>
      <c r="H408" s="24">
        <v>68.19</v>
      </c>
      <c r="I408" s="24">
        <v>68.14</v>
      </c>
      <c r="J408" s="24">
        <v>68.19</v>
      </c>
      <c r="K408" s="18">
        <v>0</v>
      </c>
      <c r="L408" s="18">
        <v>0</v>
      </c>
      <c r="T408" t="str">
        <v>U1588A-8</v>
      </c>
      <c r="U408" s="24">
        <v>0.92502434274586176</v>
      </c>
      <c r="V408" s="24">
        <v>0.92592592592592593</v>
      </c>
      <c r="W408" s="29">
        <v>59.2</v>
      </c>
      <c r="X408" s="24">
        <v>8.9399999999999977</v>
      </c>
      <c r="Y408" s="24">
        <v>8.9899999999999949</v>
      </c>
      <c r="Z408" s="24">
        <v>67.469717624148004</v>
      </c>
      <c r="AA408" s="24">
        <v>67.5159688412853</v>
      </c>
      <c r="AB408" s="24">
        <v>67.477777777777774</v>
      </c>
      <c r="AC408" s="24">
        <v>67.524074074074065</v>
      </c>
      <c r="AF408" s="24">
        <v>2.1429999999999998</v>
      </c>
      <c r="AG408" s="24">
        <v>69.612717624148004</v>
      </c>
      <c r="AH408" s="24">
        <v>69.658968841285301</v>
      </c>
      <c r="AI408" s="24">
        <v>69.620777777777775</v>
      </c>
      <c r="AJ408" s="24">
        <v>69.667074074074065</v>
      </c>
      <c r="AK408" s="38">
        <v>-0.80601536297706389</v>
      </c>
      <c r="AL408" s="38">
        <v>-0.8105232788764738</v>
      </c>
    </row>
    <row r="409" spans="1:38" x14ac:dyDescent="0.15">
      <c r="A409" t="str">
        <v>U1588B-11-4</v>
      </c>
      <c r="B409">
        <v>90.78</v>
      </c>
      <c r="C409" t="str">
        <v>U1588A-8-6</v>
      </c>
      <c r="D409" s="31">
        <v>66.67</v>
      </c>
      <c r="E409" s="29">
        <v>147</v>
      </c>
      <c r="F409" s="29">
        <v>152</v>
      </c>
      <c r="G409" s="24">
        <v>68.14</v>
      </c>
      <c r="H409" s="24">
        <v>68.19</v>
      </c>
      <c r="I409" s="24">
        <v>68.14</v>
      </c>
      <c r="J409" s="24">
        <v>68.19</v>
      </c>
      <c r="K409" s="18">
        <v>0</v>
      </c>
      <c r="L409" s="18">
        <v>0</v>
      </c>
      <c r="T409" t="str">
        <v>U1588A-8</v>
      </c>
      <c r="U409" s="24">
        <v>0.92502434274586176</v>
      </c>
      <c r="V409" s="24">
        <v>0.92592592592592593</v>
      </c>
      <c r="W409" s="29">
        <v>59.2</v>
      </c>
      <c r="X409" s="24">
        <v>8.9399999999999977</v>
      </c>
      <c r="Y409" s="24">
        <v>8.9899999999999949</v>
      </c>
      <c r="Z409" s="24">
        <v>67.469717624148004</v>
      </c>
      <c r="AA409" s="24">
        <v>67.5159688412853</v>
      </c>
      <c r="AB409" s="24">
        <v>67.477777777777774</v>
      </c>
      <c r="AC409" s="24">
        <v>67.524074074074065</v>
      </c>
      <c r="AF409" s="24">
        <v>2.1429999999999998</v>
      </c>
      <c r="AG409" s="24">
        <v>69.612717624148004</v>
      </c>
      <c r="AH409" s="24">
        <v>69.658968841285301</v>
      </c>
      <c r="AI409" s="24">
        <v>69.620777777777775</v>
      </c>
      <c r="AJ409" s="24">
        <v>69.667074074074065</v>
      </c>
      <c r="AK409" s="38">
        <v>-0.80601536297706389</v>
      </c>
      <c r="AL409" s="38">
        <v>-0.8105232788764738</v>
      </c>
    </row>
    <row r="410" spans="1:38" x14ac:dyDescent="0.15">
      <c r="A410" t="str">
        <v>U1588B-11-5</v>
      </c>
      <c r="B410">
        <v>91.99</v>
      </c>
      <c r="C410" t="str">
        <v>U1588A-8-6</v>
      </c>
      <c r="D410" s="31">
        <v>66.67</v>
      </c>
      <c r="E410" s="29">
        <v>147</v>
      </c>
      <c r="F410" s="29">
        <v>152</v>
      </c>
      <c r="G410" s="24">
        <v>68.14</v>
      </c>
      <c r="H410" s="24">
        <v>68.19</v>
      </c>
      <c r="I410" s="24">
        <v>68.14</v>
      </c>
      <c r="J410" s="24">
        <v>68.19</v>
      </c>
      <c r="K410" s="18">
        <v>0</v>
      </c>
      <c r="L410" s="18">
        <v>0</v>
      </c>
      <c r="T410" t="str">
        <v>U1588A-8</v>
      </c>
      <c r="U410" s="24">
        <v>0.92502434274586176</v>
      </c>
      <c r="V410" s="24">
        <v>0.92592592592592593</v>
      </c>
      <c r="W410" s="29">
        <v>59.2</v>
      </c>
      <c r="X410" s="24">
        <v>8.9399999999999977</v>
      </c>
      <c r="Y410" s="24">
        <v>8.9899999999999949</v>
      </c>
      <c r="Z410" s="24">
        <v>67.469717624148004</v>
      </c>
      <c r="AA410" s="24">
        <v>67.5159688412853</v>
      </c>
      <c r="AB410" s="24">
        <v>67.477777777777774</v>
      </c>
      <c r="AC410" s="24">
        <v>67.524074074074065</v>
      </c>
      <c r="AF410" s="24">
        <v>2.1429999999999998</v>
      </c>
      <c r="AG410" s="24">
        <v>69.612717624148004</v>
      </c>
      <c r="AH410" s="24">
        <v>69.658968841285301</v>
      </c>
      <c r="AI410" s="24">
        <v>69.620777777777775</v>
      </c>
      <c r="AJ410" s="24">
        <v>69.667074074074065</v>
      </c>
      <c r="AK410" s="38">
        <v>-0.80601536297706389</v>
      </c>
      <c r="AL410" s="38">
        <v>-0.8105232788764738</v>
      </c>
    </row>
    <row r="411" spans="1:38" x14ac:dyDescent="0.15">
      <c r="A411" t="str">
        <v>U1588B-11-CC</v>
      </c>
      <c r="B411">
        <v>92.51</v>
      </c>
      <c r="C411" t="str">
        <v>U1588A-8-6</v>
      </c>
      <c r="D411" s="31">
        <v>66.67</v>
      </c>
      <c r="E411" s="29">
        <v>147</v>
      </c>
      <c r="F411" s="29">
        <v>152</v>
      </c>
      <c r="G411" s="24">
        <v>68.14</v>
      </c>
      <c r="H411" s="24">
        <v>68.19</v>
      </c>
      <c r="I411" s="24">
        <v>68.14</v>
      </c>
      <c r="J411" s="24">
        <v>68.19</v>
      </c>
      <c r="K411" s="18">
        <v>0</v>
      </c>
      <c r="L411" s="18">
        <v>0</v>
      </c>
      <c r="T411" t="str">
        <v>U1588A-8</v>
      </c>
      <c r="U411" s="24">
        <v>0.92502434274586176</v>
      </c>
      <c r="V411" s="24">
        <v>0.92592592592592593</v>
      </c>
      <c r="W411" s="29">
        <v>59.2</v>
      </c>
      <c r="X411" s="24">
        <v>8.9399999999999977</v>
      </c>
      <c r="Y411" s="24">
        <v>8.9899999999999949</v>
      </c>
      <c r="Z411" s="24">
        <v>67.469717624148004</v>
      </c>
      <c r="AA411" s="24">
        <v>67.5159688412853</v>
      </c>
      <c r="AB411" s="24">
        <v>67.477777777777774</v>
      </c>
      <c r="AC411" s="24">
        <v>67.524074074074065</v>
      </c>
      <c r="AF411" s="24">
        <v>2.1429999999999998</v>
      </c>
      <c r="AG411" s="24">
        <v>69.612717624148004</v>
      </c>
      <c r="AH411" s="24">
        <v>69.658968841285301</v>
      </c>
      <c r="AI411" s="24">
        <v>69.620777777777775</v>
      </c>
      <c r="AJ411" s="24">
        <v>69.667074074074065</v>
      </c>
      <c r="AK411" s="38">
        <v>-0.80601536297706389</v>
      </c>
      <c r="AL411" s="38">
        <v>-0.8105232788764738</v>
      </c>
    </row>
    <row r="412" spans="1:38" x14ac:dyDescent="0.15">
      <c r="A412" t="str">
        <v>U1588B-12-1</v>
      </c>
      <c r="B412">
        <v>91.5</v>
      </c>
      <c r="C412" t="str">
        <v>U1588A-8-6</v>
      </c>
      <c r="D412" s="31">
        <v>66.67</v>
      </c>
      <c r="E412" s="29">
        <v>147</v>
      </c>
      <c r="F412" s="29">
        <v>152</v>
      </c>
      <c r="G412" s="24">
        <v>68.14</v>
      </c>
      <c r="H412" s="24">
        <v>68.19</v>
      </c>
      <c r="I412" s="24">
        <v>68.14</v>
      </c>
      <c r="J412" s="24">
        <v>68.19</v>
      </c>
      <c r="K412" s="18">
        <v>0</v>
      </c>
      <c r="L412" s="18">
        <v>0</v>
      </c>
      <c r="T412" t="str">
        <v>U1588A-8</v>
      </c>
      <c r="U412" s="24">
        <v>0.92502434274586176</v>
      </c>
      <c r="V412" s="24">
        <v>0.92592592592592593</v>
      </c>
      <c r="W412" s="29">
        <v>59.2</v>
      </c>
      <c r="X412" s="24">
        <v>8.9399999999999977</v>
      </c>
      <c r="Y412" s="24">
        <v>8.9899999999999949</v>
      </c>
      <c r="Z412" s="24">
        <v>67.469717624148004</v>
      </c>
      <c r="AA412" s="24">
        <v>67.5159688412853</v>
      </c>
      <c r="AB412" s="24">
        <v>67.477777777777774</v>
      </c>
      <c r="AC412" s="24">
        <v>67.524074074074065</v>
      </c>
      <c r="AF412" s="24">
        <v>2.1429999999999998</v>
      </c>
      <c r="AG412" s="24">
        <v>69.612717624148004</v>
      </c>
      <c r="AH412" s="24">
        <v>69.658968841285301</v>
      </c>
      <c r="AI412" s="24">
        <v>69.620777777777775</v>
      </c>
      <c r="AJ412" s="24">
        <v>69.667074074074065</v>
      </c>
      <c r="AK412" s="38">
        <v>-0.80601536297706389</v>
      </c>
      <c r="AL412" s="38">
        <v>-0.8105232788764738</v>
      </c>
    </row>
    <row r="413" spans="1:38" x14ac:dyDescent="0.15">
      <c r="A413" t="str">
        <v>U1588B-12-2</v>
      </c>
      <c r="B413">
        <v>92.96</v>
      </c>
      <c r="C413" t="str">
        <v>U1588A-8-6</v>
      </c>
      <c r="D413" s="31">
        <v>66.67</v>
      </c>
      <c r="E413" s="29">
        <v>147</v>
      </c>
      <c r="F413" s="29">
        <v>152</v>
      </c>
      <c r="G413" s="24">
        <v>68.14</v>
      </c>
      <c r="H413" s="24">
        <v>68.19</v>
      </c>
      <c r="I413" s="24">
        <v>68.14</v>
      </c>
      <c r="J413" s="24">
        <v>68.19</v>
      </c>
      <c r="K413" s="18">
        <v>0</v>
      </c>
      <c r="L413" s="18">
        <v>0</v>
      </c>
      <c r="T413" t="str">
        <v>U1588A-8</v>
      </c>
      <c r="U413" s="24">
        <v>0.92502434274586176</v>
      </c>
      <c r="V413" s="24">
        <v>0.92592592592592593</v>
      </c>
      <c r="W413" s="29">
        <v>59.2</v>
      </c>
      <c r="X413" s="24">
        <v>8.9399999999999977</v>
      </c>
      <c r="Y413" s="24">
        <v>8.9899999999999949</v>
      </c>
      <c r="Z413" s="24">
        <v>67.469717624148004</v>
      </c>
      <c r="AA413" s="24">
        <v>67.5159688412853</v>
      </c>
      <c r="AB413" s="24">
        <v>67.477777777777774</v>
      </c>
      <c r="AC413" s="24">
        <v>67.524074074074065</v>
      </c>
      <c r="AF413" s="24">
        <v>2.1429999999999998</v>
      </c>
      <c r="AG413" s="24">
        <v>69.612717624148004</v>
      </c>
      <c r="AH413" s="24">
        <v>69.658968841285301</v>
      </c>
      <c r="AI413" s="24">
        <v>69.620777777777775</v>
      </c>
      <c r="AJ413" s="24">
        <v>69.667074074074065</v>
      </c>
      <c r="AK413" s="38">
        <v>-0.80601536297706389</v>
      </c>
      <c r="AL413" s="38">
        <v>-0.8105232788764738</v>
      </c>
    </row>
    <row r="414" spans="1:38" x14ac:dyDescent="0.15">
      <c r="A414" t="str">
        <v>U1588B-12-3</v>
      </c>
      <c r="B414">
        <v>94.42</v>
      </c>
      <c r="C414" t="str">
        <v>U1588A-8-6</v>
      </c>
      <c r="D414" s="31">
        <v>66.67</v>
      </c>
      <c r="E414" s="29">
        <v>147</v>
      </c>
      <c r="F414" s="29">
        <v>152</v>
      </c>
      <c r="G414" s="24">
        <v>68.14</v>
      </c>
      <c r="H414" s="24">
        <v>68.19</v>
      </c>
      <c r="I414" s="24">
        <v>68.14</v>
      </c>
      <c r="J414" s="24">
        <v>68.19</v>
      </c>
      <c r="K414" s="18">
        <v>0</v>
      </c>
      <c r="L414" s="18">
        <v>0</v>
      </c>
      <c r="T414" t="str">
        <v>U1588A-8</v>
      </c>
      <c r="U414" s="24">
        <v>0.92502434274586176</v>
      </c>
      <c r="V414" s="24">
        <v>0.92592592592592593</v>
      </c>
      <c r="W414" s="29">
        <v>59.2</v>
      </c>
      <c r="X414" s="24">
        <v>8.9399999999999977</v>
      </c>
      <c r="Y414" s="24">
        <v>8.9899999999999949</v>
      </c>
      <c r="Z414" s="24">
        <v>67.469717624148004</v>
      </c>
      <c r="AA414" s="24">
        <v>67.5159688412853</v>
      </c>
      <c r="AB414" s="24">
        <v>67.477777777777774</v>
      </c>
      <c r="AC414" s="24">
        <v>67.524074074074065</v>
      </c>
      <c r="AF414" s="24">
        <v>2.1429999999999998</v>
      </c>
      <c r="AG414" s="24">
        <v>69.612717624148004</v>
      </c>
      <c r="AH414" s="24">
        <v>69.658968841285301</v>
      </c>
      <c r="AI414" s="24">
        <v>69.620777777777775</v>
      </c>
      <c r="AJ414" s="24">
        <v>69.667074074074065</v>
      </c>
      <c r="AK414" s="38">
        <v>-0.80601536297706389</v>
      </c>
      <c r="AL414" s="38">
        <v>-0.8105232788764738</v>
      </c>
    </row>
    <row r="415" spans="1:38" x14ac:dyDescent="0.15">
      <c r="A415" t="str">
        <v>U1588B-12-4</v>
      </c>
      <c r="B415">
        <v>95.88</v>
      </c>
      <c r="C415" t="str">
        <v>U1588A-8-6</v>
      </c>
      <c r="D415" s="31">
        <v>66.67</v>
      </c>
      <c r="E415" s="29">
        <v>147</v>
      </c>
      <c r="F415" s="29">
        <v>152</v>
      </c>
      <c r="G415" s="24">
        <v>68.14</v>
      </c>
      <c r="H415" s="24">
        <v>68.19</v>
      </c>
      <c r="I415" s="24">
        <v>68.14</v>
      </c>
      <c r="J415" s="24">
        <v>68.19</v>
      </c>
      <c r="K415" s="18">
        <v>0</v>
      </c>
      <c r="L415" s="18">
        <v>0</v>
      </c>
      <c r="T415" t="str">
        <v>U1588A-8</v>
      </c>
      <c r="U415" s="24">
        <v>0.92502434274586176</v>
      </c>
      <c r="V415" s="24">
        <v>0.92592592592592593</v>
      </c>
      <c r="W415" s="29">
        <v>59.2</v>
      </c>
      <c r="X415" s="24">
        <v>8.9399999999999977</v>
      </c>
      <c r="Y415" s="24">
        <v>8.9899999999999949</v>
      </c>
      <c r="Z415" s="24">
        <v>67.469717624148004</v>
      </c>
      <c r="AA415" s="24">
        <v>67.5159688412853</v>
      </c>
      <c r="AB415" s="24">
        <v>67.477777777777774</v>
      </c>
      <c r="AC415" s="24">
        <v>67.524074074074065</v>
      </c>
      <c r="AF415" s="24">
        <v>2.1429999999999998</v>
      </c>
      <c r="AG415" s="24">
        <v>69.612717624148004</v>
      </c>
      <c r="AH415" s="24">
        <v>69.658968841285301</v>
      </c>
      <c r="AI415" s="24">
        <v>69.620777777777775</v>
      </c>
      <c r="AJ415" s="24">
        <v>69.667074074074065</v>
      </c>
      <c r="AK415" s="38">
        <v>-0.80601536297706389</v>
      </c>
      <c r="AL415" s="38">
        <v>-0.8105232788764738</v>
      </c>
    </row>
    <row r="416" spans="1:38" x14ac:dyDescent="0.15">
      <c r="A416" t="str">
        <v>U1588B-12-5</v>
      </c>
      <c r="B416">
        <v>97.34</v>
      </c>
      <c r="C416" t="str">
        <v>U1588A-8-6</v>
      </c>
      <c r="D416" s="31">
        <v>66.67</v>
      </c>
      <c r="E416" s="29">
        <v>147</v>
      </c>
      <c r="F416" s="29">
        <v>152</v>
      </c>
      <c r="G416" s="24">
        <v>68.14</v>
      </c>
      <c r="H416" s="24">
        <v>68.19</v>
      </c>
      <c r="I416" s="24">
        <v>68.14</v>
      </c>
      <c r="J416" s="24">
        <v>68.19</v>
      </c>
      <c r="K416" s="18">
        <v>0</v>
      </c>
      <c r="L416" s="18">
        <v>0</v>
      </c>
      <c r="T416" t="str">
        <v>U1588A-8</v>
      </c>
      <c r="U416" s="24">
        <v>0.92502434274586176</v>
      </c>
      <c r="V416" s="24">
        <v>0.92592592592592593</v>
      </c>
      <c r="W416" s="29">
        <v>59.2</v>
      </c>
      <c r="X416" s="24">
        <v>8.9399999999999977</v>
      </c>
      <c r="Y416" s="24">
        <v>8.9899999999999949</v>
      </c>
      <c r="Z416" s="24">
        <v>67.469717624148004</v>
      </c>
      <c r="AA416" s="24">
        <v>67.5159688412853</v>
      </c>
      <c r="AB416" s="24">
        <v>67.477777777777774</v>
      </c>
      <c r="AC416" s="24">
        <v>67.524074074074065</v>
      </c>
      <c r="AF416" s="24">
        <v>2.1429999999999998</v>
      </c>
      <c r="AG416" s="24">
        <v>69.612717624148004</v>
      </c>
      <c r="AH416" s="24">
        <v>69.658968841285301</v>
      </c>
      <c r="AI416" s="24">
        <v>69.620777777777775</v>
      </c>
      <c r="AJ416" s="24">
        <v>69.667074074074065</v>
      </c>
      <c r="AK416" s="38">
        <v>-0.80601536297706389</v>
      </c>
      <c r="AL416" s="38">
        <v>-0.8105232788764738</v>
      </c>
    </row>
    <row r="417" spans="1:38" x14ac:dyDescent="0.15">
      <c r="A417" t="str">
        <v>U1588B-12-CC</v>
      </c>
      <c r="B417">
        <v>98.69</v>
      </c>
      <c r="C417" t="str">
        <v>U1588A-8-7</v>
      </c>
      <c r="D417" s="31">
        <v>68.19</v>
      </c>
      <c r="E417" s="29">
        <v>0</v>
      </c>
      <c r="F417" s="29">
        <v>5</v>
      </c>
      <c r="G417" s="24">
        <v>68.19</v>
      </c>
      <c r="H417" s="24">
        <v>68.239999999999995</v>
      </c>
      <c r="I417" s="24">
        <v>68.19</v>
      </c>
      <c r="J417" s="24">
        <v>68.239999999999995</v>
      </c>
      <c r="K417" s="18">
        <v>0</v>
      </c>
      <c r="L417" s="18">
        <v>0</v>
      </c>
      <c r="T417" t="str">
        <v>U1588A-8</v>
      </c>
      <c r="U417" s="24">
        <v>0.92502434274586176</v>
      </c>
      <c r="V417" s="24">
        <v>0.92592592592592593</v>
      </c>
      <c r="W417" s="29">
        <v>59.2</v>
      </c>
      <c r="X417" s="24">
        <v>8.9899999999999949</v>
      </c>
      <c r="Y417" s="24">
        <v>9.039999999999992</v>
      </c>
      <c r="Z417" s="24">
        <v>67.5159688412853</v>
      </c>
      <c r="AA417" s="24">
        <v>67.562220058422582</v>
      </c>
      <c r="AB417" s="24">
        <v>67.524074074074065</v>
      </c>
      <c r="AC417" s="24">
        <v>67.57037037037037</v>
      </c>
      <c r="AF417" s="24">
        <v>2.1429999999999998</v>
      </c>
      <c r="AG417" s="24">
        <v>69.658968841285301</v>
      </c>
      <c r="AH417" s="24">
        <v>69.705220058422583</v>
      </c>
      <c r="AI417" s="24">
        <v>69.667074074074065</v>
      </c>
      <c r="AJ417" s="24">
        <v>69.71337037037037</v>
      </c>
      <c r="AK417" s="38">
        <v>-0.8105232788764738</v>
      </c>
      <c r="AL417" s="38">
        <v>-0.81503119477872588</v>
      </c>
    </row>
    <row r="418" spans="1:38" x14ac:dyDescent="0.15">
      <c r="A418" t="str">
        <v>U1588B-13-1</v>
      </c>
      <c r="B418">
        <v>96.3</v>
      </c>
      <c r="C418" t="str">
        <v>U1588A-8-7</v>
      </c>
      <c r="D418" s="31">
        <v>68.19</v>
      </c>
      <c r="E418" s="29">
        <v>75</v>
      </c>
      <c r="F418" s="29">
        <v>75</v>
      </c>
      <c r="G418" s="24">
        <v>68.94</v>
      </c>
      <c r="H418" s="24">
        <v>68.94</v>
      </c>
      <c r="I418" s="24">
        <v>68.94</v>
      </c>
      <c r="J418" s="24">
        <v>68.94</v>
      </c>
      <c r="K418" s="18">
        <v>0</v>
      </c>
      <c r="L418" s="18">
        <v>0</v>
      </c>
      <c r="T418" t="str">
        <v>U1588A-8</v>
      </c>
      <c r="U418" s="24">
        <v>0.92502434274586176</v>
      </c>
      <c r="V418" s="24">
        <v>0.92592592592592593</v>
      </c>
      <c r="W418" s="29">
        <v>59.2</v>
      </c>
      <c r="X418" s="24">
        <v>9.7399999999999949</v>
      </c>
      <c r="Y418" s="24">
        <v>9.7399999999999949</v>
      </c>
      <c r="Z418" s="24">
        <v>68.209737098344689</v>
      </c>
      <c r="AA418" s="24">
        <v>68.209737098344689</v>
      </c>
      <c r="AB418" s="24">
        <v>68.218518518518522</v>
      </c>
      <c r="AC418" s="24">
        <v>68.218518518518522</v>
      </c>
      <c r="AF418" s="24">
        <v>2.1429999999999998</v>
      </c>
      <c r="AG418" s="24">
        <v>70.35273709834469</v>
      </c>
      <c r="AH418" s="24">
        <v>70.35273709834469</v>
      </c>
      <c r="AI418" s="24">
        <v>70.361518518518523</v>
      </c>
      <c r="AJ418" s="24">
        <v>70.361518518518523</v>
      </c>
      <c r="AK418" s="38">
        <v>-0.87814201738325437</v>
      </c>
      <c r="AL418" s="38">
        <v>-0.87814201738325437</v>
      </c>
    </row>
    <row r="419" spans="1:38" x14ac:dyDescent="0.15">
      <c r="A419" t="str">
        <v>U1588B-13-2</v>
      </c>
      <c r="B419">
        <v>97.75</v>
      </c>
      <c r="C419" t="str">
        <v>U1588A-8-CC</v>
      </c>
      <c r="D419" s="31">
        <v>69.16</v>
      </c>
      <c r="E419" s="29">
        <v>24</v>
      </c>
      <c r="F419" s="29">
        <v>31</v>
      </c>
      <c r="G419" s="24">
        <v>69.399999999999991</v>
      </c>
      <c r="H419" s="24">
        <v>69.47</v>
      </c>
      <c r="I419" s="24">
        <v>69.400000000000006</v>
      </c>
      <c r="J419" s="24">
        <v>69.47</v>
      </c>
      <c r="K419" s="18">
        <v>1.4210854715202004E-14</v>
      </c>
      <c r="L419" s="18">
        <v>0</v>
      </c>
      <c r="T419" t="str">
        <v>U1588A-8</v>
      </c>
      <c r="U419" s="24">
        <v>0.92502434274586176</v>
      </c>
      <c r="V419" s="24">
        <v>0.92592592592592593</v>
      </c>
      <c r="W419" s="29">
        <v>59.2</v>
      </c>
      <c r="X419" s="24">
        <v>10.200000000000003</v>
      </c>
      <c r="Y419" s="24">
        <v>10.269999999999996</v>
      </c>
      <c r="Z419" s="24">
        <v>68.635248296007802</v>
      </c>
      <c r="AA419" s="24">
        <v>68.7</v>
      </c>
      <c r="AB419" s="24">
        <v>68.644444444444446</v>
      </c>
      <c r="AC419" s="24">
        <v>68.709259259259255</v>
      </c>
      <c r="AF419" s="24">
        <v>2.1429999999999998</v>
      </c>
      <c r="AG419" s="24">
        <v>70.778248296007803</v>
      </c>
      <c r="AH419" s="24">
        <v>70.843000000000004</v>
      </c>
      <c r="AI419" s="24">
        <v>70.787444444444446</v>
      </c>
      <c r="AJ419" s="24">
        <v>70.852259259259256</v>
      </c>
      <c r="AK419" s="38">
        <v>-0.91961484366436252</v>
      </c>
      <c r="AL419" s="38">
        <v>-0.9259259259252417</v>
      </c>
    </row>
    <row r="420" spans="1:38" x14ac:dyDescent="0.15">
      <c r="A420" t="str">
        <v>U1588B-13-3</v>
      </c>
      <c r="B420">
        <v>99.21</v>
      </c>
      <c r="C420" t="str">
        <v>U1588A-8-CC</v>
      </c>
      <c r="D420" s="31">
        <v>69.16</v>
      </c>
      <c r="E420" s="29">
        <v>24</v>
      </c>
      <c r="F420" s="29">
        <v>31</v>
      </c>
      <c r="G420" s="24">
        <v>69.399999999999991</v>
      </c>
      <c r="H420" s="24">
        <v>69.47</v>
      </c>
      <c r="I420" s="24">
        <v>69.400000000000006</v>
      </c>
      <c r="J420" s="24">
        <v>69.47</v>
      </c>
      <c r="K420" s="18">
        <v>1.4210854715202004E-14</v>
      </c>
      <c r="L420" s="18">
        <v>0</v>
      </c>
      <c r="T420" t="str">
        <v>U1588A-8</v>
      </c>
      <c r="U420" s="24">
        <v>0.92502434274586176</v>
      </c>
      <c r="V420" s="24">
        <v>0.92592592592592593</v>
      </c>
      <c r="W420" s="29">
        <v>59.2</v>
      </c>
      <c r="X420" s="24">
        <v>10.200000000000003</v>
      </c>
      <c r="Y420" s="24">
        <v>10.269999999999996</v>
      </c>
      <c r="Z420" s="24">
        <v>68.635248296007802</v>
      </c>
      <c r="AA420" s="24">
        <v>68.7</v>
      </c>
      <c r="AB420" s="24">
        <v>68.644444444444446</v>
      </c>
      <c r="AC420" s="24">
        <v>68.709259259259255</v>
      </c>
      <c r="AF420" s="24">
        <v>2.1429999999999998</v>
      </c>
      <c r="AG420" s="24">
        <v>70.778248296007803</v>
      </c>
      <c r="AH420" s="24">
        <v>70.843000000000004</v>
      </c>
      <c r="AI420" s="24">
        <v>70.787444444444446</v>
      </c>
      <c r="AJ420" s="24">
        <v>70.852259259259256</v>
      </c>
      <c r="AK420" s="38">
        <v>-0.91961484366436252</v>
      </c>
      <c r="AL420" s="38">
        <v>-0.9259259259252417</v>
      </c>
    </row>
    <row r="421" spans="1:38" x14ac:dyDescent="0.15">
      <c r="A421" t="str">
        <v>U1588B-13-4</v>
      </c>
      <c r="B421">
        <v>100.67</v>
      </c>
      <c r="C421" t="str">
        <v>U1588A-8-CC</v>
      </c>
      <c r="D421" s="31">
        <v>69.16</v>
      </c>
      <c r="E421" s="29">
        <v>24</v>
      </c>
      <c r="F421" s="29">
        <v>31</v>
      </c>
      <c r="G421" s="24">
        <v>69.399999999999991</v>
      </c>
      <c r="H421" s="24">
        <v>69.47</v>
      </c>
      <c r="I421" s="24">
        <v>69.400000000000006</v>
      </c>
      <c r="J421" s="24">
        <v>69.47</v>
      </c>
      <c r="K421" s="18">
        <v>1.4210854715202004E-14</v>
      </c>
      <c r="L421" s="18">
        <v>0</v>
      </c>
      <c r="T421" t="str">
        <v>U1588A-8</v>
      </c>
      <c r="U421" s="24">
        <v>0.92502434274586176</v>
      </c>
      <c r="V421" s="24">
        <v>0.92592592592592593</v>
      </c>
      <c r="W421" s="29">
        <v>59.2</v>
      </c>
      <c r="X421" s="24">
        <v>10.200000000000003</v>
      </c>
      <c r="Y421" s="24">
        <v>10.269999999999996</v>
      </c>
      <c r="Z421" s="24">
        <v>68.635248296007802</v>
      </c>
      <c r="AA421" s="24">
        <v>68.7</v>
      </c>
      <c r="AB421" s="24">
        <v>68.644444444444446</v>
      </c>
      <c r="AC421" s="24">
        <v>68.709259259259255</v>
      </c>
      <c r="AF421" s="24">
        <v>2.1429999999999998</v>
      </c>
      <c r="AG421" s="24">
        <v>70.778248296007803</v>
      </c>
      <c r="AH421" s="24">
        <v>70.843000000000004</v>
      </c>
      <c r="AI421" s="24">
        <v>70.787444444444446</v>
      </c>
      <c r="AJ421" s="24">
        <v>70.852259259259256</v>
      </c>
      <c r="AK421" s="38">
        <v>-0.91961484366436252</v>
      </c>
      <c r="AL421" s="38">
        <v>-0.9259259259252417</v>
      </c>
    </row>
    <row r="422" spans="1:38" x14ac:dyDescent="0.15">
      <c r="A422" t="str">
        <v>U1588B-13-5</v>
      </c>
      <c r="B422">
        <v>102.02</v>
      </c>
      <c r="C422" t="str">
        <v>U1588A-8-CC</v>
      </c>
      <c r="D422" s="31">
        <v>69.16</v>
      </c>
      <c r="E422" s="29">
        <v>24</v>
      </c>
      <c r="F422" s="29">
        <v>31</v>
      </c>
      <c r="G422" s="24">
        <v>69.399999999999991</v>
      </c>
      <c r="H422" s="24">
        <v>69.47</v>
      </c>
      <c r="I422" s="24">
        <v>69.400000000000006</v>
      </c>
      <c r="J422" s="24">
        <v>69.47</v>
      </c>
      <c r="K422" s="18">
        <v>1.4210854715202004E-14</v>
      </c>
      <c r="L422" s="18">
        <v>0</v>
      </c>
      <c r="T422" t="str">
        <v>U1588A-8</v>
      </c>
      <c r="U422" s="24">
        <v>0.92502434274586176</v>
      </c>
      <c r="V422" s="24">
        <v>0.92592592592592593</v>
      </c>
      <c r="W422" s="29">
        <v>59.2</v>
      </c>
      <c r="X422" s="24">
        <v>10.200000000000003</v>
      </c>
      <c r="Y422" s="24">
        <v>10.269999999999996</v>
      </c>
      <c r="Z422" s="24">
        <v>68.635248296007802</v>
      </c>
      <c r="AA422" s="24">
        <v>68.7</v>
      </c>
      <c r="AB422" s="24">
        <v>68.644444444444446</v>
      </c>
      <c r="AC422" s="24">
        <v>68.709259259259255</v>
      </c>
      <c r="AF422" s="24">
        <v>2.1429999999999998</v>
      </c>
      <c r="AG422" s="24">
        <v>70.778248296007803</v>
      </c>
      <c r="AH422" s="24">
        <v>70.843000000000004</v>
      </c>
      <c r="AI422" s="24">
        <v>70.787444444444446</v>
      </c>
      <c r="AJ422" s="24">
        <v>70.852259259259256</v>
      </c>
      <c r="AK422" s="38">
        <v>-0.91961484366436252</v>
      </c>
      <c r="AL422" s="38">
        <v>-0.9259259259252417</v>
      </c>
    </row>
    <row r="423" spans="1:38" x14ac:dyDescent="0.15">
      <c r="A423" t="str">
        <v>U1588B-13-CC</v>
      </c>
      <c r="B423">
        <v>102.54</v>
      </c>
      <c r="C423" t="str">
        <v>U1588A-8-CC</v>
      </c>
      <c r="D423" s="31">
        <v>69.16</v>
      </c>
      <c r="E423" s="29">
        <v>24</v>
      </c>
      <c r="F423" s="29">
        <v>31</v>
      </c>
      <c r="G423" s="24">
        <v>69.399999999999991</v>
      </c>
      <c r="H423" s="24">
        <v>69.47</v>
      </c>
      <c r="I423" s="24">
        <v>69.400000000000006</v>
      </c>
      <c r="J423" s="24">
        <v>69.47</v>
      </c>
      <c r="K423" s="18">
        <v>1.4210854715202004E-14</v>
      </c>
      <c r="L423" s="18">
        <v>0</v>
      </c>
      <c r="T423" t="str">
        <v>U1588A-8</v>
      </c>
      <c r="U423" s="24">
        <v>0.92502434274586176</v>
      </c>
      <c r="V423" s="24">
        <v>0.92592592592592593</v>
      </c>
      <c r="W423" s="29">
        <v>59.2</v>
      </c>
      <c r="X423" s="24">
        <v>10.200000000000003</v>
      </c>
      <c r="Y423" s="24">
        <v>10.269999999999996</v>
      </c>
      <c r="Z423" s="24">
        <v>68.635248296007802</v>
      </c>
      <c r="AA423" s="24">
        <v>68.7</v>
      </c>
      <c r="AB423" s="24">
        <v>68.644444444444446</v>
      </c>
      <c r="AC423" s="24">
        <v>68.709259259259255</v>
      </c>
      <c r="AF423" s="24">
        <v>2.1429999999999998</v>
      </c>
      <c r="AG423" s="24">
        <v>70.778248296007803</v>
      </c>
      <c r="AH423" s="24">
        <v>70.843000000000004</v>
      </c>
      <c r="AI423" s="24">
        <v>70.787444444444446</v>
      </c>
      <c r="AJ423" s="24">
        <v>70.852259259259256</v>
      </c>
      <c r="AK423" s="38">
        <v>-0.91961484366436252</v>
      </c>
      <c r="AL423" s="38">
        <v>-0.9259259259252417</v>
      </c>
    </row>
    <row r="424" spans="1:38" x14ac:dyDescent="0.15">
      <c r="A424" t="str">
        <v>U1588B-14-1</v>
      </c>
      <c r="B424">
        <v>101.2</v>
      </c>
      <c r="C424" t="str">
        <v>U1588A-8-CC</v>
      </c>
      <c r="D424" s="31">
        <v>69.16</v>
      </c>
      <c r="E424" s="29">
        <v>24</v>
      </c>
      <c r="F424" s="29">
        <v>31</v>
      </c>
      <c r="G424" s="24">
        <v>69.399999999999991</v>
      </c>
      <c r="H424" s="24">
        <v>69.47</v>
      </c>
      <c r="I424" s="24">
        <v>69.400000000000006</v>
      </c>
      <c r="J424" s="24">
        <v>69.47</v>
      </c>
      <c r="K424" s="18">
        <v>1.4210854715202004E-14</v>
      </c>
      <c r="L424" s="18">
        <v>0</v>
      </c>
      <c r="T424" t="str">
        <v>U1588A-8</v>
      </c>
      <c r="U424" s="24">
        <v>0.92502434274586176</v>
      </c>
      <c r="V424" s="24">
        <v>0.92592592592592593</v>
      </c>
      <c r="W424" s="29">
        <v>59.2</v>
      </c>
      <c r="X424" s="24">
        <v>10.200000000000003</v>
      </c>
      <c r="Y424" s="24">
        <v>10.269999999999996</v>
      </c>
      <c r="Z424" s="24">
        <v>68.635248296007802</v>
      </c>
      <c r="AA424" s="24">
        <v>68.7</v>
      </c>
      <c r="AB424" s="24">
        <v>68.644444444444446</v>
      </c>
      <c r="AC424" s="24">
        <v>68.709259259259255</v>
      </c>
      <c r="AF424" s="24">
        <v>2.1429999999999998</v>
      </c>
      <c r="AG424" s="24">
        <v>70.778248296007803</v>
      </c>
      <c r="AH424" s="24">
        <v>70.843000000000004</v>
      </c>
      <c r="AI424" s="24">
        <v>70.787444444444446</v>
      </c>
      <c r="AJ424" s="24">
        <v>70.852259259259256</v>
      </c>
      <c r="AK424" s="38">
        <v>-0.91961484366436252</v>
      </c>
      <c r="AL424" s="38">
        <v>-0.9259259259252417</v>
      </c>
    </row>
    <row r="425" spans="1:38" x14ac:dyDescent="0.15">
      <c r="A425" t="str">
        <v>U1588B-14-2</v>
      </c>
      <c r="B425">
        <v>102.66</v>
      </c>
      <c r="C425" t="str">
        <v>U1588A-8-CC</v>
      </c>
      <c r="D425" s="31">
        <v>69.16</v>
      </c>
      <c r="E425" s="29">
        <v>24</v>
      </c>
      <c r="F425" s="29">
        <v>31</v>
      </c>
      <c r="G425" s="24">
        <v>69.399999999999991</v>
      </c>
      <c r="H425" s="24">
        <v>69.47</v>
      </c>
      <c r="I425" s="24">
        <v>69.400000000000006</v>
      </c>
      <c r="J425" s="24">
        <v>69.47</v>
      </c>
      <c r="K425" s="18">
        <v>1.4210854715202004E-14</v>
      </c>
      <c r="L425" s="18">
        <v>0</v>
      </c>
      <c r="T425" t="str">
        <v>U1588A-8</v>
      </c>
      <c r="U425" s="24">
        <v>0.92502434274586176</v>
      </c>
      <c r="V425" s="24">
        <v>0.92592592592592593</v>
      </c>
      <c r="W425" s="29">
        <v>59.2</v>
      </c>
      <c r="X425" s="24">
        <v>10.200000000000003</v>
      </c>
      <c r="Y425" s="24">
        <v>10.269999999999996</v>
      </c>
      <c r="Z425" s="24">
        <v>68.635248296007802</v>
      </c>
      <c r="AA425" s="24">
        <v>68.7</v>
      </c>
      <c r="AB425" s="24">
        <v>68.644444444444446</v>
      </c>
      <c r="AC425" s="24">
        <v>68.709259259259255</v>
      </c>
      <c r="AF425" s="24">
        <v>2.1429999999999998</v>
      </c>
      <c r="AG425" s="24">
        <v>70.778248296007803</v>
      </c>
      <c r="AH425" s="24">
        <v>70.843000000000004</v>
      </c>
      <c r="AI425" s="24">
        <v>70.787444444444446</v>
      </c>
      <c r="AJ425" s="24">
        <v>70.852259259259256</v>
      </c>
      <c r="AK425" s="38">
        <v>-0.91961484366436252</v>
      </c>
      <c r="AL425" s="38">
        <v>-0.9259259259252417</v>
      </c>
    </row>
    <row r="426" spans="1:38" x14ac:dyDescent="0.15">
      <c r="A426" t="str">
        <v>U1588B-14-3</v>
      </c>
      <c r="B426">
        <v>104.12</v>
      </c>
      <c r="C426" t="str">
        <v>U1588A-8-CC</v>
      </c>
      <c r="D426" s="31">
        <v>69.16</v>
      </c>
      <c r="E426" s="29">
        <v>24</v>
      </c>
      <c r="F426" s="29">
        <v>31</v>
      </c>
      <c r="G426" s="24">
        <v>69.399999999999991</v>
      </c>
      <c r="H426" s="24">
        <v>69.47</v>
      </c>
      <c r="I426" s="24">
        <v>69.400000000000006</v>
      </c>
      <c r="J426" s="24">
        <v>69.47</v>
      </c>
      <c r="K426" s="18">
        <v>1.4210854715202004E-14</v>
      </c>
      <c r="L426" s="18">
        <v>0</v>
      </c>
      <c r="T426" t="str">
        <v>U1588A-8</v>
      </c>
      <c r="U426" s="24">
        <v>0.92502434274586176</v>
      </c>
      <c r="V426" s="24">
        <v>0.92592592592592593</v>
      </c>
      <c r="W426" s="29">
        <v>59.2</v>
      </c>
      <c r="X426" s="24">
        <v>10.200000000000003</v>
      </c>
      <c r="Y426" s="24">
        <v>10.269999999999996</v>
      </c>
      <c r="Z426" s="24">
        <v>68.635248296007802</v>
      </c>
      <c r="AA426" s="24">
        <v>68.7</v>
      </c>
      <c r="AB426" s="24">
        <v>68.644444444444446</v>
      </c>
      <c r="AC426" s="24">
        <v>68.709259259259255</v>
      </c>
      <c r="AF426" s="24">
        <v>2.1429999999999998</v>
      </c>
      <c r="AG426" s="24">
        <v>70.778248296007803</v>
      </c>
      <c r="AH426" s="24">
        <v>70.843000000000004</v>
      </c>
      <c r="AI426" s="24">
        <v>70.787444444444446</v>
      </c>
      <c r="AJ426" s="24">
        <v>70.852259259259256</v>
      </c>
      <c r="AK426" s="38">
        <v>-0.91961484366436252</v>
      </c>
      <c r="AL426" s="38">
        <v>-0.9259259259252417</v>
      </c>
    </row>
    <row r="427" spans="1:38" x14ac:dyDescent="0.15">
      <c r="A427" t="str">
        <v>U1588B-14-4</v>
      </c>
      <c r="B427">
        <v>105.57</v>
      </c>
      <c r="C427" t="str">
        <v>U1588A-8-CC</v>
      </c>
      <c r="D427" s="31">
        <v>69.16</v>
      </c>
      <c r="E427" s="29">
        <v>24</v>
      </c>
      <c r="F427" s="29">
        <v>31</v>
      </c>
      <c r="G427" s="24">
        <v>69.399999999999991</v>
      </c>
      <c r="H427" s="24">
        <v>69.47</v>
      </c>
      <c r="I427" s="24">
        <v>69.400000000000006</v>
      </c>
      <c r="J427" s="24">
        <v>69.47</v>
      </c>
      <c r="K427" s="18">
        <v>1.4210854715202004E-14</v>
      </c>
      <c r="L427" s="18">
        <v>0</v>
      </c>
      <c r="T427" t="str">
        <v>U1588A-8</v>
      </c>
      <c r="U427" s="24">
        <v>0.92502434274586176</v>
      </c>
      <c r="V427" s="24">
        <v>0.92592592592592593</v>
      </c>
      <c r="W427" s="29">
        <v>59.2</v>
      </c>
      <c r="X427" s="24">
        <v>10.200000000000003</v>
      </c>
      <c r="Y427" s="24">
        <v>10.269999999999996</v>
      </c>
      <c r="Z427" s="24">
        <v>68.635248296007802</v>
      </c>
      <c r="AA427" s="24">
        <v>68.7</v>
      </c>
      <c r="AB427" s="24">
        <v>68.644444444444446</v>
      </c>
      <c r="AC427" s="24">
        <v>68.709259259259255</v>
      </c>
      <c r="AF427" s="24">
        <v>2.1429999999999998</v>
      </c>
      <c r="AG427" s="24">
        <v>70.778248296007803</v>
      </c>
      <c r="AH427" s="24">
        <v>70.843000000000004</v>
      </c>
      <c r="AI427" s="24">
        <v>70.787444444444446</v>
      </c>
      <c r="AJ427" s="24">
        <v>70.852259259259256</v>
      </c>
      <c r="AK427" s="38">
        <v>-0.91961484366436252</v>
      </c>
      <c r="AL427" s="38">
        <v>-0.9259259259252417</v>
      </c>
    </row>
    <row r="428" spans="1:38" x14ac:dyDescent="0.15">
      <c r="A428" t="str">
        <v>U1588B-14-5</v>
      </c>
      <c r="B428">
        <v>107.03</v>
      </c>
      <c r="C428" t="str">
        <v>U1588A-8-CC</v>
      </c>
      <c r="D428" s="31">
        <v>69.16</v>
      </c>
      <c r="E428" s="29">
        <v>24</v>
      </c>
      <c r="F428" s="29">
        <v>31</v>
      </c>
      <c r="G428" s="24">
        <v>69.399999999999991</v>
      </c>
      <c r="H428" s="24">
        <v>69.47</v>
      </c>
      <c r="I428" s="24">
        <v>69.400000000000006</v>
      </c>
      <c r="J428" s="24">
        <v>69.47</v>
      </c>
      <c r="K428" s="18">
        <v>1.4210854715202004E-14</v>
      </c>
      <c r="L428" s="18">
        <v>0</v>
      </c>
      <c r="T428" t="str">
        <v>U1588A-8</v>
      </c>
      <c r="U428" s="24">
        <v>0.92502434274586176</v>
      </c>
      <c r="V428" s="24">
        <v>0.92592592592592593</v>
      </c>
      <c r="W428" s="29">
        <v>59.2</v>
      </c>
      <c r="X428" s="24">
        <v>10.200000000000003</v>
      </c>
      <c r="Y428" s="24">
        <v>10.269999999999996</v>
      </c>
      <c r="Z428" s="24">
        <v>68.635248296007802</v>
      </c>
      <c r="AA428" s="24">
        <v>68.7</v>
      </c>
      <c r="AB428" s="24">
        <v>68.644444444444446</v>
      </c>
      <c r="AC428" s="24">
        <v>68.709259259259255</v>
      </c>
      <c r="AF428" s="24">
        <v>2.1429999999999998</v>
      </c>
      <c r="AG428" s="24">
        <v>70.778248296007803</v>
      </c>
      <c r="AH428" s="24">
        <v>70.843000000000004</v>
      </c>
      <c r="AI428" s="24">
        <v>70.787444444444446</v>
      </c>
      <c r="AJ428" s="24">
        <v>70.852259259259256</v>
      </c>
      <c r="AK428" s="38">
        <v>-0.91961484366436252</v>
      </c>
      <c r="AL428" s="38">
        <v>-0.9259259259252417</v>
      </c>
    </row>
    <row r="429" spans="1:38" x14ac:dyDescent="0.15">
      <c r="A429" t="str">
        <v>U1588B-14-6</v>
      </c>
      <c r="B429">
        <v>108.27</v>
      </c>
      <c r="C429" t="str">
        <v>U1588A-9-1</v>
      </c>
      <c r="D429" s="31">
        <v>68.7</v>
      </c>
      <c r="E429" s="29">
        <v>73</v>
      </c>
      <c r="F429" s="29">
        <v>73</v>
      </c>
      <c r="G429" s="24">
        <v>69.430000000000007</v>
      </c>
      <c r="H429" s="24">
        <v>69.430000000000007</v>
      </c>
      <c r="I429" s="24">
        <v>69.430000000000007</v>
      </c>
      <c r="J429" s="24">
        <v>69.430000000000007</v>
      </c>
      <c r="K429" s="18">
        <v>0</v>
      </c>
      <c r="L429" s="18">
        <v>0</v>
      </c>
      <c r="T429" t="str">
        <v>U1588A-9</v>
      </c>
      <c r="U429" s="24">
        <v>0.93320235756385073</v>
      </c>
      <c r="V429" s="24">
        <v>0.93457943925233644</v>
      </c>
      <c r="W429" s="29">
        <v>68.7</v>
      </c>
      <c r="X429" s="24">
        <v>0.73000000000000398</v>
      </c>
      <c r="Y429" s="24">
        <v>0.73000000000000398</v>
      </c>
      <c r="Z429" s="24">
        <v>69.38123772102162</v>
      </c>
      <c r="AA429" s="24">
        <v>69.38123772102162</v>
      </c>
      <c r="AB429" s="24">
        <v>69.382242990654206</v>
      </c>
      <c r="AC429" s="24">
        <v>69.382242990654206</v>
      </c>
      <c r="AF429" s="24">
        <v>3.4769999999999999</v>
      </c>
      <c r="AG429" s="24">
        <v>72.858237721021624</v>
      </c>
      <c r="AH429" s="24">
        <v>72.858237721021624</v>
      </c>
      <c r="AI429" s="24">
        <v>72.859242990654209</v>
      </c>
      <c r="AJ429" s="24">
        <v>72.859242990654209</v>
      </c>
      <c r="AK429" s="38">
        <v>-0.10052696325857369</v>
      </c>
      <c r="AL429" s="38">
        <v>-0.10052696325857369</v>
      </c>
    </row>
    <row r="430" spans="1:38" x14ac:dyDescent="0.15">
      <c r="A430" t="str">
        <v>U1588B-14-CC</v>
      </c>
      <c r="B430">
        <v>108.79</v>
      </c>
      <c r="C430" t="str">
        <v>U1588A-9-2</v>
      </c>
      <c r="D430" s="31">
        <v>70.13</v>
      </c>
      <c r="E430" s="29">
        <v>75</v>
      </c>
      <c r="F430" s="29">
        <v>75</v>
      </c>
      <c r="G430" s="24">
        <v>70.88</v>
      </c>
      <c r="H430" s="24">
        <v>70.88</v>
      </c>
      <c r="I430" s="24">
        <v>70.88</v>
      </c>
      <c r="J430" s="24">
        <v>70.88</v>
      </c>
      <c r="K430" s="18">
        <v>0</v>
      </c>
      <c r="L430" s="18">
        <v>0</v>
      </c>
      <c r="T430" t="str">
        <v>U1588A-9</v>
      </c>
      <c r="U430" s="24">
        <v>0.93320235756385073</v>
      </c>
      <c r="V430" s="24">
        <v>0.93457943925233644</v>
      </c>
      <c r="W430" s="29">
        <v>68.7</v>
      </c>
      <c r="X430" s="24">
        <v>2.1799999999999926</v>
      </c>
      <c r="Y430" s="24">
        <v>2.1799999999999926</v>
      </c>
      <c r="Z430" s="24">
        <v>70.734381139489187</v>
      </c>
      <c r="AA430" s="24">
        <v>70.734381139489187</v>
      </c>
      <c r="AB430" s="24">
        <v>70.737383177570095</v>
      </c>
      <c r="AC430" s="24">
        <v>70.737383177570095</v>
      </c>
      <c r="AF430" s="24">
        <v>3.4769999999999999</v>
      </c>
      <c r="AG430" s="24">
        <v>74.211381139489191</v>
      </c>
      <c r="AH430" s="24">
        <v>74.211381139489191</v>
      </c>
      <c r="AI430" s="24">
        <v>74.214383177570099</v>
      </c>
      <c r="AJ430" s="24">
        <v>74.214383177570099</v>
      </c>
      <c r="AK430" s="38">
        <v>-0.30020380809077096</v>
      </c>
      <c r="AL430" s="38">
        <v>-0.30020380809077096</v>
      </c>
    </row>
    <row r="431" spans="1:38" x14ac:dyDescent="0.15">
      <c r="A431" t="str">
        <v>U1588B-15-1</v>
      </c>
      <c r="B431">
        <v>106</v>
      </c>
      <c r="C431" t="str">
        <v>U1588A-9-3</v>
      </c>
      <c r="D431" s="31">
        <v>71.45</v>
      </c>
      <c r="E431" s="29">
        <v>10</v>
      </c>
      <c r="F431" s="29">
        <v>11</v>
      </c>
      <c r="G431" s="24">
        <v>71.55</v>
      </c>
      <c r="H431" s="24">
        <v>71.56</v>
      </c>
      <c r="I431" s="24">
        <v>71.55</v>
      </c>
      <c r="J431" s="24">
        <v>71.56</v>
      </c>
      <c r="K431" s="18">
        <v>0</v>
      </c>
      <c r="L431" s="18">
        <v>0</v>
      </c>
      <c r="T431" t="str">
        <v>U1588A-9</v>
      </c>
      <c r="U431" s="24">
        <v>0.93320235756385073</v>
      </c>
      <c r="V431" s="24">
        <v>0.93457943925233644</v>
      </c>
      <c r="W431" s="29">
        <v>68.7</v>
      </c>
      <c r="X431" s="24">
        <v>2.8499999999999943</v>
      </c>
      <c r="Y431" s="24">
        <v>2.8599999999999994</v>
      </c>
      <c r="Z431" s="24">
        <v>71.359626719056976</v>
      </c>
      <c r="AA431" s="24">
        <v>71.368958742632614</v>
      </c>
      <c r="AB431" s="24">
        <v>71.363551401869159</v>
      </c>
      <c r="AC431" s="24">
        <v>71.37289719626169</v>
      </c>
      <c r="AF431" s="24">
        <v>3.4769999999999999</v>
      </c>
      <c r="AG431" s="24">
        <v>74.83662671905698</v>
      </c>
      <c r="AH431" s="24">
        <v>74.845958742632618</v>
      </c>
      <c r="AI431" s="24">
        <v>74.840551401869163</v>
      </c>
      <c r="AJ431" s="24">
        <v>74.849897196261693</v>
      </c>
      <c r="AK431" s="38">
        <v>-0.39246828121832777</v>
      </c>
      <c r="AL431" s="38">
        <v>-0.39384536290754113</v>
      </c>
    </row>
    <row r="432" spans="1:38" x14ac:dyDescent="0.15">
      <c r="A432" t="str">
        <v>U1588B-15-2</v>
      </c>
      <c r="B432">
        <v>107.45</v>
      </c>
      <c r="C432" t="str">
        <v>U1588A-9-3</v>
      </c>
      <c r="D432" s="31">
        <v>71.45</v>
      </c>
      <c r="E432" s="29">
        <v>10</v>
      </c>
      <c r="F432" s="29">
        <v>10</v>
      </c>
      <c r="G432" s="24">
        <v>71.55</v>
      </c>
      <c r="H432" s="24">
        <v>71.55</v>
      </c>
      <c r="I432" s="24">
        <v>71.55</v>
      </c>
      <c r="J432" s="24">
        <v>71.55</v>
      </c>
      <c r="K432" s="18">
        <v>0</v>
      </c>
      <c r="L432" s="18">
        <v>0</v>
      </c>
      <c r="T432" t="str">
        <v>U1588A-9</v>
      </c>
      <c r="U432" s="24">
        <v>0.93320235756385073</v>
      </c>
      <c r="V432" s="24">
        <v>0.93457943925233644</v>
      </c>
      <c r="W432" s="29">
        <v>68.7</v>
      </c>
      <c r="X432" s="24">
        <v>2.8499999999999943</v>
      </c>
      <c r="Y432" s="24">
        <v>2.8499999999999943</v>
      </c>
      <c r="Z432" s="24">
        <v>71.359626719056976</v>
      </c>
      <c r="AA432" s="24">
        <v>71.359626719056976</v>
      </c>
      <c r="AB432" s="24">
        <v>71.363551401869159</v>
      </c>
      <c r="AC432" s="24">
        <v>71.363551401869159</v>
      </c>
      <c r="AF432" s="24">
        <v>3.4769999999999999</v>
      </c>
      <c r="AG432" s="24">
        <v>74.83662671905698</v>
      </c>
      <c r="AH432" s="24">
        <v>74.83662671905698</v>
      </c>
      <c r="AI432" s="24">
        <v>74.840551401869163</v>
      </c>
      <c r="AJ432" s="24">
        <v>74.840551401869163</v>
      </c>
      <c r="AK432" s="38">
        <v>-0.39246828121832777</v>
      </c>
      <c r="AL432" s="38">
        <v>-0.39246828121832777</v>
      </c>
    </row>
    <row r="433" spans="1:38" x14ac:dyDescent="0.15">
      <c r="A433" t="str">
        <v>U1588B-15-3</v>
      </c>
      <c r="B433">
        <v>108.91</v>
      </c>
      <c r="C433" t="str">
        <v>U1588A-9-3</v>
      </c>
      <c r="D433" s="31">
        <v>71.45</v>
      </c>
      <c r="E433" s="29">
        <v>75</v>
      </c>
      <c r="F433" s="29">
        <v>75</v>
      </c>
      <c r="G433" s="24">
        <v>72.2</v>
      </c>
      <c r="H433" s="24">
        <v>72.2</v>
      </c>
      <c r="I433" s="24">
        <v>72.2</v>
      </c>
      <c r="J433" s="24">
        <v>72.2</v>
      </c>
      <c r="K433" s="18">
        <v>0</v>
      </c>
      <c r="L433" s="18">
        <v>0</v>
      </c>
      <c r="T433" t="str">
        <v>U1588A-9</v>
      </c>
      <c r="U433" s="24">
        <v>0.93320235756385073</v>
      </c>
      <c r="V433" s="24">
        <v>0.93457943925233644</v>
      </c>
      <c r="W433" s="29">
        <v>68.7</v>
      </c>
      <c r="X433" s="24">
        <v>3.5</v>
      </c>
      <c r="Y433" s="24">
        <v>3.5</v>
      </c>
      <c r="Z433" s="24">
        <v>71.966208251473475</v>
      </c>
      <c r="AA433" s="24">
        <v>71.966208251473475</v>
      </c>
      <c r="AB433" s="24">
        <v>71.971028037383178</v>
      </c>
      <c r="AC433" s="24">
        <v>71.971028037383178</v>
      </c>
      <c r="AF433" s="24">
        <v>3.4769999999999999</v>
      </c>
      <c r="AG433" s="24">
        <v>75.443208251473479</v>
      </c>
      <c r="AH433" s="24">
        <v>75.443208251473479</v>
      </c>
      <c r="AI433" s="24">
        <v>75.448028037383182</v>
      </c>
      <c r="AJ433" s="24">
        <v>75.448028037383182</v>
      </c>
      <c r="AK433" s="38">
        <v>-0.48197859097030005</v>
      </c>
      <c r="AL433" s="38">
        <v>-0.48197859097030005</v>
      </c>
    </row>
    <row r="434" spans="1:38" x14ac:dyDescent="0.15">
      <c r="A434" t="str">
        <v>U1588B-15-4</v>
      </c>
      <c r="B434">
        <v>110.37</v>
      </c>
      <c r="C434" t="str">
        <v>U1588A-9-3</v>
      </c>
      <c r="D434" s="31">
        <v>71.45</v>
      </c>
      <c r="E434" s="29">
        <v>120</v>
      </c>
      <c r="F434" s="29">
        <v>120</v>
      </c>
      <c r="G434" s="24">
        <v>72.650000000000006</v>
      </c>
      <c r="H434" s="24">
        <v>72.650000000000006</v>
      </c>
      <c r="I434" s="24">
        <v>72.650000000000006</v>
      </c>
      <c r="J434" s="24">
        <v>72.650000000000006</v>
      </c>
      <c r="K434" s="18">
        <v>0</v>
      </c>
      <c r="L434" s="18">
        <v>0</v>
      </c>
      <c r="T434" t="str">
        <v>U1588A-9</v>
      </c>
      <c r="U434" s="24">
        <v>0.93320235756385073</v>
      </c>
      <c r="V434" s="24">
        <v>0.93457943925233644</v>
      </c>
      <c r="W434" s="29">
        <v>68.7</v>
      </c>
      <c r="X434" s="24">
        <v>3.9500000000000028</v>
      </c>
      <c r="Y434" s="24">
        <v>3.9500000000000028</v>
      </c>
      <c r="Z434" s="24">
        <v>72.386149312377214</v>
      </c>
      <c r="AA434" s="24">
        <v>72.386149312377214</v>
      </c>
      <c r="AB434" s="24">
        <v>72.391588785046736</v>
      </c>
      <c r="AC434" s="24">
        <v>72.391588785046736</v>
      </c>
      <c r="AF434" s="24">
        <v>3.4769999999999999</v>
      </c>
      <c r="AG434" s="24">
        <v>75.863149312377217</v>
      </c>
      <c r="AH434" s="24">
        <v>75.863149312377217</v>
      </c>
      <c r="AI434" s="24">
        <v>75.86858878504674</v>
      </c>
      <c r="AJ434" s="24">
        <v>75.86858878504674</v>
      </c>
      <c r="AK434" s="38">
        <v>-0.54394726695221607</v>
      </c>
      <c r="AL434" s="38">
        <v>-0.54394726695221607</v>
      </c>
    </row>
    <row r="435" spans="1:38" x14ac:dyDescent="0.15">
      <c r="A435" t="str">
        <v>U1588B-15-5</v>
      </c>
      <c r="B435">
        <v>111.83</v>
      </c>
      <c r="C435" t="str">
        <v>U1588A-9-4</v>
      </c>
      <c r="D435" s="31">
        <v>72.78</v>
      </c>
      <c r="E435" s="29">
        <v>69</v>
      </c>
      <c r="F435" s="29">
        <v>71</v>
      </c>
      <c r="G435" s="24">
        <v>73.47</v>
      </c>
      <c r="H435" s="24">
        <v>73.489999999999995</v>
      </c>
      <c r="I435" s="24">
        <v>73.47</v>
      </c>
      <c r="J435" s="24">
        <v>73.489999999999995</v>
      </c>
      <c r="K435" s="18">
        <v>0</v>
      </c>
      <c r="L435" s="18">
        <v>0</v>
      </c>
      <c r="T435" t="str">
        <v>U1588A-9</v>
      </c>
      <c r="U435" s="24">
        <v>0.93320235756385073</v>
      </c>
      <c r="V435" s="24">
        <v>0.93457943925233644</v>
      </c>
      <c r="W435" s="29">
        <v>68.7</v>
      </c>
      <c r="X435" s="24">
        <v>4.769999999999996</v>
      </c>
      <c r="Y435" s="24">
        <v>4.789999999999992</v>
      </c>
      <c r="Z435" s="24">
        <v>73.151375245579572</v>
      </c>
      <c r="AA435" s="24">
        <v>73.170039292730834</v>
      </c>
      <c r="AB435" s="24">
        <v>73.157943925233639</v>
      </c>
      <c r="AC435" s="24">
        <v>73.176635514018685</v>
      </c>
      <c r="AF435" s="24">
        <v>3.4769999999999999</v>
      </c>
      <c r="AG435" s="24">
        <v>76.628375245579576</v>
      </c>
      <c r="AH435" s="24">
        <v>76.647039292730838</v>
      </c>
      <c r="AI435" s="24">
        <v>76.634943925233642</v>
      </c>
      <c r="AJ435" s="24">
        <v>76.653635514018688</v>
      </c>
      <c r="AK435" s="38">
        <v>-0.65686796540660453</v>
      </c>
      <c r="AL435" s="38">
        <v>-0.65962212878503124</v>
      </c>
    </row>
    <row r="436" spans="1:38" x14ac:dyDescent="0.15">
      <c r="A436" t="str">
        <v>U1588B-15-CC</v>
      </c>
      <c r="B436">
        <v>113.17</v>
      </c>
      <c r="C436" t="str">
        <v>U1588A-9-4</v>
      </c>
      <c r="D436" s="31">
        <v>72.78</v>
      </c>
      <c r="E436" s="29">
        <v>75</v>
      </c>
      <c r="F436" s="29">
        <v>75</v>
      </c>
      <c r="G436" s="24">
        <v>73.53</v>
      </c>
      <c r="H436" s="24">
        <v>73.53</v>
      </c>
      <c r="I436" s="24">
        <v>73.53</v>
      </c>
      <c r="J436" s="24">
        <v>73.53</v>
      </c>
      <c r="K436" s="18">
        <v>0</v>
      </c>
      <c r="L436" s="18">
        <v>0</v>
      </c>
      <c r="T436" t="str">
        <v>U1588A-9</v>
      </c>
      <c r="U436" s="24">
        <v>0.93320235756385073</v>
      </c>
      <c r="V436" s="24">
        <v>0.93457943925233644</v>
      </c>
      <c r="W436" s="29">
        <v>68.7</v>
      </c>
      <c r="X436" s="24">
        <v>4.8299999999999983</v>
      </c>
      <c r="Y436" s="24">
        <v>4.8299999999999983</v>
      </c>
      <c r="Z436" s="24">
        <v>73.207367387033401</v>
      </c>
      <c r="AA436" s="24">
        <v>73.207367387033401</v>
      </c>
      <c r="AB436" s="24">
        <v>73.214018691588791</v>
      </c>
      <c r="AC436" s="24">
        <v>73.214018691588791</v>
      </c>
      <c r="AF436" s="24">
        <v>3.4769999999999999</v>
      </c>
      <c r="AG436" s="24">
        <v>76.684367387033404</v>
      </c>
      <c r="AH436" s="24">
        <v>76.684367387033404</v>
      </c>
      <c r="AI436" s="24">
        <v>76.691018691588795</v>
      </c>
      <c r="AJ436" s="24">
        <v>76.691018691588795</v>
      </c>
      <c r="AK436" s="38">
        <v>-0.66513045553904249</v>
      </c>
      <c r="AL436" s="38">
        <v>-0.66513045553904249</v>
      </c>
    </row>
    <row r="437" spans="1:38" x14ac:dyDescent="0.15">
      <c r="A437" t="str">
        <v>U1588B-16-1</v>
      </c>
      <c r="B437">
        <v>110.9</v>
      </c>
      <c r="C437" t="str">
        <v>U1588A-9-5</v>
      </c>
      <c r="D437" s="31">
        <v>74.2</v>
      </c>
      <c r="E437" s="29">
        <v>75</v>
      </c>
      <c r="F437" s="29">
        <v>75</v>
      </c>
      <c r="G437" s="24">
        <v>74.95</v>
      </c>
      <c r="H437" s="24">
        <v>74.95</v>
      </c>
      <c r="I437" s="24">
        <v>74.95</v>
      </c>
      <c r="J437" s="24">
        <v>74.95</v>
      </c>
      <c r="K437" s="18">
        <v>0</v>
      </c>
      <c r="L437" s="18">
        <v>0</v>
      </c>
      <c r="T437" t="str">
        <v>U1588A-9</v>
      </c>
      <c r="U437" s="24">
        <v>0.93320235756385073</v>
      </c>
      <c r="V437" s="24">
        <v>0.93457943925233644</v>
      </c>
      <c r="W437" s="29">
        <v>68.7</v>
      </c>
      <c r="X437" s="24">
        <v>6.25</v>
      </c>
      <c r="Y437" s="24">
        <v>6.25</v>
      </c>
      <c r="Z437" s="24">
        <v>74.532514734774068</v>
      </c>
      <c r="AA437" s="24">
        <v>74.532514734774068</v>
      </c>
      <c r="AB437" s="24">
        <v>74.541121495327104</v>
      </c>
      <c r="AC437" s="24">
        <v>74.541121495327104</v>
      </c>
      <c r="AF437" s="24">
        <v>3.4769999999999999</v>
      </c>
      <c r="AG437" s="24">
        <v>78.009514734774072</v>
      </c>
      <c r="AH437" s="24">
        <v>78.009514734774072</v>
      </c>
      <c r="AI437" s="24">
        <v>78.018121495327108</v>
      </c>
      <c r="AJ437" s="24">
        <v>78.018121495327108</v>
      </c>
      <c r="AK437" s="38">
        <v>-0.8606760553035997</v>
      </c>
      <c r="AL437" s="38">
        <v>-0.8606760553035997</v>
      </c>
    </row>
    <row r="438" spans="1:38" x14ac:dyDescent="0.15">
      <c r="A438" t="str">
        <v>U1588B-16-2</v>
      </c>
      <c r="B438">
        <v>112.36</v>
      </c>
      <c r="C438" t="str">
        <v>U1588A-9-5</v>
      </c>
      <c r="D438" s="31">
        <v>74.2</v>
      </c>
      <c r="E438" s="29">
        <v>104</v>
      </c>
      <c r="F438" s="29">
        <v>106</v>
      </c>
      <c r="G438" s="24">
        <v>75.240000000000009</v>
      </c>
      <c r="H438" s="24">
        <v>75.260000000000005</v>
      </c>
      <c r="I438" s="24">
        <v>75.239999999999995</v>
      </c>
      <c r="J438" s="24">
        <v>75.260000000000005</v>
      </c>
      <c r="K438" s="18">
        <v>-1.4210854715202004E-14</v>
      </c>
      <c r="L438" s="18">
        <v>0</v>
      </c>
      <c r="T438" t="str">
        <v>U1588A-9</v>
      </c>
      <c r="U438" s="24">
        <v>0.93320235756385073</v>
      </c>
      <c r="V438" s="24">
        <v>0.93457943925233644</v>
      </c>
      <c r="W438" s="29">
        <v>68.7</v>
      </c>
      <c r="X438" s="24">
        <v>6.539999999999992</v>
      </c>
      <c r="Y438" s="24">
        <v>6.5600000000000023</v>
      </c>
      <c r="Z438" s="24">
        <v>74.803143418467585</v>
      </c>
      <c r="AA438" s="24">
        <v>74.821807465618861</v>
      </c>
      <c r="AB438" s="24">
        <v>74.812149532710279</v>
      </c>
      <c r="AC438" s="24">
        <v>74.830841121495325</v>
      </c>
      <c r="AF438" s="24">
        <v>3.4769999999999999</v>
      </c>
      <c r="AG438" s="24">
        <v>78.280143418467588</v>
      </c>
      <c r="AH438" s="24">
        <v>78.298807465618864</v>
      </c>
      <c r="AI438" s="24">
        <v>78.289149532710283</v>
      </c>
      <c r="AJ438" s="24">
        <v>78.307841121495329</v>
      </c>
      <c r="AK438" s="38">
        <v>-0.90061142426947072</v>
      </c>
      <c r="AL438" s="38">
        <v>-0.90336558764647634</v>
      </c>
    </row>
    <row r="439" spans="1:38" x14ac:dyDescent="0.15">
      <c r="A439" t="str">
        <v>U1588B-16-3</v>
      </c>
      <c r="B439">
        <v>113.83</v>
      </c>
      <c r="C439" t="str">
        <v>U1588A-9-6</v>
      </c>
      <c r="D439" s="31">
        <v>75.64</v>
      </c>
      <c r="E439" s="29">
        <v>75</v>
      </c>
      <c r="F439" s="29">
        <v>75</v>
      </c>
      <c r="G439" s="24">
        <v>76.39</v>
      </c>
      <c r="H439" s="24">
        <v>76.39</v>
      </c>
      <c r="I439" s="24">
        <v>76.39</v>
      </c>
      <c r="J439" s="24">
        <v>76.39</v>
      </c>
      <c r="K439" s="18">
        <v>0</v>
      </c>
      <c r="L439" s="18">
        <v>0</v>
      </c>
      <c r="T439" t="str">
        <v>U1588A-9</v>
      </c>
      <c r="U439" s="24">
        <v>0.93320235756385073</v>
      </c>
      <c r="V439" s="24">
        <v>0.93457943925233644</v>
      </c>
      <c r="W439" s="29">
        <v>68.7</v>
      </c>
      <c r="X439" s="24">
        <v>7.6899999999999977</v>
      </c>
      <c r="Y439" s="24">
        <v>7.6899999999999977</v>
      </c>
      <c r="Z439" s="24">
        <v>75.876326129666012</v>
      </c>
      <c r="AA439" s="24">
        <v>75.876326129666012</v>
      </c>
      <c r="AB439" s="24">
        <v>75.886915887850463</v>
      </c>
      <c r="AC439" s="24">
        <v>75.886915887850463</v>
      </c>
      <c r="AF439" s="24">
        <v>3.4769999999999999</v>
      </c>
      <c r="AG439" s="24">
        <v>79.353326129666016</v>
      </c>
      <c r="AH439" s="24">
        <v>79.353326129666016</v>
      </c>
      <c r="AI439" s="24">
        <v>79.363915887850467</v>
      </c>
      <c r="AJ439" s="24">
        <v>79.363915887850467</v>
      </c>
      <c r="AK439" s="38">
        <v>-1.0589758184451625</v>
      </c>
      <c r="AL439" s="38">
        <v>-1.0589758184451625</v>
      </c>
    </row>
    <row r="440" spans="1:38" x14ac:dyDescent="0.15">
      <c r="A440" t="str">
        <v>U1588B-16-4</v>
      </c>
      <c r="B440">
        <v>115.29</v>
      </c>
      <c r="C440" t="str">
        <v>U1588A-9-6</v>
      </c>
      <c r="D440" s="31">
        <v>75.64</v>
      </c>
      <c r="E440" s="29">
        <v>120</v>
      </c>
      <c r="F440" s="29">
        <v>120</v>
      </c>
      <c r="G440" s="24">
        <v>76.84</v>
      </c>
      <c r="H440" s="24">
        <v>76.84</v>
      </c>
      <c r="I440" s="24">
        <v>76.84</v>
      </c>
      <c r="J440" s="24">
        <v>76.84</v>
      </c>
      <c r="K440" s="18">
        <v>0</v>
      </c>
      <c r="L440" s="18">
        <v>0</v>
      </c>
      <c r="T440" t="str">
        <v>U1588A-9</v>
      </c>
      <c r="U440" s="24">
        <v>0.93320235756385073</v>
      </c>
      <c r="V440" s="24">
        <v>0.93457943925233644</v>
      </c>
      <c r="W440" s="29">
        <v>68.7</v>
      </c>
      <c r="X440" s="24">
        <v>8.14</v>
      </c>
      <c r="Y440" s="24">
        <v>8.14</v>
      </c>
      <c r="Z440" s="24">
        <v>76.29626719056975</v>
      </c>
      <c r="AA440" s="24">
        <v>76.29626719056975</v>
      </c>
      <c r="AB440" s="24">
        <v>76.307476635514021</v>
      </c>
      <c r="AC440" s="24">
        <v>76.307476635514021</v>
      </c>
      <c r="AF440" s="24">
        <v>3.4769999999999999</v>
      </c>
      <c r="AG440" s="24">
        <v>79.773267190569754</v>
      </c>
      <c r="AH440" s="24">
        <v>79.773267190569754</v>
      </c>
      <c r="AI440" s="24">
        <v>79.784476635514025</v>
      </c>
      <c r="AJ440" s="24">
        <v>79.784476635514025</v>
      </c>
      <c r="AK440" s="38">
        <v>-1.1209444944270786</v>
      </c>
      <c r="AL440" s="38">
        <v>-1.1209444944270786</v>
      </c>
    </row>
    <row r="441" spans="1:38" x14ac:dyDescent="0.15">
      <c r="A441" t="str">
        <v>U1588B-16-5</v>
      </c>
      <c r="B441">
        <v>116.75</v>
      </c>
      <c r="C441" t="str">
        <v>U1588A-9-6</v>
      </c>
      <c r="D441" s="31">
        <v>75.64</v>
      </c>
      <c r="E441" s="29">
        <v>120</v>
      </c>
      <c r="F441" s="29">
        <v>121</v>
      </c>
      <c r="G441" s="24">
        <v>76.84</v>
      </c>
      <c r="H441" s="24">
        <v>76.849999999999994</v>
      </c>
      <c r="I441" s="24">
        <v>76.84</v>
      </c>
      <c r="J441" s="24">
        <v>76.849999999999994</v>
      </c>
      <c r="K441" s="18">
        <v>0</v>
      </c>
      <c r="L441" s="18">
        <v>0</v>
      </c>
      <c r="T441" t="str">
        <v>U1588A-9</v>
      </c>
      <c r="U441" s="24">
        <v>0.93320235756385073</v>
      </c>
      <c r="V441" s="24">
        <v>0.93457943925233644</v>
      </c>
      <c r="W441" s="29">
        <v>68.7</v>
      </c>
      <c r="X441" s="24">
        <v>8.14</v>
      </c>
      <c r="Y441" s="24">
        <v>8.1499999999999915</v>
      </c>
      <c r="Z441" s="24">
        <v>76.29626719056975</v>
      </c>
      <c r="AA441" s="24">
        <v>76.305599214145374</v>
      </c>
      <c r="AB441" s="24">
        <v>76.307476635514021</v>
      </c>
      <c r="AC441" s="24">
        <v>76.316822429906537</v>
      </c>
      <c r="AF441" s="24">
        <v>3.4769999999999999</v>
      </c>
      <c r="AG441" s="24">
        <v>79.773267190569754</v>
      </c>
      <c r="AH441" s="24">
        <v>79.782599214145378</v>
      </c>
      <c r="AI441" s="24">
        <v>79.784476635514025</v>
      </c>
      <c r="AJ441" s="24">
        <v>79.793822429906541</v>
      </c>
      <c r="AK441" s="38">
        <v>-1.1209444944270786</v>
      </c>
      <c r="AL441" s="38">
        <v>-1.1223215761162919</v>
      </c>
    </row>
    <row r="442" spans="1:38" x14ac:dyDescent="0.15">
      <c r="A442" t="str">
        <v>U1588B-16-CC</v>
      </c>
      <c r="B442">
        <v>117.96</v>
      </c>
      <c r="C442" t="str">
        <v>U1588A-9-6</v>
      </c>
      <c r="D442" s="31">
        <v>75.64</v>
      </c>
      <c r="E442" s="29">
        <v>120</v>
      </c>
      <c r="F442" s="29">
        <v>121</v>
      </c>
      <c r="G442" s="24">
        <v>76.84</v>
      </c>
      <c r="H442" s="24">
        <v>76.849999999999994</v>
      </c>
      <c r="I442" s="24">
        <v>76.84</v>
      </c>
      <c r="J442" s="24">
        <v>76.849999999999994</v>
      </c>
      <c r="K442" s="18">
        <v>0</v>
      </c>
      <c r="L442" s="18">
        <v>0</v>
      </c>
      <c r="T442" t="str">
        <v>U1588A-9</v>
      </c>
      <c r="U442" s="24">
        <v>0.93320235756385073</v>
      </c>
      <c r="V442" s="24">
        <v>0.93457943925233644</v>
      </c>
      <c r="W442" s="29">
        <v>68.7</v>
      </c>
      <c r="X442" s="24">
        <v>8.14</v>
      </c>
      <c r="Y442" s="24">
        <v>8.1499999999999915</v>
      </c>
      <c r="Z442" s="24">
        <v>76.29626719056975</v>
      </c>
      <c r="AA442" s="24">
        <v>76.305599214145374</v>
      </c>
      <c r="AB442" s="24">
        <v>76.307476635514021</v>
      </c>
      <c r="AC442" s="24">
        <v>76.316822429906537</v>
      </c>
      <c r="AF442" s="24">
        <v>3.4769999999999999</v>
      </c>
      <c r="AG442" s="24">
        <v>79.773267190569754</v>
      </c>
      <c r="AH442" s="24">
        <v>79.782599214145378</v>
      </c>
      <c r="AI442" s="24">
        <v>79.784476635514025</v>
      </c>
      <c r="AJ442" s="24">
        <v>79.793822429906541</v>
      </c>
      <c r="AK442" s="38">
        <v>-1.1209444944270786</v>
      </c>
      <c r="AL442" s="38">
        <v>-1.1223215761162919</v>
      </c>
    </row>
    <row r="443" spans="1:38" x14ac:dyDescent="0.15">
      <c r="A443" t="str">
        <v>U1588B-17-1</v>
      </c>
      <c r="B443">
        <v>115.7</v>
      </c>
      <c r="C443" t="str">
        <v>U1588A-9-6</v>
      </c>
      <c r="D443" s="31">
        <v>75.64</v>
      </c>
      <c r="E443" s="29">
        <v>150</v>
      </c>
      <c r="F443" s="29">
        <v>155</v>
      </c>
      <c r="G443" s="24">
        <v>77.14</v>
      </c>
      <c r="H443" s="24">
        <v>77.19</v>
      </c>
      <c r="I443" s="24">
        <v>77.14</v>
      </c>
      <c r="J443" s="24">
        <v>77.19</v>
      </c>
      <c r="K443" s="18">
        <v>0</v>
      </c>
      <c r="L443" s="18">
        <v>0</v>
      </c>
      <c r="T443" t="str">
        <v>U1588A-9</v>
      </c>
      <c r="U443" s="24">
        <v>0.93320235756385073</v>
      </c>
      <c r="V443" s="24">
        <v>0.93457943925233644</v>
      </c>
      <c r="W443" s="29">
        <v>68.7</v>
      </c>
      <c r="X443" s="24">
        <v>8.4399999999999977</v>
      </c>
      <c r="Y443" s="24">
        <v>8.4899999999999949</v>
      </c>
      <c r="Z443" s="24">
        <v>76.576227897838905</v>
      </c>
      <c r="AA443" s="24">
        <v>76.622888015717095</v>
      </c>
      <c r="AB443" s="24">
        <v>76.587850467289726</v>
      </c>
      <c r="AC443" s="24">
        <v>76.634579439252335</v>
      </c>
      <c r="AF443" s="24">
        <v>3.4769999999999999</v>
      </c>
      <c r="AG443" s="24">
        <v>80.053227897838909</v>
      </c>
      <c r="AH443" s="24">
        <v>80.099888015717099</v>
      </c>
      <c r="AI443" s="24">
        <v>80.06485046728973</v>
      </c>
      <c r="AJ443" s="24">
        <v>80.111579439252338</v>
      </c>
      <c r="AK443" s="38">
        <v>-1.1622569450821629</v>
      </c>
      <c r="AL443" s="38">
        <v>-1.1691423535239664</v>
      </c>
    </row>
    <row r="444" spans="1:38" x14ac:dyDescent="0.15">
      <c r="A444" t="str">
        <v>U1588B-17-2</v>
      </c>
      <c r="B444">
        <v>117.15</v>
      </c>
      <c r="C444" t="str">
        <v>U1588A-9-6</v>
      </c>
      <c r="D444" s="31">
        <v>75.64</v>
      </c>
      <c r="E444" s="29">
        <v>150</v>
      </c>
      <c r="F444" s="29">
        <v>155</v>
      </c>
      <c r="G444" s="24">
        <v>77.14</v>
      </c>
      <c r="H444" s="24">
        <v>77.19</v>
      </c>
      <c r="I444" s="24">
        <v>77.14</v>
      </c>
      <c r="J444" s="24">
        <v>77.19</v>
      </c>
      <c r="K444" s="18">
        <v>0</v>
      </c>
      <c r="L444" s="18">
        <v>0</v>
      </c>
      <c r="T444" t="str">
        <v>U1588A-9</v>
      </c>
      <c r="U444" s="24">
        <v>0.93320235756385073</v>
      </c>
      <c r="V444" s="24">
        <v>0.93457943925233644</v>
      </c>
      <c r="W444" s="29">
        <v>68.7</v>
      </c>
      <c r="X444" s="24">
        <v>8.4399999999999977</v>
      </c>
      <c r="Y444" s="24">
        <v>8.4899999999999949</v>
      </c>
      <c r="Z444" s="24">
        <v>76.576227897838905</v>
      </c>
      <c r="AA444" s="24">
        <v>76.622888015717095</v>
      </c>
      <c r="AB444" s="24">
        <v>76.587850467289726</v>
      </c>
      <c r="AC444" s="24">
        <v>76.634579439252335</v>
      </c>
      <c r="AF444" s="24">
        <v>3.4769999999999999</v>
      </c>
      <c r="AG444" s="24">
        <v>80.053227897838909</v>
      </c>
      <c r="AH444" s="24">
        <v>80.099888015717099</v>
      </c>
      <c r="AI444" s="24">
        <v>80.06485046728973</v>
      </c>
      <c r="AJ444" s="24">
        <v>80.111579439252338</v>
      </c>
      <c r="AK444" s="38">
        <v>-1.1622569450821629</v>
      </c>
      <c r="AL444" s="38">
        <v>-1.1691423535239664</v>
      </c>
    </row>
    <row r="445" spans="1:38" x14ac:dyDescent="0.15">
      <c r="A445" t="str">
        <v>U1588B-17-3</v>
      </c>
      <c r="B445">
        <v>118.61</v>
      </c>
      <c r="C445" t="str">
        <v>U1588A-9-6</v>
      </c>
      <c r="D445" s="31">
        <v>75.64</v>
      </c>
      <c r="E445" s="29">
        <v>150</v>
      </c>
      <c r="F445" s="29">
        <v>155</v>
      </c>
      <c r="G445" s="24">
        <v>77.14</v>
      </c>
      <c r="H445" s="24">
        <v>77.19</v>
      </c>
      <c r="I445" s="24">
        <v>77.14</v>
      </c>
      <c r="J445" s="24">
        <v>77.19</v>
      </c>
      <c r="K445" s="18">
        <v>0</v>
      </c>
      <c r="L445" s="18">
        <v>0</v>
      </c>
      <c r="T445" t="str">
        <v>U1588A-9</v>
      </c>
      <c r="U445" s="24">
        <v>0.93320235756385073</v>
      </c>
      <c r="V445" s="24">
        <v>0.93457943925233644</v>
      </c>
      <c r="W445" s="29">
        <v>68.7</v>
      </c>
      <c r="X445" s="24">
        <v>8.4399999999999977</v>
      </c>
      <c r="Y445" s="24">
        <v>8.4899999999999949</v>
      </c>
      <c r="Z445" s="24">
        <v>76.576227897838905</v>
      </c>
      <c r="AA445" s="24">
        <v>76.622888015717095</v>
      </c>
      <c r="AB445" s="24">
        <v>76.587850467289726</v>
      </c>
      <c r="AC445" s="24">
        <v>76.634579439252335</v>
      </c>
      <c r="AF445" s="24">
        <v>3.4769999999999999</v>
      </c>
      <c r="AG445" s="24">
        <v>80.053227897838909</v>
      </c>
      <c r="AH445" s="24">
        <v>80.099888015717099</v>
      </c>
      <c r="AI445" s="24">
        <v>80.06485046728973</v>
      </c>
      <c r="AJ445" s="24">
        <v>80.111579439252338</v>
      </c>
      <c r="AK445" s="38">
        <v>-1.1622569450821629</v>
      </c>
      <c r="AL445" s="38">
        <v>-1.1691423535239664</v>
      </c>
    </row>
    <row r="446" spans="1:38" x14ac:dyDescent="0.15">
      <c r="A446" t="str">
        <v>U1588B-17-4</v>
      </c>
      <c r="B446">
        <v>120.07</v>
      </c>
      <c r="C446" t="str">
        <v>U1588A-9-6</v>
      </c>
      <c r="D446" s="31">
        <v>75.64</v>
      </c>
      <c r="E446" s="29">
        <v>150</v>
      </c>
      <c r="F446" s="29">
        <v>155</v>
      </c>
      <c r="G446" s="24">
        <v>77.14</v>
      </c>
      <c r="H446" s="24">
        <v>77.19</v>
      </c>
      <c r="I446" s="24">
        <v>77.14</v>
      </c>
      <c r="J446" s="24">
        <v>77.19</v>
      </c>
      <c r="K446" s="18">
        <v>0</v>
      </c>
      <c r="L446" s="18">
        <v>0</v>
      </c>
      <c r="T446" t="str">
        <v>U1588A-9</v>
      </c>
      <c r="U446" s="24">
        <v>0.93320235756385073</v>
      </c>
      <c r="V446" s="24">
        <v>0.93457943925233644</v>
      </c>
      <c r="W446" s="29">
        <v>68.7</v>
      </c>
      <c r="X446" s="24">
        <v>8.4399999999999977</v>
      </c>
      <c r="Y446" s="24">
        <v>8.4899999999999949</v>
      </c>
      <c r="Z446" s="24">
        <v>76.576227897838905</v>
      </c>
      <c r="AA446" s="24">
        <v>76.622888015717095</v>
      </c>
      <c r="AB446" s="24">
        <v>76.587850467289726</v>
      </c>
      <c r="AC446" s="24">
        <v>76.634579439252335</v>
      </c>
      <c r="AF446" s="24">
        <v>3.4769999999999999</v>
      </c>
      <c r="AG446" s="24">
        <v>80.053227897838909</v>
      </c>
      <c r="AH446" s="24">
        <v>80.099888015717099</v>
      </c>
      <c r="AI446" s="24">
        <v>80.06485046728973</v>
      </c>
      <c r="AJ446" s="24">
        <v>80.111579439252338</v>
      </c>
      <c r="AK446" s="38">
        <v>-1.1622569450821629</v>
      </c>
      <c r="AL446" s="38">
        <v>-1.1691423535239664</v>
      </c>
    </row>
    <row r="447" spans="1:38" x14ac:dyDescent="0.15">
      <c r="A447" t="str">
        <v>U1588B-17-5</v>
      </c>
      <c r="B447">
        <v>121.53</v>
      </c>
      <c r="C447" t="str">
        <v>U1588A-9-6</v>
      </c>
      <c r="D447" s="31">
        <v>75.64</v>
      </c>
      <c r="E447" s="29">
        <v>150</v>
      </c>
      <c r="F447" s="29">
        <v>155</v>
      </c>
      <c r="G447" s="24">
        <v>77.14</v>
      </c>
      <c r="H447" s="24">
        <v>77.19</v>
      </c>
      <c r="I447" s="24">
        <v>77.14</v>
      </c>
      <c r="J447" s="24">
        <v>77.19</v>
      </c>
      <c r="K447" s="18">
        <v>0</v>
      </c>
      <c r="L447" s="18">
        <v>0</v>
      </c>
      <c r="T447" t="str">
        <v>U1588A-9</v>
      </c>
      <c r="U447" s="24">
        <v>0.93320235756385073</v>
      </c>
      <c r="V447" s="24">
        <v>0.93457943925233644</v>
      </c>
      <c r="W447" s="29">
        <v>68.7</v>
      </c>
      <c r="X447" s="24">
        <v>8.4399999999999977</v>
      </c>
      <c r="Y447" s="24">
        <v>8.4899999999999949</v>
      </c>
      <c r="Z447" s="24">
        <v>76.576227897838905</v>
      </c>
      <c r="AA447" s="24">
        <v>76.622888015717095</v>
      </c>
      <c r="AB447" s="24">
        <v>76.587850467289726</v>
      </c>
      <c r="AC447" s="24">
        <v>76.634579439252335</v>
      </c>
      <c r="AF447" s="24">
        <v>3.4769999999999999</v>
      </c>
      <c r="AG447" s="24">
        <v>80.053227897838909</v>
      </c>
      <c r="AH447" s="24">
        <v>80.099888015717099</v>
      </c>
      <c r="AI447" s="24">
        <v>80.06485046728973</v>
      </c>
      <c r="AJ447" s="24">
        <v>80.111579439252338</v>
      </c>
      <c r="AK447" s="38">
        <v>-1.1622569450821629</v>
      </c>
      <c r="AL447" s="38">
        <v>-1.1691423535239664</v>
      </c>
    </row>
    <row r="448" spans="1:38" x14ac:dyDescent="0.15">
      <c r="A448" t="str">
        <v>U1588B-17-6</v>
      </c>
      <c r="B448">
        <v>122.99</v>
      </c>
      <c r="C448" t="str">
        <v>U1588A-9-6</v>
      </c>
      <c r="D448" s="31">
        <v>75.64</v>
      </c>
      <c r="E448" s="29">
        <v>150</v>
      </c>
      <c r="F448" s="29">
        <v>155</v>
      </c>
      <c r="G448" s="24">
        <v>77.14</v>
      </c>
      <c r="H448" s="24">
        <v>77.19</v>
      </c>
      <c r="I448" s="24">
        <v>77.14</v>
      </c>
      <c r="J448" s="24">
        <v>77.19</v>
      </c>
      <c r="K448" s="18">
        <v>0</v>
      </c>
      <c r="L448" s="18">
        <v>0</v>
      </c>
      <c r="T448" t="str">
        <v>U1588A-9</v>
      </c>
      <c r="U448" s="24">
        <v>0.93320235756385073</v>
      </c>
      <c r="V448" s="24">
        <v>0.93457943925233644</v>
      </c>
      <c r="W448" s="29">
        <v>68.7</v>
      </c>
      <c r="X448" s="24">
        <v>8.4399999999999977</v>
      </c>
      <c r="Y448" s="24">
        <v>8.4899999999999949</v>
      </c>
      <c r="Z448" s="24">
        <v>76.576227897838905</v>
      </c>
      <c r="AA448" s="24">
        <v>76.622888015717095</v>
      </c>
      <c r="AB448" s="24">
        <v>76.587850467289726</v>
      </c>
      <c r="AC448" s="24">
        <v>76.634579439252335</v>
      </c>
      <c r="AF448" s="24">
        <v>3.4769999999999999</v>
      </c>
      <c r="AG448" s="24">
        <v>80.053227897838909</v>
      </c>
      <c r="AH448" s="24">
        <v>80.099888015717099</v>
      </c>
      <c r="AI448" s="24">
        <v>80.06485046728973</v>
      </c>
      <c r="AJ448" s="24">
        <v>80.111579439252338</v>
      </c>
      <c r="AK448" s="38">
        <v>-1.1622569450821629</v>
      </c>
      <c r="AL448" s="38">
        <v>-1.1691423535239664</v>
      </c>
    </row>
    <row r="449" spans="1:38" x14ac:dyDescent="0.15">
      <c r="A449" t="str">
        <v>U1588B-17-7</v>
      </c>
      <c r="B449">
        <v>124.11</v>
      </c>
      <c r="C449" t="str">
        <v>U1588A-9-6</v>
      </c>
      <c r="D449" s="31">
        <v>75.64</v>
      </c>
      <c r="E449" s="29">
        <v>150</v>
      </c>
      <c r="F449" s="29">
        <v>155</v>
      </c>
      <c r="G449" s="24">
        <v>77.14</v>
      </c>
      <c r="H449" s="24">
        <v>77.19</v>
      </c>
      <c r="I449" s="24">
        <v>77.14</v>
      </c>
      <c r="J449" s="24">
        <v>77.19</v>
      </c>
      <c r="K449" s="18">
        <v>0</v>
      </c>
      <c r="L449" s="18">
        <v>0</v>
      </c>
      <c r="T449" t="str">
        <v>U1588A-9</v>
      </c>
      <c r="U449" s="24">
        <v>0.93320235756385073</v>
      </c>
      <c r="V449" s="24">
        <v>0.93457943925233644</v>
      </c>
      <c r="W449" s="29">
        <v>68.7</v>
      </c>
      <c r="X449" s="24">
        <v>8.4399999999999977</v>
      </c>
      <c r="Y449" s="24">
        <v>8.4899999999999949</v>
      </c>
      <c r="Z449" s="24">
        <v>76.576227897838905</v>
      </c>
      <c r="AA449" s="24">
        <v>76.622888015717095</v>
      </c>
      <c r="AB449" s="24">
        <v>76.587850467289726</v>
      </c>
      <c r="AC449" s="24">
        <v>76.634579439252335</v>
      </c>
      <c r="AF449" s="24">
        <v>3.4769999999999999</v>
      </c>
      <c r="AG449" s="24">
        <v>80.053227897838909</v>
      </c>
      <c r="AH449" s="24">
        <v>80.099888015717099</v>
      </c>
      <c r="AI449" s="24">
        <v>80.06485046728973</v>
      </c>
      <c r="AJ449" s="24">
        <v>80.111579439252338</v>
      </c>
      <c r="AK449" s="38">
        <v>-1.1622569450821629</v>
      </c>
      <c r="AL449" s="38">
        <v>-1.1691423535239664</v>
      </c>
    </row>
    <row r="450" spans="1:38" x14ac:dyDescent="0.15">
      <c r="A450" t="str">
        <v>U1588B-17-CC</v>
      </c>
      <c r="B450">
        <v>124.62</v>
      </c>
      <c r="C450" t="str">
        <v>U1588A-9-6</v>
      </c>
      <c r="D450" s="31">
        <v>75.64</v>
      </c>
      <c r="E450" s="29">
        <v>150</v>
      </c>
      <c r="F450" s="29">
        <v>155</v>
      </c>
      <c r="G450" s="24">
        <v>77.14</v>
      </c>
      <c r="H450" s="24">
        <v>77.19</v>
      </c>
      <c r="I450" s="24">
        <v>77.14</v>
      </c>
      <c r="J450" s="24">
        <v>77.19</v>
      </c>
      <c r="K450" s="18">
        <v>0</v>
      </c>
      <c r="L450" s="18">
        <v>0</v>
      </c>
      <c r="T450" t="str">
        <v>U1588A-9</v>
      </c>
      <c r="U450" s="24">
        <v>0.93320235756385073</v>
      </c>
      <c r="V450" s="24">
        <v>0.93457943925233644</v>
      </c>
      <c r="W450" s="29">
        <v>68.7</v>
      </c>
      <c r="X450" s="24">
        <v>8.4399999999999977</v>
      </c>
      <c r="Y450" s="24">
        <v>8.4899999999999949</v>
      </c>
      <c r="Z450" s="24">
        <v>76.576227897838905</v>
      </c>
      <c r="AA450" s="24">
        <v>76.622888015717095</v>
      </c>
      <c r="AB450" s="24">
        <v>76.587850467289726</v>
      </c>
      <c r="AC450" s="24">
        <v>76.634579439252335</v>
      </c>
      <c r="AF450" s="24">
        <v>3.4769999999999999</v>
      </c>
      <c r="AG450" s="24">
        <v>80.053227897838909</v>
      </c>
      <c r="AH450" s="24">
        <v>80.099888015717099</v>
      </c>
      <c r="AI450" s="24">
        <v>80.06485046728973</v>
      </c>
      <c r="AJ450" s="24">
        <v>80.111579439252338</v>
      </c>
      <c r="AK450" s="38">
        <v>-1.1622569450821629</v>
      </c>
      <c r="AL450" s="38">
        <v>-1.1691423535239664</v>
      </c>
    </row>
    <row r="451" spans="1:38" x14ac:dyDescent="0.15">
      <c r="A451" t="str">
        <v>U1588B-18-1</v>
      </c>
      <c r="B451">
        <v>121.7</v>
      </c>
      <c r="C451" t="str">
        <v>U1588A-9-6</v>
      </c>
      <c r="D451" s="31">
        <v>75.64</v>
      </c>
      <c r="E451" s="29">
        <v>150</v>
      </c>
      <c r="F451" s="29">
        <v>155</v>
      </c>
      <c r="G451" s="24">
        <v>77.14</v>
      </c>
      <c r="H451" s="24">
        <v>77.19</v>
      </c>
      <c r="I451" s="24">
        <v>77.14</v>
      </c>
      <c r="J451" s="24">
        <v>77.19</v>
      </c>
      <c r="K451" s="18">
        <v>0</v>
      </c>
      <c r="L451" s="18">
        <v>0</v>
      </c>
      <c r="T451" t="str">
        <v>U1588A-9</v>
      </c>
      <c r="U451" s="24">
        <v>0.93320235756385073</v>
      </c>
      <c r="V451" s="24">
        <v>0.93457943925233644</v>
      </c>
      <c r="W451" s="29">
        <v>68.7</v>
      </c>
      <c r="X451" s="24">
        <v>8.4399999999999977</v>
      </c>
      <c r="Y451" s="24">
        <v>8.4899999999999949</v>
      </c>
      <c r="Z451" s="24">
        <v>76.576227897838905</v>
      </c>
      <c r="AA451" s="24">
        <v>76.622888015717095</v>
      </c>
      <c r="AB451" s="24">
        <v>76.587850467289726</v>
      </c>
      <c r="AC451" s="24">
        <v>76.634579439252335</v>
      </c>
      <c r="AF451" s="24">
        <v>3.4769999999999999</v>
      </c>
      <c r="AG451" s="24">
        <v>80.053227897838909</v>
      </c>
      <c r="AH451" s="24">
        <v>80.099888015717099</v>
      </c>
      <c r="AI451" s="24">
        <v>80.06485046728973</v>
      </c>
      <c r="AJ451" s="24">
        <v>80.111579439252338</v>
      </c>
      <c r="AK451" s="38">
        <v>-1.1622569450821629</v>
      </c>
      <c r="AL451" s="38">
        <v>-1.1691423535239664</v>
      </c>
    </row>
    <row r="452" spans="1:38" x14ac:dyDescent="0.15">
      <c r="A452" t="str">
        <v>U1588B-18-2</v>
      </c>
      <c r="B452">
        <v>123.15</v>
      </c>
      <c r="C452" t="str">
        <v>U1588A-9-6</v>
      </c>
      <c r="D452" s="31">
        <v>75.64</v>
      </c>
      <c r="E452" s="29">
        <v>150</v>
      </c>
      <c r="F452" s="29">
        <v>155</v>
      </c>
      <c r="G452" s="24">
        <v>77.14</v>
      </c>
      <c r="H452" s="24">
        <v>77.19</v>
      </c>
      <c r="I452" s="24">
        <v>77.14</v>
      </c>
      <c r="J452" s="24">
        <v>77.19</v>
      </c>
      <c r="K452" s="18">
        <v>0</v>
      </c>
      <c r="L452" s="18">
        <v>0</v>
      </c>
      <c r="T452" t="str">
        <v>U1588A-9</v>
      </c>
      <c r="U452" s="24">
        <v>0.93320235756385073</v>
      </c>
      <c r="V452" s="24">
        <v>0.93457943925233644</v>
      </c>
      <c r="W452" s="29">
        <v>68.7</v>
      </c>
      <c r="X452" s="24">
        <v>8.4399999999999977</v>
      </c>
      <c r="Y452" s="24">
        <v>8.4899999999999949</v>
      </c>
      <c r="Z452" s="24">
        <v>76.576227897838905</v>
      </c>
      <c r="AA452" s="24">
        <v>76.622888015717095</v>
      </c>
      <c r="AB452" s="24">
        <v>76.587850467289726</v>
      </c>
      <c r="AC452" s="24">
        <v>76.634579439252335</v>
      </c>
      <c r="AF452" s="24">
        <v>3.4769999999999999</v>
      </c>
      <c r="AG452" s="24">
        <v>80.053227897838909</v>
      </c>
      <c r="AH452" s="24">
        <v>80.099888015717099</v>
      </c>
      <c r="AI452" s="24">
        <v>80.06485046728973</v>
      </c>
      <c r="AJ452" s="24">
        <v>80.111579439252338</v>
      </c>
      <c r="AK452" s="38">
        <v>-1.1622569450821629</v>
      </c>
      <c r="AL452" s="38">
        <v>-1.1691423535239664</v>
      </c>
    </row>
    <row r="453" spans="1:38" x14ac:dyDescent="0.15">
      <c r="A453" t="str">
        <v>U1588B-18-3</v>
      </c>
      <c r="B453">
        <v>124.61</v>
      </c>
      <c r="C453" t="str">
        <v>U1588A-9-7</v>
      </c>
      <c r="D453" s="31">
        <v>77.19</v>
      </c>
      <c r="E453" s="29">
        <v>0</v>
      </c>
      <c r="F453" s="29">
        <v>5</v>
      </c>
      <c r="G453" s="24">
        <v>77.19</v>
      </c>
      <c r="H453" s="24">
        <v>77.239999999999995</v>
      </c>
      <c r="I453" s="24">
        <v>77.19</v>
      </c>
      <c r="J453" s="24">
        <v>77.239999999999995</v>
      </c>
      <c r="K453" s="18">
        <v>0</v>
      </c>
      <c r="L453" s="18">
        <v>0</v>
      </c>
      <c r="T453" t="str">
        <v>U1588A-9</v>
      </c>
      <c r="U453" s="24">
        <v>0.93320235756385073</v>
      </c>
      <c r="V453" s="24">
        <v>0.93457943925233644</v>
      </c>
      <c r="W453" s="29">
        <v>68.7</v>
      </c>
      <c r="X453" s="24">
        <v>8.4899999999999949</v>
      </c>
      <c r="Y453" s="24">
        <v>8.539999999999992</v>
      </c>
      <c r="Z453" s="24">
        <v>76.622888015717095</v>
      </c>
      <c r="AA453" s="24">
        <v>76.669548133595285</v>
      </c>
      <c r="AB453" s="24">
        <v>76.634579439252335</v>
      </c>
      <c r="AC453" s="24">
        <v>76.681308411214943</v>
      </c>
      <c r="AF453" s="24">
        <v>3.4769999999999999</v>
      </c>
      <c r="AG453" s="24">
        <v>80.099888015717099</v>
      </c>
      <c r="AH453" s="24">
        <v>80.146548133595289</v>
      </c>
      <c r="AI453" s="24">
        <v>80.111579439252338</v>
      </c>
      <c r="AJ453" s="24">
        <v>80.158308411214946</v>
      </c>
      <c r="AK453" s="38">
        <v>-1.1691423535239664</v>
      </c>
      <c r="AL453" s="38">
        <v>-1.17602776196577</v>
      </c>
    </row>
    <row r="454" spans="1:38" x14ac:dyDescent="0.15">
      <c r="A454" t="str">
        <v>U1588B-18-4</v>
      </c>
      <c r="B454">
        <v>126.07</v>
      </c>
      <c r="C454" t="str">
        <v>U1588A-9-7</v>
      </c>
      <c r="D454" s="31">
        <v>77.19</v>
      </c>
      <c r="E454" s="29">
        <v>75</v>
      </c>
      <c r="F454" s="29">
        <v>75</v>
      </c>
      <c r="G454" s="24">
        <v>77.94</v>
      </c>
      <c r="H454" s="24">
        <v>77.94</v>
      </c>
      <c r="I454" s="24">
        <v>77.94</v>
      </c>
      <c r="J454" s="24">
        <v>77.94</v>
      </c>
      <c r="K454" s="18">
        <v>0</v>
      </c>
      <c r="L454" s="18">
        <v>0</v>
      </c>
      <c r="T454" t="str">
        <v>U1588A-9</v>
      </c>
      <c r="U454" s="24">
        <v>0.93320235756385073</v>
      </c>
      <c r="V454" s="24">
        <v>0.93457943925233644</v>
      </c>
      <c r="W454" s="29">
        <v>68.7</v>
      </c>
      <c r="X454" s="24">
        <v>9.2399999999999949</v>
      </c>
      <c r="Y454" s="24">
        <v>9.2399999999999949</v>
      </c>
      <c r="Z454" s="24">
        <v>77.322789783889974</v>
      </c>
      <c r="AA454" s="24">
        <v>77.322789783889974</v>
      </c>
      <c r="AB454" s="24">
        <v>77.335514018691583</v>
      </c>
      <c r="AC454" s="24">
        <v>77.335514018691583</v>
      </c>
      <c r="AF454" s="24">
        <v>3.4769999999999999</v>
      </c>
      <c r="AG454" s="24">
        <v>80.799789783889977</v>
      </c>
      <c r="AH454" s="24">
        <v>80.799789783889977</v>
      </c>
      <c r="AI454" s="24">
        <v>80.812514018691587</v>
      </c>
      <c r="AJ454" s="24">
        <v>80.812514018691587</v>
      </c>
      <c r="AK454" s="38">
        <v>-1.2724234801609668</v>
      </c>
      <c r="AL454" s="38">
        <v>-1.2724234801609668</v>
      </c>
    </row>
    <row r="455" spans="1:38" x14ac:dyDescent="0.15">
      <c r="A455" t="str">
        <v>U1588B-18-5</v>
      </c>
      <c r="B455">
        <v>127.53</v>
      </c>
      <c r="C455" t="str">
        <v>U1588A-9-CC</v>
      </c>
      <c r="D455" s="31">
        <v>78.459999999999994</v>
      </c>
      <c r="E455" s="29">
        <v>35</v>
      </c>
      <c r="F455" s="29">
        <v>42</v>
      </c>
      <c r="G455" s="24">
        <v>78.809999999999988</v>
      </c>
      <c r="H455" s="24">
        <v>78.88</v>
      </c>
      <c r="I455" s="24">
        <v>78.81</v>
      </c>
      <c r="J455" s="24">
        <v>78.88</v>
      </c>
      <c r="K455" s="18">
        <v>1.4210854715202004E-14</v>
      </c>
      <c r="L455" s="18">
        <v>0</v>
      </c>
      <c r="T455" t="str">
        <v>U1588A-9</v>
      </c>
      <c r="U455" s="24">
        <v>0.93320235756385073</v>
      </c>
      <c r="V455" s="24">
        <v>0.93457943925233644</v>
      </c>
      <c r="W455" s="29">
        <v>68.7</v>
      </c>
      <c r="X455" s="24">
        <v>10.11</v>
      </c>
      <c r="Y455" s="24">
        <v>10.179999999999993</v>
      </c>
      <c r="Z455" s="24">
        <v>78.134675834970537</v>
      </c>
      <c r="AA455" s="24">
        <v>78.199999999999989</v>
      </c>
      <c r="AB455" s="24">
        <v>78.148598130841123</v>
      </c>
      <c r="AC455" s="24">
        <v>78.214018691588777</v>
      </c>
      <c r="AF455" s="24">
        <v>3.4769999999999999</v>
      </c>
      <c r="AG455" s="24">
        <v>81.611675834970541</v>
      </c>
      <c r="AH455" s="24">
        <v>81.676999999999992</v>
      </c>
      <c r="AI455" s="24">
        <v>81.625598130841126</v>
      </c>
      <c r="AJ455" s="24">
        <v>81.691018691588781</v>
      </c>
      <c r="AK455" s="38">
        <v>-1.3922295870585799</v>
      </c>
      <c r="AL455" s="38">
        <v>-1.4018691588788101</v>
      </c>
    </row>
    <row r="456" spans="1:38" x14ac:dyDescent="0.15">
      <c r="A456" t="str">
        <v>U1588B-18-6</v>
      </c>
      <c r="B456">
        <v>129</v>
      </c>
      <c r="C456" t="str">
        <v>U1588A-9-CC</v>
      </c>
      <c r="D456" s="31">
        <v>78.459999999999994</v>
      </c>
      <c r="E456" s="29">
        <v>35</v>
      </c>
      <c r="F456" s="29">
        <v>42</v>
      </c>
      <c r="G456" s="24">
        <v>78.809999999999988</v>
      </c>
      <c r="H456" s="24">
        <v>78.88</v>
      </c>
      <c r="I456" s="24">
        <v>78.81</v>
      </c>
      <c r="J456" s="24">
        <v>78.88</v>
      </c>
      <c r="K456" s="18">
        <v>1.4210854715202004E-14</v>
      </c>
      <c r="L456" s="18">
        <v>0</v>
      </c>
      <c r="T456" t="str">
        <v>U1588A-9</v>
      </c>
      <c r="U456" s="24">
        <v>0.93320235756385073</v>
      </c>
      <c r="V456" s="24">
        <v>0.93457943925233644</v>
      </c>
      <c r="W456" s="29">
        <v>68.7</v>
      </c>
      <c r="X456" s="24">
        <v>10.11</v>
      </c>
      <c r="Y456" s="24">
        <v>10.179999999999993</v>
      </c>
      <c r="Z456" s="24">
        <v>78.134675834970537</v>
      </c>
      <c r="AA456" s="24">
        <v>78.199999999999989</v>
      </c>
      <c r="AB456" s="24">
        <v>78.148598130841123</v>
      </c>
      <c r="AC456" s="24">
        <v>78.214018691588777</v>
      </c>
      <c r="AF456" s="24">
        <v>3.4769999999999999</v>
      </c>
      <c r="AG456" s="24">
        <v>81.611675834970541</v>
      </c>
      <c r="AH456" s="24">
        <v>81.676999999999992</v>
      </c>
      <c r="AI456" s="24">
        <v>81.625598130841126</v>
      </c>
      <c r="AJ456" s="24">
        <v>81.691018691588781</v>
      </c>
      <c r="AK456" s="38">
        <v>-1.3922295870585799</v>
      </c>
      <c r="AL456" s="38">
        <v>-1.4018691588788101</v>
      </c>
    </row>
    <row r="457" spans="1:38" x14ac:dyDescent="0.15">
      <c r="A457" t="str">
        <v>U1588B-18-CC</v>
      </c>
      <c r="B457">
        <v>129.87</v>
      </c>
      <c r="C457" t="str">
        <v>U1588A-9-CC</v>
      </c>
      <c r="D457" s="31">
        <v>78.459999999999994</v>
      </c>
      <c r="E457" s="29">
        <v>35</v>
      </c>
      <c r="F457" s="29">
        <v>42</v>
      </c>
      <c r="G457" s="24">
        <v>78.809999999999988</v>
      </c>
      <c r="H457" s="24">
        <v>78.88</v>
      </c>
      <c r="I457" s="24">
        <v>78.81</v>
      </c>
      <c r="J457" s="24">
        <v>78.88</v>
      </c>
      <c r="K457" s="18">
        <v>1.4210854715202004E-14</v>
      </c>
      <c r="L457" s="18">
        <v>0</v>
      </c>
      <c r="T457" t="str">
        <v>U1588A-9</v>
      </c>
      <c r="U457" s="24">
        <v>0.93320235756385073</v>
      </c>
      <c r="V457" s="24">
        <v>0.93457943925233644</v>
      </c>
      <c r="W457" s="29">
        <v>68.7</v>
      </c>
      <c r="X457" s="24">
        <v>10.11</v>
      </c>
      <c r="Y457" s="24">
        <v>10.179999999999993</v>
      </c>
      <c r="Z457" s="24">
        <v>78.134675834970537</v>
      </c>
      <c r="AA457" s="24">
        <v>78.199999999999989</v>
      </c>
      <c r="AB457" s="24">
        <v>78.148598130841123</v>
      </c>
      <c r="AC457" s="24">
        <v>78.214018691588777</v>
      </c>
      <c r="AF457" s="24">
        <v>3.4769999999999999</v>
      </c>
      <c r="AG457" s="24">
        <v>81.611675834970541</v>
      </c>
      <c r="AH457" s="24">
        <v>81.676999999999992</v>
      </c>
      <c r="AI457" s="24">
        <v>81.625598130841126</v>
      </c>
      <c r="AJ457" s="24">
        <v>81.691018691588781</v>
      </c>
      <c r="AK457" s="38">
        <v>-1.3922295870585799</v>
      </c>
      <c r="AL457" s="38">
        <v>-1.4018691588788101</v>
      </c>
    </row>
    <row r="458" spans="1:38" x14ac:dyDescent="0.15">
      <c r="A458" t="str">
        <v>U1588B-19-1</v>
      </c>
      <c r="B458">
        <v>126.7</v>
      </c>
      <c r="C458" t="str">
        <v>U1588A-9-CC</v>
      </c>
      <c r="D458" s="31">
        <v>78.459999999999994</v>
      </c>
      <c r="E458" s="29">
        <v>35</v>
      </c>
      <c r="F458" s="29">
        <v>42</v>
      </c>
      <c r="G458" s="24">
        <v>78.809999999999988</v>
      </c>
      <c r="H458" s="24">
        <v>78.88</v>
      </c>
      <c r="I458" s="24">
        <v>78.81</v>
      </c>
      <c r="J458" s="24">
        <v>78.88</v>
      </c>
      <c r="K458" s="18">
        <v>1.4210854715202004E-14</v>
      </c>
      <c r="L458" s="18">
        <v>0</v>
      </c>
      <c r="T458" t="str">
        <v>U1588A-9</v>
      </c>
      <c r="U458" s="24">
        <v>0.93320235756385073</v>
      </c>
      <c r="V458" s="24">
        <v>0.93457943925233644</v>
      </c>
      <c r="W458" s="29">
        <v>68.7</v>
      </c>
      <c r="X458" s="24">
        <v>10.11</v>
      </c>
      <c r="Y458" s="24">
        <v>10.179999999999993</v>
      </c>
      <c r="Z458" s="24">
        <v>78.134675834970537</v>
      </c>
      <c r="AA458" s="24">
        <v>78.199999999999989</v>
      </c>
      <c r="AB458" s="24">
        <v>78.148598130841123</v>
      </c>
      <c r="AC458" s="24">
        <v>78.214018691588777</v>
      </c>
      <c r="AF458" s="24">
        <v>3.4769999999999999</v>
      </c>
      <c r="AG458" s="24">
        <v>81.611675834970541</v>
      </c>
      <c r="AH458" s="24">
        <v>81.676999999999992</v>
      </c>
      <c r="AI458" s="24">
        <v>81.625598130841126</v>
      </c>
      <c r="AJ458" s="24">
        <v>81.691018691588781</v>
      </c>
      <c r="AK458" s="38">
        <v>-1.3922295870585799</v>
      </c>
      <c r="AL458" s="38">
        <v>-1.4018691588788101</v>
      </c>
    </row>
    <row r="459" spans="1:38" x14ac:dyDescent="0.15">
      <c r="A459" t="str">
        <v>U1588B-19-2</v>
      </c>
      <c r="B459">
        <v>128.15</v>
      </c>
      <c r="C459" t="str">
        <v>U1588A-9-CC</v>
      </c>
      <c r="D459" s="31">
        <v>78.459999999999994</v>
      </c>
      <c r="E459" s="29">
        <v>35</v>
      </c>
      <c r="F459" s="29">
        <v>42</v>
      </c>
      <c r="G459" s="24">
        <v>78.809999999999988</v>
      </c>
      <c r="H459" s="24">
        <v>78.88</v>
      </c>
      <c r="I459" s="24">
        <v>78.81</v>
      </c>
      <c r="J459" s="24">
        <v>78.88</v>
      </c>
      <c r="K459" s="18">
        <v>1.4210854715202004E-14</v>
      </c>
      <c r="L459" s="18">
        <v>0</v>
      </c>
      <c r="T459" t="str">
        <v>U1588A-9</v>
      </c>
      <c r="U459" s="24">
        <v>0.93320235756385073</v>
      </c>
      <c r="V459" s="24">
        <v>0.93457943925233644</v>
      </c>
      <c r="W459" s="29">
        <v>68.7</v>
      </c>
      <c r="X459" s="24">
        <v>10.11</v>
      </c>
      <c r="Y459" s="24">
        <v>10.179999999999993</v>
      </c>
      <c r="Z459" s="24">
        <v>78.134675834970537</v>
      </c>
      <c r="AA459" s="24">
        <v>78.199999999999989</v>
      </c>
      <c r="AB459" s="24">
        <v>78.148598130841123</v>
      </c>
      <c r="AC459" s="24">
        <v>78.214018691588777</v>
      </c>
      <c r="AF459" s="24">
        <v>3.4769999999999999</v>
      </c>
      <c r="AG459" s="24">
        <v>81.611675834970541</v>
      </c>
      <c r="AH459" s="24">
        <v>81.676999999999992</v>
      </c>
      <c r="AI459" s="24">
        <v>81.625598130841126</v>
      </c>
      <c r="AJ459" s="24">
        <v>81.691018691588781</v>
      </c>
      <c r="AK459" s="38">
        <v>-1.3922295870585799</v>
      </c>
      <c r="AL459" s="38">
        <v>-1.4018691588788101</v>
      </c>
    </row>
    <row r="460" spans="1:38" x14ac:dyDescent="0.15">
      <c r="A460" t="str">
        <v>U1588B-19-3</v>
      </c>
      <c r="B460">
        <v>129.61000000000001</v>
      </c>
      <c r="C460" t="str">
        <v>U1588A-9-CC</v>
      </c>
      <c r="D460" s="31">
        <v>78.459999999999994</v>
      </c>
      <c r="E460" s="29">
        <v>35</v>
      </c>
      <c r="F460" s="29">
        <v>42</v>
      </c>
      <c r="G460" s="24">
        <v>78.809999999999988</v>
      </c>
      <c r="H460" s="24">
        <v>78.88</v>
      </c>
      <c r="I460" s="24">
        <v>78.81</v>
      </c>
      <c r="J460" s="24">
        <v>78.88</v>
      </c>
      <c r="K460" s="18">
        <v>1.4210854715202004E-14</v>
      </c>
      <c r="L460" s="18">
        <v>0</v>
      </c>
      <c r="T460" t="str">
        <v>U1588A-9</v>
      </c>
      <c r="U460" s="24">
        <v>0.93320235756385073</v>
      </c>
      <c r="V460" s="24">
        <v>0.93457943925233644</v>
      </c>
      <c r="W460" s="29">
        <v>68.7</v>
      </c>
      <c r="X460" s="24">
        <v>10.11</v>
      </c>
      <c r="Y460" s="24">
        <v>10.179999999999993</v>
      </c>
      <c r="Z460" s="24">
        <v>78.134675834970537</v>
      </c>
      <c r="AA460" s="24">
        <v>78.199999999999989</v>
      </c>
      <c r="AB460" s="24">
        <v>78.148598130841123</v>
      </c>
      <c r="AC460" s="24">
        <v>78.214018691588777</v>
      </c>
      <c r="AF460" s="24">
        <v>3.4769999999999999</v>
      </c>
      <c r="AG460" s="24">
        <v>81.611675834970541</v>
      </c>
      <c r="AH460" s="24">
        <v>81.676999999999992</v>
      </c>
      <c r="AI460" s="24">
        <v>81.625598130841126</v>
      </c>
      <c r="AJ460" s="24">
        <v>81.691018691588781</v>
      </c>
      <c r="AK460" s="38">
        <v>-1.3922295870585799</v>
      </c>
      <c r="AL460" s="38">
        <v>-1.4018691588788101</v>
      </c>
    </row>
    <row r="461" spans="1:38" x14ac:dyDescent="0.15">
      <c r="A461" t="str">
        <v>U1588B-19-4</v>
      </c>
      <c r="B461">
        <v>131.07</v>
      </c>
      <c r="C461" t="str">
        <v>U1588A-9-CC</v>
      </c>
      <c r="D461" s="31">
        <v>78.459999999999994</v>
      </c>
      <c r="E461" s="29">
        <v>35</v>
      </c>
      <c r="F461" s="29">
        <v>42</v>
      </c>
      <c r="G461" s="24">
        <v>78.809999999999988</v>
      </c>
      <c r="H461" s="24">
        <v>78.88</v>
      </c>
      <c r="I461" s="24">
        <v>78.81</v>
      </c>
      <c r="J461" s="24">
        <v>78.88</v>
      </c>
      <c r="K461" s="18">
        <v>1.4210854715202004E-14</v>
      </c>
      <c r="L461" s="18">
        <v>0</v>
      </c>
      <c r="T461" t="str">
        <v>U1588A-9</v>
      </c>
      <c r="U461" s="24">
        <v>0.93320235756385073</v>
      </c>
      <c r="V461" s="24">
        <v>0.93457943925233644</v>
      </c>
      <c r="W461" s="29">
        <v>68.7</v>
      </c>
      <c r="X461" s="24">
        <v>10.11</v>
      </c>
      <c r="Y461" s="24">
        <v>10.179999999999993</v>
      </c>
      <c r="Z461" s="24">
        <v>78.134675834970537</v>
      </c>
      <c r="AA461" s="24">
        <v>78.199999999999989</v>
      </c>
      <c r="AB461" s="24">
        <v>78.148598130841123</v>
      </c>
      <c r="AC461" s="24">
        <v>78.214018691588777</v>
      </c>
      <c r="AF461" s="24">
        <v>3.4769999999999999</v>
      </c>
      <c r="AG461" s="24">
        <v>81.611675834970541</v>
      </c>
      <c r="AH461" s="24">
        <v>81.676999999999992</v>
      </c>
      <c r="AI461" s="24">
        <v>81.625598130841126</v>
      </c>
      <c r="AJ461" s="24">
        <v>81.691018691588781</v>
      </c>
      <c r="AK461" s="38">
        <v>-1.3922295870585799</v>
      </c>
      <c r="AL461" s="38">
        <v>-1.4018691588788101</v>
      </c>
    </row>
    <row r="462" spans="1:38" x14ac:dyDescent="0.15">
      <c r="A462" t="str">
        <v>U1588B-19-5</v>
      </c>
      <c r="B462">
        <v>132.53</v>
      </c>
      <c r="C462" t="str">
        <v>U1588A-9-CC</v>
      </c>
      <c r="D462" s="31">
        <v>78.459999999999994</v>
      </c>
      <c r="E462" s="29">
        <v>35</v>
      </c>
      <c r="F462" s="29">
        <v>42</v>
      </c>
      <c r="G462" s="24">
        <v>78.809999999999988</v>
      </c>
      <c r="H462" s="24">
        <v>78.88</v>
      </c>
      <c r="I462" s="24">
        <v>78.81</v>
      </c>
      <c r="J462" s="24">
        <v>78.88</v>
      </c>
      <c r="K462" s="18">
        <v>1.4210854715202004E-14</v>
      </c>
      <c r="L462" s="18">
        <v>0</v>
      </c>
      <c r="T462" t="str">
        <v>U1588A-9</v>
      </c>
      <c r="U462" s="24">
        <v>0.93320235756385073</v>
      </c>
      <c r="V462" s="24">
        <v>0.93457943925233644</v>
      </c>
      <c r="W462" s="29">
        <v>68.7</v>
      </c>
      <c r="X462" s="24">
        <v>10.11</v>
      </c>
      <c r="Y462" s="24">
        <v>10.179999999999993</v>
      </c>
      <c r="Z462" s="24">
        <v>78.134675834970537</v>
      </c>
      <c r="AA462" s="24">
        <v>78.199999999999989</v>
      </c>
      <c r="AB462" s="24">
        <v>78.148598130841123</v>
      </c>
      <c r="AC462" s="24">
        <v>78.214018691588777</v>
      </c>
      <c r="AF462" s="24">
        <v>3.4769999999999999</v>
      </c>
      <c r="AG462" s="24">
        <v>81.611675834970541</v>
      </c>
      <c r="AH462" s="24">
        <v>81.676999999999992</v>
      </c>
      <c r="AI462" s="24">
        <v>81.625598130841126</v>
      </c>
      <c r="AJ462" s="24">
        <v>81.691018691588781</v>
      </c>
      <c r="AK462" s="38">
        <v>-1.3922295870585799</v>
      </c>
      <c r="AL462" s="38">
        <v>-1.4018691588788101</v>
      </c>
    </row>
    <row r="463" spans="1:38" x14ac:dyDescent="0.15">
      <c r="A463" t="str">
        <v>U1588B-19-CC</v>
      </c>
      <c r="B463">
        <v>133.08000000000001</v>
      </c>
      <c r="C463" t="str">
        <v>U1588A-9-CC</v>
      </c>
      <c r="D463" s="31">
        <v>78.459999999999994</v>
      </c>
      <c r="E463" s="29">
        <v>35</v>
      </c>
      <c r="F463" s="29">
        <v>42</v>
      </c>
      <c r="G463" s="24">
        <v>78.809999999999988</v>
      </c>
      <c r="H463" s="24">
        <v>78.88</v>
      </c>
      <c r="I463" s="24">
        <v>78.81</v>
      </c>
      <c r="J463" s="24">
        <v>78.88</v>
      </c>
      <c r="K463" s="18">
        <v>1.4210854715202004E-14</v>
      </c>
      <c r="L463" s="18">
        <v>0</v>
      </c>
      <c r="T463" t="str">
        <v>U1588A-9</v>
      </c>
      <c r="U463" s="24">
        <v>0.93320235756385073</v>
      </c>
      <c r="V463" s="24">
        <v>0.93457943925233644</v>
      </c>
      <c r="W463" s="29">
        <v>68.7</v>
      </c>
      <c r="X463" s="24">
        <v>10.11</v>
      </c>
      <c r="Y463" s="24">
        <v>10.179999999999993</v>
      </c>
      <c r="Z463" s="24">
        <v>78.134675834970537</v>
      </c>
      <c r="AA463" s="24">
        <v>78.199999999999989</v>
      </c>
      <c r="AB463" s="24">
        <v>78.148598130841123</v>
      </c>
      <c r="AC463" s="24">
        <v>78.214018691588777</v>
      </c>
      <c r="AF463" s="24">
        <v>3.4769999999999999</v>
      </c>
      <c r="AG463" s="24">
        <v>81.611675834970541</v>
      </c>
      <c r="AH463" s="24">
        <v>81.676999999999992</v>
      </c>
      <c r="AI463" s="24">
        <v>81.625598130841126</v>
      </c>
      <c r="AJ463" s="24">
        <v>81.691018691588781</v>
      </c>
      <c r="AK463" s="38">
        <v>-1.3922295870585799</v>
      </c>
      <c r="AL463" s="38">
        <v>-1.4018691588788101</v>
      </c>
    </row>
    <row r="464" spans="1:38" x14ac:dyDescent="0.15">
      <c r="A464" t="str">
        <v>U1588B-20-1</v>
      </c>
      <c r="B464">
        <v>131.4</v>
      </c>
      <c r="C464" t="str">
        <v>U1588A-9-CC</v>
      </c>
      <c r="D464" s="31">
        <v>78.459999999999994</v>
      </c>
      <c r="E464" s="29">
        <v>35</v>
      </c>
      <c r="F464" s="29">
        <v>42</v>
      </c>
      <c r="G464" s="24">
        <v>78.809999999999988</v>
      </c>
      <c r="H464" s="24">
        <v>78.88</v>
      </c>
      <c r="I464" s="24">
        <v>78.81</v>
      </c>
      <c r="J464" s="24">
        <v>78.88</v>
      </c>
      <c r="K464" s="18">
        <v>1.4210854715202004E-14</v>
      </c>
      <c r="L464" s="18">
        <v>0</v>
      </c>
      <c r="T464" t="str">
        <v>U1588A-9</v>
      </c>
      <c r="U464" s="24">
        <v>0.93320235756385073</v>
      </c>
      <c r="V464" s="24">
        <v>0.93457943925233644</v>
      </c>
      <c r="W464" s="29">
        <v>68.7</v>
      </c>
      <c r="X464" s="24">
        <v>10.11</v>
      </c>
      <c r="Y464" s="24">
        <v>10.179999999999993</v>
      </c>
      <c r="Z464" s="24">
        <v>78.134675834970537</v>
      </c>
      <c r="AA464" s="24">
        <v>78.199999999999989</v>
      </c>
      <c r="AB464" s="24">
        <v>78.148598130841123</v>
      </c>
      <c r="AC464" s="24">
        <v>78.214018691588777</v>
      </c>
      <c r="AF464" s="24">
        <v>3.4769999999999999</v>
      </c>
      <c r="AG464" s="24">
        <v>81.611675834970541</v>
      </c>
      <c r="AH464" s="24">
        <v>81.676999999999992</v>
      </c>
      <c r="AI464" s="24">
        <v>81.625598130841126</v>
      </c>
      <c r="AJ464" s="24">
        <v>81.691018691588781</v>
      </c>
      <c r="AK464" s="38">
        <v>-1.3922295870585799</v>
      </c>
      <c r="AL464" s="38">
        <v>-1.4018691588788101</v>
      </c>
    </row>
    <row r="465" spans="1:38" x14ac:dyDescent="0.15">
      <c r="A465" t="str">
        <v>U1588B-20-2</v>
      </c>
      <c r="B465">
        <v>132.86000000000001</v>
      </c>
      <c r="C465" t="str">
        <v>U1588A-10-1</v>
      </c>
      <c r="D465" s="31">
        <v>78.2</v>
      </c>
      <c r="E465" s="29">
        <v>75</v>
      </c>
      <c r="F465" s="29">
        <v>75</v>
      </c>
      <c r="G465" s="24">
        <v>78.95</v>
      </c>
      <c r="H465" s="24">
        <v>78.95</v>
      </c>
      <c r="I465" s="24">
        <v>78.95</v>
      </c>
      <c r="J465" s="24">
        <v>78.95</v>
      </c>
      <c r="K465" s="18">
        <v>0</v>
      </c>
      <c r="L465" s="18">
        <v>0</v>
      </c>
      <c r="T465" t="str">
        <v>U1588A-10</v>
      </c>
      <c r="U465" s="24">
        <v>0.97736625514403286</v>
      </c>
      <c r="V465" s="24">
        <v>0.98039215686274506</v>
      </c>
      <c r="W465" s="29">
        <v>78.2</v>
      </c>
      <c r="X465" s="24">
        <v>0.75</v>
      </c>
      <c r="Y465" s="24">
        <v>0.75</v>
      </c>
      <c r="Z465" s="24">
        <v>78.933024691358028</v>
      </c>
      <c r="AA465" s="24">
        <v>78.933024691358028</v>
      </c>
      <c r="AB465" s="24">
        <v>78.935294117647061</v>
      </c>
      <c r="AC465" s="24">
        <v>78.935294117647061</v>
      </c>
      <c r="AF465" s="24">
        <v>4.1589999999999998</v>
      </c>
      <c r="AG465" s="24">
        <v>83.092024691358034</v>
      </c>
      <c r="AH465" s="24">
        <v>83.092024691358034</v>
      </c>
      <c r="AI465" s="24">
        <v>83.094294117647067</v>
      </c>
      <c r="AJ465" s="24">
        <v>83.094294117647067</v>
      </c>
      <c r="AK465" s="38">
        <v>-0.22694262890325945</v>
      </c>
      <c r="AL465" s="38">
        <v>-0.22694262890325945</v>
      </c>
    </row>
    <row r="466" spans="1:38" x14ac:dyDescent="0.15">
      <c r="A466" t="str">
        <v>U1588B-20-3</v>
      </c>
      <c r="B466">
        <v>134.33000000000001</v>
      </c>
      <c r="C466" t="str">
        <v>U1588A-10-2</v>
      </c>
      <c r="D466" s="31">
        <v>79.62</v>
      </c>
      <c r="E466" s="29">
        <v>40</v>
      </c>
      <c r="F466" s="29">
        <v>40</v>
      </c>
      <c r="G466" s="24">
        <v>80.02000000000001</v>
      </c>
      <c r="H466" s="24">
        <v>80.02000000000001</v>
      </c>
      <c r="I466" s="24">
        <v>80.02</v>
      </c>
      <c r="J466" s="24">
        <v>80.02</v>
      </c>
      <c r="K466" s="18">
        <v>-1.4210854715202004E-14</v>
      </c>
      <c r="L466" s="18">
        <v>-1.4210854715202004E-14</v>
      </c>
      <c r="T466" t="str">
        <v>U1588A-10</v>
      </c>
      <c r="U466" s="24">
        <v>0.97736625514403286</v>
      </c>
      <c r="V466" s="24">
        <v>0.98039215686274506</v>
      </c>
      <c r="W466" s="29">
        <v>78.2</v>
      </c>
      <c r="X466" s="24">
        <v>1.8199999999999932</v>
      </c>
      <c r="Y466" s="24">
        <v>1.8199999999999932</v>
      </c>
      <c r="Z466" s="24">
        <v>79.978806584362133</v>
      </c>
      <c r="AA466" s="24">
        <v>79.978806584362133</v>
      </c>
      <c r="AB466" s="24">
        <v>79.984313725490196</v>
      </c>
      <c r="AC466" s="24">
        <v>79.984313725490196</v>
      </c>
      <c r="AF466" s="24">
        <v>4.1589999999999998</v>
      </c>
      <c r="AG466" s="24">
        <v>84.137806584362139</v>
      </c>
      <c r="AH466" s="24">
        <v>84.137806584362139</v>
      </c>
      <c r="AI466" s="24">
        <v>84.143313725490202</v>
      </c>
      <c r="AJ466" s="24">
        <v>84.143313725490202</v>
      </c>
      <c r="AK466" s="38">
        <v>-0.55071411280636084</v>
      </c>
      <c r="AL466" s="38">
        <v>-0.55071411280636084</v>
      </c>
    </row>
    <row r="467" spans="1:38" x14ac:dyDescent="0.15">
      <c r="A467" t="str">
        <v>U1588B-20-4</v>
      </c>
      <c r="B467">
        <v>135.81</v>
      </c>
      <c r="C467" t="str">
        <v>U1588A-10-2</v>
      </c>
      <c r="D467" s="31">
        <v>79.62</v>
      </c>
      <c r="E467" s="29">
        <v>40</v>
      </c>
      <c r="F467" s="29">
        <v>41</v>
      </c>
      <c r="G467" s="24">
        <v>80.02000000000001</v>
      </c>
      <c r="H467" s="24">
        <v>80.03</v>
      </c>
      <c r="I467" s="24">
        <v>80.02</v>
      </c>
      <c r="J467" s="24">
        <v>80.03</v>
      </c>
      <c r="K467" s="18">
        <v>-1.4210854715202004E-14</v>
      </c>
      <c r="L467" s="18">
        <v>0</v>
      </c>
      <c r="T467" t="str">
        <v>U1588A-10</v>
      </c>
      <c r="U467" s="24">
        <v>0.97736625514403286</v>
      </c>
      <c r="V467" s="24">
        <v>0.98039215686274506</v>
      </c>
      <c r="W467" s="29">
        <v>78.2</v>
      </c>
      <c r="X467" s="24">
        <v>1.8199999999999932</v>
      </c>
      <c r="Y467" s="24">
        <v>1.8299999999999983</v>
      </c>
      <c r="Z467" s="24">
        <v>79.978806584362133</v>
      </c>
      <c r="AA467" s="24">
        <v>79.988580246913585</v>
      </c>
      <c r="AB467" s="24">
        <v>79.984313725490196</v>
      </c>
      <c r="AC467" s="24">
        <v>79.994117647058829</v>
      </c>
      <c r="AF467" s="24">
        <v>4.1589999999999998</v>
      </c>
      <c r="AG467" s="24">
        <v>84.137806584362139</v>
      </c>
      <c r="AH467" s="24">
        <v>84.147580246913591</v>
      </c>
      <c r="AI467" s="24">
        <v>84.143313725490202</v>
      </c>
      <c r="AJ467" s="24">
        <v>84.153117647058835</v>
      </c>
      <c r="AK467" s="38">
        <v>-0.55071411280636084</v>
      </c>
      <c r="AL467" s="38">
        <v>-0.55374001452435095</v>
      </c>
    </row>
    <row r="468" spans="1:38" x14ac:dyDescent="0.15">
      <c r="A468" t="str">
        <v>U1588B-20-5</v>
      </c>
      <c r="B468">
        <v>137.28</v>
      </c>
      <c r="C468" t="str">
        <v>U1588A-10-2</v>
      </c>
      <c r="D468" s="31">
        <v>79.62</v>
      </c>
      <c r="E468" s="29">
        <v>40</v>
      </c>
      <c r="F468" s="29">
        <v>41</v>
      </c>
      <c r="G468" s="24">
        <v>80.02000000000001</v>
      </c>
      <c r="H468" s="24">
        <v>80.03</v>
      </c>
      <c r="I468" s="24">
        <v>80.02</v>
      </c>
      <c r="J468" s="24">
        <v>80.03</v>
      </c>
      <c r="K468" s="18">
        <v>-1.4210854715202004E-14</v>
      </c>
      <c r="L468" s="18">
        <v>0</v>
      </c>
      <c r="T468" t="str">
        <v>U1588A-10</v>
      </c>
      <c r="U468" s="24">
        <v>0.97736625514403286</v>
      </c>
      <c r="V468" s="24">
        <v>0.98039215686274506</v>
      </c>
      <c r="W468" s="29">
        <v>78.2</v>
      </c>
      <c r="X468" s="24">
        <v>1.8199999999999932</v>
      </c>
      <c r="Y468" s="24">
        <v>1.8299999999999983</v>
      </c>
      <c r="Z468" s="24">
        <v>79.978806584362133</v>
      </c>
      <c r="AA468" s="24">
        <v>79.988580246913585</v>
      </c>
      <c r="AB468" s="24">
        <v>79.984313725490196</v>
      </c>
      <c r="AC468" s="24">
        <v>79.994117647058829</v>
      </c>
      <c r="AF468" s="24">
        <v>4.1589999999999998</v>
      </c>
      <c r="AG468" s="24">
        <v>84.137806584362139</v>
      </c>
      <c r="AH468" s="24">
        <v>84.147580246913591</v>
      </c>
      <c r="AI468" s="24">
        <v>84.143313725490202</v>
      </c>
      <c r="AJ468" s="24">
        <v>84.153117647058835</v>
      </c>
      <c r="AK468" s="38">
        <v>-0.55071411280636084</v>
      </c>
      <c r="AL468" s="38">
        <v>-0.55374001452435095</v>
      </c>
    </row>
    <row r="469" spans="1:38" x14ac:dyDescent="0.15">
      <c r="A469" t="str">
        <v>U1588B-20-CC</v>
      </c>
      <c r="B469">
        <v>138.19</v>
      </c>
      <c r="C469" t="str">
        <v>U1588A-10-2</v>
      </c>
      <c r="D469" s="31">
        <v>79.62</v>
      </c>
      <c r="E469" s="29">
        <v>75</v>
      </c>
      <c r="F469" s="29">
        <v>75</v>
      </c>
      <c r="G469" s="24">
        <v>80.37</v>
      </c>
      <c r="H469" s="24">
        <v>80.37</v>
      </c>
      <c r="I469" s="24">
        <v>80.37</v>
      </c>
      <c r="J469" s="24">
        <v>80.37</v>
      </c>
      <c r="K469" s="18">
        <v>0</v>
      </c>
      <c r="L469" s="18">
        <v>0</v>
      </c>
      <c r="T469" t="str">
        <v>U1588A-10</v>
      </c>
      <c r="U469" s="24">
        <v>0.97736625514403286</v>
      </c>
      <c r="V469" s="24">
        <v>0.98039215686274506</v>
      </c>
      <c r="W469" s="29">
        <v>78.2</v>
      </c>
      <c r="X469" s="24">
        <v>2.1700000000000017</v>
      </c>
      <c r="Y469" s="24">
        <v>2.1700000000000017</v>
      </c>
      <c r="Z469" s="24">
        <v>80.320884773662556</v>
      </c>
      <c r="AA469" s="24">
        <v>80.320884773662556</v>
      </c>
      <c r="AB469" s="24">
        <v>80.327450980392157</v>
      </c>
      <c r="AC469" s="24">
        <v>80.327450980392157</v>
      </c>
      <c r="AF469" s="24">
        <v>4.1589999999999998</v>
      </c>
      <c r="AG469" s="24">
        <v>84.479884773662562</v>
      </c>
      <c r="AH469" s="24">
        <v>84.479884773662562</v>
      </c>
      <c r="AI469" s="24">
        <v>84.486450980392164</v>
      </c>
      <c r="AJ469" s="24">
        <v>84.486450980392164</v>
      </c>
      <c r="AK469" s="38">
        <v>-0.65662067296017312</v>
      </c>
      <c r="AL469" s="38">
        <v>-0.65662067296017312</v>
      </c>
    </row>
    <row r="470" spans="1:38" x14ac:dyDescent="0.15">
      <c r="A470" t="str">
        <v>U1588B-21-1</v>
      </c>
      <c r="B470">
        <v>136.30000000000001</v>
      </c>
      <c r="C470" t="str">
        <v>U1588A-10-3</v>
      </c>
      <c r="D470" s="31">
        <v>80.88</v>
      </c>
      <c r="E470" s="29">
        <v>75</v>
      </c>
      <c r="F470" s="29">
        <v>75</v>
      </c>
      <c r="G470" s="24">
        <v>81.63</v>
      </c>
      <c r="H470" s="24">
        <v>81.63</v>
      </c>
      <c r="I470" s="24">
        <v>81.63</v>
      </c>
      <c r="J470" s="24">
        <v>81.63</v>
      </c>
      <c r="K470" s="18">
        <v>0</v>
      </c>
      <c r="L470" s="18">
        <v>0</v>
      </c>
      <c r="T470" t="str">
        <v>U1588A-10</v>
      </c>
      <c r="U470" s="24">
        <v>0.97736625514403286</v>
      </c>
      <c r="V470" s="24">
        <v>0.98039215686274506</v>
      </c>
      <c r="W470" s="29">
        <v>78.2</v>
      </c>
      <c r="X470" s="24">
        <v>3.4299999999999926</v>
      </c>
      <c r="Y470" s="24">
        <v>3.4299999999999926</v>
      </c>
      <c r="Z470" s="24">
        <v>81.552366255144022</v>
      </c>
      <c r="AA470" s="24">
        <v>81.552366255144022</v>
      </c>
      <c r="AB470" s="24">
        <v>81.562745098039215</v>
      </c>
      <c r="AC470" s="24">
        <v>81.562745098039215</v>
      </c>
      <c r="AF470" s="24">
        <v>4.1589999999999998</v>
      </c>
      <c r="AG470" s="24">
        <v>85.711366255144029</v>
      </c>
      <c r="AH470" s="24">
        <v>85.711366255144029</v>
      </c>
      <c r="AI470" s="24">
        <v>85.721745098039221</v>
      </c>
      <c r="AJ470" s="24">
        <v>85.721745098039221</v>
      </c>
      <c r="AK470" s="38">
        <v>-1.0378842895192975</v>
      </c>
      <c r="AL470" s="38">
        <v>-1.0378842895192975</v>
      </c>
    </row>
    <row r="471" spans="1:38" x14ac:dyDescent="0.15">
      <c r="A471" t="str">
        <v>U1588B-21-2</v>
      </c>
      <c r="B471">
        <v>137.77000000000001</v>
      </c>
      <c r="C471" t="str">
        <v>U1588A-10-4</v>
      </c>
      <c r="D471" s="31">
        <v>82.18</v>
      </c>
      <c r="E471" s="29">
        <v>75</v>
      </c>
      <c r="F471" s="29">
        <v>75</v>
      </c>
      <c r="G471" s="24">
        <v>82.93</v>
      </c>
      <c r="H471" s="24">
        <v>82.93</v>
      </c>
      <c r="I471" s="24">
        <v>82.93</v>
      </c>
      <c r="J471" s="24">
        <v>82.93</v>
      </c>
      <c r="K471" s="18">
        <v>0</v>
      </c>
      <c r="L471" s="18">
        <v>0</v>
      </c>
      <c r="T471" t="str">
        <v>U1588A-10</v>
      </c>
      <c r="U471" s="24">
        <v>0.97736625514403286</v>
      </c>
      <c r="V471" s="24">
        <v>0.98039215686274506</v>
      </c>
      <c r="W471" s="29">
        <v>78.2</v>
      </c>
      <c r="X471" s="24">
        <v>4.730000000000004</v>
      </c>
      <c r="Y471" s="24">
        <v>4.730000000000004</v>
      </c>
      <c r="Z471" s="24">
        <v>82.822942386831286</v>
      </c>
      <c r="AA471" s="24">
        <v>82.822942386831286</v>
      </c>
      <c r="AB471" s="24">
        <v>82.83725490196079</v>
      </c>
      <c r="AC471" s="24">
        <v>82.83725490196079</v>
      </c>
      <c r="AF471" s="24">
        <v>4.1589999999999998</v>
      </c>
      <c r="AG471" s="24">
        <v>86.981942386831292</v>
      </c>
      <c r="AH471" s="24">
        <v>86.981942386831292</v>
      </c>
      <c r="AI471" s="24">
        <v>86.996254901960796</v>
      </c>
      <c r="AJ471" s="24">
        <v>86.996254901960796</v>
      </c>
      <c r="AK471" s="38">
        <v>-1.4312515129503822</v>
      </c>
      <c r="AL471" s="38">
        <v>-1.4312515129503822</v>
      </c>
    </row>
    <row r="472" spans="1:38" x14ac:dyDescent="0.15">
      <c r="A472" t="str">
        <v>U1588B-21-3</v>
      </c>
      <c r="B472">
        <v>139.24</v>
      </c>
      <c r="C472" t="str">
        <v>U1588A-10-4</v>
      </c>
      <c r="D472" s="31">
        <v>82.18</v>
      </c>
      <c r="E472" s="29">
        <v>80</v>
      </c>
      <c r="F472" s="29">
        <v>82</v>
      </c>
      <c r="G472" s="24">
        <v>82.98</v>
      </c>
      <c r="H472" s="24">
        <v>83</v>
      </c>
      <c r="I472" s="24">
        <v>82.98</v>
      </c>
      <c r="J472" s="24">
        <v>83</v>
      </c>
      <c r="K472" s="18">
        <v>0</v>
      </c>
      <c r="L472" s="18">
        <v>0</v>
      </c>
      <c r="T472" t="str">
        <v>U1588A-10</v>
      </c>
      <c r="U472" s="24">
        <v>0.97736625514403286</v>
      </c>
      <c r="V472" s="24">
        <v>0.98039215686274506</v>
      </c>
      <c r="W472" s="29">
        <v>78.2</v>
      </c>
      <c r="X472" s="24">
        <v>4.7800000000000011</v>
      </c>
      <c r="Y472" s="24">
        <v>4.7999999999999972</v>
      </c>
      <c r="Z472" s="24">
        <v>82.87181069958848</v>
      </c>
      <c r="AA472" s="24">
        <v>82.891358024691357</v>
      </c>
      <c r="AB472" s="24">
        <v>82.886274509803926</v>
      </c>
      <c r="AC472" s="24">
        <v>82.905882352941177</v>
      </c>
      <c r="AF472" s="24">
        <v>4.1589999999999998</v>
      </c>
      <c r="AG472" s="24">
        <v>87.030810699588486</v>
      </c>
      <c r="AH472" s="24">
        <v>87.050358024691363</v>
      </c>
      <c r="AI472" s="24">
        <v>87.045274509803932</v>
      </c>
      <c r="AJ472" s="24">
        <v>87.064882352941183</v>
      </c>
      <c r="AK472" s="38">
        <v>-1.446381021544596</v>
      </c>
      <c r="AL472" s="38">
        <v>-1.4524328249819973</v>
      </c>
    </row>
    <row r="473" spans="1:38" x14ac:dyDescent="0.15">
      <c r="A473" t="str">
        <v>U1588B-21-4</v>
      </c>
      <c r="B473">
        <v>140.72</v>
      </c>
      <c r="C473" t="str">
        <v>U1588A-10-5</v>
      </c>
      <c r="D473" s="31">
        <v>83.35</v>
      </c>
      <c r="E473" s="29">
        <v>63</v>
      </c>
      <c r="F473" s="29">
        <v>65</v>
      </c>
      <c r="G473" s="24">
        <v>83.97999999999999</v>
      </c>
      <c r="H473" s="24">
        <v>84</v>
      </c>
      <c r="I473" s="24">
        <v>83.98</v>
      </c>
      <c r="J473" s="24">
        <v>84</v>
      </c>
      <c r="K473" s="18">
        <v>1.4210854715202004E-14</v>
      </c>
      <c r="L473" s="18">
        <v>0</v>
      </c>
      <c r="T473" t="str">
        <v>U1588A-10</v>
      </c>
      <c r="U473" s="24">
        <v>0.97736625514403286</v>
      </c>
      <c r="V473" s="24">
        <v>0.98039215686274506</v>
      </c>
      <c r="W473" s="29">
        <v>78.2</v>
      </c>
      <c r="X473" s="24">
        <v>5.7800000000000011</v>
      </c>
      <c r="Y473" s="24">
        <v>5.7999999999999972</v>
      </c>
      <c r="Z473" s="24">
        <v>83.849176954732513</v>
      </c>
      <c r="AA473" s="24">
        <v>83.868724279835391</v>
      </c>
      <c r="AB473" s="24">
        <v>83.866666666666674</v>
      </c>
      <c r="AC473" s="24">
        <v>83.886274509803926</v>
      </c>
      <c r="AF473" s="24">
        <v>4.1589999999999998</v>
      </c>
      <c r="AG473" s="24">
        <v>88.008176954732519</v>
      </c>
      <c r="AH473" s="24">
        <v>88.027724279835397</v>
      </c>
      <c r="AI473" s="24">
        <v>88.02566666666668</v>
      </c>
      <c r="AJ473" s="24">
        <v>88.045274509803932</v>
      </c>
      <c r="AK473" s="38">
        <v>-1.7489711934160823</v>
      </c>
      <c r="AL473" s="38">
        <v>-1.7550229968534836</v>
      </c>
    </row>
    <row r="474" spans="1:38" x14ac:dyDescent="0.15">
      <c r="A474" t="str">
        <v>U1588B-21-5</v>
      </c>
      <c r="B474">
        <v>142.19999999999999</v>
      </c>
      <c r="C474" t="str">
        <v>U1588A-10-5</v>
      </c>
      <c r="D474" s="31">
        <v>83.35</v>
      </c>
      <c r="E474" s="29">
        <v>75</v>
      </c>
      <c r="F474" s="29">
        <v>75</v>
      </c>
      <c r="G474" s="24">
        <v>84.1</v>
      </c>
      <c r="H474" s="24">
        <v>84.1</v>
      </c>
      <c r="I474" s="24">
        <v>84.1</v>
      </c>
      <c r="J474" s="24">
        <v>84.1</v>
      </c>
      <c r="K474" s="18">
        <v>0</v>
      </c>
      <c r="L474" s="18">
        <v>0</v>
      </c>
      <c r="T474" t="str">
        <v>U1588A-10</v>
      </c>
      <c r="U474" s="24">
        <v>0.97736625514403286</v>
      </c>
      <c r="V474" s="24">
        <v>0.98039215686274506</v>
      </c>
      <c r="W474" s="29">
        <v>78.2</v>
      </c>
      <c r="X474" s="24">
        <v>5.8999999999999915</v>
      </c>
      <c r="Y474" s="24">
        <v>5.8999999999999915</v>
      </c>
      <c r="Z474" s="24">
        <v>83.966460905349791</v>
      </c>
      <c r="AA474" s="24">
        <v>83.966460905349791</v>
      </c>
      <c r="AB474" s="24">
        <v>83.984313725490196</v>
      </c>
      <c r="AC474" s="24">
        <v>83.984313725490196</v>
      </c>
      <c r="AF474" s="24">
        <v>4.1589999999999998</v>
      </c>
      <c r="AG474" s="24">
        <v>88.125460905349797</v>
      </c>
      <c r="AH474" s="24">
        <v>88.125460905349797</v>
      </c>
      <c r="AI474" s="24">
        <v>88.143313725490202</v>
      </c>
      <c r="AJ474" s="24">
        <v>88.143313725490202</v>
      </c>
      <c r="AK474" s="38">
        <v>-1.7852820140404901</v>
      </c>
      <c r="AL474" s="38">
        <v>-1.7852820140404901</v>
      </c>
    </row>
    <row r="475" spans="1:38" x14ac:dyDescent="0.15">
      <c r="A475" t="str">
        <v>U1588B-21-6</v>
      </c>
      <c r="B475">
        <v>143.24</v>
      </c>
      <c r="C475" t="str">
        <v>U1588A-10-6</v>
      </c>
      <c r="D475" s="31">
        <v>84.74</v>
      </c>
      <c r="E475" s="29">
        <v>74</v>
      </c>
      <c r="F475" s="29">
        <v>74</v>
      </c>
      <c r="G475" s="24">
        <v>85.47999999999999</v>
      </c>
      <c r="H475" s="24">
        <v>85.47999999999999</v>
      </c>
      <c r="I475" s="24">
        <v>85.48</v>
      </c>
      <c r="J475" s="24">
        <v>85.48</v>
      </c>
      <c r="K475" s="18">
        <v>1.4210854715202004E-14</v>
      </c>
      <c r="L475" s="18">
        <v>1.4210854715202004E-14</v>
      </c>
      <c r="T475" t="str">
        <v>U1588A-10</v>
      </c>
      <c r="U475" s="24">
        <v>0.97736625514403286</v>
      </c>
      <c r="V475" s="24">
        <v>0.98039215686274506</v>
      </c>
      <c r="W475" s="29">
        <v>78.2</v>
      </c>
      <c r="X475" s="24">
        <v>7.2800000000000011</v>
      </c>
      <c r="Y475" s="24">
        <v>7.2800000000000011</v>
      </c>
      <c r="Z475" s="24">
        <v>85.315226337448564</v>
      </c>
      <c r="AA475" s="24">
        <v>85.315226337448564</v>
      </c>
      <c r="AB475" s="24">
        <v>85.33725490196079</v>
      </c>
      <c r="AC475" s="24">
        <v>85.33725490196079</v>
      </c>
      <c r="AF475" s="24">
        <v>4.1589999999999998</v>
      </c>
      <c r="AG475" s="24">
        <v>89.47422633744857</v>
      </c>
      <c r="AH475" s="24">
        <v>89.47422633744857</v>
      </c>
      <c r="AI475" s="24">
        <v>89.496254901960796</v>
      </c>
      <c r="AJ475" s="24">
        <v>89.496254901960796</v>
      </c>
      <c r="AK475" s="38">
        <v>-2.2028564512226012</v>
      </c>
      <c r="AL475" s="38">
        <v>-2.2028564512226012</v>
      </c>
    </row>
    <row r="476" spans="1:38" x14ac:dyDescent="0.15">
      <c r="A476" t="str">
        <v>U1588B-21-CC</v>
      </c>
      <c r="B476">
        <v>143.77000000000001</v>
      </c>
      <c r="C476" t="str">
        <v>U1588A-10-6</v>
      </c>
      <c r="D476" s="31">
        <v>84.74</v>
      </c>
      <c r="E476" s="29">
        <v>131</v>
      </c>
      <c r="F476" s="29">
        <v>136</v>
      </c>
      <c r="G476" s="24">
        <v>86.05</v>
      </c>
      <c r="H476" s="24">
        <v>86.1</v>
      </c>
      <c r="I476" s="24">
        <v>86.05</v>
      </c>
      <c r="J476" s="24">
        <v>86.1</v>
      </c>
      <c r="K476" s="18">
        <v>0</v>
      </c>
      <c r="L476" s="18">
        <v>0</v>
      </c>
      <c r="T476" t="str">
        <v>U1588A-10</v>
      </c>
      <c r="U476" s="24">
        <v>0.97736625514403286</v>
      </c>
      <c r="V476" s="24">
        <v>0.98039215686274506</v>
      </c>
      <c r="W476" s="29">
        <v>78.2</v>
      </c>
      <c r="X476" s="24">
        <v>7.8499999999999943</v>
      </c>
      <c r="Y476" s="24">
        <v>7.8999999999999915</v>
      </c>
      <c r="Z476" s="24">
        <v>85.872325102880652</v>
      </c>
      <c r="AA476" s="24">
        <v>85.921193415637859</v>
      </c>
      <c r="AB476" s="24">
        <v>85.896078431372544</v>
      </c>
      <c r="AC476" s="24">
        <v>85.945098039215679</v>
      </c>
      <c r="AF476" s="24">
        <v>4.1589999999999998</v>
      </c>
      <c r="AG476" s="24">
        <v>90.031325102880658</v>
      </c>
      <c r="AH476" s="24">
        <v>90.080193415637865</v>
      </c>
      <c r="AI476" s="24">
        <v>90.05507843137255</v>
      </c>
      <c r="AJ476" s="24">
        <v>90.104098039215685</v>
      </c>
      <c r="AK476" s="38">
        <v>-2.3753328491892489</v>
      </c>
      <c r="AL476" s="38">
        <v>-2.3904623577820416</v>
      </c>
    </row>
    <row r="477" spans="1:38" x14ac:dyDescent="0.15">
      <c r="A477" t="str">
        <v>U1588B-22-1</v>
      </c>
      <c r="B477">
        <v>141.1</v>
      </c>
      <c r="C477" t="str">
        <v>U1588A-10-6</v>
      </c>
      <c r="D477" s="31">
        <v>84.74</v>
      </c>
      <c r="E477" s="29">
        <v>131</v>
      </c>
      <c r="F477" s="29">
        <v>136</v>
      </c>
      <c r="G477" s="24">
        <v>86.05</v>
      </c>
      <c r="H477" s="24">
        <v>86.1</v>
      </c>
      <c r="I477" s="24">
        <v>86.05</v>
      </c>
      <c r="J477" s="24">
        <v>86.1</v>
      </c>
      <c r="K477" s="18">
        <v>0</v>
      </c>
      <c r="L477" s="18">
        <v>0</v>
      </c>
      <c r="T477" t="str">
        <v>U1588A-10</v>
      </c>
      <c r="U477" s="24">
        <v>0.97736625514403286</v>
      </c>
      <c r="V477" s="24">
        <v>0.98039215686274506</v>
      </c>
      <c r="W477" s="29">
        <v>78.2</v>
      </c>
      <c r="X477" s="24">
        <v>7.8499999999999943</v>
      </c>
      <c r="Y477" s="24">
        <v>7.8999999999999915</v>
      </c>
      <c r="Z477" s="24">
        <v>85.872325102880652</v>
      </c>
      <c r="AA477" s="24">
        <v>85.921193415637859</v>
      </c>
      <c r="AB477" s="24">
        <v>85.896078431372544</v>
      </c>
      <c r="AC477" s="24">
        <v>85.945098039215679</v>
      </c>
      <c r="AF477" s="24">
        <v>4.1589999999999998</v>
      </c>
      <c r="AG477" s="24">
        <v>90.031325102880658</v>
      </c>
      <c r="AH477" s="24">
        <v>90.080193415637865</v>
      </c>
      <c r="AI477" s="24">
        <v>90.05507843137255</v>
      </c>
      <c r="AJ477" s="24">
        <v>90.104098039215685</v>
      </c>
      <c r="AK477" s="38">
        <v>-2.3753328491892489</v>
      </c>
      <c r="AL477" s="38">
        <v>-2.3904623577820416</v>
      </c>
    </row>
    <row r="478" spans="1:38" x14ac:dyDescent="0.15">
      <c r="A478" t="str">
        <v>U1588B-22-2</v>
      </c>
      <c r="B478">
        <v>142.58000000000001</v>
      </c>
      <c r="C478" t="str">
        <v>U1588A-10-6</v>
      </c>
      <c r="D478" s="31">
        <v>84.74</v>
      </c>
      <c r="E478" s="29">
        <v>131</v>
      </c>
      <c r="F478" s="29">
        <v>136</v>
      </c>
      <c r="G478" s="24">
        <v>86.05</v>
      </c>
      <c r="H478" s="24">
        <v>86.1</v>
      </c>
      <c r="I478" s="24">
        <v>86.05</v>
      </c>
      <c r="J478" s="24">
        <v>86.1</v>
      </c>
      <c r="K478" s="18">
        <v>0</v>
      </c>
      <c r="L478" s="18">
        <v>0</v>
      </c>
      <c r="T478" t="str">
        <v>U1588A-10</v>
      </c>
      <c r="U478" s="24">
        <v>0.97736625514403286</v>
      </c>
      <c r="V478" s="24">
        <v>0.98039215686274506</v>
      </c>
      <c r="W478" s="29">
        <v>78.2</v>
      </c>
      <c r="X478" s="24">
        <v>7.8499999999999943</v>
      </c>
      <c r="Y478" s="24">
        <v>7.8999999999999915</v>
      </c>
      <c r="Z478" s="24">
        <v>85.872325102880652</v>
      </c>
      <c r="AA478" s="24">
        <v>85.921193415637859</v>
      </c>
      <c r="AB478" s="24">
        <v>85.896078431372544</v>
      </c>
      <c r="AC478" s="24">
        <v>85.945098039215679</v>
      </c>
      <c r="AF478" s="24">
        <v>4.1589999999999998</v>
      </c>
      <c r="AG478" s="24">
        <v>90.031325102880658</v>
      </c>
      <c r="AH478" s="24">
        <v>90.080193415637865</v>
      </c>
      <c r="AI478" s="24">
        <v>90.05507843137255</v>
      </c>
      <c r="AJ478" s="24">
        <v>90.104098039215685</v>
      </c>
      <c r="AK478" s="38">
        <v>-2.3753328491892489</v>
      </c>
      <c r="AL478" s="38">
        <v>-2.3904623577820416</v>
      </c>
    </row>
    <row r="479" spans="1:38" x14ac:dyDescent="0.15">
      <c r="A479" t="str">
        <v>U1588B-22-3</v>
      </c>
      <c r="B479">
        <v>144.06</v>
      </c>
      <c r="C479" t="str">
        <v>U1588A-10-6</v>
      </c>
      <c r="D479" s="31">
        <v>84.74</v>
      </c>
      <c r="E479" s="29">
        <v>131</v>
      </c>
      <c r="F479" s="29">
        <v>136</v>
      </c>
      <c r="G479" s="24">
        <v>86.05</v>
      </c>
      <c r="H479" s="24">
        <v>86.1</v>
      </c>
      <c r="I479" s="24">
        <v>86.05</v>
      </c>
      <c r="J479" s="24">
        <v>86.1</v>
      </c>
      <c r="K479" s="18">
        <v>0</v>
      </c>
      <c r="L479" s="18">
        <v>0</v>
      </c>
      <c r="T479" t="str">
        <v>U1588A-10</v>
      </c>
      <c r="U479" s="24">
        <v>0.97736625514403286</v>
      </c>
      <c r="V479" s="24">
        <v>0.98039215686274506</v>
      </c>
      <c r="W479" s="29">
        <v>78.2</v>
      </c>
      <c r="X479" s="24">
        <v>7.8499999999999943</v>
      </c>
      <c r="Y479" s="24">
        <v>7.8999999999999915</v>
      </c>
      <c r="Z479" s="24">
        <v>85.872325102880652</v>
      </c>
      <c r="AA479" s="24">
        <v>85.921193415637859</v>
      </c>
      <c r="AB479" s="24">
        <v>85.896078431372544</v>
      </c>
      <c r="AC479" s="24">
        <v>85.945098039215679</v>
      </c>
      <c r="AF479" s="24">
        <v>4.1589999999999998</v>
      </c>
      <c r="AG479" s="24">
        <v>90.031325102880658</v>
      </c>
      <c r="AH479" s="24">
        <v>90.080193415637865</v>
      </c>
      <c r="AI479" s="24">
        <v>90.05507843137255</v>
      </c>
      <c r="AJ479" s="24">
        <v>90.104098039215685</v>
      </c>
      <c r="AK479" s="38">
        <v>-2.3753328491892489</v>
      </c>
      <c r="AL479" s="38">
        <v>-2.3904623577820416</v>
      </c>
    </row>
    <row r="480" spans="1:38" x14ac:dyDescent="0.15">
      <c r="A480" t="str">
        <v>U1588B-22-4</v>
      </c>
      <c r="B480">
        <v>145.55000000000001</v>
      </c>
      <c r="C480" t="str">
        <v>U1588A-10-6</v>
      </c>
      <c r="D480" s="31">
        <v>84.74</v>
      </c>
      <c r="E480" s="29">
        <v>131</v>
      </c>
      <c r="F480" s="29">
        <v>136</v>
      </c>
      <c r="G480" s="24">
        <v>86.05</v>
      </c>
      <c r="H480" s="24">
        <v>86.1</v>
      </c>
      <c r="I480" s="24">
        <v>86.05</v>
      </c>
      <c r="J480" s="24">
        <v>86.1</v>
      </c>
      <c r="K480" s="18">
        <v>0</v>
      </c>
      <c r="L480" s="18">
        <v>0</v>
      </c>
      <c r="T480" t="str">
        <v>U1588A-10</v>
      </c>
      <c r="U480" s="24">
        <v>0.97736625514403286</v>
      </c>
      <c r="V480" s="24">
        <v>0.98039215686274506</v>
      </c>
      <c r="W480" s="29">
        <v>78.2</v>
      </c>
      <c r="X480" s="24">
        <v>7.8499999999999943</v>
      </c>
      <c r="Y480" s="24">
        <v>7.8999999999999915</v>
      </c>
      <c r="Z480" s="24">
        <v>85.872325102880652</v>
      </c>
      <c r="AA480" s="24">
        <v>85.921193415637859</v>
      </c>
      <c r="AB480" s="24">
        <v>85.896078431372544</v>
      </c>
      <c r="AC480" s="24">
        <v>85.945098039215679</v>
      </c>
      <c r="AF480" s="24">
        <v>4.1589999999999998</v>
      </c>
      <c r="AG480" s="24">
        <v>90.031325102880658</v>
      </c>
      <c r="AH480" s="24">
        <v>90.080193415637865</v>
      </c>
      <c r="AI480" s="24">
        <v>90.05507843137255</v>
      </c>
      <c r="AJ480" s="24">
        <v>90.104098039215685</v>
      </c>
      <c r="AK480" s="38">
        <v>-2.3753328491892489</v>
      </c>
      <c r="AL480" s="38">
        <v>-2.3904623577820416</v>
      </c>
    </row>
    <row r="481" spans="1:38" x14ac:dyDescent="0.15">
      <c r="A481" t="str">
        <v>U1588B-22-5</v>
      </c>
      <c r="B481">
        <v>147.04</v>
      </c>
      <c r="C481" t="str">
        <v>U1588A-10-6</v>
      </c>
      <c r="D481" s="31">
        <v>84.74</v>
      </c>
      <c r="E481" s="29">
        <v>131</v>
      </c>
      <c r="F481" s="29">
        <v>136</v>
      </c>
      <c r="G481" s="24">
        <v>86.05</v>
      </c>
      <c r="H481" s="24">
        <v>86.1</v>
      </c>
      <c r="I481" s="24">
        <v>86.05</v>
      </c>
      <c r="J481" s="24">
        <v>86.1</v>
      </c>
      <c r="K481" s="18">
        <v>0</v>
      </c>
      <c r="L481" s="18">
        <v>0</v>
      </c>
      <c r="T481" t="str">
        <v>U1588A-10</v>
      </c>
      <c r="U481" s="24">
        <v>0.97736625514403286</v>
      </c>
      <c r="V481" s="24">
        <v>0.98039215686274506</v>
      </c>
      <c r="W481" s="29">
        <v>78.2</v>
      </c>
      <c r="X481" s="24">
        <v>7.8499999999999943</v>
      </c>
      <c r="Y481" s="24">
        <v>7.8999999999999915</v>
      </c>
      <c r="Z481" s="24">
        <v>85.872325102880652</v>
      </c>
      <c r="AA481" s="24">
        <v>85.921193415637859</v>
      </c>
      <c r="AB481" s="24">
        <v>85.896078431372544</v>
      </c>
      <c r="AC481" s="24">
        <v>85.945098039215679</v>
      </c>
      <c r="AF481" s="24">
        <v>4.1589999999999998</v>
      </c>
      <c r="AG481" s="24">
        <v>90.031325102880658</v>
      </c>
      <c r="AH481" s="24">
        <v>90.080193415637865</v>
      </c>
      <c r="AI481" s="24">
        <v>90.05507843137255</v>
      </c>
      <c r="AJ481" s="24">
        <v>90.104098039215685</v>
      </c>
      <c r="AK481" s="38">
        <v>-2.3753328491892489</v>
      </c>
      <c r="AL481" s="38">
        <v>-2.3904623577820416</v>
      </c>
    </row>
    <row r="482" spans="1:38" x14ac:dyDescent="0.15">
      <c r="A482" t="str">
        <v>U1588B-22-CC</v>
      </c>
      <c r="B482">
        <v>148.21</v>
      </c>
      <c r="C482" t="str">
        <v>U1588A-10-6</v>
      </c>
      <c r="D482" s="31">
        <v>84.74</v>
      </c>
      <c r="E482" s="29">
        <v>131</v>
      </c>
      <c r="F482" s="29">
        <v>136</v>
      </c>
      <c r="G482" s="24">
        <v>86.05</v>
      </c>
      <c r="H482" s="24">
        <v>86.1</v>
      </c>
      <c r="I482" s="24">
        <v>86.05</v>
      </c>
      <c r="J482" s="24">
        <v>86.1</v>
      </c>
      <c r="K482" s="18">
        <v>0</v>
      </c>
      <c r="L482" s="18">
        <v>0</v>
      </c>
      <c r="T482" t="str">
        <v>U1588A-10</v>
      </c>
      <c r="U482" s="24">
        <v>0.97736625514403286</v>
      </c>
      <c r="V482" s="24">
        <v>0.98039215686274506</v>
      </c>
      <c r="W482" s="29">
        <v>78.2</v>
      </c>
      <c r="X482" s="24">
        <v>7.8499999999999943</v>
      </c>
      <c r="Y482" s="24">
        <v>7.8999999999999915</v>
      </c>
      <c r="Z482" s="24">
        <v>85.872325102880652</v>
      </c>
      <c r="AA482" s="24">
        <v>85.921193415637859</v>
      </c>
      <c r="AB482" s="24">
        <v>85.896078431372544</v>
      </c>
      <c r="AC482" s="24">
        <v>85.945098039215679</v>
      </c>
      <c r="AF482" s="24">
        <v>4.1589999999999998</v>
      </c>
      <c r="AG482" s="24">
        <v>90.031325102880658</v>
      </c>
      <c r="AH482" s="24">
        <v>90.080193415637865</v>
      </c>
      <c r="AI482" s="24">
        <v>90.05507843137255</v>
      </c>
      <c r="AJ482" s="24">
        <v>90.104098039215685</v>
      </c>
      <c r="AK482" s="38">
        <v>-2.3753328491892489</v>
      </c>
      <c r="AL482" s="38">
        <v>-2.3904623577820416</v>
      </c>
    </row>
    <row r="483" spans="1:38" x14ac:dyDescent="0.15">
      <c r="A483" t="str">
        <v>U1588B-23-1</v>
      </c>
      <c r="B483">
        <v>146</v>
      </c>
      <c r="C483" t="str">
        <v>U1588A-10-6</v>
      </c>
      <c r="D483" s="31">
        <v>84.74</v>
      </c>
      <c r="E483" s="29">
        <v>131</v>
      </c>
      <c r="F483" s="29">
        <v>136</v>
      </c>
      <c r="G483" s="24">
        <v>86.05</v>
      </c>
      <c r="H483" s="24">
        <v>86.1</v>
      </c>
      <c r="I483" s="24">
        <v>86.05</v>
      </c>
      <c r="J483" s="24">
        <v>86.1</v>
      </c>
      <c r="K483" s="18">
        <v>0</v>
      </c>
      <c r="L483" s="18">
        <v>0</v>
      </c>
      <c r="T483" t="str">
        <v>U1588A-10</v>
      </c>
      <c r="U483" s="24">
        <v>0.97736625514403286</v>
      </c>
      <c r="V483" s="24">
        <v>0.98039215686274506</v>
      </c>
      <c r="W483" s="29">
        <v>78.2</v>
      </c>
      <c r="X483" s="24">
        <v>7.8499999999999943</v>
      </c>
      <c r="Y483" s="24">
        <v>7.8999999999999915</v>
      </c>
      <c r="Z483" s="24">
        <v>85.872325102880652</v>
      </c>
      <c r="AA483" s="24">
        <v>85.921193415637859</v>
      </c>
      <c r="AB483" s="24">
        <v>85.896078431372544</v>
      </c>
      <c r="AC483" s="24">
        <v>85.945098039215679</v>
      </c>
      <c r="AF483" s="24">
        <v>4.1589999999999998</v>
      </c>
      <c r="AG483" s="24">
        <v>90.031325102880658</v>
      </c>
      <c r="AH483" s="24">
        <v>90.080193415637865</v>
      </c>
      <c r="AI483" s="24">
        <v>90.05507843137255</v>
      </c>
      <c r="AJ483" s="24">
        <v>90.104098039215685</v>
      </c>
      <c r="AK483" s="38">
        <v>-2.3753328491892489</v>
      </c>
      <c r="AL483" s="38">
        <v>-2.3904623577820416</v>
      </c>
    </row>
    <row r="484" spans="1:38" x14ac:dyDescent="0.15">
      <c r="A484" t="str">
        <v>U1588B-23-2</v>
      </c>
      <c r="B484">
        <v>147.49</v>
      </c>
      <c r="C484" t="str">
        <v>U1588A-10-6</v>
      </c>
      <c r="D484" s="31">
        <v>84.74</v>
      </c>
      <c r="E484" s="29">
        <v>131</v>
      </c>
      <c r="F484" s="29">
        <v>136</v>
      </c>
      <c r="G484" s="24">
        <v>86.05</v>
      </c>
      <c r="H484" s="24">
        <v>86.1</v>
      </c>
      <c r="I484" s="24">
        <v>86.05</v>
      </c>
      <c r="J484" s="24">
        <v>86.1</v>
      </c>
      <c r="K484" s="18">
        <v>0</v>
      </c>
      <c r="L484" s="18">
        <v>0</v>
      </c>
      <c r="T484" t="str">
        <v>U1588A-10</v>
      </c>
      <c r="U484" s="24">
        <v>0.97736625514403286</v>
      </c>
      <c r="V484" s="24">
        <v>0.98039215686274506</v>
      </c>
      <c r="W484" s="29">
        <v>78.2</v>
      </c>
      <c r="X484" s="24">
        <v>7.8499999999999943</v>
      </c>
      <c r="Y484" s="24">
        <v>7.8999999999999915</v>
      </c>
      <c r="Z484" s="24">
        <v>85.872325102880652</v>
      </c>
      <c r="AA484" s="24">
        <v>85.921193415637859</v>
      </c>
      <c r="AB484" s="24">
        <v>85.896078431372544</v>
      </c>
      <c r="AC484" s="24">
        <v>85.945098039215679</v>
      </c>
      <c r="AF484" s="24">
        <v>4.1589999999999998</v>
      </c>
      <c r="AG484" s="24">
        <v>90.031325102880658</v>
      </c>
      <c r="AH484" s="24">
        <v>90.080193415637865</v>
      </c>
      <c r="AI484" s="24">
        <v>90.05507843137255</v>
      </c>
      <c r="AJ484" s="24">
        <v>90.104098039215685</v>
      </c>
      <c r="AK484" s="38">
        <v>-2.3753328491892489</v>
      </c>
      <c r="AL484" s="38">
        <v>-2.3904623577820416</v>
      </c>
    </row>
    <row r="485" spans="1:38" x14ac:dyDescent="0.15">
      <c r="A485" t="str">
        <v>U1588B-23-3</v>
      </c>
      <c r="B485">
        <v>148.97999999999999</v>
      </c>
      <c r="C485" t="str">
        <v>U1588A-10-6</v>
      </c>
      <c r="D485" s="31">
        <v>84.74</v>
      </c>
      <c r="E485" s="29">
        <v>131</v>
      </c>
      <c r="F485" s="29">
        <v>136</v>
      </c>
      <c r="G485" s="24">
        <v>86.05</v>
      </c>
      <c r="H485" s="24">
        <v>86.1</v>
      </c>
      <c r="I485" s="24">
        <v>86.05</v>
      </c>
      <c r="J485" s="24">
        <v>86.1</v>
      </c>
      <c r="K485" s="18">
        <v>0</v>
      </c>
      <c r="L485" s="18">
        <v>0</v>
      </c>
      <c r="T485" t="str">
        <v>U1588A-10</v>
      </c>
      <c r="U485" s="24">
        <v>0.97736625514403286</v>
      </c>
      <c r="V485" s="24">
        <v>0.98039215686274506</v>
      </c>
      <c r="W485" s="29">
        <v>78.2</v>
      </c>
      <c r="X485" s="24">
        <v>7.8499999999999943</v>
      </c>
      <c r="Y485" s="24">
        <v>7.8999999999999915</v>
      </c>
      <c r="Z485" s="24">
        <v>85.872325102880652</v>
      </c>
      <c r="AA485" s="24">
        <v>85.921193415637859</v>
      </c>
      <c r="AB485" s="24">
        <v>85.896078431372544</v>
      </c>
      <c r="AC485" s="24">
        <v>85.945098039215679</v>
      </c>
      <c r="AF485" s="24">
        <v>4.1589999999999998</v>
      </c>
      <c r="AG485" s="24">
        <v>90.031325102880658</v>
      </c>
      <c r="AH485" s="24">
        <v>90.080193415637865</v>
      </c>
      <c r="AI485" s="24">
        <v>90.05507843137255</v>
      </c>
      <c r="AJ485" s="24">
        <v>90.104098039215685</v>
      </c>
      <c r="AK485" s="38">
        <v>-2.3753328491892489</v>
      </c>
      <c r="AL485" s="38">
        <v>-2.3904623577820416</v>
      </c>
    </row>
    <row r="486" spans="1:38" x14ac:dyDescent="0.15">
      <c r="A486" t="str">
        <v>U1588B-23-4</v>
      </c>
      <c r="B486">
        <v>150.47</v>
      </c>
      <c r="C486" t="str">
        <v>U1588A-10-7</v>
      </c>
      <c r="D486" s="31">
        <v>86.1</v>
      </c>
      <c r="E486" s="29">
        <v>0</v>
      </c>
      <c r="F486" s="29">
        <v>5</v>
      </c>
      <c r="G486" s="24">
        <v>86.1</v>
      </c>
      <c r="H486" s="24">
        <v>86.149999999999991</v>
      </c>
      <c r="I486" s="24">
        <v>86.1</v>
      </c>
      <c r="J486" s="24">
        <v>86.15</v>
      </c>
      <c r="K486" s="18">
        <v>0</v>
      </c>
      <c r="L486" s="18">
        <v>1.4210854715202004E-14</v>
      </c>
      <c r="T486" t="str">
        <v>U1588A-10</v>
      </c>
      <c r="U486" s="24">
        <v>0.97736625514403286</v>
      </c>
      <c r="V486" s="24">
        <v>0.98039215686274506</v>
      </c>
      <c r="W486" s="29">
        <v>78.2</v>
      </c>
      <c r="X486" s="24">
        <v>7.8999999999999915</v>
      </c>
      <c r="Y486" s="24">
        <v>7.9500000000000028</v>
      </c>
      <c r="Z486" s="24">
        <v>85.921193415637859</v>
      </c>
      <c r="AA486" s="24">
        <v>85.970061728395066</v>
      </c>
      <c r="AB486" s="24">
        <v>85.945098039215679</v>
      </c>
      <c r="AC486" s="24">
        <v>85.994117647058829</v>
      </c>
      <c r="AF486" s="24">
        <v>4.1589999999999998</v>
      </c>
      <c r="AG486" s="24">
        <v>90.080193415637865</v>
      </c>
      <c r="AH486" s="24">
        <v>90.129061728395072</v>
      </c>
      <c r="AI486" s="24">
        <v>90.104098039215685</v>
      </c>
      <c r="AJ486" s="24">
        <v>90.153117647058835</v>
      </c>
      <c r="AK486" s="38">
        <v>-2.3904623577820416</v>
      </c>
      <c r="AL486" s="38">
        <v>-2.4055918663762554</v>
      </c>
    </row>
    <row r="487" spans="1:38" x14ac:dyDescent="0.15">
      <c r="A487" t="str">
        <v>U1588B-23-5</v>
      </c>
      <c r="B487">
        <v>151.96</v>
      </c>
      <c r="C487" t="str">
        <v>U1588A-10-7</v>
      </c>
      <c r="D487" s="31">
        <v>86.1</v>
      </c>
      <c r="E487" s="29">
        <v>40</v>
      </c>
      <c r="F487" s="29">
        <v>40</v>
      </c>
      <c r="G487" s="24">
        <v>86.5</v>
      </c>
      <c r="H487" s="24">
        <v>86.5</v>
      </c>
      <c r="I487" s="24">
        <v>86.5</v>
      </c>
      <c r="J487" s="24">
        <v>86.5</v>
      </c>
      <c r="K487" s="18">
        <v>0</v>
      </c>
      <c r="L487" s="18">
        <v>0</v>
      </c>
      <c r="T487" t="str">
        <v>U1588A-10</v>
      </c>
      <c r="U487" s="24">
        <v>0.97736625514403286</v>
      </c>
      <c r="V487" s="24">
        <v>0.98039215686274506</v>
      </c>
      <c r="W487" s="29">
        <v>78.2</v>
      </c>
      <c r="X487" s="24">
        <v>8.2999999999999972</v>
      </c>
      <c r="Y487" s="24">
        <v>8.2999999999999972</v>
      </c>
      <c r="Z487" s="24">
        <v>86.312139917695475</v>
      </c>
      <c r="AA487" s="24">
        <v>86.312139917695475</v>
      </c>
      <c r="AB487" s="24">
        <v>86.33725490196079</v>
      </c>
      <c r="AC487" s="24">
        <v>86.33725490196079</v>
      </c>
      <c r="AF487" s="24">
        <v>4.1589999999999998</v>
      </c>
      <c r="AG487" s="24">
        <v>90.471139917695481</v>
      </c>
      <c r="AH487" s="24">
        <v>90.471139917695481</v>
      </c>
      <c r="AI487" s="24">
        <v>90.496254901960796</v>
      </c>
      <c r="AJ487" s="24">
        <v>90.496254901960796</v>
      </c>
      <c r="AK487" s="38">
        <v>-2.5114984265314888</v>
      </c>
      <c r="AL487" s="38">
        <v>-2.5114984265314888</v>
      </c>
    </row>
    <row r="488" spans="1:38" x14ac:dyDescent="0.15">
      <c r="A488" t="str">
        <v>U1588B-23-CC</v>
      </c>
      <c r="B488">
        <v>153.22999999999999</v>
      </c>
      <c r="C488" t="str">
        <v>U1588A-10-7</v>
      </c>
      <c r="D488" s="31">
        <v>86.1</v>
      </c>
      <c r="E488" s="29">
        <v>40</v>
      </c>
      <c r="F488" s="29">
        <v>41</v>
      </c>
      <c r="G488" s="24">
        <v>86.5</v>
      </c>
      <c r="H488" s="24">
        <v>86.509999999999991</v>
      </c>
      <c r="I488" s="24">
        <v>86.5</v>
      </c>
      <c r="J488" s="24">
        <v>86.51</v>
      </c>
      <c r="K488" s="18">
        <v>0</v>
      </c>
      <c r="L488" s="18">
        <v>1.4210854715202004E-14</v>
      </c>
      <c r="T488" t="str">
        <v>U1588A-10</v>
      </c>
      <c r="U488" s="24">
        <v>0.97736625514403286</v>
      </c>
      <c r="V488" s="24">
        <v>0.98039215686274506</v>
      </c>
      <c r="W488" s="29">
        <v>78.2</v>
      </c>
      <c r="X488" s="24">
        <v>8.2999999999999972</v>
      </c>
      <c r="Y488" s="24">
        <v>8.3100000000000023</v>
      </c>
      <c r="Z488" s="24">
        <v>86.312139917695475</v>
      </c>
      <c r="AA488" s="24">
        <v>86.321913580246914</v>
      </c>
      <c r="AB488" s="24">
        <v>86.33725490196079</v>
      </c>
      <c r="AC488" s="24">
        <v>86.347058823529409</v>
      </c>
      <c r="AF488" s="24">
        <v>4.1589999999999998</v>
      </c>
      <c r="AG488" s="24">
        <v>90.471139917695481</v>
      </c>
      <c r="AH488" s="24">
        <v>90.48091358024692</v>
      </c>
      <c r="AI488" s="24">
        <v>90.496254901960796</v>
      </c>
      <c r="AJ488" s="24">
        <v>90.506058823529415</v>
      </c>
      <c r="AK488" s="38">
        <v>-2.5114984265314888</v>
      </c>
      <c r="AL488" s="38">
        <v>-2.5145243282494789</v>
      </c>
    </row>
    <row r="489" spans="1:38" x14ac:dyDescent="0.15">
      <c r="A489" t="str">
        <v>U1588B-24-1</v>
      </c>
      <c r="B489">
        <v>150.80000000000001</v>
      </c>
      <c r="C489" t="str">
        <v>U1588A-10-7</v>
      </c>
      <c r="D489" s="31">
        <v>86.1</v>
      </c>
      <c r="E489" s="29">
        <v>75</v>
      </c>
      <c r="F489" s="29">
        <v>75</v>
      </c>
      <c r="G489" s="24">
        <v>86.85</v>
      </c>
      <c r="H489" s="24">
        <v>86.85</v>
      </c>
      <c r="I489" s="24">
        <v>86.85</v>
      </c>
      <c r="J489" s="24">
        <v>86.85</v>
      </c>
      <c r="K489" s="18">
        <v>0</v>
      </c>
      <c r="L489" s="18">
        <v>0</v>
      </c>
      <c r="T489" t="str">
        <v>U1588A-10</v>
      </c>
      <c r="U489" s="24">
        <v>0.97736625514403286</v>
      </c>
      <c r="V489" s="24">
        <v>0.98039215686274506</v>
      </c>
      <c r="W489" s="29">
        <v>78.2</v>
      </c>
      <c r="X489" s="24">
        <v>8.6499999999999915</v>
      </c>
      <c r="Y489" s="24">
        <v>8.6499999999999915</v>
      </c>
      <c r="Z489" s="24">
        <v>86.654218106995884</v>
      </c>
      <c r="AA489" s="24">
        <v>86.654218106995884</v>
      </c>
      <c r="AB489" s="24">
        <v>86.680392156862737</v>
      </c>
      <c r="AC489" s="24">
        <v>86.680392156862737</v>
      </c>
      <c r="AF489" s="24">
        <v>4.1589999999999998</v>
      </c>
      <c r="AG489" s="24">
        <v>90.81321810699589</v>
      </c>
      <c r="AH489" s="24">
        <v>90.81321810699589</v>
      </c>
      <c r="AI489" s="24">
        <v>90.839392156862743</v>
      </c>
      <c r="AJ489" s="24">
        <v>90.839392156862743</v>
      </c>
      <c r="AK489" s="38">
        <v>-2.6174049866853011</v>
      </c>
      <c r="AL489" s="38">
        <v>-2.6174049866853011</v>
      </c>
    </row>
    <row r="490" spans="1:38" x14ac:dyDescent="0.15">
      <c r="A490" t="str">
        <v>U1588B-24-2</v>
      </c>
      <c r="B490">
        <v>152.29</v>
      </c>
      <c r="C490" t="str">
        <v>U1588A-10-CC</v>
      </c>
      <c r="D490" s="31">
        <v>87.37</v>
      </c>
      <c r="E490" s="29">
        <v>48</v>
      </c>
      <c r="F490" s="29">
        <v>55</v>
      </c>
      <c r="G490" s="24">
        <v>87.850000000000009</v>
      </c>
      <c r="H490" s="24">
        <v>87.92</v>
      </c>
      <c r="I490" s="24">
        <v>87.85</v>
      </c>
      <c r="J490" s="24">
        <v>87.92</v>
      </c>
      <c r="K490" s="18">
        <v>-1.4210854715202004E-14</v>
      </c>
      <c r="L490" s="18">
        <v>0</v>
      </c>
      <c r="T490" t="str">
        <v>U1588A-10</v>
      </c>
      <c r="U490" s="24">
        <v>0.97736625514403286</v>
      </c>
      <c r="V490" s="24">
        <v>0.98039215686274506</v>
      </c>
      <c r="W490" s="29">
        <v>78.2</v>
      </c>
      <c r="X490" s="24">
        <v>9.6499999999999915</v>
      </c>
      <c r="Y490" s="24">
        <v>9.7199999999999989</v>
      </c>
      <c r="Z490" s="24">
        <v>87.631584362139904</v>
      </c>
      <c r="AA490" s="24">
        <v>87.7</v>
      </c>
      <c r="AB490" s="24">
        <v>87.660784313725486</v>
      </c>
      <c r="AC490" s="24">
        <v>87.729411764705887</v>
      </c>
      <c r="AF490" s="24">
        <v>4.1589999999999998</v>
      </c>
      <c r="AG490" s="24">
        <v>91.79058436213991</v>
      </c>
      <c r="AH490" s="24">
        <v>91.859000000000009</v>
      </c>
      <c r="AI490" s="24">
        <v>91.819784313725492</v>
      </c>
      <c r="AJ490" s="24">
        <v>91.888411764705893</v>
      </c>
      <c r="AK490" s="38">
        <v>-2.9199951585582085</v>
      </c>
      <c r="AL490" s="38">
        <v>-2.9411764705884025</v>
      </c>
    </row>
    <row r="491" spans="1:38" x14ac:dyDescent="0.15">
      <c r="A491" t="str">
        <v>U1588B-24-3</v>
      </c>
      <c r="B491">
        <v>153.78</v>
      </c>
      <c r="C491" t="str">
        <v>U1588A-10-CC</v>
      </c>
      <c r="D491" s="31">
        <v>87.37</v>
      </c>
      <c r="E491" s="29">
        <v>48</v>
      </c>
      <c r="F491" s="29">
        <v>55</v>
      </c>
      <c r="G491" s="24">
        <v>87.850000000000009</v>
      </c>
      <c r="H491" s="24">
        <v>87.92</v>
      </c>
      <c r="I491" s="24">
        <v>87.85</v>
      </c>
      <c r="J491" s="24">
        <v>87.92</v>
      </c>
      <c r="K491" s="18">
        <v>-1.4210854715202004E-14</v>
      </c>
      <c r="L491" s="18">
        <v>0</v>
      </c>
      <c r="T491" t="str">
        <v>U1588A-10</v>
      </c>
      <c r="U491" s="24">
        <v>0.97736625514403286</v>
      </c>
      <c r="V491" s="24">
        <v>0.98039215686274506</v>
      </c>
      <c r="W491" s="29">
        <v>78.2</v>
      </c>
      <c r="X491" s="24">
        <v>9.6499999999999915</v>
      </c>
      <c r="Y491" s="24">
        <v>9.7199999999999989</v>
      </c>
      <c r="Z491" s="24">
        <v>87.631584362139904</v>
      </c>
      <c r="AA491" s="24">
        <v>87.7</v>
      </c>
      <c r="AB491" s="24">
        <v>87.660784313725486</v>
      </c>
      <c r="AC491" s="24">
        <v>87.729411764705887</v>
      </c>
      <c r="AF491" s="24">
        <v>4.1589999999999998</v>
      </c>
      <c r="AG491" s="24">
        <v>91.79058436213991</v>
      </c>
      <c r="AH491" s="24">
        <v>91.859000000000009</v>
      </c>
      <c r="AI491" s="24">
        <v>91.819784313725492</v>
      </c>
      <c r="AJ491" s="24">
        <v>91.888411764705893</v>
      </c>
      <c r="AK491" s="38">
        <v>-2.9199951585582085</v>
      </c>
      <c r="AL491" s="38">
        <v>-2.9411764705884025</v>
      </c>
    </row>
    <row r="492" spans="1:38" x14ac:dyDescent="0.15">
      <c r="A492" t="str">
        <v>U1588B-24-4</v>
      </c>
      <c r="B492">
        <v>155.27000000000001</v>
      </c>
      <c r="C492" t="str">
        <v>U1588A-10-CC</v>
      </c>
      <c r="D492" s="31">
        <v>87.37</v>
      </c>
      <c r="E492" s="29">
        <v>48</v>
      </c>
      <c r="F492" s="29">
        <v>55</v>
      </c>
      <c r="G492" s="24">
        <v>87.850000000000009</v>
      </c>
      <c r="H492" s="24">
        <v>87.92</v>
      </c>
      <c r="I492" s="24">
        <v>87.85</v>
      </c>
      <c r="J492" s="24">
        <v>87.92</v>
      </c>
      <c r="K492" s="18">
        <v>-1.4210854715202004E-14</v>
      </c>
      <c r="L492" s="18">
        <v>0</v>
      </c>
      <c r="T492" t="str">
        <v>U1588A-10</v>
      </c>
      <c r="U492" s="24">
        <v>0.97736625514403286</v>
      </c>
      <c r="V492" s="24">
        <v>0.98039215686274506</v>
      </c>
      <c r="W492" s="29">
        <v>78.2</v>
      </c>
      <c r="X492" s="24">
        <v>9.6499999999999915</v>
      </c>
      <c r="Y492" s="24">
        <v>9.7199999999999989</v>
      </c>
      <c r="Z492" s="24">
        <v>87.631584362139904</v>
      </c>
      <c r="AA492" s="24">
        <v>87.7</v>
      </c>
      <c r="AB492" s="24">
        <v>87.660784313725486</v>
      </c>
      <c r="AC492" s="24">
        <v>87.729411764705887</v>
      </c>
      <c r="AF492" s="24">
        <v>4.1589999999999998</v>
      </c>
      <c r="AG492" s="24">
        <v>91.79058436213991</v>
      </c>
      <c r="AH492" s="24">
        <v>91.859000000000009</v>
      </c>
      <c r="AI492" s="24">
        <v>91.819784313725492</v>
      </c>
      <c r="AJ492" s="24">
        <v>91.888411764705893</v>
      </c>
      <c r="AK492" s="38">
        <v>-2.9199951585582085</v>
      </c>
      <c r="AL492" s="38">
        <v>-2.9411764705884025</v>
      </c>
    </row>
    <row r="493" spans="1:38" x14ac:dyDescent="0.15">
      <c r="A493" t="str">
        <v>U1588B-24-5</v>
      </c>
      <c r="B493">
        <v>156.62</v>
      </c>
      <c r="C493" t="str">
        <v>U1588A-10-CC</v>
      </c>
      <c r="D493" s="31">
        <v>87.37</v>
      </c>
      <c r="E493" s="29">
        <v>48</v>
      </c>
      <c r="F493" s="29">
        <v>55</v>
      </c>
      <c r="G493" s="24">
        <v>87.850000000000009</v>
      </c>
      <c r="H493" s="24">
        <v>87.92</v>
      </c>
      <c r="I493" s="24">
        <v>87.85</v>
      </c>
      <c r="J493" s="24">
        <v>87.92</v>
      </c>
      <c r="K493" s="18">
        <v>-1.4210854715202004E-14</v>
      </c>
      <c r="L493" s="18">
        <v>0</v>
      </c>
      <c r="T493" t="str">
        <v>U1588A-10</v>
      </c>
      <c r="U493" s="24">
        <v>0.97736625514403286</v>
      </c>
      <c r="V493" s="24">
        <v>0.98039215686274506</v>
      </c>
      <c r="W493" s="29">
        <v>78.2</v>
      </c>
      <c r="X493" s="24">
        <v>9.6499999999999915</v>
      </c>
      <c r="Y493" s="24">
        <v>9.7199999999999989</v>
      </c>
      <c r="Z493" s="24">
        <v>87.631584362139904</v>
      </c>
      <c r="AA493" s="24">
        <v>87.7</v>
      </c>
      <c r="AB493" s="24">
        <v>87.660784313725486</v>
      </c>
      <c r="AC493" s="24">
        <v>87.729411764705887</v>
      </c>
      <c r="AF493" s="24">
        <v>4.1589999999999998</v>
      </c>
      <c r="AG493" s="24">
        <v>91.79058436213991</v>
      </c>
      <c r="AH493" s="24">
        <v>91.859000000000009</v>
      </c>
      <c r="AI493" s="24">
        <v>91.819784313725492</v>
      </c>
      <c r="AJ493" s="24">
        <v>91.888411764705893</v>
      </c>
      <c r="AK493" s="38">
        <v>-2.9199951585582085</v>
      </c>
      <c r="AL493" s="38">
        <v>-2.9411764705884025</v>
      </c>
    </row>
    <row r="494" spans="1:38" x14ac:dyDescent="0.15">
      <c r="A494" t="str">
        <v>U1588B-24-CC</v>
      </c>
      <c r="B494">
        <v>157.13999999999999</v>
      </c>
      <c r="C494" t="str">
        <v>U1588A-10-CC</v>
      </c>
      <c r="D494" s="31">
        <v>87.37</v>
      </c>
      <c r="E494" s="29">
        <v>48</v>
      </c>
      <c r="F494" s="29">
        <v>55</v>
      </c>
      <c r="G494" s="24">
        <v>87.850000000000009</v>
      </c>
      <c r="H494" s="24">
        <v>87.92</v>
      </c>
      <c r="I494" s="24">
        <v>87.85</v>
      </c>
      <c r="J494" s="24">
        <v>87.92</v>
      </c>
      <c r="K494" s="18">
        <v>-1.4210854715202004E-14</v>
      </c>
      <c r="L494" s="18">
        <v>0</v>
      </c>
      <c r="T494" t="str">
        <v>U1588A-10</v>
      </c>
      <c r="U494" s="24">
        <v>0.97736625514403286</v>
      </c>
      <c r="V494" s="24">
        <v>0.98039215686274506</v>
      </c>
      <c r="W494" s="29">
        <v>78.2</v>
      </c>
      <c r="X494" s="24">
        <v>9.6499999999999915</v>
      </c>
      <c r="Y494" s="24">
        <v>9.7199999999999989</v>
      </c>
      <c r="Z494" s="24">
        <v>87.631584362139904</v>
      </c>
      <c r="AA494" s="24">
        <v>87.7</v>
      </c>
      <c r="AB494" s="24">
        <v>87.660784313725486</v>
      </c>
      <c r="AC494" s="24">
        <v>87.729411764705887</v>
      </c>
      <c r="AF494" s="24">
        <v>4.1589999999999998</v>
      </c>
      <c r="AG494" s="24">
        <v>91.79058436213991</v>
      </c>
      <c r="AH494" s="24">
        <v>91.859000000000009</v>
      </c>
      <c r="AI494" s="24">
        <v>91.819784313725492</v>
      </c>
      <c r="AJ494" s="24">
        <v>91.888411764705893</v>
      </c>
      <c r="AK494" s="38">
        <v>-2.9199951585582085</v>
      </c>
      <c r="AL494" s="38">
        <v>-2.9411764705884025</v>
      </c>
    </row>
    <row r="495" spans="1:38" x14ac:dyDescent="0.15">
      <c r="A495" t="str">
        <v>U1588B-25-1</v>
      </c>
      <c r="B495">
        <v>155.69999999999999</v>
      </c>
      <c r="C495" t="str">
        <v>U1588A-10-CC</v>
      </c>
      <c r="D495" s="31">
        <v>87.37</v>
      </c>
      <c r="E495" s="29">
        <v>48</v>
      </c>
      <c r="F495" s="29">
        <v>55</v>
      </c>
      <c r="G495" s="24">
        <v>87.850000000000009</v>
      </c>
      <c r="H495" s="24">
        <v>87.92</v>
      </c>
      <c r="I495" s="24">
        <v>87.85</v>
      </c>
      <c r="J495" s="24">
        <v>87.92</v>
      </c>
      <c r="K495" s="18">
        <v>-1.4210854715202004E-14</v>
      </c>
      <c r="L495" s="18">
        <v>0</v>
      </c>
      <c r="T495" t="str">
        <v>U1588A-10</v>
      </c>
      <c r="U495" s="24">
        <v>0.97736625514403286</v>
      </c>
      <c r="V495" s="24">
        <v>0.98039215686274506</v>
      </c>
      <c r="W495" s="29">
        <v>78.2</v>
      </c>
      <c r="X495" s="24">
        <v>9.6499999999999915</v>
      </c>
      <c r="Y495" s="24">
        <v>9.7199999999999989</v>
      </c>
      <c r="Z495" s="24">
        <v>87.631584362139904</v>
      </c>
      <c r="AA495" s="24">
        <v>87.7</v>
      </c>
      <c r="AB495" s="24">
        <v>87.660784313725486</v>
      </c>
      <c r="AC495" s="24">
        <v>87.729411764705887</v>
      </c>
      <c r="AF495" s="24">
        <v>4.1589999999999998</v>
      </c>
      <c r="AG495" s="24">
        <v>91.79058436213991</v>
      </c>
      <c r="AH495" s="24">
        <v>91.859000000000009</v>
      </c>
      <c r="AI495" s="24">
        <v>91.819784313725492</v>
      </c>
      <c r="AJ495" s="24">
        <v>91.888411764705893</v>
      </c>
      <c r="AK495" s="38">
        <v>-2.9199951585582085</v>
      </c>
      <c r="AL495" s="38">
        <v>-2.9411764705884025</v>
      </c>
    </row>
    <row r="496" spans="1:38" x14ac:dyDescent="0.15">
      <c r="A496" t="str">
        <v>U1588B-25-2</v>
      </c>
      <c r="B496">
        <v>157.19</v>
      </c>
      <c r="C496" t="str">
        <v>U1588A-10-CC</v>
      </c>
      <c r="D496" s="31">
        <v>87.37</v>
      </c>
      <c r="E496" s="29">
        <v>48</v>
      </c>
      <c r="F496" s="29">
        <v>55</v>
      </c>
      <c r="G496" s="24">
        <v>87.850000000000009</v>
      </c>
      <c r="H496" s="24">
        <v>87.92</v>
      </c>
      <c r="I496" s="24">
        <v>87.85</v>
      </c>
      <c r="J496" s="24">
        <v>87.92</v>
      </c>
      <c r="K496" s="18">
        <v>-1.4210854715202004E-14</v>
      </c>
      <c r="L496" s="18">
        <v>0</v>
      </c>
      <c r="T496" t="str">
        <v>U1588A-10</v>
      </c>
      <c r="U496" s="24">
        <v>0.97736625514403286</v>
      </c>
      <c r="V496" s="24">
        <v>0.98039215686274506</v>
      </c>
      <c r="W496" s="29">
        <v>78.2</v>
      </c>
      <c r="X496" s="24">
        <v>9.6499999999999915</v>
      </c>
      <c r="Y496" s="24">
        <v>9.7199999999999989</v>
      </c>
      <c r="Z496" s="24">
        <v>87.631584362139904</v>
      </c>
      <c r="AA496" s="24">
        <v>87.7</v>
      </c>
      <c r="AB496" s="24">
        <v>87.660784313725486</v>
      </c>
      <c r="AC496" s="24">
        <v>87.729411764705887</v>
      </c>
      <c r="AF496" s="24">
        <v>4.1589999999999998</v>
      </c>
      <c r="AG496" s="24">
        <v>91.79058436213991</v>
      </c>
      <c r="AH496" s="24">
        <v>91.859000000000009</v>
      </c>
      <c r="AI496" s="24">
        <v>91.819784313725492</v>
      </c>
      <c r="AJ496" s="24">
        <v>91.888411764705893</v>
      </c>
      <c r="AK496" s="38">
        <v>-2.9199951585582085</v>
      </c>
      <c r="AL496" s="38">
        <v>-2.9411764705884025</v>
      </c>
    </row>
    <row r="497" spans="1:38" x14ac:dyDescent="0.15">
      <c r="A497" t="str">
        <v>U1588B-25-3</v>
      </c>
      <c r="B497">
        <v>158.68</v>
      </c>
      <c r="C497" t="str">
        <v>U1588A-10-CC</v>
      </c>
      <c r="D497" s="31">
        <v>87.37</v>
      </c>
      <c r="E497" s="29">
        <v>48</v>
      </c>
      <c r="F497" s="29">
        <v>55</v>
      </c>
      <c r="G497" s="24">
        <v>87.850000000000009</v>
      </c>
      <c r="H497" s="24">
        <v>87.92</v>
      </c>
      <c r="I497" s="24">
        <v>87.85</v>
      </c>
      <c r="J497" s="24">
        <v>87.92</v>
      </c>
      <c r="K497" s="18">
        <v>-1.4210854715202004E-14</v>
      </c>
      <c r="L497" s="18">
        <v>0</v>
      </c>
      <c r="T497" t="str">
        <v>U1588A-10</v>
      </c>
      <c r="U497" s="24">
        <v>0.97736625514403286</v>
      </c>
      <c r="V497" s="24">
        <v>0.98039215686274506</v>
      </c>
      <c r="W497" s="29">
        <v>78.2</v>
      </c>
      <c r="X497" s="24">
        <v>9.6499999999999915</v>
      </c>
      <c r="Y497" s="24">
        <v>9.7199999999999989</v>
      </c>
      <c r="Z497" s="24">
        <v>87.631584362139904</v>
      </c>
      <c r="AA497" s="24">
        <v>87.7</v>
      </c>
      <c r="AB497" s="24">
        <v>87.660784313725486</v>
      </c>
      <c r="AC497" s="24">
        <v>87.729411764705887</v>
      </c>
      <c r="AF497" s="24">
        <v>4.1589999999999998</v>
      </c>
      <c r="AG497" s="24">
        <v>91.79058436213991</v>
      </c>
      <c r="AH497" s="24">
        <v>91.859000000000009</v>
      </c>
      <c r="AI497" s="24">
        <v>91.819784313725492</v>
      </c>
      <c r="AJ497" s="24">
        <v>91.888411764705893</v>
      </c>
      <c r="AK497" s="38">
        <v>-2.9199951585582085</v>
      </c>
      <c r="AL497" s="38">
        <v>-2.9411764705884025</v>
      </c>
    </row>
    <row r="498" spans="1:38" x14ac:dyDescent="0.15">
      <c r="A498" t="str">
        <v>U1588B-25-4</v>
      </c>
      <c r="B498">
        <v>160.16999999999999</v>
      </c>
      <c r="C498" t="str">
        <v>U1588A-10-CC</v>
      </c>
      <c r="D498" s="31">
        <v>87.37</v>
      </c>
      <c r="E498" s="29">
        <v>48</v>
      </c>
      <c r="F498" s="29">
        <v>55</v>
      </c>
      <c r="G498" s="24">
        <v>87.850000000000009</v>
      </c>
      <c r="H498" s="24">
        <v>87.92</v>
      </c>
      <c r="I498" s="24">
        <v>87.85</v>
      </c>
      <c r="J498" s="24">
        <v>87.92</v>
      </c>
      <c r="K498" s="18">
        <v>-1.4210854715202004E-14</v>
      </c>
      <c r="L498" s="18">
        <v>0</v>
      </c>
      <c r="T498" t="str">
        <v>U1588A-10</v>
      </c>
      <c r="U498" s="24">
        <v>0.97736625514403286</v>
      </c>
      <c r="V498" s="24">
        <v>0.98039215686274506</v>
      </c>
      <c r="W498" s="29">
        <v>78.2</v>
      </c>
      <c r="X498" s="24">
        <v>9.6499999999999915</v>
      </c>
      <c r="Y498" s="24">
        <v>9.7199999999999989</v>
      </c>
      <c r="Z498" s="24">
        <v>87.631584362139904</v>
      </c>
      <c r="AA498" s="24">
        <v>87.7</v>
      </c>
      <c r="AB498" s="24">
        <v>87.660784313725486</v>
      </c>
      <c r="AC498" s="24">
        <v>87.729411764705887</v>
      </c>
      <c r="AF498" s="24">
        <v>4.1589999999999998</v>
      </c>
      <c r="AG498" s="24">
        <v>91.79058436213991</v>
      </c>
      <c r="AH498" s="24">
        <v>91.859000000000009</v>
      </c>
      <c r="AI498" s="24">
        <v>91.819784313725492</v>
      </c>
      <c r="AJ498" s="24">
        <v>91.888411764705893</v>
      </c>
      <c r="AK498" s="38">
        <v>-2.9199951585582085</v>
      </c>
      <c r="AL498" s="38">
        <v>-2.9411764705884025</v>
      </c>
    </row>
    <row r="499" spans="1:38" x14ac:dyDescent="0.15">
      <c r="A499" t="str">
        <v>U1588B-25-5</v>
      </c>
      <c r="B499">
        <v>161.66</v>
      </c>
      <c r="C499" t="str">
        <v>U1588A-10-CC</v>
      </c>
      <c r="D499" s="31">
        <v>87.37</v>
      </c>
      <c r="E499" s="29">
        <v>48</v>
      </c>
      <c r="F499" s="29">
        <v>55</v>
      </c>
      <c r="G499" s="24">
        <v>87.850000000000009</v>
      </c>
      <c r="H499" s="24">
        <v>87.92</v>
      </c>
      <c r="I499" s="24">
        <v>87.85</v>
      </c>
      <c r="J499" s="24">
        <v>87.92</v>
      </c>
      <c r="K499" s="18">
        <v>-1.4210854715202004E-14</v>
      </c>
      <c r="L499" s="18">
        <v>0</v>
      </c>
      <c r="T499" t="str">
        <v>U1588A-10</v>
      </c>
      <c r="U499" s="24">
        <v>0.97736625514403286</v>
      </c>
      <c r="V499" s="24">
        <v>0.98039215686274506</v>
      </c>
      <c r="W499" s="29">
        <v>78.2</v>
      </c>
      <c r="X499" s="24">
        <v>9.6499999999999915</v>
      </c>
      <c r="Y499" s="24">
        <v>9.7199999999999989</v>
      </c>
      <c r="Z499" s="24">
        <v>87.631584362139904</v>
      </c>
      <c r="AA499" s="24">
        <v>87.7</v>
      </c>
      <c r="AB499" s="24">
        <v>87.660784313725486</v>
      </c>
      <c r="AC499" s="24">
        <v>87.729411764705887</v>
      </c>
      <c r="AF499" s="24">
        <v>4.1589999999999998</v>
      </c>
      <c r="AG499" s="24">
        <v>91.79058436213991</v>
      </c>
      <c r="AH499" s="24">
        <v>91.859000000000009</v>
      </c>
      <c r="AI499" s="24">
        <v>91.819784313725492</v>
      </c>
      <c r="AJ499" s="24">
        <v>91.888411764705893</v>
      </c>
      <c r="AK499" s="38">
        <v>-2.9199951585582085</v>
      </c>
      <c r="AL499" s="38">
        <v>-2.9411764705884025</v>
      </c>
    </row>
    <row r="500" spans="1:38" x14ac:dyDescent="0.15">
      <c r="A500" t="str">
        <v>U1588B-25-6</v>
      </c>
      <c r="B500">
        <v>162.66999999999999</v>
      </c>
      <c r="C500" t="str">
        <v>U1588A-11-1</v>
      </c>
      <c r="D500" s="31">
        <v>87.7</v>
      </c>
      <c r="E500" s="29">
        <v>75</v>
      </c>
      <c r="F500" s="29">
        <v>75</v>
      </c>
      <c r="G500" s="24">
        <v>88.45</v>
      </c>
      <c r="H500" s="24">
        <v>88.45</v>
      </c>
      <c r="I500" s="24">
        <v>88.45</v>
      </c>
      <c r="J500" s="24">
        <v>88.45</v>
      </c>
      <c r="K500" s="18">
        <v>0</v>
      </c>
      <c r="L500" s="18">
        <v>0</v>
      </c>
      <c r="T500" t="str">
        <v>U1588A-11</v>
      </c>
      <c r="U500" s="24">
        <v>0.98039215686274517</v>
      </c>
      <c r="V500" s="24">
        <v>0.98039215686274506</v>
      </c>
      <c r="W500" s="29">
        <v>87.7</v>
      </c>
      <c r="X500" s="24">
        <v>0.75</v>
      </c>
      <c r="Y500" s="24">
        <v>0.75</v>
      </c>
      <c r="Z500" s="24">
        <v>88.435294117647061</v>
      </c>
      <c r="AA500" s="24">
        <v>88.435294117647061</v>
      </c>
      <c r="AB500" s="24">
        <v>88.435294117647061</v>
      </c>
      <c r="AC500" s="24">
        <v>88.435294117647061</v>
      </c>
      <c r="AF500" s="24">
        <v>3.6309999999999998</v>
      </c>
      <c r="AG500" s="24">
        <v>92.066294117647061</v>
      </c>
      <c r="AH500" s="24">
        <v>92.066294117647061</v>
      </c>
      <c r="AI500" s="24">
        <v>92.066294117647061</v>
      </c>
      <c r="AJ500" s="24">
        <v>92.066294117647061</v>
      </c>
      <c r="AK500" s="38">
        <v>0</v>
      </c>
      <c r="AL500" s="38">
        <v>0</v>
      </c>
    </row>
    <row r="501" spans="1:38" x14ac:dyDescent="0.15">
      <c r="A501" t="str">
        <v>U1588B-25-CC</v>
      </c>
      <c r="B501">
        <v>163.19999999999999</v>
      </c>
      <c r="C501" t="str">
        <v>U1588A-11-2</v>
      </c>
      <c r="D501" s="31">
        <v>89.12</v>
      </c>
      <c r="E501" s="29">
        <v>75</v>
      </c>
      <c r="F501" s="29">
        <v>75</v>
      </c>
      <c r="G501" s="24">
        <v>89.87</v>
      </c>
      <c r="H501" s="24">
        <v>89.87</v>
      </c>
      <c r="I501" s="24">
        <v>89.87</v>
      </c>
      <c r="J501" s="24">
        <v>89.87</v>
      </c>
      <c r="K501" s="18">
        <v>0</v>
      </c>
      <c r="L501" s="18">
        <v>0</v>
      </c>
      <c r="T501" t="str">
        <v>U1588A-11</v>
      </c>
      <c r="U501" s="24">
        <v>0.98039215686274517</v>
      </c>
      <c r="V501" s="24">
        <v>0.98039215686274506</v>
      </c>
      <c r="W501" s="29">
        <v>87.7</v>
      </c>
      <c r="X501" s="24">
        <v>2.1700000000000017</v>
      </c>
      <c r="Y501" s="24">
        <v>2.1700000000000017</v>
      </c>
      <c r="Z501" s="24">
        <v>89.827450980392157</v>
      </c>
      <c r="AA501" s="24">
        <v>89.827450980392157</v>
      </c>
      <c r="AB501" s="24">
        <v>89.827450980392157</v>
      </c>
      <c r="AC501" s="24">
        <v>89.827450980392157</v>
      </c>
      <c r="AF501" s="24">
        <v>3.6309999999999998</v>
      </c>
      <c r="AG501" s="24">
        <v>93.458450980392158</v>
      </c>
      <c r="AH501" s="24">
        <v>93.458450980392158</v>
      </c>
      <c r="AI501" s="24">
        <v>93.458450980392158</v>
      </c>
      <c r="AJ501" s="24">
        <v>93.458450980392158</v>
      </c>
      <c r="AK501" s="38">
        <v>0</v>
      </c>
      <c r="AL501" s="38">
        <v>0</v>
      </c>
    </row>
    <row r="502" spans="1:38" x14ac:dyDescent="0.15">
      <c r="A502" t="str">
        <v>U1588B-26-1</v>
      </c>
      <c r="B502">
        <v>160.5</v>
      </c>
      <c r="C502" t="str">
        <v>U1588A-11-2</v>
      </c>
      <c r="D502" s="31">
        <v>89.12</v>
      </c>
      <c r="E502" s="29">
        <v>90</v>
      </c>
      <c r="F502" s="29">
        <v>90</v>
      </c>
      <c r="G502" s="24">
        <v>90.02000000000001</v>
      </c>
      <c r="H502" s="24">
        <v>90.02000000000001</v>
      </c>
      <c r="I502" s="24">
        <v>90.02</v>
      </c>
      <c r="J502" s="24">
        <v>90.02</v>
      </c>
      <c r="K502" s="18">
        <v>-1.4210854715202004E-14</v>
      </c>
      <c r="L502" s="18">
        <v>-1.4210854715202004E-14</v>
      </c>
      <c r="T502" t="str">
        <v>U1588A-11</v>
      </c>
      <c r="U502" s="24">
        <v>0.98039215686274517</v>
      </c>
      <c r="V502" s="24">
        <v>0.98039215686274506</v>
      </c>
      <c r="W502" s="29">
        <v>87.7</v>
      </c>
      <c r="X502" s="24">
        <v>2.3199999999999932</v>
      </c>
      <c r="Y502" s="24">
        <v>2.3199999999999932</v>
      </c>
      <c r="Z502" s="24">
        <v>89.974509803921563</v>
      </c>
      <c r="AA502" s="24">
        <v>89.974509803921563</v>
      </c>
      <c r="AB502" s="24">
        <v>89.974509803921563</v>
      </c>
      <c r="AC502" s="24">
        <v>89.974509803921563</v>
      </c>
      <c r="AF502" s="24">
        <v>3.6309999999999998</v>
      </c>
      <c r="AG502" s="24">
        <v>93.605509803921564</v>
      </c>
      <c r="AH502" s="24">
        <v>93.605509803921564</v>
      </c>
      <c r="AI502" s="24">
        <v>93.605509803921564</v>
      </c>
      <c r="AJ502" s="24">
        <v>93.605509803921564</v>
      </c>
      <c r="AK502" s="38">
        <v>0</v>
      </c>
      <c r="AL502" s="38">
        <v>0</v>
      </c>
    </row>
    <row r="503" spans="1:38" x14ac:dyDescent="0.15">
      <c r="A503" t="str">
        <v>U1588B-26-2</v>
      </c>
      <c r="B503">
        <v>161.99</v>
      </c>
      <c r="C503" t="str">
        <v>U1588A-11-2</v>
      </c>
      <c r="D503" s="31">
        <v>89.12</v>
      </c>
      <c r="E503" s="29">
        <v>90</v>
      </c>
      <c r="F503" s="29">
        <v>91</v>
      </c>
      <c r="G503" s="24">
        <v>90.02000000000001</v>
      </c>
      <c r="H503" s="24">
        <v>90.03</v>
      </c>
      <c r="I503" s="24">
        <v>90.02</v>
      </c>
      <c r="J503" s="24">
        <v>90.03</v>
      </c>
      <c r="K503" s="18">
        <v>-1.4210854715202004E-14</v>
      </c>
      <c r="L503" s="18">
        <v>0</v>
      </c>
      <c r="T503" t="str">
        <v>U1588A-11</v>
      </c>
      <c r="U503" s="24">
        <v>0.98039215686274517</v>
      </c>
      <c r="V503" s="24">
        <v>0.98039215686274506</v>
      </c>
      <c r="W503" s="29">
        <v>87.7</v>
      </c>
      <c r="X503" s="24">
        <v>2.3199999999999932</v>
      </c>
      <c r="Y503" s="24">
        <v>2.3299999999999983</v>
      </c>
      <c r="Z503" s="24">
        <v>89.974509803921563</v>
      </c>
      <c r="AA503" s="24">
        <v>89.984313725490196</v>
      </c>
      <c r="AB503" s="24">
        <v>89.974509803921563</v>
      </c>
      <c r="AC503" s="24">
        <v>89.984313725490196</v>
      </c>
      <c r="AF503" s="24">
        <v>3.6309999999999998</v>
      </c>
      <c r="AG503" s="24">
        <v>93.605509803921564</v>
      </c>
      <c r="AH503" s="24">
        <v>93.615313725490196</v>
      </c>
      <c r="AI503" s="24">
        <v>93.605509803921564</v>
      </c>
      <c r="AJ503" s="24">
        <v>93.615313725490196</v>
      </c>
      <c r="AK503" s="38">
        <v>0</v>
      </c>
      <c r="AL503" s="38">
        <v>0</v>
      </c>
    </row>
    <row r="504" spans="1:38" x14ac:dyDescent="0.15">
      <c r="A504" t="str">
        <v>U1588B-26-CC</v>
      </c>
      <c r="B504">
        <v>163.44</v>
      </c>
      <c r="C504" t="str">
        <v>U1588A-11-2</v>
      </c>
      <c r="D504" s="31">
        <v>89.12</v>
      </c>
      <c r="E504" s="29">
        <v>90</v>
      </c>
      <c r="F504" s="29">
        <v>91</v>
      </c>
      <c r="G504" s="24">
        <v>90.02000000000001</v>
      </c>
      <c r="H504" s="24">
        <v>90.03</v>
      </c>
      <c r="I504" s="24">
        <v>90.02</v>
      </c>
      <c r="J504" s="24">
        <v>90.03</v>
      </c>
      <c r="K504" s="18">
        <v>-1.4210854715202004E-14</v>
      </c>
      <c r="L504" s="18">
        <v>0</v>
      </c>
      <c r="T504" t="str">
        <v>U1588A-11</v>
      </c>
      <c r="U504" s="24">
        <v>0.98039215686274517</v>
      </c>
      <c r="V504" s="24">
        <v>0.98039215686274506</v>
      </c>
      <c r="W504" s="29">
        <v>87.7</v>
      </c>
      <c r="X504" s="24">
        <v>2.3199999999999932</v>
      </c>
      <c r="Y504" s="24">
        <v>2.3299999999999983</v>
      </c>
      <c r="Z504" s="24">
        <v>89.974509803921563</v>
      </c>
      <c r="AA504" s="24">
        <v>89.984313725490196</v>
      </c>
      <c r="AB504" s="24">
        <v>89.974509803921563</v>
      </c>
      <c r="AC504" s="24">
        <v>89.984313725490196</v>
      </c>
      <c r="AF504" s="24">
        <v>3.6309999999999998</v>
      </c>
      <c r="AG504" s="24">
        <v>93.605509803921564</v>
      </c>
      <c r="AH504" s="24">
        <v>93.615313725490196</v>
      </c>
      <c r="AI504" s="24">
        <v>93.605509803921564</v>
      </c>
      <c r="AJ504" s="24">
        <v>93.615313725490196</v>
      </c>
      <c r="AK504" s="38">
        <v>0</v>
      </c>
      <c r="AL504" s="38">
        <v>0</v>
      </c>
    </row>
    <row r="505" spans="1:38" x14ac:dyDescent="0.15">
      <c r="A505" t="str">
        <v>U1588B-27-1</v>
      </c>
      <c r="B505">
        <v>162.5</v>
      </c>
      <c r="C505" t="str">
        <v>U1588A-11-3</v>
      </c>
      <c r="D505" s="31">
        <v>90.5</v>
      </c>
      <c r="E505" s="29">
        <v>75</v>
      </c>
      <c r="F505" s="29">
        <v>75</v>
      </c>
      <c r="G505" s="24">
        <v>91.25</v>
      </c>
      <c r="H505" s="24">
        <v>91.25</v>
      </c>
      <c r="I505" s="24">
        <v>91.25</v>
      </c>
      <c r="J505" s="24">
        <v>91.25</v>
      </c>
      <c r="K505" s="18">
        <v>0</v>
      </c>
      <c r="L505" s="18">
        <v>0</v>
      </c>
      <c r="T505" t="str">
        <v>U1588A-11</v>
      </c>
      <c r="U505" s="24">
        <v>0.98039215686274517</v>
      </c>
      <c r="V505" s="24">
        <v>0.98039215686274506</v>
      </c>
      <c r="W505" s="29">
        <v>87.7</v>
      </c>
      <c r="X505" s="24">
        <v>3.5499999999999972</v>
      </c>
      <c r="Y505" s="24">
        <v>3.5499999999999972</v>
      </c>
      <c r="Z505" s="24">
        <v>91.180392156862752</v>
      </c>
      <c r="AA505" s="24">
        <v>91.180392156862752</v>
      </c>
      <c r="AB505" s="24">
        <v>91.180392156862752</v>
      </c>
      <c r="AC505" s="24">
        <v>91.180392156862752</v>
      </c>
      <c r="AF505" s="24">
        <v>3.6309999999999998</v>
      </c>
      <c r="AG505" s="24">
        <v>94.811392156862752</v>
      </c>
      <c r="AH505" s="24">
        <v>94.811392156862752</v>
      </c>
      <c r="AI505" s="24">
        <v>94.811392156862752</v>
      </c>
      <c r="AJ505" s="24">
        <v>94.811392156862752</v>
      </c>
      <c r="AK505" s="38">
        <v>0</v>
      </c>
      <c r="AL505" s="38">
        <v>0</v>
      </c>
    </row>
    <row r="506" spans="1:38" x14ac:dyDescent="0.15">
      <c r="A506" t="str">
        <v>U1588B-27-2</v>
      </c>
      <c r="B506">
        <v>163.99</v>
      </c>
      <c r="C506" t="str">
        <v>U1588A-11-4</v>
      </c>
      <c r="D506" s="31">
        <v>91.72</v>
      </c>
      <c r="E506" s="29">
        <v>30</v>
      </c>
      <c r="F506" s="29">
        <v>30</v>
      </c>
      <c r="G506" s="24">
        <v>92.02</v>
      </c>
      <c r="H506" s="24">
        <v>92.02</v>
      </c>
      <c r="I506" s="24">
        <v>92.02</v>
      </c>
      <c r="J506" s="24">
        <v>92.02</v>
      </c>
      <c r="K506" s="18">
        <v>0</v>
      </c>
      <c r="L506" s="18">
        <v>0</v>
      </c>
      <c r="T506" t="str">
        <v>U1588A-11</v>
      </c>
      <c r="U506" s="24">
        <v>0.98039215686274517</v>
      </c>
      <c r="V506" s="24">
        <v>0.98039215686274506</v>
      </c>
      <c r="W506" s="29">
        <v>87.7</v>
      </c>
      <c r="X506" s="24">
        <v>4.3199999999999932</v>
      </c>
      <c r="Y506" s="24">
        <v>4.3199999999999932</v>
      </c>
      <c r="Z506" s="24">
        <v>91.935294117647061</v>
      </c>
      <c r="AA506" s="24">
        <v>91.935294117647061</v>
      </c>
      <c r="AB506" s="24">
        <v>91.935294117647061</v>
      </c>
      <c r="AC506" s="24">
        <v>91.935294117647061</v>
      </c>
      <c r="AF506" s="24">
        <v>3.6309999999999998</v>
      </c>
      <c r="AG506" s="24">
        <v>95.566294117647061</v>
      </c>
      <c r="AH506" s="24">
        <v>95.566294117647061</v>
      </c>
      <c r="AI506" s="24">
        <v>95.566294117647061</v>
      </c>
      <c r="AJ506" s="24">
        <v>95.566294117647061</v>
      </c>
      <c r="AK506" s="38">
        <v>0</v>
      </c>
      <c r="AL506" s="38">
        <v>0</v>
      </c>
    </row>
    <row r="507" spans="1:38" x14ac:dyDescent="0.15">
      <c r="A507" t="str">
        <v>U1588B-27-3</v>
      </c>
      <c r="B507">
        <v>165.48</v>
      </c>
      <c r="C507" t="str">
        <v>U1588A-11-4</v>
      </c>
      <c r="D507" s="31">
        <v>91.72</v>
      </c>
      <c r="E507" s="29">
        <v>75</v>
      </c>
      <c r="F507" s="29">
        <v>75</v>
      </c>
      <c r="G507" s="24">
        <v>92.47</v>
      </c>
      <c r="H507" s="24">
        <v>92.47</v>
      </c>
      <c r="I507" s="24">
        <v>92.47</v>
      </c>
      <c r="J507" s="24">
        <v>92.47</v>
      </c>
      <c r="K507" s="18">
        <v>0</v>
      </c>
      <c r="L507" s="18">
        <v>0</v>
      </c>
      <c r="T507" t="str">
        <v>U1588A-11</v>
      </c>
      <c r="U507" s="24">
        <v>0.98039215686274517</v>
      </c>
      <c r="V507" s="24">
        <v>0.98039215686274506</v>
      </c>
      <c r="W507" s="29">
        <v>87.7</v>
      </c>
      <c r="X507" s="24">
        <v>4.769999999999996</v>
      </c>
      <c r="Y507" s="24">
        <v>4.769999999999996</v>
      </c>
      <c r="Z507" s="24">
        <v>92.376470588235293</v>
      </c>
      <c r="AA507" s="24">
        <v>92.376470588235293</v>
      </c>
      <c r="AB507" s="24">
        <v>92.376470588235293</v>
      </c>
      <c r="AC507" s="24">
        <v>92.376470588235293</v>
      </c>
      <c r="AF507" s="24">
        <v>3.6309999999999998</v>
      </c>
      <c r="AG507" s="24">
        <v>96.007470588235293</v>
      </c>
      <c r="AH507" s="24">
        <v>96.007470588235293</v>
      </c>
      <c r="AI507" s="24">
        <v>96.007470588235293</v>
      </c>
      <c r="AJ507" s="24">
        <v>96.007470588235293</v>
      </c>
      <c r="AK507" s="38">
        <v>0</v>
      </c>
      <c r="AL507" s="38">
        <v>0</v>
      </c>
    </row>
    <row r="508" spans="1:38" x14ac:dyDescent="0.15">
      <c r="A508" t="str">
        <v>U1588B-27-4</v>
      </c>
      <c r="B508">
        <v>166.96</v>
      </c>
      <c r="C508" t="str">
        <v>U1588A-11-5</v>
      </c>
      <c r="D508" s="31">
        <v>93.05</v>
      </c>
      <c r="E508" s="29">
        <v>61</v>
      </c>
      <c r="F508" s="29">
        <v>63</v>
      </c>
      <c r="G508" s="24">
        <v>93.66</v>
      </c>
      <c r="H508" s="24">
        <v>93.679999999999993</v>
      </c>
      <c r="I508" s="24">
        <v>93.66</v>
      </c>
      <c r="J508" s="24">
        <v>93.68</v>
      </c>
      <c r="K508" s="18">
        <v>0</v>
      </c>
      <c r="L508" s="18">
        <v>1.4210854715202004E-14</v>
      </c>
      <c r="T508" t="str">
        <v>U1588A-11</v>
      </c>
      <c r="U508" s="24">
        <v>0.98039215686274517</v>
      </c>
      <c r="V508" s="24">
        <v>0.98039215686274506</v>
      </c>
      <c r="W508" s="29">
        <v>87.7</v>
      </c>
      <c r="X508" s="24">
        <v>5.9599999999999937</v>
      </c>
      <c r="Y508" s="24">
        <v>5.980000000000004</v>
      </c>
      <c r="Z508" s="24">
        <v>93.543137254901964</v>
      </c>
      <c r="AA508" s="24">
        <v>93.562745098039215</v>
      </c>
      <c r="AB508" s="24">
        <v>93.54313725490195</v>
      </c>
      <c r="AC508" s="24">
        <v>93.562745098039215</v>
      </c>
      <c r="AF508" s="24">
        <v>3.6309999999999998</v>
      </c>
      <c r="AG508" s="24">
        <v>97.174137254901964</v>
      </c>
      <c r="AH508" s="24">
        <v>97.193745098039216</v>
      </c>
      <c r="AI508" s="24">
        <v>97.17413725490195</v>
      </c>
      <c r="AJ508" s="24">
        <v>97.193745098039216</v>
      </c>
      <c r="AK508" s="38">
        <v>1.4210854715202004E-12</v>
      </c>
      <c r="AL508" s="38">
        <v>0</v>
      </c>
    </row>
    <row r="509" spans="1:38" x14ac:dyDescent="0.15">
      <c r="A509" t="str">
        <v>U1588B-27-5</v>
      </c>
      <c r="B509">
        <v>168.45</v>
      </c>
      <c r="C509" t="str">
        <v>U1588A-11-5</v>
      </c>
      <c r="D509" s="31">
        <v>93.05</v>
      </c>
      <c r="E509" s="29">
        <v>68</v>
      </c>
      <c r="F509" s="29">
        <v>70</v>
      </c>
      <c r="G509" s="24">
        <v>93.73</v>
      </c>
      <c r="H509" s="24">
        <v>93.75</v>
      </c>
      <c r="I509" s="24">
        <v>93.73</v>
      </c>
      <c r="J509" s="24">
        <v>93.75</v>
      </c>
      <c r="K509" s="18">
        <v>0</v>
      </c>
      <c r="L509" s="18">
        <v>0</v>
      </c>
      <c r="T509" t="str">
        <v>U1588A-11</v>
      </c>
      <c r="U509" s="24">
        <v>0.98039215686274517</v>
      </c>
      <c r="V509" s="24">
        <v>0.98039215686274506</v>
      </c>
      <c r="W509" s="29">
        <v>87.7</v>
      </c>
      <c r="X509" s="24">
        <v>6.0300000000000011</v>
      </c>
      <c r="Y509" s="24">
        <v>6.0499999999999972</v>
      </c>
      <c r="Z509" s="24">
        <v>93.611764705882351</v>
      </c>
      <c r="AA509" s="24">
        <v>93.631372549019602</v>
      </c>
      <c r="AB509" s="24">
        <v>93.611764705882351</v>
      </c>
      <c r="AC509" s="24">
        <v>93.631372549019602</v>
      </c>
      <c r="AF509" s="24">
        <v>3.6309999999999998</v>
      </c>
      <c r="AG509" s="24">
        <v>97.242764705882351</v>
      </c>
      <c r="AH509" s="24">
        <v>97.262372549019602</v>
      </c>
      <c r="AI509" s="24">
        <v>97.242764705882351</v>
      </c>
      <c r="AJ509" s="24">
        <v>97.262372549019602</v>
      </c>
      <c r="AK509" s="38">
        <v>0</v>
      </c>
      <c r="AL509" s="38">
        <v>0</v>
      </c>
    </row>
    <row r="510" spans="1:38" x14ac:dyDescent="0.15">
      <c r="A510" t="str">
        <v>U1588B-27-CC</v>
      </c>
      <c r="B510">
        <v>168.96</v>
      </c>
      <c r="C510" t="str">
        <v>U1588A-11-5</v>
      </c>
      <c r="D510" s="31">
        <v>93.05</v>
      </c>
      <c r="E510" s="29">
        <v>75</v>
      </c>
      <c r="F510" s="29">
        <v>75</v>
      </c>
      <c r="G510" s="24">
        <v>93.8</v>
      </c>
      <c r="H510" s="24">
        <v>93.8</v>
      </c>
      <c r="I510" s="24">
        <v>93.8</v>
      </c>
      <c r="J510" s="24">
        <v>93.8</v>
      </c>
      <c r="K510" s="18">
        <v>0</v>
      </c>
      <c r="L510" s="18">
        <v>0</v>
      </c>
      <c r="T510" t="str">
        <v>U1588A-11</v>
      </c>
      <c r="U510" s="24">
        <v>0.98039215686274517</v>
      </c>
      <c r="V510" s="24">
        <v>0.98039215686274506</v>
      </c>
      <c r="W510" s="29">
        <v>87.7</v>
      </c>
      <c r="X510" s="24">
        <v>6.0999999999999943</v>
      </c>
      <c r="Y510" s="24">
        <v>6.0999999999999943</v>
      </c>
      <c r="Z510" s="24">
        <v>93.680392156862737</v>
      </c>
      <c r="AA510" s="24">
        <v>93.680392156862737</v>
      </c>
      <c r="AB510" s="24">
        <v>93.680392156862737</v>
      </c>
      <c r="AC510" s="24">
        <v>93.680392156862737</v>
      </c>
      <c r="AF510" s="24">
        <v>3.6309999999999998</v>
      </c>
      <c r="AG510" s="24">
        <v>97.311392156862738</v>
      </c>
      <c r="AH510" s="24">
        <v>97.311392156862738</v>
      </c>
      <c r="AI510" s="24">
        <v>97.311392156862738</v>
      </c>
      <c r="AJ510" s="24">
        <v>97.311392156862738</v>
      </c>
      <c r="AK510" s="38">
        <v>0</v>
      </c>
      <c r="AL510" s="38">
        <v>0</v>
      </c>
    </row>
    <row r="511" spans="1:38" x14ac:dyDescent="0.15">
      <c r="A511" t="str">
        <v>U1588B-28-1</v>
      </c>
      <c r="B511">
        <v>167.3</v>
      </c>
      <c r="C511" t="str">
        <v>U1588A-11-6</v>
      </c>
      <c r="D511" s="31">
        <v>94.5</v>
      </c>
      <c r="E511" s="29">
        <v>60</v>
      </c>
      <c r="F511" s="29">
        <v>61</v>
      </c>
      <c r="G511" s="24">
        <v>95.1</v>
      </c>
      <c r="H511" s="24">
        <v>95.11</v>
      </c>
      <c r="I511" s="24">
        <v>95.1</v>
      </c>
      <c r="J511" s="24">
        <v>95.11</v>
      </c>
      <c r="K511" s="18">
        <v>0</v>
      </c>
      <c r="L511" s="18">
        <v>0</v>
      </c>
      <c r="T511" t="str">
        <v>U1588A-11</v>
      </c>
      <c r="U511" s="24">
        <v>0.98039215686274517</v>
      </c>
      <c r="V511" s="24">
        <v>0.98039215686274506</v>
      </c>
      <c r="W511" s="29">
        <v>87.7</v>
      </c>
      <c r="X511" s="24">
        <v>7.3999999999999915</v>
      </c>
      <c r="Y511" s="24">
        <v>7.4099999999999966</v>
      </c>
      <c r="Z511" s="24">
        <v>94.954901960784312</v>
      </c>
      <c r="AA511" s="24">
        <v>94.964705882352945</v>
      </c>
      <c r="AB511" s="24">
        <v>94.954901960784312</v>
      </c>
      <c r="AC511" s="24">
        <v>94.964705882352945</v>
      </c>
      <c r="AF511" s="24">
        <v>3.6309999999999998</v>
      </c>
      <c r="AG511" s="24">
        <v>98.585901960784312</v>
      </c>
      <c r="AH511" s="24">
        <v>98.595705882352945</v>
      </c>
      <c r="AI511" s="24">
        <v>98.585901960784312</v>
      </c>
      <c r="AJ511" s="24">
        <v>98.595705882352945</v>
      </c>
      <c r="AK511" s="38">
        <v>0</v>
      </c>
      <c r="AL511" s="38">
        <v>0</v>
      </c>
    </row>
    <row r="512" spans="1:38" x14ac:dyDescent="0.15">
      <c r="A512" t="str">
        <v>U1588B-28-2</v>
      </c>
      <c r="B512">
        <v>168.8</v>
      </c>
      <c r="C512" t="str">
        <v>U1588A-11-6</v>
      </c>
      <c r="D512" s="31">
        <v>94.5</v>
      </c>
      <c r="E512" s="29">
        <v>60</v>
      </c>
      <c r="F512" s="29">
        <v>60</v>
      </c>
      <c r="G512" s="24">
        <v>95.1</v>
      </c>
      <c r="H512" s="24">
        <v>95.1</v>
      </c>
      <c r="I512" s="24">
        <v>95.1</v>
      </c>
      <c r="J512" s="24">
        <v>95.1</v>
      </c>
      <c r="K512" s="18">
        <v>0</v>
      </c>
      <c r="L512" s="18">
        <v>0</v>
      </c>
      <c r="T512" t="str">
        <v>U1588A-11</v>
      </c>
      <c r="U512" s="24">
        <v>0.98039215686274517</v>
      </c>
      <c r="V512" s="24">
        <v>0.98039215686274506</v>
      </c>
      <c r="W512" s="29">
        <v>87.7</v>
      </c>
      <c r="X512" s="24">
        <v>7.3999999999999915</v>
      </c>
      <c r="Y512" s="24">
        <v>7.3999999999999915</v>
      </c>
      <c r="Z512" s="24">
        <v>94.954901960784312</v>
      </c>
      <c r="AA512" s="24">
        <v>94.954901960784312</v>
      </c>
      <c r="AB512" s="24">
        <v>94.954901960784312</v>
      </c>
      <c r="AC512" s="24">
        <v>94.954901960784312</v>
      </c>
      <c r="AF512" s="24">
        <v>3.6309999999999998</v>
      </c>
      <c r="AG512" s="24">
        <v>98.585901960784312</v>
      </c>
      <c r="AH512" s="24">
        <v>98.585901960784312</v>
      </c>
      <c r="AI512" s="24">
        <v>98.585901960784312</v>
      </c>
      <c r="AJ512" s="24">
        <v>98.585901960784312</v>
      </c>
      <c r="AK512" s="38">
        <v>0</v>
      </c>
      <c r="AL512" s="38">
        <v>0</v>
      </c>
    </row>
    <row r="513" spans="1:38" x14ac:dyDescent="0.15">
      <c r="A513" t="str">
        <v>U1588B-28-3</v>
      </c>
      <c r="B513">
        <v>170.29</v>
      </c>
      <c r="C513" t="str">
        <v>U1588A-11-6</v>
      </c>
      <c r="D513" s="31">
        <v>94.5</v>
      </c>
      <c r="E513" s="29">
        <v>75</v>
      </c>
      <c r="F513" s="29">
        <v>75</v>
      </c>
      <c r="G513" s="24">
        <v>95.25</v>
      </c>
      <c r="H513" s="24">
        <v>95.25</v>
      </c>
      <c r="I513" s="24">
        <v>95.25</v>
      </c>
      <c r="J513" s="24">
        <v>95.25</v>
      </c>
      <c r="K513" s="18">
        <v>0</v>
      </c>
      <c r="L513" s="18">
        <v>0</v>
      </c>
      <c r="T513" t="str">
        <v>U1588A-11</v>
      </c>
      <c r="U513" s="24">
        <v>0.98039215686274517</v>
      </c>
      <c r="V513" s="24">
        <v>0.98039215686274506</v>
      </c>
      <c r="W513" s="29">
        <v>87.7</v>
      </c>
      <c r="X513" s="24">
        <v>7.5499999999999972</v>
      </c>
      <c r="Y513" s="24">
        <v>7.5499999999999972</v>
      </c>
      <c r="Z513" s="24">
        <v>95.101960784313732</v>
      </c>
      <c r="AA513" s="24">
        <v>95.101960784313732</v>
      </c>
      <c r="AB513" s="24">
        <v>95.101960784313718</v>
      </c>
      <c r="AC513" s="24">
        <v>95.101960784313718</v>
      </c>
      <c r="AF513" s="24">
        <v>3.6309999999999998</v>
      </c>
      <c r="AG513" s="24">
        <v>98.732960784313732</v>
      </c>
      <c r="AH513" s="24">
        <v>98.732960784313732</v>
      </c>
      <c r="AI513" s="24">
        <v>98.732960784313718</v>
      </c>
      <c r="AJ513" s="24">
        <v>98.732960784313718</v>
      </c>
      <c r="AK513" s="38">
        <v>1.4210854715202004E-12</v>
      </c>
      <c r="AL513" s="38">
        <v>1.4210854715202004E-12</v>
      </c>
    </row>
    <row r="514" spans="1:38" x14ac:dyDescent="0.15">
      <c r="A514" t="str">
        <v>U1588B-28-4</v>
      </c>
      <c r="B514">
        <v>171.78</v>
      </c>
      <c r="C514" t="str">
        <v>U1588A-11-6</v>
      </c>
      <c r="D514" s="31">
        <v>94.5</v>
      </c>
      <c r="E514" s="29">
        <v>137</v>
      </c>
      <c r="F514" s="29">
        <v>142</v>
      </c>
      <c r="G514" s="24">
        <v>95.87</v>
      </c>
      <c r="H514" s="24">
        <v>95.92</v>
      </c>
      <c r="I514" s="24">
        <v>95.87</v>
      </c>
      <c r="J514" s="24">
        <v>95.92</v>
      </c>
      <c r="K514" s="18">
        <v>0</v>
      </c>
      <c r="L514" s="18">
        <v>0</v>
      </c>
      <c r="T514" t="str">
        <v>U1588A-11</v>
      </c>
      <c r="U514" s="24">
        <v>0.98039215686274517</v>
      </c>
      <c r="V514" s="24">
        <v>0.98039215686274506</v>
      </c>
      <c r="W514" s="29">
        <v>87.7</v>
      </c>
      <c r="X514" s="24">
        <v>8.1700000000000017</v>
      </c>
      <c r="Y514" s="24">
        <v>8.2199999999999989</v>
      </c>
      <c r="Z514" s="24">
        <v>95.709803921568636</v>
      </c>
      <c r="AA514" s="24">
        <v>95.758823529411771</v>
      </c>
      <c r="AB514" s="24">
        <v>95.709803921568636</v>
      </c>
      <c r="AC514" s="24">
        <v>95.758823529411771</v>
      </c>
      <c r="AF514" s="24">
        <v>3.6309999999999998</v>
      </c>
      <c r="AG514" s="24">
        <v>99.340803921568636</v>
      </c>
      <c r="AH514" s="24">
        <v>99.389823529411771</v>
      </c>
      <c r="AI514" s="24">
        <v>99.340803921568636</v>
      </c>
      <c r="AJ514" s="24">
        <v>99.389823529411771</v>
      </c>
      <c r="AK514" s="38">
        <v>0</v>
      </c>
      <c r="AL514" s="38">
        <v>0</v>
      </c>
    </row>
    <row r="515" spans="1:38" x14ac:dyDescent="0.15">
      <c r="A515" t="str">
        <v>U1588B-28-5</v>
      </c>
      <c r="B515">
        <v>173.27</v>
      </c>
      <c r="C515" t="str">
        <v>U1588A-11-6</v>
      </c>
      <c r="D515" s="31">
        <v>94.5</v>
      </c>
      <c r="E515" s="29">
        <v>137</v>
      </c>
      <c r="F515" s="29">
        <v>142</v>
      </c>
      <c r="G515" s="24">
        <v>95.87</v>
      </c>
      <c r="H515" s="24">
        <v>95.92</v>
      </c>
      <c r="I515" s="24">
        <v>95.87</v>
      </c>
      <c r="J515" s="24">
        <v>95.92</v>
      </c>
      <c r="K515" s="18">
        <v>0</v>
      </c>
      <c r="L515" s="18">
        <v>0</v>
      </c>
      <c r="T515" t="str">
        <v>U1588A-11</v>
      </c>
      <c r="U515" s="24">
        <v>0.98039215686274517</v>
      </c>
      <c r="V515" s="24">
        <v>0.98039215686274506</v>
      </c>
      <c r="W515" s="29">
        <v>87.7</v>
      </c>
      <c r="X515" s="24">
        <v>8.1700000000000017</v>
      </c>
      <c r="Y515" s="24">
        <v>8.2199999999999989</v>
      </c>
      <c r="Z515" s="24">
        <v>95.709803921568636</v>
      </c>
      <c r="AA515" s="24">
        <v>95.758823529411771</v>
      </c>
      <c r="AB515" s="24">
        <v>95.709803921568636</v>
      </c>
      <c r="AC515" s="24">
        <v>95.758823529411771</v>
      </c>
      <c r="AF515" s="24">
        <v>3.6309999999999998</v>
      </c>
      <c r="AG515" s="24">
        <v>99.340803921568636</v>
      </c>
      <c r="AH515" s="24">
        <v>99.389823529411771</v>
      </c>
      <c r="AI515" s="24">
        <v>99.340803921568636</v>
      </c>
      <c r="AJ515" s="24">
        <v>99.389823529411771</v>
      </c>
      <c r="AK515" s="38">
        <v>0</v>
      </c>
      <c r="AL515" s="38">
        <v>0</v>
      </c>
    </row>
    <row r="516" spans="1:38" x14ac:dyDescent="0.15">
      <c r="A516" t="str">
        <v>U1588B-28-6</v>
      </c>
      <c r="B516">
        <v>174.52</v>
      </c>
      <c r="C516" t="str">
        <v>U1588A-11-6</v>
      </c>
      <c r="D516" s="31">
        <v>94.5</v>
      </c>
      <c r="E516" s="29">
        <v>137</v>
      </c>
      <c r="F516" s="29">
        <v>142</v>
      </c>
      <c r="G516" s="24">
        <v>95.87</v>
      </c>
      <c r="H516" s="24">
        <v>95.92</v>
      </c>
      <c r="I516" s="24">
        <v>95.87</v>
      </c>
      <c r="J516" s="24">
        <v>95.92</v>
      </c>
      <c r="K516" s="18">
        <v>0</v>
      </c>
      <c r="L516" s="18">
        <v>0</v>
      </c>
      <c r="T516" t="str">
        <v>U1588A-11</v>
      </c>
      <c r="U516" s="24">
        <v>0.98039215686274517</v>
      </c>
      <c r="V516" s="24">
        <v>0.98039215686274506</v>
      </c>
      <c r="W516" s="29">
        <v>87.7</v>
      </c>
      <c r="X516" s="24">
        <v>8.1700000000000017</v>
      </c>
      <c r="Y516" s="24">
        <v>8.2199999999999989</v>
      </c>
      <c r="Z516" s="24">
        <v>95.709803921568636</v>
      </c>
      <c r="AA516" s="24">
        <v>95.758823529411771</v>
      </c>
      <c r="AB516" s="24">
        <v>95.709803921568636</v>
      </c>
      <c r="AC516" s="24">
        <v>95.758823529411771</v>
      </c>
      <c r="AF516" s="24">
        <v>3.6309999999999998</v>
      </c>
      <c r="AG516" s="24">
        <v>99.340803921568636</v>
      </c>
      <c r="AH516" s="24">
        <v>99.389823529411771</v>
      </c>
      <c r="AI516" s="24">
        <v>99.340803921568636</v>
      </c>
      <c r="AJ516" s="24">
        <v>99.389823529411771</v>
      </c>
      <c r="AK516" s="38">
        <v>0</v>
      </c>
      <c r="AL516" s="38">
        <v>0</v>
      </c>
    </row>
    <row r="517" spans="1:38" x14ac:dyDescent="0.15">
      <c r="A517" t="str">
        <v>U1588B-28-CC</v>
      </c>
      <c r="B517">
        <v>175.12</v>
      </c>
      <c r="C517" t="str">
        <v>U1588A-11-6</v>
      </c>
      <c r="D517" s="31">
        <v>94.5</v>
      </c>
      <c r="E517" s="29">
        <v>137</v>
      </c>
      <c r="F517" s="29">
        <v>142</v>
      </c>
      <c r="G517" s="24">
        <v>95.87</v>
      </c>
      <c r="H517" s="24">
        <v>95.92</v>
      </c>
      <c r="I517" s="24">
        <v>95.87</v>
      </c>
      <c r="J517" s="24">
        <v>95.92</v>
      </c>
      <c r="K517" s="18">
        <v>0</v>
      </c>
      <c r="L517" s="18">
        <v>0</v>
      </c>
      <c r="T517" t="str">
        <v>U1588A-11</v>
      </c>
      <c r="U517" s="24">
        <v>0.98039215686274517</v>
      </c>
      <c r="V517" s="24">
        <v>0.98039215686274506</v>
      </c>
      <c r="W517" s="29">
        <v>87.7</v>
      </c>
      <c r="X517" s="24">
        <v>8.1700000000000017</v>
      </c>
      <c r="Y517" s="24">
        <v>8.2199999999999989</v>
      </c>
      <c r="Z517" s="24">
        <v>95.709803921568636</v>
      </c>
      <c r="AA517" s="24">
        <v>95.758823529411771</v>
      </c>
      <c r="AB517" s="24">
        <v>95.709803921568636</v>
      </c>
      <c r="AC517" s="24">
        <v>95.758823529411771</v>
      </c>
      <c r="AF517" s="24">
        <v>3.6309999999999998</v>
      </c>
      <c r="AG517" s="24">
        <v>99.340803921568636</v>
      </c>
      <c r="AH517" s="24">
        <v>99.389823529411771</v>
      </c>
      <c r="AI517" s="24">
        <v>99.340803921568636</v>
      </c>
      <c r="AJ517" s="24">
        <v>99.389823529411771</v>
      </c>
      <c r="AK517" s="38">
        <v>0</v>
      </c>
      <c r="AL517" s="38">
        <v>0</v>
      </c>
    </row>
    <row r="518" spans="1:38" x14ac:dyDescent="0.15">
      <c r="A518" t="str">
        <v>U1588B-29-1</v>
      </c>
      <c r="B518">
        <v>172.2</v>
      </c>
      <c r="C518" t="str">
        <v>U1588A-11-6</v>
      </c>
      <c r="D518" s="31">
        <v>94.5</v>
      </c>
      <c r="E518" s="29">
        <v>137</v>
      </c>
      <c r="F518" s="29">
        <v>142</v>
      </c>
      <c r="G518" s="24">
        <v>95.87</v>
      </c>
      <c r="H518" s="24">
        <v>95.92</v>
      </c>
      <c r="I518" s="24">
        <v>95.87</v>
      </c>
      <c r="J518" s="24">
        <v>95.92</v>
      </c>
      <c r="K518" s="18">
        <v>0</v>
      </c>
      <c r="L518" s="18">
        <v>0</v>
      </c>
      <c r="T518" t="str">
        <v>U1588A-11</v>
      </c>
      <c r="U518" s="24">
        <v>0.98039215686274517</v>
      </c>
      <c r="V518" s="24">
        <v>0.98039215686274506</v>
      </c>
      <c r="W518" s="29">
        <v>87.7</v>
      </c>
      <c r="X518" s="24">
        <v>8.1700000000000017</v>
      </c>
      <c r="Y518" s="24">
        <v>8.2199999999999989</v>
      </c>
      <c r="Z518" s="24">
        <v>95.709803921568636</v>
      </c>
      <c r="AA518" s="24">
        <v>95.758823529411771</v>
      </c>
      <c r="AB518" s="24">
        <v>95.709803921568636</v>
      </c>
      <c r="AC518" s="24">
        <v>95.758823529411771</v>
      </c>
      <c r="AF518" s="24">
        <v>3.6309999999999998</v>
      </c>
      <c r="AG518" s="24">
        <v>99.340803921568636</v>
      </c>
      <c r="AH518" s="24">
        <v>99.389823529411771</v>
      </c>
      <c r="AI518" s="24">
        <v>99.340803921568636</v>
      </c>
      <c r="AJ518" s="24">
        <v>99.389823529411771</v>
      </c>
      <c r="AK518" s="38">
        <v>0</v>
      </c>
      <c r="AL518" s="38">
        <v>0</v>
      </c>
    </row>
    <row r="519" spans="1:38" x14ac:dyDescent="0.15">
      <c r="A519" t="str">
        <v>U1588B-29-2</v>
      </c>
      <c r="B519">
        <v>173.69</v>
      </c>
      <c r="C519" t="str">
        <v>U1588A-11-6</v>
      </c>
      <c r="D519" s="31">
        <v>94.5</v>
      </c>
      <c r="E519" s="29">
        <v>137</v>
      </c>
      <c r="F519" s="29">
        <v>142</v>
      </c>
      <c r="G519" s="24">
        <v>95.87</v>
      </c>
      <c r="H519" s="24">
        <v>95.92</v>
      </c>
      <c r="I519" s="24">
        <v>95.87</v>
      </c>
      <c r="J519" s="24">
        <v>95.92</v>
      </c>
      <c r="K519" s="18">
        <v>0</v>
      </c>
      <c r="L519" s="18">
        <v>0</v>
      </c>
      <c r="T519" t="str">
        <v>U1588A-11</v>
      </c>
      <c r="U519" s="24">
        <v>0.98039215686274517</v>
      </c>
      <c r="V519" s="24">
        <v>0.98039215686274506</v>
      </c>
      <c r="W519" s="29">
        <v>87.7</v>
      </c>
      <c r="X519" s="24">
        <v>8.1700000000000017</v>
      </c>
      <c r="Y519" s="24">
        <v>8.2199999999999989</v>
      </c>
      <c r="Z519" s="24">
        <v>95.709803921568636</v>
      </c>
      <c r="AA519" s="24">
        <v>95.758823529411771</v>
      </c>
      <c r="AB519" s="24">
        <v>95.709803921568636</v>
      </c>
      <c r="AC519" s="24">
        <v>95.758823529411771</v>
      </c>
      <c r="AF519" s="24">
        <v>3.6309999999999998</v>
      </c>
      <c r="AG519" s="24">
        <v>99.340803921568636</v>
      </c>
      <c r="AH519" s="24">
        <v>99.389823529411771</v>
      </c>
      <c r="AI519" s="24">
        <v>99.340803921568636</v>
      </c>
      <c r="AJ519" s="24">
        <v>99.389823529411771</v>
      </c>
      <c r="AK519" s="38">
        <v>0</v>
      </c>
      <c r="AL519" s="38">
        <v>0</v>
      </c>
    </row>
    <row r="520" spans="1:38" x14ac:dyDescent="0.15">
      <c r="A520" t="str">
        <v>U1588B-29-3</v>
      </c>
      <c r="B520">
        <v>175.18</v>
      </c>
      <c r="C520" t="str">
        <v>U1588A-11-6</v>
      </c>
      <c r="D520" s="31">
        <v>94.5</v>
      </c>
      <c r="E520" s="29">
        <v>137</v>
      </c>
      <c r="F520" s="29">
        <v>142</v>
      </c>
      <c r="G520" s="24">
        <v>95.87</v>
      </c>
      <c r="H520" s="24">
        <v>95.92</v>
      </c>
      <c r="I520" s="24">
        <v>95.87</v>
      </c>
      <c r="J520" s="24">
        <v>95.92</v>
      </c>
      <c r="K520" s="18">
        <v>0</v>
      </c>
      <c r="L520" s="18">
        <v>0</v>
      </c>
      <c r="T520" t="str">
        <v>U1588A-11</v>
      </c>
      <c r="U520" s="24">
        <v>0.98039215686274517</v>
      </c>
      <c r="V520" s="24">
        <v>0.98039215686274506</v>
      </c>
      <c r="W520" s="29">
        <v>87.7</v>
      </c>
      <c r="X520" s="24">
        <v>8.1700000000000017</v>
      </c>
      <c r="Y520" s="24">
        <v>8.2199999999999989</v>
      </c>
      <c r="Z520" s="24">
        <v>95.709803921568636</v>
      </c>
      <c r="AA520" s="24">
        <v>95.758823529411771</v>
      </c>
      <c r="AB520" s="24">
        <v>95.709803921568636</v>
      </c>
      <c r="AC520" s="24">
        <v>95.758823529411771</v>
      </c>
      <c r="AF520" s="24">
        <v>3.6309999999999998</v>
      </c>
      <c r="AG520" s="24">
        <v>99.340803921568636</v>
      </c>
      <c r="AH520" s="24">
        <v>99.389823529411771</v>
      </c>
      <c r="AI520" s="24">
        <v>99.340803921568636</v>
      </c>
      <c r="AJ520" s="24">
        <v>99.389823529411771</v>
      </c>
      <c r="AK520" s="38">
        <v>0</v>
      </c>
      <c r="AL520" s="38">
        <v>0</v>
      </c>
    </row>
    <row r="521" spans="1:38" x14ac:dyDescent="0.15">
      <c r="A521" t="str">
        <v>U1588B-29-4</v>
      </c>
      <c r="B521">
        <v>176.67</v>
      </c>
      <c r="C521" t="str">
        <v>U1588A-11-6</v>
      </c>
      <c r="D521" s="31">
        <v>94.5</v>
      </c>
      <c r="E521" s="29">
        <v>137</v>
      </c>
      <c r="F521" s="29">
        <v>142</v>
      </c>
      <c r="G521" s="24">
        <v>95.87</v>
      </c>
      <c r="H521" s="24">
        <v>95.92</v>
      </c>
      <c r="I521" s="24">
        <v>95.87</v>
      </c>
      <c r="J521" s="24">
        <v>95.92</v>
      </c>
      <c r="K521" s="18">
        <v>0</v>
      </c>
      <c r="L521" s="18">
        <v>0</v>
      </c>
      <c r="T521" t="str">
        <v>U1588A-11</v>
      </c>
      <c r="U521" s="24">
        <v>0.98039215686274517</v>
      </c>
      <c r="V521" s="24">
        <v>0.98039215686274506</v>
      </c>
      <c r="W521" s="29">
        <v>87.7</v>
      </c>
      <c r="X521" s="24">
        <v>8.1700000000000017</v>
      </c>
      <c r="Y521" s="24">
        <v>8.2199999999999989</v>
      </c>
      <c r="Z521" s="24">
        <v>95.709803921568636</v>
      </c>
      <c r="AA521" s="24">
        <v>95.758823529411771</v>
      </c>
      <c r="AB521" s="24">
        <v>95.709803921568636</v>
      </c>
      <c r="AC521" s="24">
        <v>95.758823529411771</v>
      </c>
      <c r="AF521" s="24">
        <v>3.6309999999999998</v>
      </c>
      <c r="AG521" s="24">
        <v>99.340803921568636</v>
      </c>
      <c r="AH521" s="24">
        <v>99.389823529411771</v>
      </c>
      <c r="AI521" s="24">
        <v>99.340803921568636</v>
      </c>
      <c r="AJ521" s="24">
        <v>99.389823529411771</v>
      </c>
      <c r="AK521" s="38">
        <v>0</v>
      </c>
      <c r="AL521" s="38">
        <v>0</v>
      </c>
    </row>
    <row r="522" spans="1:38" x14ac:dyDescent="0.15">
      <c r="A522" t="str">
        <v>U1588B-29-5</v>
      </c>
      <c r="B522">
        <v>177.98</v>
      </c>
      <c r="C522" t="str">
        <v>U1588A-11-6</v>
      </c>
      <c r="D522" s="31">
        <v>94.5</v>
      </c>
      <c r="E522" s="29">
        <v>137</v>
      </c>
      <c r="F522" s="29">
        <v>142</v>
      </c>
      <c r="G522" s="24">
        <v>95.87</v>
      </c>
      <c r="H522" s="24">
        <v>95.92</v>
      </c>
      <c r="I522" s="24">
        <v>95.87</v>
      </c>
      <c r="J522" s="24">
        <v>95.92</v>
      </c>
      <c r="K522" s="18">
        <v>0</v>
      </c>
      <c r="L522" s="18">
        <v>0</v>
      </c>
      <c r="T522" t="str">
        <v>U1588A-11</v>
      </c>
      <c r="U522" s="24">
        <v>0.98039215686274517</v>
      </c>
      <c r="V522" s="24">
        <v>0.98039215686274506</v>
      </c>
      <c r="W522" s="29">
        <v>87.7</v>
      </c>
      <c r="X522" s="24">
        <v>8.1700000000000017</v>
      </c>
      <c r="Y522" s="24">
        <v>8.2199999999999989</v>
      </c>
      <c r="Z522" s="24">
        <v>95.709803921568636</v>
      </c>
      <c r="AA522" s="24">
        <v>95.758823529411771</v>
      </c>
      <c r="AB522" s="24">
        <v>95.709803921568636</v>
      </c>
      <c r="AC522" s="24">
        <v>95.758823529411771</v>
      </c>
      <c r="AF522" s="24">
        <v>3.6309999999999998</v>
      </c>
      <c r="AG522" s="24">
        <v>99.340803921568636</v>
      </c>
      <c r="AH522" s="24">
        <v>99.389823529411771</v>
      </c>
      <c r="AI522" s="24">
        <v>99.340803921568636</v>
      </c>
      <c r="AJ522" s="24">
        <v>99.389823529411771</v>
      </c>
      <c r="AK522" s="38">
        <v>0</v>
      </c>
      <c r="AL522" s="38">
        <v>0</v>
      </c>
    </row>
    <row r="523" spans="1:38" x14ac:dyDescent="0.15">
      <c r="A523" t="str">
        <v>U1588B-29-CC</v>
      </c>
      <c r="B523">
        <v>178.87</v>
      </c>
      <c r="C523" t="str">
        <v>U1588A-11-6</v>
      </c>
      <c r="D523" s="31">
        <v>94.5</v>
      </c>
      <c r="E523" s="29">
        <v>137</v>
      </c>
      <c r="F523" s="29">
        <v>142</v>
      </c>
      <c r="G523" s="24">
        <v>95.87</v>
      </c>
      <c r="H523" s="24">
        <v>95.92</v>
      </c>
      <c r="I523" s="24">
        <v>95.87</v>
      </c>
      <c r="J523" s="24">
        <v>95.92</v>
      </c>
      <c r="K523" s="18">
        <v>0</v>
      </c>
      <c r="L523" s="18">
        <v>0</v>
      </c>
      <c r="T523" t="str">
        <v>U1588A-11</v>
      </c>
      <c r="U523" s="24">
        <v>0.98039215686274517</v>
      </c>
      <c r="V523" s="24">
        <v>0.98039215686274506</v>
      </c>
      <c r="W523" s="29">
        <v>87.7</v>
      </c>
      <c r="X523" s="24">
        <v>8.1700000000000017</v>
      </c>
      <c r="Y523" s="24">
        <v>8.2199999999999989</v>
      </c>
      <c r="Z523" s="24">
        <v>95.709803921568636</v>
      </c>
      <c r="AA523" s="24">
        <v>95.758823529411771</v>
      </c>
      <c r="AB523" s="24">
        <v>95.709803921568636</v>
      </c>
      <c r="AC523" s="24">
        <v>95.758823529411771</v>
      </c>
      <c r="AF523" s="24">
        <v>3.6309999999999998</v>
      </c>
      <c r="AG523" s="24">
        <v>99.340803921568636</v>
      </c>
      <c r="AH523" s="24">
        <v>99.389823529411771</v>
      </c>
      <c r="AI523" s="24">
        <v>99.340803921568636</v>
      </c>
      <c r="AJ523" s="24">
        <v>99.389823529411771</v>
      </c>
      <c r="AK523" s="38">
        <v>0</v>
      </c>
      <c r="AL523" s="38">
        <v>0</v>
      </c>
    </row>
    <row r="524" spans="1:38" x14ac:dyDescent="0.15">
      <c r="A524" t="str">
        <v>U1588B-30-1</v>
      </c>
      <c r="B524">
        <v>177</v>
      </c>
      <c r="C524" t="str">
        <v>U1588A-11-7</v>
      </c>
      <c r="D524" s="31">
        <v>95.92</v>
      </c>
      <c r="E524" s="29">
        <v>0</v>
      </c>
      <c r="F524" s="29">
        <v>5</v>
      </c>
      <c r="G524" s="24">
        <v>95.92</v>
      </c>
      <c r="H524" s="24">
        <v>95.97</v>
      </c>
      <c r="I524" s="24">
        <v>95.92</v>
      </c>
      <c r="J524" s="24">
        <v>95.97</v>
      </c>
      <c r="K524" s="18">
        <v>0</v>
      </c>
      <c r="L524" s="18">
        <v>0</v>
      </c>
      <c r="T524" t="str">
        <v>U1588A-11</v>
      </c>
      <c r="U524" s="24">
        <v>0.98039215686274517</v>
      </c>
      <c r="V524" s="24">
        <v>0.98039215686274506</v>
      </c>
      <c r="W524" s="29">
        <v>87.7</v>
      </c>
      <c r="X524" s="24">
        <v>8.2199999999999989</v>
      </c>
      <c r="Y524" s="24">
        <v>8.269999999999996</v>
      </c>
      <c r="Z524" s="24">
        <v>95.758823529411771</v>
      </c>
      <c r="AA524" s="24">
        <v>95.807843137254906</v>
      </c>
      <c r="AB524" s="24">
        <v>95.758823529411771</v>
      </c>
      <c r="AC524" s="24">
        <v>95.807843137254906</v>
      </c>
      <c r="AF524" s="24">
        <v>3.6309999999999998</v>
      </c>
      <c r="AG524" s="24">
        <v>99.389823529411771</v>
      </c>
      <c r="AH524" s="24">
        <v>99.438843137254906</v>
      </c>
      <c r="AI524" s="24">
        <v>99.389823529411771</v>
      </c>
      <c r="AJ524" s="24">
        <v>99.438843137254906</v>
      </c>
      <c r="AK524" s="38">
        <v>0</v>
      </c>
      <c r="AL524" s="38">
        <v>0</v>
      </c>
    </row>
    <row r="525" spans="1:38" x14ac:dyDescent="0.15">
      <c r="A525" t="str">
        <v>U1588B-30-2</v>
      </c>
      <c r="B525">
        <v>178.49</v>
      </c>
      <c r="C525" t="str">
        <v>U1588A-11-7</v>
      </c>
      <c r="D525" s="31">
        <v>95.92</v>
      </c>
      <c r="E525" s="29">
        <v>75</v>
      </c>
      <c r="F525" s="29">
        <v>75</v>
      </c>
      <c r="G525" s="24">
        <v>96.67</v>
      </c>
      <c r="H525" s="24">
        <v>96.67</v>
      </c>
      <c r="I525" s="24">
        <v>96.67</v>
      </c>
      <c r="J525" s="24">
        <v>96.67</v>
      </c>
      <c r="K525" s="18">
        <v>0</v>
      </c>
      <c r="L525" s="18">
        <v>0</v>
      </c>
      <c r="T525" t="str">
        <v>U1588A-11</v>
      </c>
      <c r="U525" s="24">
        <v>0.98039215686274517</v>
      </c>
      <c r="V525" s="24">
        <v>0.98039215686274506</v>
      </c>
      <c r="W525" s="29">
        <v>87.7</v>
      </c>
      <c r="X525" s="24">
        <v>8.9699999999999989</v>
      </c>
      <c r="Y525" s="24">
        <v>8.9699999999999989</v>
      </c>
      <c r="Z525" s="24">
        <v>96.494117647058829</v>
      </c>
      <c r="AA525" s="24">
        <v>96.494117647058829</v>
      </c>
      <c r="AB525" s="24">
        <v>96.494117647058829</v>
      </c>
      <c r="AC525" s="24">
        <v>96.494117647058829</v>
      </c>
      <c r="AF525" s="24">
        <v>3.6309999999999998</v>
      </c>
      <c r="AG525" s="24">
        <v>100.12511764705883</v>
      </c>
      <c r="AH525" s="24">
        <v>100.12511764705883</v>
      </c>
      <c r="AI525" s="24">
        <v>100.12511764705883</v>
      </c>
      <c r="AJ525" s="24">
        <v>100.12511764705883</v>
      </c>
      <c r="AK525" s="38">
        <v>0</v>
      </c>
      <c r="AL525" s="38">
        <v>0</v>
      </c>
    </row>
    <row r="526" spans="1:38" x14ac:dyDescent="0.15">
      <c r="A526" t="str">
        <v>U1588B-30-3</v>
      </c>
      <c r="B526">
        <v>179.99</v>
      </c>
      <c r="C526" t="str">
        <v>U1588A-11-CC</v>
      </c>
      <c r="D526" s="31">
        <v>97.08</v>
      </c>
      <c r="E526" s="29">
        <v>24</v>
      </c>
      <c r="F526" s="29">
        <v>31</v>
      </c>
      <c r="G526" s="24">
        <v>97.32</v>
      </c>
      <c r="H526" s="24">
        <v>97.39</v>
      </c>
      <c r="I526" s="24">
        <v>97.32</v>
      </c>
      <c r="J526" s="24">
        <v>97.39</v>
      </c>
      <c r="K526" s="18">
        <v>0</v>
      </c>
      <c r="L526" s="18">
        <v>0</v>
      </c>
      <c r="T526" t="str">
        <v>U1588A-11</v>
      </c>
      <c r="U526" s="24">
        <v>0.98039215686274517</v>
      </c>
      <c r="V526" s="24">
        <v>0.98039215686274506</v>
      </c>
      <c r="W526" s="29">
        <v>87.7</v>
      </c>
      <c r="X526" s="24">
        <v>9.6199999999999903</v>
      </c>
      <c r="Y526" s="24">
        <v>9.6899999999999977</v>
      </c>
      <c r="Z526" s="24">
        <v>97.131372549019602</v>
      </c>
      <c r="AA526" s="24">
        <v>97.2</v>
      </c>
      <c r="AB526" s="24">
        <v>97.131372549019602</v>
      </c>
      <c r="AC526" s="24">
        <v>97.2</v>
      </c>
      <c r="AF526" s="24">
        <v>3.6309999999999998</v>
      </c>
      <c r="AG526" s="24">
        <v>100.7623725490196</v>
      </c>
      <c r="AH526" s="24">
        <v>100.831</v>
      </c>
      <c r="AI526" s="24">
        <v>100.7623725490196</v>
      </c>
      <c r="AJ526" s="24">
        <v>100.831</v>
      </c>
      <c r="AK526" s="38">
        <v>0</v>
      </c>
      <c r="AL526" s="38">
        <v>0</v>
      </c>
    </row>
    <row r="527" spans="1:38" x14ac:dyDescent="0.15">
      <c r="A527" t="str">
        <v>U1588B-30-4</v>
      </c>
      <c r="B527">
        <v>181.48</v>
      </c>
      <c r="C527" t="str">
        <v>U1588A-11-CC</v>
      </c>
      <c r="D527" s="31">
        <v>97.08</v>
      </c>
      <c r="E527" s="29">
        <v>24</v>
      </c>
      <c r="F527" s="29">
        <v>31</v>
      </c>
      <c r="G527" s="24">
        <v>97.32</v>
      </c>
      <c r="H527" s="24">
        <v>97.39</v>
      </c>
      <c r="I527" s="24">
        <v>97.32</v>
      </c>
      <c r="J527" s="24">
        <v>97.39</v>
      </c>
      <c r="K527" s="18">
        <v>0</v>
      </c>
      <c r="L527" s="18">
        <v>0</v>
      </c>
      <c r="T527" t="str">
        <v>U1588A-11</v>
      </c>
      <c r="U527" s="24">
        <v>0.98039215686274517</v>
      </c>
      <c r="V527" s="24">
        <v>0.98039215686274506</v>
      </c>
      <c r="W527" s="29">
        <v>87.7</v>
      </c>
      <c r="X527" s="24">
        <v>9.6199999999999903</v>
      </c>
      <c r="Y527" s="24">
        <v>9.6899999999999977</v>
      </c>
      <c r="Z527" s="24">
        <v>97.131372549019602</v>
      </c>
      <c r="AA527" s="24">
        <v>97.2</v>
      </c>
      <c r="AB527" s="24">
        <v>97.131372549019602</v>
      </c>
      <c r="AC527" s="24">
        <v>97.2</v>
      </c>
      <c r="AF527" s="24">
        <v>3.6309999999999998</v>
      </c>
      <c r="AG527" s="24">
        <v>100.7623725490196</v>
      </c>
      <c r="AH527" s="24">
        <v>100.831</v>
      </c>
      <c r="AI527" s="24">
        <v>100.7623725490196</v>
      </c>
      <c r="AJ527" s="24">
        <v>100.831</v>
      </c>
      <c r="AK527" s="38">
        <v>0</v>
      </c>
      <c r="AL527" s="38">
        <v>0</v>
      </c>
    </row>
    <row r="528" spans="1:38" x14ac:dyDescent="0.15">
      <c r="A528" t="str">
        <v>U1588B-30-5</v>
      </c>
      <c r="B528">
        <v>182.97</v>
      </c>
      <c r="C528" t="str">
        <v>U1588A-11-CC</v>
      </c>
      <c r="D528" s="31">
        <v>97.08</v>
      </c>
      <c r="E528" s="29">
        <v>24</v>
      </c>
      <c r="F528" s="29">
        <v>31</v>
      </c>
      <c r="G528" s="24">
        <v>97.32</v>
      </c>
      <c r="H528" s="24">
        <v>97.39</v>
      </c>
      <c r="I528" s="24">
        <v>97.32</v>
      </c>
      <c r="J528" s="24">
        <v>97.39</v>
      </c>
      <c r="K528" s="18">
        <v>0</v>
      </c>
      <c r="L528" s="18">
        <v>0</v>
      </c>
      <c r="T528" t="str">
        <v>U1588A-11</v>
      </c>
      <c r="U528" s="24">
        <v>0.98039215686274517</v>
      </c>
      <c r="V528" s="24">
        <v>0.98039215686274506</v>
      </c>
      <c r="W528" s="29">
        <v>87.7</v>
      </c>
      <c r="X528" s="24">
        <v>9.6199999999999903</v>
      </c>
      <c r="Y528" s="24">
        <v>9.6899999999999977</v>
      </c>
      <c r="Z528" s="24">
        <v>97.131372549019602</v>
      </c>
      <c r="AA528" s="24">
        <v>97.2</v>
      </c>
      <c r="AB528" s="24">
        <v>97.131372549019602</v>
      </c>
      <c r="AC528" s="24">
        <v>97.2</v>
      </c>
      <c r="AF528" s="24">
        <v>3.6309999999999998</v>
      </c>
      <c r="AG528" s="24">
        <v>100.7623725490196</v>
      </c>
      <c r="AH528" s="24">
        <v>100.831</v>
      </c>
      <c r="AI528" s="24">
        <v>100.7623725490196</v>
      </c>
      <c r="AJ528" s="24">
        <v>100.831</v>
      </c>
      <c r="AK528" s="38">
        <v>0</v>
      </c>
      <c r="AL528" s="38">
        <v>0</v>
      </c>
    </row>
    <row r="529" spans="1:38" x14ac:dyDescent="0.15">
      <c r="A529" t="str">
        <v>U1588B-30-6</v>
      </c>
      <c r="B529">
        <v>184.47</v>
      </c>
      <c r="C529" t="str">
        <v>U1588A-11-CC</v>
      </c>
      <c r="D529" s="31">
        <v>97.08</v>
      </c>
      <c r="E529" s="29">
        <v>24</v>
      </c>
      <c r="F529" s="29">
        <v>31</v>
      </c>
      <c r="G529" s="24">
        <v>97.32</v>
      </c>
      <c r="H529" s="24">
        <v>97.39</v>
      </c>
      <c r="I529" s="24">
        <v>97.32</v>
      </c>
      <c r="J529" s="24">
        <v>97.39</v>
      </c>
      <c r="K529" s="18">
        <v>0</v>
      </c>
      <c r="L529" s="18">
        <v>0</v>
      </c>
      <c r="T529" t="str">
        <v>U1588A-11</v>
      </c>
      <c r="U529" s="24">
        <v>0.98039215686274517</v>
      </c>
      <c r="V529" s="24">
        <v>0.98039215686274506</v>
      </c>
      <c r="W529" s="29">
        <v>87.7</v>
      </c>
      <c r="X529" s="24">
        <v>9.6199999999999903</v>
      </c>
      <c r="Y529" s="24">
        <v>9.6899999999999977</v>
      </c>
      <c r="Z529" s="24">
        <v>97.131372549019602</v>
      </c>
      <c r="AA529" s="24">
        <v>97.2</v>
      </c>
      <c r="AB529" s="24">
        <v>97.131372549019602</v>
      </c>
      <c r="AC529" s="24">
        <v>97.2</v>
      </c>
      <c r="AF529" s="24">
        <v>3.6309999999999998</v>
      </c>
      <c r="AG529" s="24">
        <v>100.7623725490196</v>
      </c>
      <c r="AH529" s="24">
        <v>100.831</v>
      </c>
      <c r="AI529" s="24">
        <v>100.7623725490196</v>
      </c>
      <c r="AJ529" s="24">
        <v>100.831</v>
      </c>
      <c r="AK529" s="38">
        <v>0</v>
      </c>
      <c r="AL529" s="38">
        <v>0</v>
      </c>
    </row>
    <row r="530" spans="1:38" x14ac:dyDescent="0.15">
      <c r="A530" t="str">
        <v>U1588B-30-CC</v>
      </c>
      <c r="B530">
        <v>185.22</v>
      </c>
      <c r="C530" t="str">
        <v>U1588A-11-CC</v>
      </c>
      <c r="D530" s="31">
        <v>97.08</v>
      </c>
      <c r="E530" s="29">
        <v>24</v>
      </c>
      <c r="F530" s="29">
        <v>31</v>
      </c>
      <c r="G530" s="24">
        <v>97.32</v>
      </c>
      <c r="H530" s="24">
        <v>97.39</v>
      </c>
      <c r="I530" s="24">
        <v>97.32</v>
      </c>
      <c r="J530" s="24">
        <v>97.39</v>
      </c>
      <c r="K530" s="18">
        <v>0</v>
      </c>
      <c r="L530" s="18">
        <v>0</v>
      </c>
      <c r="T530" t="str">
        <v>U1588A-11</v>
      </c>
      <c r="U530" s="24">
        <v>0.98039215686274517</v>
      </c>
      <c r="V530" s="24">
        <v>0.98039215686274506</v>
      </c>
      <c r="W530" s="29">
        <v>87.7</v>
      </c>
      <c r="X530" s="24">
        <v>9.6199999999999903</v>
      </c>
      <c r="Y530" s="24">
        <v>9.6899999999999977</v>
      </c>
      <c r="Z530" s="24">
        <v>97.131372549019602</v>
      </c>
      <c r="AA530" s="24">
        <v>97.2</v>
      </c>
      <c r="AB530" s="24">
        <v>97.131372549019602</v>
      </c>
      <c r="AC530" s="24">
        <v>97.2</v>
      </c>
      <c r="AF530" s="24">
        <v>3.6309999999999998</v>
      </c>
      <c r="AG530" s="24">
        <v>100.7623725490196</v>
      </c>
      <c r="AH530" s="24">
        <v>100.831</v>
      </c>
      <c r="AI530" s="24">
        <v>100.7623725490196</v>
      </c>
      <c r="AJ530" s="24">
        <v>100.831</v>
      </c>
      <c r="AK530" s="38">
        <v>0</v>
      </c>
      <c r="AL530" s="38">
        <v>0</v>
      </c>
    </row>
    <row r="531" spans="1:38" x14ac:dyDescent="0.15">
      <c r="A531" t="str">
        <v>U1588B-31-1</v>
      </c>
      <c r="B531">
        <v>181.9</v>
      </c>
      <c r="C531" t="str">
        <v>U1588A-11-CC</v>
      </c>
      <c r="D531" s="31">
        <v>97.08</v>
      </c>
      <c r="E531" s="29">
        <v>24</v>
      </c>
      <c r="F531" s="29">
        <v>31</v>
      </c>
      <c r="G531" s="24">
        <v>97.32</v>
      </c>
      <c r="H531" s="24">
        <v>97.39</v>
      </c>
      <c r="I531" s="24">
        <v>97.32</v>
      </c>
      <c r="J531" s="24">
        <v>97.39</v>
      </c>
      <c r="K531" s="18">
        <v>0</v>
      </c>
      <c r="L531" s="18">
        <v>0</v>
      </c>
      <c r="T531" t="str">
        <v>U1588A-11</v>
      </c>
      <c r="U531" s="24">
        <v>0.98039215686274517</v>
      </c>
      <c r="V531" s="24">
        <v>0.98039215686274506</v>
      </c>
      <c r="W531" s="29">
        <v>87.7</v>
      </c>
      <c r="X531" s="24">
        <v>9.6199999999999903</v>
      </c>
      <c r="Y531" s="24">
        <v>9.6899999999999977</v>
      </c>
      <c r="Z531" s="24">
        <v>97.131372549019602</v>
      </c>
      <c r="AA531" s="24">
        <v>97.2</v>
      </c>
      <c r="AB531" s="24">
        <v>97.131372549019602</v>
      </c>
      <c r="AC531" s="24">
        <v>97.2</v>
      </c>
      <c r="AF531" s="24">
        <v>3.6309999999999998</v>
      </c>
      <c r="AG531" s="24">
        <v>100.7623725490196</v>
      </c>
      <c r="AH531" s="24">
        <v>100.831</v>
      </c>
      <c r="AI531" s="24">
        <v>100.7623725490196</v>
      </c>
      <c r="AJ531" s="24">
        <v>100.831</v>
      </c>
      <c r="AK531" s="38">
        <v>0</v>
      </c>
      <c r="AL531" s="38">
        <v>0</v>
      </c>
    </row>
    <row r="532" spans="1:38" x14ac:dyDescent="0.15">
      <c r="A532" t="str">
        <v>U1588B-31-2</v>
      </c>
      <c r="B532">
        <v>183.39</v>
      </c>
      <c r="C532" t="str">
        <v>U1588A-11-CC</v>
      </c>
      <c r="D532" s="31">
        <v>97.08</v>
      </c>
      <c r="E532" s="29">
        <v>24</v>
      </c>
      <c r="F532" s="29">
        <v>31</v>
      </c>
      <c r="G532" s="24">
        <v>97.32</v>
      </c>
      <c r="H532" s="24">
        <v>97.39</v>
      </c>
      <c r="I532" s="24">
        <v>97.32</v>
      </c>
      <c r="J532" s="24">
        <v>97.39</v>
      </c>
      <c r="K532" s="18">
        <v>0</v>
      </c>
      <c r="L532" s="18">
        <v>0</v>
      </c>
      <c r="T532" t="str">
        <v>U1588A-11</v>
      </c>
      <c r="U532" s="24">
        <v>0.98039215686274517</v>
      </c>
      <c r="V532" s="24">
        <v>0.98039215686274506</v>
      </c>
      <c r="W532" s="29">
        <v>87.7</v>
      </c>
      <c r="X532" s="24">
        <v>9.6199999999999903</v>
      </c>
      <c r="Y532" s="24">
        <v>9.6899999999999977</v>
      </c>
      <c r="Z532" s="24">
        <v>97.131372549019602</v>
      </c>
      <c r="AA532" s="24">
        <v>97.2</v>
      </c>
      <c r="AB532" s="24">
        <v>97.131372549019602</v>
      </c>
      <c r="AC532" s="24">
        <v>97.2</v>
      </c>
      <c r="AF532" s="24">
        <v>3.6309999999999998</v>
      </c>
      <c r="AG532" s="24">
        <v>100.7623725490196</v>
      </c>
      <c r="AH532" s="24">
        <v>100.831</v>
      </c>
      <c r="AI532" s="24">
        <v>100.7623725490196</v>
      </c>
      <c r="AJ532" s="24">
        <v>100.831</v>
      </c>
      <c r="AK532" s="38">
        <v>0</v>
      </c>
      <c r="AL532" s="38">
        <v>0</v>
      </c>
    </row>
    <row r="533" spans="1:38" x14ac:dyDescent="0.15">
      <c r="A533" t="str">
        <v>U1588B-31-3</v>
      </c>
      <c r="B533">
        <v>184.89</v>
      </c>
      <c r="C533" t="str">
        <v>U1588A-11-CC</v>
      </c>
      <c r="D533" s="31">
        <v>97.08</v>
      </c>
      <c r="E533" s="29">
        <v>24</v>
      </c>
      <c r="F533" s="29">
        <v>31</v>
      </c>
      <c r="G533" s="24">
        <v>97.32</v>
      </c>
      <c r="H533" s="24">
        <v>97.39</v>
      </c>
      <c r="I533" s="24">
        <v>97.32</v>
      </c>
      <c r="J533" s="24">
        <v>97.39</v>
      </c>
      <c r="K533" s="18">
        <v>0</v>
      </c>
      <c r="L533" s="18">
        <v>0</v>
      </c>
      <c r="T533" t="str">
        <v>U1588A-11</v>
      </c>
      <c r="U533" s="24">
        <v>0.98039215686274517</v>
      </c>
      <c r="V533" s="24">
        <v>0.98039215686274506</v>
      </c>
      <c r="W533" s="29">
        <v>87.7</v>
      </c>
      <c r="X533" s="24">
        <v>9.6199999999999903</v>
      </c>
      <c r="Y533" s="24">
        <v>9.6899999999999977</v>
      </c>
      <c r="Z533" s="24">
        <v>97.131372549019602</v>
      </c>
      <c r="AA533" s="24">
        <v>97.2</v>
      </c>
      <c r="AB533" s="24">
        <v>97.131372549019602</v>
      </c>
      <c r="AC533" s="24">
        <v>97.2</v>
      </c>
      <c r="AF533" s="24">
        <v>3.6309999999999998</v>
      </c>
      <c r="AG533" s="24">
        <v>100.7623725490196</v>
      </c>
      <c r="AH533" s="24">
        <v>100.831</v>
      </c>
      <c r="AI533" s="24">
        <v>100.7623725490196</v>
      </c>
      <c r="AJ533" s="24">
        <v>100.831</v>
      </c>
      <c r="AK533" s="38">
        <v>0</v>
      </c>
      <c r="AL533" s="38">
        <v>0</v>
      </c>
    </row>
    <row r="534" spans="1:38" x14ac:dyDescent="0.15">
      <c r="A534" t="str">
        <v>U1588B-31-4</v>
      </c>
      <c r="B534">
        <v>186.38</v>
      </c>
      <c r="C534" t="str">
        <v>U1588A-11-CC</v>
      </c>
      <c r="D534" s="31">
        <v>97.08</v>
      </c>
      <c r="E534" s="29">
        <v>24</v>
      </c>
      <c r="F534" s="29">
        <v>31</v>
      </c>
      <c r="G534" s="24">
        <v>97.32</v>
      </c>
      <c r="H534" s="24">
        <v>97.39</v>
      </c>
      <c r="I534" s="24">
        <v>97.32</v>
      </c>
      <c r="J534" s="24">
        <v>97.39</v>
      </c>
      <c r="K534" s="18">
        <v>0</v>
      </c>
      <c r="L534" s="18">
        <v>0</v>
      </c>
      <c r="T534" t="str">
        <v>U1588A-11</v>
      </c>
      <c r="U534" s="24">
        <v>0.98039215686274517</v>
      </c>
      <c r="V534" s="24">
        <v>0.98039215686274506</v>
      </c>
      <c r="W534" s="29">
        <v>87.7</v>
      </c>
      <c r="X534" s="24">
        <v>9.6199999999999903</v>
      </c>
      <c r="Y534" s="24">
        <v>9.6899999999999977</v>
      </c>
      <c r="Z534" s="24">
        <v>97.131372549019602</v>
      </c>
      <c r="AA534" s="24">
        <v>97.2</v>
      </c>
      <c r="AB534" s="24">
        <v>97.131372549019602</v>
      </c>
      <c r="AC534" s="24">
        <v>97.2</v>
      </c>
      <c r="AF534" s="24">
        <v>3.6309999999999998</v>
      </c>
      <c r="AG534" s="24">
        <v>100.7623725490196</v>
      </c>
      <c r="AH534" s="24">
        <v>100.831</v>
      </c>
      <c r="AI534" s="24">
        <v>100.7623725490196</v>
      </c>
      <c r="AJ534" s="24">
        <v>100.831</v>
      </c>
      <c r="AK534" s="38">
        <v>0</v>
      </c>
      <c r="AL534" s="38">
        <v>0</v>
      </c>
    </row>
    <row r="535" spans="1:38" x14ac:dyDescent="0.15">
      <c r="A535" t="str">
        <v>U1588B-31-5</v>
      </c>
      <c r="B535">
        <v>187.46</v>
      </c>
      <c r="C535" t="str">
        <v>U1588A-11-CC</v>
      </c>
      <c r="D535" s="31">
        <v>97.08</v>
      </c>
      <c r="E535" s="29">
        <v>24</v>
      </c>
      <c r="F535" s="29">
        <v>31</v>
      </c>
      <c r="G535" s="24">
        <v>97.32</v>
      </c>
      <c r="H535" s="24">
        <v>97.39</v>
      </c>
      <c r="I535" s="24">
        <v>97.32</v>
      </c>
      <c r="J535" s="24">
        <v>97.39</v>
      </c>
      <c r="K535" s="18">
        <v>0</v>
      </c>
      <c r="L535" s="18">
        <v>0</v>
      </c>
      <c r="T535" t="str">
        <v>U1588A-11</v>
      </c>
      <c r="U535" s="24">
        <v>0.98039215686274517</v>
      </c>
      <c r="V535" s="24">
        <v>0.98039215686274506</v>
      </c>
      <c r="W535" s="29">
        <v>87.7</v>
      </c>
      <c r="X535" s="24">
        <v>9.6199999999999903</v>
      </c>
      <c r="Y535" s="24">
        <v>9.6899999999999977</v>
      </c>
      <c r="Z535" s="24">
        <v>97.131372549019602</v>
      </c>
      <c r="AA535" s="24">
        <v>97.2</v>
      </c>
      <c r="AB535" s="24">
        <v>97.131372549019602</v>
      </c>
      <c r="AC535" s="24">
        <v>97.2</v>
      </c>
      <c r="AF535" s="24">
        <v>3.6309999999999998</v>
      </c>
      <c r="AG535" s="24">
        <v>100.7623725490196</v>
      </c>
      <c r="AH535" s="24">
        <v>100.831</v>
      </c>
      <c r="AI535" s="24">
        <v>100.7623725490196</v>
      </c>
      <c r="AJ535" s="24">
        <v>100.831</v>
      </c>
      <c r="AK535" s="38">
        <v>0</v>
      </c>
      <c r="AL535" s="38">
        <v>0</v>
      </c>
    </row>
    <row r="536" spans="1:38" x14ac:dyDescent="0.15">
      <c r="A536" t="str">
        <v>U1588B-31-CC</v>
      </c>
      <c r="B536">
        <v>188.07</v>
      </c>
      <c r="C536" t="str">
        <v>U1588A-12-1</v>
      </c>
      <c r="D536" s="31">
        <v>97.2</v>
      </c>
      <c r="E536" s="29">
        <v>26</v>
      </c>
      <c r="F536" s="29">
        <v>27</v>
      </c>
      <c r="G536" s="24">
        <v>97.460000000000008</v>
      </c>
      <c r="H536" s="24">
        <v>97.47</v>
      </c>
      <c r="I536" s="24">
        <v>97.46</v>
      </c>
      <c r="J536" s="24">
        <v>97.47</v>
      </c>
      <c r="K536" s="18">
        <v>-1.4210854715202004E-14</v>
      </c>
      <c r="L536" s="18">
        <v>0</v>
      </c>
      <c r="T536" t="str">
        <v>U1588A-12</v>
      </c>
      <c r="U536" s="24">
        <v>0.94905094905094911</v>
      </c>
      <c r="V536" s="24">
        <v>0.95238095238095233</v>
      </c>
      <c r="W536" s="29">
        <v>97.2</v>
      </c>
      <c r="X536" s="24">
        <v>0.25999999999999091</v>
      </c>
      <c r="Y536" s="24">
        <v>0.26999999999999602</v>
      </c>
      <c r="Z536" s="24">
        <v>97.446753246753246</v>
      </c>
      <c r="AA536" s="24">
        <v>97.456243756243751</v>
      </c>
      <c r="AB536" s="24">
        <v>97.447619047619042</v>
      </c>
      <c r="AC536" s="24">
        <v>97.457142857142856</v>
      </c>
      <c r="AF536" s="24">
        <v>2.5409999999999999</v>
      </c>
      <c r="AG536" s="24">
        <v>99.987753246753243</v>
      </c>
      <c r="AH536" s="24">
        <v>99.997243756243748</v>
      </c>
      <c r="AI536" s="24">
        <v>99.988619047619039</v>
      </c>
      <c r="AJ536" s="24">
        <v>99.998142857142852</v>
      </c>
      <c r="AK536" s="38">
        <v>-8.6580086579601812E-2</v>
      </c>
      <c r="AL536" s="38">
        <v>-8.9910089910461011E-2</v>
      </c>
    </row>
    <row r="537" spans="1:38" x14ac:dyDescent="0.15">
      <c r="A537" t="str">
        <v>U1588B-32-1</v>
      </c>
      <c r="B537">
        <v>186.7</v>
      </c>
      <c r="C537" t="str">
        <v>U1588A-12-1</v>
      </c>
      <c r="D537" s="31">
        <v>97.2</v>
      </c>
      <c r="E537" s="29">
        <v>26</v>
      </c>
      <c r="F537" s="29">
        <v>26</v>
      </c>
      <c r="G537" s="24">
        <v>97.460000000000008</v>
      </c>
      <c r="H537" s="24">
        <v>97.460000000000008</v>
      </c>
      <c r="I537" s="24">
        <v>97.46</v>
      </c>
      <c r="J537" s="24">
        <v>97.46</v>
      </c>
      <c r="K537" s="18">
        <v>-1.4210854715202004E-14</v>
      </c>
      <c r="L537" s="18">
        <v>-1.4210854715202004E-14</v>
      </c>
      <c r="T537" t="str">
        <v>U1588A-12</v>
      </c>
      <c r="U537" s="24">
        <v>0.94905094905094911</v>
      </c>
      <c r="V537" s="24">
        <v>0.95238095238095233</v>
      </c>
      <c r="W537" s="29">
        <v>97.2</v>
      </c>
      <c r="X537" s="24">
        <v>0.25999999999999091</v>
      </c>
      <c r="Y537" s="24">
        <v>0.25999999999999091</v>
      </c>
      <c r="Z537" s="24">
        <v>97.446753246753246</v>
      </c>
      <c r="AA537" s="24">
        <v>97.446753246753246</v>
      </c>
      <c r="AB537" s="24">
        <v>97.447619047619042</v>
      </c>
      <c r="AC537" s="24">
        <v>97.447619047619042</v>
      </c>
      <c r="AF537" s="24">
        <v>2.5409999999999999</v>
      </c>
      <c r="AG537" s="24">
        <v>99.987753246753243</v>
      </c>
      <c r="AH537" s="24">
        <v>99.987753246753243</v>
      </c>
      <c r="AI537" s="24">
        <v>99.988619047619039</v>
      </c>
      <c r="AJ537" s="24">
        <v>99.988619047619039</v>
      </c>
      <c r="AK537" s="38">
        <v>-8.6580086579601812E-2</v>
      </c>
      <c r="AL537" s="38">
        <v>-8.6580086579601812E-2</v>
      </c>
    </row>
    <row r="538" spans="1:38" x14ac:dyDescent="0.15">
      <c r="A538" t="str">
        <v>U1588B-32-2</v>
      </c>
      <c r="B538">
        <v>188.19</v>
      </c>
      <c r="C538" t="str">
        <v>U1588A-12-1</v>
      </c>
      <c r="D538" s="31">
        <v>97.2</v>
      </c>
      <c r="E538" s="29">
        <v>26</v>
      </c>
      <c r="F538" s="29">
        <v>27</v>
      </c>
      <c r="G538" s="24">
        <v>97.460000000000008</v>
      </c>
      <c r="H538" s="24">
        <v>97.47</v>
      </c>
      <c r="I538" s="24">
        <v>97.46</v>
      </c>
      <c r="J538" s="24">
        <v>97.47</v>
      </c>
      <c r="K538" s="18">
        <v>-1.4210854715202004E-14</v>
      </c>
      <c r="L538" s="18">
        <v>0</v>
      </c>
      <c r="T538" t="str">
        <v>U1588A-12</v>
      </c>
      <c r="U538" s="24">
        <v>0.94905094905094911</v>
      </c>
      <c r="V538" s="24">
        <v>0.95238095238095233</v>
      </c>
      <c r="W538" s="29">
        <v>97.2</v>
      </c>
      <c r="X538" s="24">
        <v>0.25999999999999091</v>
      </c>
      <c r="Y538" s="24">
        <v>0.26999999999999602</v>
      </c>
      <c r="Z538" s="24">
        <v>97.446753246753246</v>
      </c>
      <c r="AA538" s="24">
        <v>97.456243756243751</v>
      </c>
      <c r="AB538" s="24">
        <v>97.447619047619042</v>
      </c>
      <c r="AC538" s="24">
        <v>97.457142857142856</v>
      </c>
      <c r="AF538" s="24">
        <v>2.5409999999999999</v>
      </c>
      <c r="AG538" s="24">
        <v>99.987753246753243</v>
      </c>
      <c r="AH538" s="24">
        <v>99.997243756243748</v>
      </c>
      <c r="AI538" s="24">
        <v>99.988619047619039</v>
      </c>
      <c r="AJ538" s="24">
        <v>99.998142857142852</v>
      </c>
      <c r="AK538" s="38">
        <v>-8.6580086579601812E-2</v>
      </c>
      <c r="AL538" s="38">
        <v>-8.9910089910461011E-2</v>
      </c>
    </row>
    <row r="539" spans="1:38" x14ac:dyDescent="0.15">
      <c r="A539" t="str">
        <v>U1588B-32-3</v>
      </c>
      <c r="B539">
        <v>189.69</v>
      </c>
      <c r="C539" t="str">
        <v>U1588A-12-1</v>
      </c>
      <c r="D539" s="31">
        <v>97.2</v>
      </c>
      <c r="E539" s="29">
        <v>75</v>
      </c>
      <c r="F539" s="29">
        <v>75</v>
      </c>
      <c r="G539" s="24">
        <v>97.95</v>
      </c>
      <c r="H539" s="24">
        <v>97.95</v>
      </c>
      <c r="I539" s="24">
        <v>97.95</v>
      </c>
      <c r="J539" s="24">
        <v>97.95</v>
      </c>
      <c r="K539" s="18">
        <v>0</v>
      </c>
      <c r="L539" s="18">
        <v>0</v>
      </c>
      <c r="T539" t="str">
        <v>U1588A-12</v>
      </c>
      <c r="U539" s="24">
        <v>0.94905094905094911</v>
      </c>
      <c r="V539" s="24">
        <v>0.95238095238095233</v>
      </c>
      <c r="W539" s="29">
        <v>97.2</v>
      </c>
      <c r="X539" s="24">
        <v>0.75</v>
      </c>
      <c r="Y539" s="24">
        <v>0.75</v>
      </c>
      <c r="Z539" s="24">
        <v>97.91178821178822</v>
      </c>
      <c r="AA539" s="24">
        <v>97.91178821178822</v>
      </c>
      <c r="AB539" s="24">
        <v>97.914285714285711</v>
      </c>
      <c r="AC539" s="24">
        <v>97.914285714285711</v>
      </c>
      <c r="AF539" s="24">
        <v>2.5409999999999999</v>
      </c>
      <c r="AG539" s="24">
        <v>100.45278821178822</v>
      </c>
      <c r="AH539" s="24">
        <v>100.45278821178822</v>
      </c>
      <c r="AI539" s="24">
        <v>100.45528571428571</v>
      </c>
      <c r="AJ539" s="24">
        <v>100.45528571428571</v>
      </c>
      <c r="AK539" s="38">
        <v>-0.24975024974907001</v>
      </c>
      <c r="AL539" s="38">
        <v>-0.24975024974907001</v>
      </c>
    </row>
    <row r="540" spans="1:38" x14ac:dyDescent="0.15">
      <c r="A540" t="str">
        <v>U1588B-32-4</v>
      </c>
      <c r="B540">
        <v>191.19</v>
      </c>
      <c r="C540" t="str">
        <v>U1588A-12-2</v>
      </c>
      <c r="D540" s="31">
        <v>98.61</v>
      </c>
      <c r="E540" s="29">
        <v>75</v>
      </c>
      <c r="F540" s="29">
        <v>75</v>
      </c>
      <c r="G540" s="24">
        <v>99.36</v>
      </c>
      <c r="H540" s="24">
        <v>99.36</v>
      </c>
      <c r="I540" s="24">
        <v>99.36</v>
      </c>
      <c r="J540" s="24">
        <v>99.36</v>
      </c>
      <c r="K540" s="18">
        <v>0</v>
      </c>
      <c r="L540" s="18">
        <v>0</v>
      </c>
      <c r="T540" t="str">
        <v>U1588A-12</v>
      </c>
      <c r="U540" s="24">
        <v>0.94905094905094911</v>
      </c>
      <c r="V540" s="24">
        <v>0.95238095238095233</v>
      </c>
      <c r="W540" s="29">
        <v>97.2</v>
      </c>
      <c r="X540" s="24">
        <v>2.1599999999999966</v>
      </c>
      <c r="Y540" s="24">
        <v>2.1599999999999966</v>
      </c>
      <c r="Z540" s="24">
        <v>99.249950049950044</v>
      </c>
      <c r="AA540" s="24">
        <v>99.249950049950044</v>
      </c>
      <c r="AB540" s="24">
        <v>99.257142857142853</v>
      </c>
      <c r="AC540" s="24">
        <v>99.257142857142853</v>
      </c>
      <c r="AF540" s="24">
        <v>2.5409999999999999</v>
      </c>
      <c r="AG540" s="24">
        <v>101.79095004995004</v>
      </c>
      <c r="AH540" s="24">
        <v>101.79095004995004</v>
      </c>
      <c r="AI540" s="24">
        <v>101.79814285714285</v>
      </c>
      <c r="AJ540" s="24">
        <v>101.79814285714285</v>
      </c>
      <c r="AK540" s="38">
        <v>-0.71928071928084591</v>
      </c>
      <c r="AL540" s="38">
        <v>-0.71928071928084591</v>
      </c>
    </row>
    <row r="541" spans="1:38" x14ac:dyDescent="0.15">
      <c r="A541" t="str">
        <v>U1588B-32-5</v>
      </c>
      <c r="B541">
        <v>192.69</v>
      </c>
      <c r="C541" t="str">
        <v>U1588A-12-3</v>
      </c>
      <c r="D541" s="31">
        <v>100.06</v>
      </c>
      <c r="E541" s="29">
        <v>75</v>
      </c>
      <c r="F541" s="29">
        <v>75</v>
      </c>
      <c r="G541" s="24">
        <v>100.81</v>
      </c>
      <c r="H541" s="24">
        <v>100.81</v>
      </c>
      <c r="I541" s="24">
        <v>100.81</v>
      </c>
      <c r="J541" s="24">
        <v>100.81</v>
      </c>
      <c r="K541" s="18">
        <v>0</v>
      </c>
      <c r="L541" s="18">
        <v>0</v>
      </c>
      <c r="T541" t="str">
        <v>U1588A-12</v>
      </c>
      <c r="U541" s="24">
        <v>0.94905094905094911</v>
      </c>
      <c r="V541" s="24">
        <v>0.95238095238095233</v>
      </c>
      <c r="W541" s="29">
        <v>97.2</v>
      </c>
      <c r="X541" s="24">
        <v>3.6099999999999994</v>
      </c>
      <c r="Y541" s="24">
        <v>3.6099999999999994</v>
      </c>
      <c r="Z541" s="24">
        <v>100.62607392607393</v>
      </c>
      <c r="AA541" s="24">
        <v>100.62607392607393</v>
      </c>
      <c r="AB541" s="24">
        <v>100.63809523809525</v>
      </c>
      <c r="AC541" s="24">
        <v>100.63809523809525</v>
      </c>
      <c r="AF541" s="24">
        <v>2.5409999999999999</v>
      </c>
      <c r="AG541" s="24">
        <v>103.16707392607393</v>
      </c>
      <c r="AH541" s="24">
        <v>103.16707392607393</v>
      </c>
      <c r="AI541" s="24">
        <v>103.17909523809524</v>
      </c>
      <c r="AJ541" s="24">
        <v>103.17909523809524</v>
      </c>
      <c r="AK541" s="38">
        <v>-1.2021312021317954</v>
      </c>
      <c r="AL541" s="38">
        <v>-1.2021312021317954</v>
      </c>
    </row>
    <row r="542" spans="1:38" x14ac:dyDescent="0.15">
      <c r="A542" t="str">
        <v>U1588B-32-CC</v>
      </c>
      <c r="B542">
        <v>193.45</v>
      </c>
      <c r="C542" t="str">
        <v>U1588A-12-4</v>
      </c>
      <c r="D542" s="31">
        <v>101.21</v>
      </c>
      <c r="E542" s="29">
        <v>64</v>
      </c>
      <c r="F542" s="29">
        <v>64</v>
      </c>
      <c r="G542" s="24">
        <v>101.85</v>
      </c>
      <c r="H542" s="24">
        <v>101.85</v>
      </c>
      <c r="I542" s="24">
        <v>101.85</v>
      </c>
      <c r="J542" s="24">
        <v>101.85</v>
      </c>
      <c r="K542" s="18">
        <v>0</v>
      </c>
      <c r="L542" s="18">
        <v>0</v>
      </c>
      <c r="T542" t="str">
        <v>U1588A-12</v>
      </c>
      <c r="U542" s="24">
        <v>0.94905094905094911</v>
      </c>
      <c r="V542" s="24">
        <v>0.95238095238095233</v>
      </c>
      <c r="W542" s="29">
        <v>97.2</v>
      </c>
      <c r="X542" s="24">
        <v>4.6499999999999915</v>
      </c>
      <c r="Y542" s="24">
        <v>4.6499999999999915</v>
      </c>
      <c r="Z542" s="24">
        <v>101.6130869130869</v>
      </c>
      <c r="AA542" s="24">
        <v>101.6130869130869</v>
      </c>
      <c r="AB542" s="24">
        <v>101.62857142857142</v>
      </c>
      <c r="AC542" s="24">
        <v>101.62857142857142</v>
      </c>
      <c r="AF542" s="24">
        <v>2.5409999999999999</v>
      </c>
      <c r="AG542" s="24">
        <v>104.1540869130869</v>
      </c>
      <c r="AH542" s="24">
        <v>104.1540869130869</v>
      </c>
      <c r="AI542" s="24">
        <v>104.16957142857142</v>
      </c>
      <c r="AJ542" s="24">
        <v>104.16957142857142</v>
      </c>
      <c r="AK542" s="38">
        <v>-1.5484515484516237</v>
      </c>
      <c r="AL542" s="38">
        <v>-1.5484515484516237</v>
      </c>
    </row>
    <row r="543" spans="1:38" x14ac:dyDescent="0.15">
      <c r="A543" t="str">
        <v>U1588B-33-1</v>
      </c>
      <c r="B543">
        <v>191.6</v>
      </c>
      <c r="C543" t="str">
        <v>U1588A-12-4</v>
      </c>
      <c r="D543" s="31">
        <v>101.21</v>
      </c>
      <c r="E543" s="29">
        <v>64</v>
      </c>
      <c r="F543" s="29">
        <v>65</v>
      </c>
      <c r="G543" s="24">
        <v>101.85</v>
      </c>
      <c r="H543" s="24">
        <v>101.86</v>
      </c>
      <c r="I543" s="24">
        <v>101.85</v>
      </c>
      <c r="J543" s="24">
        <v>101.86</v>
      </c>
      <c r="K543" s="18">
        <v>0</v>
      </c>
      <c r="L543" s="18">
        <v>0</v>
      </c>
      <c r="T543" t="str">
        <v>U1588A-12</v>
      </c>
      <c r="U543" s="24">
        <v>0.94905094905094911</v>
      </c>
      <c r="V543" s="24">
        <v>0.95238095238095233</v>
      </c>
      <c r="W543" s="29">
        <v>97.2</v>
      </c>
      <c r="X543" s="24">
        <v>4.6499999999999915</v>
      </c>
      <c r="Y543" s="24">
        <v>4.6599999999999966</v>
      </c>
      <c r="Z543" s="24">
        <v>101.6130869130869</v>
      </c>
      <c r="AA543" s="24">
        <v>101.62257742257742</v>
      </c>
      <c r="AB543" s="24">
        <v>101.62857142857142</v>
      </c>
      <c r="AC543" s="24">
        <v>101.63809523809523</v>
      </c>
      <c r="AF543" s="24">
        <v>2.5409999999999999</v>
      </c>
      <c r="AG543" s="24">
        <v>104.1540869130869</v>
      </c>
      <c r="AH543" s="24">
        <v>104.16357742257742</v>
      </c>
      <c r="AI543" s="24">
        <v>104.16957142857142</v>
      </c>
      <c r="AJ543" s="24">
        <v>104.17909523809523</v>
      </c>
      <c r="AK543" s="38">
        <v>-1.5484515484516237</v>
      </c>
      <c r="AL543" s="38">
        <v>-1.5517815517810618</v>
      </c>
    </row>
    <row r="544" spans="1:38" x14ac:dyDescent="0.15">
      <c r="A544" t="str">
        <v>U1588B-33-2</v>
      </c>
      <c r="B544">
        <v>193.1</v>
      </c>
      <c r="C544" t="str">
        <v>U1588A-12-4</v>
      </c>
      <c r="D544" s="31">
        <v>101.21</v>
      </c>
      <c r="E544" s="29">
        <v>75</v>
      </c>
      <c r="F544" s="29">
        <v>75</v>
      </c>
      <c r="G544" s="24">
        <v>101.96</v>
      </c>
      <c r="H544" s="24">
        <v>101.96</v>
      </c>
      <c r="I544" s="24">
        <v>101.96</v>
      </c>
      <c r="J544" s="24">
        <v>101.96</v>
      </c>
      <c r="K544" s="18">
        <v>0</v>
      </c>
      <c r="L544" s="18">
        <v>0</v>
      </c>
      <c r="T544" t="str">
        <v>U1588A-12</v>
      </c>
      <c r="U544" s="24">
        <v>0.94905094905094911</v>
      </c>
      <c r="V544" s="24">
        <v>0.95238095238095233</v>
      </c>
      <c r="W544" s="29">
        <v>97.2</v>
      </c>
      <c r="X544" s="24">
        <v>4.7599999999999909</v>
      </c>
      <c r="Y544" s="24">
        <v>4.7599999999999909</v>
      </c>
      <c r="Z544" s="24">
        <v>101.71748251748251</v>
      </c>
      <c r="AA544" s="24">
        <v>101.71748251748251</v>
      </c>
      <c r="AB544" s="24">
        <v>101.73333333333332</v>
      </c>
      <c r="AC544" s="24">
        <v>101.73333333333332</v>
      </c>
      <c r="AF544" s="24">
        <v>2.5409999999999999</v>
      </c>
      <c r="AG544" s="24">
        <v>104.25848251748251</v>
      </c>
      <c r="AH544" s="24">
        <v>104.25848251748251</v>
      </c>
      <c r="AI544" s="24">
        <v>104.27433333333332</v>
      </c>
      <c r="AJ544" s="24">
        <v>104.27433333333332</v>
      </c>
      <c r="AK544" s="38">
        <v>-1.5850815850811273</v>
      </c>
      <c r="AL544" s="38">
        <v>-1.5850815850811273</v>
      </c>
    </row>
    <row r="545" spans="1:38" x14ac:dyDescent="0.15">
      <c r="A545" t="str">
        <v>U1588B-33-3</v>
      </c>
      <c r="B545">
        <v>194.6</v>
      </c>
      <c r="C545" t="str">
        <v>U1588A-12-5</v>
      </c>
      <c r="D545" s="31">
        <v>102.61</v>
      </c>
      <c r="E545" s="29">
        <v>69</v>
      </c>
      <c r="F545" s="29">
        <v>71</v>
      </c>
      <c r="G545" s="24">
        <v>103.3</v>
      </c>
      <c r="H545" s="24">
        <v>103.32</v>
      </c>
      <c r="I545" s="24">
        <v>103.3</v>
      </c>
      <c r="J545" s="24">
        <v>103.32</v>
      </c>
      <c r="K545" s="18">
        <v>0</v>
      </c>
      <c r="L545" s="18">
        <v>0</v>
      </c>
      <c r="T545" t="str">
        <v>U1588A-12</v>
      </c>
      <c r="U545" s="24">
        <v>0.94905094905094911</v>
      </c>
      <c r="V545" s="24">
        <v>0.95238095238095233</v>
      </c>
      <c r="W545" s="29">
        <v>97.2</v>
      </c>
      <c r="X545" s="24">
        <v>6.0999999999999943</v>
      </c>
      <c r="Y545" s="24">
        <v>6.1199999999999903</v>
      </c>
      <c r="Z545" s="24">
        <v>102.98921078921079</v>
      </c>
      <c r="AA545" s="24">
        <v>103.0081918081918</v>
      </c>
      <c r="AB545" s="24">
        <v>103.00952380952381</v>
      </c>
      <c r="AC545" s="24">
        <v>103.02857142857142</v>
      </c>
      <c r="AF545" s="24">
        <v>2.5409999999999999</v>
      </c>
      <c r="AG545" s="24">
        <v>105.53021078921078</v>
      </c>
      <c r="AH545" s="24">
        <v>105.54919180819179</v>
      </c>
      <c r="AI545" s="24">
        <v>105.55052380952381</v>
      </c>
      <c r="AJ545" s="24">
        <v>105.56957142857142</v>
      </c>
      <c r="AK545" s="38">
        <v>-2.0313020313025731</v>
      </c>
      <c r="AL545" s="38">
        <v>-2.0379620379628705</v>
      </c>
    </row>
    <row r="546" spans="1:38" x14ac:dyDescent="0.15">
      <c r="A546" t="str">
        <v>U1588B-33-4</v>
      </c>
      <c r="B546">
        <v>196.09</v>
      </c>
      <c r="C546" t="str">
        <v>U1588A-12-5</v>
      </c>
      <c r="D546" s="31">
        <v>102.61</v>
      </c>
      <c r="E546" s="29">
        <v>74</v>
      </c>
      <c r="F546" s="29">
        <v>74</v>
      </c>
      <c r="G546" s="24">
        <v>103.35</v>
      </c>
      <c r="H546" s="24">
        <v>103.35</v>
      </c>
      <c r="I546" s="24">
        <v>103.35</v>
      </c>
      <c r="J546" s="24">
        <v>103.35</v>
      </c>
      <c r="K546" s="18">
        <v>0</v>
      </c>
      <c r="L546" s="18">
        <v>0</v>
      </c>
      <c r="T546" t="str">
        <v>U1588A-12</v>
      </c>
      <c r="U546" s="24">
        <v>0.94905094905094911</v>
      </c>
      <c r="V546" s="24">
        <v>0.95238095238095233</v>
      </c>
      <c r="W546" s="29">
        <v>97.2</v>
      </c>
      <c r="X546" s="24">
        <v>6.1499999999999915</v>
      </c>
      <c r="Y546" s="24">
        <v>6.1499999999999915</v>
      </c>
      <c r="Z546" s="24">
        <v>103.03666333666334</v>
      </c>
      <c r="AA546" s="24">
        <v>103.03666333666334</v>
      </c>
      <c r="AB546" s="24">
        <v>103.05714285714285</v>
      </c>
      <c r="AC546" s="24">
        <v>103.05714285714285</v>
      </c>
      <c r="AF546" s="24">
        <v>2.5409999999999999</v>
      </c>
      <c r="AG546" s="24">
        <v>105.57766333666333</v>
      </c>
      <c r="AH546" s="24">
        <v>105.57766333666333</v>
      </c>
      <c r="AI546" s="24">
        <v>105.59814285714285</v>
      </c>
      <c r="AJ546" s="24">
        <v>105.59814285714285</v>
      </c>
      <c r="AK546" s="38">
        <v>-2.0479520479511848</v>
      </c>
      <c r="AL546" s="38">
        <v>-2.0479520479511848</v>
      </c>
    </row>
    <row r="547" spans="1:38" x14ac:dyDescent="0.15">
      <c r="A547" t="str">
        <v>U1588B-33-5</v>
      </c>
      <c r="B547">
        <v>197.3</v>
      </c>
      <c r="C547" t="str">
        <v>U1588A-12-5</v>
      </c>
      <c r="D547" s="31">
        <v>102.61</v>
      </c>
      <c r="E547" s="29">
        <v>82</v>
      </c>
      <c r="F547" s="29">
        <v>84</v>
      </c>
      <c r="G547" s="24">
        <v>103.42999999999999</v>
      </c>
      <c r="H547" s="24">
        <v>103.45</v>
      </c>
      <c r="I547" s="24">
        <v>103.43</v>
      </c>
      <c r="J547" s="24">
        <v>103.45</v>
      </c>
      <c r="K547" s="18">
        <v>1.4210854715202004E-14</v>
      </c>
      <c r="L547" s="18">
        <v>0</v>
      </c>
      <c r="T547" t="str">
        <v>U1588A-12</v>
      </c>
      <c r="U547" s="24">
        <v>0.94905094905094911</v>
      </c>
      <c r="V547" s="24">
        <v>0.95238095238095233</v>
      </c>
      <c r="W547" s="29">
        <v>97.2</v>
      </c>
      <c r="X547" s="24">
        <v>6.230000000000004</v>
      </c>
      <c r="Y547" s="24">
        <v>6.25</v>
      </c>
      <c r="Z547" s="24">
        <v>103.11258741258742</v>
      </c>
      <c r="AA547" s="24">
        <v>103.13156843156844</v>
      </c>
      <c r="AB547" s="24">
        <v>103.13333333333334</v>
      </c>
      <c r="AC547" s="24">
        <v>103.15238095238095</v>
      </c>
      <c r="AF547" s="24">
        <v>2.5409999999999999</v>
      </c>
      <c r="AG547" s="24">
        <v>105.65358741258741</v>
      </c>
      <c r="AH547" s="24">
        <v>105.67256843156844</v>
      </c>
      <c r="AI547" s="24">
        <v>105.67433333333334</v>
      </c>
      <c r="AJ547" s="24">
        <v>105.69338095238095</v>
      </c>
      <c r="AK547" s="38">
        <v>-2.074592074592374</v>
      </c>
      <c r="AL547" s="38">
        <v>-2.0812520812512503</v>
      </c>
    </row>
    <row r="548" spans="1:38" x14ac:dyDescent="0.15">
      <c r="A548" t="str">
        <v>U1588B-33-CC</v>
      </c>
      <c r="B548">
        <v>198.18</v>
      </c>
      <c r="C548" t="str">
        <v>U1588A-12-6</v>
      </c>
      <c r="D548" s="31">
        <v>104.05</v>
      </c>
      <c r="E548" s="29">
        <v>73</v>
      </c>
      <c r="F548" s="29">
        <v>73</v>
      </c>
      <c r="G548" s="24">
        <v>104.78</v>
      </c>
      <c r="H548" s="24">
        <v>104.78</v>
      </c>
      <c r="I548" s="24">
        <v>104.78</v>
      </c>
      <c r="J548" s="24">
        <v>104.78</v>
      </c>
      <c r="K548" s="18">
        <v>0</v>
      </c>
      <c r="L548" s="18">
        <v>0</v>
      </c>
      <c r="T548" t="str">
        <v>U1588A-12</v>
      </c>
      <c r="U548" s="24">
        <v>0.94905094905094911</v>
      </c>
      <c r="V548" s="24">
        <v>0.95238095238095233</v>
      </c>
      <c r="W548" s="29">
        <v>97.2</v>
      </c>
      <c r="X548" s="24">
        <v>7.5799999999999983</v>
      </c>
      <c r="Y548" s="24">
        <v>7.5799999999999983</v>
      </c>
      <c r="Z548" s="24">
        <v>104.3938061938062</v>
      </c>
      <c r="AA548" s="24">
        <v>104.3938061938062</v>
      </c>
      <c r="AB548" s="24">
        <v>104.41904761904762</v>
      </c>
      <c r="AC548" s="24">
        <v>104.41904761904762</v>
      </c>
      <c r="AF548" s="24">
        <v>2.5409999999999999</v>
      </c>
      <c r="AG548" s="24">
        <v>106.9348061938062</v>
      </c>
      <c r="AH548" s="24">
        <v>106.9348061938062</v>
      </c>
      <c r="AI548" s="24">
        <v>106.96004761904761</v>
      </c>
      <c r="AJ548" s="24">
        <v>106.96004761904761</v>
      </c>
      <c r="AK548" s="38">
        <v>-2.5241425241418369</v>
      </c>
      <c r="AL548" s="38">
        <v>-2.5241425241418369</v>
      </c>
    </row>
    <row r="549" spans="1:38" x14ac:dyDescent="0.15">
      <c r="A549" t="str">
        <v>U1588B-34-1</v>
      </c>
      <c r="B549">
        <v>196.4</v>
      </c>
      <c r="C549" t="str">
        <v>U1588A-12-6</v>
      </c>
      <c r="D549" s="31">
        <v>104.05</v>
      </c>
      <c r="E549" s="29">
        <v>141</v>
      </c>
      <c r="F549" s="29">
        <v>146</v>
      </c>
      <c r="G549" s="24">
        <v>105.46</v>
      </c>
      <c r="H549" s="24">
        <v>105.50999999999999</v>
      </c>
      <c r="I549" s="24">
        <v>105.46</v>
      </c>
      <c r="J549" s="24">
        <v>105.51</v>
      </c>
      <c r="K549" s="18">
        <v>0</v>
      </c>
      <c r="L549" s="18">
        <v>1.4210854715202004E-14</v>
      </c>
      <c r="T549" t="str">
        <v>U1588A-12</v>
      </c>
      <c r="U549" s="24">
        <v>0.94905094905094911</v>
      </c>
      <c r="V549" s="24">
        <v>0.95238095238095233</v>
      </c>
      <c r="W549" s="29">
        <v>97.2</v>
      </c>
      <c r="X549" s="24">
        <v>8.2599999999999909</v>
      </c>
      <c r="Y549" s="24">
        <v>8.3100000000000023</v>
      </c>
      <c r="Z549" s="24">
        <v>105.03916083916083</v>
      </c>
      <c r="AA549" s="24">
        <v>105.08661338661339</v>
      </c>
      <c r="AB549" s="24">
        <v>105.06666666666666</v>
      </c>
      <c r="AC549" s="24">
        <v>105.11428571428571</v>
      </c>
      <c r="AF549" s="24">
        <v>2.5409999999999999</v>
      </c>
      <c r="AG549" s="24">
        <v>107.58016083916083</v>
      </c>
      <c r="AH549" s="24">
        <v>107.62761338661339</v>
      </c>
      <c r="AI549" s="24">
        <v>107.60766666666666</v>
      </c>
      <c r="AJ549" s="24">
        <v>107.65528571428571</v>
      </c>
      <c r="AK549" s="38">
        <v>-2.7505827505834191</v>
      </c>
      <c r="AL549" s="38">
        <v>-2.7672327672320307</v>
      </c>
    </row>
    <row r="550" spans="1:38" x14ac:dyDescent="0.15">
      <c r="A550" t="str">
        <v>U1588B-34-2</v>
      </c>
      <c r="B550">
        <v>197.9</v>
      </c>
      <c r="C550" t="str">
        <v>U1588A-12-6</v>
      </c>
      <c r="D550" s="31">
        <v>104.05</v>
      </c>
      <c r="E550" s="29">
        <v>141</v>
      </c>
      <c r="F550" s="29">
        <v>146</v>
      </c>
      <c r="G550" s="24">
        <v>105.46</v>
      </c>
      <c r="H550" s="24">
        <v>105.50999999999999</v>
      </c>
      <c r="I550" s="24">
        <v>105.46</v>
      </c>
      <c r="J550" s="24">
        <v>105.51</v>
      </c>
      <c r="K550" s="18">
        <v>0</v>
      </c>
      <c r="L550" s="18">
        <v>1.4210854715202004E-14</v>
      </c>
      <c r="T550" t="str">
        <v>U1588A-12</v>
      </c>
      <c r="U550" s="24">
        <v>0.94905094905094911</v>
      </c>
      <c r="V550" s="24">
        <v>0.95238095238095233</v>
      </c>
      <c r="W550" s="29">
        <v>97.2</v>
      </c>
      <c r="X550" s="24">
        <v>8.2599999999999909</v>
      </c>
      <c r="Y550" s="24">
        <v>8.3100000000000023</v>
      </c>
      <c r="Z550" s="24">
        <v>105.03916083916083</v>
      </c>
      <c r="AA550" s="24">
        <v>105.08661338661339</v>
      </c>
      <c r="AB550" s="24">
        <v>105.06666666666666</v>
      </c>
      <c r="AC550" s="24">
        <v>105.11428571428571</v>
      </c>
      <c r="AF550" s="24">
        <v>2.5409999999999999</v>
      </c>
      <c r="AG550" s="24">
        <v>107.58016083916083</v>
      </c>
      <c r="AH550" s="24">
        <v>107.62761338661339</v>
      </c>
      <c r="AI550" s="24">
        <v>107.60766666666666</v>
      </c>
      <c r="AJ550" s="24">
        <v>107.65528571428571</v>
      </c>
      <c r="AK550" s="38">
        <v>-2.7505827505834191</v>
      </c>
      <c r="AL550" s="38">
        <v>-2.7672327672320307</v>
      </c>
    </row>
    <row r="551" spans="1:38" x14ac:dyDescent="0.15">
      <c r="A551" t="str">
        <v>U1588B-34-3</v>
      </c>
      <c r="B551">
        <v>199.4</v>
      </c>
      <c r="C551" t="str">
        <v>U1588A-12-6</v>
      </c>
      <c r="D551" s="31">
        <v>104.05</v>
      </c>
      <c r="E551" s="29">
        <v>141</v>
      </c>
      <c r="F551" s="29">
        <v>146</v>
      </c>
      <c r="G551" s="24">
        <v>105.46</v>
      </c>
      <c r="H551" s="24">
        <v>105.50999999999999</v>
      </c>
      <c r="I551" s="24">
        <v>105.46</v>
      </c>
      <c r="J551" s="24">
        <v>105.51</v>
      </c>
      <c r="K551" s="18">
        <v>0</v>
      </c>
      <c r="L551" s="18">
        <v>1.4210854715202004E-14</v>
      </c>
      <c r="T551" t="str">
        <v>U1588A-12</v>
      </c>
      <c r="U551" s="24">
        <v>0.94905094905094911</v>
      </c>
      <c r="V551" s="24">
        <v>0.95238095238095233</v>
      </c>
      <c r="W551" s="29">
        <v>97.2</v>
      </c>
      <c r="X551" s="24">
        <v>8.2599999999999909</v>
      </c>
      <c r="Y551" s="24">
        <v>8.3100000000000023</v>
      </c>
      <c r="Z551" s="24">
        <v>105.03916083916083</v>
      </c>
      <c r="AA551" s="24">
        <v>105.08661338661339</v>
      </c>
      <c r="AB551" s="24">
        <v>105.06666666666666</v>
      </c>
      <c r="AC551" s="24">
        <v>105.11428571428571</v>
      </c>
      <c r="AF551" s="24">
        <v>2.5409999999999999</v>
      </c>
      <c r="AG551" s="24">
        <v>107.58016083916083</v>
      </c>
      <c r="AH551" s="24">
        <v>107.62761338661339</v>
      </c>
      <c r="AI551" s="24">
        <v>107.60766666666666</v>
      </c>
      <c r="AJ551" s="24">
        <v>107.65528571428571</v>
      </c>
      <c r="AK551" s="38">
        <v>-2.7505827505834191</v>
      </c>
      <c r="AL551" s="38">
        <v>-2.7672327672320307</v>
      </c>
    </row>
    <row r="552" spans="1:38" x14ac:dyDescent="0.15">
      <c r="A552" t="str">
        <v>U1588B-34-4</v>
      </c>
      <c r="B552">
        <v>200.9</v>
      </c>
      <c r="C552" t="str">
        <v>U1588A-12-6</v>
      </c>
      <c r="D552" s="31">
        <v>104.05</v>
      </c>
      <c r="E552" s="29">
        <v>141</v>
      </c>
      <c r="F552" s="29">
        <v>146</v>
      </c>
      <c r="G552" s="24">
        <v>105.46</v>
      </c>
      <c r="H552" s="24">
        <v>105.50999999999999</v>
      </c>
      <c r="I552" s="24">
        <v>105.46</v>
      </c>
      <c r="J552" s="24">
        <v>105.51</v>
      </c>
      <c r="K552" s="18">
        <v>0</v>
      </c>
      <c r="L552" s="18">
        <v>1.4210854715202004E-14</v>
      </c>
      <c r="T552" t="str">
        <v>U1588A-12</v>
      </c>
      <c r="U552" s="24">
        <v>0.94905094905094911</v>
      </c>
      <c r="V552" s="24">
        <v>0.95238095238095233</v>
      </c>
      <c r="W552" s="29">
        <v>97.2</v>
      </c>
      <c r="X552" s="24">
        <v>8.2599999999999909</v>
      </c>
      <c r="Y552" s="24">
        <v>8.3100000000000023</v>
      </c>
      <c r="Z552" s="24">
        <v>105.03916083916083</v>
      </c>
      <c r="AA552" s="24">
        <v>105.08661338661339</v>
      </c>
      <c r="AB552" s="24">
        <v>105.06666666666666</v>
      </c>
      <c r="AC552" s="24">
        <v>105.11428571428571</v>
      </c>
      <c r="AF552" s="24">
        <v>2.5409999999999999</v>
      </c>
      <c r="AG552" s="24">
        <v>107.58016083916083</v>
      </c>
      <c r="AH552" s="24">
        <v>107.62761338661339</v>
      </c>
      <c r="AI552" s="24">
        <v>107.60766666666666</v>
      </c>
      <c r="AJ552" s="24">
        <v>107.65528571428571</v>
      </c>
      <c r="AK552" s="38">
        <v>-2.7505827505834191</v>
      </c>
      <c r="AL552" s="38">
        <v>-2.7672327672320307</v>
      </c>
    </row>
    <row r="553" spans="1:38" x14ac:dyDescent="0.15">
      <c r="A553" t="str">
        <v>U1588B-34-5</v>
      </c>
      <c r="B553">
        <v>202.11</v>
      </c>
      <c r="C553" t="str">
        <v>U1588A-12-6</v>
      </c>
      <c r="D553" s="31">
        <v>104.05</v>
      </c>
      <c r="E553" s="29">
        <v>141</v>
      </c>
      <c r="F553" s="29">
        <v>146</v>
      </c>
      <c r="G553" s="24">
        <v>105.46</v>
      </c>
      <c r="H553" s="24">
        <v>105.50999999999999</v>
      </c>
      <c r="I553" s="24">
        <v>105.46</v>
      </c>
      <c r="J553" s="24">
        <v>105.51</v>
      </c>
      <c r="K553" s="18">
        <v>0</v>
      </c>
      <c r="L553" s="18">
        <v>1.4210854715202004E-14</v>
      </c>
      <c r="T553" t="str">
        <v>U1588A-12</v>
      </c>
      <c r="U553" s="24">
        <v>0.94905094905094911</v>
      </c>
      <c r="V553" s="24">
        <v>0.95238095238095233</v>
      </c>
      <c r="W553" s="29">
        <v>97.2</v>
      </c>
      <c r="X553" s="24">
        <v>8.2599999999999909</v>
      </c>
      <c r="Y553" s="24">
        <v>8.3100000000000023</v>
      </c>
      <c r="Z553" s="24">
        <v>105.03916083916083</v>
      </c>
      <c r="AA553" s="24">
        <v>105.08661338661339</v>
      </c>
      <c r="AB553" s="24">
        <v>105.06666666666666</v>
      </c>
      <c r="AC553" s="24">
        <v>105.11428571428571</v>
      </c>
      <c r="AF553" s="24">
        <v>2.5409999999999999</v>
      </c>
      <c r="AG553" s="24">
        <v>107.58016083916083</v>
      </c>
      <c r="AH553" s="24">
        <v>107.62761338661339</v>
      </c>
      <c r="AI553" s="24">
        <v>107.60766666666666</v>
      </c>
      <c r="AJ553" s="24">
        <v>107.65528571428571</v>
      </c>
      <c r="AK553" s="38">
        <v>-2.7505827505834191</v>
      </c>
      <c r="AL553" s="38">
        <v>-2.7672327672320307</v>
      </c>
    </row>
    <row r="554" spans="1:38" x14ac:dyDescent="0.15">
      <c r="A554" t="str">
        <v>U1588B-34-CC</v>
      </c>
      <c r="B554">
        <v>202.9</v>
      </c>
      <c r="C554" t="str">
        <v>U1588A-12-6</v>
      </c>
      <c r="D554" s="31">
        <v>104.05</v>
      </c>
      <c r="E554" s="29">
        <v>141</v>
      </c>
      <c r="F554" s="29">
        <v>146</v>
      </c>
      <c r="G554" s="24">
        <v>105.46</v>
      </c>
      <c r="H554" s="24">
        <v>105.50999999999999</v>
      </c>
      <c r="I554" s="24">
        <v>105.46</v>
      </c>
      <c r="J554" s="24">
        <v>105.51</v>
      </c>
      <c r="K554" s="18">
        <v>0</v>
      </c>
      <c r="L554" s="18">
        <v>1.4210854715202004E-14</v>
      </c>
      <c r="T554" t="str">
        <v>U1588A-12</v>
      </c>
      <c r="U554" s="24">
        <v>0.94905094905094911</v>
      </c>
      <c r="V554" s="24">
        <v>0.95238095238095233</v>
      </c>
      <c r="W554" s="29">
        <v>97.2</v>
      </c>
      <c r="X554" s="24">
        <v>8.2599999999999909</v>
      </c>
      <c r="Y554" s="24">
        <v>8.3100000000000023</v>
      </c>
      <c r="Z554" s="24">
        <v>105.03916083916083</v>
      </c>
      <c r="AA554" s="24">
        <v>105.08661338661339</v>
      </c>
      <c r="AB554" s="24">
        <v>105.06666666666666</v>
      </c>
      <c r="AC554" s="24">
        <v>105.11428571428571</v>
      </c>
      <c r="AF554" s="24">
        <v>2.5409999999999999</v>
      </c>
      <c r="AG554" s="24">
        <v>107.58016083916083</v>
      </c>
      <c r="AH554" s="24">
        <v>107.62761338661339</v>
      </c>
      <c r="AI554" s="24">
        <v>107.60766666666666</v>
      </c>
      <c r="AJ554" s="24">
        <v>107.65528571428571</v>
      </c>
      <c r="AK554" s="38">
        <v>-2.7505827505834191</v>
      </c>
      <c r="AL554" s="38">
        <v>-2.7672327672320307</v>
      </c>
    </row>
    <row r="555" spans="1:38" x14ac:dyDescent="0.15">
      <c r="A555" t="str">
        <v>U1588B-35-1</v>
      </c>
      <c r="B555">
        <v>201.3</v>
      </c>
      <c r="C555" t="str">
        <v>U1588A-12-6</v>
      </c>
      <c r="D555" s="31">
        <v>104.05</v>
      </c>
      <c r="E555" s="29">
        <v>141</v>
      </c>
      <c r="F555" s="29">
        <v>146</v>
      </c>
      <c r="G555" s="24">
        <v>105.46</v>
      </c>
      <c r="H555" s="24">
        <v>105.50999999999999</v>
      </c>
      <c r="I555" s="24">
        <v>105.46</v>
      </c>
      <c r="J555" s="24">
        <v>105.51</v>
      </c>
      <c r="K555" s="18">
        <v>0</v>
      </c>
      <c r="L555" s="18">
        <v>1.4210854715202004E-14</v>
      </c>
      <c r="T555" t="str">
        <v>U1588A-12</v>
      </c>
      <c r="U555" s="24">
        <v>0.94905094905094911</v>
      </c>
      <c r="V555" s="24">
        <v>0.95238095238095233</v>
      </c>
      <c r="W555" s="29">
        <v>97.2</v>
      </c>
      <c r="X555" s="24">
        <v>8.2599999999999909</v>
      </c>
      <c r="Y555" s="24">
        <v>8.3100000000000023</v>
      </c>
      <c r="Z555" s="24">
        <v>105.03916083916083</v>
      </c>
      <c r="AA555" s="24">
        <v>105.08661338661339</v>
      </c>
      <c r="AB555" s="24">
        <v>105.06666666666666</v>
      </c>
      <c r="AC555" s="24">
        <v>105.11428571428571</v>
      </c>
      <c r="AF555" s="24">
        <v>2.5409999999999999</v>
      </c>
      <c r="AG555" s="24">
        <v>107.58016083916083</v>
      </c>
      <c r="AH555" s="24">
        <v>107.62761338661339</v>
      </c>
      <c r="AI555" s="24">
        <v>107.60766666666666</v>
      </c>
      <c r="AJ555" s="24">
        <v>107.65528571428571</v>
      </c>
      <c r="AK555" s="38">
        <v>-2.7505827505834191</v>
      </c>
      <c r="AL555" s="38">
        <v>-2.7672327672320307</v>
      </c>
    </row>
    <row r="556" spans="1:38" x14ac:dyDescent="0.15">
      <c r="A556" t="str">
        <v>U1588B-35-2</v>
      </c>
      <c r="B556">
        <v>202.79</v>
      </c>
      <c r="C556" t="str">
        <v>U1588A-12-6</v>
      </c>
      <c r="D556" s="31">
        <v>104.05</v>
      </c>
      <c r="E556" s="29">
        <v>141</v>
      </c>
      <c r="F556" s="29">
        <v>146</v>
      </c>
      <c r="G556" s="24">
        <v>105.46</v>
      </c>
      <c r="H556" s="24">
        <v>105.50999999999999</v>
      </c>
      <c r="I556" s="24">
        <v>105.46</v>
      </c>
      <c r="J556" s="24">
        <v>105.51</v>
      </c>
      <c r="K556" s="18">
        <v>0</v>
      </c>
      <c r="L556" s="18">
        <v>1.4210854715202004E-14</v>
      </c>
      <c r="T556" t="str">
        <v>U1588A-12</v>
      </c>
      <c r="U556" s="24">
        <v>0.94905094905094911</v>
      </c>
      <c r="V556" s="24">
        <v>0.95238095238095233</v>
      </c>
      <c r="W556" s="29">
        <v>97.2</v>
      </c>
      <c r="X556" s="24">
        <v>8.2599999999999909</v>
      </c>
      <c r="Y556" s="24">
        <v>8.3100000000000023</v>
      </c>
      <c r="Z556" s="24">
        <v>105.03916083916083</v>
      </c>
      <c r="AA556" s="24">
        <v>105.08661338661339</v>
      </c>
      <c r="AB556" s="24">
        <v>105.06666666666666</v>
      </c>
      <c r="AC556" s="24">
        <v>105.11428571428571</v>
      </c>
      <c r="AF556" s="24">
        <v>2.5409999999999999</v>
      </c>
      <c r="AG556" s="24">
        <v>107.58016083916083</v>
      </c>
      <c r="AH556" s="24">
        <v>107.62761338661339</v>
      </c>
      <c r="AI556" s="24">
        <v>107.60766666666666</v>
      </c>
      <c r="AJ556" s="24">
        <v>107.65528571428571</v>
      </c>
      <c r="AK556" s="38">
        <v>-2.7505827505834191</v>
      </c>
      <c r="AL556" s="38">
        <v>-2.7672327672320307</v>
      </c>
    </row>
    <row r="557" spans="1:38" x14ac:dyDescent="0.15">
      <c r="A557" t="str">
        <v>U1588B-35-3</v>
      </c>
      <c r="B557">
        <v>204.29</v>
      </c>
      <c r="C557" t="str">
        <v>U1588A-12-6</v>
      </c>
      <c r="D557" s="31">
        <v>104.05</v>
      </c>
      <c r="E557" s="29">
        <v>141</v>
      </c>
      <c r="F557" s="29">
        <v>146</v>
      </c>
      <c r="G557" s="24">
        <v>105.46</v>
      </c>
      <c r="H557" s="24">
        <v>105.50999999999999</v>
      </c>
      <c r="I557" s="24">
        <v>105.46</v>
      </c>
      <c r="J557" s="24">
        <v>105.51</v>
      </c>
      <c r="K557" s="18">
        <v>0</v>
      </c>
      <c r="L557" s="18">
        <v>1.4210854715202004E-14</v>
      </c>
      <c r="T557" t="str">
        <v>U1588A-12</v>
      </c>
      <c r="U557" s="24">
        <v>0.94905094905094911</v>
      </c>
      <c r="V557" s="24">
        <v>0.95238095238095233</v>
      </c>
      <c r="W557" s="29">
        <v>97.2</v>
      </c>
      <c r="X557" s="24">
        <v>8.2599999999999909</v>
      </c>
      <c r="Y557" s="24">
        <v>8.3100000000000023</v>
      </c>
      <c r="Z557" s="24">
        <v>105.03916083916083</v>
      </c>
      <c r="AA557" s="24">
        <v>105.08661338661339</v>
      </c>
      <c r="AB557" s="24">
        <v>105.06666666666666</v>
      </c>
      <c r="AC557" s="24">
        <v>105.11428571428571</v>
      </c>
      <c r="AF557" s="24">
        <v>2.5409999999999999</v>
      </c>
      <c r="AG557" s="24">
        <v>107.58016083916083</v>
      </c>
      <c r="AH557" s="24">
        <v>107.62761338661339</v>
      </c>
      <c r="AI557" s="24">
        <v>107.60766666666666</v>
      </c>
      <c r="AJ557" s="24">
        <v>107.65528571428571</v>
      </c>
      <c r="AK557" s="38">
        <v>-2.7505827505834191</v>
      </c>
      <c r="AL557" s="38">
        <v>-2.7672327672320307</v>
      </c>
    </row>
    <row r="558" spans="1:38" x14ac:dyDescent="0.15">
      <c r="A558" t="str">
        <v>U1588B-35-4</v>
      </c>
      <c r="B558">
        <v>205.8</v>
      </c>
      <c r="C558" t="str">
        <v>U1588A-12-6</v>
      </c>
      <c r="D558" s="31">
        <v>104.05</v>
      </c>
      <c r="E558" s="29">
        <v>141</v>
      </c>
      <c r="F558" s="29">
        <v>146</v>
      </c>
      <c r="G558" s="24">
        <v>105.46</v>
      </c>
      <c r="H558" s="24">
        <v>105.50999999999999</v>
      </c>
      <c r="I558" s="24">
        <v>105.46</v>
      </c>
      <c r="J558" s="24">
        <v>105.51</v>
      </c>
      <c r="K558" s="18">
        <v>0</v>
      </c>
      <c r="L558" s="18">
        <v>1.4210854715202004E-14</v>
      </c>
      <c r="T558" t="str">
        <v>U1588A-12</v>
      </c>
      <c r="U558" s="24">
        <v>0.94905094905094911</v>
      </c>
      <c r="V558" s="24">
        <v>0.95238095238095233</v>
      </c>
      <c r="W558" s="29">
        <v>97.2</v>
      </c>
      <c r="X558" s="24">
        <v>8.2599999999999909</v>
      </c>
      <c r="Y558" s="24">
        <v>8.3100000000000023</v>
      </c>
      <c r="Z558" s="24">
        <v>105.03916083916083</v>
      </c>
      <c r="AA558" s="24">
        <v>105.08661338661339</v>
      </c>
      <c r="AB558" s="24">
        <v>105.06666666666666</v>
      </c>
      <c r="AC558" s="24">
        <v>105.11428571428571</v>
      </c>
      <c r="AF558" s="24">
        <v>2.5409999999999999</v>
      </c>
      <c r="AG558" s="24">
        <v>107.58016083916083</v>
      </c>
      <c r="AH558" s="24">
        <v>107.62761338661339</v>
      </c>
      <c r="AI558" s="24">
        <v>107.60766666666666</v>
      </c>
      <c r="AJ558" s="24">
        <v>107.65528571428571</v>
      </c>
      <c r="AK558" s="38">
        <v>-2.7505827505834191</v>
      </c>
      <c r="AL558" s="38">
        <v>-2.7672327672320307</v>
      </c>
    </row>
    <row r="559" spans="1:38" x14ac:dyDescent="0.15">
      <c r="A559" t="str">
        <v>U1588B-35-5</v>
      </c>
      <c r="B559">
        <v>206.81</v>
      </c>
      <c r="C559" t="str">
        <v>U1588A-12-7</v>
      </c>
      <c r="D559" s="31">
        <v>105.51</v>
      </c>
      <c r="E559" s="29">
        <v>0</v>
      </c>
      <c r="F559" s="29">
        <v>5</v>
      </c>
      <c r="G559" s="24">
        <v>105.51</v>
      </c>
      <c r="H559" s="24">
        <v>105.56</v>
      </c>
      <c r="I559" s="24">
        <v>105.51</v>
      </c>
      <c r="J559" s="24">
        <v>105.56</v>
      </c>
      <c r="K559" s="18">
        <v>0</v>
      </c>
      <c r="L559" s="18">
        <v>0</v>
      </c>
      <c r="T559" t="str">
        <v>U1588A-12</v>
      </c>
      <c r="U559" s="24">
        <v>0.94905094905094911</v>
      </c>
      <c r="V559" s="24">
        <v>0.95238095238095233</v>
      </c>
      <c r="W559" s="29">
        <v>97.2</v>
      </c>
      <c r="X559" s="24">
        <v>8.3100000000000023</v>
      </c>
      <c r="Y559" s="24">
        <v>8.36</v>
      </c>
      <c r="Z559" s="24">
        <v>105.08661338661339</v>
      </c>
      <c r="AA559" s="24">
        <v>105.13406593406594</v>
      </c>
      <c r="AB559" s="24">
        <v>105.11428571428571</v>
      </c>
      <c r="AC559" s="24">
        <v>105.16190476190476</v>
      </c>
      <c r="AF559" s="24">
        <v>2.5409999999999999</v>
      </c>
      <c r="AG559" s="24">
        <v>107.62761338661339</v>
      </c>
      <c r="AH559" s="24">
        <v>107.67506593406594</v>
      </c>
      <c r="AI559" s="24">
        <v>107.65528571428571</v>
      </c>
      <c r="AJ559" s="24">
        <v>107.70290476190476</v>
      </c>
      <c r="AK559" s="38">
        <v>-2.7672327672320307</v>
      </c>
      <c r="AL559" s="38">
        <v>-2.7838827838820634</v>
      </c>
    </row>
    <row r="560" spans="1:38" x14ac:dyDescent="0.15">
      <c r="A560" t="str">
        <v>U1588B-35-CC</v>
      </c>
      <c r="B560">
        <v>207.45</v>
      </c>
      <c r="C560" t="str">
        <v>U1588A-12-7</v>
      </c>
      <c r="D560" s="31">
        <v>105.51</v>
      </c>
      <c r="E560" s="29">
        <v>70</v>
      </c>
      <c r="F560" s="29">
        <v>70</v>
      </c>
      <c r="G560" s="24">
        <v>106.21000000000001</v>
      </c>
      <c r="H560" s="24">
        <v>106.21000000000001</v>
      </c>
      <c r="I560" s="24">
        <v>106.21</v>
      </c>
      <c r="J560" s="24">
        <v>106.21</v>
      </c>
      <c r="K560" s="18">
        <v>-1.4210854715202004E-14</v>
      </c>
      <c r="L560" s="18">
        <v>-1.4210854715202004E-14</v>
      </c>
      <c r="T560" t="str">
        <v>U1588A-12</v>
      </c>
      <c r="U560" s="24">
        <v>0.94905094905094911</v>
      </c>
      <c r="V560" s="24">
        <v>0.95238095238095233</v>
      </c>
      <c r="W560" s="29">
        <v>97.2</v>
      </c>
      <c r="X560" s="24">
        <v>9.0099999999999909</v>
      </c>
      <c r="Y560" s="24">
        <v>9.0099999999999909</v>
      </c>
      <c r="Z560" s="24">
        <v>105.75094905094905</v>
      </c>
      <c r="AA560" s="24">
        <v>105.75094905094905</v>
      </c>
      <c r="AB560" s="24">
        <v>105.78095238095237</v>
      </c>
      <c r="AC560" s="24">
        <v>105.78095238095237</v>
      </c>
      <c r="AF560" s="24">
        <v>2.5409999999999999</v>
      </c>
      <c r="AG560" s="24">
        <v>108.29194905094904</v>
      </c>
      <c r="AH560" s="24">
        <v>108.29194905094904</v>
      </c>
      <c r="AI560" s="24">
        <v>108.32195238095237</v>
      </c>
      <c r="AJ560" s="24">
        <v>108.32195238095237</v>
      </c>
      <c r="AK560" s="38">
        <v>-3.0003330003324891</v>
      </c>
      <c r="AL560" s="38">
        <v>-3.0003330003324891</v>
      </c>
    </row>
    <row r="561" spans="1:38" x14ac:dyDescent="0.15">
      <c r="A561" t="str">
        <v>U1588B-36-1</v>
      </c>
      <c r="B561">
        <v>206.1</v>
      </c>
      <c r="C561" t="str">
        <v>U1588A-12-CC</v>
      </c>
      <c r="D561" s="31">
        <v>106.74</v>
      </c>
      <c r="E561" s="29">
        <v>40</v>
      </c>
      <c r="F561" s="29">
        <v>47</v>
      </c>
      <c r="G561" s="24">
        <v>107.14</v>
      </c>
      <c r="H561" s="24">
        <v>107.21</v>
      </c>
      <c r="I561" s="24">
        <v>107.14</v>
      </c>
      <c r="J561" s="24">
        <v>107.21</v>
      </c>
      <c r="K561" s="18">
        <v>0</v>
      </c>
      <c r="L561" s="18">
        <v>0</v>
      </c>
      <c r="T561" t="str">
        <v>U1588A-12</v>
      </c>
      <c r="U561" s="24">
        <v>0.94905094905094911</v>
      </c>
      <c r="V561" s="24">
        <v>0.95238095238095233</v>
      </c>
      <c r="W561" s="29">
        <v>97.2</v>
      </c>
      <c r="X561" s="24">
        <v>9.9399999999999977</v>
      </c>
      <c r="Y561" s="24">
        <v>10.009999999999991</v>
      </c>
      <c r="Z561" s="24">
        <v>106.63356643356643</v>
      </c>
      <c r="AA561" s="24">
        <v>106.69999999999999</v>
      </c>
      <c r="AB561" s="24">
        <v>106.66666666666667</v>
      </c>
      <c r="AC561" s="24">
        <v>106.73333333333332</v>
      </c>
      <c r="AF561" s="24">
        <v>2.5409999999999999</v>
      </c>
      <c r="AG561" s="24">
        <v>109.17456643356643</v>
      </c>
      <c r="AH561" s="24">
        <v>109.24099999999999</v>
      </c>
      <c r="AI561" s="24">
        <v>109.20766666666667</v>
      </c>
      <c r="AJ561" s="24">
        <v>109.27433333333332</v>
      </c>
      <c r="AK561" s="38">
        <v>-3.3100233100242349</v>
      </c>
      <c r="AL561" s="38">
        <v>-3.3333333333331439</v>
      </c>
    </row>
    <row r="562" spans="1:38" x14ac:dyDescent="0.15">
      <c r="A562" t="str">
        <v>U1588B-36-2</v>
      </c>
      <c r="B562">
        <v>207.6</v>
      </c>
      <c r="C562" t="str">
        <v>U1588A-12-CC</v>
      </c>
      <c r="D562" s="31">
        <v>106.74</v>
      </c>
      <c r="E562" s="29">
        <v>40</v>
      </c>
      <c r="F562" s="29">
        <v>47</v>
      </c>
      <c r="G562" s="24">
        <v>107.14</v>
      </c>
      <c r="H562" s="24">
        <v>107.21</v>
      </c>
      <c r="I562" s="24">
        <v>107.14</v>
      </c>
      <c r="J562" s="24">
        <v>107.21</v>
      </c>
      <c r="K562" s="18">
        <v>0</v>
      </c>
      <c r="L562" s="18">
        <v>0</v>
      </c>
      <c r="T562" t="str">
        <v>U1588A-12</v>
      </c>
      <c r="U562" s="24">
        <v>0.94905094905094911</v>
      </c>
      <c r="V562" s="24">
        <v>0.95238095238095233</v>
      </c>
      <c r="W562" s="29">
        <v>97.2</v>
      </c>
      <c r="X562" s="24">
        <v>9.9399999999999977</v>
      </c>
      <c r="Y562" s="24">
        <v>10.009999999999991</v>
      </c>
      <c r="Z562" s="24">
        <v>106.63356643356643</v>
      </c>
      <c r="AA562" s="24">
        <v>106.69999999999999</v>
      </c>
      <c r="AB562" s="24">
        <v>106.66666666666667</v>
      </c>
      <c r="AC562" s="24">
        <v>106.73333333333332</v>
      </c>
      <c r="AF562" s="24">
        <v>2.5409999999999999</v>
      </c>
      <c r="AG562" s="24">
        <v>109.17456643356643</v>
      </c>
      <c r="AH562" s="24">
        <v>109.24099999999999</v>
      </c>
      <c r="AI562" s="24">
        <v>109.20766666666667</v>
      </c>
      <c r="AJ562" s="24">
        <v>109.27433333333332</v>
      </c>
      <c r="AK562" s="38">
        <v>-3.3100233100242349</v>
      </c>
      <c r="AL562" s="38">
        <v>-3.3333333333331439</v>
      </c>
    </row>
    <row r="563" spans="1:38" x14ac:dyDescent="0.15">
      <c r="A563" t="str">
        <v>U1588B-36-3</v>
      </c>
      <c r="B563">
        <v>209.1</v>
      </c>
      <c r="C563" t="str">
        <v>U1588A-12-CC</v>
      </c>
      <c r="D563" s="31">
        <v>106.74</v>
      </c>
      <c r="E563" s="29">
        <v>40</v>
      </c>
      <c r="F563" s="29">
        <v>47</v>
      </c>
      <c r="G563" s="24">
        <v>107.14</v>
      </c>
      <c r="H563" s="24">
        <v>107.21</v>
      </c>
      <c r="I563" s="24">
        <v>107.14</v>
      </c>
      <c r="J563" s="24">
        <v>107.21</v>
      </c>
      <c r="K563" s="18">
        <v>0</v>
      </c>
      <c r="L563" s="18">
        <v>0</v>
      </c>
      <c r="T563" t="str">
        <v>U1588A-12</v>
      </c>
      <c r="U563" s="24">
        <v>0.94905094905094911</v>
      </c>
      <c r="V563" s="24">
        <v>0.95238095238095233</v>
      </c>
      <c r="W563" s="29">
        <v>97.2</v>
      </c>
      <c r="X563" s="24">
        <v>9.9399999999999977</v>
      </c>
      <c r="Y563" s="24">
        <v>10.009999999999991</v>
      </c>
      <c r="Z563" s="24">
        <v>106.63356643356643</v>
      </c>
      <c r="AA563" s="24">
        <v>106.69999999999999</v>
      </c>
      <c r="AB563" s="24">
        <v>106.66666666666667</v>
      </c>
      <c r="AC563" s="24">
        <v>106.73333333333332</v>
      </c>
      <c r="AF563" s="24">
        <v>2.5409999999999999</v>
      </c>
      <c r="AG563" s="24">
        <v>109.17456643356643</v>
      </c>
      <c r="AH563" s="24">
        <v>109.24099999999999</v>
      </c>
      <c r="AI563" s="24">
        <v>109.20766666666667</v>
      </c>
      <c r="AJ563" s="24">
        <v>109.27433333333332</v>
      </c>
      <c r="AK563" s="38">
        <v>-3.3100233100242349</v>
      </c>
      <c r="AL563" s="38">
        <v>-3.3333333333331439</v>
      </c>
    </row>
    <row r="564" spans="1:38" x14ac:dyDescent="0.15">
      <c r="A564" t="str">
        <v>U1588B-36-4</v>
      </c>
      <c r="B564">
        <v>210.6</v>
      </c>
      <c r="C564" t="str">
        <v>U1588A-12-CC</v>
      </c>
      <c r="D564" s="31">
        <v>106.74</v>
      </c>
      <c r="E564" s="29">
        <v>40</v>
      </c>
      <c r="F564" s="29">
        <v>47</v>
      </c>
      <c r="G564" s="24">
        <v>107.14</v>
      </c>
      <c r="H564" s="24">
        <v>107.21</v>
      </c>
      <c r="I564" s="24">
        <v>107.14</v>
      </c>
      <c r="J564" s="24">
        <v>107.21</v>
      </c>
      <c r="K564" s="18">
        <v>0</v>
      </c>
      <c r="L564" s="18">
        <v>0</v>
      </c>
      <c r="T564" t="str">
        <v>U1588A-12</v>
      </c>
      <c r="U564" s="24">
        <v>0.94905094905094911</v>
      </c>
      <c r="V564" s="24">
        <v>0.95238095238095233</v>
      </c>
      <c r="W564" s="29">
        <v>97.2</v>
      </c>
      <c r="X564" s="24">
        <v>9.9399999999999977</v>
      </c>
      <c r="Y564" s="24">
        <v>10.009999999999991</v>
      </c>
      <c r="Z564" s="24">
        <v>106.63356643356643</v>
      </c>
      <c r="AA564" s="24">
        <v>106.69999999999999</v>
      </c>
      <c r="AB564" s="24">
        <v>106.66666666666667</v>
      </c>
      <c r="AC564" s="24">
        <v>106.73333333333332</v>
      </c>
      <c r="AF564" s="24">
        <v>2.5409999999999999</v>
      </c>
      <c r="AG564" s="24">
        <v>109.17456643356643</v>
      </c>
      <c r="AH564" s="24">
        <v>109.24099999999999</v>
      </c>
      <c r="AI564" s="24">
        <v>109.20766666666667</v>
      </c>
      <c r="AJ564" s="24">
        <v>109.27433333333332</v>
      </c>
      <c r="AK564" s="38">
        <v>-3.3100233100242349</v>
      </c>
      <c r="AL564" s="38">
        <v>-3.3333333333331439</v>
      </c>
    </row>
    <row r="565" spans="1:38" x14ac:dyDescent="0.15">
      <c r="A565" t="str">
        <v>U1588B-36-5</v>
      </c>
      <c r="B565">
        <v>212.09</v>
      </c>
      <c r="C565" t="str">
        <v>U1588A-12-CC</v>
      </c>
      <c r="D565" s="31">
        <v>106.74</v>
      </c>
      <c r="E565" s="29">
        <v>40</v>
      </c>
      <c r="F565" s="29">
        <v>47</v>
      </c>
      <c r="G565" s="24">
        <v>107.14</v>
      </c>
      <c r="H565" s="24">
        <v>107.21</v>
      </c>
      <c r="I565" s="24">
        <v>107.14</v>
      </c>
      <c r="J565" s="24">
        <v>107.21</v>
      </c>
      <c r="K565" s="18">
        <v>0</v>
      </c>
      <c r="L565" s="18">
        <v>0</v>
      </c>
      <c r="T565" t="str">
        <v>U1588A-12</v>
      </c>
      <c r="U565" s="24">
        <v>0.94905094905094911</v>
      </c>
      <c r="V565" s="24">
        <v>0.95238095238095233</v>
      </c>
      <c r="W565" s="29">
        <v>97.2</v>
      </c>
      <c r="X565" s="24">
        <v>9.9399999999999977</v>
      </c>
      <c r="Y565" s="24">
        <v>10.009999999999991</v>
      </c>
      <c r="Z565" s="24">
        <v>106.63356643356643</v>
      </c>
      <c r="AA565" s="24">
        <v>106.69999999999999</v>
      </c>
      <c r="AB565" s="24">
        <v>106.66666666666667</v>
      </c>
      <c r="AC565" s="24">
        <v>106.73333333333332</v>
      </c>
      <c r="AF565" s="24">
        <v>2.5409999999999999</v>
      </c>
      <c r="AG565" s="24">
        <v>109.17456643356643</v>
      </c>
      <c r="AH565" s="24">
        <v>109.24099999999999</v>
      </c>
      <c r="AI565" s="24">
        <v>109.20766666666667</v>
      </c>
      <c r="AJ565" s="24">
        <v>109.27433333333332</v>
      </c>
      <c r="AK565" s="38">
        <v>-3.3100233100242349</v>
      </c>
      <c r="AL565" s="38">
        <v>-3.3333333333331439</v>
      </c>
    </row>
    <row r="566" spans="1:38" x14ac:dyDescent="0.15">
      <c r="A566" t="str">
        <v>U1588B-36-CC</v>
      </c>
      <c r="B566">
        <v>212.89</v>
      </c>
      <c r="C566" t="str">
        <v>U1588A-12-CC</v>
      </c>
      <c r="D566" s="31">
        <v>106.74</v>
      </c>
      <c r="E566" s="29">
        <v>40</v>
      </c>
      <c r="F566" s="29">
        <v>47</v>
      </c>
      <c r="G566" s="24">
        <v>107.14</v>
      </c>
      <c r="H566" s="24">
        <v>107.21</v>
      </c>
      <c r="I566" s="24">
        <v>107.14</v>
      </c>
      <c r="J566" s="24">
        <v>107.21</v>
      </c>
      <c r="K566" s="18">
        <v>0</v>
      </c>
      <c r="L566" s="18">
        <v>0</v>
      </c>
      <c r="T566" t="str">
        <v>U1588A-12</v>
      </c>
      <c r="U566" s="24">
        <v>0.94905094905094911</v>
      </c>
      <c r="V566" s="24">
        <v>0.95238095238095233</v>
      </c>
      <c r="W566" s="29">
        <v>97.2</v>
      </c>
      <c r="X566" s="24">
        <v>9.9399999999999977</v>
      </c>
      <c r="Y566" s="24">
        <v>10.009999999999991</v>
      </c>
      <c r="Z566" s="24">
        <v>106.63356643356643</v>
      </c>
      <c r="AA566" s="24">
        <v>106.69999999999999</v>
      </c>
      <c r="AB566" s="24">
        <v>106.66666666666667</v>
      </c>
      <c r="AC566" s="24">
        <v>106.73333333333332</v>
      </c>
      <c r="AF566" s="24">
        <v>2.5409999999999999</v>
      </c>
      <c r="AG566" s="24">
        <v>109.17456643356643</v>
      </c>
      <c r="AH566" s="24">
        <v>109.24099999999999</v>
      </c>
      <c r="AI566" s="24">
        <v>109.20766666666667</v>
      </c>
      <c r="AJ566" s="24">
        <v>109.27433333333332</v>
      </c>
      <c r="AK566" s="38">
        <v>-3.3100233100242349</v>
      </c>
      <c r="AL566" s="38">
        <v>-3.3333333333331439</v>
      </c>
    </row>
    <row r="567" spans="1:38" x14ac:dyDescent="0.15">
      <c r="A567" t="str">
        <v>U1588B-37-1</v>
      </c>
      <c r="B567">
        <v>211</v>
      </c>
      <c r="C567" t="str">
        <v>U1588A-12-CC</v>
      </c>
      <c r="D567" s="31">
        <v>106.74</v>
      </c>
      <c r="E567" s="29">
        <v>40</v>
      </c>
      <c r="F567" s="29">
        <v>47</v>
      </c>
      <c r="G567" s="24">
        <v>107.14</v>
      </c>
      <c r="H567" s="24">
        <v>107.21</v>
      </c>
      <c r="I567" s="24">
        <v>107.14</v>
      </c>
      <c r="J567" s="24">
        <v>107.21</v>
      </c>
      <c r="K567" s="18">
        <v>0</v>
      </c>
      <c r="L567" s="18">
        <v>0</v>
      </c>
      <c r="T567" t="str">
        <v>U1588A-12</v>
      </c>
      <c r="U567" s="24">
        <v>0.94905094905094911</v>
      </c>
      <c r="V567" s="24">
        <v>0.95238095238095233</v>
      </c>
      <c r="W567" s="29">
        <v>97.2</v>
      </c>
      <c r="X567" s="24">
        <v>9.9399999999999977</v>
      </c>
      <c r="Y567" s="24">
        <v>10.009999999999991</v>
      </c>
      <c r="Z567" s="24">
        <v>106.63356643356643</v>
      </c>
      <c r="AA567" s="24">
        <v>106.69999999999999</v>
      </c>
      <c r="AB567" s="24">
        <v>106.66666666666667</v>
      </c>
      <c r="AC567" s="24">
        <v>106.73333333333332</v>
      </c>
      <c r="AF567" s="24">
        <v>2.5409999999999999</v>
      </c>
      <c r="AG567" s="24">
        <v>109.17456643356643</v>
      </c>
      <c r="AH567" s="24">
        <v>109.24099999999999</v>
      </c>
      <c r="AI567" s="24">
        <v>109.20766666666667</v>
      </c>
      <c r="AJ567" s="24">
        <v>109.27433333333332</v>
      </c>
      <c r="AK567" s="38">
        <v>-3.3100233100242349</v>
      </c>
      <c r="AL567" s="38">
        <v>-3.3333333333331439</v>
      </c>
    </row>
    <row r="568" spans="1:38" x14ac:dyDescent="0.15">
      <c r="A568" t="str">
        <v>U1588B-37-2</v>
      </c>
      <c r="B568">
        <v>212.5</v>
      </c>
      <c r="C568" t="str">
        <v>U1588A-12-CC</v>
      </c>
      <c r="D568" s="31">
        <v>106.74</v>
      </c>
      <c r="E568" s="29">
        <v>40</v>
      </c>
      <c r="F568" s="29">
        <v>47</v>
      </c>
      <c r="G568" s="24">
        <v>107.14</v>
      </c>
      <c r="H568" s="24">
        <v>107.21</v>
      </c>
      <c r="I568" s="24">
        <v>107.14</v>
      </c>
      <c r="J568" s="24">
        <v>107.21</v>
      </c>
      <c r="K568" s="18">
        <v>0</v>
      </c>
      <c r="L568" s="18">
        <v>0</v>
      </c>
      <c r="T568" t="str">
        <v>U1588A-12</v>
      </c>
      <c r="U568" s="24">
        <v>0.94905094905094911</v>
      </c>
      <c r="V568" s="24">
        <v>0.95238095238095233</v>
      </c>
      <c r="W568" s="29">
        <v>97.2</v>
      </c>
      <c r="X568" s="24">
        <v>9.9399999999999977</v>
      </c>
      <c r="Y568" s="24">
        <v>10.009999999999991</v>
      </c>
      <c r="Z568" s="24">
        <v>106.63356643356643</v>
      </c>
      <c r="AA568" s="24">
        <v>106.69999999999999</v>
      </c>
      <c r="AB568" s="24">
        <v>106.66666666666667</v>
      </c>
      <c r="AC568" s="24">
        <v>106.73333333333332</v>
      </c>
      <c r="AF568" s="24">
        <v>2.5409999999999999</v>
      </c>
      <c r="AG568" s="24">
        <v>109.17456643356643</v>
      </c>
      <c r="AH568" s="24">
        <v>109.24099999999999</v>
      </c>
      <c r="AI568" s="24">
        <v>109.20766666666667</v>
      </c>
      <c r="AJ568" s="24">
        <v>109.27433333333332</v>
      </c>
      <c r="AK568" s="38">
        <v>-3.3100233100242349</v>
      </c>
      <c r="AL568" s="38">
        <v>-3.3333333333331439</v>
      </c>
    </row>
    <row r="569" spans="1:38" x14ac:dyDescent="0.15">
      <c r="A569" t="str">
        <v>U1588B-37-3</v>
      </c>
      <c r="B569">
        <v>213.99</v>
      </c>
      <c r="C569" t="str">
        <v>U1588A-12-CC</v>
      </c>
      <c r="D569" s="31">
        <v>106.74</v>
      </c>
      <c r="E569" s="29">
        <v>40</v>
      </c>
      <c r="F569" s="29">
        <v>47</v>
      </c>
      <c r="G569" s="24">
        <v>107.14</v>
      </c>
      <c r="H569" s="24">
        <v>107.21</v>
      </c>
      <c r="I569" s="24">
        <v>107.14</v>
      </c>
      <c r="J569" s="24">
        <v>107.21</v>
      </c>
      <c r="K569" s="18">
        <v>0</v>
      </c>
      <c r="L569" s="18">
        <v>0</v>
      </c>
      <c r="T569" t="str">
        <v>U1588A-12</v>
      </c>
      <c r="U569" s="24">
        <v>0.94905094905094911</v>
      </c>
      <c r="V569" s="24">
        <v>0.95238095238095233</v>
      </c>
      <c r="W569" s="29">
        <v>97.2</v>
      </c>
      <c r="X569" s="24">
        <v>9.9399999999999977</v>
      </c>
      <c r="Y569" s="24">
        <v>10.009999999999991</v>
      </c>
      <c r="Z569" s="24">
        <v>106.63356643356643</v>
      </c>
      <c r="AA569" s="24">
        <v>106.69999999999999</v>
      </c>
      <c r="AB569" s="24">
        <v>106.66666666666667</v>
      </c>
      <c r="AC569" s="24">
        <v>106.73333333333332</v>
      </c>
      <c r="AF569" s="24">
        <v>2.5409999999999999</v>
      </c>
      <c r="AG569" s="24">
        <v>109.17456643356643</v>
      </c>
      <c r="AH569" s="24">
        <v>109.24099999999999</v>
      </c>
      <c r="AI569" s="24">
        <v>109.20766666666667</v>
      </c>
      <c r="AJ569" s="24">
        <v>109.27433333333332</v>
      </c>
      <c r="AK569" s="38">
        <v>-3.3100233100242349</v>
      </c>
      <c r="AL569" s="38">
        <v>-3.3333333333331439</v>
      </c>
    </row>
    <row r="570" spans="1:38" x14ac:dyDescent="0.15">
      <c r="A570" t="str">
        <v>U1588B-37-4</v>
      </c>
      <c r="B570">
        <v>215.49</v>
      </c>
      <c r="C570" t="str">
        <v>U1588A-12-CC</v>
      </c>
      <c r="D570" s="31">
        <v>106.74</v>
      </c>
      <c r="E570" s="29">
        <v>40</v>
      </c>
      <c r="F570" s="29">
        <v>47</v>
      </c>
      <c r="G570" s="24">
        <v>107.14</v>
      </c>
      <c r="H570" s="24">
        <v>107.21</v>
      </c>
      <c r="I570" s="24">
        <v>107.14</v>
      </c>
      <c r="J570" s="24">
        <v>107.21</v>
      </c>
      <c r="K570" s="18">
        <v>0</v>
      </c>
      <c r="L570" s="18">
        <v>0</v>
      </c>
      <c r="T570" t="str">
        <v>U1588A-12</v>
      </c>
      <c r="U570" s="24">
        <v>0.94905094905094911</v>
      </c>
      <c r="V570" s="24">
        <v>0.95238095238095233</v>
      </c>
      <c r="W570" s="29">
        <v>97.2</v>
      </c>
      <c r="X570" s="24">
        <v>9.9399999999999977</v>
      </c>
      <c r="Y570" s="24">
        <v>10.009999999999991</v>
      </c>
      <c r="Z570" s="24">
        <v>106.63356643356643</v>
      </c>
      <c r="AA570" s="24">
        <v>106.69999999999999</v>
      </c>
      <c r="AB570" s="24">
        <v>106.66666666666667</v>
      </c>
      <c r="AC570" s="24">
        <v>106.73333333333332</v>
      </c>
      <c r="AF570" s="24">
        <v>2.5409999999999999</v>
      </c>
      <c r="AG570" s="24">
        <v>109.17456643356643</v>
      </c>
      <c r="AH570" s="24">
        <v>109.24099999999999</v>
      </c>
      <c r="AI570" s="24">
        <v>109.20766666666667</v>
      </c>
      <c r="AJ570" s="24">
        <v>109.27433333333332</v>
      </c>
      <c r="AK570" s="38">
        <v>-3.3100233100242349</v>
      </c>
      <c r="AL570" s="38">
        <v>-3.3333333333331439</v>
      </c>
    </row>
    <row r="571" spans="1:38" x14ac:dyDescent="0.15">
      <c r="A571" t="str">
        <v>U1588B-37-5</v>
      </c>
      <c r="B571">
        <v>216.98</v>
      </c>
      <c r="C571" t="str">
        <v>U1588A-13-1</v>
      </c>
      <c r="D571" s="31">
        <v>106.7</v>
      </c>
      <c r="E571" s="29">
        <v>75</v>
      </c>
      <c r="F571" s="29">
        <v>75</v>
      </c>
      <c r="G571" s="24">
        <v>107.45</v>
      </c>
      <c r="H571" s="24">
        <v>107.45</v>
      </c>
      <c r="I571" s="24">
        <v>107.45</v>
      </c>
      <c r="J571" s="24">
        <v>107.45</v>
      </c>
      <c r="K571" s="18">
        <v>0</v>
      </c>
      <c r="L571" s="18">
        <v>0</v>
      </c>
      <c r="T571" t="str">
        <v>U1588A-13</v>
      </c>
      <c r="U571" s="24">
        <v>1</v>
      </c>
      <c r="V571" s="24">
        <v>1</v>
      </c>
      <c r="W571" s="29">
        <v>106.7</v>
      </c>
      <c r="X571" s="24">
        <v>0.75</v>
      </c>
      <c r="Y571" s="24">
        <v>0.75</v>
      </c>
      <c r="Z571" s="24">
        <v>107.45</v>
      </c>
      <c r="AA571" s="24">
        <v>107.45</v>
      </c>
      <c r="AB571" s="24">
        <v>107.45</v>
      </c>
      <c r="AC571" s="24">
        <v>107.45</v>
      </c>
      <c r="AF571" s="24">
        <v>2.9329999999999998</v>
      </c>
      <c r="AG571" s="24">
        <v>110.38300000000001</v>
      </c>
      <c r="AH571" s="24">
        <v>110.38300000000001</v>
      </c>
      <c r="AI571" s="24">
        <v>110.38300000000001</v>
      </c>
      <c r="AJ571" s="24">
        <v>110.38300000000001</v>
      </c>
      <c r="AK571" s="38">
        <v>0</v>
      </c>
      <c r="AL571" s="38">
        <v>0</v>
      </c>
    </row>
    <row r="572" spans="1:38" x14ac:dyDescent="0.15">
      <c r="A572" t="str">
        <v>U1588B-37-CC</v>
      </c>
      <c r="B572">
        <v>218.38</v>
      </c>
      <c r="C572" t="str">
        <v>U1588A-13-2</v>
      </c>
      <c r="D572" s="31">
        <v>107.91</v>
      </c>
      <c r="E572" s="29">
        <v>75</v>
      </c>
      <c r="F572" s="29">
        <v>75</v>
      </c>
      <c r="G572" s="24">
        <v>108.66</v>
      </c>
      <c r="H572" s="24">
        <v>108.66</v>
      </c>
      <c r="I572" s="24">
        <v>108.66</v>
      </c>
      <c r="J572" s="24">
        <v>108.66</v>
      </c>
      <c r="K572" s="18">
        <v>0</v>
      </c>
      <c r="L572" s="18">
        <v>0</v>
      </c>
      <c r="T572" t="str">
        <v>U1588A-13</v>
      </c>
      <c r="U572" s="24">
        <v>1</v>
      </c>
      <c r="V572" s="24">
        <v>1</v>
      </c>
      <c r="W572" s="29">
        <v>106.7</v>
      </c>
      <c r="X572" s="24">
        <v>1.9599999999999937</v>
      </c>
      <c r="Y572" s="24">
        <v>1.9599999999999937</v>
      </c>
      <c r="Z572" s="24">
        <v>108.66</v>
      </c>
      <c r="AA572" s="24">
        <v>108.66</v>
      </c>
      <c r="AB572" s="24">
        <v>108.66</v>
      </c>
      <c r="AC572" s="24">
        <v>108.66</v>
      </c>
      <c r="AF572" s="24">
        <v>2.9329999999999998</v>
      </c>
      <c r="AG572" s="24">
        <v>111.59299999999999</v>
      </c>
      <c r="AH572" s="24">
        <v>111.59299999999999</v>
      </c>
      <c r="AI572" s="24">
        <v>111.59299999999999</v>
      </c>
      <c r="AJ572" s="24">
        <v>111.59299999999999</v>
      </c>
      <c r="AK572" s="38">
        <v>0</v>
      </c>
      <c r="AL572" s="38">
        <v>0</v>
      </c>
    </row>
    <row r="573" spans="1:38" x14ac:dyDescent="0.15">
      <c r="A573" t="str">
        <v>U1588B-38-1</v>
      </c>
      <c r="B573">
        <v>215.8</v>
      </c>
      <c r="C573" t="str">
        <v>U1588A-13-3</v>
      </c>
      <c r="D573" s="31">
        <v>109.1</v>
      </c>
      <c r="E573" s="29">
        <v>75</v>
      </c>
      <c r="F573" s="29">
        <v>75</v>
      </c>
      <c r="G573" s="24">
        <v>109.85</v>
      </c>
      <c r="H573" s="24">
        <v>109.85</v>
      </c>
      <c r="I573" s="24">
        <v>109.85</v>
      </c>
      <c r="J573" s="24">
        <v>109.85</v>
      </c>
      <c r="K573" s="18">
        <v>0</v>
      </c>
      <c r="L573" s="18">
        <v>0</v>
      </c>
      <c r="T573" t="str">
        <v>U1588A-13</v>
      </c>
      <c r="U573" s="24">
        <v>1</v>
      </c>
      <c r="V573" s="24">
        <v>1</v>
      </c>
      <c r="W573" s="29">
        <v>106.7</v>
      </c>
      <c r="X573" s="24">
        <v>3.1499999999999915</v>
      </c>
      <c r="Y573" s="24">
        <v>3.1499999999999915</v>
      </c>
      <c r="Z573" s="24">
        <v>109.85</v>
      </c>
      <c r="AA573" s="24">
        <v>109.85</v>
      </c>
      <c r="AB573" s="24">
        <v>109.85</v>
      </c>
      <c r="AC573" s="24">
        <v>109.85</v>
      </c>
      <c r="AF573" s="24">
        <v>2.9329999999999998</v>
      </c>
      <c r="AG573" s="24">
        <v>112.78299999999999</v>
      </c>
      <c r="AH573" s="24">
        <v>112.78299999999999</v>
      </c>
      <c r="AI573" s="24">
        <v>112.78299999999999</v>
      </c>
      <c r="AJ573" s="24">
        <v>112.78299999999999</v>
      </c>
      <c r="AK573" s="38">
        <v>0</v>
      </c>
      <c r="AL573" s="38">
        <v>0</v>
      </c>
    </row>
    <row r="574" spans="1:38" x14ac:dyDescent="0.15">
      <c r="A574" t="str">
        <v>U1588B-38-2</v>
      </c>
      <c r="B574">
        <v>217.26</v>
      </c>
      <c r="C574" t="str">
        <v>U1588A-13-4</v>
      </c>
      <c r="D574" s="31">
        <v>110.46</v>
      </c>
      <c r="E574" s="29">
        <v>24</v>
      </c>
      <c r="F574" s="29">
        <v>25</v>
      </c>
      <c r="G574" s="24">
        <v>110.69999999999999</v>
      </c>
      <c r="H574" s="24">
        <v>110.71</v>
      </c>
      <c r="I574" s="24">
        <v>110.7</v>
      </c>
      <c r="J574" s="24">
        <v>110.71</v>
      </c>
      <c r="K574" s="18">
        <v>1.4210854715202004E-14</v>
      </c>
      <c r="L574" s="18">
        <v>0</v>
      </c>
      <c r="T574" t="str">
        <v>U1588A-13</v>
      </c>
      <c r="U574" s="24">
        <v>1</v>
      </c>
      <c r="V574" s="24">
        <v>1</v>
      </c>
      <c r="W574" s="29">
        <v>106.7</v>
      </c>
      <c r="X574" s="24">
        <v>4</v>
      </c>
      <c r="Y574" s="24">
        <v>4.0099999999999909</v>
      </c>
      <c r="Z574" s="24">
        <v>110.7</v>
      </c>
      <c r="AA574" s="24">
        <v>110.71</v>
      </c>
      <c r="AB574" s="24">
        <v>110.7</v>
      </c>
      <c r="AC574" s="24">
        <v>110.71</v>
      </c>
      <c r="AF574" s="24">
        <v>2.9329999999999998</v>
      </c>
      <c r="AG574" s="24">
        <v>113.63300000000001</v>
      </c>
      <c r="AH574" s="24">
        <v>113.643</v>
      </c>
      <c r="AI574" s="24">
        <v>113.63300000000001</v>
      </c>
      <c r="AJ574" s="24">
        <v>113.643</v>
      </c>
      <c r="AK574" s="38">
        <v>0</v>
      </c>
      <c r="AL574" s="38">
        <v>0</v>
      </c>
    </row>
    <row r="575" spans="1:38" x14ac:dyDescent="0.15">
      <c r="A575" t="str">
        <v>U1588B-38-3</v>
      </c>
      <c r="B575">
        <v>218.71</v>
      </c>
      <c r="C575" t="str">
        <v>U1588A-13-4</v>
      </c>
      <c r="D575" s="31">
        <v>110.46</v>
      </c>
      <c r="E575" s="29">
        <v>24</v>
      </c>
      <c r="F575" s="29">
        <v>24</v>
      </c>
      <c r="G575" s="24">
        <v>110.69999999999999</v>
      </c>
      <c r="H575" s="24">
        <v>110.69999999999999</v>
      </c>
      <c r="I575" s="24">
        <v>110.7</v>
      </c>
      <c r="J575" s="24">
        <v>110.7</v>
      </c>
      <c r="K575" s="18">
        <v>1.4210854715202004E-14</v>
      </c>
      <c r="L575" s="18">
        <v>1.4210854715202004E-14</v>
      </c>
      <c r="T575" t="str">
        <v>U1588A-13</v>
      </c>
      <c r="U575" s="24">
        <v>1</v>
      </c>
      <c r="V575" s="24">
        <v>1</v>
      </c>
      <c r="W575" s="29">
        <v>106.7</v>
      </c>
      <c r="X575" s="24">
        <v>4</v>
      </c>
      <c r="Y575" s="24">
        <v>4</v>
      </c>
      <c r="Z575" s="24">
        <v>110.7</v>
      </c>
      <c r="AA575" s="24">
        <v>110.7</v>
      </c>
      <c r="AB575" s="24">
        <v>110.7</v>
      </c>
      <c r="AC575" s="24">
        <v>110.7</v>
      </c>
      <c r="AF575" s="24">
        <v>2.9329999999999998</v>
      </c>
      <c r="AG575" s="24">
        <v>113.63300000000001</v>
      </c>
      <c r="AH575" s="24">
        <v>113.63300000000001</v>
      </c>
      <c r="AI575" s="24">
        <v>113.63300000000001</v>
      </c>
      <c r="AJ575" s="24">
        <v>113.63300000000001</v>
      </c>
      <c r="AK575" s="38">
        <v>0</v>
      </c>
      <c r="AL575" s="38">
        <v>0</v>
      </c>
    </row>
    <row r="576" spans="1:38" x14ac:dyDescent="0.15">
      <c r="A576" t="str">
        <v>U1588B-38-4</v>
      </c>
      <c r="B576">
        <v>220.17</v>
      </c>
      <c r="C576" t="str">
        <v>U1588A-13-4</v>
      </c>
      <c r="D576" s="31">
        <v>110.46</v>
      </c>
      <c r="E576" s="29">
        <v>75</v>
      </c>
      <c r="F576" s="29">
        <v>75</v>
      </c>
      <c r="G576" s="24">
        <v>111.21</v>
      </c>
      <c r="H576" s="24">
        <v>111.21</v>
      </c>
      <c r="I576" s="24">
        <v>111.21</v>
      </c>
      <c r="J576" s="24">
        <v>111.21</v>
      </c>
      <c r="K576" s="18">
        <v>0</v>
      </c>
      <c r="L576" s="18">
        <v>0</v>
      </c>
      <c r="T576" t="str">
        <v>U1588A-13</v>
      </c>
      <c r="U576" s="24">
        <v>1</v>
      </c>
      <c r="V576" s="24">
        <v>1</v>
      </c>
      <c r="W576" s="29">
        <v>106.7</v>
      </c>
      <c r="X576" s="24">
        <v>4.5099999999999909</v>
      </c>
      <c r="Y576" s="24">
        <v>4.5099999999999909</v>
      </c>
      <c r="Z576" s="24">
        <v>111.21</v>
      </c>
      <c r="AA576" s="24">
        <v>111.21</v>
      </c>
      <c r="AB576" s="24">
        <v>111.21</v>
      </c>
      <c r="AC576" s="24">
        <v>111.21</v>
      </c>
      <c r="AF576" s="24">
        <v>2.9329999999999998</v>
      </c>
      <c r="AG576" s="24">
        <v>114.143</v>
      </c>
      <c r="AH576" s="24">
        <v>114.143</v>
      </c>
      <c r="AI576" s="24">
        <v>114.143</v>
      </c>
      <c r="AJ576" s="24">
        <v>114.143</v>
      </c>
      <c r="AK576" s="38">
        <v>0</v>
      </c>
      <c r="AL576" s="38">
        <v>0</v>
      </c>
    </row>
    <row r="577" spans="1:38" x14ac:dyDescent="0.15">
      <c r="A577" t="str">
        <v>U1588B-38-5</v>
      </c>
      <c r="B577">
        <v>221.63</v>
      </c>
      <c r="C577" t="str">
        <v>U1588A-13-5</v>
      </c>
      <c r="D577" s="31">
        <v>111.66</v>
      </c>
      <c r="E577" s="29">
        <v>59</v>
      </c>
      <c r="F577" s="29">
        <v>61</v>
      </c>
      <c r="G577" s="24">
        <v>112.25</v>
      </c>
      <c r="H577" s="24">
        <v>112.27</v>
      </c>
      <c r="I577" s="24">
        <v>112.25</v>
      </c>
      <c r="J577" s="24">
        <v>112.27</v>
      </c>
      <c r="K577" s="18">
        <v>0</v>
      </c>
      <c r="L577" s="18">
        <v>0</v>
      </c>
      <c r="T577" t="str">
        <v>U1588A-13</v>
      </c>
      <c r="U577" s="24">
        <v>1</v>
      </c>
      <c r="V577" s="24">
        <v>1</v>
      </c>
      <c r="W577" s="29">
        <v>106.7</v>
      </c>
      <c r="X577" s="24">
        <v>5.5499999999999972</v>
      </c>
      <c r="Y577" s="24">
        <v>5.5699999999999932</v>
      </c>
      <c r="Z577" s="24">
        <v>112.25</v>
      </c>
      <c r="AA577" s="24">
        <v>112.27</v>
      </c>
      <c r="AB577" s="24">
        <v>112.25</v>
      </c>
      <c r="AC577" s="24">
        <v>112.27</v>
      </c>
      <c r="AF577" s="24">
        <v>2.9329999999999998</v>
      </c>
      <c r="AG577" s="24">
        <v>115.18299999999999</v>
      </c>
      <c r="AH577" s="24">
        <v>115.203</v>
      </c>
      <c r="AI577" s="24">
        <v>115.18299999999999</v>
      </c>
      <c r="AJ577" s="24">
        <v>115.203</v>
      </c>
      <c r="AK577" s="38">
        <v>0</v>
      </c>
      <c r="AL577" s="38">
        <v>0</v>
      </c>
    </row>
    <row r="578" spans="1:38" x14ac:dyDescent="0.15">
      <c r="A578" t="str">
        <v>U1588B-38-CC</v>
      </c>
      <c r="B578">
        <v>222.49</v>
      </c>
      <c r="C578" t="str">
        <v>U1588A-13-5</v>
      </c>
      <c r="D578" s="31">
        <v>111.66</v>
      </c>
      <c r="E578" s="29">
        <v>75</v>
      </c>
      <c r="F578" s="29">
        <v>75</v>
      </c>
      <c r="G578" s="24">
        <v>112.41</v>
      </c>
      <c r="H578" s="24">
        <v>112.41</v>
      </c>
      <c r="I578" s="24">
        <v>112.41</v>
      </c>
      <c r="J578" s="24">
        <v>112.41</v>
      </c>
      <c r="K578" s="18">
        <v>0</v>
      </c>
      <c r="L578" s="18">
        <v>0</v>
      </c>
      <c r="T578" t="str">
        <v>U1588A-13</v>
      </c>
      <c r="U578" s="24">
        <v>1</v>
      </c>
      <c r="V578" s="24">
        <v>1</v>
      </c>
      <c r="W578" s="29">
        <v>106.7</v>
      </c>
      <c r="X578" s="24">
        <v>5.7099999999999937</v>
      </c>
      <c r="Y578" s="24">
        <v>5.7099999999999937</v>
      </c>
      <c r="Z578" s="24">
        <v>112.41</v>
      </c>
      <c r="AA578" s="24">
        <v>112.41</v>
      </c>
      <c r="AB578" s="24">
        <v>112.41</v>
      </c>
      <c r="AC578" s="24">
        <v>112.41</v>
      </c>
      <c r="AF578" s="24">
        <v>2.9329999999999998</v>
      </c>
      <c r="AG578" s="24">
        <v>115.34299999999999</v>
      </c>
      <c r="AH578" s="24">
        <v>115.34299999999999</v>
      </c>
      <c r="AI578" s="24">
        <v>115.34299999999999</v>
      </c>
      <c r="AJ578" s="24">
        <v>115.34299999999999</v>
      </c>
      <c r="AK578" s="38">
        <v>0</v>
      </c>
      <c r="AL578" s="38">
        <v>0</v>
      </c>
    </row>
    <row r="579" spans="1:38" x14ac:dyDescent="0.15">
      <c r="A579" t="str">
        <v>U1588B-39-1</v>
      </c>
      <c r="B579">
        <v>220.7</v>
      </c>
      <c r="C579" t="str">
        <v>U1588A-13-5</v>
      </c>
      <c r="D579" s="31">
        <v>111.66</v>
      </c>
      <c r="E579" s="29">
        <v>78</v>
      </c>
      <c r="F579" s="29">
        <v>80</v>
      </c>
      <c r="G579" s="24">
        <v>112.44</v>
      </c>
      <c r="H579" s="24">
        <v>112.46</v>
      </c>
      <c r="I579" s="24">
        <v>112.44</v>
      </c>
      <c r="J579" s="24">
        <v>112.46</v>
      </c>
      <c r="K579" s="18">
        <v>0</v>
      </c>
      <c r="L579" s="18">
        <v>0</v>
      </c>
      <c r="T579" t="str">
        <v>U1588A-13</v>
      </c>
      <c r="U579" s="24">
        <v>1</v>
      </c>
      <c r="V579" s="24">
        <v>1</v>
      </c>
      <c r="W579" s="29">
        <v>106.7</v>
      </c>
      <c r="X579" s="24">
        <v>5.7399999999999949</v>
      </c>
      <c r="Y579" s="24">
        <v>5.7599999999999909</v>
      </c>
      <c r="Z579" s="24">
        <v>112.44</v>
      </c>
      <c r="AA579" s="24">
        <v>112.46</v>
      </c>
      <c r="AB579" s="24">
        <v>112.44</v>
      </c>
      <c r="AC579" s="24">
        <v>112.46</v>
      </c>
      <c r="AF579" s="24">
        <v>2.9329999999999998</v>
      </c>
      <c r="AG579" s="24">
        <v>115.37299999999999</v>
      </c>
      <c r="AH579" s="24">
        <v>115.393</v>
      </c>
      <c r="AI579" s="24">
        <v>115.37299999999999</v>
      </c>
      <c r="AJ579" s="24">
        <v>115.393</v>
      </c>
      <c r="AK579" s="38">
        <v>0</v>
      </c>
      <c r="AL579" s="38">
        <v>0</v>
      </c>
    </row>
    <row r="580" spans="1:38" x14ac:dyDescent="0.15">
      <c r="A580" t="str">
        <v>U1588B-39-2</v>
      </c>
      <c r="B580">
        <v>222.19</v>
      </c>
      <c r="C580" t="str">
        <v>U1588A-13-6</v>
      </c>
      <c r="D580" s="31">
        <v>113.16</v>
      </c>
      <c r="E580" s="29">
        <v>40</v>
      </c>
      <c r="F580" s="29">
        <v>41</v>
      </c>
      <c r="G580" s="24">
        <v>113.56</v>
      </c>
      <c r="H580" s="24">
        <v>113.57</v>
      </c>
      <c r="I580" s="24">
        <v>113.56</v>
      </c>
      <c r="J580" s="24">
        <v>113.57</v>
      </c>
      <c r="K580" s="18">
        <v>0</v>
      </c>
      <c r="L580" s="18">
        <v>0</v>
      </c>
      <c r="T580" t="str">
        <v>U1588A-13</v>
      </c>
      <c r="U580" s="24">
        <v>1</v>
      </c>
      <c r="V580" s="24">
        <v>1</v>
      </c>
      <c r="W580" s="29">
        <v>106.7</v>
      </c>
      <c r="X580" s="24">
        <v>6.8599999999999994</v>
      </c>
      <c r="Y580" s="24">
        <v>6.8699999999999903</v>
      </c>
      <c r="Z580" s="24">
        <v>113.56</v>
      </c>
      <c r="AA580" s="24">
        <v>113.57</v>
      </c>
      <c r="AB580" s="24">
        <v>113.56</v>
      </c>
      <c r="AC580" s="24">
        <v>113.57</v>
      </c>
      <c r="AF580" s="24">
        <v>2.9329999999999998</v>
      </c>
      <c r="AG580" s="24">
        <v>116.49299999999999</v>
      </c>
      <c r="AH580" s="24">
        <v>116.50299999999999</v>
      </c>
      <c r="AI580" s="24">
        <v>116.49299999999999</v>
      </c>
      <c r="AJ580" s="24">
        <v>116.50299999999999</v>
      </c>
      <c r="AK580" s="38">
        <v>0</v>
      </c>
      <c r="AL580" s="38">
        <v>0</v>
      </c>
    </row>
    <row r="581" spans="1:38" x14ac:dyDescent="0.15">
      <c r="A581" t="str">
        <v>U1588B-39-3</v>
      </c>
      <c r="B581">
        <v>223.69</v>
      </c>
      <c r="C581" t="str">
        <v>U1588A-13-6</v>
      </c>
      <c r="D581" s="31">
        <v>113.16</v>
      </c>
      <c r="E581" s="29">
        <v>40</v>
      </c>
      <c r="F581" s="29">
        <v>40</v>
      </c>
      <c r="G581" s="24">
        <v>113.56</v>
      </c>
      <c r="H581" s="24">
        <v>113.56</v>
      </c>
      <c r="I581" s="24">
        <v>113.56</v>
      </c>
      <c r="J581" s="24">
        <v>113.56</v>
      </c>
      <c r="K581" s="18">
        <v>0</v>
      </c>
      <c r="L581" s="18">
        <v>0</v>
      </c>
      <c r="T581" t="str">
        <v>U1588A-13</v>
      </c>
      <c r="U581" s="24">
        <v>1</v>
      </c>
      <c r="V581" s="24">
        <v>1</v>
      </c>
      <c r="W581" s="29">
        <v>106.7</v>
      </c>
      <c r="X581" s="24">
        <v>6.8599999999999994</v>
      </c>
      <c r="Y581" s="24">
        <v>6.8599999999999994</v>
      </c>
      <c r="Z581" s="24">
        <v>113.56</v>
      </c>
      <c r="AA581" s="24">
        <v>113.56</v>
      </c>
      <c r="AB581" s="24">
        <v>113.56</v>
      </c>
      <c r="AC581" s="24">
        <v>113.56</v>
      </c>
      <c r="AF581" s="24">
        <v>2.9329999999999998</v>
      </c>
      <c r="AG581" s="24">
        <v>116.49299999999999</v>
      </c>
      <c r="AH581" s="24">
        <v>116.49299999999999</v>
      </c>
      <c r="AI581" s="24">
        <v>116.49299999999999</v>
      </c>
      <c r="AJ581" s="24">
        <v>116.49299999999999</v>
      </c>
      <c r="AK581" s="38">
        <v>0</v>
      </c>
      <c r="AL581" s="38">
        <v>0</v>
      </c>
    </row>
    <row r="582" spans="1:38" x14ac:dyDescent="0.15">
      <c r="A582" t="str">
        <v>U1588B-39-4</v>
      </c>
      <c r="B582">
        <v>225.18</v>
      </c>
      <c r="C582" t="str">
        <v>U1588A-13-6</v>
      </c>
      <c r="D582" s="31">
        <v>113.16</v>
      </c>
      <c r="E582" s="29">
        <v>40</v>
      </c>
      <c r="F582" s="29">
        <v>41</v>
      </c>
      <c r="G582" s="24">
        <v>113.56</v>
      </c>
      <c r="H582" s="24">
        <v>113.57</v>
      </c>
      <c r="I582" s="24">
        <v>113.56</v>
      </c>
      <c r="J582" s="24">
        <v>113.57</v>
      </c>
      <c r="K582" s="18">
        <v>0</v>
      </c>
      <c r="L582" s="18">
        <v>0</v>
      </c>
      <c r="T582" t="str">
        <v>U1588A-13</v>
      </c>
      <c r="U582" s="24">
        <v>1</v>
      </c>
      <c r="V582" s="24">
        <v>1</v>
      </c>
      <c r="W582" s="29">
        <v>106.7</v>
      </c>
      <c r="X582" s="24">
        <v>6.8599999999999994</v>
      </c>
      <c r="Y582" s="24">
        <v>6.8699999999999903</v>
      </c>
      <c r="Z582" s="24">
        <v>113.56</v>
      </c>
      <c r="AA582" s="24">
        <v>113.57</v>
      </c>
      <c r="AB582" s="24">
        <v>113.56</v>
      </c>
      <c r="AC582" s="24">
        <v>113.57</v>
      </c>
      <c r="AF582" s="24">
        <v>2.9329999999999998</v>
      </c>
      <c r="AG582" s="24">
        <v>116.49299999999999</v>
      </c>
      <c r="AH582" s="24">
        <v>116.50299999999999</v>
      </c>
      <c r="AI582" s="24">
        <v>116.49299999999999</v>
      </c>
      <c r="AJ582" s="24">
        <v>116.50299999999999</v>
      </c>
      <c r="AK582" s="38">
        <v>0</v>
      </c>
      <c r="AL582" s="38">
        <v>0</v>
      </c>
    </row>
    <row r="583" spans="1:38" x14ac:dyDescent="0.15">
      <c r="A583" t="str">
        <v>U1588B-39-5</v>
      </c>
      <c r="B583">
        <v>226.68</v>
      </c>
      <c r="C583" t="str">
        <v>U1588A-13-6</v>
      </c>
      <c r="D583" s="31">
        <v>113.16</v>
      </c>
      <c r="E583" s="29">
        <v>75</v>
      </c>
      <c r="F583" s="29">
        <v>75</v>
      </c>
      <c r="G583" s="24">
        <v>113.91</v>
      </c>
      <c r="H583" s="24">
        <v>113.91</v>
      </c>
      <c r="I583" s="24">
        <v>113.91</v>
      </c>
      <c r="J583" s="24">
        <v>113.91</v>
      </c>
      <c r="K583" s="18">
        <v>0</v>
      </c>
      <c r="L583" s="18">
        <v>0</v>
      </c>
      <c r="T583" t="str">
        <v>U1588A-13</v>
      </c>
      <c r="U583" s="24">
        <v>1</v>
      </c>
      <c r="V583" s="24">
        <v>1</v>
      </c>
      <c r="W583" s="29">
        <v>106.7</v>
      </c>
      <c r="X583" s="24">
        <v>7.2099999999999937</v>
      </c>
      <c r="Y583" s="24">
        <v>7.2099999999999937</v>
      </c>
      <c r="Z583" s="24">
        <v>113.91</v>
      </c>
      <c r="AA583" s="24">
        <v>113.91</v>
      </c>
      <c r="AB583" s="24">
        <v>113.91</v>
      </c>
      <c r="AC583" s="24">
        <v>113.91</v>
      </c>
      <c r="AF583" s="24">
        <v>2.9329999999999998</v>
      </c>
      <c r="AG583" s="24">
        <v>116.84299999999999</v>
      </c>
      <c r="AH583" s="24">
        <v>116.84299999999999</v>
      </c>
      <c r="AI583" s="24">
        <v>116.84299999999999</v>
      </c>
      <c r="AJ583" s="24">
        <v>116.84299999999999</v>
      </c>
      <c r="AK583" s="38">
        <v>0</v>
      </c>
      <c r="AL583" s="38">
        <v>0</v>
      </c>
    </row>
    <row r="584" spans="1:38" x14ac:dyDescent="0.15">
      <c r="A584" t="str">
        <v>U1588B-39-CC</v>
      </c>
      <c r="B584">
        <v>227.87</v>
      </c>
      <c r="C584" t="str">
        <v>U1588A-13-6</v>
      </c>
      <c r="D584" s="31">
        <v>113.16</v>
      </c>
      <c r="E584" s="29">
        <v>136</v>
      </c>
      <c r="F584" s="29">
        <v>141</v>
      </c>
      <c r="G584" s="24">
        <v>114.52</v>
      </c>
      <c r="H584" s="24">
        <v>114.57</v>
      </c>
      <c r="I584" s="24">
        <v>114.52</v>
      </c>
      <c r="J584" s="24">
        <v>114.57</v>
      </c>
      <c r="K584" s="18">
        <v>0</v>
      </c>
      <c r="L584" s="18">
        <v>0</v>
      </c>
      <c r="T584" t="str">
        <v>U1588A-13</v>
      </c>
      <c r="U584" s="24">
        <v>1</v>
      </c>
      <c r="V584" s="24">
        <v>1</v>
      </c>
      <c r="W584" s="29">
        <v>106.7</v>
      </c>
      <c r="X584" s="24">
        <v>7.8199999999999932</v>
      </c>
      <c r="Y584" s="24">
        <v>7.8699999999999903</v>
      </c>
      <c r="Z584" s="24">
        <v>114.52</v>
      </c>
      <c r="AA584" s="24">
        <v>114.57</v>
      </c>
      <c r="AB584" s="24">
        <v>114.52</v>
      </c>
      <c r="AC584" s="24">
        <v>114.57</v>
      </c>
      <c r="AF584" s="24">
        <v>2.9329999999999998</v>
      </c>
      <c r="AG584" s="24">
        <v>117.453</v>
      </c>
      <c r="AH584" s="24">
        <v>117.50299999999999</v>
      </c>
      <c r="AI584" s="24">
        <v>117.453</v>
      </c>
      <c r="AJ584" s="24">
        <v>117.50299999999999</v>
      </c>
      <c r="AK584" s="38">
        <v>0</v>
      </c>
      <c r="AL584" s="38">
        <v>0</v>
      </c>
    </row>
    <row r="585" spans="1:38" x14ac:dyDescent="0.15">
      <c r="A585" t="str">
        <v>U1588B-40-1</v>
      </c>
      <c r="B585">
        <v>225.5</v>
      </c>
      <c r="C585" t="str">
        <v>U1588A-13-6</v>
      </c>
      <c r="D585" s="31">
        <v>113.16</v>
      </c>
      <c r="E585" s="29">
        <v>136</v>
      </c>
      <c r="F585" s="29">
        <v>141</v>
      </c>
      <c r="G585" s="24">
        <v>114.52</v>
      </c>
      <c r="H585" s="24">
        <v>114.57</v>
      </c>
      <c r="I585" s="24">
        <v>114.52</v>
      </c>
      <c r="J585" s="24">
        <v>114.57</v>
      </c>
      <c r="K585" s="18">
        <v>0</v>
      </c>
      <c r="L585" s="18">
        <v>0</v>
      </c>
      <c r="T585" t="str">
        <v>U1588A-13</v>
      </c>
      <c r="U585" s="24">
        <v>1</v>
      </c>
      <c r="V585" s="24">
        <v>1</v>
      </c>
      <c r="W585" s="29">
        <v>106.7</v>
      </c>
      <c r="X585" s="24">
        <v>7.8199999999999932</v>
      </c>
      <c r="Y585" s="24">
        <v>7.8699999999999903</v>
      </c>
      <c r="Z585" s="24">
        <v>114.52</v>
      </c>
      <c r="AA585" s="24">
        <v>114.57</v>
      </c>
      <c r="AB585" s="24">
        <v>114.52</v>
      </c>
      <c r="AC585" s="24">
        <v>114.57</v>
      </c>
      <c r="AF585" s="24">
        <v>2.9329999999999998</v>
      </c>
      <c r="AG585" s="24">
        <v>117.453</v>
      </c>
      <c r="AH585" s="24">
        <v>117.50299999999999</v>
      </c>
      <c r="AI585" s="24">
        <v>117.453</v>
      </c>
      <c r="AJ585" s="24">
        <v>117.50299999999999</v>
      </c>
      <c r="AK585" s="38">
        <v>0</v>
      </c>
      <c r="AL585" s="38">
        <v>0</v>
      </c>
    </row>
    <row r="586" spans="1:38" x14ac:dyDescent="0.15">
      <c r="A586" t="str">
        <v>U1588B-40-2</v>
      </c>
      <c r="B586">
        <v>227</v>
      </c>
      <c r="C586" t="str">
        <v>U1588A-13-6</v>
      </c>
      <c r="D586" s="31">
        <v>113.16</v>
      </c>
      <c r="E586" s="29">
        <v>136</v>
      </c>
      <c r="F586" s="29">
        <v>141</v>
      </c>
      <c r="G586" s="24">
        <v>114.52</v>
      </c>
      <c r="H586" s="24">
        <v>114.57</v>
      </c>
      <c r="I586" s="24">
        <v>114.52</v>
      </c>
      <c r="J586" s="24">
        <v>114.57</v>
      </c>
      <c r="K586" s="18">
        <v>0</v>
      </c>
      <c r="L586" s="18">
        <v>0</v>
      </c>
      <c r="T586" t="str">
        <v>U1588A-13</v>
      </c>
      <c r="U586" s="24">
        <v>1</v>
      </c>
      <c r="V586" s="24">
        <v>1</v>
      </c>
      <c r="W586" s="29">
        <v>106.7</v>
      </c>
      <c r="X586" s="24">
        <v>7.8199999999999932</v>
      </c>
      <c r="Y586" s="24">
        <v>7.8699999999999903</v>
      </c>
      <c r="Z586" s="24">
        <v>114.52</v>
      </c>
      <c r="AA586" s="24">
        <v>114.57</v>
      </c>
      <c r="AB586" s="24">
        <v>114.52</v>
      </c>
      <c r="AC586" s="24">
        <v>114.57</v>
      </c>
      <c r="AF586" s="24">
        <v>2.9329999999999998</v>
      </c>
      <c r="AG586" s="24">
        <v>117.453</v>
      </c>
      <c r="AH586" s="24">
        <v>117.50299999999999</v>
      </c>
      <c r="AI586" s="24">
        <v>117.453</v>
      </c>
      <c r="AJ586" s="24">
        <v>117.50299999999999</v>
      </c>
      <c r="AK586" s="38">
        <v>0</v>
      </c>
      <c r="AL586" s="38">
        <v>0</v>
      </c>
    </row>
    <row r="587" spans="1:38" x14ac:dyDescent="0.15">
      <c r="A587" t="str">
        <v>U1588B-40-3</v>
      </c>
      <c r="B587">
        <v>228.49</v>
      </c>
      <c r="C587" t="str">
        <v>U1588A-13-6</v>
      </c>
      <c r="D587" s="31">
        <v>113.16</v>
      </c>
      <c r="E587" s="29">
        <v>136</v>
      </c>
      <c r="F587" s="29">
        <v>141</v>
      </c>
      <c r="G587" s="24">
        <v>114.52</v>
      </c>
      <c r="H587" s="24">
        <v>114.57</v>
      </c>
      <c r="I587" s="24">
        <v>114.52</v>
      </c>
      <c r="J587" s="24">
        <v>114.57</v>
      </c>
      <c r="K587" s="18">
        <v>0</v>
      </c>
      <c r="L587" s="18">
        <v>0</v>
      </c>
      <c r="T587" t="str">
        <v>U1588A-13</v>
      </c>
      <c r="U587" s="24">
        <v>1</v>
      </c>
      <c r="V587" s="24">
        <v>1</v>
      </c>
      <c r="W587" s="29">
        <v>106.7</v>
      </c>
      <c r="X587" s="24">
        <v>7.8199999999999932</v>
      </c>
      <c r="Y587" s="24">
        <v>7.8699999999999903</v>
      </c>
      <c r="Z587" s="24">
        <v>114.52</v>
      </c>
      <c r="AA587" s="24">
        <v>114.57</v>
      </c>
      <c r="AB587" s="24">
        <v>114.52</v>
      </c>
      <c r="AC587" s="24">
        <v>114.57</v>
      </c>
      <c r="AF587" s="24">
        <v>2.9329999999999998</v>
      </c>
      <c r="AG587" s="24">
        <v>117.453</v>
      </c>
      <c r="AH587" s="24">
        <v>117.50299999999999</v>
      </c>
      <c r="AI587" s="24">
        <v>117.453</v>
      </c>
      <c r="AJ587" s="24">
        <v>117.50299999999999</v>
      </c>
      <c r="AK587" s="38">
        <v>0</v>
      </c>
      <c r="AL587" s="38">
        <v>0</v>
      </c>
    </row>
    <row r="588" spans="1:38" x14ac:dyDescent="0.15">
      <c r="A588" t="str">
        <v>U1588B-40-4</v>
      </c>
      <c r="B588">
        <v>229.98</v>
      </c>
      <c r="C588" t="str">
        <v>U1588A-13-6</v>
      </c>
      <c r="D588" s="31">
        <v>113.16</v>
      </c>
      <c r="E588" s="29">
        <v>136</v>
      </c>
      <c r="F588" s="29">
        <v>141</v>
      </c>
      <c r="G588" s="24">
        <v>114.52</v>
      </c>
      <c r="H588" s="24">
        <v>114.57</v>
      </c>
      <c r="I588" s="24">
        <v>114.52</v>
      </c>
      <c r="J588" s="24">
        <v>114.57</v>
      </c>
      <c r="K588" s="18">
        <v>0</v>
      </c>
      <c r="L588" s="18">
        <v>0</v>
      </c>
      <c r="T588" t="str">
        <v>U1588A-13</v>
      </c>
      <c r="U588" s="24">
        <v>1</v>
      </c>
      <c r="V588" s="24">
        <v>1</v>
      </c>
      <c r="W588" s="29">
        <v>106.7</v>
      </c>
      <c r="X588" s="24">
        <v>7.8199999999999932</v>
      </c>
      <c r="Y588" s="24">
        <v>7.8699999999999903</v>
      </c>
      <c r="Z588" s="24">
        <v>114.52</v>
      </c>
      <c r="AA588" s="24">
        <v>114.57</v>
      </c>
      <c r="AB588" s="24">
        <v>114.52</v>
      </c>
      <c r="AC588" s="24">
        <v>114.57</v>
      </c>
      <c r="AF588" s="24">
        <v>2.9329999999999998</v>
      </c>
      <c r="AG588" s="24">
        <v>117.453</v>
      </c>
      <c r="AH588" s="24">
        <v>117.50299999999999</v>
      </c>
      <c r="AI588" s="24">
        <v>117.453</v>
      </c>
      <c r="AJ588" s="24">
        <v>117.50299999999999</v>
      </c>
      <c r="AK588" s="38">
        <v>0</v>
      </c>
      <c r="AL588" s="38">
        <v>0</v>
      </c>
    </row>
    <row r="589" spans="1:38" x14ac:dyDescent="0.15">
      <c r="A589" t="str">
        <v>U1588B-40-5</v>
      </c>
      <c r="B589">
        <v>231.08</v>
      </c>
      <c r="C589" t="str">
        <v>U1588A-13-6</v>
      </c>
      <c r="D589" s="31">
        <v>113.16</v>
      </c>
      <c r="E589" s="29">
        <v>136</v>
      </c>
      <c r="F589" s="29">
        <v>141</v>
      </c>
      <c r="G589" s="24">
        <v>114.52</v>
      </c>
      <c r="H589" s="24">
        <v>114.57</v>
      </c>
      <c r="I589" s="24">
        <v>114.52</v>
      </c>
      <c r="J589" s="24">
        <v>114.57</v>
      </c>
      <c r="K589" s="18">
        <v>0</v>
      </c>
      <c r="L589" s="18">
        <v>0</v>
      </c>
      <c r="T589" t="str">
        <v>U1588A-13</v>
      </c>
      <c r="U589" s="24">
        <v>1</v>
      </c>
      <c r="V589" s="24">
        <v>1</v>
      </c>
      <c r="W589" s="29">
        <v>106.7</v>
      </c>
      <c r="X589" s="24">
        <v>7.8199999999999932</v>
      </c>
      <c r="Y589" s="24">
        <v>7.8699999999999903</v>
      </c>
      <c r="Z589" s="24">
        <v>114.52</v>
      </c>
      <c r="AA589" s="24">
        <v>114.57</v>
      </c>
      <c r="AB589" s="24">
        <v>114.52</v>
      </c>
      <c r="AC589" s="24">
        <v>114.57</v>
      </c>
      <c r="AF589" s="24">
        <v>2.9329999999999998</v>
      </c>
      <c r="AG589" s="24">
        <v>117.453</v>
      </c>
      <c r="AH589" s="24">
        <v>117.50299999999999</v>
      </c>
      <c r="AI589" s="24">
        <v>117.453</v>
      </c>
      <c r="AJ589" s="24">
        <v>117.50299999999999</v>
      </c>
      <c r="AK589" s="38">
        <v>0</v>
      </c>
      <c r="AL589" s="38">
        <v>0</v>
      </c>
    </row>
    <row r="590" spans="1:38" x14ac:dyDescent="0.15">
      <c r="A590" t="str">
        <v>U1588B-40-CC</v>
      </c>
      <c r="B590">
        <v>231.59</v>
      </c>
      <c r="C590" t="str">
        <v>U1588A-13-6</v>
      </c>
      <c r="D590" s="31">
        <v>113.16</v>
      </c>
      <c r="E590" s="29">
        <v>136</v>
      </c>
      <c r="F590" s="29">
        <v>141</v>
      </c>
      <c r="G590" s="24">
        <v>114.52</v>
      </c>
      <c r="H590" s="24">
        <v>114.57</v>
      </c>
      <c r="I590" s="24">
        <v>114.52</v>
      </c>
      <c r="J590" s="24">
        <v>114.57</v>
      </c>
      <c r="K590" s="18">
        <v>0</v>
      </c>
      <c r="L590" s="18">
        <v>0</v>
      </c>
      <c r="T590" t="str">
        <v>U1588A-13</v>
      </c>
      <c r="U590" s="24">
        <v>1</v>
      </c>
      <c r="V590" s="24">
        <v>1</v>
      </c>
      <c r="W590" s="29">
        <v>106.7</v>
      </c>
      <c r="X590" s="24">
        <v>7.8199999999999932</v>
      </c>
      <c r="Y590" s="24">
        <v>7.8699999999999903</v>
      </c>
      <c r="Z590" s="24">
        <v>114.52</v>
      </c>
      <c r="AA590" s="24">
        <v>114.57</v>
      </c>
      <c r="AB590" s="24">
        <v>114.52</v>
      </c>
      <c r="AC590" s="24">
        <v>114.57</v>
      </c>
      <c r="AF590" s="24">
        <v>2.9329999999999998</v>
      </c>
      <c r="AG590" s="24">
        <v>117.453</v>
      </c>
      <c r="AH590" s="24">
        <v>117.50299999999999</v>
      </c>
      <c r="AI590" s="24">
        <v>117.453</v>
      </c>
      <c r="AJ590" s="24">
        <v>117.50299999999999</v>
      </c>
      <c r="AK590" s="38">
        <v>0</v>
      </c>
      <c r="AL590" s="38">
        <v>0</v>
      </c>
    </row>
    <row r="591" spans="1:38" x14ac:dyDescent="0.15">
      <c r="A591" t="str">
        <v>U1588B-41-1</v>
      </c>
      <c r="B591">
        <v>230.4</v>
      </c>
      <c r="C591" t="str">
        <v>U1588A-13-6</v>
      </c>
      <c r="D591" s="31">
        <v>113.16</v>
      </c>
      <c r="E591" s="29">
        <v>136</v>
      </c>
      <c r="F591" s="29">
        <v>141</v>
      </c>
      <c r="G591" s="24">
        <v>114.52</v>
      </c>
      <c r="H591" s="24">
        <v>114.57</v>
      </c>
      <c r="I591" s="24">
        <v>114.52</v>
      </c>
      <c r="J591" s="24">
        <v>114.57</v>
      </c>
      <c r="K591" s="18">
        <v>0</v>
      </c>
      <c r="L591" s="18">
        <v>0</v>
      </c>
      <c r="T591" t="str">
        <v>U1588A-13</v>
      </c>
      <c r="U591" s="24">
        <v>1</v>
      </c>
      <c r="V591" s="24">
        <v>1</v>
      </c>
      <c r="W591" s="29">
        <v>106.7</v>
      </c>
      <c r="X591" s="24">
        <v>7.8199999999999932</v>
      </c>
      <c r="Y591" s="24">
        <v>7.8699999999999903</v>
      </c>
      <c r="Z591" s="24">
        <v>114.52</v>
      </c>
      <c r="AA591" s="24">
        <v>114.57</v>
      </c>
      <c r="AB591" s="24">
        <v>114.52</v>
      </c>
      <c r="AC591" s="24">
        <v>114.57</v>
      </c>
      <c r="AF591" s="24">
        <v>2.9329999999999998</v>
      </c>
      <c r="AG591" s="24">
        <v>117.453</v>
      </c>
      <c r="AH591" s="24">
        <v>117.50299999999999</v>
      </c>
      <c r="AI591" s="24">
        <v>117.453</v>
      </c>
      <c r="AJ591" s="24">
        <v>117.50299999999999</v>
      </c>
      <c r="AK591" s="38">
        <v>0</v>
      </c>
      <c r="AL591" s="38">
        <v>0</v>
      </c>
    </row>
    <row r="592" spans="1:38" x14ac:dyDescent="0.15">
      <c r="A592" t="str">
        <v>U1588B-41-2</v>
      </c>
      <c r="B592">
        <v>231.89</v>
      </c>
      <c r="C592" t="str">
        <v>U1588A-13-6</v>
      </c>
      <c r="D592" s="31">
        <v>113.16</v>
      </c>
      <c r="E592" s="29">
        <v>136</v>
      </c>
      <c r="F592" s="29">
        <v>141</v>
      </c>
      <c r="G592" s="24">
        <v>114.52</v>
      </c>
      <c r="H592" s="24">
        <v>114.57</v>
      </c>
      <c r="I592" s="24">
        <v>114.52</v>
      </c>
      <c r="J592" s="24">
        <v>114.57</v>
      </c>
      <c r="K592" s="18">
        <v>0</v>
      </c>
      <c r="L592" s="18">
        <v>0</v>
      </c>
      <c r="T592" t="str">
        <v>U1588A-13</v>
      </c>
      <c r="U592" s="24">
        <v>1</v>
      </c>
      <c r="V592" s="24">
        <v>1</v>
      </c>
      <c r="W592" s="29">
        <v>106.7</v>
      </c>
      <c r="X592" s="24">
        <v>7.8199999999999932</v>
      </c>
      <c r="Y592" s="24">
        <v>7.8699999999999903</v>
      </c>
      <c r="Z592" s="24">
        <v>114.52</v>
      </c>
      <c r="AA592" s="24">
        <v>114.57</v>
      </c>
      <c r="AB592" s="24">
        <v>114.52</v>
      </c>
      <c r="AC592" s="24">
        <v>114.57</v>
      </c>
      <c r="AF592" s="24">
        <v>2.9329999999999998</v>
      </c>
      <c r="AG592" s="24">
        <v>117.453</v>
      </c>
      <c r="AH592" s="24">
        <v>117.50299999999999</v>
      </c>
      <c r="AI592" s="24">
        <v>117.453</v>
      </c>
      <c r="AJ592" s="24">
        <v>117.50299999999999</v>
      </c>
      <c r="AK592" s="38">
        <v>0</v>
      </c>
      <c r="AL592" s="38">
        <v>0</v>
      </c>
    </row>
    <row r="593" spans="1:38" x14ac:dyDescent="0.15">
      <c r="A593" t="str">
        <v>U1588B-41-3</v>
      </c>
      <c r="B593">
        <v>233.39</v>
      </c>
      <c r="C593" t="str">
        <v>U1588A-13-6</v>
      </c>
      <c r="D593" s="31">
        <v>113.16</v>
      </c>
      <c r="E593" s="29">
        <v>136</v>
      </c>
      <c r="F593" s="29">
        <v>141</v>
      </c>
      <c r="G593" s="24">
        <v>114.52</v>
      </c>
      <c r="H593" s="24">
        <v>114.57</v>
      </c>
      <c r="I593" s="24">
        <v>114.52</v>
      </c>
      <c r="J593" s="24">
        <v>114.57</v>
      </c>
      <c r="K593" s="18">
        <v>0</v>
      </c>
      <c r="L593" s="18">
        <v>0</v>
      </c>
      <c r="T593" t="str">
        <v>U1588A-13</v>
      </c>
      <c r="U593" s="24">
        <v>1</v>
      </c>
      <c r="V593" s="24">
        <v>1</v>
      </c>
      <c r="W593" s="29">
        <v>106.7</v>
      </c>
      <c r="X593" s="24">
        <v>7.8199999999999932</v>
      </c>
      <c r="Y593" s="24">
        <v>7.8699999999999903</v>
      </c>
      <c r="Z593" s="24">
        <v>114.52</v>
      </c>
      <c r="AA593" s="24">
        <v>114.57</v>
      </c>
      <c r="AB593" s="24">
        <v>114.52</v>
      </c>
      <c r="AC593" s="24">
        <v>114.57</v>
      </c>
      <c r="AF593" s="24">
        <v>2.9329999999999998</v>
      </c>
      <c r="AG593" s="24">
        <v>117.453</v>
      </c>
      <c r="AH593" s="24">
        <v>117.50299999999999</v>
      </c>
      <c r="AI593" s="24">
        <v>117.453</v>
      </c>
      <c r="AJ593" s="24">
        <v>117.50299999999999</v>
      </c>
      <c r="AK593" s="38">
        <v>0</v>
      </c>
      <c r="AL593" s="38">
        <v>0</v>
      </c>
    </row>
    <row r="594" spans="1:38" x14ac:dyDescent="0.15">
      <c r="A594" t="str">
        <v>U1588B-41-4</v>
      </c>
      <c r="B594">
        <v>234.89</v>
      </c>
      <c r="C594" t="str">
        <v>U1588A-13-7</v>
      </c>
      <c r="D594" s="31">
        <v>114.57</v>
      </c>
      <c r="E594" s="29">
        <v>0</v>
      </c>
      <c r="F594" s="29">
        <v>5</v>
      </c>
      <c r="G594" s="24">
        <v>114.57</v>
      </c>
      <c r="H594" s="24">
        <v>114.61999999999999</v>
      </c>
      <c r="I594" s="24">
        <v>114.57</v>
      </c>
      <c r="J594" s="24">
        <v>114.62</v>
      </c>
      <c r="K594" s="18">
        <v>0</v>
      </c>
      <c r="L594" s="18">
        <v>1.4210854715202004E-14</v>
      </c>
      <c r="T594" t="str">
        <v>U1588A-13</v>
      </c>
      <c r="U594" s="24">
        <v>1</v>
      </c>
      <c r="V594" s="24">
        <v>1</v>
      </c>
      <c r="W594" s="29">
        <v>106.7</v>
      </c>
      <c r="X594" s="24">
        <v>7.8699999999999903</v>
      </c>
      <c r="Y594" s="24">
        <v>7.9200000000000017</v>
      </c>
      <c r="Z594" s="24">
        <v>114.57</v>
      </c>
      <c r="AA594" s="24">
        <v>114.62</v>
      </c>
      <c r="AB594" s="24">
        <v>114.57</v>
      </c>
      <c r="AC594" s="24">
        <v>114.62</v>
      </c>
      <c r="AF594" s="24">
        <v>2.9329999999999998</v>
      </c>
      <c r="AG594" s="24">
        <v>117.50299999999999</v>
      </c>
      <c r="AH594" s="24">
        <v>117.553</v>
      </c>
      <c r="AI594" s="24">
        <v>117.50299999999999</v>
      </c>
      <c r="AJ594" s="24">
        <v>117.553</v>
      </c>
      <c r="AK594" s="38">
        <v>0</v>
      </c>
      <c r="AL594" s="38">
        <v>0</v>
      </c>
    </row>
    <row r="595" spans="1:38" x14ac:dyDescent="0.15">
      <c r="A595" t="str">
        <v>U1588B-41-5</v>
      </c>
      <c r="B595">
        <v>236.39</v>
      </c>
      <c r="C595" t="str">
        <v>U1588A-13-7</v>
      </c>
      <c r="D595" s="31">
        <v>114.57</v>
      </c>
      <c r="E595" s="29">
        <v>60</v>
      </c>
      <c r="F595" s="29">
        <v>60</v>
      </c>
      <c r="G595" s="24">
        <v>115.16999999999999</v>
      </c>
      <c r="H595" s="24">
        <v>115.16999999999999</v>
      </c>
      <c r="I595" s="24">
        <v>115.17</v>
      </c>
      <c r="J595" s="24">
        <v>115.17</v>
      </c>
      <c r="K595" s="18">
        <v>1.4210854715202004E-14</v>
      </c>
      <c r="L595" s="18">
        <v>1.4210854715202004E-14</v>
      </c>
      <c r="T595" t="str">
        <v>U1588A-13</v>
      </c>
      <c r="U595" s="24">
        <v>1</v>
      </c>
      <c r="V595" s="24">
        <v>1</v>
      </c>
      <c r="W595" s="29">
        <v>106.7</v>
      </c>
      <c r="X595" s="24">
        <v>8.4699999999999989</v>
      </c>
      <c r="Y595" s="24">
        <v>8.4699999999999989</v>
      </c>
      <c r="Z595" s="24">
        <v>115.17</v>
      </c>
      <c r="AA595" s="24">
        <v>115.17</v>
      </c>
      <c r="AB595" s="24">
        <v>115.17</v>
      </c>
      <c r="AC595" s="24">
        <v>115.17</v>
      </c>
      <c r="AF595" s="24">
        <v>2.9329999999999998</v>
      </c>
      <c r="AG595" s="24">
        <v>118.10300000000001</v>
      </c>
      <c r="AH595" s="24">
        <v>118.10300000000001</v>
      </c>
      <c r="AI595" s="24">
        <v>118.10300000000001</v>
      </c>
      <c r="AJ595" s="24">
        <v>118.10300000000001</v>
      </c>
      <c r="AK595" s="38">
        <v>0</v>
      </c>
      <c r="AL595" s="38">
        <v>0</v>
      </c>
    </row>
    <row r="596" spans="1:38" x14ac:dyDescent="0.15">
      <c r="A596" t="str">
        <v>U1588B-41-CC</v>
      </c>
      <c r="B596">
        <v>237.29</v>
      </c>
      <c r="C596" t="str">
        <v>U1588A-13-CC</v>
      </c>
      <c r="D596" s="31">
        <v>115.36</v>
      </c>
      <c r="E596" s="29">
        <v>75</v>
      </c>
      <c r="F596" s="29">
        <v>82</v>
      </c>
      <c r="G596" s="24">
        <v>116.11</v>
      </c>
      <c r="H596" s="24">
        <v>116.17999999999999</v>
      </c>
      <c r="I596" s="24">
        <v>116.11</v>
      </c>
      <c r="J596" s="24">
        <v>116.18</v>
      </c>
      <c r="K596" s="18">
        <v>0</v>
      </c>
      <c r="L596" s="18">
        <v>1.4210854715202004E-14</v>
      </c>
      <c r="T596" t="str">
        <v>U1588A-13</v>
      </c>
      <c r="U596" s="24">
        <v>1</v>
      </c>
      <c r="V596" s="24">
        <v>1</v>
      </c>
      <c r="W596" s="29">
        <v>106.7</v>
      </c>
      <c r="X596" s="24">
        <v>9.4099999999999966</v>
      </c>
      <c r="Y596" s="24">
        <v>9.480000000000004</v>
      </c>
      <c r="Z596" s="24">
        <v>116.11</v>
      </c>
      <c r="AA596" s="24">
        <v>116.18</v>
      </c>
      <c r="AB596" s="24">
        <v>116.11</v>
      </c>
      <c r="AC596" s="24">
        <v>116.18</v>
      </c>
      <c r="AF596" s="24">
        <v>2.9329999999999998</v>
      </c>
      <c r="AG596" s="24">
        <v>119.04300000000001</v>
      </c>
      <c r="AH596" s="24">
        <v>119.113</v>
      </c>
      <c r="AI596" s="24">
        <v>119.04300000000001</v>
      </c>
      <c r="AJ596" s="24">
        <v>119.113</v>
      </c>
      <c r="AK596" s="38">
        <v>0</v>
      </c>
      <c r="AL596" s="38">
        <v>0</v>
      </c>
    </row>
    <row r="597" spans="1:38" x14ac:dyDescent="0.15">
      <c r="A597" t="str">
        <v>U1588B-42-1</v>
      </c>
      <c r="B597">
        <v>235.2</v>
      </c>
      <c r="C597" t="str">
        <v>U1588A-13-CC</v>
      </c>
      <c r="D597" s="31">
        <v>115.36</v>
      </c>
      <c r="E597" s="29">
        <v>75</v>
      </c>
      <c r="F597" s="29">
        <v>82</v>
      </c>
      <c r="G597" s="24">
        <v>116.11</v>
      </c>
      <c r="H597" s="24">
        <v>116.17999999999999</v>
      </c>
      <c r="I597" s="24">
        <v>116.11</v>
      </c>
      <c r="J597" s="24">
        <v>116.18</v>
      </c>
      <c r="K597" s="18">
        <v>0</v>
      </c>
      <c r="L597" s="18">
        <v>1.4210854715202004E-14</v>
      </c>
      <c r="T597" t="str">
        <v>U1588A-13</v>
      </c>
      <c r="U597" s="24">
        <v>1</v>
      </c>
      <c r="V597" s="24">
        <v>1</v>
      </c>
      <c r="W597" s="29">
        <v>106.7</v>
      </c>
      <c r="X597" s="24">
        <v>9.4099999999999966</v>
      </c>
      <c r="Y597" s="24">
        <v>9.480000000000004</v>
      </c>
      <c r="Z597" s="24">
        <v>116.11</v>
      </c>
      <c r="AA597" s="24">
        <v>116.18</v>
      </c>
      <c r="AB597" s="24">
        <v>116.11</v>
      </c>
      <c r="AC597" s="24">
        <v>116.18</v>
      </c>
      <c r="AF597" s="24">
        <v>2.9329999999999998</v>
      </c>
      <c r="AG597" s="24">
        <v>119.04300000000001</v>
      </c>
      <c r="AH597" s="24">
        <v>119.113</v>
      </c>
      <c r="AI597" s="24">
        <v>119.04300000000001</v>
      </c>
      <c r="AJ597" s="24">
        <v>119.113</v>
      </c>
      <c r="AK597" s="38">
        <v>0</v>
      </c>
      <c r="AL597" s="38">
        <v>0</v>
      </c>
    </row>
    <row r="598" spans="1:38" x14ac:dyDescent="0.15">
      <c r="A598" t="str">
        <v>U1588B-42-2</v>
      </c>
      <c r="B598">
        <v>236.7</v>
      </c>
      <c r="C598" t="str">
        <v>U1588A-13-CC</v>
      </c>
      <c r="D598" s="31">
        <v>115.36</v>
      </c>
      <c r="E598" s="29">
        <v>75</v>
      </c>
      <c r="F598" s="29">
        <v>82</v>
      </c>
      <c r="G598" s="24">
        <v>116.11</v>
      </c>
      <c r="H598" s="24">
        <v>116.17999999999999</v>
      </c>
      <c r="I598" s="24">
        <v>116.11</v>
      </c>
      <c r="J598" s="24">
        <v>116.18</v>
      </c>
      <c r="K598" s="18">
        <v>0</v>
      </c>
      <c r="L598" s="18">
        <v>1.4210854715202004E-14</v>
      </c>
      <c r="T598" t="str">
        <v>U1588A-13</v>
      </c>
      <c r="U598" s="24">
        <v>1</v>
      </c>
      <c r="V598" s="24">
        <v>1</v>
      </c>
      <c r="W598" s="29">
        <v>106.7</v>
      </c>
      <c r="X598" s="24">
        <v>9.4099999999999966</v>
      </c>
      <c r="Y598" s="24">
        <v>9.480000000000004</v>
      </c>
      <c r="Z598" s="24">
        <v>116.11</v>
      </c>
      <c r="AA598" s="24">
        <v>116.18</v>
      </c>
      <c r="AB598" s="24">
        <v>116.11</v>
      </c>
      <c r="AC598" s="24">
        <v>116.18</v>
      </c>
      <c r="AF598" s="24">
        <v>2.9329999999999998</v>
      </c>
      <c r="AG598" s="24">
        <v>119.04300000000001</v>
      </c>
      <c r="AH598" s="24">
        <v>119.113</v>
      </c>
      <c r="AI598" s="24">
        <v>119.04300000000001</v>
      </c>
      <c r="AJ598" s="24">
        <v>119.113</v>
      </c>
      <c r="AK598" s="38">
        <v>0</v>
      </c>
      <c r="AL598" s="38">
        <v>0</v>
      </c>
    </row>
    <row r="599" spans="1:38" x14ac:dyDescent="0.15">
      <c r="A599" t="str">
        <v>U1588B-42-3</v>
      </c>
      <c r="B599">
        <v>238.19</v>
      </c>
      <c r="C599" t="str">
        <v>U1588A-13-CC</v>
      </c>
      <c r="D599" s="31">
        <v>115.36</v>
      </c>
      <c r="E599" s="29">
        <v>75</v>
      </c>
      <c r="F599" s="29">
        <v>82</v>
      </c>
      <c r="G599" s="24">
        <v>116.11</v>
      </c>
      <c r="H599" s="24">
        <v>116.17999999999999</v>
      </c>
      <c r="I599" s="24">
        <v>116.11</v>
      </c>
      <c r="J599" s="24">
        <v>116.18</v>
      </c>
      <c r="K599" s="18">
        <v>0</v>
      </c>
      <c r="L599" s="18">
        <v>1.4210854715202004E-14</v>
      </c>
      <c r="T599" t="str">
        <v>U1588A-13</v>
      </c>
      <c r="U599" s="24">
        <v>1</v>
      </c>
      <c r="V599" s="24">
        <v>1</v>
      </c>
      <c r="W599" s="29">
        <v>106.7</v>
      </c>
      <c r="X599" s="24">
        <v>9.4099999999999966</v>
      </c>
      <c r="Y599" s="24">
        <v>9.480000000000004</v>
      </c>
      <c r="Z599" s="24">
        <v>116.11</v>
      </c>
      <c r="AA599" s="24">
        <v>116.18</v>
      </c>
      <c r="AB599" s="24">
        <v>116.11</v>
      </c>
      <c r="AC599" s="24">
        <v>116.18</v>
      </c>
      <c r="AF599" s="24">
        <v>2.9329999999999998</v>
      </c>
      <c r="AG599" s="24">
        <v>119.04300000000001</v>
      </c>
      <c r="AH599" s="24">
        <v>119.113</v>
      </c>
      <c r="AI599" s="24">
        <v>119.04300000000001</v>
      </c>
      <c r="AJ599" s="24">
        <v>119.113</v>
      </c>
      <c r="AK599" s="38">
        <v>0</v>
      </c>
      <c r="AL599" s="38">
        <v>0</v>
      </c>
    </row>
    <row r="600" spans="1:38" x14ac:dyDescent="0.15">
      <c r="A600" t="str">
        <v>U1588B-42-4</v>
      </c>
      <c r="B600">
        <v>239.69</v>
      </c>
      <c r="C600" t="str">
        <v>U1588A-13-CC</v>
      </c>
      <c r="D600" s="31">
        <v>115.36</v>
      </c>
      <c r="E600" s="29">
        <v>75</v>
      </c>
      <c r="F600" s="29">
        <v>82</v>
      </c>
      <c r="G600" s="24">
        <v>116.11</v>
      </c>
      <c r="H600" s="24">
        <v>116.17999999999999</v>
      </c>
      <c r="I600" s="24">
        <v>116.11</v>
      </c>
      <c r="J600" s="24">
        <v>116.18</v>
      </c>
      <c r="K600" s="18">
        <v>0</v>
      </c>
      <c r="L600" s="18">
        <v>1.4210854715202004E-14</v>
      </c>
      <c r="T600" t="str">
        <v>U1588A-13</v>
      </c>
      <c r="U600" s="24">
        <v>1</v>
      </c>
      <c r="V600" s="24">
        <v>1</v>
      </c>
      <c r="W600" s="29">
        <v>106.7</v>
      </c>
      <c r="X600" s="24">
        <v>9.4099999999999966</v>
      </c>
      <c r="Y600" s="24">
        <v>9.480000000000004</v>
      </c>
      <c r="Z600" s="24">
        <v>116.11</v>
      </c>
      <c r="AA600" s="24">
        <v>116.18</v>
      </c>
      <c r="AB600" s="24">
        <v>116.11</v>
      </c>
      <c r="AC600" s="24">
        <v>116.18</v>
      </c>
      <c r="AF600" s="24">
        <v>2.9329999999999998</v>
      </c>
      <c r="AG600" s="24">
        <v>119.04300000000001</v>
      </c>
      <c r="AH600" s="24">
        <v>119.113</v>
      </c>
      <c r="AI600" s="24">
        <v>119.04300000000001</v>
      </c>
      <c r="AJ600" s="24">
        <v>119.113</v>
      </c>
      <c r="AK600" s="38">
        <v>0</v>
      </c>
      <c r="AL600" s="38">
        <v>0</v>
      </c>
    </row>
    <row r="601" spans="1:38" x14ac:dyDescent="0.15">
      <c r="A601" t="str">
        <v>U1588B-42-5</v>
      </c>
      <c r="B601">
        <v>241.19</v>
      </c>
      <c r="C601" t="str">
        <v>U1588A-13-CC</v>
      </c>
      <c r="D601" s="31">
        <v>115.36</v>
      </c>
      <c r="E601" s="29">
        <v>75</v>
      </c>
      <c r="F601" s="29">
        <v>82</v>
      </c>
      <c r="G601" s="24">
        <v>116.11</v>
      </c>
      <c r="H601" s="24">
        <v>116.17999999999999</v>
      </c>
      <c r="I601" s="24">
        <v>116.11</v>
      </c>
      <c r="J601" s="24">
        <v>116.18</v>
      </c>
      <c r="K601" s="18">
        <v>0</v>
      </c>
      <c r="L601" s="18">
        <v>1.4210854715202004E-14</v>
      </c>
      <c r="T601" t="str">
        <v>U1588A-13</v>
      </c>
      <c r="U601" s="24">
        <v>1</v>
      </c>
      <c r="V601" s="24">
        <v>1</v>
      </c>
      <c r="W601" s="29">
        <v>106.7</v>
      </c>
      <c r="X601" s="24">
        <v>9.4099999999999966</v>
      </c>
      <c r="Y601" s="24">
        <v>9.480000000000004</v>
      </c>
      <c r="Z601" s="24">
        <v>116.11</v>
      </c>
      <c r="AA601" s="24">
        <v>116.18</v>
      </c>
      <c r="AB601" s="24">
        <v>116.11</v>
      </c>
      <c r="AC601" s="24">
        <v>116.18</v>
      </c>
      <c r="AF601" s="24">
        <v>2.9329999999999998</v>
      </c>
      <c r="AG601" s="24">
        <v>119.04300000000001</v>
      </c>
      <c r="AH601" s="24">
        <v>119.113</v>
      </c>
      <c r="AI601" s="24">
        <v>119.04300000000001</v>
      </c>
      <c r="AJ601" s="24">
        <v>119.113</v>
      </c>
      <c r="AK601" s="38">
        <v>0</v>
      </c>
      <c r="AL601" s="38">
        <v>0</v>
      </c>
    </row>
    <row r="602" spans="1:38" x14ac:dyDescent="0.15">
      <c r="A602" t="str">
        <v>U1588B-42-CC</v>
      </c>
      <c r="B602">
        <v>242.18</v>
      </c>
      <c r="C602" t="str">
        <v>U1588A-13-CC</v>
      </c>
      <c r="D602" s="31">
        <v>115.36</v>
      </c>
      <c r="E602" s="29">
        <v>75</v>
      </c>
      <c r="F602" s="29">
        <v>82</v>
      </c>
      <c r="G602" s="24">
        <v>116.11</v>
      </c>
      <c r="H602" s="24">
        <v>116.17999999999999</v>
      </c>
      <c r="I602" s="24">
        <v>116.11</v>
      </c>
      <c r="J602" s="24">
        <v>116.18</v>
      </c>
      <c r="K602" s="18">
        <v>0</v>
      </c>
      <c r="L602" s="18">
        <v>1.4210854715202004E-14</v>
      </c>
      <c r="T602" t="str">
        <v>U1588A-13</v>
      </c>
      <c r="U602" s="24">
        <v>1</v>
      </c>
      <c r="V602" s="24">
        <v>1</v>
      </c>
      <c r="W602" s="29">
        <v>106.7</v>
      </c>
      <c r="X602" s="24">
        <v>9.4099999999999966</v>
      </c>
      <c r="Y602" s="24">
        <v>9.480000000000004</v>
      </c>
      <c r="Z602" s="24">
        <v>116.11</v>
      </c>
      <c r="AA602" s="24">
        <v>116.18</v>
      </c>
      <c r="AB602" s="24">
        <v>116.11</v>
      </c>
      <c r="AC602" s="24">
        <v>116.18</v>
      </c>
      <c r="AF602" s="24">
        <v>2.9329999999999998</v>
      </c>
      <c r="AG602" s="24">
        <v>119.04300000000001</v>
      </c>
      <c r="AH602" s="24">
        <v>119.113</v>
      </c>
      <c r="AI602" s="24">
        <v>119.04300000000001</v>
      </c>
      <c r="AJ602" s="24">
        <v>119.113</v>
      </c>
      <c r="AK602" s="38">
        <v>0</v>
      </c>
      <c r="AL602" s="38">
        <v>0</v>
      </c>
    </row>
    <row r="603" spans="1:38" x14ac:dyDescent="0.15">
      <c r="A603" t="str">
        <v>U1588B-43-1</v>
      </c>
      <c r="B603">
        <v>240.1</v>
      </c>
      <c r="C603" t="str">
        <v>U1588A-13-CC</v>
      </c>
      <c r="D603" s="31">
        <v>115.36</v>
      </c>
      <c r="E603" s="29">
        <v>75</v>
      </c>
      <c r="F603" s="29">
        <v>82</v>
      </c>
      <c r="G603" s="24">
        <v>116.11</v>
      </c>
      <c r="H603" s="24">
        <v>116.17999999999999</v>
      </c>
      <c r="I603" s="24">
        <v>116.11</v>
      </c>
      <c r="J603" s="24">
        <v>116.18</v>
      </c>
      <c r="K603" s="18">
        <v>0</v>
      </c>
      <c r="L603" s="18">
        <v>1.4210854715202004E-14</v>
      </c>
      <c r="T603" t="str">
        <v>U1588A-13</v>
      </c>
      <c r="U603" s="24">
        <v>1</v>
      </c>
      <c r="V603" s="24">
        <v>1</v>
      </c>
      <c r="W603" s="29">
        <v>106.7</v>
      </c>
      <c r="X603" s="24">
        <v>9.4099999999999966</v>
      </c>
      <c r="Y603" s="24">
        <v>9.480000000000004</v>
      </c>
      <c r="Z603" s="24">
        <v>116.11</v>
      </c>
      <c r="AA603" s="24">
        <v>116.18</v>
      </c>
      <c r="AB603" s="24">
        <v>116.11</v>
      </c>
      <c r="AC603" s="24">
        <v>116.18</v>
      </c>
      <c r="AF603" s="24">
        <v>2.9329999999999998</v>
      </c>
      <c r="AG603" s="24">
        <v>119.04300000000001</v>
      </c>
      <c r="AH603" s="24">
        <v>119.113</v>
      </c>
      <c r="AI603" s="24">
        <v>119.04300000000001</v>
      </c>
      <c r="AJ603" s="24">
        <v>119.113</v>
      </c>
      <c r="AK603" s="38">
        <v>0</v>
      </c>
      <c r="AL603" s="38">
        <v>0</v>
      </c>
    </row>
    <row r="604" spans="1:38" x14ac:dyDescent="0.15">
      <c r="A604" t="str">
        <v>U1588B-43-2</v>
      </c>
      <c r="B604">
        <v>241.59</v>
      </c>
      <c r="C604" t="str">
        <v>U1588A-13-CC</v>
      </c>
      <c r="D604" s="31">
        <v>115.36</v>
      </c>
      <c r="E604" s="29">
        <v>75</v>
      </c>
      <c r="F604" s="29">
        <v>82</v>
      </c>
      <c r="G604" s="24">
        <v>116.11</v>
      </c>
      <c r="H604" s="24">
        <v>116.17999999999999</v>
      </c>
      <c r="I604" s="24">
        <v>116.11</v>
      </c>
      <c r="J604" s="24">
        <v>116.18</v>
      </c>
      <c r="K604" s="18">
        <v>0</v>
      </c>
      <c r="L604" s="18">
        <v>1.4210854715202004E-14</v>
      </c>
      <c r="T604" t="str">
        <v>U1588A-13</v>
      </c>
      <c r="U604" s="24">
        <v>1</v>
      </c>
      <c r="V604" s="24">
        <v>1</v>
      </c>
      <c r="W604" s="29">
        <v>106.7</v>
      </c>
      <c r="X604" s="24">
        <v>9.4099999999999966</v>
      </c>
      <c r="Y604" s="24">
        <v>9.480000000000004</v>
      </c>
      <c r="Z604" s="24">
        <v>116.11</v>
      </c>
      <c r="AA604" s="24">
        <v>116.18</v>
      </c>
      <c r="AB604" s="24">
        <v>116.11</v>
      </c>
      <c r="AC604" s="24">
        <v>116.18</v>
      </c>
      <c r="AF604" s="24">
        <v>2.9329999999999998</v>
      </c>
      <c r="AG604" s="24">
        <v>119.04300000000001</v>
      </c>
      <c r="AH604" s="24">
        <v>119.113</v>
      </c>
      <c r="AI604" s="24">
        <v>119.04300000000001</v>
      </c>
      <c r="AJ604" s="24">
        <v>119.113</v>
      </c>
      <c r="AK604" s="38">
        <v>0</v>
      </c>
      <c r="AL604" s="38">
        <v>0</v>
      </c>
    </row>
    <row r="605" spans="1:38" x14ac:dyDescent="0.15">
      <c r="A605" t="str">
        <v>U1588B-43-3</v>
      </c>
      <c r="B605">
        <v>243.09</v>
      </c>
      <c r="C605" t="str">
        <v>U1588A-13-CC</v>
      </c>
      <c r="D605" s="31">
        <v>115.36</v>
      </c>
      <c r="E605" s="29">
        <v>75</v>
      </c>
      <c r="F605" s="29">
        <v>82</v>
      </c>
      <c r="G605" s="24">
        <v>116.11</v>
      </c>
      <c r="H605" s="24">
        <v>116.17999999999999</v>
      </c>
      <c r="I605" s="24">
        <v>116.11</v>
      </c>
      <c r="J605" s="24">
        <v>116.18</v>
      </c>
      <c r="K605" s="18">
        <v>0</v>
      </c>
      <c r="L605" s="18">
        <v>1.4210854715202004E-14</v>
      </c>
      <c r="T605" t="str">
        <v>U1588A-13</v>
      </c>
      <c r="U605" s="24">
        <v>1</v>
      </c>
      <c r="V605" s="24">
        <v>1</v>
      </c>
      <c r="W605" s="29">
        <v>106.7</v>
      </c>
      <c r="X605" s="24">
        <v>9.4099999999999966</v>
      </c>
      <c r="Y605" s="24">
        <v>9.480000000000004</v>
      </c>
      <c r="Z605" s="24">
        <v>116.11</v>
      </c>
      <c r="AA605" s="24">
        <v>116.18</v>
      </c>
      <c r="AB605" s="24">
        <v>116.11</v>
      </c>
      <c r="AC605" s="24">
        <v>116.18</v>
      </c>
      <c r="AF605" s="24">
        <v>2.9329999999999998</v>
      </c>
      <c r="AG605" s="24">
        <v>119.04300000000001</v>
      </c>
      <c r="AH605" s="24">
        <v>119.113</v>
      </c>
      <c r="AI605" s="24">
        <v>119.04300000000001</v>
      </c>
      <c r="AJ605" s="24">
        <v>119.113</v>
      </c>
      <c r="AK605" s="38">
        <v>0</v>
      </c>
      <c r="AL605" s="38">
        <v>0</v>
      </c>
    </row>
    <row r="606" spans="1:38" x14ac:dyDescent="0.15">
      <c r="A606" t="str">
        <v>U1588B-43-4</v>
      </c>
      <c r="B606">
        <v>244.59</v>
      </c>
      <c r="C606" t="str">
        <v>U1588A-14-1</v>
      </c>
      <c r="D606" s="31">
        <v>116.2</v>
      </c>
      <c r="E606" s="29">
        <v>110</v>
      </c>
      <c r="F606" s="29">
        <v>110</v>
      </c>
      <c r="G606" s="24">
        <v>117.3</v>
      </c>
      <c r="H606" s="24">
        <v>117.3</v>
      </c>
      <c r="I606" s="24">
        <v>117.3</v>
      </c>
      <c r="J606" s="24">
        <v>117.3</v>
      </c>
      <c r="K606" s="18">
        <v>0</v>
      </c>
      <c r="L606" s="18">
        <v>0</v>
      </c>
      <c r="T606" t="str">
        <v>U1588A-14</v>
      </c>
      <c r="U606" s="24">
        <v>1</v>
      </c>
      <c r="V606" s="24">
        <v>1</v>
      </c>
      <c r="W606" s="29">
        <v>116.2</v>
      </c>
      <c r="X606" s="24">
        <v>1.0999999999999943</v>
      </c>
      <c r="Y606" s="24">
        <v>1.0999999999999943</v>
      </c>
      <c r="Z606" s="24">
        <v>117.3</v>
      </c>
      <c r="AA606" s="24">
        <v>117.3</v>
      </c>
      <c r="AB606" s="24">
        <v>117.3</v>
      </c>
      <c r="AC606" s="24">
        <v>117.3</v>
      </c>
      <c r="AF606" s="24">
        <v>3.6240000000000001</v>
      </c>
      <c r="AG606" s="24">
        <v>120.92399999999999</v>
      </c>
      <c r="AH606" s="24">
        <v>120.92399999999999</v>
      </c>
      <c r="AI606" s="24">
        <v>120.92399999999999</v>
      </c>
      <c r="AJ606" s="24">
        <v>120.92399999999999</v>
      </c>
      <c r="AK606" s="38">
        <v>0</v>
      </c>
      <c r="AL606" s="38">
        <v>0</v>
      </c>
    </row>
    <row r="607" spans="1:38" x14ac:dyDescent="0.15">
      <c r="A607" t="str">
        <v>U1588B-43-5</v>
      </c>
      <c r="B607">
        <v>245.74</v>
      </c>
      <c r="C607" t="str">
        <v>U1588A-14-2</v>
      </c>
      <c r="D607" s="31">
        <v>117.71</v>
      </c>
      <c r="E607" s="29">
        <v>75</v>
      </c>
      <c r="F607" s="29">
        <v>75</v>
      </c>
      <c r="G607" s="24">
        <v>118.46</v>
      </c>
      <c r="H607" s="24">
        <v>118.46</v>
      </c>
      <c r="I607" s="24">
        <v>118.46</v>
      </c>
      <c r="J607" s="24">
        <v>118.46</v>
      </c>
      <c r="K607" s="18">
        <v>0</v>
      </c>
      <c r="L607" s="18">
        <v>0</v>
      </c>
      <c r="T607" t="str">
        <v>U1588A-14</v>
      </c>
      <c r="U607" s="24">
        <v>1</v>
      </c>
      <c r="V607" s="24">
        <v>1</v>
      </c>
      <c r="W607" s="29">
        <v>116.2</v>
      </c>
      <c r="X607" s="24">
        <v>2.2599999999999909</v>
      </c>
      <c r="Y607" s="24">
        <v>2.2599999999999909</v>
      </c>
      <c r="Z607" s="24">
        <v>118.46</v>
      </c>
      <c r="AA607" s="24">
        <v>118.46</v>
      </c>
      <c r="AB607" s="24">
        <v>118.46</v>
      </c>
      <c r="AC607" s="24">
        <v>118.46</v>
      </c>
      <c r="AF607" s="24">
        <v>3.6240000000000001</v>
      </c>
      <c r="AG607" s="24">
        <v>122.08399999999999</v>
      </c>
      <c r="AH607" s="24">
        <v>122.08399999999999</v>
      </c>
      <c r="AI607" s="24">
        <v>122.08399999999999</v>
      </c>
      <c r="AJ607" s="24">
        <v>122.08399999999999</v>
      </c>
      <c r="AK607" s="38">
        <v>0</v>
      </c>
      <c r="AL607" s="38">
        <v>0</v>
      </c>
    </row>
    <row r="608" spans="1:38" x14ac:dyDescent="0.15">
      <c r="A608" t="str">
        <v>U1588B-43-CC</v>
      </c>
      <c r="B608">
        <v>246.25</v>
      </c>
      <c r="C608" t="str">
        <v>U1588A-14-3</v>
      </c>
      <c r="D608" s="31">
        <v>119.17</v>
      </c>
      <c r="E608" s="29">
        <v>35</v>
      </c>
      <c r="F608" s="29">
        <v>35</v>
      </c>
      <c r="G608" s="24">
        <v>119.52</v>
      </c>
      <c r="H608" s="24">
        <v>119.52</v>
      </c>
      <c r="I608" s="24">
        <v>119.52</v>
      </c>
      <c r="J608" s="24">
        <v>119.52</v>
      </c>
      <c r="K608" s="18">
        <v>0</v>
      </c>
      <c r="L608" s="18">
        <v>0</v>
      </c>
      <c r="T608" t="str">
        <v>U1588A-14</v>
      </c>
      <c r="U608" s="24">
        <v>1</v>
      </c>
      <c r="V608" s="24">
        <v>1</v>
      </c>
      <c r="W608" s="29">
        <v>116.2</v>
      </c>
      <c r="X608" s="24">
        <v>3.3199999999999932</v>
      </c>
      <c r="Y608" s="24">
        <v>3.3199999999999932</v>
      </c>
      <c r="Z608" s="24">
        <v>119.52</v>
      </c>
      <c r="AA608" s="24">
        <v>119.52</v>
      </c>
      <c r="AB608" s="24">
        <v>119.52</v>
      </c>
      <c r="AC608" s="24">
        <v>119.52</v>
      </c>
      <c r="AF608" s="24">
        <v>3.6240000000000001</v>
      </c>
      <c r="AG608" s="24">
        <v>123.14399999999999</v>
      </c>
      <c r="AH608" s="24">
        <v>123.14399999999999</v>
      </c>
      <c r="AI608" s="24">
        <v>123.14399999999999</v>
      </c>
      <c r="AJ608" s="24">
        <v>123.14399999999999</v>
      </c>
      <c r="AK608" s="38">
        <v>0</v>
      </c>
      <c r="AL608" s="38">
        <v>0</v>
      </c>
    </row>
    <row r="609" spans="1:38" x14ac:dyDescent="0.15">
      <c r="A609" t="str">
        <v>U1588B-44-1</v>
      </c>
      <c r="B609">
        <v>244.9</v>
      </c>
      <c r="C609" t="str">
        <v>U1588A-14-3</v>
      </c>
      <c r="D609" s="31">
        <v>119.17</v>
      </c>
      <c r="E609" s="29">
        <v>35</v>
      </c>
      <c r="F609" s="29">
        <v>36</v>
      </c>
      <c r="G609" s="24">
        <v>119.52</v>
      </c>
      <c r="H609" s="24">
        <v>119.53</v>
      </c>
      <c r="I609" s="24">
        <v>119.52</v>
      </c>
      <c r="J609" s="24">
        <v>119.53</v>
      </c>
      <c r="K609" s="18">
        <v>0</v>
      </c>
      <c r="L609" s="18">
        <v>0</v>
      </c>
      <c r="T609" t="str">
        <v>U1588A-14</v>
      </c>
      <c r="U609" s="24">
        <v>1</v>
      </c>
      <c r="V609" s="24">
        <v>1</v>
      </c>
      <c r="W609" s="29">
        <v>116.2</v>
      </c>
      <c r="X609" s="24">
        <v>3.3199999999999932</v>
      </c>
      <c r="Y609" s="24">
        <v>3.3299999999999983</v>
      </c>
      <c r="Z609" s="24">
        <v>119.52</v>
      </c>
      <c r="AA609" s="24">
        <v>119.53</v>
      </c>
      <c r="AB609" s="24">
        <v>119.52</v>
      </c>
      <c r="AC609" s="24">
        <v>119.53</v>
      </c>
      <c r="AF609" s="24">
        <v>3.6240000000000001</v>
      </c>
      <c r="AG609" s="24">
        <v>123.14399999999999</v>
      </c>
      <c r="AH609" s="24">
        <v>123.154</v>
      </c>
      <c r="AI609" s="24">
        <v>123.14399999999999</v>
      </c>
      <c r="AJ609" s="24">
        <v>123.154</v>
      </c>
      <c r="AK609" s="38">
        <v>0</v>
      </c>
      <c r="AL609" s="38">
        <v>0</v>
      </c>
    </row>
    <row r="610" spans="1:38" x14ac:dyDescent="0.15">
      <c r="A610" t="str">
        <v>U1588B-44-2</v>
      </c>
      <c r="B610">
        <v>246.39</v>
      </c>
      <c r="C610" t="str">
        <v>U1588A-14-3</v>
      </c>
      <c r="D610" s="31">
        <v>119.17</v>
      </c>
      <c r="E610" s="29">
        <v>35</v>
      </c>
      <c r="F610" s="29">
        <v>36</v>
      </c>
      <c r="G610" s="24">
        <v>119.52</v>
      </c>
      <c r="H610" s="24">
        <v>119.53</v>
      </c>
      <c r="I610" s="24">
        <v>119.52</v>
      </c>
      <c r="J610" s="24">
        <v>119.53</v>
      </c>
      <c r="K610" s="18">
        <v>0</v>
      </c>
      <c r="L610" s="18">
        <v>0</v>
      </c>
      <c r="T610" t="str">
        <v>U1588A-14</v>
      </c>
      <c r="U610" s="24">
        <v>1</v>
      </c>
      <c r="V610" s="24">
        <v>1</v>
      </c>
      <c r="W610" s="29">
        <v>116.2</v>
      </c>
      <c r="X610" s="24">
        <v>3.3199999999999932</v>
      </c>
      <c r="Y610" s="24">
        <v>3.3299999999999983</v>
      </c>
      <c r="Z610" s="24">
        <v>119.52</v>
      </c>
      <c r="AA610" s="24">
        <v>119.53</v>
      </c>
      <c r="AB610" s="24">
        <v>119.52</v>
      </c>
      <c r="AC610" s="24">
        <v>119.53</v>
      </c>
      <c r="AF610" s="24">
        <v>3.6240000000000001</v>
      </c>
      <c r="AG610" s="24">
        <v>123.14399999999999</v>
      </c>
      <c r="AH610" s="24">
        <v>123.154</v>
      </c>
      <c r="AI610" s="24">
        <v>123.14399999999999</v>
      </c>
      <c r="AJ610" s="24">
        <v>123.154</v>
      </c>
      <c r="AK610" s="38">
        <v>0</v>
      </c>
      <c r="AL610" s="38">
        <v>0</v>
      </c>
    </row>
    <row r="611" spans="1:38" x14ac:dyDescent="0.15">
      <c r="A611" t="str">
        <v>U1588B-44-3</v>
      </c>
      <c r="B611">
        <v>247.89</v>
      </c>
      <c r="C611" t="str">
        <v>U1588A-14-3</v>
      </c>
      <c r="D611" s="31">
        <v>119.17</v>
      </c>
      <c r="E611" s="29">
        <v>78</v>
      </c>
      <c r="F611" s="29">
        <v>78</v>
      </c>
      <c r="G611" s="24">
        <v>119.95</v>
      </c>
      <c r="H611" s="24">
        <v>119.95</v>
      </c>
      <c r="I611" s="24">
        <v>119.95</v>
      </c>
      <c r="J611" s="24">
        <v>119.95</v>
      </c>
      <c r="K611" s="18">
        <v>0</v>
      </c>
      <c r="L611" s="18">
        <v>0</v>
      </c>
      <c r="T611" t="str">
        <v>U1588A-14</v>
      </c>
      <c r="U611" s="24">
        <v>1</v>
      </c>
      <c r="V611" s="24">
        <v>1</v>
      </c>
      <c r="W611" s="29">
        <v>116.2</v>
      </c>
      <c r="X611" s="24">
        <v>3.75</v>
      </c>
      <c r="Y611" s="24">
        <v>3.75</v>
      </c>
      <c r="Z611" s="24">
        <v>119.95</v>
      </c>
      <c r="AA611" s="24">
        <v>119.95</v>
      </c>
      <c r="AB611" s="24">
        <v>119.95</v>
      </c>
      <c r="AC611" s="24">
        <v>119.95</v>
      </c>
      <c r="AF611" s="24">
        <v>3.6240000000000001</v>
      </c>
      <c r="AG611" s="24">
        <v>123.574</v>
      </c>
      <c r="AH611" s="24">
        <v>123.574</v>
      </c>
      <c r="AI611" s="24">
        <v>123.574</v>
      </c>
      <c r="AJ611" s="24">
        <v>123.574</v>
      </c>
      <c r="AK611" s="38">
        <v>0</v>
      </c>
      <c r="AL611" s="38">
        <v>0</v>
      </c>
    </row>
    <row r="612" spans="1:38" x14ac:dyDescent="0.15">
      <c r="A612" t="str">
        <v>U1588B-44-4</v>
      </c>
      <c r="B612">
        <v>249.39</v>
      </c>
      <c r="C612" t="str">
        <v>U1588A-14-4</v>
      </c>
      <c r="D612" s="31">
        <v>120.22</v>
      </c>
      <c r="E612" s="29">
        <v>76</v>
      </c>
      <c r="F612" s="29">
        <v>76</v>
      </c>
      <c r="G612" s="24">
        <v>120.98</v>
      </c>
      <c r="H612" s="24">
        <v>120.98</v>
      </c>
      <c r="I612" s="24">
        <v>120.98</v>
      </c>
      <c r="J612" s="24">
        <v>120.98</v>
      </c>
      <c r="K612" s="18">
        <v>0</v>
      </c>
      <c r="L612" s="18">
        <v>0</v>
      </c>
      <c r="T612" t="str">
        <v>U1588A-14</v>
      </c>
      <c r="U612" s="24">
        <v>1</v>
      </c>
      <c r="V612" s="24">
        <v>1</v>
      </c>
      <c r="W612" s="29">
        <v>116.2</v>
      </c>
      <c r="X612" s="24">
        <v>4.7800000000000011</v>
      </c>
      <c r="Y612" s="24">
        <v>4.7800000000000011</v>
      </c>
      <c r="Z612" s="24">
        <v>120.98</v>
      </c>
      <c r="AA612" s="24">
        <v>120.98</v>
      </c>
      <c r="AB612" s="24">
        <v>120.98</v>
      </c>
      <c r="AC612" s="24">
        <v>120.98</v>
      </c>
      <c r="AF612" s="24">
        <v>3.6240000000000001</v>
      </c>
      <c r="AG612" s="24">
        <v>124.604</v>
      </c>
      <c r="AH612" s="24">
        <v>124.604</v>
      </c>
      <c r="AI612" s="24">
        <v>124.604</v>
      </c>
      <c r="AJ612" s="24">
        <v>124.604</v>
      </c>
      <c r="AK612" s="38">
        <v>0</v>
      </c>
      <c r="AL612" s="38">
        <v>0</v>
      </c>
    </row>
    <row r="613" spans="1:38" x14ac:dyDescent="0.15">
      <c r="A613" t="str">
        <v>U1588B-44-5</v>
      </c>
      <c r="B613">
        <v>250.9</v>
      </c>
      <c r="C613" t="str">
        <v>U1588A-14-5</v>
      </c>
      <c r="D613" s="31">
        <v>121.63</v>
      </c>
      <c r="E613" s="29">
        <v>69</v>
      </c>
      <c r="F613" s="29">
        <v>71</v>
      </c>
      <c r="G613" s="24">
        <v>122.32</v>
      </c>
      <c r="H613" s="24">
        <v>122.33999999999999</v>
      </c>
      <c r="I613" s="24">
        <v>122.32</v>
      </c>
      <c r="J613" s="24">
        <v>122.34</v>
      </c>
      <c r="K613" s="18">
        <v>0</v>
      </c>
      <c r="L613" s="18">
        <v>1.4210854715202004E-14</v>
      </c>
      <c r="T613" t="str">
        <v>U1588A-14</v>
      </c>
      <c r="U613" s="24">
        <v>1</v>
      </c>
      <c r="V613" s="24">
        <v>1</v>
      </c>
      <c r="W613" s="29">
        <v>116.2</v>
      </c>
      <c r="X613" s="24">
        <v>6.1199999999999903</v>
      </c>
      <c r="Y613" s="24">
        <v>6.1400000000000006</v>
      </c>
      <c r="Z613" s="24">
        <v>122.32</v>
      </c>
      <c r="AA613" s="24">
        <v>122.34</v>
      </c>
      <c r="AB613" s="24">
        <v>122.32</v>
      </c>
      <c r="AC613" s="24">
        <v>122.34</v>
      </c>
      <c r="AF613" s="24">
        <v>3.6240000000000001</v>
      </c>
      <c r="AG613" s="24">
        <v>125.94399999999999</v>
      </c>
      <c r="AH613" s="24">
        <v>125.964</v>
      </c>
      <c r="AI613" s="24">
        <v>125.94399999999999</v>
      </c>
      <c r="AJ613" s="24">
        <v>125.964</v>
      </c>
      <c r="AK613" s="38">
        <v>0</v>
      </c>
      <c r="AL613" s="38">
        <v>0</v>
      </c>
    </row>
    <row r="614" spans="1:38" x14ac:dyDescent="0.15">
      <c r="A614" t="str">
        <v>U1588B-44-CC</v>
      </c>
      <c r="B614">
        <v>251.62</v>
      </c>
      <c r="C614" t="str">
        <v>U1588A-14-5</v>
      </c>
      <c r="D614" s="31">
        <v>121.63</v>
      </c>
      <c r="E614" s="29">
        <v>75</v>
      </c>
      <c r="F614" s="29">
        <v>75</v>
      </c>
      <c r="G614" s="24">
        <v>122.38</v>
      </c>
      <c r="H614" s="24">
        <v>122.38</v>
      </c>
      <c r="I614" s="24">
        <v>122.38</v>
      </c>
      <c r="J614" s="24">
        <v>122.38</v>
      </c>
      <c r="K614" s="18">
        <v>0</v>
      </c>
      <c r="L614" s="18">
        <v>0</v>
      </c>
      <c r="T614" t="str">
        <v>U1588A-14</v>
      </c>
      <c r="U614" s="24">
        <v>1</v>
      </c>
      <c r="V614" s="24">
        <v>1</v>
      </c>
      <c r="W614" s="29">
        <v>116.2</v>
      </c>
      <c r="X614" s="24">
        <v>6.1799999999999926</v>
      </c>
      <c r="Y614" s="24">
        <v>6.1799999999999926</v>
      </c>
      <c r="Z614" s="24">
        <v>122.38</v>
      </c>
      <c r="AA614" s="24">
        <v>122.38</v>
      </c>
      <c r="AB614" s="24">
        <v>122.38</v>
      </c>
      <c r="AC614" s="24">
        <v>122.38</v>
      </c>
      <c r="AF614" s="24">
        <v>3.6240000000000001</v>
      </c>
      <c r="AG614" s="24">
        <v>126.00399999999999</v>
      </c>
      <c r="AH614" s="24">
        <v>126.00399999999999</v>
      </c>
      <c r="AI614" s="24">
        <v>126.00399999999999</v>
      </c>
      <c r="AJ614" s="24">
        <v>126.00399999999999</v>
      </c>
      <c r="AK614" s="38">
        <v>0</v>
      </c>
      <c r="AL614" s="38">
        <v>0</v>
      </c>
    </row>
    <row r="615" spans="1:38" x14ac:dyDescent="0.15">
      <c r="A615" t="str">
        <v>U1588B-45-1</v>
      </c>
      <c r="B615">
        <v>249.8</v>
      </c>
      <c r="C615" t="str">
        <v>U1588A-14-5</v>
      </c>
      <c r="D615" s="31">
        <v>121.63</v>
      </c>
      <c r="E615" s="29">
        <v>81</v>
      </c>
      <c r="F615" s="29">
        <v>83</v>
      </c>
      <c r="G615" s="24">
        <v>122.44</v>
      </c>
      <c r="H615" s="24">
        <v>122.46</v>
      </c>
      <c r="I615" s="24">
        <v>122.44</v>
      </c>
      <c r="J615" s="24">
        <v>122.46</v>
      </c>
      <c r="K615" s="18">
        <v>0</v>
      </c>
      <c r="L615" s="18">
        <v>0</v>
      </c>
      <c r="T615" t="str">
        <v>U1588A-14</v>
      </c>
      <c r="U615" s="24">
        <v>1</v>
      </c>
      <c r="V615" s="24">
        <v>1</v>
      </c>
      <c r="W615" s="29">
        <v>116.2</v>
      </c>
      <c r="X615" s="24">
        <v>6.2399999999999949</v>
      </c>
      <c r="Y615" s="24">
        <v>6.2599999999999909</v>
      </c>
      <c r="Z615" s="24">
        <v>122.44</v>
      </c>
      <c r="AA615" s="24">
        <v>122.46</v>
      </c>
      <c r="AB615" s="24">
        <v>122.44</v>
      </c>
      <c r="AC615" s="24">
        <v>122.46</v>
      </c>
      <c r="AF615" s="24">
        <v>3.6240000000000001</v>
      </c>
      <c r="AG615" s="24">
        <v>126.06399999999999</v>
      </c>
      <c r="AH615" s="24">
        <v>126.08399999999999</v>
      </c>
      <c r="AI615" s="24">
        <v>126.06399999999999</v>
      </c>
      <c r="AJ615" s="24">
        <v>126.08399999999999</v>
      </c>
      <c r="AK615" s="38">
        <v>0</v>
      </c>
      <c r="AL615" s="38">
        <v>0</v>
      </c>
    </row>
    <row r="616" spans="1:38" x14ac:dyDescent="0.15">
      <c r="A616" t="str">
        <v>U1588B-45-2</v>
      </c>
      <c r="B616">
        <v>251.3</v>
      </c>
      <c r="C616" t="str">
        <v>U1588A-14-6</v>
      </c>
      <c r="D616" s="31">
        <v>123.08</v>
      </c>
      <c r="E616" s="29">
        <v>40</v>
      </c>
      <c r="F616" s="29">
        <v>41</v>
      </c>
      <c r="G616" s="24">
        <v>123.48</v>
      </c>
      <c r="H616" s="24">
        <v>123.49</v>
      </c>
      <c r="I616" s="24">
        <v>123.48</v>
      </c>
      <c r="J616" s="24">
        <v>123.49</v>
      </c>
      <c r="K616" s="18">
        <v>0</v>
      </c>
      <c r="L616" s="18">
        <v>0</v>
      </c>
      <c r="T616" t="str">
        <v>U1588A-14</v>
      </c>
      <c r="U616" s="24">
        <v>1</v>
      </c>
      <c r="V616" s="24">
        <v>1</v>
      </c>
      <c r="W616" s="29">
        <v>116.2</v>
      </c>
      <c r="X616" s="24">
        <v>7.2800000000000011</v>
      </c>
      <c r="Y616" s="24">
        <v>7.289999999999992</v>
      </c>
      <c r="Z616" s="24">
        <v>123.48</v>
      </c>
      <c r="AA616" s="24">
        <v>123.49</v>
      </c>
      <c r="AB616" s="24">
        <v>123.48</v>
      </c>
      <c r="AC616" s="24">
        <v>123.49</v>
      </c>
      <c r="AF616" s="24">
        <v>3.6240000000000001</v>
      </c>
      <c r="AG616" s="24">
        <v>127.104</v>
      </c>
      <c r="AH616" s="24">
        <v>127.11399999999999</v>
      </c>
      <c r="AI616" s="24">
        <v>127.104</v>
      </c>
      <c r="AJ616" s="24">
        <v>127.11399999999999</v>
      </c>
      <c r="AK616" s="38">
        <v>0</v>
      </c>
      <c r="AL616" s="38">
        <v>0</v>
      </c>
    </row>
    <row r="617" spans="1:38" x14ac:dyDescent="0.15">
      <c r="A617" t="str">
        <v>U1588B-45-3</v>
      </c>
      <c r="B617">
        <v>252.8</v>
      </c>
      <c r="C617" t="str">
        <v>U1588A-14-6</v>
      </c>
      <c r="D617" s="31">
        <v>123.08</v>
      </c>
      <c r="E617" s="29">
        <v>40</v>
      </c>
      <c r="F617" s="29">
        <v>40</v>
      </c>
      <c r="G617" s="24">
        <v>123.48</v>
      </c>
      <c r="H617" s="24">
        <v>123.48</v>
      </c>
      <c r="I617" s="24">
        <v>123.48</v>
      </c>
      <c r="J617" s="24">
        <v>123.48</v>
      </c>
      <c r="K617" s="18">
        <v>0</v>
      </c>
      <c r="L617" s="18">
        <v>0</v>
      </c>
      <c r="T617" t="str">
        <v>U1588A-14</v>
      </c>
      <c r="U617" s="24">
        <v>1</v>
      </c>
      <c r="V617" s="24">
        <v>1</v>
      </c>
      <c r="W617" s="29">
        <v>116.2</v>
      </c>
      <c r="X617" s="24">
        <v>7.2800000000000011</v>
      </c>
      <c r="Y617" s="24">
        <v>7.2800000000000011</v>
      </c>
      <c r="Z617" s="24">
        <v>123.48</v>
      </c>
      <c r="AA617" s="24">
        <v>123.48</v>
      </c>
      <c r="AB617" s="24">
        <v>123.48</v>
      </c>
      <c r="AC617" s="24">
        <v>123.48</v>
      </c>
      <c r="AF617" s="24">
        <v>3.6240000000000001</v>
      </c>
      <c r="AG617" s="24">
        <v>127.104</v>
      </c>
      <c r="AH617" s="24">
        <v>127.104</v>
      </c>
      <c r="AI617" s="24">
        <v>127.104</v>
      </c>
      <c r="AJ617" s="24">
        <v>127.104</v>
      </c>
      <c r="AK617" s="38">
        <v>0</v>
      </c>
      <c r="AL617" s="38">
        <v>0</v>
      </c>
    </row>
    <row r="618" spans="1:38" x14ac:dyDescent="0.15">
      <c r="A618" t="str">
        <v>U1588B-45-4</v>
      </c>
      <c r="B618">
        <v>254.3</v>
      </c>
      <c r="C618" t="str">
        <v>U1588A-14-6</v>
      </c>
      <c r="D618" s="31">
        <v>123.08</v>
      </c>
      <c r="E618" s="29">
        <v>77</v>
      </c>
      <c r="F618" s="29">
        <v>77</v>
      </c>
      <c r="G618" s="24">
        <v>123.85</v>
      </c>
      <c r="H618" s="24">
        <v>123.85</v>
      </c>
      <c r="I618" s="24">
        <v>123.85</v>
      </c>
      <c r="J618" s="24">
        <v>123.85</v>
      </c>
      <c r="K618" s="18">
        <v>0</v>
      </c>
      <c r="L618" s="18">
        <v>0</v>
      </c>
      <c r="T618" t="str">
        <v>U1588A-14</v>
      </c>
      <c r="U618" s="24">
        <v>1</v>
      </c>
      <c r="V618" s="24">
        <v>1</v>
      </c>
      <c r="W618" s="29">
        <v>116.2</v>
      </c>
      <c r="X618" s="24">
        <v>7.6499999999999915</v>
      </c>
      <c r="Y618" s="24">
        <v>7.6499999999999915</v>
      </c>
      <c r="Z618" s="24">
        <v>123.85</v>
      </c>
      <c r="AA618" s="24">
        <v>123.85</v>
      </c>
      <c r="AB618" s="24">
        <v>123.85</v>
      </c>
      <c r="AC618" s="24">
        <v>123.85</v>
      </c>
      <c r="AF618" s="24">
        <v>3.6240000000000001</v>
      </c>
      <c r="AG618" s="24">
        <v>127.47399999999999</v>
      </c>
      <c r="AH618" s="24">
        <v>127.47399999999999</v>
      </c>
      <c r="AI618" s="24">
        <v>127.47399999999999</v>
      </c>
      <c r="AJ618" s="24">
        <v>127.47399999999999</v>
      </c>
      <c r="AK618" s="38">
        <v>0</v>
      </c>
      <c r="AL618" s="38">
        <v>0</v>
      </c>
    </row>
    <row r="619" spans="1:38" x14ac:dyDescent="0.15">
      <c r="A619" t="str">
        <v>U1588B-45-CC</v>
      </c>
      <c r="B619">
        <v>255.55</v>
      </c>
      <c r="C619" t="str">
        <v>U1588A-14-6</v>
      </c>
      <c r="D619" s="31">
        <v>123.08</v>
      </c>
      <c r="E619" s="29">
        <v>90</v>
      </c>
      <c r="F619" s="29">
        <v>95</v>
      </c>
      <c r="G619" s="24">
        <v>123.98</v>
      </c>
      <c r="H619" s="24">
        <v>124.03</v>
      </c>
      <c r="I619" s="24">
        <v>123.98</v>
      </c>
      <c r="J619" s="24">
        <v>124.03</v>
      </c>
      <c r="K619" s="18">
        <v>0</v>
      </c>
      <c r="L619" s="18">
        <v>0</v>
      </c>
      <c r="T619" t="str">
        <v>U1588A-14</v>
      </c>
      <c r="U619" s="24">
        <v>1</v>
      </c>
      <c r="V619" s="24">
        <v>1</v>
      </c>
      <c r="W619" s="29">
        <v>116.2</v>
      </c>
      <c r="X619" s="24">
        <v>7.7800000000000011</v>
      </c>
      <c r="Y619" s="24">
        <v>7.8299999999999983</v>
      </c>
      <c r="Z619" s="24">
        <v>123.98</v>
      </c>
      <c r="AA619" s="24">
        <v>124.03</v>
      </c>
      <c r="AB619" s="24">
        <v>123.98</v>
      </c>
      <c r="AC619" s="24">
        <v>124.03</v>
      </c>
      <c r="AF619" s="24">
        <v>3.6240000000000001</v>
      </c>
      <c r="AG619" s="24">
        <v>127.604</v>
      </c>
      <c r="AH619" s="24">
        <v>127.654</v>
      </c>
      <c r="AI619" s="24">
        <v>127.604</v>
      </c>
      <c r="AJ619" s="24">
        <v>127.654</v>
      </c>
      <c r="AK619" s="38">
        <v>0</v>
      </c>
      <c r="AL619" s="38">
        <v>0</v>
      </c>
    </row>
    <row r="620" spans="1:38" x14ac:dyDescent="0.15">
      <c r="A620" t="str">
        <v>U1588B-46-1</v>
      </c>
      <c r="B620">
        <v>254.6</v>
      </c>
      <c r="C620" t="str">
        <v>U1588A-14-6</v>
      </c>
      <c r="D620" s="31">
        <v>123.08</v>
      </c>
      <c r="E620" s="29">
        <v>90</v>
      </c>
      <c r="F620" s="29">
        <v>95</v>
      </c>
      <c r="G620" s="24">
        <v>123.98</v>
      </c>
      <c r="H620" s="24">
        <v>124.03</v>
      </c>
      <c r="I620" s="24">
        <v>123.98</v>
      </c>
      <c r="J620" s="24">
        <v>124.03</v>
      </c>
      <c r="K620" s="18">
        <v>0</v>
      </c>
      <c r="L620" s="18">
        <v>0</v>
      </c>
      <c r="T620" t="str">
        <v>U1588A-14</v>
      </c>
      <c r="U620" s="24">
        <v>1</v>
      </c>
      <c r="V620" s="24">
        <v>1</v>
      </c>
      <c r="W620" s="29">
        <v>116.2</v>
      </c>
      <c r="X620" s="24">
        <v>7.7800000000000011</v>
      </c>
      <c r="Y620" s="24">
        <v>7.8299999999999983</v>
      </c>
      <c r="Z620" s="24">
        <v>123.98</v>
      </c>
      <c r="AA620" s="24">
        <v>124.03</v>
      </c>
      <c r="AB620" s="24">
        <v>123.98</v>
      </c>
      <c r="AC620" s="24">
        <v>124.03</v>
      </c>
      <c r="AF620" s="24">
        <v>3.6240000000000001</v>
      </c>
      <c r="AG620" s="24">
        <v>127.604</v>
      </c>
      <c r="AH620" s="24">
        <v>127.654</v>
      </c>
      <c r="AI620" s="24">
        <v>127.604</v>
      </c>
      <c r="AJ620" s="24">
        <v>127.654</v>
      </c>
      <c r="AK620" s="38">
        <v>0</v>
      </c>
      <c r="AL620" s="38">
        <v>0</v>
      </c>
    </row>
    <row r="621" spans="1:38" x14ac:dyDescent="0.15">
      <c r="A621" t="str">
        <v>U1588B-46-2</v>
      </c>
      <c r="B621">
        <v>256.08999999999997</v>
      </c>
      <c r="C621" t="str">
        <v>U1588A-14-6</v>
      </c>
      <c r="D621" s="31">
        <v>123.08</v>
      </c>
      <c r="E621" s="29">
        <v>90</v>
      </c>
      <c r="F621" s="29">
        <v>95</v>
      </c>
      <c r="G621" s="24">
        <v>123.98</v>
      </c>
      <c r="H621" s="24">
        <v>124.03</v>
      </c>
      <c r="I621" s="24">
        <v>123.98</v>
      </c>
      <c r="J621" s="24">
        <v>124.03</v>
      </c>
      <c r="K621" s="18">
        <v>0</v>
      </c>
      <c r="L621" s="18">
        <v>0</v>
      </c>
      <c r="T621" t="str">
        <v>U1588A-14</v>
      </c>
      <c r="U621" s="24">
        <v>1</v>
      </c>
      <c r="V621" s="24">
        <v>1</v>
      </c>
      <c r="W621" s="29">
        <v>116.2</v>
      </c>
      <c r="X621" s="24">
        <v>7.7800000000000011</v>
      </c>
      <c r="Y621" s="24">
        <v>7.8299999999999983</v>
      </c>
      <c r="Z621" s="24">
        <v>123.98</v>
      </c>
      <c r="AA621" s="24">
        <v>124.03</v>
      </c>
      <c r="AB621" s="24">
        <v>123.98</v>
      </c>
      <c r="AC621" s="24">
        <v>124.03</v>
      </c>
      <c r="AF621" s="24">
        <v>3.6240000000000001</v>
      </c>
      <c r="AG621" s="24">
        <v>127.604</v>
      </c>
      <c r="AH621" s="24">
        <v>127.654</v>
      </c>
      <c r="AI621" s="24">
        <v>127.604</v>
      </c>
      <c r="AJ621" s="24">
        <v>127.654</v>
      </c>
      <c r="AK621" s="38">
        <v>0</v>
      </c>
      <c r="AL621" s="38">
        <v>0</v>
      </c>
    </row>
    <row r="622" spans="1:38" x14ac:dyDescent="0.15">
      <c r="A622" t="str">
        <v>U1588B-46-3</v>
      </c>
      <c r="B622">
        <v>257.58999999999997</v>
      </c>
      <c r="C622" t="str">
        <v>U1588A-14-6</v>
      </c>
      <c r="D622" s="31">
        <v>123.08</v>
      </c>
      <c r="E622" s="29">
        <v>90</v>
      </c>
      <c r="F622" s="29">
        <v>95</v>
      </c>
      <c r="G622" s="24">
        <v>123.98</v>
      </c>
      <c r="H622" s="24">
        <v>124.03</v>
      </c>
      <c r="I622" s="24">
        <v>123.98</v>
      </c>
      <c r="J622" s="24">
        <v>124.03</v>
      </c>
      <c r="K622" s="18">
        <v>0</v>
      </c>
      <c r="L622" s="18">
        <v>0</v>
      </c>
      <c r="T622" t="str">
        <v>U1588A-14</v>
      </c>
      <c r="U622" s="24">
        <v>1</v>
      </c>
      <c r="V622" s="24">
        <v>1</v>
      </c>
      <c r="W622" s="29">
        <v>116.2</v>
      </c>
      <c r="X622" s="24">
        <v>7.7800000000000011</v>
      </c>
      <c r="Y622" s="24">
        <v>7.8299999999999983</v>
      </c>
      <c r="Z622" s="24">
        <v>123.98</v>
      </c>
      <c r="AA622" s="24">
        <v>124.03</v>
      </c>
      <c r="AB622" s="24">
        <v>123.98</v>
      </c>
      <c r="AC622" s="24">
        <v>124.03</v>
      </c>
      <c r="AF622" s="24">
        <v>3.6240000000000001</v>
      </c>
      <c r="AG622" s="24">
        <v>127.604</v>
      </c>
      <c r="AH622" s="24">
        <v>127.654</v>
      </c>
      <c r="AI622" s="24">
        <v>127.604</v>
      </c>
      <c r="AJ622" s="24">
        <v>127.654</v>
      </c>
      <c r="AK622" s="38">
        <v>0</v>
      </c>
      <c r="AL622" s="38">
        <v>0</v>
      </c>
    </row>
    <row r="623" spans="1:38" x14ac:dyDescent="0.15">
      <c r="A623" t="str">
        <v>U1588B-46-4</v>
      </c>
      <c r="B623">
        <v>259.08999999999997</v>
      </c>
      <c r="C623" t="str">
        <v>U1588A-14-6</v>
      </c>
      <c r="D623" s="31">
        <v>123.08</v>
      </c>
      <c r="E623" s="29">
        <v>90</v>
      </c>
      <c r="F623" s="29">
        <v>95</v>
      </c>
      <c r="G623" s="24">
        <v>123.98</v>
      </c>
      <c r="H623" s="24">
        <v>124.03</v>
      </c>
      <c r="I623" s="24">
        <v>123.98</v>
      </c>
      <c r="J623" s="24">
        <v>124.03</v>
      </c>
      <c r="K623" s="18">
        <v>0</v>
      </c>
      <c r="L623" s="18">
        <v>0</v>
      </c>
      <c r="T623" t="str">
        <v>U1588A-14</v>
      </c>
      <c r="U623" s="24">
        <v>1</v>
      </c>
      <c r="V623" s="24">
        <v>1</v>
      </c>
      <c r="W623" s="29">
        <v>116.2</v>
      </c>
      <c r="X623" s="24">
        <v>7.7800000000000011</v>
      </c>
      <c r="Y623" s="24">
        <v>7.8299999999999983</v>
      </c>
      <c r="Z623" s="24">
        <v>123.98</v>
      </c>
      <c r="AA623" s="24">
        <v>124.03</v>
      </c>
      <c r="AB623" s="24">
        <v>123.98</v>
      </c>
      <c r="AC623" s="24">
        <v>124.03</v>
      </c>
      <c r="AF623" s="24">
        <v>3.6240000000000001</v>
      </c>
      <c r="AG623" s="24">
        <v>127.604</v>
      </c>
      <c r="AH623" s="24">
        <v>127.654</v>
      </c>
      <c r="AI623" s="24">
        <v>127.604</v>
      </c>
      <c r="AJ623" s="24">
        <v>127.654</v>
      </c>
      <c r="AK623" s="38">
        <v>0</v>
      </c>
      <c r="AL623" s="38">
        <v>0</v>
      </c>
    </row>
    <row r="624" spans="1:38" x14ac:dyDescent="0.15">
      <c r="A624" t="str">
        <v>U1588B-46-5</v>
      </c>
      <c r="B624">
        <v>260.27999999999997</v>
      </c>
      <c r="C624" t="str">
        <v>U1588A-14-6</v>
      </c>
      <c r="D624" s="31">
        <v>123.08</v>
      </c>
      <c r="E624" s="29">
        <v>90</v>
      </c>
      <c r="F624" s="29">
        <v>95</v>
      </c>
      <c r="G624" s="24">
        <v>123.98</v>
      </c>
      <c r="H624" s="24">
        <v>124.03</v>
      </c>
      <c r="I624" s="24">
        <v>123.98</v>
      </c>
      <c r="J624" s="24">
        <v>124.03</v>
      </c>
      <c r="K624" s="18">
        <v>0</v>
      </c>
      <c r="L624" s="18">
        <v>0</v>
      </c>
      <c r="T624" t="str">
        <v>U1588A-14</v>
      </c>
      <c r="U624" s="24">
        <v>1</v>
      </c>
      <c r="V624" s="24">
        <v>1</v>
      </c>
      <c r="W624" s="29">
        <v>116.2</v>
      </c>
      <c r="X624" s="24">
        <v>7.7800000000000011</v>
      </c>
      <c r="Y624" s="24">
        <v>7.8299999999999983</v>
      </c>
      <c r="Z624" s="24">
        <v>123.98</v>
      </c>
      <c r="AA624" s="24">
        <v>124.03</v>
      </c>
      <c r="AB624" s="24">
        <v>123.98</v>
      </c>
      <c r="AC624" s="24">
        <v>124.03</v>
      </c>
      <c r="AF624" s="24">
        <v>3.6240000000000001</v>
      </c>
      <c r="AG624" s="24">
        <v>127.604</v>
      </c>
      <c r="AH624" s="24">
        <v>127.654</v>
      </c>
      <c r="AI624" s="24">
        <v>127.604</v>
      </c>
      <c r="AJ624" s="24">
        <v>127.654</v>
      </c>
      <c r="AK624" s="38">
        <v>0</v>
      </c>
      <c r="AL624" s="38">
        <v>0</v>
      </c>
    </row>
    <row r="625" spans="1:38" x14ac:dyDescent="0.15">
      <c r="A625" t="str">
        <v>U1588B-46-CC</v>
      </c>
      <c r="B625">
        <v>260.8</v>
      </c>
      <c r="C625" t="str">
        <v>U1588A-14-6</v>
      </c>
      <c r="D625" s="31">
        <v>123.08</v>
      </c>
      <c r="E625" s="29">
        <v>90</v>
      </c>
      <c r="F625" s="29">
        <v>95</v>
      </c>
      <c r="G625" s="24">
        <v>123.98</v>
      </c>
      <c r="H625" s="24">
        <v>124.03</v>
      </c>
      <c r="I625" s="24">
        <v>123.98</v>
      </c>
      <c r="J625" s="24">
        <v>124.03</v>
      </c>
      <c r="K625" s="18">
        <v>0</v>
      </c>
      <c r="L625" s="18">
        <v>0</v>
      </c>
      <c r="T625" t="str">
        <v>U1588A-14</v>
      </c>
      <c r="U625" s="24">
        <v>1</v>
      </c>
      <c r="V625" s="24">
        <v>1</v>
      </c>
      <c r="W625" s="29">
        <v>116.2</v>
      </c>
      <c r="X625" s="24">
        <v>7.7800000000000011</v>
      </c>
      <c r="Y625" s="24">
        <v>7.8299999999999983</v>
      </c>
      <c r="Z625" s="24">
        <v>123.98</v>
      </c>
      <c r="AA625" s="24">
        <v>124.03</v>
      </c>
      <c r="AB625" s="24">
        <v>123.98</v>
      </c>
      <c r="AC625" s="24">
        <v>124.03</v>
      </c>
      <c r="AF625" s="24">
        <v>3.6240000000000001</v>
      </c>
      <c r="AG625" s="24">
        <v>127.604</v>
      </c>
      <c r="AH625" s="24">
        <v>127.654</v>
      </c>
      <c r="AI625" s="24">
        <v>127.604</v>
      </c>
      <c r="AJ625" s="24">
        <v>127.654</v>
      </c>
      <c r="AK625" s="38">
        <v>0</v>
      </c>
      <c r="AL625" s="38">
        <v>0</v>
      </c>
    </row>
    <row r="626" spans="1:38" x14ac:dyDescent="0.15">
      <c r="A626" t="str">
        <v>U1588B-47-1</v>
      </c>
      <c r="B626">
        <v>259.5</v>
      </c>
      <c r="C626" t="str">
        <v>U1588A-14-6</v>
      </c>
      <c r="D626" s="31">
        <v>123.08</v>
      </c>
      <c r="E626" s="29">
        <v>90</v>
      </c>
      <c r="F626" s="29">
        <v>95</v>
      </c>
      <c r="G626" s="24">
        <v>123.98</v>
      </c>
      <c r="H626" s="24">
        <v>124.03</v>
      </c>
      <c r="I626" s="24">
        <v>123.98</v>
      </c>
      <c r="J626" s="24">
        <v>124.03</v>
      </c>
      <c r="K626" s="18">
        <v>0</v>
      </c>
      <c r="L626" s="18">
        <v>0</v>
      </c>
      <c r="T626" t="str">
        <v>U1588A-14</v>
      </c>
      <c r="U626" s="24">
        <v>1</v>
      </c>
      <c r="V626" s="24">
        <v>1</v>
      </c>
      <c r="W626" s="29">
        <v>116.2</v>
      </c>
      <c r="X626" s="24">
        <v>7.7800000000000011</v>
      </c>
      <c r="Y626" s="24">
        <v>7.8299999999999983</v>
      </c>
      <c r="Z626" s="24">
        <v>123.98</v>
      </c>
      <c r="AA626" s="24">
        <v>124.03</v>
      </c>
      <c r="AB626" s="24">
        <v>123.98</v>
      </c>
      <c r="AC626" s="24">
        <v>124.03</v>
      </c>
      <c r="AF626" s="24">
        <v>3.6240000000000001</v>
      </c>
      <c r="AG626" s="24">
        <v>127.604</v>
      </c>
      <c r="AH626" s="24">
        <v>127.654</v>
      </c>
      <c r="AI626" s="24">
        <v>127.604</v>
      </c>
      <c r="AJ626" s="24">
        <v>127.654</v>
      </c>
      <c r="AK626" s="38">
        <v>0</v>
      </c>
      <c r="AL626" s="38">
        <v>0</v>
      </c>
    </row>
    <row r="627" spans="1:38" x14ac:dyDescent="0.15">
      <c r="A627" t="str">
        <v>U1588B-47-2</v>
      </c>
      <c r="B627">
        <v>261</v>
      </c>
      <c r="C627" t="str">
        <v>U1588A-14-6</v>
      </c>
      <c r="D627" s="31">
        <v>123.08</v>
      </c>
      <c r="E627" s="29">
        <v>90</v>
      </c>
      <c r="F627" s="29">
        <v>95</v>
      </c>
      <c r="G627" s="24">
        <v>123.98</v>
      </c>
      <c r="H627" s="24">
        <v>124.03</v>
      </c>
      <c r="I627" s="24">
        <v>123.98</v>
      </c>
      <c r="J627" s="24">
        <v>124.03</v>
      </c>
      <c r="K627" s="18">
        <v>0</v>
      </c>
      <c r="L627" s="18">
        <v>0</v>
      </c>
      <c r="T627" t="str">
        <v>U1588A-14</v>
      </c>
      <c r="U627" s="24">
        <v>1</v>
      </c>
      <c r="V627" s="24">
        <v>1</v>
      </c>
      <c r="W627" s="29">
        <v>116.2</v>
      </c>
      <c r="X627" s="24">
        <v>7.7800000000000011</v>
      </c>
      <c r="Y627" s="24">
        <v>7.8299999999999983</v>
      </c>
      <c r="Z627" s="24">
        <v>123.98</v>
      </c>
      <c r="AA627" s="24">
        <v>124.03</v>
      </c>
      <c r="AB627" s="24">
        <v>123.98</v>
      </c>
      <c r="AC627" s="24">
        <v>124.03</v>
      </c>
      <c r="AF627" s="24">
        <v>3.6240000000000001</v>
      </c>
      <c r="AG627" s="24">
        <v>127.604</v>
      </c>
      <c r="AH627" s="24">
        <v>127.654</v>
      </c>
      <c r="AI627" s="24">
        <v>127.604</v>
      </c>
      <c r="AJ627" s="24">
        <v>127.654</v>
      </c>
      <c r="AK627" s="38">
        <v>0</v>
      </c>
      <c r="AL627" s="38">
        <v>0</v>
      </c>
    </row>
    <row r="628" spans="1:38" x14ac:dyDescent="0.15">
      <c r="A628" t="str">
        <v>U1588B-47-3</v>
      </c>
      <c r="B628">
        <v>262.49</v>
      </c>
      <c r="C628" t="str">
        <v>U1588A-14-6</v>
      </c>
      <c r="D628" s="31">
        <v>123.08</v>
      </c>
      <c r="E628" s="29">
        <v>90</v>
      </c>
      <c r="F628" s="29">
        <v>95</v>
      </c>
      <c r="G628" s="24">
        <v>123.98</v>
      </c>
      <c r="H628" s="24">
        <v>124.03</v>
      </c>
      <c r="I628" s="24">
        <v>123.98</v>
      </c>
      <c r="J628" s="24">
        <v>124.03</v>
      </c>
      <c r="K628" s="18">
        <v>0</v>
      </c>
      <c r="L628" s="18">
        <v>0</v>
      </c>
      <c r="T628" t="str">
        <v>U1588A-14</v>
      </c>
      <c r="U628" s="24">
        <v>1</v>
      </c>
      <c r="V628" s="24">
        <v>1</v>
      </c>
      <c r="W628" s="29">
        <v>116.2</v>
      </c>
      <c r="X628" s="24">
        <v>7.7800000000000011</v>
      </c>
      <c r="Y628" s="24">
        <v>7.8299999999999983</v>
      </c>
      <c r="Z628" s="24">
        <v>123.98</v>
      </c>
      <c r="AA628" s="24">
        <v>124.03</v>
      </c>
      <c r="AB628" s="24">
        <v>123.98</v>
      </c>
      <c r="AC628" s="24">
        <v>124.03</v>
      </c>
      <c r="AF628" s="24">
        <v>3.6240000000000001</v>
      </c>
      <c r="AG628" s="24">
        <v>127.604</v>
      </c>
      <c r="AH628" s="24">
        <v>127.654</v>
      </c>
      <c r="AI628" s="24">
        <v>127.604</v>
      </c>
      <c r="AJ628" s="24">
        <v>127.654</v>
      </c>
      <c r="AK628" s="38">
        <v>0</v>
      </c>
      <c r="AL628" s="38">
        <v>0</v>
      </c>
    </row>
    <row r="629" spans="1:38" x14ac:dyDescent="0.15">
      <c r="A629" t="str">
        <v>U1588B-47-4</v>
      </c>
      <c r="B629">
        <v>263.99</v>
      </c>
      <c r="C629" t="str">
        <v>U1588A-14-7</v>
      </c>
      <c r="D629" s="31">
        <v>124.03</v>
      </c>
      <c r="E629" s="29">
        <v>0</v>
      </c>
      <c r="F629" s="29">
        <v>5</v>
      </c>
      <c r="G629" s="24">
        <v>124.03</v>
      </c>
      <c r="H629" s="24">
        <v>124.08</v>
      </c>
      <c r="I629" s="24">
        <v>124.03</v>
      </c>
      <c r="J629" s="24">
        <v>124.08</v>
      </c>
      <c r="K629" s="18">
        <v>0</v>
      </c>
      <c r="L629" s="18">
        <v>0</v>
      </c>
      <c r="T629" t="str">
        <v>U1588A-14</v>
      </c>
      <c r="U629" s="24">
        <v>1</v>
      </c>
      <c r="V629" s="24">
        <v>1</v>
      </c>
      <c r="W629" s="29">
        <v>116.2</v>
      </c>
      <c r="X629" s="24">
        <v>7.8299999999999983</v>
      </c>
      <c r="Y629" s="24">
        <v>7.8799999999999955</v>
      </c>
      <c r="Z629" s="24">
        <v>124.03</v>
      </c>
      <c r="AA629" s="24">
        <v>124.08</v>
      </c>
      <c r="AB629" s="24">
        <v>124.03</v>
      </c>
      <c r="AC629" s="24">
        <v>124.08</v>
      </c>
      <c r="AF629" s="24">
        <v>3.6240000000000001</v>
      </c>
      <c r="AG629" s="24">
        <v>127.654</v>
      </c>
      <c r="AH629" s="24">
        <v>127.70399999999999</v>
      </c>
      <c r="AI629" s="24">
        <v>127.654</v>
      </c>
      <c r="AJ629" s="24">
        <v>127.70399999999999</v>
      </c>
      <c r="AK629" s="38">
        <v>0</v>
      </c>
      <c r="AL629" s="38">
        <v>0</v>
      </c>
    </row>
    <row r="630" spans="1:38" x14ac:dyDescent="0.15">
      <c r="A630" t="str">
        <v>U1588B-47-CC</v>
      </c>
      <c r="B630">
        <v>265.12</v>
      </c>
      <c r="C630" t="str">
        <v>U1588A-14-7</v>
      </c>
      <c r="D630" s="31">
        <v>124.03</v>
      </c>
      <c r="E630" s="29">
        <v>60</v>
      </c>
      <c r="F630" s="29">
        <v>60</v>
      </c>
      <c r="G630" s="24">
        <v>124.63</v>
      </c>
      <c r="H630" s="24">
        <v>124.63</v>
      </c>
      <c r="I630" s="24">
        <v>124.63</v>
      </c>
      <c r="J630" s="24">
        <v>124.63</v>
      </c>
      <c r="K630" s="18">
        <v>0</v>
      </c>
      <c r="L630" s="18">
        <v>0</v>
      </c>
      <c r="T630" t="str">
        <v>U1588A-14</v>
      </c>
      <c r="U630" s="24">
        <v>1</v>
      </c>
      <c r="V630" s="24">
        <v>1</v>
      </c>
      <c r="W630" s="29">
        <v>116.2</v>
      </c>
      <c r="X630" s="24">
        <v>8.4299999999999926</v>
      </c>
      <c r="Y630" s="24">
        <v>8.4299999999999926</v>
      </c>
      <c r="Z630" s="24">
        <v>124.63</v>
      </c>
      <c r="AA630" s="24">
        <v>124.63</v>
      </c>
      <c r="AB630" s="24">
        <v>124.63</v>
      </c>
      <c r="AC630" s="24">
        <v>124.63</v>
      </c>
      <c r="AF630" s="24">
        <v>3.6240000000000001</v>
      </c>
      <c r="AG630" s="24">
        <v>128.25399999999999</v>
      </c>
      <c r="AH630" s="24">
        <v>128.25399999999999</v>
      </c>
      <c r="AI630" s="24">
        <v>128.25399999999999</v>
      </c>
      <c r="AJ630" s="24">
        <v>128.25399999999999</v>
      </c>
      <c r="AK630" s="38">
        <v>0</v>
      </c>
      <c r="AL630" s="38">
        <v>0</v>
      </c>
    </row>
    <row r="631" spans="1:38" x14ac:dyDescent="0.15">
      <c r="A631" t="str">
        <v>U1588B-48-1</v>
      </c>
      <c r="B631">
        <v>264.3</v>
      </c>
      <c r="C631" t="str">
        <v>U1588A-14-CC</v>
      </c>
      <c r="D631" s="31">
        <v>124.84</v>
      </c>
      <c r="E631" s="29">
        <v>26</v>
      </c>
      <c r="F631" s="29">
        <v>33</v>
      </c>
      <c r="G631" s="24">
        <v>125.10000000000001</v>
      </c>
      <c r="H631" s="24">
        <v>125.17</v>
      </c>
      <c r="I631" s="24">
        <v>125.1</v>
      </c>
      <c r="J631" s="24">
        <v>125.17</v>
      </c>
      <c r="K631" s="18">
        <v>-1.4210854715202004E-14</v>
      </c>
      <c r="L631" s="18">
        <v>0</v>
      </c>
      <c r="T631" t="str">
        <v>U1588A-14</v>
      </c>
      <c r="U631" s="24">
        <v>1</v>
      </c>
      <c r="V631" s="24">
        <v>1</v>
      </c>
      <c r="W631" s="29">
        <v>116.2</v>
      </c>
      <c r="X631" s="24">
        <v>8.8999999999999915</v>
      </c>
      <c r="Y631" s="24">
        <v>8.9699999999999989</v>
      </c>
      <c r="Z631" s="24">
        <v>125.1</v>
      </c>
      <c r="AA631" s="24">
        <v>125.17</v>
      </c>
      <c r="AB631" s="24">
        <v>125.1</v>
      </c>
      <c r="AC631" s="24">
        <v>125.17</v>
      </c>
      <c r="AF631" s="24">
        <v>3.6240000000000001</v>
      </c>
      <c r="AG631" s="24">
        <v>128.72399999999999</v>
      </c>
      <c r="AH631" s="24">
        <v>128.79400000000001</v>
      </c>
      <c r="AI631" s="24">
        <v>128.72399999999999</v>
      </c>
      <c r="AJ631" s="24">
        <v>128.79400000000001</v>
      </c>
      <c r="AK631" s="38">
        <v>0</v>
      </c>
      <c r="AL631" s="38">
        <v>0</v>
      </c>
    </row>
    <row r="632" spans="1:38" x14ac:dyDescent="0.15">
      <c r="A632" t="str">
        <v>U1588B-48-2</v>
      </c>
      <c r="B632">
        <v>265.8</v>
      </c>
      <c r="C632" t="str">
        <v>U1588A-14-CC</v>
      </c>
      <c r="D632" s="31">
        <v>124.84</v>
      </c>
      <c r="E632" s="29">
        <v>26</v>
      </c>
      <c r="F632" s="29">
        <v>33</v>
      </c>
      <c r="G632" s="24">
        <v>125.10000000000001</v>
      </c>
      <c r="H632" s="24">
        <v>125.17</v>
      </c>
      <c r="I632" s="24">
        <v>125.1</v>
      </c>
      <c r="J632" s="24">
        <v>125.17</v>
      </c>
      <c r="K632" s="18">
        <v>-1.4210854715202004E-14</v>
      </c>
      <c r="L632" s="18">
        <v>0</v>
      </c>
      <c r="T632" t="str">
        <v>U1588A-14</v>
      </c>
      <c r="U632" s="24">
        <v>1</v>
      </c>
      <c r="V632" s="24">
        <v>1</v>
      </c>
      <c r="W632" s="29">
        <v>116.2</v>
      </c>
      <c r="X632" s="24">
        <v>8.8999999999999915</v>
      </c>
      <c r="Y632" s="24">
        <v>8.9699999999999989</v>
      </c>
      <c r="Z632" s="24">
        <v>125.1</v>
      </c>
      <c r="AA632" s="24">
        <v>125.17</v>
      </c>
      <c r="AB632" s="24">
        <v>125.1</v>
      </c>
      <c r="AC632" s="24">
        <v>125.17</v>
      </c>
      <c r="AF632" s="24">
        <v>3.6240000000000001</v>
      </c>
      <c r="AG632" s="24">
        <v>128.72399999999999</v>
      </c>
      <c r="AH632" s="24">
        <v>128.79400000000001</v>
      </c>
      <c r="AI632" s="24">
        <v>128.72399999999999</v>
      </c>
      <c r="AJ632" s="24">
        <v>128.79400000000001</v>
      </c>
      <c r="AK632" s="38">
        <v>0</v>
      </c>
      <c r="AL632" s="38">
        <v>0</v>
      </c>
    </row>
    <row r="633" spans="1:38" x14ac:dyDescent="0.15">
      <c r="A633" t="str">
        <v>U1588B-48-3</v>
      </c>
      <c r="B633">
        <v>267.29000000000002</v>
      </c>
      <c r="C633" t="str">
        <v>U1588A-14-CC</v>
      </c>
      <c r="D633" s="31">
        <v>124.84</v>
      </c>
      <c r="E633" s="29">
        <v>26</v>
      </c>
      <c r="F633" s="29">
        <v>33</v>
      </c>
      <c r="G633" s="24">
        <v>125.10000000000001</v>
      </c>
      <c r="H633" s="24">
        <v>125.17</v>
      </c>
      <c r="I633" s="24">
        <v>125.1</v>
      </c>
      <c r="J633" s="24">
        <v>125.17</v>
      </c>
      <c r="K633" s="18">
        <v>-1.4210854715202004E-14</v>
      </c>
      <c r="L633" s="18">
        <v>0</v>
      </c>
      <c r="T633" t="str">
        <v>U1588A-14</v>
      </c>
      <c r="U633" s="24">
        <v>1</v>
      </c>
      <c r="V633" s="24">
        <v>1</v>
      </c>
      <c r="W633" s="29">
        <v>116.2</v>
      </c>
      <c r="X633" s="24">
        <v>8.8999999999999915</v>
      </c>
      <c r="Y633" s="24">
        <v>8.9699999999999989</v>
      </c>
      <c r="Z633" s="24">
        <v>125.1</v>
      </c>
      <c r="AA633" s="24">
        <v>125.17</v>
      </c>
      <c r="AB633" s="24">
        <v>125.1</v>
      </c>
      <c r="AC633" s="24">
        <v>125.17</v>
      </c>
      <c r="AF633" s="24">
        <v>3.6240000000000001</v>
      </c>
      <c r="AG633" s="24">
        <v>128.72399999999999</v>
      </c>
      <c r="AH633" s="24">
        <v>128.79400000000001</v>
      </c>
      <c r="AI633" s="24">
        <v>128.72399999999999</v>
      </c>
      <c r="AJ633" s="24">
        <v>128.79400000000001</v>
      </c>
      <c r="AK633" s="38">
        <v>0</v>
      </c>
      <c r="AL633" s="38">
        <v>0</v>
      </c>
    </row>
    <row r="634" spans="1:38" x14ac:dyDescent="0.15">
      <c r="A634" t="str">
        <v>U1588B-48-4</v>
      </c>
      <c r="B634">
        <v>268.79000000000002</v>
      </c>
      <c r="C634" t="str">
        <v>U1588A-14-CC</v>
      </c>
      <c r="D634" s="31">
        <v>124.84</v>
      </c>
      <c r="E634" s="29">
        <v>26</v>
      </c>
      <c r="F634" s="29">
        <v>33</v>
      </c>
      <c r="G634" s="24">
        <v>125.10000000000001</v>
      </c>
      <c r="H634" s="24">
        <v>125.17</v>
      </c>
      <c r="I634" s="24">
        <v>125.1</v>
      </c>
      <c r="J634" s="24">
        <v>125.17</v>
      </c>
      <c r="K634" s="18">
        <v>-1.4210854715202004E-14</v>
      </c>
      <c r="L634" s="18">
        <v>0</v>
      </c>
      <c r="T634" t="str">
        <v>U1588A-14</v>
      </c>
      <c r="U634" s="24">
        <v>1</v>
      </c>
      <c r="V634" s="24">
        <v>1</v>
      </c>
      <c r="W634" s="29">
        <v>116.2</v>
      </c>
      <c r="X634" s="24">
        <v>8.8999999999999915</v>
      </c>
      <c r="Y634" s="24">
        <v>8.9699999999999989</v>
      </c>
      <c r="Z634" s="24">
        <v>125.1</v>
      </c>
      <c r="AA634" s="24">
        <v>125.17</v>
      </c>
      <c r="AB634" s="24">
        <v>125.1</v>
      </c>
      <c r="AC634" s="24">
        <v>125.17</v>
      </c>
      <c r="AF634" s="24">
        <v>3.6240000000000001</v>
      </c>
      <c r="AG634" s="24">
        <v>128.72399999999999</v>
      </c>
      <c r="AH634" s="24">
        <v>128.79400000000001</v>
      </c>
      <c r="AI634" s="24">
        <v>128.72399999999999</v>
      </c>
      <c r="AJ634" s="24">
        <v>128.79400000000001</v>
      </c>
      <c r="AK634" s="38">
        <v>0</v>
      </c>
      <c r="AL634" s="38">
        <v>0</v>
      </c>
    </row>
    <row r="635" spans="1:38" x14ac:dyDescent="0.15">
      <c r="A635" t="str">
        <v>U1588B-48-5</v>
      </c>
      <c r="B635">
        <v>269.95999999999998</v>
      </c>
      <c r="C635" t="str">
        <v>U1588A-14-CC</v>
      </c>
      <c r="D635" s="31">
        <v>124.84</v>
      </c>
      <c r="E635" s="29">
        <v>26</v>
      </c>
      <c r="F635" s="29">
        <v>33</v>
      </c>
      <c r="G635" s="24">
        <v>125.10000000000001</v>
      </c>
      <c r="H635" s="24">
        <v>125.17</v>
      </c>
      <c r="I635" s="24">
        <v>125.1</v>
      </c>
      <c r="J635" s="24">
        <v>125.17</v>
      </c>
      <c r="K635" s="18">
        <v>-1.4210854715202004E-14</v>
      </c>
      <c r="L635" s="18">
        <v>0</v>
      </c>
      <c r="T635" t="str">
        <v>U1588A-14</v>
      </c>
      <c r="U635" s="24">
        <v>1</v>
      </c>
      <c r="V635" s="24">
        <v>1</v>
      </c>
      <c r="W635" s="29">
        <v>116.2</v>
      </c>
      <c r="X635" s="24">
        <v>8.8999999999999915</v>
      </c>
      <c r="Y635" s="24">
        <v>8.9699999999999989</v>
      </c>
      <c r="Z635" s="24">
        <v>125.1</v>
      </c>
      <c r="AA635" s="24">
        <v>125.17</v>
      </c>
      <c r="AB635" s="24">
        <v>125.1</v>
      </c>
      <c r="AC635" s="24">
        <v>125.17</v>
      </c>
      <c r="AF635" s="24">
        <v>3.6240000000000001</v>
      </c>
      <c r="AG635" s="24">
        <v>128.72399999999999</v>
      </c>
      <c r="AH635" s="24">
        <v>128.79400000000001</v>
      </c>
      <c r="AI635" s="24">
        <v>128.72399999999999</v>
      </c>
      <c r="AJ635" s="24">
        <v>128.79400000000001</v>
      </c>
      <c r="AK635" s="38">
        <v>0</v>
      </c>
      <c r="AL635" s="38">
        <v>0</v>
      </c>
    </row>
    <row r="636" spans="1:38" x14ac:dyDescent="0.15">
      <c r="A636" t="str">
        <v>U1588B-48-CC</v>
      </c>
      <c r="B636">
        <v>270.47000000000003</v>
      </c>
      <c r="C636" t="str">
        <v>U1588A-14-CC</v>
      </c>
      <c r="D636" s="31">
        <v>124.84</v>
      </c>
      <c r="E636" s="29">
        <v>26</v>
      </c>
      <c r="F636" s="29">
        <v>33</v>
      </c>
      <c r="G636" s="24">
        <v>125.10000000000001</v>
      </c>
      <c r="H636" s="24">
        <v>125.17</v>
      </c>
      <c r="I636" s="24">
        <v>125.1</v>
      </c>
      <c r="J636" s="24">
        <v>125.17</v>
      </c>
      <c r="K636" s="18">
        <v>-1.4210854715202004E-14</v>
      </c>
      <c r="L636" s="18">
        <v>0</v>
      </c>
      <c r="T636" t="str">
        <v>U1588A-14</v>
      </c>
      <c r="U636" s="24">
        <v>1</v>
      </c>
      <c r="V636" s="24">
        <v>1</v>
      </c>
      <c r="W636" s="29">
        <v>116.2</v>
      </c>
      <c r="X636" s="24">
        <v>8.8999999999999915</v>
      </c>
      <c r="Y636" s="24">
        <v>8.9699999999999989</v>
      </c>
      <c r="Z636" s="24">
        <v>125.1</v>
      </c>
      <c r="AA636" s="24">
        <v>125.17</v>
      </c>
      <c r="AB636" s="24">
        <v>125.1</v>
      </c>
      <c r="AC636" s="24">
        <v>125.17</v>
      </c>
      <c r="AF636" s="24">
        <v>3.6240000000000001</v>
      </c>
      <c r="AG636" s="24">
        <v>128.72399999999999</v>
      </c>
      <c r="AH636" s="24">
        <v>128.79400000000001</v>
      </c>
      <c r="AI636" s="24">
        <v>128.72399999999999</v>
      </c>
      <c r="AJ636" s="24">
        <v>128.79400000000001</v>
      </c>
      <c r="AK636" s="38">
        <v>0</v>
      </c>
      <c r="AL636" s="38">
        <v>0</v>
      </c>
    </row>
    <row r="637" spans="1:38" x14ac:dyDescent="0.15">
      <c r="A637" t="str">
        <v>U1588B-49-1</v>
      </c>
      <c r="B637">
        <v>269.2</v>
      </c>
      <c r="C637" t="str">
        <v>U1588A-14-CC</v>
      </c>
      <c r="D637" s="31">
        <v>124.84</v>
      </c>
      <c r="E637" s="29">
        <v>26</v>
      </c>
      <c r="F637" s="29">
        <v>33</v>
      </c>
      <c r="G637" s="24">
        <v>125.10000000000001</v>
      </c>
      <c r="H637" s="24">
        <v>125.17</v>
      </c>
      <c r="I637" s="24">
        <v>125.1</v>
      </c>
      <c r="J637" s="24">
        <v>125.17</v>
      </c>
      <c r="K637" s="18">
        <v>-1.4210854715202004E-14</v>
      </c>
      <c r="L637" s="18">
        <v>0</v>
      </c>
      <c r="T637" t="str">
        <v>U1588A-14</v>
      </c>
      <c r="U637" s="24">
        <v>1</v>
      </c>
      <c r="V637" s="24">
        <v>1</v>
      </c>
      <c r="W637" s="29">
        <v>116.2</v>
      </c>
      <c r="X637" s="24">
        <v>8.8999999999999915</v>
      </c>
      <c r="Y637" s="24">
        <v>8.9699999999999989</v>
      </c>
      <c r="Z637" s="24">
        <v>125.1</v>
      </c>
      <c r="AA637" s="24">
        <v>125.17</v>
      </c>
      <c r="AB637" s="24">
        <v>125.1</v>
      </c>
      <c r="AC637" s="24">
        <v>125.17</v>
      </c>
      <c r="AF637" s="24">
        <v>3.6240000000000001</v>
      </c>
      <c r="AG637" s="24">
        <v>128.72399999999999</v>
      </c>
      <c r="AH637" s="24">
        <v>128.79400000000001</v>
      </c>
      <c r="AI637" s="24">
        <v>128.72399999999999</v>
      </c>
      <c r="AJ637" s="24">
        <v>128.79400000000001</v>
      </c>
      <c r="AK637" s="38">
        <v>0</v>
      </c>
      <c r="AL637" s="38">
        <v>0</v>
      </c>
    </row>
    <row r="638" spans="1:38" x14ac:dyDescent="0.15">
      <c r="A638" t="str">
        <v>U1588B-49-2</v>
      </c>
      <c r="B638">
        <v>270.7</v>
      </c>
      <c r="C638" t="str">
        <v>U1588A-14-CC</v>
      </c>
      <c r="D638" s="31">
        <v>124.84</v>
      </c>
      <c r="E638" s="29">
        <v>26</v>
      </c>
      <c r="F638" s="29">
        <v>33</v>
      </c>
      <c r="G638" s="24">
        <v>125.10000000000001</v>
      </c>
      <c r="H638" s="24">
        <v>125.17</v>
      </c>
      <c r="I638" s="24">
        <v>125.1</v>
      </c>
      <c r="J638" s="24">
        <v>125.17</v>
      </c>
      <c r="K638" s="18">
        <v>-1.4210854715202004E-14</v>
      </c>
      <c r="L638" s="18">
        <v>0</v>
      </c>
      <c r="T638" t="str">
        <v>U1588A-14</v>
      </c>
      <c r="U638" s="24">
        <v>1</v>
      </c>
      <c r="V638" s="24">
        <v>1</v>
      </c>
      <c r="W638" s="29">
        <v>116.2</v>
      </c>
      <c r="X638" s="24">
        <v>8.8999999999999915</v>
      </c>
      <c r="Y638" s="24">
        <v>8.9699999999999989</v>
      </c>
      <c r="Z638" s="24">
        <v>125.1</v>
      </c>
      <c r="AA638" s="24">
        <v>125.17</v>
      </c>
      <c r="AB638" s="24">
        <v>125.1</v>
      </c>
      <c r="AC638" s="24">
        <v>125.17</v>
      </c>
      <c r="AF638" s="24">
        <v>3.6240000000000001</v>
      </c>
      <c r="AG638" s="24">
        <v>128.72399999999999</v>
      </c>
      <c r="AH638" s="24">
        <v>128.79400000000001</v>
      </c>
      <c r="AI638" s="24">
        <v>128.72399999999999</v>
      </c>
      <c r="AJ638" s="24">
        <v>128.79400000000001</v>
      </c>
      <c r="AK638" s="38">
        <v>0</v>
      </c>
      <c r="AL638" s="38">
        <v>0</v>
      </c>
    </row>
    <row r="639" spans="1:38" x14ac:dyDescent="0.15">
      <c r="A639" t="str">
        <v>U1588B-49-3</v>
      </c>
      <c r="B639">
        <v>272.2</v>
      </c>
      <c r="C639" t="str">
        <v>U1588A-14-CC</v>
      </c>
      <c r="D639" s="31">
        <v>124.84</v>
      </c>
      <c r="E639" s="29">
        <v>26</v>
      </c>
      <c r="F639" s="29">
        <v>33</v>
      </c>
      <c r="G639" s="24">
        <v>125.10000000000001</v>
      </c>
      <c r="H639" s="24">
        <v>125.17</v>
      </c>
      <c r="I639" s="24">
        <v>125.1</v>
      </c>
      <c r="J639" s="24">
        <v>125.17</v>
      </c>
      <c r="K639" s="18">
        <v>-1.4210854715202004E-14</v>
      </c>
      <c r="L639" s="18">
        <v>0</v>
      </c>
      <c r="T639" t="str">
        <v>U1588A-14</v>
      </c>
      <c r="U639" s="24">
        <v>1</v>
      </c>
      <c r="V639" s="24">
        <v>1</v>
      </c>
      <c r="W639" s="29">
        <v>116.2</v>
      </c>
      <c r="X639" s="24">
        <v>8.8999999999999915</v>
      </c>
      <c r="Y639" s="24">
        <v>8.9699999999999989</v>
      </c>
      <c r="Z639" s="24">
        <v>125.1</v>
      </c>
      <c r="AA639" s="24">
        <v>125.17</v>
      </c>
      <c r="AB639" s="24">
        <v>125.1</v>
      </c>
      <c r="AC639" s="24">
        <v>125.17</v>
      </c>
      <c r="AF639" s="24">
        <v>3.6240000000000001</v>
      </c>
      <c r="AG639" s="24">
        <v>128.72399999999999</v>
      </c>
      <c r="AH639" s="24">
        <v>128.79400000000001</v>
      </c>
      <c r="AI639" s="24">
        <v>128.72399999999999</v>
      </c>
      <c r="AJ639" s="24">
        <v>128.79400000000001</v>
      </c>
      <c r="AK639" s="38">
        <v>0</v>
      </c>
      <c r="AL639" s="38">
        <v>0</v>
      </c>
    </row>
    <row r="640" spans="1:38" x14ac:dyDescent="0.15">
      <c r="A640" t="str">
        <v>U1588B-49-4</v>
      </c>
      <c r="B640">
        <v>273.7</v>
      </c>
      <c r="C640" t="str">
        <v>U1588A-14-CC</v>
      </c>
      <c r="D640" s="31">
        <v>124.84</v>
      </c>
      <c r="E640" s="29">
        <v>26</v>
      </c>
      <c r="F640" s="29">
        <v>33</v>
      </c>
      <c r="G640" s="24">
        <v>125.10000000000001</v>
      </c>
      <c r="H640" s="24">
        <v>125.17</v>
      </c>
      <c r="I640" s="24">
        <v>125.1</v>
      </c>
      <c r="J640" s="24">
        <v>125.17</v>
      </c>
      <c r="K640" s="18">
        <v>-1.4210854715202004E-14</v>
      </c>
      <c r="L640" s="18">
        <v>0</v>
      </c>
      <c r="T640" t="str">
        <v>U1588A-14</v>
      </c>
      <c r="U640" s="24">
        <v>1</v>
      </c>
      <c r="V640" s="24">
        <v>1</v>
      </c>
      <c r="W640" s="29">
        <v>116.2</v>
      </c>
      <c r="X640" s="24">
        <v>8.8999999999999915</v>
      </c>
      <c r="Y640" s="24">
        <v>8.9699999999999989</v>
      </c>
      <c r="Z640" s="24">
        <v>125.1</v>
      </c>
      <c r="AA640" s="24">
        <v>125.17</v>
      </c>
      <c r="AB640" s="24">
        <v>125.1</v>
      </c>
      <c r="AC640" s="24">
        <v>125.17</v>
      </c>
      <c r="AF640" s="24">
        <v>3.6240000000000001</v>
      </c>
      <c r="AG640" s="24">
        <v>128.72399999999999</v>
      </c>
      <c r="AH640" s="24">
        <v>128.79400000000001</v>
      </c>
      <c r="AI640" s="24">
        <v>128.72399999999999</v>
      </c>
      <c r="AJ640" s="24">
        <v>128.79400000000001</v>
      </c>
      <c r="AK640" s="38">
        <v>0</v>
      </c>
      <c r="AL640" s="38">
        <v>0</v>
      </c>
    </row>
    <row r="641" spans="1:38" x14ac:dyDescent="0.15">
      <c r="A641" t="str">
        <v>U1588B-49-CC</v>
      </c>
      <c r="B641">
        <v>274.74</v>
      </c>
      <c r="C641" t="str">
        <v>U1588A-15-1</v>
      </c>
      <c r="D641" s="31">
        <v>125.7</v>
      </c>
      <c r="E641" s="29">
        <v>75</v>
      </c>
      <c r="F641" s="29">
        <v>75</v>
      </c>
      <c r="G641" s="24">
        <v>126.45</v>
      </c>
      <c r="H641" s="24">
        <v>126.45</v>
      </c>
      <c r="I641" s="24">
        <v>126.45</v>
      </c>
      <c r="J641" s="24">
        <v>126.45</v>
      </c>
      <c r="K641" s="18">
        <v>0</v>
      </c>
      <c r="L641" s="18">
        <v>0</v>
      </c>
      <c r="T641" t="str">
        <v>U1588A-15</v>
      </c>
      <c r="U641" s="24">
        <v>0.97736625514403286</v>
      </c>
      <c r="V641" s="24">
        <v>0.98039215686274506</v>
      </c>
      <c r="W641" s="29">
        <v>125.7</v>
      </c>
      <c r="X641" s="24">
        <v>0.75</v>
      </c>
      <c r="Y641" s="24">
        <v>0.75</v>
      </c>
      <c r="Z641" s="24">
        <v>126.43302469135803</v>
      </c>
      <c r="AA641" s="24">
        <v>126.43302469135803</v>
      </c>
      <c r="AB641" s="24">
        <v>126.43529411764706</v>
      </c>
      <c r="AC641" s="24">
        <v>126.43529411764706</v>
      </c>
      <c r="AF641" s="24">
        <v>5.6740000000000004</v>
      </c>
      <c r="AG641" s="24">
        <v>132.10702469135802</v>
      </c>
      <c r="AH641" s="24">
        <v>132.10702469135802</v>
      </c>
      <c r="AI641" s="24">
        <v>132.10929411764707</v>
      </c>
      <c r="AJ641" s="24">
        <v>132.10929411764707</v>
      </c>
      <c r="AK641" s="38">
        <v>-0.22694262890468053</v>
      </c>
      <c r="AL641" s="38">
        <v>-0.22694262890468053</v>
      </c>
    </row>
    <row r="642" spans="1:38" x14ac:dyDescent="0.15">
      <c r="A642" t="str">
        <v>U1588B-50-1</v>
      </c>
      <c r="B642">
        <v>274</v>
      </c>
      <c r="C642" t="str">
        <v>U1588A-15-2</v>
      </c>
      <c r="D642" s="31">
        <v>127.16</v>
      </c>
      <c r="E642" s="29">
        <v>70</v>
      </c>
      <c r="F642" s="29">
        <v>71</v>
      </c>
      <c r="G642" s="24">
        <v>127.86</v>
      </c>
      <c r="H642" s="24">
        <v>127.86999999999999</v>
      </c>
      <c r="I642" s="24">
        <v>127.86</v>
      </c>
      <c r="J642" s="24">
        <v>127.87</v>
      </c>
      <c r="K642" s="18">
        <v>0</v>
      </c>
      <c r="L642" s="18">
        <v>1.4210854715202004E-14</v>
      </c>
      <c r="T642" t="str">
        <v>U1588A-15</v>
      </c>
      <c r="U642" s="24">
        <v>0.97736625514403286</v>
      </c>
      <c r="V642" s="24">
        <v>0.98039215686274506</v>
      </c>
      <c r="W642" s="29">
        <v>125.7</v>
      </c>
      <c r="X642" s="24">
        <v>2.1599999999999966</v>
      </c>
      <c r="Y642" s="24">
        <v>2.1700000000000017</v>
      </c>
      <c r="Z642" s="24">
        <v>127.81111111111112</v>
      </c>
      <c r="AA642" s="24">
        <v>127.82088477366256</v>
      </c>
      <c r="AB642" s="24">
        <v>127.81764705882352</v>
      </c>
      <c r="AC642" s="24">
        <v>127.82745098039216</v>
      </c>
      <c r="AF642" s="24">
        <v>5.6740000000000004</v>
      </c>
      <c r="AG642" s="24">
        <v>133.48511111111111</v>
      </c>
      <c r="AH642" s="24">
        <v>133.49488477366256</v>
      </c>
      <c r="AI642" s="24">
        <v>133.49164705882353</v>
      </c>
      <c r="AJ642" s="24">
        <v>133.50145098039215</v>
      </c>
      <c r="AK642" s="38">
        <v>-0.65359477124218301</v>
      </c>
      <c r="AL642" s="38">
        <v>-0.65662067295875204</v>
      </c>
    </row>
    <row r="643" spans="1:38" x14ac:dyDescent="0.15">
      <c r="A643" t="str">
        <v>U1588B-50-2</v>
      </c>
      <c r="B643">
        <v>275.49</v>
      </c>
      <c r="C643" t="str">
        <v>U1588A-15-2</v>
      </c>
      <c r="D643" s="31">
        <v>127.16</v>
      </c>
      <c r="E643" s="29">
        <v>70</v>
      </c>
      <c r="F643" s="29">
        <v>70</v>
      </c>
      <c r="G643" s="24">
        <v>127.86</v>
      </c>
      <c r="H643" s="24">
        <v>127.86</v>
      </c>
      <c r="I643" s="24">
        <v>127.86</v>
      </c>
      <c r="J643" s="24">
        <v>127.86</v>
      </c>
      <c r="K643" s="18">
        <v>0</v>
      </c>
      <c r="L643" s="18">
        <v>0</v>
      </c>
      <c r="T643" t="str">
        <v>U1588A-15</v>
      </c>
      <c r="U643" s="24">
        <v>0.97736625514403286</v>
      </c>
      <c r="V643" s="24">
        <v>0.98039215686274506</v>
      </c>
      <c r="W643" s="29">
        <v>125.7</v>
      </c>
      <c r="X643" s="24">
        <v>2.1599999999999966</v>
      </c>
      <c r="Y643" s="24">
        <v>2.1599999999999966</v>
      </c>
      <c r="Z643" s="24">
        <v>127.81111111111112</v>
      </c>
      <c r="AA643" s="24">
        <v>127.81111111111112</v>
      </c>
      <c r="AB643" s="24">
        <v>127.81764705882352</v>
      </c>
      <c r="AC643" s="24">
        <v>127.81764705882352</v>
      </c>
      <c r="AF643" s="24">
        <v>5.6740000000000004</v>
      </c>
      <c r="AG643" s="24">
        <v>133.48511111111111</v>
      </c>
      <c r="AH643" s="24">
        <v>133.48511111111111</v>
      </c>
      <c r="AI643" s="24">
        <v>133.49164705882353</v>
      </c>
      <c r="AJ643" s="24">
        <v>133.49164705882353</v>
      </c>
      <c r="AK643" s="38">
        <v>-0.65359477124218301</v>
      </c>
      <c r="AL643" s="38">
        <v>-0.65359477124218301</v>
      </c>
    </row>
    <row r="644" spans="1:38" x14ac:dyDescent="0.15">
      <c r="A644" t="str">
        <v>U1588B-50-3</v>
      </c>
      <c r="B644">
        <v>276.99</v>
      </c>
      <c r="C644" t="str">
        <v>U1588A-15-2</v>
      </c>
      <c r="D644" s="31">
        <v>127.16</v>
      </c>
      <c r="E644" s="29">
        <v>70</v>
      </c>
      <c r="F644" s="29">
        <v>71</v>
      </c>
      <c r="G644" s="24">
        <v>127.86</v>
      </c>
      <c r="H644" s="24">
        <v>127.86999999999999</v>
      </c>
      <c r="I644" s="24">
        <v>127.86</v>
      </c>
      <c r="J644" s="24">
        <v>127.87</v>
      </c>
      <c r="K644" s="18">
        <v>0</v>
      </c>
      <c r="L644" s="18">
        <v>1.4210854715202004E-14</v>
      </c>
      <c r="T644" t="str">
        <v>U1588A-15</v>
      </c>
      <c r="U644" s="24">
        <v>0.97736625514403286</v>
      </c>
      <c r="V644" s="24">
        <v>0.98039215686274506</v>
      </c>
      <c r="W644" s="29">
        <v>125.7</v>
      </c>
      <c r="X644" s="24">
        <v>2.1599999999999966</v>
      </c>
      <c r="Y644" s="24">
        <v>2.1700000000000017</v>
      </c>
      <c r="Z644" s="24">
        <v>127.81111111111112</v>
      </c>
      <c r="AA644" s="24">
        <v>127.82088477366256</v>
      </c>
      <c r="AB644" s="24">
        <v>127.81764705882352</v>
      </c>
      <c r="AC644" s="24">
        <v>127.82745098039216</v>
      </c>
      <c r="AF644" s="24">
        <v>5.6740000000000004</v>
      </c>
      <c r="AG644" s="24">
        <v>133.48511111111111</v>
      </c>
      <c r="AH644" s="24">
        <v>133.49488477366256</v>
      </c>
      <c r="AI644" s="24">
        <v>133.49164705882353</v>
      </c>
      <c r="AJ644" s="24">
        <v>133.50145098039215</v>
      </c>
      <c r="AK644" s="38">
        <v>-0.65359477124218301</v>
      </c>
      <c r="AL644" s="38">
        <v>-0.65662067295875204</v>
      </c>
    </row>
    <row r="645" spans="1:38" x14ac:dyDescent="0.15">
      <c r="A645" t="str">
        <v>U1588B-50-4</v>
      </c>
      <c r="B645">
        <v>278.49</v>
      </c>
      <c r="C645" t="str">
        <v>U1588A-15-2</v>
      </c>
      <c r="D645" s="31">
        <v>127.16</v>
      </c>
      <c r="E645" s="29">
        <v>75</v>
      </c>
      <c r="F645" s="29">
        <v>75</v>
      </c>
      <c r="G645" s="24">
        <v>127.91</v>
      </c>
      <c r="H645" s="24">
        <v>127.91</v>
      </c>
      <c r="I645" s="24">
        <v>127.91</v>
      </c>
      <c r="J645" s="24">
        <v>127.91</v>
      </c>
      <c r="K645" s="18">
        <v>0</v>
      </c>
      <c r="L645" s="18">
        <v>0</v>
      </c>
      <c r="T645" t="str">
        <v>U1588A-15</v>
      </c>
      <c r="U645" s="24">
        <v>0.97736625514403286</v>
      </c>
      <c r="V645" s="24">
        <v>0.98039215686274506</v>
      </c>
      <c r="W645" s="29">
        <v>125.7</v>
      </c>
      <c r="X645" s="24">
        <v>2.2099999999999937</v>
      </c>
      <c r="Y645" s="24">
        <v>2.2099999999999937</v>
      </c>
      <c r="Z645" s="24">
        <v>127.85997942386831</v>
      </c>
      <c r="AA645" s="24">
        <v>127.85997942386831</v>
      </c>
      <c r="AB645" s="24">
        <v>127.86666666666666</v>
      </c>
      <c r="AC645" s="24">
        <v>127.86666666666666</v>
      </c>
      <c r="AF645" s="24">
        <v>5.6740000000000004</v>
      </c>
      <c r="AG645" s="24">
        <v>133.53397942386832</v>
      </c>
      <c r="AH645" s="24">
        <v>133.53397942386832</v>
      </c>
      <c r="AI645" s="24">
        <v>133.54066666666665</v>
      </c>
      <c r="AJ645" s="24">
        <v>133.54066666666665</v>
      </c>
      <c r="AK645" s="38">
        <v>-0.66872427983355465</v>
      </c>
      <c r="AL645" s="38">
        <v>-0.66872427983355465</v>
      </c>
    </row>
    <row r="646" spans="1:38" x14ac:dyDescent="0.15">
      <c r="A646" t="str">
        <v>U1588B-50-5</v>
      </c>
      <c r="B646">
        <v>279.82</v>
      </c>
      <c r="C646" t="str">
        <v>U1588A-15-3</v>
      </c>
      <c r="D646" s="31">
        <v>128.57</v>
      </c>
      <c r="E646" s="29">
        <v>73</v>
      </c>
      <c r="F646" s="29">
        <v>73</v>
      </c>
      <c r="G646" s="24">
        <v>129.29999999999998</v>
      </c>
      <c r="H646" s="24">
        <v>129.29999999999998</v>
      </c>
      <c r="I646" s="24">
        <v>129.30000000000001</v>
      </c>
      <c r="J646" s="24">
        <v>129.30000000000001</v>
      </c>
      <c r="K646" s="18">
        <v>2.8421709430404007E-14</v>
      </c>
      <c r="L646" s="18">
        <v>2.8421709430404007E-14</v>
      </c>
      <c r="T646" t="str">
        <v>U1588A-15</v>
      </c>
      <c r="U646" s="24">
        <v>0.97736625514403286</v>
      </c>
      <c r="V646" s="24">
        <v>0.98039215686274506</v>
      </c>
      <c r="W646" s="29">
        <v>125.7</v>
      </c>
      <c r="X646" s="24">
        <v>3.6000000000000085</v>
      </c>
      <c r="Y646" s="24">
        <v>3.6000000000000085</v>
      </c>
      <c r="Z646" s="24">
        <v>129.21851851851852</v>
      </c>
      <c r="AA646" s="24">
        <v>129.21851851851852</v>
      </c>
      <c r="AB646" s="24">
        <v>129.2294117647059</v>
      </c>
      <c r="AC646" s="24">
        <v>129.2294117647059</v>
      </c>
      <c r="AF646" s="24">
        <v>5.6740000000000004</v>
      </c>
      <c r="AG646" s="24">
        <v>134.89251851851853</v>
      </c>
      <c r="AH646" s="24">
        <v>134.89251851851853</v>
      </c>
      <c r="AI646" s="24">
        <v>134.90341176470591</v>
      </c>
      <c r="AJ646" s="24">
        <v>134.90341176470591</v>
      </c>
      <c r="AK646" s="38">
        <v>-1.0893246187379191</v>
      </c>
      <c r="AL646" s="38">
        <v>-1.0893246187379191</v>
      </c>
    </row>
    <row r="647" spans="1:38" x14ac:dyDescent="0.15">
      <c r="A647" t="str">
        <v>U1588B-50-CC</v>
      </c>
      <c r="B647">
        <v>280.33</v>
      </c>
      <c r="C647" t="str">
        <v>U1588A-15-4</v>
      </c>
      <c r="D647" s="31">
        <v>130.02000000000001</v>
      </c>
      <c r="E647" s="29">
        <v>69</v>
      </c>
      <c r="F647" s="29">
        <v>71</v>
      </c>
      <c r="G647" s="24">
        <v>130.71</v>
      </c>
      <c r="H647" s="24">
        <v>130.73000000000002</v>
      </c>
      <c r="I647" s="24">
        <v>130.71</v>
      </c>
      <c r="J647" s="24">
        <v>130.72999999999999</v>
      </c>
      <c r="K647" s="18">
        <v>0</v>
      </c>
      <c r="L647" s="18">
        <v>-2.8421709430404007E-14</v>
      </c>
      <c r="T647" t="str">
        <v>U1588A-15</v>
      </c>
      <c r="U647" s="24">
        <v>0.97736625514403286</v>
      </c>
      <c r="V647" s="24">
        <v>0.98039215686274506</v>
      </c>
      <c r="W647" s="29">
        <v>125.7</v>
      </c>
      <c r="X647" s="24">
        <v>5.0100000000000051</v>
      </c>
      <c r="Y647" s="24">
        <v>5.0299999999999869</v>
      </c>
      <c r="Z647" s="24">
        <v>130.59660493827161</v>
      </c>
      <c r="AA647" s="24">
        <v>130.61615226337449</v>
      </c>
      <c r="AB647" s="24">
        <v>130.61176470588236</v>
      </c>
      <c r="AC647" s="24">
        <v>130.6313725490196</v>
      </c>
      <c r="AF647" s="24">
        <v>5.6740000000000004</v>
      </c>
      <c r="AG647" s="24">
        <v>136.27060493827162</v>
      </c>
      <c r="AH647" s="24">
        <v>136.29015226337449</v>
      </c>
      <c r="AI647" s="24">
        <v>136.28576470588237</v>
      </c>
      <c r="AJ647" s="24">
        <v>136.30537254901961</v>
      </c>
      <c r="AK647" s="38">
        <v>-1.5159767610754216</v>
      </c>
      <c r="AL647" s="38">
        <v>-1.5220285645114018</v>
      </c>
    </row>
    <row r="648" spans="1:38" x14ac:dyDescent="0.15">
      <c r="A648" t="str">
        <v>U1588B-51-1</v>
      </c>
      <c r="B648">
        <v>278.89999999999998</v>
      </c>
      <c r="C648" t="str">
        <v>U1588A-15-4</v>
      </c>
      <c r="D648" s="31">
        <v>130.02000000000001</v>
      </c>
      <c r="E648" s="29">
        <v>75</v>
      </c>
      <c r="F648" s="29">
        <v>75</v>
      </c>
      <c r="G648" s="24">
        <v>130.77000000000001</v>
      </c>
      <c r="H648" s="24">
        <v>130.77000000000001</v>
      </c>
      <c r="I648" s="24">
        <v>130.77000000000001</v>
      </c>
      <c r="J648" s="24">
        <v>130.77000000000001</v>
      </c>
      <c r="K648" s="18">
        <v>0</v>
      </c>
      <c r="L648" s="18">
        <v>0</v>
      </c>
      <c r="T648" t="str">
        <v>U1588A-15</v>
      </c>
      <c r="U648" s="24">
        <v>0.97736625514403286</v>
      </c>
      <c r="V648" s="24">
        <v>0.98039215686274506</v>
      </c>
      <c r="W648" s="29">
        <v>125.7</v>
      </c>
      <c r="X648" s="24">
        <v>5.0700000000000074</v>
      </c>
      <c r="Y648" s="24">
        <v>5.0700000000000074</v>
      </c>
      <c r="Z648" s="24">
        <v>130.65524691358024</v>
      </c>
      <c r="AA648" s="24">
        <v>130.65524691358024</v>
      </c>
      <c r="AB648" s="24">
        <v>130.67058823529413</v>
      </c>
      <c r="AC648" s="24">
        <v>130.67058823529413</v>
      </c>
      <c r="AF648" s="24">
        <v>5.6740000000000004</v>
      </c>
      <c r="AG648" s="24">
        <v>136.32924691358025</v>
      </c>
      <c r="AH648" s="24">
        <v>136.32924691358025</v>
      </c>
      <c r="AI648" s="24">
        <v>136.34458823529414</v>
      </c>
      <c r="AJ648" s="24">
        <v>136.34458823529414</v>
      </c>
      <c r="AK648" s="38">
        <v>-1.5341321713890466</v>
      </c>
      <c r="AL648" s="38">
        <v>-1.5341321713890466</v>
      </c>
    </row>
    <row r="649" spans="1:38" x14ac:dyDescent="0.15">
      <c r="A649" t="str">
        <v>U1588B-51-2</v>
      </c>
      <c r="B649">
        <v>280.39999999999998</v>
      </c>
      <c r="C649" t="str">
        <v>U1588A-15-5</v>
      </c>
      <c r="D649" s="31">
        <v>131.08000000000001</v>
      </c>
      <c r="E649" s="29">
        <v>75</v>
      </c>
      <c r="F649" s="29">
        <v>75</v>
      </c>
      <c r="G649" s="24">
        <v>131.83000000000001</v>
      </c>
      <c r="H649" s="24">
        <v>131.83000000000001</v>
      </c>
      <c r="I649" s="24">
        <v>131.83000000000001</v>
      </c>
      <c r="J649" s="24">
        <v>131.83000000000001</v>
      </c>
      <c r="K649" s="18">
        <v>0</v>
      </c>
      <c r="L649" s="18">
        <v>0</v>
      </c>
      <c r="T649" t="str">
        <v>U1588A-15</v>
      </c>
      <c r="U649" s="24">
        <v>0.97736625514403286</v>
      </c>
      <c r="V649" s="24">
        <v>0.98039215686274506</v>
      </c>
      <c r="W649" s="29">
        <v>125.7</v>
      </c>
      <c r="X649" s="24">
        <v>6.1300000000000097</v>
      </c>
      <c r="Y649" s="24">
        <v>6.1300000000000097</v>
      </c>
      <c r="Z649" s="24">
        <v>131.69125514403294</v>
      </c>
      <c r="AA649" s="24">
        <v>131.69125514403294</v>
      </c>
      <c r="AB649" s="24">
        <v>131.70980392156864</v>
      </c>
      <c r="AC649" s="24">
        <v>131.70980392156864</v>
      </c>
      <c r="AF649" s="24">
        <v>5.6740000000000004</v>
      </c>
      <c r="AG649" s="24">
        <v>137.36525514403294</v>
      </c>
      <c r="AH649" s="24">
        <v>137.36525514403294</v>
      </c>
      <c r="AI649" s="24">
        <v>137.38380392156864</v>
      </c>
      <c r="AJ649" s="24">
        <v>137.38380392156864</v>
      </c>
      <c r="AK649" s="38">
        <v>-1.8548777535698946</v>
      </c>
      <c r="AL649" s="38">
        <v>-1.8548777535698946</v>
      </c>
    </row>
    <row r="650" spans="1:38" x14ac:dyDescent="0.15">
      <c r="A650" t="str">
        <v>U1588B-51-3</v>
      </c>
      <c r="B650">
        <v>281.89999999999998</v>
      </c>
      <c r="C650" t="str">
        <v>U1588A-15-6</v>
      </c>
      <c r="D650" s="31">
        <v>132.58000000000001</v>
      </c>
      <c r="E650" s="29">
        <v>29</v>
      </c>
      <c r="F650" s="29">
        <v>31</v>
      </c>
      <c r="G650" s="24">
        <v>132.87</v>
      </c>
      <c r="H650" s="24">
        <v>132.89000000000001</v>
      </c>
      <c r="I650" s="24">
        <v>132.87</v>
      </c>
      <c r="J650" s="24">
        <v>132.88999999999999</v>
      </c>
      <c r="K650" s="18">
        <v>0</v>
      </c>
      <c r="L650" s="18">
        <v>-2.8421709430404007E-14</v>
      </c>
      <c r="T650" t="str">
        <v>U1588A-15</v>
      </c>
      <c r="U650" s="24">
        <v>0.97736625514403286</v>
      </c>
      <c r="V650" s="24">
        <v>0.98039215686274506</v>
      </c>
      <c r="W650" s="29">
        <v>125.7</v>
      </c>
      <c r="X650" s="24">
        <v>7.1700000000000017</v>
      </c>
      <c r="Y650" s="24">
        <v>7.1899999999999835</v>
      </c>
      <c r="Z650" s="24">
        <v>132.70771604938273</v>
      </c>
      <c r="AA650" s="24">
        <v>132.72726337448557</v>
      </c>
      <c r="AB650" s="24">
        <v>132.7294117647059</v>
      </c>
      <c r="AC650" s="24">
        <v>132.74901960784314</v>
      </c>
      <c r="AF650" s="24">
        <v>5.6740000000000004</v>
      </c>
      <c r="AG650" s="24">
        <v>138.38171604938273</v>
      </c>
      <c r="AH650" s="24">
        <v>138.40126337448558</v>
      </c>
      <c r="AI650" s="24">
        <v>138.40341176470591</v>
      </c>
      <c r="AJ650" s="24">
        <v>138.42301960784314</v>
      </c>
      <c r="AK650" s="38">
        <v>-2.1695715323176046</v>
      </c>
      <c r="AL650" s="38">
        <v>-2.175623335756427</v>
      </c>
    </row>
    <row r="651" spans="1:38" x14ac:dyDescent="0.15">
      <c r="A651" t="str">
        <v>U1588B-51-4</v>
      </c>
      <c r="B651">
        <v>283.35000000000002</v>
      </c>
      <c r="C651" t="str">
        <v>U1588A-15-6</v>
      </c>
      <c r="D651" s="31">
        <v>132.58000000000001</v>
      </c>
      <c r="E651" s="29">
        <v>70</v>
      </c>
      <c r="F651" s="29">
        <v>71</v>
      </c>
      <c r="G651" s="24">
        <v>133.28</v>
      </c>
      <c r="H651" s="24">
        <v>133.29000000000002</v>
      </c>
      <c r="I651" s="24">
        <v>133.28</v>
      </c>
      <c r="J651" s="24">
        <v>133.29</v>
      </c>
      <c r="K651" s="18">
        <v>0</v>
      </c>
      <c r="L651" s="18">
        <v>-2.8421709430404007E-14</v>
      </c>
      <c r="T651" t="str">
        <v>U1588A-15</v>
      </c>
      <c r="U651" s="24">
        <v>0.97736625514403286</v>
      </c>
      <c r="V651" s="24">
        <v>0.98039215686274506</v>
      </c>
      <c r="W651" s="29">
        <v>125.7</v>
      </c>
      <c r="X651" s="24">
        <v>7.5799999999999983</v>
      </c>
      <c r="Y651" s="24">
        <v>7.5899999999999892</v>
      </c>
      <c r="Z651" s="24">
        <v>133.10843621399178</v>
      </c>
      <c r="AA651" s="24">
        <v>133.1182098765432</v>
      </c>
      <c r="AB651" s="24">
        <v>133.1313725490196</v>
      </c>
      <c r="AC651" s="24">
        <v>133.14117647058822</v>
      </c>
      <c r="AF651" s="24">
        <v>5.6740000000000004</v>
      </c>
      <c r="AG651" s="24">
        <v>138.78243621399179</v>
      </c>
      <c r="AH651" s="24">
        <v>138.79220987654321</v>
      </c>
      <c r="AI651" s="24">
        <v>138.80537254901961</v>
      </c>
      <c r="AJ651" s="24">
        <v>138.81517647058823</v>
      </c>
      <c r="AK651" s="38">
        <v>-2.2936335027821997</v>
      </c>
      <c r="AL651" s="38">
        <v>-2.2966594045016109</v>
      </c>
    </row>
    <row r="652" spans="1:38" x14ac:dyDescent="0.15">
      <c r="A652" t="str">
        <v>U1588B-51-CC</v>
      </c>
      <c r="B652">
        <v>283.95999999999998</v>
      </c>
      <c r="C652" t="str">
        <v>U1588A-15-6</v>
      </c>
      <c r="D652" s="31">
        <v>132.58000000000001</v>
      </c>
      <c r="E652" s="29">
        <v>70</v>
      </c>
      <c r="F652" s="29">
        <v>70</v>
      </c>
      <c r="G652" s="24">
        <v>133.28</v>
      </c>
      <c r="H652" s="24">
        <v>133.28</v>
      </c>
      <c r="I652" s="24">
        <v>133.28</v>
      </c>
      <c r="J652" s="24">
        <v>133.28</v>
      </c>
      <c r="K652" s="18">
        <v>0</v>
      </c>
      <c r="L652" s="18">
        <v>0</v>
      </c>
      <c r="T652" t="str">
        <v>U1588A-15</v>
      </c>
      <c r="U652" s="24">
        <v>0.97736625514403286</v>
      </c>
      <c r="V652" s="24">
        <v>0.98039215686274506</v>
      </c>
      <c r="W652" s="29">
        <v>125.7</v>
      </c>
      <c r="X652" s="24">
        <v>7.5799999999999983</v>
      </c>
      <c r="Y652" s="24">
        <v>7.5799999999999983</v>
      </c>
      <c r="Z652" s="24">
        <v>133.10843621399178</v>
      </c>
      <c r="AA652" s="24">
        <v>133.10843621399178</v>
      </c>
      <c r="AB652" s="24">
        <v>133.1313725490196</v>
      </c>
      <c r="AC652" s="24">
        <v>133.1313725490196</v>
      </c>
      <c r="AF652" s="24">
        <v>5.6740000000000004</v>
      </c>
      <c r="AG652" s="24">
        <v>138.78243621399179</v>
      </c>
      <c r="AH652" s="24">
        <v>138.78243621399179</v>
      </c>
      <c r="AI652" s="24">
        <v>138.80537254901961</v>
      </c>
      <c r="AJ652" s="24">
        <v>138.80537254901961</v>
      </c>
      <c r="AK652" s="38">
        <v>-2.2936335027821997</v>
      </c>
      <c r="AL652" s="38">
        <v>-2.2936335027821997</v>
      </c>
    </row>
    <row r="653" spans="1:38" x14ac:dyDescent="0.15">
      <c r="A653" t="str">
        <v>U1588B-52-1</v>
      </c>
      <c r="B653">
        <v>283.7</v>
      </c>
      <c r="C653" t="str">
        <v>U1588A-15-6</v>
      </c>
      <c r="D653" s="31">
        <v>132.58000000000001</v>
      </c>
      <c r="E653" s="29">
        <v>75</v>
      </c>
      <c r="F653" s="29">
        <v>75</v>
      </c>
      <c r="G653" s="24">
        <v>133.33000000000001</v>
      </c>
      <c r="H653" s="24">
        <v>133.33000000000001</v>
      </c>
      <c r="I653" s="24">
        <v>133.33000000000001</v>
      </c>
      <c r="J653" s="24">
        <v>133.33000000000001</v>
      </c>
      <c r="K653" s="18">
        <v>0</v>
      </c>
      <c r="L653" s="18">
        <v>0</v>
      </c>
      <c r="T653" t="str">
        <v>U1588A-15</v>
      </c>
      <c r="U653" s="24">
        <v>0.97736625514403286</v>
      </c>
      <c r="V653" s="24">
        <v>0.98039215686274506</v>
      </c>
      <c r="W653" s="29">
        <v>125.7</v>
      </c>
      <c r="X653" s="24">
        <v>7.6300000000000097</v>
      </c>
      <c r="Y653" s="24">
        <v>7.6300000000000097</v>
      </c>
      <c r="Z653" s="24">
        <v>133.15730452674899</v>
      </c>
      <c r="AA653" s="24">
        <v>133.15730452674899</v>
      </c>
      <c r="AB653" s="24">
        <v>133.18039215686275</v>
      </c>
      <c r="AC653" s="24">
        <v>133.18039215686275</v>
      </c>
      <c r="AF653" s="24">
        <v>5.6740000000000004</v>
      </c>
      <c r="AG653" s="24">
        <v>138.83130452674899</v>
      </c>
      <c r="AH653" s="24">
        <v>138.83130452674899</v>
      </c>
      <c r="AI653" s="24">
        <v>138.85439215686276</v>
      </c>
      <c r="AJ653" s="24">
        <v>138.85439215686276</v>
      </c>
      <c r="AK653" s="38">
        <v>-2.3087630113764135</v>
      </c>
      <c r="AL653" s="38">
        <v>-2.3087630113764135</v>
      </c>
    </row>
    <row r="654" spans="1:38" x14ac:dyDescent="0.15">
      <c r="A654" t="str">
        <v>U1588B-52-2</v>
      </c>
      <c r="B654">
        <v>285.19</v>
      </c>
      <c r="C654" t="str">
        <v>U1588A-15-6</v>
      </c>
      <c r="D654" s="31">
        <v>132.58000000000001</v>
      </c>
      <c r="E654" s="29">
        <v>141</v>
      </c>
      <c r="F654" s="29">
        <v>151</v>
      </c>
      <c r="G654" s="24">
        <v>133.99</v>
      </c>
      <c r="H654" s="24">
        <v>134.09</v>
      </c>
      <c r="I654" s="24">
        <v>133.99</v>
      </c>
      <c r="J654" s="24">
        <v>134.04</v>
      </c>
      <c r="K654" s="18">
        <v>0</v>
      </c>
      <c r="L654" s="18">
        <v>-5.0000000000011369E-2</v>
      </c>
      <c r="T654" t="str">
        <v>U1588A-15</v>
      </c>
      <c r="U654" s="24">
        <v>0.97736625514403286</v>
      </c>
      <c r="V654" s="24">
        <v>0.98039215686274506</v>
      </c>
      <c r="W654" s="29">
        <v>125.7</v>
      </c>
      <c r="X654" s="24">
        <v>8.2900000000000063</v>
      </c>
      <c r="Y654" s="24">
        <v>8.3399999999999892</v>
      </c>
      <c r="Z654" s="24">
        <v>133.80236625514405</v>
      </c>
      <c r="AA654" s="24">
        <v>133.85123456790123</v>
      </c>
      <c r="AB654" s="24">
        <v>133.82745098039217</v>
      </c>
      <c r="AC654" s="24">
        <v>133.87647058823529</v>
      </c>
      <c r="AF654" s="24">
        <v>5.6740000000000004</v>
      </c>
      <c r="AG654" s="24">
        <v>139.47636625514406</v>
      </c>
      <c r="AH654" s="24">
        <v>139.52523456790124</v>
      </c>
      <c r="AI654" s="24">
        <v>139.50145098039218</v>
      </c>
      <c r="AJ654" s="24">
        <v>139.5504705882353</v>
      </c>
      <c r="AK654" s="38">
        <v>-2.5084725248120776</v>
      </c>
      <c r="AL654" s="38">
        <v>-2.5236020334062914</v>
      </c>
    </row>
    <row r="655" spans="1:38" x14ac:dyDescent="0.15">
      <c r="A655" t="str">
        <v>U1588B-52-3</v>
      </c>
      <c r="B655">
        <v>286.69</v>
      </c>
      <c r="C655" t="str">
        <v>U1588A-15-6</v>
      </c>
      <c r="D655" s="31">
        <v>132.58000000000001</v>
      </c>
      <c r="E655" s="29">
        <v>141</v>
      </c>
      <c r="F655" s="29">
        <v>151</v>
      </c>
      <c r="G655" s="24">
        <v>133.99</v>
      </c>
      <c r="H655" s="24">
        <v>134.09</v>
      </c>
      <c r="I655" s="24">
        <v>133.99</v>
      </c>
      <c r="J655" s="24">
        <v>134.04</v>
      </c>
      <c r="K655" s="18">
        <v>0</v>
      </c>
      <c r="L655" s="18">
        <v>-5.0000000000011369E-2</v>
      </c>
      <c r="T655" t="str">
        <v>U1588A-15</v>
      </c>
      <c r="U655" s="24">
        <v>0.97736625514403286</v>
      </c>
      <c r="V655" s="24">
        <v>0.98039215686274506</v>
      </c>
      <c r="W655" s="29">
        <v>125.7</v>
      </c>
      <c r="X655" s="24">
        <v>8.2900000000000063</v>
      </c>
      <c r="Y655" s="24">
        <v>8.3399999999999892</v>
      </c>
      <c r="Z655" s="24">
        <v>133.80236625514405</v>
      </c>
      <c r="AA655" s="24">
        <v>133.85123456790123</v>
      </c>
      <c r="AB655" s="24">
        <v>133.82745098039217</v>
      </c>
      <c r="AC655" s="24">
        <v>133.87647058823529</v>
      </c>
      <c r="AF655" s="24">
        <v>5.6740000000000004</v>
      </c>
      <c r="AG655" s="24">
        <v>139.47636625514406</v>
      </c>
      <c r="AH655" s="24">
        <v>139.52523456790124</v>
      </c>
      <c r="AI655" s="24">
        <v>139.50145098039218</v>
      </c>
      <c r="AJ655" s="24">
        <v>139.5504705882353</v>
      </c>
      <c r="AK655" s="38">
        <v>-2.5084725248120776</v>
      </c>
      <c r="AL655" s="38">
        <v>-2.5236020334062914</v>
      </c>
    </row>
    <row r="656" spans="1:38" x14ac:dyDescent="0.15">
      <c r="A656" t="str">
        <v>U1588B-52-4</v>
      </c>
      <c r="B656">
        <v>288.19</v>
      </c>
      <c r="C656" t="str">
        <v>U1588A-15-6</v>
      </c>
      <c r="D656" s="31">
        <v>132.58000000000001</v>
      </c>
      <c r="E656" s="29">
        <v>141</v>
      </c>
      <c r="F656" s="29">
        <v>151</v>
      </c>
      <c r="G656" s="24">
        <v>133.99</v>
      </c>
      <c r="H656" s="24">
        <v>134.09</v>
      </c>
      <c r="I656" s="24">
        <v>133.99</v>
      </c>
      <c r="J656" s="24">
        <v>134.04</v>
      </c>
      <c r="K656" s="18">
        <v>0</v>
      </c>
      <c r="L656" s="18">
        <v>-5.0000000000011369E-2</v>
      </c>
      <c r="T656" t="str">
        <v>U1588A-15</v>
      </c>
      <c r="U656" s="24">
        <v>0.97736625514403286</v>
      </c>
      <c r="V656" s="24">
        <v>0.98039215686274506</v>
      </c>
      <c r="W656" s="29">
        <v>125.7</v>
      </c>
      <c r="X656" s="24">
        <v>8.2900000000000063</v>
      </c>
      <c r="Y656" s="24">
        <v>8.3399999999999892</v>
      </c>
      <c r="Z656" s="24">
        <v>133.80236625514405</v>
      </c>
      <c r="AA656" s="24">
        <v>133.85123456790123</v>
      </c>
      <c r="AB656" s="24">
        <v>133.82745098039217</v>
      </c>
      <c r="AC656" s="24">
        <v>133.87647058823529</v>
      </c>
      <c r="AF656" s="24">
        <v>5.6740000000000004</v>
      </c>
      <c r="AG656" s="24">
        <v>139.47636625514406</v>
      </c>
      <c r="AH656" s="24">
        <v>139.52523456790124</v>
      </c>
      <c r="AI656" s="24">
        <v>139.50145098039218</v>
      </c>
      <c r="AJ656" s="24">
        <v>139.5504705882353</v>
      </c>
      <c r="AK656" s="38">
        <v>-2.5084725248120776</v>
      </c>
      <c r="AL656" s="38">
        <v>-2.5236020334062914</v>
      </c>
    </row>
    <row r="657" spans="1:38" x14ac:dyDescent="0.15">
      <c r="A657" t="str">
        <v>U1588B-52-5</v>
      </c>
      <c r="B657">
        <v>289.68</v>
      </c>
      <c r="C657" t="str">
        <v>U1588A-15-6</v>
      </c>
      <c r="D657" s="31">
        <v>132.58000000000001</v>
      </c>
      <c r="E657" s="29">
        <v>141</v>
      </c>
      <c r="F657" s="29">
        <v>151</v>
      </c>
      <c r="G657" s="24">
        <v>133.99</v>
      </c>
      <c r="H657" s="24">
        <v>134.09</v>
      </c>
      <c r="I657" s="24">
        <v>133.99</v>
      </c>
      <c r="J657" s="24">
        <v>134.04</v>
      </c>
      <c r="K657" s="18">
        <v>0</v>
      </c>
      <c r="L657" s="18">
        <v>-5.0000000000011369E-2</v>
      </c>
      <c r="T657" t="str">
        <v>U1588A-15</v>
      </c>
      <c r="U657" s="24">
        <v>0.97736625514403286</v>
      </c>
      <c r="V657" s="24">
        <v>0.98039215686274506</v>
      </c>
      <c r="W657" s="29">
        <v>125.7</v>
      </c>
      <c r="X657" s="24">
        <v>8.2900000000000063</v>
      </c>
      <c r="Y657" s="24">
        <v>8.3399999999999892</v>
      </c>
      <c r="Z657" s="24">
        <v>133.80236625514405</v>
      </c>
      <c r="AA657" s="24">
        <v>133.85123456790123</v>
      </c>
      <c r="AB657" s="24">
        <v>133.82745098039217</v>
      </c>
      <c r="AC657" s="24">
        <v>133.87647058823529</v>
      </c>
      <c r="AF657" s="24">
        <v>5.6740000000000004</v>
      </c>
      <c r="AG657" s="24">
        <v>139.47636625514406</v>
      </c>
      <c r="AH657" s="24">
        <v>139.52523456790124</v>
      </c>
      <c r="AI657" s="24">
        <v>139.50145098039218</v>
      </c>
      <c r="AJ657" s="24">
        <v>139.5504705882353</v>
      </c>
      <c r="AK657" s="38">
        <v>-2.5084725248120776</v>
      </c>
      <c r="AL657" s="38">
        <v>-2.5236020334062914</v>
      </c>
    </row>
    <row r="658" spans="1:38" x14ac:dyDescent="0.15">
      <c r="A658" t="str">
        <v>U1588B-52-CC</v>
      </c>
      <c r="B658">
        <v>290.29000000000002</v>
      </c>
      <c r="C658" t="str">
        <v>U1588A-15-6</v>
      </c>
      <c r="D658" s="31">
        <v>132.58000000000001</v>
      </c>
      <c r="E658" s="29">
        <v>141</v>
      </c>
      <c r="F658" s="29">
        <v>151</v>
      </c>
      <c r="G658" s="24">
        <v>133.99</v>
      </c>
      <c r="H658" s="24">
        <v>134.09</v>
      </c>
      <c r="I658" s="24">
        <v>133.99</v>
      </c>
      <c r="J658" s="24">
        <v>134.09</v>
      </c>
      <c r="K658" s="18">
        <v>0</v>
      </c>
      <c r="L658" s="18">
        <v>0</v>
      </c>
      <c r="T658" t="str">
        <v>U1588A-15</v>
      </c>
      <c r="U658" s="24">
        <v>0.97736625514403286</v>
      </c>
      <c r="V658" s="24">
        <v>0.98039215686274506</v>
      </c>
      <c r="W658" s="29">
        <v>125.7</v>
      </c>
      <c r="X658" s="24">
        <v>8.2900000000000063</v>
      </c>
      <c r="Y658" s="24">
        <v>8.39</v>
      </c>
      <c r="Z658" s="24">
        <v>133.80236625514405</v>
      </c>
      <c r="AA658" s="24">
        <v>133.90010288065844</v>
      </c>
      <c r="AB658" s="24">
        <v>133.82745098039217</v>
      </c>
      <c r="AC658" s="24">
        <v>133.92549019607844</v>
      </c>
      <c r="AF658" s="24">
        <v>5.6740000000000004</v>
      </c>
      <c r="AG658" s="24">
        <v>139.47636625514406</v>
      </c>
      <c r="AH658" s="24">
        <v>139.57410288065844</v>
      </c>
      <c r="AI658" s="24">
        <v>139.50145098039218</v>
      </c>
      <c r="AJ658" s="24">
        <v>139.59949019607845</v>
      </c>
      <c r="AK658" s="38">
        <v>-2.5084725248120776</v>
      </c>
      <c r="AL658" s="38">
        <v>-2.5387315420005052</v>
      </c>
    </row>
    <row r="659" spans="1:38" x14ac:dyDescent="0.15">
      <c r="A659" t="str">
        <v>U1588B-53-1</v>
      </c>
      <c r="B659">
        <v>288.60000000000002</v>
      </c>
      <c r="C659" t="str">
        <v>U1588A-15-6</v>
      </c>
      <c r="D659" s="31">
        <v>132.58000000000001</v>
      </c>
      <c r="E659" s="29">
        <v>141</v>
      </c>
      <c r="F659" s="29">
        <v>151</v>
      </c>
      <c r="G659" s="24">
        <v>133.99</v>
      </c>
      <c r="H659" s="24">
        <v>134.09</v>
      </c>
      <c r="I659" s="24">
        <v>133.99</v>
      </c>
      <c r="J659" s="24">
        <v>134.04</v>
      </c>
      <c r="K659" s="18">
        <v>0</v>
      </c>
      <c r="L659" s="18">
        <v>-5.0000000000011369E-2</v>
      </c>
      <c r="T659" t="str">
        <v>U1588A-15</v>
      </c>
      <c r="U659" s="24">
        <v>0.97736625514403286</v>
      </c>
      <c r="V659" s="24">
        <v>0.98039215686274506</v>
      </c>
      <c r="W659" s="29">
        <v>125.7</v>
      </c>
      <c r="X659" s="24">
        <v>8.2900000000000063</v>
      </c>
      <c r="Y659" s="24">
        <v>8.3399999999999892</v>
      </c>
      <c r="Z659" s="24">
        <v>133.80236625514405</v>
      </c>
      <c r="AA659" s="24">
        <v>133.85123456790123</v>
      </c>
      <c r="AB659" s="24">
        <v>133.82745098039217</v>
      </c>
      <c r="AC659" s="24">
        <v>133.87647058823529</v>
      </c>
      <c r="AF659" s="24">
        <v>5.6740000000000004</v>
      </c>
      <c r="AG659" s="24">
        <v>139.47636625514406</v>
      </c>
      <c r="AH659" s="24">
        <v>139.52523456790124</v>
      </c>
      <c r="AI659" s="24">
        <v>139.50145098039218</v>
      </c>
      <c r="AJ659" s="24">
        <v>139.5504705882353</v>
      </c>
      <c r="AK659" s="38">
        <v>-2.5084725248120776</v>
      </c>
      <c r="AL659" s="38">
        <v>-2.5236020334062914</v>
      </c>
    </row>
    <row r="660" spans="1:38" x14ac:dyDescent="0.15">
      <c r="A660" t="str">
        <v>U1588B-53-2</v>
      </c>
      <c r="B660">
        <v>290.08999999999997</v>
      </c>
      <c r="C660" t="str">
        <v>U1588A-15-6</v>
      </c>
      <c r="D660" s="31">
        <v>132.58000000000001</v>
      </c>
      <c r="E660" s="29">
        <v>141</v>
      </c>
      <c r="F660" s="29">
        <v>151</v>
      </c>
      <c r="G660" s="24">
        <v>133.99</v>
      </c>
      <c r="H660" s="24">
        <v>134.09</v>
      </c>
      <c r="I660" s="24">
        <v>133.99</v>
      </c>
      <c r="J660" s="24">
        <v>134.04</v>
      </c>
      <c r="K660" s="18">
        <v>0</v>
      </c>
      <c r="L660" s="18">
        <v>-5.0000000000011369E-2</v>
      </c>
      <c r="T660" t="str">
        <v>U1588A-15</v>
      </c>
      <c r="U660" s="24">
        <v>0.97736625514403286</v>
      </c>
      <c r="V660" s="24">
        <v>0.98039215686274506</v>
      </c>
      <c r="W660" s="29">
        <v>125.7</v>
      </c>
      <c r="X660" s="24">
        <v>8.2900000000000063</v>
      </c>
      <c r="Y660" s="24">
        <v>8.3399999999999892</v>
      </c>
      <c r="Z660" s="24">
        <v>133.80236625514405</v>
      </c>
      <c r="AA660" s="24">
        <v>133.85123456790123</v>
      </c>
      <c r="AB660" s="24">
        <v>133.82745098039217</v>
      </c>
      <c r="AC660" s="24">
        <v>133.87647058823529</v>
      </c>
      <c r="AF660" s="24">
        <v>5.6740000000000004</v>
      </c>
      <c r="AG660" s="24">
        <v>139.47636625514406</v>
      </c>
      <c r="AH660" s="24">
        <v>139.52523456790124</v>
      </c>
      <c r="AI660" s="24">
        <v>139.50145098039218</v>
      </c>
      <c r="AJ660" s="24">
        <v>139.5504705882353</v>
      </c>
      <c r="AK660" s="38">
        <v>-2.5084725248120776</v>
      </c>
      <c r="AL660" s="38">
        <v>-2.5236020334062914</v>
      </c>
    </row>
    <row r="661" spans="1:38" x14ac:dyDescent="0.15">
      <c r="A661" t="str">
        <v>U1588B-53-3</v>
      </c>
      <c r="B661">
        <v>291.58999999999997</v>
      </c>
      <c r="C661" t="str">
        <v>U1588A-15-6</v>
      </c>
      <c r="D661" s="31">
        <v>132.58000000000001</v>
      </c>
      <c r="E661" s="29">
        <v>141</v>
      </c>
      <c r="F661" s="29">
        <v>151</v>
      </c>
      <c r="G661" s="24">
        <v>133.99</v>
      </c>
      <c r="H661" s="24">
        <v>134.09</v>
      </c>
      <c r="I661" s="24">
        <v>133.99</v>
      </c>
      <c r="J661" s="24">
        <v>134.04</v>
      </c>
      <c r="K661" s="18">
        <v>0</v>
      </c>
      <c r="L661" s="18">
        <v>-5.0000000000011369E-2</v>
      </c>
      <c r="T661" t="str">
        <v>U1588A-15</v>
      </c>
      <c r="U661" s="24">
        <v>0.97736625514403286</v>
      </c>
      <c r="V661" s="24">
        <v>0.98039215686274506</v>
      </c>
      <c r="W661" s="29">
        <v>125.7</v>
      </c>
      <c r="X661" s="24">
        <v>8.2900000000000063</v>
      </c>
      <c r="Y661" s="24">
        <v>8.3399999999999892</v>
      </c>
      <c r="Z661" s="24">
        <v>133.80236625514405</v>
      </c>
      <c r="AA661" s="24">
        <v>133.85123456790123</v>
      </c>
      <c r="AB661" s="24">
        <v>133.82745098039217</v>
      </c>
      <c r="AC661" s="24">
        <v>133.87647058823529</v>
      </c>
      <c r="AF661" s="24">
        <v>5.6740000000000004</v>
      </c>
      <c r="AG661" s="24">
        <v>139.47636625514406</v>
      </c>
      <c r="AH661" s="24">
        <v>139.52523456790124</v>
      </c>
      <c r="AI661" s="24">
        <v>139.50145098039218</v>
      </c>
      <c r="AJ661" s="24">
        <v>139.5504705882353</v>
      </c>
      <c r="AK661" s="38">
        <v>-2.5084725248120776</v>
      </c>
      <c r="AL661" s="38">
        <v>-2.5236020334062914</v>
      </c>
    </row>
    <row r="662" spans="1:38" x14ac:dyDescent="0.15">
      <c r="A662" t="str">
        <v>U1588B-53-4</v>
      </c>
      <c r="B662">
        <v>293.10000000000002</v>
      </c>
      <c r="C662" t="str">
        <v>U1588A-15-6</v>
      </c>
      <c r="D662" s="31">
        <v>132.58000000000001</v>
      </c>
      <c r="E662" s="29">
        <v>141</v>
      </c>
      <c r="F662" s="29">
        <v>151</v>
      </c>
      <c r="G662" s="24">
        <v>133.99</v>
      </c>
      <c r="H662" s="24">
        <v>134.09</v>
      </c>
      <c r="I662" s="24">
        <v>133.99</v>
      </c>
      <c r="J662" s="24">
        <v>134.04</v>
      </c>
      <c r="K662" s="18">
        <v>0</v>
      </c>
      <c r="L662" s="18">
        <v>-5.0000000000011369E-2</v>
      </c>
      <c r="T662" t="str">
        <v>U1588A-15</v>
      </c>
      <c r="U662" s="24">
        <v>0.97736625514403286</v>
      </c>
      <c r="V662" s="24">
        <v>0.98039215686274506</v>
      </c>
      <c r="W662" s="29">
        <v>125.7</v>
      </c>
      <c r="X662" s="24">
        <v>8.2900000000000063</v>
      </c>
      <c r="Y662" s="24">
        <v>8.3399999999999892</v>
      </c>
      <c r="Z662" s="24">
        <v>133.80236625514405</v>
      </c>
      <c r="AA662" s="24">
        <v>133.85123456790123</v>
      </c>
      <c r="AB662" s="24">
        <v>133.82745098039217</v>
      </c>
      <c r="AC662" s="24">
        <v>133.87647058823529</v>
      </c>
      <c r="AF662" s="24">
        <v>5.6740000000000004</v>
      </c>
      <c r="AG662" s="24">
        <v>139.47636625514406</v>
      </c>
      <c r="AH662" s="24">
        <v>139.52523456790124</v>
      </c>
      <c r="AI662" s="24">
        <v>139.50145098039218</v>
      </c>
      <c r="AJ662" s="24">
        <v>139.5504705882353</v>
      </c>
      <c r="AK662" s="38">
        <v>-2.5084725248120776</v>
      </c>
      <c r="AL662" s="38">
        <v>-2.5236020334062914</v>
      </c>
    </row>
    <row r="663" spans="1:38" x14ac:dyDescent="0.15">
      <c r="A663" t="str">
        <v>U1588B-53-CC</v>
      </c>
      <c r="B663">
        <v>294.04000000000002</v>
      </c>
      <c r="C663" t="str">
        <v>U1588A-15-6</v>
      </c>
      <c r="D663" s="31">
        <v>132.58000000000001</v>
      </c>
      <c r="E663" s="29">
        <v>141</v>
      </c>
      <c r="F663" s="29">
        <v>151</v>
      </c>
      <c r="G663" s="24">
        <v>133.99</v>
      </c>
      <c r="H663" s="24">
        <v>134.09</v>
      </c>
      <c r="I663" s="24">
        <v>133.99</v>
      </c>
      <c r="J663" s="24">
        <v>134.04</v>
      </c>
      <c r="K663" s="18">
        <v>0</v>
      </c>
      <c r="L663" s="18">
        <v>-5.0000000000011369E-2</v>
      </c>
      <c r="T663" t="str">
        <v>U1588A-15</v>
      </c>
      <c r="U663" s="24">
        <v>0.97736625514403286</v>
      </c>
      <c r="V663" s="24">
        <v>0.98039215686274506</v>
      </c>
      <c r="W663" s="29">
        <v>125.7</v>
      </c>
      <c r="X663" s="24">
        <v>8.2900000000000063</v>
      </c>
      <c r="Y663" s="24">
        <v>8.3399999999999892</v>
      </c>
      <c r="Z663" s="24">
        <v>133.80236625514405</v>
      </c>
      <c r="AA663" s="24">
        <v>133.85123456790123</v>
      </c>
      <c r="AB663" s="24">
        <v>133.82745098039217</v>
      </c>
      <c r="AC663" s="24">
        <v>133.87647058823529</v>
      </c>
      <c r="AF663" s="24">
        <v>5.6740000000000004</v>
      </c>
      <c r="AG663" s="24">
        <v>139.47636625514406</v>
      </c>
      <c r="AH663" s="24">
        <v>139.52523456790124</v>
      </c>
      <c r="AI663" s="24">
        <v>139.50145098039218</v>
      </c>
      <c r="AJ663" s="24">
        <v>139.5504705882353</v>
      </c>
      <c r="AK663" s="38">
        <v>-2.5084725248120776</v>
      </c>
      <c r="AL663" s="38">
        <v>-2.5236020334062914</v>
      </c>
    </row>
    <row r="664" spans="1:38" x14ac:dyDescent="0.15">
      <c r="A664" t="str">
        <v>U1588B-54-1</v>
      </c>
      <c r="B664">
        <v>293.39999999999998</v>
      </c>
      <c r="C664" t="str">
        <v>U1588A-15-7</v>
      </c>
      <c r="D664" s="31">
        <v>134.09</v>
      </c>
      <c r="E664" s="29">
        <v>0</v>
      </c>
      <c r="F664" s="29">
        <v>5</v>
      </c>
      <c r="G664" s="24">
        <v>134.09</v>
      </c>
      <c r="H664" s="24">
        <v>134.14000000000001</v>
      </c>
      <c r="I664" s="24">
        <v>134.09</v>
      </c>
      <c r="J664" s="24">
        <v>134.13999999999999</v>
      </c>
      <c r="K664" s="18">
        <v>0</v>
      </c>
      <c r="L664" s="18">
        <v>-2.8421709430404007E-14</v>
      </c>
      <c r="T664" t="str">
        <v>U1588A-15</v>
      </c>
      <c r="U664" s="24">
        <v>0.97736625514403286</v>
      </c>
      <c r="V664" s="24">
        <v>0.98039215686274506</v>
      </c>
      <c r="W664" s="29">
        <v>125.7</v>
      </c>
      <c r="X664" s="24">
        <v>8.39</v>
      </c>
      <c r="Y664" s="24">
        <v>8.4399999999999835</v>
      </c>
      <c r="Z664" s="24">
        <v>133.90010288065844</v>
      </c>
      <c r="AA664" s="24">
        <v>133.94897119341562</v>
      </c>
      <c r="AB664" s="24">
        <v>133.92549019607844</v>
      </c>
      <c r="AC664" s="24">
        <v>133.97450980392156</v>
      </c>
      <c r="AF664" s="24">
        <v>5.6740000000000004</v>
      </c>
      <c r="AG664" s="24">
        <v>139.57410288065844</v>
      </c>
      <c r="AH664" s="24">
        <v>139.62297119341562</v>
      </c>
      <c r="AI664" s="24">
        <v>139.59949019607845</v>
      </c>
      <c r="AJ664" s="24">
        <v>139.64850980392157</v>
      </c>
      <c r="AK664" s="38">
        <v>-2.5387315420005052</v>
      </c>
      <c r="AL664" s="38">
        <v>-2.553861050594719</v>
      </c>
    </row>
    <row r="665" spans="1:38" x14ac:dyDescent="0.15">
      <c r="A665" t="str">
        <v>U1588B-54-2</v>
      </c>
      <c r="B665">
        <v>294.89</v>
      </c>
      <c r="C665" t="str">
        <v>U1588A-15-7</v>
      </c>
      <c r="D665" s="31">
        <v>134.09</v>
      </c>
      <c r="E665" s="29">
        <v>60</v>
      </c>
      <c r="F665" s="29">
        <v>60</v>
      </c>
      <c r="G665" s="24">
        <v>134.69</v>
      </c>
      <c r="H665" s="24">
        <v>134.69</v>
      </c>
      <c r="I665" s="24">
        <v>134.69</v>
      </c>
      <c r="J665" s="24">
        <v>134.69</v>
      </c>
      <c r="K665" s="18">
        <v>0</v>
      </c>
      <c r="L665" s="18">
        <v>0</v>
      </c>
      <c r="T665" t="str">
        <v>U1588A-15</v>
      </c>
      <c r="U665" s="24">
        <v>0.97736625514403286</v>
      </c>
      <c r="V665" s="24">
        <v>0.98039215686274506</v>
      </c>
      <c r="W665" s="29">
        <v>125.7</v>
      </c>
      <c r="X665" s="24">
        <v>8.9899999999999949</v>
      </c>
      <c r="Y665" s="24">
        <v>8.9899999999999949</v>
      </c>
      <c r="Z665" s="24">
        <v>134.48652263374484</v>
      </c>
      <c r="AA665" s="24">
        <v>134.48652263374484</v>
      </c>
      <c r="AB665" s="24">
        <v>134.51372549019607</v>
      </c>
      <c r="AC665" s="24">
        <v>134.51372549019607</v>
      </c>
      <c r="AF665" s="24">
        <v>5.6740000000000004</v>
      </c>
      <c r="AG665" s="24">
        <v>140.16052263374485</v>
      </c>
      <c r="AH665" s="24">
        <v>140.16052263374485</v>
      </c>
      <c r="AI665" s="24">
        <v>140.18772549019607</v>
      </c>
      <c r="AJ665" s="24">
        <v>140.18772549019607</v>
      </c>
      <c r="AK665" s="38">
        <v>-2.7202856451225443</v>
      </c>
      <c r="AL665" s="38">
        <v>-2.7202856451225443</v>
      </c>
    </row>
    <row r="666" spans="1:38" x14ac:dyDescent="0.15">
      <c r="A666" t="str">
        <v>U1588B-54-3</v>
      </c>
      <c r="B666">
        <v>296.39</v>
      </c>
      <c r="C666" t="str">
        <v>U1588A-15-CC</v>
      </c>
      <c r="D666" s="31">
        <v>135.07</v>
      </c>
      <c r="E666" s="29">
        <v>28</v>
      </c>
      <c r="F666" s="29">
        <v>35</v>
      </c>
      <c r="G666" s="24">
        <v>135.35</v>
      </c>
      <c r="H666" s="24">
        <v>135.41999999999999</v>
      </c>
      <c r="I666" s="24">
        <v>135.35</v>
      </c>
      <c r="J666" s="24">
        <v>135.41999999999999</v>
      </c>
      <c r="K666" s="18">
        <v>0</v>
      </c>
      <c r="L666" s="18">
        <v>0</v>
      </c>
      <c r="T666" t="str">
        <v>U1588A-15</v>
      </c>
      <c r="U666" s="24">
        <v>0.97736625514403286</v>
      </c>
      <c r="V666" s="24">
        <v>0.98039215686274506</v>
      </c>
      <c r="W666" s="29">
        <v>125.7</v>
      </c>
      <c r="X666" s="24">
        <v>9.6499999999999915</v>
      </c>
      <c r="Y666" s="24">
        <v>9.7199999999999847</v>
      </c>
      <c r="Z666" s="24">
        <v>135.1315843621399</v>
      </c>
      <c r="AA666" s="24">
        <v>135.19999999999999</v>
      </c>
      <c r="AB666" s="24">
        <v>135.16078431372549</v>
      </c>
      <c r="AC666" s="24">
        <v>135.22941176470587</v>
      </c>
      <c r="AF666" s="24">
        <v>5.6740000000000004</v>
      </c>
      <c r="AG666" s="24">
        <v>140.80558436213991</v>
      </c>
      <c r="AH666" s="24">
        <v>140.874</v>
      </c>
      <c r="AI666" s="24">
        <v>140.83478431372549</v>
      </c>
      <c r="AJ666" s="24">
        <v>140.90341176470588</v>
      </c>
      <c r="AK666" s="38">
        <v>-2.9199951585582085</v>
      </c>
      <c r="AL666" s="38">
        <v>-2.9411764705884025</v>
      </c>
    </row>
    <row r="667" spans="1:38" x14ac:dyDescent="0.15">
      <c r="A667" t="str">
        <v>U1588B-54-4</v>
      </c>
      <c r="B667">
        <v>297.89</v>
      </c>
      <c r="C667" t="str">
        <v>U1588A-15-CC</v>
      </c>
      <c r="D667" s="31">
        <v>135.07</v>
      </c>
      <c r="E667" s="29">
        <v>28</v>
      </c>
      <c r="F667" s="29">
        <v>35</v>
      </c>
      <c r="G667" s="24">
        <v>135.35</v>
      </c>
      <c r="H667" s="24">
        <v>135.41999999999999</v>
      </c>
      <c r="I667" s="24">
        <v>135.35</v>
      </c>
      <c r="J667" s="24">
        <v>135.41999999999999</v>
      </c>
      <c r="K667" s="18">
        <v>0</v>
      </c>
      <c r="L667" s="18">
        <v>0</v>
      </c>
      <c r="T667" t="str">
        <v>U1588A-15</v>
      </c>
      <c r="U667" s="24">
        <v>0.97736625514403286</v>
      </c>
      <c r="V667" s="24">
        <v>0.98039215686274506</v>
      </c>
      <c r="W667" s="29">
        <v>125.7</v>
      </c>
      <c r="X667" s="24">
        <v>9.6499999999999915</v>
      </c>
      <c r="Y667" s="24">
        <v>9.7199999999999847</v>
      </c>
      <c r="Z667" s="24">
        <v>135.1315843621399</v>
      </c>
      <c r="AA667" s="24">
        <v>135.19999999999999</v>
      </c>
      <c r="AB667" s="24">
        <v>135.16078431372549</v>
      </c>
      <c r="AC667" s="24">
        <v>135.22941176470587</v>
      </c>
      <c r="AF667" s="24">
        <v>5.6740000000000004</v>
      </c>
      <c r="AG667" s="24">
        <v>140.80558436213991</v>
      </c>
      <c r="AH667" s="24">
        <v>140.874</v>
      </c>
      <c r="AI667" s="24">
        <v>140.83478431372549</v>
      </c>
      <c r="AJ667" s="24">
        <v>140.90341176470588</v>
      </c>
      <c r="AK667" s="38">
        <v>-2.9199951585582085</v>
      </c>
      <c r="AL667" s="38">
        <v>-2.9411764705884025</v>
      </c>
    </row>
    <row r="668" spans="1:38" x14ac:dyDescent="0.15">
      <c r="A668" t="str">
        <v>U1588B-54-CC</v>
      </c>
      <c r="B668">
        <v>299.39</v>
      </c>
      <c r="C668" t="str">
        <v>U1588A-15-CC</v>
      </c>
      <c r="D668" s="31">
        <v>135.07</v>
      </c>
      <c r="E668" s="29">
        <v>28</v>
      </c>
      <c r="F668" s="29">
        <v>35</v>
      </c>
      <c r="G668" s="24">
        <v>135.35</v>
      </c>
      <c r="H668" s="24">
        <v>135.41999999999999</v>
      </c>
      <c r="I668" s="24">
        <v>135.35</v>
      </c>
      <c r="J668" s="24">
        <v>135.41999999999999</v>
      </c>
      <c r="K668" s="18">
        <v>0</v>
      </c>
      <c r="L668" s="18">
        <v>0</v>
      </c>
      <c r="T668" t="str">
        <v>U1588A-15</v>
      </c>
      <c r="U668" s="24">
        <v>0.97736625514403286</v>
      </c>
      <c r="V668" s="24">
        <v>0.98039215686274506</v>
      </c>
      <c r="W668" s="29">
        <v>125.7</v>
      </c>
      <c r="X668" s="24">
        <v>9.6499999999999915</v>
      </c>
      <c r="Y668" s="24">
        <v>9.7199999999999847</v>
      </c>
      <c r="Z668" s="24">
        <v>135.1315843621399</v>
      </c>
      <c r="AA668" s="24">
        <v>135.19999999999999</v>
      </c>
      <c r="AB668" s="24">
        <v>135.16078431372549</v>
      </c>
      <c r="AC668" s="24">
        <v>135.22941176470587</v>
      </c>
      <c r="AF668" s="24">
        <v>5.6740000000000004</v>
      </c>
      <c r="AG668" s="24">
        <v>140.80558436213991</v>
      </c>
      <c r="AH668" s="24">
        <v>140.874</v>
      </c>
      <c r="AI668" s="24">
        <v>140.83478431372549</v>
      </c>
      <c r="AJ668" s="24">
        <v>140.90341176470588</v>
      </c>
      <c r="AK668" s="38">
        <v>-2.9199951585582085</v>
      </c>
      <c r="AL668" s="38">
        <v>-2.9411764705884025</v>
      </c>
    </row>
    <row r="669" spans="1:38" x14ac:dyDescent="0.15">
      <c r="A669" t="str">
        <v>U1588B-55-1</v>
      </c>
      <c r="B669">
        <v>298.3</v>
      </c>
      <c r="C669" t="str">
        <v>U1588A-15-CC</v>
      </c>
      <c r="D669" s="31">
        <v>135.07</v>
      </c>
      <c r="E669" s="29">
        <v>28</v>
      </c>
      <c r="F669" s="29">
        <v>35</v>
      </c>
      <c r="G669" s="24">
        <v>135.35</v>
      </c>
      <c r="H669" s="24">
        <v>135.41999999999999</v>
      </c>
      <c r="I669" s="24">
        <v>135.35</v>
      </c>
      <c r="J669" s="24">
        <v>135.41999999999999</v>
      </c>
      <c r="K669" s="18">
        <v>0</v>
      </c>
      <c r="L669" s="18">
        <v>0</v>
      </c>
      <c r="T669" t="str">
        <v>U1588A-15</v>
      </c>
      <c r="U669" s="24">
        <v>0.97736625514403286</v>
      </c>
      <c r="V669" s="24">
        <v>0.98039215686274506</v>
      </c>
      <c r="W669" s="29">
        <v>125.7</v>
      </c>
      <c r="X669" s="24">
        <v>9.6499999999999915</v>
      </c>
      <c r="Y669" s="24">
        <v>9.7199999999999847</v>
      </c>
      <c r="Z669" s="24">
        <v>135.1315843621399</v>
      </c>
      <c r="AA669" s="24">
        <v>135.19999999999999</v>
      </c>
      <c r="AB669" s="24">
        <v>135.16078431372549</v>
      </c>
      <c r="AC669" s="24">
        <v>135.22941176470587</v>
      </c>
      <c r="AF669" s="24">
        <v>5.6740000000000004</v>
      </c>
      <c r="AG669" s="24">
        <v>140.80558436213991</v>
      </c>
      <c r="AH669" s="24">
        <v>140.874</v>
      </c>
      <c r="AI669" s="24">
        <v>140.83478431372549</v>
      </c>
      <c r="AJ669" s="24">
        <v>140.90341176470588</v>
      </c>
      <c r="AK669" s="38">
        <v>-2.9199951585582085</v>
      </c>
      <c r="AL669" s="38">
        <v>-2.9411764705884025</v>
      </c>
    </row>
    <row r="670" spans="1:38" x14ac:dyDescent="0.15">
      <c r="A670" t="str">
        <v>U1588B-55-2</v>
      </c>
      <c r="B670">
        <v>299.79000000000002</v>
      </c>
      <c r="C670" t="str">
        <v>U1588A-15-CC</v>
      </c>
      <c r="D670" s="31">
        <v>135.07</v>
      </c>
      <c r="E670" s="29">
        <v>28</v>
      </c>
      <c r="F670" s="29">
        <v>35</v>
      </c>
      <c r="G670" s="24">
        <v>135.35</v>
      </c>
      <c r="H670" s="24">
        <v>135.41999999999999</v>
      </c>
      <c r="I670" s="24">
        <v>135.35</v>
      </c>
      <c r="J670" s="24">
        <v>135.41999999999999</v>
      </c>
      <c r="K670" s="18">
        <v>0</v>
      </c>
      <c r="L670" s="18">
        <v>0</v>
      </c>
      <c r="T670" t="str">
        <v>U1588A-15</v>
      </c>
      <c r="U670" s="24">
        <v>0.97736625514403286</v>
      </c>
      <c r="V670" s="24">
        <v>0.98039215686274506</v>
      </c>
      <c r="W670" s="29">
        <v>125.7</v>
      </c>
      <c r="X670" s="24">
        <v>9.6499999999999915</v>
      </c>
      <c r="Y670" s="24">
        <v>9.7199999999999847</v>
      </c>
      <c r="Z670" s="24">
        <v>135.1315843621399</v>
      </c>
      <c r="AA670" s="24">
        <v>135.19999999999999</v>
      </c>
      <c r="AB670" s="24">
        <v>135.16078431372549</v>
      </c>
      <c r="AC670" s="24">
        <v>135.22941176470587</v>
      </c>
      <c r="AF670" s="24">
        <v>5.6740000000000004</v>
      </c>
      <c r="AG670" s="24">
        <v>140.80558436213991</v>
      </c>
      <c r="AH670" s="24">
        <v>140.874</v>
      </c>
      <c r="AI670" s="24">
        <v>140.83478431372549</v>
      </c>
      <c r="AJ670" s="24">
        <v>140.90341176470588</v>
      </c>
      <c r="AK670" s="38">
        <v>-2.9199951585582085</v>
      </c>
      <c r="AL670" s="38">
        <v>-2.9411764705884025</v>
      </c>
    </row>
    <row r="671" spans="1:38" x14ac:dyDescent="0.15">
      <c r="A671" t="str">
        <v>U1588B-55-3</v>
      </c>
      <c r="B671">
        <v>301.29000000000002</v>
      </c>
      <c r="C671" t="str">
        <v>U1588A-15-CC</v>
      </c>
      <c r="D671" s="31">
        <v>135.07</v>
      </c>
      <c r="E671" s="29">
        <v>28</v>
      </c>
      <c r="F671" s="29">
        <v>35</v>
      </c>
      <c r="G671" s="24">
        <v>135.35</v>
      </c>
      <c r="H671" s="24">
        <v>135.41999999999999</v>
      </c>
      <c r="I671" s="24">
        <v>135.35</v>
      </c>
      <c r="J671" s="24">
        <v>135.41999999999999</v>
      </c>
      <c r="K671" s="18">
        <v>0</v>
      </c>
      <c r="L671" s="18">
        <v>0</v>
      </c>
      <c r="T671" t="str">
        <v>U1588A-15</v>
      </c>
      <c r="U671" s="24">
        <v>0.97736625514403286</v>
      </c>
      <c r="V671" s="24">
        <v>0.98039215686274506</v>
      </c>
      <c r="W671" s="29">
        <v>125.7</v>
      </c>
      <c r="X671" s="24">
        <v>9.6499999999999915</v>
      </c>
      <c r="Y671" s="24">
        <v>9.7199999999999847</v>
      </c>
      <c r="Z671" s="24">
        <v>135.1315843621399</v>
      </c>
      <c r="AA671" s="24">
        <v>135.19999999999999</v>
      </c>
      <c r="AB671" s="24">
        <v>135.16078431372549</v>
      </c>
      <c r="AC671" s="24">
        <v>135.22941176470587</v>
      </c>
      <c r="AF671" s="24">
        <v>5.6740000000000004</v>
      </c>
      <c r="AG671" s="24">
        <v>140.80558436213991</v>
      </c>
      <c r="AH671" s="24">
        <v>140.874</v>
      </c>
      <c r="AI671" s="24">
        <v>140.83478431372549</v>
      </c>
      <c r="AJ671" s="24">
        <v>140.90341176470588</v>
      </c>
      <c r="AK671" s="38">
        <v>-2.9199951585582085</v>
      </c>
      <c r="AL671" s="38">
        <v>-2.9411764705884025</v>
      </c>
    </row>
    <row r="672" spans="1:38" x14ac:dyDescent="0.15">
      <c r="A672" t="str">
        <v>U1588B-55-4</v>
      </c>
      <c r="B672">
        <v>302.79000000000002</v>
      </c>
      <c r="C672" t="str">
        <v>U1588A-15-CC</v>
      </c>
      <c r="D672" s="31">
        <v>135.07</v>
      </c>
      <c r="E672" s="29">
        <v>28</v>
      </c>
      <c r="F672" s="29">
        <v>35</v>
      </c>
      <c r="G672" s="24">
        <v>135.35</v>
      </c>
      <c r="H672" s="24">
        <v>135.41999999999999</v>
      </c>
      <c r="I672" s="24">
        <v>135.35</v>
      </c>
      <c r="J672" s="24">
        <v>135.41999999999999</v>
      </c>
      <c r="K672" s="18">
        <v>0</v>
      </c>
      <c r="L672" s="18">
        <v>0</v>
      </c>
      <c r="T672" t="str">
        <v>U1588A-15</v>
      </c>
      <c r="U672" s="24">
        <v>0.97736625514403286</v>
      </c>
      <c r="V672" s="24">
        <v>0.98039215686274506</v>
      </c>
      <c r="W672" s="29">
        <v>125.7</v>
      </c>
      <c r="X672" s="24">
        <v>9.6499999999999915</v>
      </c>
      <c r="Y672" s="24">
        <v>9.7199999999999847</v>
      </c>
      <c r="Z672" s="24">
        <v>135.1315843621399</v>
      </c>
      <c r="AA672" s="24">
        <v>135.19999999999999</v>
      </c>
      <c r="AB672" s="24">
        <v>135.16078431372549</v>
      </c>
      <c r="AC672" s="24">
        <v>135.22941176470587</v>
      </c>
      <c r="AF672" s="24">
        <v>5.6740000000000004</v>
      </c>
      <c r="AG672" s="24">
        <v>140.80558436213991</v>
      </c>
      <c r="AH672" s="24">
        <v>140.874</v>
      </c>
      <c r="AI672" s="24">
        <v>140.83478431372549</v>
      </c>
      <c r="AJ672" s="24">
        <v>140.90341176470588</v>
      </c>
      <c r="AK672" s="38">
        <v>-2.9199951585582085</v>
      </c>
      <c r="AL672" s="38">
        <v>-2.9411764705884025</v>
      </c>
    </row>
    <row r="673" spans="1:38" x14ac:dyDescent="0.15">
      <c r="A673" t="str">
        <v>U1588B-55-CC</v>
      </c>
      <c r="B673">
        <v>304.27999999999997</v>
      </c>
      <c r="C673" t="str">
        <v>U1588A-15-CC</v>
      </c>
      <c r="D673" s="31">
        <v>135.07</v>
      </c>
      <c r="E673" s="29">
        <v>28</v>
      </c>
      <c r="F673" s="29">
        <v>35</v>
      </c>
      <c r="G673" s="24">
        <v>135.35</v>
      </c>
      <c r="H673" s="24">
        <v>135.41999999999999</v>
      </c>
      <c r="I673" s="24">
        <v>135.35</v>
      </c>
      <c r="J673" s="24">
        <v>135.41999999999999</v>
      </c>
      <c r="K673" s="18">
        <v>0</v>
      </c>
      <c r="L673" s="18">
        <v>0</v>
      </c>
      <c r="T673" t="str">
        <v>U1588A-15</v>
      </c>
      <c r="U673" s="24">
        <v>0.97736625514403286</v>
      </c>
      <c r="V673" s="24">
        <v>0.98039215686274506</v>
      </c>
      <c r="W673" s="29">
        <v>125.7</v>
      </c>
      <c r="X673" s="24">
        <v>9.6499999999999915</v>
      </c>
      <c r="Y673" s="24">
        <v>9.7199999999999847</v>
      </c>
      <c r="Z673" s="24">
        <v>135.1315843621399</v>
      </c>
      <c r="AA673" s="24">
        <v>135.19999999999999</v>
      </c>
      <c r="AB673" s="24">
        <v>135.16078431372549</v>
      </c>
      <c r="AC673" s="24">
        <v>135.22941176470587</v>
      </c>
      <c r="AF673" s="24">
        <v>5.6740000000000004</v>
      </c>
      <c r="AG673" s="24">
        <v>140.80558436213991</v>
      </c>
      <c r="AH673" s="24">
        <v>140.874</v>
      </c>
      <c r="AI673" s="24">
        <v>140.83478431372549</v>
      </c>
      <c r="AJ673" s="24">
        <v>140.90341176470588</v>
      </c>
      <c r="AK673" s="38">
        <v>-2.9199951585582085</v>
      </c>
      <c r="AL673" s="38">
        <v>-2.9411764705884025</v>
      </c>
    </row>
    <row r="674" spans="1:38" x14ac:dyDescent="0.15">
      <c r="A674" t="str">
        <v>U1588B-56-1</v>
      </c>
      <c r="B674">
        <v>303.10000000000002</v>
      </c>
      <c r="C674" t="str">
        <v>U1588A-15-CC</v>
      </c>
      <c r="D674" s="31">
        <v>135.07</v>
      </c>
      <c r="E674" s="29">
        <v>28</v>
      </c>
      <c r="F674" s="29">
        <v>35</v>
      </c>
      <c r="G674" s="24">
        <v>135.35</v>
      </c>
      <c r="H674" s="24">
        <v>135.41999999999999</v>
      </c>
      <c r="I674" s="24">
        <v>135.35</v>
      </c>
      <c r="J674" s="24">
        <v>135.41999999999999</v>
      </c>
      <c r="K674" s="18">
        <v>0</v>
      </c>
      <c r="L674" s="18">
        <v>0</v>
      </c>
      <c r="T674" t="str">
        <v>U1588A-15</v>
      </c>
      <c r="U674" s="24">
        <v>0.97736625514403286</v>
      </c>
      <c r="V674" s="24">
        <v>0.98039215686274506</v>
      </c>
      <c r="W674" s="29">
        <v>125.7</v>
      </c>
      <c r="X674" s="24">
        <v>9.6499999999999915</v>
      </c>
      <c r="Y674" s="24">
        <v>9.7199999999999847</v>
      </c>
      <c r="Z674" s="24">
        <v>135.1315843621399</v>
      </c>
      <c r="AA674" s="24">
        <v>135.19999999999999</v>
      </c>
      <c r="AB674" s="24">
        <v>135.16078431372549</v>
      </c>
      <c r="AC674" s="24">
        <v>135.22941176470587</v>
      </c>
      <c r="AF674" s="24">
        <v>5.6740000000000004</v>
      </c>
      <c r="AG674" s="24">
        <v>140.80558436213991</v>
      </c>
      <c r="AH674" s="24">
        <v>140.874</v>
      </c>
      <c r="AI674" s="24">
        <v>140.83478431372549</v>
      </c>
      <c r="AJ674" s="24">
        <v>140.90341176470588</v>
      </c>
      <c r="AK674" s="38">
        <v>-2.9199951585582085</v>
      </c>
      <c r="AL674" s="38">
        <v>-2.9411764705884025</v>
      </c>
    </row>
    <row r="675" spans="1:38" x14ac:dyDescent="0.15">
      <c r="A675" t="str">
        <v>U1588B-56-2</v>
      </c>
      <c r="B675">
        <v>304.58999999999997</v>
      </c>
      <c r="C675" t="str">
        <v>U1588A-15-CC</v>
      </c>
      <c r="D675" s="31">
        <v>135.07</v>
      </c>
      <c r="E675" s="29">
        <v>28</v>
      </c>
      <c r="F675" s="29">
        <v>35</v>
      </c>
      <c r="G675" s="24">
        <v>135.35</v>
      </c>
      <c r="H675" s="24">
        <v>135.41999999999999</v>
      </c>
      <c r="I675" s="24">
        <v>135.35</v>
      </c>
      <c r="J675" s="24">
        <v>135.41999999999999</v>
      </c>
      <c r="K675" s="18">
        <v>0</v>
      </c>
      <c r="L675" s="18">
        <v>0</v>
      </c>
      <c r="T675" t="str">
        <v>U1588A-15</v>
      </c>
      <c r="U675" s="24">
        <v>0.97736625514403286</v>
      </c>
      <c r="V675" s="24">
        <v>0.98039215686274506</v>
      </c>
      <c r="W675" s="29">
        <v>125.7</v>
      </c>
      <c r="X675" s="24">
        <v>9.6499999999999915</v>
      </c>
      <c r="Y675" s="24">
        <v>9.7199999999999847</v>
      </c>
      <c r="Z675" s="24">
        <v>135.1315843621399</v>
      </c>
      <c r="AA675" s="24">
        <v>135.19999999999999</v>
      </c>
      <c r="AB675" s="24">
        <v>135.16078431372549</v>
      </c>
      <c r="AC675" s="24">
        <v>135.22941176470587</v>
      </c>
      <c r="AF675" s="24">
        <v>5.6740000000000004</v>
      </c>
      <c r="AG675" s="24">
        <v>140.80558436213991</v>
      </c>
      <c r="AH675" s="24">
        <v>140.874</v>
      </c>
      <c r="AI675" s="24">
        <v>140.83478431372549</v>
      </c>
      <c r="AJ675" s="24">
        <v>140.90341176470588</v>
      </c>
      <c r="AK675" s="38">
        <v>-2.9199951585582085</v>
      </c>
      <c r="AL675" s="38">
        <v>-2.9411764705884025</v>
      </c>
    </row>
    <row r="676" spans="1:38" x14ac:dyDescent="0.15">
      <c r="A676" t="str">
        <v>U1588B-56-3</v>
      </c>
      <c r="B676">
        <v>306.08999999999997</v>
      </c>
      <c r="C676" t="str">
        <v>U1588A-16-1</v>
      </c>
      <c r="D676" s="31">
        <v>135.19999999999999</v>
      </c>
      <c r="E676" s="29">
        <v>47</v>
      </c>
      <c r="F676" s="29">
        <v>47</v>
      </c>
      <c r="G676" s="24">
        <v>135.66999999999999</v>
      </c>
      <c r="H676" s="24">
        <v>135.66999999999999</v>
      </c>
      <c r="I676" s="24">
        <v>135.66999999999999</v>
      </c>
      <c r="J676" s="24">
        <v>135.66999999999999</v>
      </c>
      <c r="K676" s="18">
        <v>0</v>
      </c>
      <c r="L676" s="18">
        <v>0</v>
      </c>
      <c r="T676" t="str">
        <v>U1588A-16</v>
      </c>
      <c r="U676" s="24">
        <v>0.94621513944223112</v>
      </c>
      <c r="V676" s="24">
        <v>0.94339622641509435</v>
      </c>
      <c r="W676" s="29">
        <v>135.19999999999999</v>
      </c>
      <c r="X676" s="24">
        <v>0.46999999999999886</v>
      </c>
      <c r="Y676" s="24">
        <v>0.46999999999999886</v>
      </c>
      <c r="Z676" s="24">
        <v>135.64472111553783</v>
      </c>
      <c r="AA676" s="24">
        <v>135.64472111553783</v>
      </c>
      <c r="AB676" s="24">
        <v>135.64339622641509</v>
      </c>
      <c r="AC676" s="24">
        <v>135.64339622641509</v>
      </c>
      <c r="AF676" s="24">
        <v>6.18</v>
      </c>
      <c r="AG676" s="24">
        <v>141.82472111553784</v>
      </c>
      <c r="AH676" s="24">
        <v>141.82472111553784</v>
      </c>
      <c r="AI676" s="24">
        <v>141.8233962264151</v>
      </c>
      <c r="AJ676" s="24">
        <v>141.8233962264151</v>
      </c>
      <c r="AK676" s="38">
        <v>0.1324889122741979</v>
      </c>
      <c r="AL676" s="38">
        <v>0.1324889122741979</v>
      </c>
    </row>
    <row r="677" spans="1:38" x14ac:dyDescent="0.15">
      <c r="A677" t="str">
        <v>U1588B-56-4</v>
      </c>
      <c r="B677">
        <v>307.58999999999997</v>
      </c>
      <c r="C677" t="str">
        <v>U1588A-16-2</v>
      </c>
      <c r="D677" s="31">
        <v>135.99</v>
      </c>
      <c r="E677" s="29">
        <v>13</v>
      </c>
      <c r="F677" s="29">
        <v>14</v>
      </c>
      <c r="G677" s="24">
        <v>136.12</v>
      </c>
      <c r="H677" s="24">
        <v>136.13</v>
      </c>
      <c r="I677" s="24">
        <v>136.12</v>
      </c>
      <c r="J677" s="24">
        <v>136.13</v>
      </c>
      <c r="K677" s="18">
        <v>0</v>
      </c>
      <c r="L677" s="18">
        <v>0</v>
      </c>
      <c r="T677" t="str">
        <v>U1588A-16</v>
      </c>
      <c r="U677" s="24">
        <v>0.94621513944223112</v>
      </c>
      <c r="V677" s="24">
        <v>0.94339622641509435</v>
      </c>
      <c r="W677" s="29">
        <v>135.19999999999999</v>
      </c>
      <c r="X677" s="24">
        <v>0.92000000000001592</v>
      </c>
      <c r="Y677" s="24">
        <v>0.93000000000000682</v>
      </c>
      <c r="Z677" s="24">
        <v>136.07051792828685</v>
      </c>
      <c r="AA677" s="24">
        <v>136.07998007968126</v>
      </c>
      <c r="AB677" s="24">
        <v>136.06792452830189</v>
      </c>
      <c r="AC677" s="24">
        <v>136.07735849056604</v>
      </c>
      <c r="AF677" s="24">
        <v>6.18</v>
      </c>
      <c r="AG677" s="24">
        <v>142.25051792828685</v>
      </c>
      <c r="AH677" s="24">
        <v>142.25998007968127</v>
      </c>
      <c r="AI677" s="24">
        <v>142.24792452830189</v>
      </c>
      <c r="AJ677" s="24">
        <v>142.25735849056605</v>
      </c>
      <c r="AK677" s="38">
        <v>0.25933999849598877</v>
      </c>
      <c r="AL677" s="38">
        <v>0.26215891152219228</v>
      </c>
    </row>
    <row r="678" spans="1:38" x14ac:dyDescent="0.15">
      <c r="A678" t="str">
        <v>U1588B-56-CC</v>
      </c>
      <c r="B678">
        <v>308.63</v>
      </c>
      <c r="C678" t="str">
        <v>U1588A-16-2</v>
      </c>
      <c r="D678" s="31">
        <v>135.99</v>
      </c>
      <c r="E678" s="29">
        <v>13</v>
      </c>
      <c r="F678" s="29">
        <v>13</v>
      </c>
      <c r="G678" s="24">
        <v>136.12</v>
      </c>
      <c r="H678" s="24">
        <v>136.12</v>
      </c>
      <c r="I678" s="24">
        <v>136.12</v>
      </c>
      <c r="J678" s="24">
        <v>136.12</v>
      </c>
      <c r="K678" s="18">
        <v>0</v>
      </c>
      <c r="L678" s="18">
        <v>0</v>
      </c>
      <c r="T678" t="str">
        <v>U1588A-16</v>
      </c>
      <c r="U678" s="24">
        <v>0.94621513944223112</v>
      </c>
      <c r="V678" s="24">
        <v>0.94339622641509435</v>
      </c>
      <c r="W678" s="29">
        <v>135.19999999999999</v>
      </c>
      <c r="X678" s="24">
        <v>0.92000000000001592</v>
      </c>
      <c r="Y678" s="24">
        <v>0.92000000000001592</v>
      </c>
      <c r="Z678" s="24">
        <v>136.07051792828685</v>
      </c>
      <c r="AA678" s="24">
        <v>136.07051792828685</v>
      </c>
      <c r="AB678" s="24">
        <v>136.06792452830189</v>
      </c>
      <c r="AC678" s="24">
        <v>136.06792452830189</v>
      </c>
      <c r="AF678" s="24">
        <v>6.18</v>
      </c>
      <c r="AG678" s="24">
        <v>142.25051792828685</v>
      </c>
      <c r="AH678" s="24">
        <v>142.25051792828685</v>
      </c>
      <c r="AI678" s="24">
        <v>142.24792452830189</v>
      </c>
      <c r="AJ678" s="24">
        <v>142.24792452830189</v>
      </c>
      <c r="AK678" s="38">
        <v>0.25933999849598877</v>
      </c>
      <c r="AL678" s="38">
        <v>0.25933999849598877</v>
      </c>
    </row>
    <row r="679" spans="1:38" x14ac:dyDescent="0.15">
      <c r="A679" t="str">
        <v>U1588B-57-1</v>
      </c>
      <c r="B679">
        <v>308</v>
      </c>
      <c r="C679" t="str">
        <v>U1588A-16-2</v>
      </c>
      <c r="D679" s="31">
        <v>135.99</v>
      </c>
      <c r="E679" s="29">
        <v>13</v>
      </c>
      <c r="F679" s="29">
        <v>14</v>
      </c>
      <c r="G679" s="24">
        <v>136.12</v>
      </c>
      <c r="H679" s="24">
        <v>136.13</v>
      </c>
      <c r="I679" s="24">
        <v>136.12</v>
      </c>
      <c r="J679" s="24">
        <v>136.13</v>
      </c>
      <c r="K679" s="18">
        <v>0</v>
      </c>
      <c r="L679" s="18">
        <v>0</v>
      </c>
      <c r="T679" t="str">
        <v>U1588A-16</v>
      </c>
      <c r="U679" s="24">
        <v>0.94621513944223112</v>
      </c>
      <c r="V679" s="24">
        <v>0.94339622641509435</v>
      </c>
      <c r="W679" s="29">
        <v>135.19999999999999</v>
      </c>
      <c r="X679" s="24">
        <v>0.92000000000001592</v>
      </c>
      <c r="Y679" s="24">
        <v>0.93000000000000682</v>
      </c>
      <c r="Z679" s="24">
        <v>136.07051792828685</v>
      </c>
      <c r="AA679" s="24">
        <v>136.07998007968126</v>
      </c>
      <c r="AB679" s="24">
        <v>136.06792452830189</v>
      </c>
      <c r="AC679" s="24">
        <v>136.07735849056604</v>
      </c>
      <c r="AF679" s="24">
        <v>6.18</v>
      </c>
      <c r="AG679" s="24">
        <v>142.25051792828685</v>
      </c>
      <c r="AH679" s="24">
        <v>142.25998007968127</v>
      </c>
      <c r="AI679" s="24">
        <v>142.24792452830189</v>
      </c>
      <c r="AJ679" s="24">
        <v>142.25735849056605</v>
      </c>
      <c r="AK679" s="38">
        <v>0.25933999849598877</v>
      </c>
      <c r="AL679" s="38">
        <v>0.26215891152219228</v>
      </c>
    </row>
    <row r="680" spans="1:38" x14ac:dyDescent="0.15">
      <c r="A680" t="str">
        <v>U1588B-57-2</v>
      </c>
      <c r="B680">
        <v>309.49</v>
      </c>
      <c r="C680" t="str">
        <v>U1588A-16-2</v>
      </c>
      <c r="D680" s="31">
        <v>135.99</v>
      </c>
      <c r="E680" s="29">
        <v>77</v>
      </c>
      <c r="F680" s="29">
        <v>77</v>
      </c>
      <c r="G680" s="24">
        <v>136.76000000000002</v>
      </c>
      <c r="H680" s="24">
        <v>136.76000000000002</v>
      </c>
      <c r="I680" s="24">
        <v>136.76</v>
      </c>
      <c r="J680" s="24">
        <v>136.76</v>
      </c>
      <c r="K680" s="18">
        <v>-2.8421709430404007E-14</v>
      </c>
      <c r="L680" s="18">
        <v>-2.8421709430404007E-14</v>
      </c>
      <c r="T680" t="str">
        <v>U1588A-16</v>
      </c>
      <c r="U680" s="24">
        <v>0.94621513944223112</v>
      </c>
      <c r="V680" s="24">
        <v>0.94339622641509435</v>
      </c>
      <c r="W680" s="29">
        <v>135.19999999999999</v>
      </c>
      <c r="X680" s="24">
        <v>1.5600000000000023</v>
      </c>
      <c r="Y680" s="24">
        <v>1.5600000000000023</v>
      </c>
      <c r="Z680" s="24">
        <v>136.67609561752988</v>
      </c>
      <c r="AA680" s="24">
        <v>136.67609561752988</v>
      </c>
      <c r="AB680" s="24">
        <v>136.67169811320753</v>
      </c>
      <c r="AC680" s="24">
        <v>136.67169811320753</v>
      </c>
      <c r="AF680" s="24">
        <v>6.18</v>
      </c>
      <c r="AG680" s="24">
        <v>142.85609561752989</v>
      </c>
      <c r="AH680" s="24">
        <v>142.85609561752989</v>
      </c>
      <c r="AI680" s="24">
        <v>142.85169811320753</v>
      </c>
      <c r="AJ680" s="24">
        <v>142.85169811320753</v>
      </c>
      <c r="AK680" s="38">
        <v>0.43975043223554167</v>
      </c>
      <c r="AL680" s="38">
        <v>0.43975043223554167</v>
      </c>
    </row>
    <row r="681" spans="1:38" x14ac:dyDescent="0.15">
      <c r="A681" t="str">
        <v>U1588B-57-3</v>
      </c>
      <c r="B681">
        <v>310.98</v>
      </c>
      <c r="C681" t="str">
        <v>U1588A-16-3</v>
      </c>
      <c r="D681" s="31">
        <v>137.28</v>
      </c>
      <c r="E681" s="29">
        <v>66</v>
      </c>
      <c r="F681" s="29">
        <v>66</v>
      </c>
      <c r="G681" s="24">
        <v>137.94</v>
      </c>
      <c r="H681" s="24">
        <v>137.94</v>
      </c>
      <c r="I681" s="24">
        <v>137.94</v>
      </c>
      <c r="J681" s="24">
        <v>137.94</v>
      </c>
      <c r="K681" s="18">
        <v>0</v>
      </c>
      <c r="L681" s="18">
        <v>0</v>
      </c>
      <c r="T681" t="str">
        <v>U1588A-16</v>
      </c>
      <c r="U681" s="24">
        <v>0.94621513944223112</v>
      </c>
      <c r="V681" s="24">
        <v>0.94339622641509435</v>
      </c>
      <c r="W681" s="29">
        <v>135.19999999999999</v>
      </c>
      <c r="X681" s="24">
        <v>2.7400000000000091</v>
      </c>
      <c r="Y681" s="24">
        <v>2.7400000000000091</v>
      </c>
      <c r="Z681" s="24">
        <v>137.7926294820717</v>
      </c>
      <c r="AA681" s="24">
        <v>137.7926294820717</v>
      </c>
      <c r="AB681" s="24">
        <v>137.78490566037735</v>
      </c>
      <c r="AC681" s="24">
        <v>137.78490566037735</v>
      </c>
      <c r="AF681" s="24">
        <v>6.18</v>
      </c>
      <c r="AG681" s="24">
        <v>143.97262948207171</v>
      </c>
      <c r="AH681" s="24">
        <v>143.97262948207171</v>
      </c>
      <c r="AI681" s="24">
        <v>143.96490566037735</v>
      </c>
      <c r="AJ681" s="24">
        <v>143.96490566037735</v>
      </c>
      <c r="AK681" s="38">
        <v>0.77238216943555926</v>
      </c>
      <c r="AL681" s="38">
        <v>0.77238216943555926</v>
      </c>
    </row>
    <row r="682" spans="1:38" x14ac:dyDescent="0.15">
      <c r="A682" t="str">
        <v>U1588B-57-4</v>
      </c>
      <c r="B682">
        <v>312.48</v>
      </c>
      <c r="C682" t="str">
        <v>U1588A-16-4</v>
      </c>
      <c r="D682" s="31">
        <v>138.56</v>
      </c>
      <c r="E682" s="29">
        <v>57</v>
      </c>
      <c r="F682" s="29">
        <v>57</v>
      </c>
      <c r="G682" s="24">
        <v>139.13</v>
      </c>
      <c r="H682" s="24">
        <v>139.13</v>
      </c>
      <c r="I682" s="24">
        <v>139.13</v>
      </c>
      <c r="J682" s="24">
        <v>139.13</v>
      </c>
      <c r="K682" s="18">
        <v>0</v>
      </c>
      <c r="L682" s="18">
        <v>0</v>
      </c>
      <c r="T682" t="str">
        <v>U1588A-16</v>
      </c>
      <c r="U682" s="24">
        <v>0.94621513944223112</v>
      </c>
      <c r="V682" s="24">
        <v>0.94339622641509435</v>
      </c>
      <c r="W682" s="29">
        <v>135.19999999999999</v>
      </c>
      <c r="X682" s="24">
        <v>3.9300000000000068</v>
      </c>
      <c r="Y682" s="24">
        <v>3.9300000000000068</v>
      </c>
      <c r="Z682" s="24">
        <v>138.91862549800797</v>
      </c>
      <c r="AA682" s="24">
        <v>138.91862549800797</v>
      </c>
      <c r="AB682" s="24">
        <v>138.90754716981132</v>
      </c>
      <c r="AC682" s="24">
        <v>138.90754716981132</v>
      </c>
      <c r="AF682" s="24">
        <v>6.18</v>
      </c>
      <c r="AG682" s="24">
        <v>145.09862549800798</v>
      </c>
      <c r="AH682" s="24">
        <v>145.09862549800798</v>
      </c>
      <c r="AI682" s="24">
        <v>145.08754716981133</v>
      </c>
      <c r="AJ682" s="24">
        <v>145.08754716981133</v>
      </c>
      <c r="AK682" s="38">
        <v>1.1078328196646225</v>
      </c>
      <c r="AL682" s="38">
        <v>1.1078328196646225</v>
      </c>
    </row>
    <row r="683" spans="1:38" x14ac:dyDescent="0.15">
      <c r="A683" t="str">
        <v>U1588B-57-CC</v>
      </c>
      <c r="B683">
        <v>313.68</v>
      </c>
      <c r="C683" t="str">
        <v>U1588A-16-4</v>
      </c>
      <c r="D683" s="31">
        <v>138.56</v>
      </c>
      <c r="E683" s="29">
        <v>74</v>
      </c>
      <c r="F683" s="29">
        <v>76</v>
      </c>
      <c r="G683" s="24">
        <v>139.30000000000001</v>
      </c>
      <c r="H683" s="24">
        <v>139.32</v>
      </c>
      <c r="I683" s="24">
        <v>139.30000000000001</v>
      </c>
      <c r="J683" s="24">
        <v>139.32</v>
      </c>
      <c r="K683" s="18">
        <v>0</v>
      </c>
      <c r="L683" s="18">
        <v>0</v>
      </c>
      <c r="T683" t="str">
        <v>U1588A-16</v>
      </c>
      <c r="U683" s="24">
        <v>0.94621513944223112</v>
      </c>
      <c r="V683" s="24">
        <v>0.94339622641509435</v>
      </c>
      <c r="W683" s="29">
        <v>135.19999999999999</v>
      </c>
      <c r="X683" s="24">
        <v>4.1000000000000227</v>
      </c>
      <c r="Y683" s="24">
        <v>4.1200000000000045</v>
      </c>
      <c r="Z683" s="24">
        <v>139.07948207171316</v>
      </c>
      <c r="AA683" s="24">
        <v>139.09840637450199</v>
      </c>
      <c r="AB683" s="24">
        <v>139.06792452830189</v>
      </c>
      <c r="AC683" s="24">
        <v>139.0867924528302</v>
      </c>
      <c r="AF683" s="24">
        <v>6.18</v>
      </c>
      <c r="AG683" s="24">
        <v>145.25948207171317</v>
      </c>
      <c r="AH683" s="24">
        <v>145.278406374502</v>
      </c>
      <c r="AI683" s="24">
        <v>145.24792452830189</v>
      </c>
      <c r="AJ683" s="24">
        <v>145.2667924528302</v>
      </c>
      <c r="AK683" s="38">
        <v>1.1557543411271354</v>
      </c>
      <c r="AL683" s="38">
        <v>1.1613921671795424</v>
      </c>
    </row>
    <row r="684" spans="1:38" x14ac:dyDescent="0.15">
      <c r="A684" t="str">
        <v>U1588B-58-1</v>
      </c>
      <c r="B684">
        <v>312.8</v>
      </c>
      <c r="C684" t="str">
        <v>U1588A-16-5</v>
      </c>
      <c r="D684" s="31">
        <v>139.62</v>
      </c>
      <c r="E684" s="29">
        <v>51</v>
      </c>
      <c r="F684" s="29">
        <v>53</v>
      </c>
      <c r="G684" s="24">
        <v>140.13</v>
      </c>
      <c r="H684" s="24">
        <v>140.15</v>
      </c>
      <c r="I684" s="24">
        <v>140.13</v>
      </c>
      <c r="J684" s="24">
        <v>140.15</v>
      </c>
      <c r="K684" s="18">
        <v>0</v>
      </c>
      <c r="L684" s="18">
        <v>0</v>
      </c>
      <c r="T684" t="str">
        <v>U1588A-16</v>
      </c>
      <c r="U684" s="24">
        <v>0.94621513944223112</v>
      </c>
      <c r="V684" s="24">
        <v>0.94339622641509435</v>
      </c>
      <c r="W684" s="29">
        <v>135.19999999999999</v>
      </c>
      <c r="X684" s="24">
        <v>4.9300000000000068</v>
      </c>
      <c r="Y684" s="24">
        <v>4.9500000000000171</v>
      </c>
      <c r="Z684" s="24">
        <v>139.86484063745019</v>
      </c>
      <c r="AA684" s="24">
        <v>139.88376494023905</v>
      </c>
      <c r="AB684" s="24">
        <v>139.8509433962264</v>
      </c>
      <c r="AC684" s="24">
        <v>139.86981132075474</v>
      </c>
      <c r="AF684" s="24">
        <v>6.18</v>
      </c>
      <c r="AG684" s="24">
        <v>146.04484063745019</v>
      </c>
      <c r="AH684" s="24">
        <v>146.06376494023905</v>
      </c>
      <c r="AI684" s="24">
        <v>146.03094339622641</v>
      </c>
      <c r="AJ684" s="24">
        <v>146.04981132075474</v>
      </c>
      <c r="AK684" s="38">
        <v>1.389724122378766</v>
      </c>
      <c r="AL684" s="38">
        <v>1.395361948431173</v>
      </c>
    </row>
    <row r="685" spans="1:38" x14ac:dyDescent="0.15">
      <c r="A685" t="str">
        <v>U1588B-58-2</v>
      </c>
      <c r="B685">
        <v>314.3</v>
      </c>
      <c r="C685" t="str">
        <v>U1588A-16-5</v>
      </c>
      <c r="D685" s="31">
        <v>139.62</v>
      </c>
      <c r="E685" s="29">
        <v>75</v>
      </c>
      <c r="F685" s="29">
        <v>75</v>
      </c>
      <c r="G685" s="24">
        <v>140.37</v>
      </c>
      <c r="H685" s="24">
        <v>140.37</v>
      </c>
      <c r="I685" s="24">
        <v>140.37</v>
      </c>
      <c r="J685" s="24">
        <v>140.37</v>
      </c>
      <c r="K685" s="18">
        <v>0</v>
      </c>
      <c r="L685" s="18">
        <v>0</v>
      </c>
      <c r="T685" t="str">
        <v>U1588A-16</v>
      </c>
      <c r="U685" s="24">
        <v>0.94621513944223112</v>
      </c>
      <c r="V685" s="24">
        <v>0.94339622641509435</v>
      </c>
      <c r="W685" s="29">
        <v>135.19999999999999</v>
      </c>
      <c r="X685" s="24">
        <v>5.1700000000000159</v>
      </c>
      <c r="Y685" s="24">
        <v>5.1700000000000159</v>
      </c>
      <c r="Z685" s="24">
        <v>140.09193227091635</v>
      </c>
      <c r="AA685" s="24">
        <v>140.09193227091635</v>
      </c>
      <c r="AB685" s="24">
        <v>140.07735849056604</v>
      </c>
      <c r="AC685" s="24">
        <v>140.07735849056604</v>
      </c>
      <c r="AF685" s="24">
        <v>6.18</v>
      </c>
      <c r="AG685" s="24">
        <v>146.27193227091635</v>
      </c>
      <c r="AH685" s="24">
        <v>146.27193227091635</v>
      </c>
      <c r="AI685" s="24">
        <v>146.25735849056605</v>
      </c>
      <c r="AJ685" s="24">
        <v>146.25735849056605</v>
      </c>
      <c r="AK685" s="38">
        <v>1.4573780350303878</v>
      </c>
      <c r="AL685" s="38">
        <v>1.4573780350303878</v>
      </c>
    </row>
    <row r="686" spans="1:38" x14ac:dyDescent="0.15">
      <c r="A686" t="str">
        <v>U1588B-58-3</v>
      </c>
      <c r="B686">
        <v>315.64999999999998</v>
      </c>
      <c r="C686" t="str">
        <v>U1588A-16-6</v>
      </c>
      <c r="D686" s="31">
        <v>141.08000000000001</v>
      </c>
      <c r="E686" s="29">
        <v>73</v>
      </c>
      <c r="F686" s="29">
        <v>73</v>
      </c>
      <c r="G686" s="24">
        <v>141.81</v>
      </c>
      <c r="H686" s="24">
        <v>141.81</v>
      </c>
      <c r="I686" s="24">
        <v>141.81</v>
      </c>
      <c r="J686" s="24">
        <v>141.81</v>
      </c>
      <c r="K686" s="18">
        <v>0</v>
      </c>
      <c r="L686" s="18">
        <v>0</v>
      </c>
      <c r="T686" t="str">
        <v>U1588A-16</v>
      </c>
      <c r="U686" s="24">
        <v>0.94621513944223112</v>
      </c>
      <c r="V686" s="24">
        <v>0.94339622641509435</v>
      </c>
      <c r="W686" s="29">
        <v>135.19999999999999</v>
      </c>
      <c r="X686" s="24">
        <v>6.6100000000000136</v>
      </c>
      <c r="Y686" s="24">
        <v>6.6100000000000136</v>
      </c>
      <c r="Z686" s="24">
        <v>141.45448207171316</v>
      </c>
      <c r="AA686" s="24">
        <v>141.45448207171316</v>
      </c>
      <c r="AB686" s="24">
        <v>141.43584905660379</v>
      </c>
      <c r="AC686" s="24">
        <v>141.43584905660379</v>
      </c>
      <c r="AF686" s="24">
        <v>6.18</v>
      </c>
      <c r="AG686" s="24">
        <v>147.63448207171317</v>
      </c>
      <c r="AH686" s="24">
        <v>147.63448207171317</v>
      </c>
      <c r="AI686" s="24">
        <v>147.61584905660379</v>
      </c>
      <c r="AJ686" s="24">
        <v>147.61584905660379</v>
      </c>
      <c r="AK686" s="38">
        <v>1.8633015109372764</v>
      </c>
      <c r="AL686" s="38">
        <v>1.8633015109372764</v>
      </c>
    </row>
    <row r="687" spans="1:38" x14ac:dyDescent="0.15">
      <c r="A687" t="str">
        <v>U1588B-58-4</v>
      </c>
      <c r="B687">
        <v>317.16000000000003</v>
      </c>
      <c r="C687" t="str">
        <v>U1588A-16-7</v>
      </c>
      <c r="D687" s="31">
        <v>142.56</v>
      </c>
      <c r="E687" s="29">
        <v>73</v>
      </c>
      <c r="F687" s="29">
        <v>73</v>
      </c>
      <c r="G687" s="24">
        <v>143.29</v>
      </c>
      <c r="H687" s="24">
        <v>143.29</v>
      </c>
      <c r="I687" s="24">
        <v>143.29</v>
      </c>
      <c r="J687" s="24">
        <v>143.29</v>
      </c>
      <c r="K687" s="18">
        <v>0</v>
      </c>
      <c r="L687" s="18">
        <v>0</v>
      </c>
      <c r="T687" t="str">
        <v>U1588A-16</v>
      </c>
      <c r="U687" s="24">
        <v>0.94621513944223112</v>
      </c>
      <c r="V687" s="24">
        <v>0.94339622641509435</v>
      </c>
      <c r="W687" s="29">
        <v>135.19999999999999</v>
      </c>
      <c r="X687" s="24">
        <v>8.0900000000000034</v>
      </c>
      <c r="Y687" s="24">
        <v>8.0900000000000034</v>
      </c>
      <c r="Z687" s="24">
        <v>142.85488047808764</v>
      </c>
      <c r="AA687" s="24">
        <v>142.85488047808764</v>
      </c>
      <c r="AB687" s="24">
        <v>142.83207547169812</v>
      </c>
      <c r="AC687" s="24">
        <v>142.83207547169812</v>
      </c>
      <c r="AF687" s="24">
        <v>6.18</v>
      </c>
      <c r="AG687" s="24">
        <v>149.03488047808764</v>
      </c>
      <c r="AH687" s="24">
        <v>149.03488047808764</v>
      </c>
      <c r="AI687" s="24">
        <v>149.01207547169813</v>
      </c>
      <c r="AJ687" s="24">
        <v>149.01207547169813</v>
      </c>
      <c r="AK687" s="38">
        <v>2.2805006389518212</v>
      </c>
      <c r="AL687" s="38">
        <v>2.2805006389518212</v>
      </c>
    </row>
    <row r="688" spans="1:38" x14ac:dyDescent="0.15">
      <c r="A688" t="str">
        <v>U1588B-58-5</v>
      </c>
      <c r="B688">
        <v>318.39</v>
      </c>
      <c r="C688" t="str">
        <v>U1588A-16-7</v>
      </c>
      <c r="D688" s="31">
        <v>142.56</v>
      </c>
      <c r="E688" s="29">
        <v>74</v>
      </c>
      <c r="F688" s="29">
        <v>75</v>
      </c>
      <c r="G688" s="24">
        <v>143.30000000000001</v>
      </c>
      <c r="H688" s="24">
        <v>143.31</v>
      </c>
      <c r="I688" s="24">
        <v>143.30000000000001</v>
      </c>
      <c r="J688" s="24">
        <v>143.31</v>
      </c>
      <c r="K688" s="18">
        <v>0</v>
      </c>
      <c r="L688" s="18">
        <v>0</v>
      </c>
      <c r="T688" t="str">
        <v>U1588A-16</v>
      </c>
      <c r="U688" s="24">
        <v>0.94621513944223112</v>
      </c>
      <c r="V688" s="24">
        <v>0.94339622641509435</v>
      </c>
      <c r="W688" s="29">
        <v>135.19999999999999</v>
      </c>
      <c r="X688" s="24">
        <v>8.1000000000000227</v>
      </c>
      <c r="Y688" s="24">
        <v>8.1100000000000136</v>
      </c>
      <c r="Z688" s="24">
        <v>142.86434262948208</v>
      </c>
      <c r="AA688" s="24">
        <v>142.8738047808765</v>
      </c>
      <c r="AB688" s="24">
        <v>142.84150943396227</v>
      </c>
      <c r="AC688" s="24">
        <v>142.85094339622643</v>
      </c>
      <c r="AF688" s="24">
        <v>6.18</v>
      </c>
      <c r="AG688" s="24">
        <v>149.04434262948209</v>
      </c>
      <c r="AH688" s="24">
        <v>149.0538047808765</v>
      </c>
      <c r="AI688" s="24">
        <v>149.02150943396228</v>
      </c>
      <c r="AJ688" s="24">
        <v>149.03094339622643</v>
      </c>
      <c r="AK688" s="38">
        <v>2.2833195519808669</v>
      </c>
      <c r="AL688" s="38">
        <v>2.2861384650070704</v>
      </c>
    </row>
    <row r="689" spans="1:38" x14ac:dyDescent="0.15">
      <c r="A689" t="str">
        <v>U1588B-58-CC</v>
      </c>
      <c r="B689">
        <v>318.93</v>
      </c>
      <c r="C689" t="str">
        <v>U1588A-16-7</v>
      </c>
      <c r="D689" s="31">
        <v>142.56</v>
      </c>
      <c r="E689" s="29">
        <v>74</v>
      </c>
      <c r="F689" s="29">
        <v>74</v>
      </c>
      <c r="G689" s="24">
        <v>143.30000000000001</v>
      </c>
      <c r="H689" s="24">
        <v>143.30000000000001</v>
      </c>
      <c r="I689" s="24">
        <v>143.30000000000001</v>
      </c>
      <c r="J689" s="24">
        <v>143.30000000000001</v>
      </c>
      <c r="K689" s="18">
        <v>0</v>
      </c>
      <c r="L689" s="18">
        <v>0</v>
      </c>
      <c r="T689" t="str">
        <v>U1588A-16</v>
      </c>
      <c r="U689" s="24">
        <v>0.94621513944223112</v>
      </c>
      <c r="V689" s="24">
        <v>0.94339622641509435</v>
      </c>
      <c r="W689" s="29">
        <v>135.19999999999999</v>
      </c>
      <c r="X689" s="24">
        <v>8.1000000000000227</v>
      </c>
      <c r="Y689" s="24">
        <v>8.1000000000000227</v>
      </c>
      <c r="Z689" s="24">
        <v>142.86434262948208</v>
      </c>
      <c r="AA689" s="24">
        <v>142.86434262948208</v>
      </c>
      <c r="AB689" s="24">
        <v>142.84150943396227</v>
      </c>
      <c r="AC689" s="24">
        <v>142.84150943396227</v>
      </c>
      <c r="AF689" s="24">
        <v>6.18</v>
      </c>
      <c r="AG689" s="24">
        <v>149.04434262948209</v>
      </c>
      <c r="AH689" s="24">
        <v>149.04434262948209</v>
      </c>
      <c r="AI689" s="24">
        <v>149.02150943396228</v>
      </c>
      <c r="AJ689" s="24">
        <v>149.02150943396228</v>
      </c>
      <c r="AK689" s="38">
        <v>2.2833195519808669</v>
      </c>
      <c r="AL689" s="38">
        <v>2.2833195519808669</v>
      </c>
    </row>
    <row r="690" spans="1:38" x14ac:dyDescent="0.15">
      <c r="A690" t="str">
        <v>U1588B-59-1</v>
      </c>
      <c r="B690">
        <v>317.7</v>
      </c>
      <c r="C690" t="str">
        <v>U1588A-16-7</v>
      </c>
      <c r="D690" s="31">
        <v>142.56</v>
      </c>
      <c r="E690" s="29">
        <v>115</v>
      </c>
      <c r="F690" s="29">
        <v>125</v>
      </c>
      <c r="G690" s="24">
        <v>143.71</v>
      </c>
      <c r="H690" s="24">
        <v>143.81</v>
      </c>
      <c r="I690" s="24">
        <v>143.71</v>
      </c>
      <c r="J690" s="24">
        <v>143.76</v>
      </c>
      <c r="K690" s="18">
        <v>0</v>
      </c>
      <c r="L690" s="18">
        <v>-5.0000000000011369E-2</v>
      </c>
      <c r="T690" t="str">
        <v>U1588A-16</v>
      </c>
      <c r="U690" s="24">
        <v>0.94621513944223112</v>
      </c>
      <c r="V690" s="24">
        <v>0.94339622641509435</v>
      </c>
      <c r="W690" s="29">
        <v>135.19999999999999</v>
      </c>
      <c r="X690" s="24">
        <v>8.5100000000000193</v>
      </c>
      <c r="Y690" s="24">
        <v>8.5600000000000023</v>
      </c>
      <c r="Z690" s="24">
        <v>143.2522908366534</v>
      </c>
      <c r="AA690" s="24">
        <v>143.29960159362548</v>
      </c>
      <c r="AB690" s="24">
        <v>143.22830188679245</v>
      </c>
      <c r="AC690" s="24">
        <v>143.27547169811319</v>
      </c>
      <c r="AF690" s="24">
        <v>6.18</v>
      </c>
      <c r="AG690" s="24">
        <v>149.43229083665341</v>
      </c>
      <c r="AH690" s="24">
        <v>149.47960159362549</v>
      </c>
      <c r="AI690" s="24">
        <v>149.40830188679246</v>
      </c>
      <c r="AJ690" s="24">
        <v>149.4554716981132</v>
      </c>
      <c r="AK690" s="38">
        <v>2.3988949860950015</v>
      </c>
      <c r="AL690" s="38">
        <v>2.4129895512288613</v>
      </c>
    </row>
    <row r="691" spans="1:38" x14ac:dyDescent="0.15">
      <c r="A691" t="str">
        <v>U1588B-59-2</v>
      </c>
      <c r="B691">
        <v>319.19</v>
      </c>
      <c r="C691" t="str">
        <v>U1588A-16-7</v>
      </c>
      <c r="D691" s="31">
        <v>142.56</v>
      </c>
      <c r="E691" s="29">
        <v>115</v>
      </c>
      <c r="F691" s="29">
        <v>125</v>
      </c>
      <c r="G691" s="24">
        <v>143.71</v>
      </c>
      <c r="H691" s="24">
        <v>143.81</v>
      </c>
      <c r="I691" s="24">
        <v>143.71</v>
      </c>
      <c r="J691" s="24">
        <v>143.76</v>
      </c>
      <c r="K691" s="18">
        <v>0</v>
      </c>
      <c r="L691" s="18">
        <v>-5.0000000000011369E-2</v>
      </c>
      <c r="T691" t="str">
        <v>U1588A-16</v>
      </c>
      <c r="U691" s="24">
        <v>0.94621513944223112</v>
      </c>
      <c r="V691" s="24">
        <v>0.94339622641509435</v>
      </c>
      <c r="W691" s="29">
        <v>135.19999999999999</v>
      </c>
      <c r="X691" s="24">
        <v>8.5100000000000193</v>
      </c>
      <c r="Y691" s="24">
        <v>8.5600000000000023</v>
      </c>
      <c r="Z691" s="24">
        <v>143.2522908366534</v>
      </c>
      <c r="AA691" s="24">
        <v>143.29960159362548</v>
      </c>
      <c r="AB691" s="24">
        <v>143.22830188679245</v>
      </c>
      <c r="AC691" s="24">
        <v>143.27547169811319</v>
      </c>
      <c r="AF691" s="24">
        <v>6.18</v>
      </c>
      <c r="AG691" s="24">
        <v>149.43229083665341</v>
      </c>
      <c r="AH691" s="24">
        <v>149.47960159362549</v>
      </c>
      <c r="AI691" s="24">
        <v>149.40830188679246</v>
      </c>
      <c r="AJ691" s="24">
        <v>149.4554716981132</v>
      </c>
      <c r="AK691" s="38">
        <v>2.3988949860950015</v>
      </c>
      <c r="AL691" s="38">
        <v>2.4129895512288613</v>
      </c>
    </row>
    <row r="692" spans="1:38" x14ac:dyDescent="0.15">
      <c r="A692" t="str">
        <v>U1588B-59-3</v>
      </c>
      <c r="B692">
        <v>320.69</v>
      </c>
      <c r="C692" t="str">
        <v>U1588A-16-7</v>
      </c>
      <c r="D692" s="31">
        <v>142.56</v>
      </c>
      <c r="E692" s="29">
        <v>115</v>
      </c>
      <c r="F692" s="29">
        <v>125</v>
      </c>
      <c r="G692" s="24">
        <v>143.71</v>
      </c>
      <c r="H692" s="24">
        <v>143.81</v>
      </c>
      <c r="I692" s="24">
        <v>143.71</v>
      </c>
      <c r="J692" s="24">
        <v>143.76</v>
      </c>
      <c r="K692" s="18">
        <v>0</v>
      </c>
      <c r="L692" s="18">
        <v>-5.0000000000011369E-2</v>
      </c>
      <c r="T692" t="str">
        <v>U1588A-16</v>
      </c>
      <c r="U692" s="24">
        <v>0.94621513944223112</v>
      </c>
      <c r="V692" s="24">
        <v>0.94339622641509435</v>
      </c>
      <c r="W692" s="29">
        <v>135.19999999999999</v>
      </c>
      <c r="X692" s="24">
        <v>8.5100000000000193</v>
      </c>
      <c r="Y692" s="24">
        <v>8.5600000000000023</v>
      </c>
      <c r="Z692" s="24">
        <v>143.2522908366534</v>
      </c>
      <c r="AA692" s="24">
        <v>143.29960159362548</v>
      </c>
      <c r="AB692" s="24">
        <v>143.22830188679245</v>
      </c>
      <c r="AC692" s="24">
        <v>143.27547169811319</v>
      </c>
      <c r="AF692" s="24">
        <v>6.18</v>
      </c>
      <c r="AG692" s="24">
        <v>149.43229083665341</v>
      </c>
      <c r="AH692" s="24">
        <v>149.47960159362549</v>
      </c>
      <c r="AI692" s="24">
        <v>149.40830188679246</v>
      </c>
      <c r="AJ692" s="24">
        <v>149.4554716981132</v>
      </c>
      <c r="AK692" s="38">
        <v>2.3988949860950015</v>
      </c>
      <c r="AL692" s="38">
        <v>2.4129895512288613</v>
      </c>
    </row>
    <row r="693" spans="1:38" x14ac:dyDescent="0.15">
      <c r="A693" t="str">
        <v>U1588B-59-4</v>
      </c>
      <c r="B693">
        <v>321.89999999999998</v>
      </c>
      <c r="C693" t="str">
        <v>U1588A-16-7</v>
      </c>
      <c r="D693" s="31">
        <v>142.56</v>
      </c>
      <c r="E693" s="29">
        <v>115</v>
      </c>
      <c r="F693" s="29">
        <v>125</v>
      </c>
      <c r="G693" s="24">
        <v>143.71</v>
      </c>
      <c r="H693" s="24">
        <v>143.81</v>
      </c>
      <c r="I693" s="24">
        <v>143.71</v>
      </c>
      <c r="J693" s="24">
        <v>143.81</v>
      </c>
      <c r="K693" s="18">
        <v>0</v>
      </c>
      <c r="L693" s="18">
        <v>0</v>
      </c>
      <c r="T693" t="str">
        <v>U1588A-16</v>
      </c>
      <c r="U693" s="24">
        <v>0.94621513944223112</v>
      </c>
      <c r="V693" s="24">
        <v>0.94339622641509435</v>
      </c>
      <c r="W693" s="29">
        <v>135.19999999999999</v>
      </c>
      <c r="X693" s="24">
        <v>8.5100000000000193</v>
      </c>
      <c r="Y693" s="24">
        <v>8.6100000000000136</v>
      </c>
      <c r="Z693" s="24">
        <v>143.2522908366534</v>
      </c>
      <c r="AA693" s="24">
        <v>143.34691235059762</v>
      </c>
      <c r="AB693" s="24">
        <v>143.22830188679245</v>
      </c>
      <c r="AC693" s="24">
        <v>143.32264150943396</v>
      </c>
      <c r="AF693" s="24">
        <v>6.18</v>
      </c>
      <c r="AG693" s="24">
        <v>149.43229083665341</v>
      </c>
      <c r="AH693" s="24">
        <v>149.52691235059763</v>
      </c>
      <c r="AI693" s="24">
        <v>149.40830188679246</v>
      </c>
      <c r="AJ693" s="24">
        <v>149.50264150943397</v>
      </c>
      <c r="AK693" s="38">
        <v>2.3988949860950015</v>
      </c>
      <c r="AL693" s="38">
        <v>2.4270841163655632</v>
      </c>
    </row>
    <row r="694" spans="1:38" x14ac:dyDescent="0.15">
      <c r="A694" t="str">
        <v>U1588B-59-CC</v>
      </c>
      <c r="B694">
        <v>322.42</v>
      </c>
      <c r="C694" t="str">
        <v>U1588A-16-7</v>
      </c>
      <c r="D694" s="31">
        <v>142.56</v>
      </c>
      <c r="E694" s="29">
        <v>115</v>
      </c>
      <c r="F694" s="29">
        <v>125</v>
      </c>
      <c r="G694" s="24">
        <v>143.71</v>
      </c>
      <c r="H694" s="24">
        <v>143.81</v>
      </c>
      <c r="I694" s="24">
        <v>143.71</v>
      </c>
      <c r="J694" s="24">
        <v>143.76</v>
      </c>
      <c r="K694" s="18">
        <v>0</v>
      </c>
      <c r="L694" s="18">
        <v>-5.0000000000011369E-2</v>
      </c>
      <c r="T694" t="str">
        <v>U1588A-16</v>
      </c>
      <c r="U694" s="24">
        <v>0.94621513944223112</v>
      </c>
      <c r="V694" s="24">
        <v>0.94339622641509435</v>
      </c>
      <c r="W694" s="29">
        <v>135.19999999999999</v>
      </c>
      <c r="X694" s="24">
        <v>8.5100000000000193</v>
      </c>
      <c r="Y694" s="24">
        <v>8.5600000000000023</v>
      </c>
      <c r="Z694" s="24">
        <v>143.2522908366534</v>
      </c>
      <c r="AA694" s="24">
        <v>143.29960159362548</v>
      </c>
      <c r="AB694" s="24">
        <v>143.22830188679245</v>
      </c>
      <c r="AC694" s="24">
        <v>143.27547169811319</v>
      </c>
      <c r="AF694" s="24">
        <v>6.18</v>
      </c>
      <c r="AG694" s="24">
        <v>149.43229083665341</v>
      </c>
      <c r="AH694" s="24">
        <v>149.47960159362549</v>
      </c>
      <c r="AI694" s="24">
        <v>149.40830188679246</v>
      </c>
      <c r="AJ694" s="24">
        <v>149.4554716981132</v>
      </c>
      <c r="AK694" s="38">
        <v>2.3988949860950015</v>
      </c>
      <c r="AL694" s="38">
        <v>2.4129895512288613</v>
      </c>
    </row>
    <row r="695" spans="1:38" x14ac:dyDescent="0.15">
      <c r="A695" t="str">
        <v>U1588B-60-1</v>
      </c>
      <c r="B695">
        <v>322.5</v>
      </c>
      <c r="C695" t="str">
        <v>U1588A-16-7</v>
      </c>
      <c r="D695" s="31">
        <v>142.56</v>
      </c>
      <c r="E695" s="29">
        <v>115</v>
      </c>
      <c r="F695" s="29">
        <v>125</v>
      </c>
      <c r="G695" s="24">
        <v>143.71</v>
      </c>
      <c r="H695" s="24">
        <v>143.81</v>
      </c>
      <c r="I695" s="24">
        <v>143.71</v>
      </c>
      <c r="J695" s="24">
        <v>143.76</v>
      </c>
      <c r="K695" s="18">
        <v>0</v>
      </c>
      <c r="L695" s="18">
        <v>-5.0000000000011369E-2</v>
      </c>
      <c r="T695" t="str">
        <v>U1588A-16</v>
      </c>
      <c r="U695" s="24">
        <v>0.94621513944223112</v>
      </c>
      <c r="V695" s="24">
        <v>0.94339622641509435</v>
      </c>
      <c r="W695" s="29">
        <v>135.19999999999999</v>
      </c>
      <c r="X695" s="24">
        <v>8.5100000000000193</v>
      </c>
      <c r="Y695" s="24">
        <v>8.5600000000000023</v>
      </c>
      <c r="Z695" s="24">
        <v>143.2522908366534</v>
      </c>
      <c r="AA695" s="24">
        <v>143.29960159362548</v>
      </c>
      <c r="AB695" s="24">
        <v>143.22830188679245</v>
      </c>
      <c r="AC695" s="24">
        <v>143.27547169811319</v>
      </c>
      <c r="AF695" s="24">
        <v>6.18</v>
      </c>
      <c r="AG695" s="24">
        <v>149.43229083665341</v>
      </c>
      <c r="AH695" s="24">
        <v>149.47960159362549</v>
      </c>
      <c r="AI695" s="24">
        <v>149.40830188679246</v>
      </c>
      <c r="AJ695" s="24">
        <v>149.4554716981132</v>
      </c>
      <c r="AK695" s="38">
        <v>2.3988949860950015</v>
      </c>
      <c r="AL695" s="38">
        <v>2.4129895512288613</v>
      </c>
    </row>
    <row r="696" spans="1:38" x14ac:dyDescent="0.15">
      <c r="A696" t="str">
        <v>U1588B-60-2</v>
      </c>
      <c r="B696">
        <v>323.98</v>
      </c>
      <c r="C696" t="str">
        <v>U1588A-16-7</v>
      </c>
      <c r="D696" s="31">
        <v>142.56</v>
      </c>
      <c r="E696" s="29">
        <v>115</v>
      </c>
      <c r="F696" s="29">
        <v>125</v>
      </c>
      <c r="G696" s="24">
        <v>143.71</v>
      </c>
      <c r="H696" s="24">
        <v>143.81</v>
      </c>
      <c r="I696" s="24">
        <v>143.71</v>
      </c>
      <c r="J696" s="24">
        <v>143.76</v>
      </c>
      <c r="K696" s="18">
        <v>0</v>
      </c>
      <c r="L696" s="18">
        <v>-5.0000000000011369E-2</v>
      </c>
      <c r="T696" t="str">
        <v>U1588A-16</v>
      </c>
      <c r="U696" s="24">
        <v>0.94621513944223112</v>
      </c>
      <c r="V696" s="24">
        <v>0.94339622641509435</v>
      </c>
      <c r="W696" s="29">
        <v>135.19999999999999</v>
      </c>
      <c r="X696" s="24">
        <v>8.5100000000000193</v>
      </c>
      <c r="Y696" s="24">
        <v>8.5600000000000023</v>
      </c>
      <c r="Z696" s="24">
        <v>143.2522908366534</v>
      </c>
      <c r="AA696" s="24">
        <v>143.29960159362548</v>
      </c>
      <c r="AB696" s="24">
        <v>143.22830188679245</v>
      </c>
      <c r="AC696" s="24">
        <v>143.27547169811319</v>
      </c>
      <c r="AF696" s="24">
        <v>6.18</v>
      </c>
      <c r="AG696" s="24">
        <v>149.43229083665341</v>
      </c>
      <c r="AH696" s="24">
        <v>149.47960159362549</v>
      </c>
      <c r="AI696" s="24">
        <v>149.40830188679246</v>
      </c>
      <c r="AJ696" s="24">
        <v>149.4554716981132</v>
      </c>
      <c r="AK696" s="38">
        <v>2.3988949860950015</v>
      </c>
      <c r="AL696" s="38">
        <v>2.4129895512288613</v>
      </c>
    </row>
    <row r="697" spans="1:38" x14ac:dyDescent="0.15">
      <c r="A697" t="str">
        <v>U1588B-60-3</v>
      </c>
      <c r="B697">
        <v>325.47000000000003</v>
      </c>
      <c r="C697" t="str">
        <v>U1588A-16-7</v>
      </c>
      <c r="D697" s="31">
        <v>142.56</v>
      </c>
      <c r="E697" s="29">
        <v>115</v>
      </c>
      <c r="F697" s="29">
        <v>125</v>
      </c>
      <c r="G697" s="24">
        <v>143.71</v>
      </c>
      <c r="H697" s="24">
        <v>143.81</v>
      </c>
      <c r="I697" s="24">
        <v>143.71</v>
      </c>
      <c r="J697" s="24">
        <v>143.76</v>
      </c>
      <c r="K697" s="18">
        <v>0</v>
      </c>
      <c r="L697" s="18">
        <v>-5.0000000000011369E-2</v>
      </c>
      <c r="T697" t="str">
        <v>U1588A-16</v>
      </c>
      <c r="U697" s="24">
        <v>0.94621513944223112</v>
      </c>
      <c r="V697" s="24">
        <v>0.94339622641509435</v>
      </c>
      <c r="W697" s="29">
        <v>135.19999999999999</v>
      </c>
      <c r="X697" s="24">
        <v>8.5100000000000193</v>
      </c>
      <c r="Y697" s="24">
        <v>8.5600000000000023</v>
      </c>
      <c r="Z697" s="24">
        <v>143.2522908366534</v>
      </c>
      <c r="AA697" s="24">
        <v>143.29960159362548</v>
      </c>
      <c r="AB697" s="24">
        <v>143.22830188679245</v>
      </c>
      <c r="AC697" s="24">
        <v>143.27547169811319</v>
      </c>
      <c r="AF697" s="24">
        <v>6.18</v>
      </c>
      <c r="AG697" s="24">
        <v>149.43229083665341</v>
      </c>
      <c r="AH697" s="24">
        <v>149.47960159362549</v>
      </c>
      <c r="AI697" s="24">
        <v>149.40830188679246</v>
      </c>
      <c r="AJ697" s="24">
        <v>149.4554716981132</v>
      </c>
      <c r="AK697" s="38">
        <v>2.3988949860950015</v>
      </c>
      <c r="AL697" s="38">
        <v>2.4129895512288613</v>
      </c>
    </row>
    <row r="698" spans="1:38" x14ac:dyDescent="0.15">
      <c r="A698" t="str">
        <v>U1588B-60-4</v>
      </c>
      <c r="B698">
        <v>326.95999999999998</v>
      </c>
      <c r="C698" t="str">
        <v>U1588A-16-7</v>
      </c>
      <c r="D698" s="31">
        <v>142.56</v>
      </c>
      <c r="E698" s="29">
        <v>115</v>
      </c>
      <c r="F698" s="29">
        <v>125</v>
      </c>
      <c r="G698" s="24">
        <v>143.71</v>
      </c>
      <c r="H698" s="24">
        <v>143.81</v>
      </c>
      <c r="I698" s="24">
        <v>143.71</v>
      </c>
      <c r="J698" s="24">
        <v>143.76</v>
      </c>
      <c r="K698" s="18">
        <v>0</v>
      </c>
      <c r="L698" s="18">
        <v>-5.0000000000011369E-2</v>
      </c>
      <c r="T698" t="str">
        <v>U1588A-16</v>
      </c>
      <c r="U698" s="24">
        <v>0.94621513944223112</v>
      </c>
      <c r="V698" s="24">
        <v>0.94339622641509435</v>
      </c>
      <c r="W698" s="29">
        <v>135.19999999999999</v>
      </c>
      <c r="X698" s="24">
        <v>8.5100000000000193</v>
      </c>
      <c r="Y698" s="24">
        <v>8.5600000000000023</v>
      </c>
      <c r="Z698" s="24">
        <v>143.2522908366534</v>
      </c>
      <c r="AA698" s="24">
        <v>143.29960159362548</v>
      </c>
      <c r="AB698" s="24">
        <v>143.22830188679245</v>
      </c>
      <c r="AC698" s="24">
        <v>143.27547169811319</v>
      </c>
      <c r="AF698" s="24">
        <v>6.18</v>
      </c>
      <c r="AG698" s="24">
        <v>149.43229083665341</v>
      </c>
      <c r="AH698" s="24">
        <v>149.47960159362549</v>
      </c>
      <c r="AI698" s="24">
        <v>149.40830188679246</v>
      </c>
      <c r="AJ698" s="24">
        <v>149.4554716981132</v>
      </c>
      <c r="AK698" s="38">
        <v>2.3988949860950015</v>
      </c>
      <c r="AL698" s="38">
        <v>2.4129895512288613</v>
      </c>
    </row>
    <row r="699" spans="1:38" x14ac:dyDescent="0.15">
      <c r="A699" t="str">
        <v>U1588B-60-5</v>
      </c>
      <c r="B699">
        <v>328.02</v>
      </c>
      <c r="C699" t="str">
        <v>U1588A-16-7</v>
      </c>
      <c r="D699" s="31">
        <v>142.56</v>
      </c>
      <c r="E699" s="29">
        <v>115</v>
      </c>
      <c r="F699" s="29">
        <v>125</v>
      </c>
      <c r="G699" s="24">
        <v>143.71</v>
      </c>
      <c r="H699" s="24">
        <v>143.81</v>
      </c>
      <c r="I699" s="24">
        <v>143.71</v>
      </c>
      <c r="J699" s="24">
        <v>143.76</v>
      </c>
      <c r="K699" s="18">
        <v>0</v>
      </c>
      <c r="L699" s="18">
        <v>-5.0000000000011369E-2</v>
      </c>
      <c r="T699" t="str">
        <v>U1588A-16</v>
      </c>
      <c r="U699" s="24">
        <v>0.94621513944223112</v>
      </c>
      <c r="V699" s="24">
        <v>0.94339622641509435</v>
      </c>
      <c r="W699" s="29">
        <v>135.19999999999999</v>
      </c>
      <c r="X699" s="24">
        <v>8.5100000000000193</v>
      </c>
      <c r="Y699" s="24">
        <v>8.5600000000000023</v>
      </c>
      <c r="Z699" s="24">
        <v>143.2522908366534</v>
      </c>
      <c r="AA699" s="24">
        <v>143.29960159362548</v>
      </c>
      <c r="AB699" s="24">
        <v>143.22830188679245</v>
      </c>
      <c r="AC699" s="24">
        <v>143.27547169811319</v>
      </c>
      <c r="AF699" s="24">
        <v>6.18</v>
      </c>
      <c r="AG699" s="24">
        <v>149.43229083665341</v>
      </c>
      <c r="AH699" s="24">
        <v>149.47960159362549</v>
      </c>
      <c r="AI699" s="24">
        <v>149.40830188679246</v>
      </c>
      <c r="AJ699" s="24">
        <v>149.4554716981132</v>
      </c>
      <c r="AK699" s="38">
        <v>2.3988949860950015</v>
      </c>
      <c r="AL699" s="38">
        <v>2.4129895512288613</v>
      </c>
    </row>
    <row r="700" spans="1:38" x14ac:dyDescent="0.15">
      <c r="A700" t="str">
        <v>U1588B-60-CC</v>
      </c>
      <c r="B700">
        <v>328.54</v>
      </c>
      <c r="C700" t="str">
        <v>U1588A-16-8</v>
      </c>
      <c r="D700" s="31">
        <v>143.81</v>
      </c>
      <c r="E700" s="29">
        <v>0</v>
      </c>
      <c r="F700" s="29">
        <v>5</v>
      </c>
      <c r="G700" s="24">
        <v>143.81</v>
      </c>
      <c r="H700" s="24">
        <v>143.86000000000001</v>
      </c>
      <c r="I700" s="24">
        <v>143.81</v>
      </c>
      <c r="J700" s="24">
        <v>143.86000000000001</v>
      </c>
      <c r="K700" s="18">
        <v>0</v>
      </c>
      <c r="L700" s="18">
        <v>0</v>
      </c>
      <c r="T700" t="str">
        <v>U1588A-16</v>
      </c>
      <c r="U700" s="24">
        <v>0.94621513944223112</v>
      </c>
      <c r="V700" s="24">
        <v>0.94339622641509435</v>
      </c>
      <c r="W700" s="29">
        <v>135.19999999999999</v>
      </c>
      <c r="X700" s="24">
        <v>8.6100000000000136</v>
      </c>
      <c r="Y700" s="24">
        <v>8.660000000000025</v>
      </c>
      <c r="Z700" s="24">
        <v>143.34691235059762</v>
      </c>
      <c r="AA700" s="24">
        <v>143.39422310756973</v>
      </c>
      <c r="AB700" s="24">
        <v>143.32264150943396</v>
      </c>
      <c r="AC700" s="24">
        <v>143.36981132075474</v>
      </c>
      <c r="AF700" s="24">
        <v>6.18</v>
      </c>
      <c r="AG700" s="24">
        <v>149.52691235059763</v>
      </c>
      <c r="AH700" s="24">
        <v>149.57422310756974</v>
      </c>
      <c r="AI700" s="24">
        <v>149.50264150943397</v>
      </c>
      <c r="AJ700" s="24">
        <v>149.54981132075474</v>
      </c>
      <c r="AK700" s="38">
        <v>2.4270841163655632</v>
      </c>
      <c r="AL700" s="38">
        <v>2.441178681499423</v>
      </c>
    </row>
    <row r="701" spans="1:38" x14ac:dyDescent="0.15">
      <c r="A701" t="str">
        <v>U1588B-61-1</v>
      </c>
      <c r="B701">
        <v>327.39999999999998</v>
      </c>
      <c r="C701" t="str">
        <v>U1588A-16-8</v>
      </c>
      <c r="D701" s="31">
        <v>143.81</v>
      </c>
      <c r="E701" s="29">
        <v>50</v>
      </c>
      <c r="F701" s="29">
        <v>50</v>
      </c>
      <c r="G701" s="24">
        <v>144.31</v>
      </c>
      <c r="H701" s="24">
        <v>144.31</v>
      </c>
      <c r="I701" s="24">
        <v>144.31</v>
      </c>
      <c r="J701" s="24">
        <v>144.31</v>
      </c>
      <c r="K701" s="18">
        <v>0</v>
      </c>
      <c r="L701" s="18">
        <v>0</v>
      </c>
      <c r="T701" t="str">
        <v>U1588A-16</v>
      </c>
      <c r="U701" s="24">
        <v>0.94621513944223112</v>
      </c>
      <c r="V701" s="24">
        <v>0.94339622641509435</v>
      </c>
      <c r="W701" s="29">
        <v>135.19999999999999</v>
      </c>
      <c r="X701" s="24">
        <v>9.1100000000000136</v>
      </c>
      <c r="Y701" s="24">
        <v>9.1100000000000136</v>
      </c>
      <c r="Z701" s="24">
        <v>143.82001992031871</v>
      </c>
      <c r="AA701" s="24">
        <v>143.82001992031871</v>
      </c>
      <c r="AB701" s="24">
        <v>143.7943396226415</v>
      </c>
      <c r="AC701" s="24">
        <v>143.7943396226415</v>
      </c>
      <c r="AF701" s="24">
        <v>6.18</v>
      </c>
      <c r="AG701" s="24">
        <v>150.00001992031872</v>
      </c>
      <c r="AH701" s="24">
        <v>150.00001992031872</v>
      </c>
      <c r="AI701" s="24">
        <v>149.97433962264151</v>
      </c>
      <c r="AJ701" s="24">
        <v>149.97433962264151</v>
      </c>
      <c r="AK701" s="38">
        <v>2.5680297677212138</v>
      </c>
      <c r="AL701" s="38">
        <v>2.5680297677212138</v>
      </c>
    </row>
    <row r="702" spans="1:38" x14ac:dyDescent="0.15">
      <c r="A702" t="str">
        <v>U1588B-61-2</v>
      </c>
      <c r="B702">
        <v>328.9</v>
      </c>
      <c r="C702" t="str">
        <v>U1588A-17-1</v>
      </c>
      <c r="D702" s="31">
        <v>144.69999999999999</v>
      </c>
      <c r="E702" s="29">
        <v>45</v>
      </c>
      <c r="F702" s="29">
        <v>45</v>
      </c>
      <c r="G702" s="24">
        <v>145.14999999999998</v>
      </c>
      <c r="H702" s="24">
        <v>145.14999999999998</v>
      </c>
      <c r="I702" s="24">
        <v>145.15</v>
      </c>
      <c r="J702" s="24">
        <v>145.15</v>
      </c>
      <c r="K702" s="18">
        <v>2.8421709430404007E-14</v>
      </c>
      <c r="L702" s="18">
        <v>2.8421709430404007E-14</v>
      </c>
      <c r="T702" t="str">
        <v>U1588A-17</v>
      </c>
      <c r="U702" s="24">
        <v>0.98650051921079951</v>
      </c>
      <c r="V702" s="24">
        <v>0.99009900990099009</v>
      </c>
      <c r="W702" s="29">
        <v>144.69999999999999</v>
      </c>
      <c r="X702" s="24">
        <v>0.45000000000001705</v>
      </c>
      <c r="Y702" s="24">
        <v>0.45000000000001705</v>
      </c>
      <c r="Z702" s="24">
        <v>145.14392523364486</v>
      </c>
      <c r="AA702" s="24">
        <v>145.14392523364486</v>
      </c>
      <c r="AB702" s="24">
        <v>145.14554455445545</v>
      </c>
      <c r="AC702" s="24">
        <v>145.14554455445545</v>
      </c>
      <c r="AF702" s="24">
        <v>7.0860000000000003</v>
      </c>
      <c r="AG702" s="24">
        <v>152.22992523364488</v>
      </c>
      <c r="AH702" s="24">
        <v>152.22992523364488</v>
      </c>
      <c r="AI702" s="24">
        <v>152.23154455445547</v>
      </c>
      <c r="AJ702" s="24">
        <v>152.23154455445547</v>
      </c>
      <c r="AK702" s="38">
        <v>-0.16193208105903523</v>
      </c>
      <c r="AL702" s="38">
        <v>-0.16193208105903523</v>
      </c>
    </row>
    <row r="703" spans="1:38" x14ac:dyDescent="0.15">
      <c r="A703" t="str">
        <v>U1588B-61-3</v>
      </c>
      <c r="B703">
        <v>330.39</v>
      </c>
      <c r="C703" t="str">
        <v>U1588A-16-CC</v>
      </c>
      <c r="D703" s="31">
        <v>144.75</v>
      </c>
      <c r="E703" s="29">
        <v>42</v>
      </c>
      <c r="F703" s="29">
        <v>49</v>
      </c>
      <c r="G703" s="24">
        <v>145.16999999999999</v>
      </c>
      <c r="H703" s="24">
        <v>145.24</v>
      </c>
      <c r="I703" s="24">
        <v>145.16999999999999</v>
      </c>
      <c r="J703" s="24">
        <v>145.24</v>
      </c>
      <c r="K703" s="18">
        <v>0</v>
      </c>
      <c r="L703" s="18">
        <v>0</v>
      </c>
      <c r="T703" t="str">
        <v>U1588A-16</v>
      </c>
      <c r="U703" s="24">
        <v>0.94621513944223112</v>
      </c>
      <c r="V703" s="24">
        <v>0.94339622641509435</v>
      </c>
      <c r="W703" s="29">
        <v>135.19999999999999</v>
      </c>
      <c r="X703" s="24">
        <v>9.9699999999999989</v>
      </c>
      <c r="Y703" s="24">
        <v>10.04000000000002</v>
      </c>
      <c r="Z703" s="24">
        <v>144.63376494023902</v>
      </c>
      <c r="AA703" s="24">
        <v>144.70000000000002</v>
      </c>
      <c r="AB703" s="24">
        <v>144.60566037735848</v>
      </c>
      <c r="AC703" s="24">
        <v>144.67169811320755</v>
      </c>
      <c r="AF703" s="24">
        <v>6.18</v>
      </c>
      <c r="AG703" s="24">
        <v>150.81376494023903</v>
      </c>
      <c r="AH703" s="24">
        <v>150.88000000000002</v>
      </c>
      <c r="AI703" s="24">
        <v>150.78566037735848</v>
      </c>
      <c r="AJ703" s="24">
        <v>150.85169811320756</v>
      </c>
      <c r="AK703" s="38">
        <v>2.8104562880542971</v>
      </c>
      <c r="AL703" s="38">
        <v>2.8301886792462483</v>
      </c>
    </row>
    <row r="704" spans="1:38" x14ac:dyDescent="0.15">
      <c r="A704" t="str">
        <v>U1588B-61-4</v>
      </c>
      <c r="B704">
        <v>331.89</v>
      </c>
      <c r="C704" t="str">
        <v>U1588A-16-CC</v>
      </c>
      <c r="D704" s="31">
        <v>144.75</v>
      </c>
      <c r="E704" s="29">
        <v>42</v>
      </c>
      <c r="F704" s="29">
        <v>49</v>
      </c>
      <c r="G704" s="24">
        <v>145.16999999999999</v>
      </c>
      <c r="H704" s="24">
        <v>145.24</v>
      </c>
      <c r="I704" s="24">
        <v>145.16999999999999</v>
      </c>
      <c r="J704" s="24">
        <v>145.24</v>
      </c>
      <c r="K704" s="18">
        <v>0</v>
      </c>
      <c r="L704" s="18">
        <v>0</v>
      </c>
      <c r="T704" t="str">
        <v>U1588A-16</v>
      </c>
      <c r="U704" s="24">
        <v>0.94621513944223112</v>
      </c>
      <c r="V704" s="24">
        <v>0.94339622641509435</v>
      </c>
      <c r="W704" s="29">
        <v>135.19999999999999</v>
      </c>
      <c r="X704" s="24">
        <v>9.9699999999999989</v>
      </c>
      <c r="Y704" s="24">
        <v>10.04000000000002</v>
      </c>
      <c r="Z704" s="24">
        <v>144.63376494023902</v>
      </c>
      <c r="AA704" s="24">
        <v>144.70000000000002</v>
      </c>
      <c r="AB704" s="24">
        <v>144.60566037735848</v>
      </c>
      <c r="AC704" s="24">
        <v>144.67169811320755</v>
      </c>
      <c r="AF704" s="24">
        <v>6.18</v>
      </c>
      <c r="AG704" s="24">
        <v>150.81376494023903</v>
      </c>
      <c r="AH704" s="24">
        <v>150.88000000000002</v>
      </c>
      <c r="AI704" s="24">
        <v>150.78566037735848</v>
      </c>
      <c r="AJ704" s="24">
        <v>150.85169811320756</v>
      </c>
      <c r="AK704" s="38">
        <v>2.8104562880542971</v>
      </c>
      <c r="AL704" s="38">
        <v>2.8301886792462483</v>
      </c>
    </row>
    <row r="705" spans="1:38" x14ac:dyDescent="0.15">
      <c r="A705" t="str">
        <v>U1588B-61-5</v>
      </c>
      <c r="B705">
        <v>333.39</v>
      </c>
      <c r="C705" t="str">
        <v>U1588A-16-CC</v>
      </c>
      <c r="D705" s="31">
        <v>144.75</v>
      </c>
      <c r="E705" s="29">
        <v>42</v>
      </c>
      <c r="F705" s="29">
        <v>49</v>
      </c>
      <c r="G705" s="24">
        <v>145.16999999999999</v>
      </c>
      <c r="H705" s="24">
        <v>145.24</v>
      </c>
      <c r="I705" s="24">
        <v>145.16999999999999</v>
      </c>
      <c r="J705" s="24">
        <v>145.24</v>
      </c>
      <c r="K705" s="18">
        <v>0</v>
      </c>
      <c r="L705" s="18">
        <v>0</v>
      </c>
      <c r="T705" t="str">
        <v>U1588A-16</v>
      </c>
      <c r="U705" s="24">
        <v>0.94621513944223112</v>
      </c>
      <c r="V705" s="24">
        <v>0.94339622641509435</v>
      </c>
      <c r="W705" s="29">
        <v>135.19999999999999</v>
      </c>
      <c r="X705" s="24">
        <v>9.9699999999999989</v>
      </c>
      <c r="Y705" s="24">
        <v>10.04000000000002</v>
      </c>
      <c r="Z705" s="24">
        <v>144.63376494023902</v>
      </c>
      <c r="AA705" s="24">
        <v>144.70000000000002</v>
      </c>
      <c r="AB705" s="24">
        <v>144.60566037735848</v>
      </c>
      <c r="AC705" s="24">
        <v>144.67169811320755</v>
      </c>
      <c r="AF705" s="24">
        <v>6.18</v>
      </c>
      <c r="AG705" s="24">
        <v>150.81376494023903</v>
      </c>
      <c r="AH705" s="24">
        <v>150.88000000000002</v>
      </c>
      <c r="AI705" s="24">
        <v>150.78566037735848</v>
      </c>
      <c r="AJ705" s="24">
        <v>150.85169811320756</v>
      </c>
      <c r="AK705" s="38">
        <v>2.8104562880542971</v>
      </c>
      <c r="AL705" s="38">
        <v>2.8301886792462483</v>
      </c>
    </row>
    <row r="706" spans="1:38" x14ac:dyDescent="0.15">
      <c r="A706" t="str">
        <v>U1588B-61-CC</v>
      </c>
      <c r="B706">
        <v>334.04</v>
      </c>
      <c r="C706" t="str">
        <v>U1588A-16-CC</v>
      </c>
      <c r="D706" s="31">
        <v>144.75</v>
      </c>
      <c r="E706" s="29">
        <v>42</v>
      </c>
      <c r="F706" s="29">
        <v>49</v>
      </c>
      <c r="G706" s="24">
        <v>145.16999999999999</v>
      </c>
      <c r="H706" s="24">
        <v>145.24</v>
      </c>
      <c r="I706" s="24">
        <v>145.16999999999999</v>
      </c>
      <c r="J706" s="24">
        <v>145.24</v>
      </c>
      <c r="K706" s="18">
        <v>0</v>
      </c>
      <c r="L706" s="18">
        <v>0</v>
      </c>
      <c r="T706" t="str">
        <v>U1588A-16</v>
      </c>
      <c r="U706" s="24">
        <v>0.94621513944223112</v>
      </c>
      <c r="V706" s="24">
        <v>0.94339622641509435</v>
      </c>
      <c r="W706" s="29">
        <v>135.19999999999999</v>
      </c>
      <c r="X706" s="24">
        <v>9.9699999999999989</v>
      </c>
      <c r="Y706" s="24">
        <v>10.04000000000002</v>
      </c>
      <c r="Z706" s="24">
        <v>144.63376494023902</v>
      </c>
      <c r="AA706" s="24">
        <v>144.70000000000002</v>
      </c>
      <c r="AB706" s="24">
        <v>144.60566037735848</v>
      </c>
      <c r="AC706" s="24">
        <v>144.67169811320755</v>
      </c>
      <c r="AF706" s="24">
        <v>6.18</v>
      </c>
      <c r="AG706" s="24">
        <v>150.81376494023903</v>
      </c>
      <c r="AH706" s="24">
        <v>150.88000000000002</v>
      </c>
      <c r="AI706" s="24">
        <v>150.78566037735848</v>
      </c>
      <c r="AJ706" s="24">
        <v>150.85169811320756</v>
      </c>
      <c r="AK706" s="38">
        <v>2.8104562880542971</v>
      </c>
      <c r="AL706" s="38">
        <v>2.8301886792462483</v>
      </c>
    </row>
    <row r="707" spans="1:38" x14ac:dyDescent="0.15">
      <c r="A707" t="str">
        <v>U1588B-62-1</v>
      </c>
      <c r="B707">
        <v>333.4</v>
      </c>
      <c r="C707" t="str">
        <v>U1588A-16-CC</v>
      </c>
      <c r="D707" s="31">
        <v>144.75</v>
      </c>
      <c r="E707" s="29">
        <v>42</v>
      </c>
      <c r="F707" s="29">
        <v>49</v>
      </c>
      <c r="G707" s="24">
        <v>145.16999999999999</v>
      </c>
      <c r="H707" s="24">
        <v>145.24</v>
      </c>
      <c r="I707" s="24">
        <v>145.16999999999999</v>
      </c>
      <c r="J707" s="24">
        <v>145.24</v>
      </c>
      <c r="K707" s="18">
        <v>0</v>
      </c>
      <c r="L707" s="18">
        <v>0</v>
      </c>
      <c r="T707" t="str">
        <v>U1588A-16</v>
      </c>
      <c r="U707" s="24">
        <v>0.94621513944223112</v>
      </c>
      <c r="V707" s="24">
        <v>0.94339622641509435</v>
      </c>
      <c r="W707" s="29">
        <v>135.19999999999999</v>
      </c>
      <c r="X707" s="24">
        <v>9.9699999999999989</v>
      </c>
      <c r="Y707" s="24">
        <v>10.04000000000002</v>
      </c>
      <c r="Z707" s="24">
        <v>144.63376494023902</v>
      </c>
      <c r="AA707" s="24">
        <v>144.70000000000002</v>
      </c>
      <c r="AB707" s="24">
        <v>144.60566037735848</v>
      </c>
      <c r="AC707" s="24">
        <v>144.67169811320755</v>
      </c>
      <c r="AF707" s="24">
        <v>6.18</v>
      </c>
      <c r="AG707" s="24">
        <v>150.81376494023903</v>
      </c>
      <c r="AH707" s="24">
        <v>150.88000000000002</v>
      </c>
      <c r="AI707" s="24">
        <v>150.78566037735848</v>
      </c>
      <c r="AJ707" s="24">
        <v>150.85169811320756</v>
      </c>
      <c r="AK707" s="38">
        <v>2.8104562880542971</v>
      </c>
      <c r="AL707" s="38">
        <v>2.8301886792462483</v>
      </c>
    </row>
    <row r="708" spans="1:38" x14ac:dyDescent="0.15">
      <c r="A708" t="str">
        <v>U1588B-62-2</v>
      </c>
      <c r="B708">
        <v>334.9</v>
      </c>
      <c r="C708" t="str">
        <v>U1588A-16-CC</v>
      </c>
      <c r="D708" s="31">
        <v>144.75</v>
      </c>
      <c r="E708" s="29">
        <v>42</v>
      </c>
      <c r="F708" s="29">
        <v>49</v>
      </c>
      <c r="G708" s="24">
        <v>145.16999999999999</v>
      </c>
      <c r="H708" s="24">
        <v>145.24</v>
      </c>
      <c r="I708" s="24">
        <v>145.16999999999999</v>
      </c>
      <c r="J708" s="24">
        <v>145.24</v>
      </c>
      <c r="K708" s="18">
        <v>0</v>
      </c>
      <c r="L708" s="18">
        <v>0</v>
      </c>
      <c r="T708" t="str">
        <v>U1588A-16</v>
      </c>
      <c r="U708" s="24">
        <v>0.94621513944223112</v>
      </c>
      <c r="V708" s="24">
        <v>0.94339622641509435</v>
      </c>
      <c r="W708" s="29">
        <v>135.19999999999999</v>
      </c>
      <c r="X708" s="24">
        <v>9.9699999999999989</v>
      </c>
      <c r="Y708" s="24">
        <v>10.04000000000002</v>
      </c>
      <c r="Z708" s="24">
        <v>144.63376494023902</v>
      </c>
      <c r="AA708" s="24">
        <v>144.70000000000002</v>
      </c>
      <c r="AB708" s="24">
        <v>144.60566037735848</v>
      </c>
      <c r="AC708" s="24">
        <v>144.67169811320755</v>
      </c>
      <c r="AF708" s="24">
        <v>6.18</v>
      </c>
      <c r="AG708" s="24">
        <v>150.81376494023903</v>
      </c>
      <c r="AH708" s="24">
        <v>150.88000000000002</v>
      </c>
      <c r="AI708" s="24">
        <v>150.78566037735848</v>
      </c>
      <c r="AJ708" s="24">
        <v>150.85169811320756</v>
      </c>
      <c r="AK708" s="38">
        <v>2.8104562880542971</v>
      </c>
      <c r="AL708" s="38">
        <v>2.8301886792462483</v>
      </c>
    </row>
    <row r="709" spans="1:38" x14ac:dyDescent="0.15">
      <c r="A709" t="str">
        <v>U1588B-62-3</v>
      </c>
      <c r="B709">
        <v>336.39</v>
      </c>
      <c r="C709" t="str">
        <v>U1588A-16-CC</v>
      </c>
      <c r="D709" s="31">
        <v>144.75</v>
      </c>
      <c r="E709" s="29">
        <v>42</v>
      </c>
      <c r="F709" s="29">
        <v>49</v>
      </c>
      <c r="G709" s="24">
        <v>145.16999999999999</v>
      </c>
      <c r="H709" s="24">
        <v>145.24</v>
      </c>
      <c r="I709" s="24">
        <v>145.16999999999999</v>
      </c>
      <c r="J709" s="24">
        <v>145.24</v>
      </c>
      <c r="K709" s="18">
        <v>0</v>
      </c>
      <c r="L709" s="18">
        <v>0</v>
      </c>
      <c r="T709" t="str">
        <v>U1588A-16</v>
      </c>
      <c r="U709" s="24">
        <v>0.94621513944223112</v>
      </c>
      <c r="V709" s="24">
        <v>0.94339622641509435</v>
      </c>
      <c r="W709" s="29">
        <v>135.19999999999999</v>
      </c>
      <c r="X709" s="24">
        <v>9.9699999999999989</v>
      </c>
      <c r="Y709" s="24">
        <v>10.04000000000002</v>
      </c>
      <c r="Z709" s="24">
        <v>144.63376494023902</v>
      </c>
      <c r="AA709" s="24">
        <v>144.70000000000002</v>
      </c>
      <c r="AB709" s="24">
        <v>144.60566037735848</v>
      </c>
      <c r="AC709" s="24">
        <v>144.67169811320755</v>
      </c>
      <c r="AF709" s="24">
        <v>6.18</v>
      </c>
      <c r="AG709" s="24">
        <v>150.81376494023903</v>
      </c>
      <c r="AH709" s="24">
        <v>150.88000000000002</v>
      </c>
      <c r="AI709" s="24">
        <v>150.78566037735848</v>
      </c>
      <c r="AJ709" s="24">
        <v>150.85169811320756</v>
      </c>
      <c r="AK709" s="38">
        <v>2.8104562880542971</v>
      </c>
      <c r="AL709" s="38">
        <v>2.8301886792462483</v>
      </c>
    </row>
    <row r="710" spans="1:38" x14ac:dyDescent="0.15">
      <c r="A710" t="str">
        <v>U1588B-62-4</v>
      </c>
      <c r="B710">
        <v>337.89</v>
      </c>
      <c r="C710" t="str">
        <v>U1588A-16-CC</v>
      </c>
      <c r="D710" s="31">
        <v>144.75</v>
      </c>
      <c r="E710" s="29">
        <v>42</v>
      </c>
      <c r="F710" s="29">
        <v>49</v>
      </c>
      <c r="G710" s="24">
        <v>145.16999999999999</v>
      </c>
      <c r="H710" s="24">
        <v>145.24</v>
      </c>
      <c r="I710" s="24">
        <v>145.16999999999999</v>
      </c>
      <c r="J710" s="24">
        <v>145.24</v>
      </c>
      <c r="K710" s="18">
        <v>0</v>
      </c>
      <c r="L710" s="18">
        <v>0</v>
      </c>
      <c r="T710" t="str">
        <v>U1588A-16</v>
      </c>
      <c r="U710" s="24">
        <v>0.94621513944223112</v>
      </c>
      <c r="V710" s="24">
        <v>0.94339622641509435</v>
      </c>
      <c r="W710" s="29">
        <v>135.19999999999999</v>
      </c>
      <c r="X710" s="24">
        <v>9.9699999999999989</v>
      </c>
      <c r="Y710" s="24">
        <v>10.04000000000002</v>
      </c>
      <c r="Z710" s="24">
        <v>144.63376494023902</v>
      </c>
      <c r="AA710" s="24">
        <v>144.70000000000002</v>
      </c>
      <c r="AB710" s="24">
        <v>144.60566037735848</v>
      </c>
      <c r="AC710" s="24">
        <v>144.67169811320755</v>
      </c>
      <c r="AF710" s="24">
        <v>6.18</v>
      </c>
      <c r="AG710" s="24">
        <v>150.81376494023903</v>
      </c>
      <c r="AH710" s="24">
        <v>150.88000000000002</v>
      </c>
      <c r="AI710" s="24">
        <v>150.78566037735848</v>
      </c>
      <c r="AJ710" s="24">
        <v>150.85169811320756</v>
      </c>
      <c r="AK710" s="38">
        <v>2.8104562880542971</v>
      </c>
      <c r="AL710" s="38">
        <v>2.8301886792462483</v>
      </c>
    </row>
    <row r="711" spans="1:38" x14ac:dyDescent="0.15">
      <c r="A711" t="str">
        <v>U1588B-62-CC</v>
      </c>
      <c r="B711">
        <v>339.06</v>
      </c>
      <c r="C711" t="str">
        <v>U1588A-16-CC</v>
      </c>
      <c r="D711" s="31">
        <v>144.75</v>
      </c>
      <c r="E711" s="29">
        <v>42</v>
      </c>
      <c r="F711" s="29">
        <v>49</v>
      </c>
      <c r="G711" s="24">
        <v>145.16999999999999</v>
      </c>
      <c r="H711" s="24">
        <v>145.24</v>
      </c>
      <c r="I711" s="24">
        <v>145.16999999999999</v>
      </c>
      <c r="J711" s="24">
        <v>145.24</v>
      </c>
      <c r="K711" s="18">
        <v>0</v>
      </c>
      <c r="L711" s="18">
        <v>0</v>
      </c>
      <c r="T711" t="str">
        <v>U1588A-16</v>
      </c>
      <c r="U711" s="24">
        <v>0.94621513944223112</v>
      </c>
      <c r="V711" s="24">
        <v>0.94339622641509435</v>
      </c>
      <c r="W711" s="29">
        <v>135.19999999999999</v>
      </c>
      <c r="X711" s="24">
        <v>9.9699999999999989</v>
      </c>
      <c r="Y711" s="24">
        <v>10.04000000000002</v>
      </c>
      <c r="Z711" s="24">
        <v>144.63376494023902</v>
      </c>
      <c r="AA711" s="24">
        <v>144.70000000000002</v>
      </c>
      <c r="AB711" s="24">
        <v>144.60566037735848</v>
      </c>
      <c r="AC711" s="24">
        <v>144.67169811320755</v>
      </c>
      <c r="AF711" s="24">
        <v>6.18</v>
      </c>
      <c r="AG711" s="24">
        <v>150.81376494023903</v>
      </c>
      <c r="AH711" s="24">
        <v>150.88000000000002</v>
      </c>
      <c r="AI711" s="24">
        <v>150.78566037735848</v>
      </c>
      <c r="AJ711" s="24">
        <v>150.85169811320756</v>
      </c>
      <c r="AK711" s="38">
        <v>2.8104562880542971</v>
      </c>
      <c r="AL711" s="38">
        <v>2.8301886792462483</v>
      </c>
    </row>
    <row r="712" spans="1:38" x14ac:dyDescent="0.15">
      <c r="A712" t="str">
        <v>U1588B-63-1</v>
      </c>
      <c r="B712">
        <v>338.3</v>
      </c>
      <c r="C712" t="str">
        <v>U1588A-16-CC</v>
      </c>
      <c r="D712" s="31">
        <v>144.75</v>
      </c>
      <c r="E712" s="29">
        <v>42</v>
      </c>
      <c r="F712" s="29">
        <v>49</v>
      </c>
      <c r="G712" s="24">
        <v>145.16999999999999</v>
      </c>
      <c r="H712" s="24">
        <v>145.24</v>
      </c>
      <c r="I712" s="24">
        <v>145.16999999999999</v>
      </c>
      <c r="J712" s="24">
        <v>145.24</v>
      </c>
      <c r="K712" s="18">
        <v>0</v>
      </c>
      <c r="L712" s="18">
        <v>0</v>
      </c>
      <c r="T712" t="str">
        <v>U1588A-16</v>
      </c>
      <c r="U712" s="24">
        <v>0.94621513944223112</v>
      </c>
      <c r="V712" s="24">
        <v>0.94339622641509435</v>
      </c>
      <c r="W712" s="29">
        <v>135.19999999999999</v>
      </c>
      <c r="X712" s="24">
        <v>9.9699999999999989</v>
      </c>
      <c r="Y712" s="24">
        <v>10.04000000000002</v>
      </c>
      <c r="Z712" s="24">
        <v>144.63376494023902</v>
      </c>
      <c r="AA712" s="24">
        <v>144.70000000000002</v>
      </c>
      <c r="AB712" s="24">
        <v>144.60566037735848</v>
      </c>
      <c r="AC712" s="24">
        <v>144.67169811320755</v>
      </c>
      <c r="AF712" s="24">
        <v>6.18</v>
      </c>
      <c r="AG712" s="24">
        <v>150.81376494023903</v>
      </c>
      <c r="AH712" s="24">
        <v>150.88000000000002</v>
      </c>
      <c r="AI712" s="24">
        <v>150.78566037735848</v>
      </c>
      <c r="AJ712" s="24">
        <v>150.85169811320756</v>
      </c>
      <c r="AK712" s="38">
        <v>2.8104562880542971</v>
      </c>
      <c r="AL712" s="38">
        <v>2.8301886792462483</v>
      </c>
    </row>
    <row r="713" spans="1:38" x14ac:dyDescent="0.15">
      <c r="A713" t="str">
        <v>U1588B-63-2</v>
      </c>
      <c r="B713">
        <v>339.78</v>
      </c>
      <c r="C713" t="str">
        <v>U1588A-17-2</v>
      </c>
      <c r="D713" s="31">
        <v>145.47</v>
      </c>
      <c r="E713" s="29">
        <v>28</v>
      </c>
      <c r="F713" s="29">
        <v>28</v>
      </c>
      <c r="G713" s="24">
        <v>145.75</v>
      </c>
      <c r="H713" s="24">
        <v>145.75</v>
      </c>
      <c r="I713" s="24">
        <v>145.75</v>
      </c>
      <c r="J713" s="24">
        <v>145.75</v>
      </c>
      <c r="K713" s="18">
        <v>0</v>
      </c>
      <c r="L713" s="18">
        <v>0</v>
      </c>
      <c r="T713" t="str">
        <v>U1588A-17</v>
      </c>
      <c r="U713" s="24">
        <v>0.98650051921079951</v>
      </c>
      <c r="V713" s="24">
        <v>0.99009900990099009</v>
      </c>
      <c r="W713" s="29">
        <v>144.69999999999999</v>
      </c>
      <c r="X713" s="24">
        <v>1.0500000000000114</v>
      </c>
      <c r="Y713" s="24">
        <v>1.0500000000000114</v>
      </c>
      <c r="Z713" s="24">
        <v>145.73582554517134</v>
      </c>
      <c r="AA713" s="24">
        <v>145.73582554517134</v>
      </c>
      <c r="AB713" s="24">
        <v>145.73960396039604</v>
      </c>
      <c r="AC713" s="24">
        <v>145.73960396039604</v>
      </c>
      <c r="AF713" s="24">
        <v>7.0860000000000003</v>
      </c>
      <c r="AG713" s="24">
        <v>152.82182554517135</v>
      </c>
      <c r="AH713" s="24">
        <v>152.82182554517135</v>
      </c>
      <c r="AI713" s="24">
        <v>152.82560396039605</v>
      </c>
      <c r="AJ713" s="24">
        <v>152.82560396039605</v>
      </c>
      <c r="AK713" s="38">
        <v>-0.37784152247013481</v>
      </c>
      <c r="AL713" s="38">
        <v>-0.37784152247013481</v>
      </c>
    </row>
    <row r="714" spans="1:38" x14ac:dyDescent="0.15">
      <c r="A714" t="str">
        <v>U1588B-63-3</v>
      </c>
      <c r="B714">
        <v>341.28</v>
      </c>
      <c r="C714" t="str">
        <v>U1588A-17-2</v>
      </c>
      <c r="D714" s="31">
        <v>145.47</v>
      </c>
      <c r="E714" s="29">
        <v>28</v>
      </c>
      <c r="F714" s="29">
        <v>29</v>
      </c>
      <c r="G714" s="24">
        <v>145.75</v>
      </c>
      <c r="H714" s="24">
        <v>145.76</v>
      </c>
      <c r="I714" s="24">
        <v>145.75</v>
      </c>
      <c r="J714" s="24">
        <v>145.76</v>
      </c>
      <c r="K714" s="18">
        <v>0</v>
      </c>
      <c r="L714" s="18">
        <v>0</v>
      </c>
      <c r="T714" t="str">
        <v>U1588A-17</v>
      </c>
      <c r="U714" s="24">
        <v>0.98650051921079951</v>
      </c>
      <c r="V714" s="24">
        <v>0.99009900990099009</v>
      </c>
      <c r="W714" s="29">
        <v>144.69999999999999</v>
      </c>
      <c r="X714" s="24">
        <v>1.0500000000000114</v>
      </c>
      <c r="Y714" s="24">
        <v>1.0600000000000023</v>
      </c>
      <c r="Z714" s="24">
        <v>145.73582554517134</v>
      </c>
      <c r="AA714" s="24">
        <v>145.74569055036343</v>
      </c>
      <c r="AB714" s="24">
        <v>145.73960396039604</v>
      </c>
      <c r="AC714" s="24">
        <v>145.74950495049504</v>
      </c>
      <c r="AF714" s="24">
        <v>7.0860000000000003</v>
      </c>
      <c r="AG714" s="24">
        <v>152.82182554517135</v>
      </c>
      <c r="AH714" s="24">
        <v>152.83169055036345</v>
      </c>
      <c r="AI714" s="24">
        <v>152.82560396039605</v>
      </c>
      <c r="AJ714" s="24">
        <v>152.83550495049505</v>
      </c>
      <c r="AK714" s="38">
        <v>-0.37784152247013481</v>
      </c>
      <c r="AL714" s="38">
        <v>-0.38144001316027243</v>
      </c>
    </row>
    <row r="715" spans="1:38" x14ac:dyDescent="0.15">
      <c r="A715" t="str">
        <v>U1588B-63-4</v>
      </c>
      <c r="B715">
        <v>342.47</v>
      </c>
      <c r="C715" t="str">
        <v>U1588A-17-2</v>
      </c>
      <c r="D715" s="31">
        <v>145.47</v>
      </c>
      <c r="E715" s="29">
        <v>66</v>
      </c>
      <c r="F715" s="29">
        <v>66</v>
      </c>
      <c r="G715" s="24">
        <v>146.13</v>
      </c>
      <c r="H715" s="24">
        <v>146.13</v>
      </c>
      <c r="I715" s="24">
        <v>146.13</v>
      </c>
      <c r="J715" s="24">
        <v>146.13</v>
      </c>
      <c r="K715" s="18">
        <v>0</v>
      </c>
      <c r="L715" s="18">
        <v>0</v>
      </c>
      <c r="T715" t="str">
        <v>U1588A-17</v>
      </c>
      <c r="U715" s="24">
        <v>0.98650051921079951</v>
      </c>
      <c r="V715" s="24">
        <v>0.99009900990099009</v>
      </c>
      <c r="W715" s="29">
        <v>144.69999999999999</v>
      </c>
      <c r="X715" s="24">
        <v>1.4300000000000068</v>
      </c>
      <c r="Y715" s="24">
        <v>1.4300000000000068</v>
      </c>
      <c r="Z715" s="24">
        <v>146.11069574247145</v>
      </c>
      <c r="AA715" s="24">
        <v>146.11069574247145</v>
      </c>
      <c r="AB715" s="24">
        <v>146.1158415841584</v>
      </c>
      <c r="AC715" s="24">
        <v>146.1158415841584</v>
      </c>
      <c r="AF715" s="24">
        <v>7.0860000000000003</v>
      </c>
      <c r="AG715" s="24">
        <v>153.19669574247146</v>
      </c>
      <c r="AH715" s="24">
        <v>153.19669574247146</v>
      </c>
      <c r="AI715" s="24">
        <v>153.20184158415842</v>
      </c>
      <c r="AJ715" s="24">
        <v>153.20184158415842</v>
      </c>
      <c r="AK715" s="38">
        <v>-0.5145841686953645</v>
      </c>
      <c r="AL715" s="38">
        <v>-0.5145841686953645</v>
      </c>
    </row>
    <row r="716" spans="1:38" x14ac:dyDescent="0.15">
      <c r="A716" t="str">
        <v>U1588B-63-CC</v>
      </c>
      <c r="B716">
        <v>343</v>
      </c>
      <c r="C716" t="str">
        <v>U1588A-17-3</v>
      </c>
      <c r="D716" s="31">
        <v>146.80000000000001</v>
      </c>
      <c r="E716" s="29">
        <v>71</v>
      </c>
      <c r="F716" s="29">
        <v>71</v>
      </c>
      <c r="G716" s="24">
        <v>147.51000000000002</v>
      </c>
      <c r="H716" s="24">
        <v>147.51000000000002</v>
      </c>
      <c r="I716" s="24">
        <v>147.51</v>
      </c>
      <c r="J716" s="24">
        <v>147.51</v>
      </c>
      <c r="K716" s="18">
        <v>-2.8421709430404007E-14</v>
      </c>
      <c r="L716" s="18">
        <v>-2.8421709430404007E-14</v>
      </c>
      <c r="T716" t="str">
        <v>U1588A-17</v>
      </c>
      <c r="U716" s="24">
        <v>0.98650051921079951</v>
      </c>
      <c r="V716" s="24">
        <v>0.99009900990099009</v>
      </c>
      <c r="W716" s="29">
        <v>144.69999999999999</v>
      </c>
      <c r="X716" s="24">
        <v>2.8100000000000023</v>
      </c>
      <c r="Y716" s="24">
        <v>2.8100000000000023</v>
      </c>
      <c r="Z716" s="24">
        <v>147.47206645898234</v>
      </c>
      <c r="AA716" s="24">
        <v>147.47206645898234</v>
      </c>
      <c r="AB716" s="24">
        <v>147.48217821782177</v>
      </c>
      <c r="AC716" s="24">
        <v>147.48217821782177</v>
      </c>
      <c r="AF716" s="24">
        <v>7.0860000000000003</v>
      </c>
      <c r="AG716" s="24">
        <v>154.55806645898235</v>
      </c>
      <c r="AH716" s="24">
        <v>154.55806645898235</v>
      </c>
      <c r="AI716" s="24">
        <v>154.56817821782178</v>
      </c>
      <c r="AJ716" s="24">
        <v>154.56817821782178</v>
      </c>
      <c r="AK716" s="38">
        <v>-1.011175883942883</v>
      </c>
      <c r="AL716" s="38">
        <v>-1.011175883942883</v>
      </c>
    </row>
    <row r="717" spans="1:38" x14ac:dyDescent="0.15">
      <c r="A717" t="str">
        <v>U1588B-64-1</v>
      </c>
      <c r="B717">
        <v>343.1</v>
      </c>
      <c r="C717" t="str">
        <v>U1588A-17-4</v>
      </c>
      <c r="D717" s="31">
        <v>148.16999999999999</v>
      </c>
      <c r="E717" s="29">
        <v>67</v>
      </c>
      <c r="F717" s="29">
        <v>67</v>
      </c>
      <c r="G717" s="24">
        <v>148.83999999999997</v>
      </c>
      <c r="H717" s="24">
        <v>148.83999999999997</v>
      </c>
      <c r="I717" s="24">
        <v>148.84</v>
      </c>
      <c r="J717" s="24">
        <v>148.84</v>
      </c>
      <c r="K717" s="18">
        <v>2.8421709430404007E-14</v>
      </c>
      <c r="L717" s="18">
        <v>2.8421709430404007E-14</v>
      </c>
      <c r="T717" t="str">
        <v>U1588A-17</v>
      </c>
      <c r="U717" s="24">
        <v>0.98650051921079951</v>
      </c>
      <c r="V717" s="24">
        <v>0.99009900990099009</v>
      </c>
      <c r="W717" s="29">
        <v>144.69999999999999</v>
      </c>
      <c r="X717" s="24">
        <v>4.1400000000000148</v>
      </c>
      <c r="Y717" s="24">
        <v>4.1400000000000148</v>
      </c>
      <c r="Z717" s="24">
        <v>148.78411214953272</v>
      </c>
      <c r="AA717" s="24">
        <v>148.78411214953272</v>
      </c>
      <c r="AB717" s="24">
        <v>148.79900990099011</v>
      </c>
      <c r="AC717" s="24">
        <v>148.79900990099011</v>
      </c>
      <c r="AF717" s="24">
        <v>7.0860000000000003</v>
      </c>
      <c r="AG717" s="24">
        <v>155.87011214953273</v>
      </c>
      <c r="AH717" s="24">
        <v>155.87011214953273</v>
      </c>
      <c r="AI717" s="24">
        <v>155.88500990099013</v>
      </c>
      <c r="AJ717" s="24">
        <v>155.88500990099013</v>
      </c>
      <c r="AK717" s="38">
        <v>-1.4897751457397135</v>
      </c>
      <c r="AL717" s="38">
        <v>-1.4897751457397135</v>
      </c>
    </row>
    <row r="718" spans="1:38" x14ac:dyDescent="0.15">
      <c r="A718" t="str">
        <v>U1588B-64-2</v>
      </c>
      <c r="B718">
        <v>344.58</v>
      </c>
      <c r="C718" t="str">
        <v>U1588A-17-5</v>
      </c>
      <c r="D718" s="31">
        <v>149.31</v>
      </c>
      <c r="E718" s="29">
        <v>80</v>
      </c>
      <c r="F718" s="29">
        <v>80</v>
      </c>
      <c r="G718" s="24">
        <v>150.11000000000001</v>
      </c>
      <c r="H718" s="24">
        <v>150.11000000000001</v>
      </c>
      <c r="I718" s="24">
        <v>150.11000000000001</v>
      </c>
      <c r="J718" s="24">
        <v>150.11000000000001</v>
      </c>
      <c r="K718" s="18">
        <v>0</v>
      </c>
      <c r="L718" s="18">
        <v>0</v>
      </c>
      <c r="T718" t="str">
        <v>U1588A-17</v>
      </c>
      <c r="U718" s="24">
        <v>0.98650051921079951</v>
      </c>
      <c r="V718" s="24">
        <v>0.99009900990099009</v>
      </c>
      <c r="W718" s="29">
        <v>144.69999999999999</v>
      </c>
      <c r="X718" s="24">
        <v>5.410000000000025</v>
      </c>
      <c r="Y718" s="24">
        <v>5.410000000000025</v>
      </c>
      <c r="Z718" s="24">
        <v>150.03696780893043</v>
      </c>
      <c r="AA718" s="24">
        <v>150.03696780893043</v>
      </c>
      <c r="AB718" s="24">
        <v>150.05643564356436</v>
      </c>
      <c r="AC718" s="24">
        <v>150.05643564356436</v>
      </c>
      <c r="AF718" s="24">
        <v>7.0860000000000003</v>
      </c>
      <c r="AG718" s="24">
        <v>157.12296780893044</v>
      </c>
      <c r="AH718" s="24">
        <v>157.12296780893044</v>
      </c>
      <c r="AI718" s="24">
        <v>157.14243564356437</v>
      </c>
      <c r="AJ718" s="24">
        <v>157.14243564356437</v>
      </c>
      <c r="AK718" s="38">
        <v>-1.946783463392876</v>
      </c>
      <c r="AL718" s="38">
        <v>-1.946783463392876</v>
      </c>
    </row>
    <row r="719" spans="1:38" x14ac:dyDescent="0.15">
      <c r="A719" t="str">
        <v>U1588B-64-3</v>
      </c>
      <c r="B719">
        <v>346.07</v>
      </c>
      <c r="C719" t="str">
        <v>U1588A-17-5</v>
      </c>
      <c r="D719" s="31">
        <v>149.31</v>
      </c>
      <c r="E719" s="29">
        <v>96</v>
      </c>
      <c r="F719" s="29">
        <v>98</v>
      </c>
      <c r="G719" s="24">
        <v>150.27000000000001</v>
      </c>
      <c r="H719" s="24">
        <v>150.29</v>
      </c>
      <c r="I719" s="24">
        <v>150.27000000000001</v>
      </c>
      <c r="J719" s="24">
        <v>150.29</v>
      </c>
      <c r="K719" s="18">
        <v>0</v>
      </c>
      <c r="L719" s="18">
        <v>0</v>
      </c>
      <c r="T719" t="str">
        <v>U1588A-17</v>
      </c>
      <c r="U719" s="24">
        <v>0.98650051921079951</v>
      </c>
      <c r="V719" s="24">
        <v>0.99009900990099009</v>
      </c>
      <c r="W719" s="29">
        <v>144.69999999999999</v>
      </c>
      <c r="X719" s="24">
        <v>5.5700000000000216</v>
      </c>
      <c r="Y719" s="24">
        <v>5.5900000000000034</v>
      </c>
      <c r="Z719" s="24">
        <v>150.19480789200415</v>
      </c>
      <c r="AA719" s="24">
        <v>150.21453790238837</v>
      </c>
      <c r="AB719" s="24">
        <v>150.21485148514853</v>
      </c>
      <c r="AC719" s="24">
        <v>150.23465346534653</v>
      </c>
      <c r="AF719" s="24">
        <v>7.0860000000000003</v>
      </c>
      <c r="AG719" s="24">
        <v>157.28080789200416</v>
      </c>
      <c r="AH719" s="24">
        <v>157.30053790238838</v>
      </c>
      <c r="AI719" s="24">
        <v>157.30085148514854</v>
      </c>
      <c r="AJ719" s="24">
        <v>157.32065346534654</v>
      </c>
      <c r="AK719" s="38">
        <v>-2.0043593144379201</v>
      </c>
      <c r="AL719" s="38">
        <v>-2.0115562958153532</v>
      </c>
    </row>
    <row r="720" spans="1:38" x14ac:dyDescent="0.15">
      <c r="A720" t="str">
        <v>U1588B-64-4</v>
      </c>
      <c r="B720">
        <v>347.56</v>
      </c>
      <c r="C720" t="str">
        <v>U1588A-17-6</v>
      </c>
      <c r="D720" s="31">
        <v>150.68</v>
      </c>
      <c r="E720" s="29">
        <v>63</v>
      </c>
      <c r="F720" s="29">
        <v>65</v>
      </c>
      <c r="G720" s="24">
        <v>151.31</v>
      </c>
      <c r="H720" s="24">
        <v>151.33000000000001</v>
      </c>
      <c r="I720" s="24">
        <v>151.31</v>
      </c>
      <c r="J720" s="24">
        <v>151.33000000000001</v>
      </c>
      <c r="K720" s="18">
        <v>0</v>
      </c>
      <c r="L720" s="18">
        <v>0</v>
      </c>
      <c r="T720" t="str">
        <v>U1588A-17</v>
      </c>
      <c r="U720" s="24">
        <v>0.98650051921079951</v>
      </c>
      <c r="V720" s="24">
        <v>0.99009900990099009</v>
      </c>
      <c r="W720" s="29">
        <v>144.69999999999999</v>
      </c>
      <c r="X720" s="24">
        <v>6.6100000000000136</v>
      </c>
      <c r="Y720" s="24">
        <v>6.6300000000000239</v>
      </c>
      <c r="Z720" s="24">
        <v>151.22076843198337</v>
      </c>
      <c r="AA720" s="24">
        <v>151.24049844236762</v>
      </c>
      <c r="AB720" s="24">
        <v>151.24455445544555</v>
      </c>
      <c r="AC720" s="24">
        <v>151.26435643564358</v>
      </c>
      <c r="AF720" s="24">
        <v>7.0860000000000003</v>
      </c>
      <c r="AG720" s="24">
        <v>158.30676843198339</v>
      </c>
      <c r="AH720" s="24">
        <v>158.32649844236764</v>
      </c>
      <c r="AI720" s="24">
        <v>158.33055445544557</v>
      </c>
      <c r="AJ720" s="24">
        <v>158.35035643564359</v>
      </c>
      <c r="AK720" s="38">
        <v>-2.3786023462179173</v>
      </c>
      <c r="AL720" s="38">
        <v>-2.3857993275953504</v>
      </c>
    </row>
    <row r="721" spans="1:38" x14ac:dyDescent="0.15">
      <c r="A721" t="str">
        <v>U1588B-64-5</v>
      </c>
      <c r="B721">
        <v>349.05</v>
      </c>
      <c r="C721" t="str">
        <v>U1588A-17-6</v>
      </c>
      <c r="D721" s="31">
        <v>150.68</v>
      </c>
      <c r="E721" s="29">
        <v>77</v>
      </c>
      <c r="F721" s="29">
        <v>77</v>
      </c>
      <c r="G721" s="24">
        <v>151.45000000000002</v>
      </c>
      <c r="H721" s="24">
        <v>151.45000000000002</v>
      </c>
      <c r="I721" s="24">
        <v>151.44999999999999</v>
      </c>
      <c r="J721" s="24">
        <v>151.44999999999999</v>
      </c>
      <c r="K721" s="18">
        <v>-2.8421709430404007E-14</v>
      </c>
      <c r="L721" s="18">
        <v>-2.8421709430404007E-14</v>
      </c>
      <c r="T721" t="str">
        <v>U1588A-17</v>
      </c>
      <c r="U721" s="24">
        <v>0.98650051921079951</v>
      </c>
      <c r="V721" s="24">
        <v>0.99009900990099009</v>
      </c>
      <c r="W721" s="29">
        <v>144.69999999999999</v>
      </c>
      <c r="X721" s="24">
        <v>6.75</v>
      </c>
      <c r="Y721" s="24">
        <v>6.75</v>
      </c>
      <c r="Z721" s="24">
        <v>151.35887850467287</v>
      </c>
      <c r="AA721" s="24">
        <v>151.35887850467287</v>
      </c>
      <c r="AB721" s="24">
        <v>151.38316831683167</v>
      </c>
      <c r="AC721" s="24">
        <v>151.38316831683167</v>
      </c>
      <c r="AF721" s="24">
        <v>7.0860000000000003</v>
      </c>
      <c r="AG721" s="24">
        <v>158.44487850467289</v>
      </c>
      <c r="AH721" s="24">
        <v>158.44487850467289</v>
      </c>
      <c r="AI721" s="24">
        <v>158.46916831683168</v>
      </c>
      <c r="AJ721" s="24">
        <v>158.46916831683168</v>
      </c>
      <c r="AK721" s="38">
        <v>-2.4289812158798441</v>
      </c>
      <c r="AL721" s="38">
        <v>-2.4289812158798441</v>
      </c>
    </row>
    <row r="722" spans="1:38" x14ac:dyDescent="0.15">
      <c r="A722" t="str">
        <v>U1588B-64-6</v>
      </c>
      <c r="B722">
        <v>350.54</v>
      </c>
      <c r="C722" t="str">
        <v>U1588A-17-7</v>
      </c>
      <c r="D722" s="31">
        <v>151.97</v>
      </c>
      <c r="E722" s="29">
        <v>43</v>
      </c>
      <c r="F722" s="29">
        <v>43</v>
      </c>
      <c r="G722" s="24">
        <v>152.4</v>
      </c>
      <c r="H722" s="24">
        <v>152.4</v>
      </c>
      <c r="I722" s="24">
        <v>152.4</v>
      </c>
      <c r="J722" s="24">
        <v>152.4</v>
      </c>
      <c r="K722" s="18">
        <v>0</v>
      </c>
      <c r="L722" s="18">
        <v>0</v>
      </c>
      <c r="T722" t="str">
        <v>U1588A-17</v>
      </c>
      <c r="U722" s="24">
        <v>0.98650051921079951</v>
      </c>
      <c r="V722" s="24">
        <v>0.99009900990099009</v>
      </c>
      <c r="W722" s="29">
        <v>144.69999999999999</v>
      </c>
      <c r="X722" s="24">
        <v>7.7000000000000171</v>
      </c>
      <c r="Y722" s="24">
        <v>7.7000000000000171</v>
      </c>
      <c r="Z722" s="24">
        <v>152.29605399792317</v>
      </c>
      <c r="AA722" s="24">
        <v>152.29605399792317</v>
      </c>
      <c r="AB722" s="24">
        <v>152.32376237623762</v>
      </c>
      <c r="AC722" s="24">
        <v>152.32376237623762</v>
      </c>
      <c r="AF722" s="24">
        <v>7.0860000000000003</v>
      </c>
      <c r="AG722" s="24">
        <v>159.38205399792318</v>
      </c>
      <c r="AH722" s="24">
        <v>159.38205399792318</v>
      </c>
      <c r="AI722" s="24">
        <v>159.40976237623764</v>
      </c>
      <c r="AJ722" s="24">
        <v>159.40976237623764</v>
      </c>
      <c r="AK722" s="38">
        <v>-2.7708378314457605</v>
      </c>
      <c r="AL722" s="38">
        <v>-2.7708378314457605</v>
      </c>
    </row>
    <row r="723" spans="1:38" x14ac:dyDescent="0.15">
      <c r="A723" t="str">
        <v>U1588B-64-7</v>
      </c>
      <c r="B723">
        <v>351.91</v>
      </c>
      <c r="C723" t="str">
        <v>U1588A-17-7</v>
      </c>
      <c r="D723" s="31">
        <v>151.97</v>
      </c>
      <c r="E723" s="29">
        <v>43</v>
      </c>
      <c r="F723" s="29">
        <v>44</v>
      </c>
      <c r="G723" s="24">
        <v>152.4</v>
      </c>
      <c r="H723" s="24">
        <v>152.41</v>
      </c>
      <c r="I723" s="24">
        <v>152.4</v>
      </c>
      <c r="J723" s="24">
        <v>152.41</v>
      </c>
      <c r="K723" s="18">
        <v>0</v>
      </c>
      <c r="L723" s="18">
        <v>0</v>
      </c>
      <c r="T723" t="str">
        <v>U1588A-17</v>
      </c>
      <c r="U723" s="24">
        <v>0.98650051921079951</v>
      </c>
      <c r="V723" s="24">
        <v>0.99009900990099009</v>
      </c>
      <c r="W723" s="29">
        <v>144.69999999999999</v>
      </c>
      <c r="X723" s="24">
        <v>7.7000000000000171</v>
      </c>
      <c r="Y723" s="24">
        <v>7.710000000000008</v>
      </c>
      <c r="Z723" s="24">
        <v>152.29605399792317</v>
      </c>
      <c r="AA723" s="24">
        <v>152.30591900311526</v>
      </c>
      <c r="AB723" s="24">
        <v>152.32376237623762</v>
      </c>
      <c r="AC723" s="24">
        <v>152.33366336633662</v>
      </c>
      <c r="AF723" s="24">
        <v>7.0860000000000003</v>
      </c>
      <c r="AG723" s="24">
        <v>159.38205399792318</v>
      </c>
      <c r="AH723" s="24">
        <v>159.39191900311528</v>
      </c>
      <c r="AI723" s="24">
        <v>159.40976237623764</v>
      </c>
      <c r="AJ723" s="24">
        <v>159.41966336633664</v>
      </c>
      <c r="AK723" s="38">
        <v>-2.7708378314457605</v>
      </c>
      <c r="AL723" s="38">
        <v>-2.7744363221358981</v>
      </c>
    </row>
    <row r="724" spans="1:38" x14ac:dyDescent="0.15">
      <c r="A724" t="str">
        <v>U1588B-64-CC</v>
      </c>
      <c r="B724">
        <v>352.43</v>
      </c>
      <c r="C724" t="str">
        <v>U1588A-17-7</v>
      </c>
      <c r="D724" s="31">
        <v>151.97</v>
      </c>
      <c r="E724" s="29">
        <v>43</v>
      </c>
      <c r="F724" s="29">
        <v>44</v>
      </c>
      <c r="G724" s="24">
        <v>152.4</v>
      </c>
      <c r="H724" s="24">
        <v>152.41</v>
      </c>
      <c r="I724" s="24">
        <v>152.4</v>
      </c>
      <c r="J724" s="24">
        <v>152.41</v>
      </c>
      <c r="K724" s="18">
        <v>0</v>
      </c>
      <c r="L724" s="18">
        <v>0</v>
      </c>
      <c r="T724" t="str">
        <v>U1588A-17</v>
      </c>
      <c r="U724" s="24">
        <v>0.98650051921079951</v>
      </c>
      <c r="V724" s="24">
        <v>0.99009900990099009</v>
      </c>
      <c r="W724" s="29">
        <v>144.69999999999999</v>
      </c>
      <c r="X724" s="24">
        <v>7.7000000000000171</v>
      </c>
      <c r="Y724" s="24">
        <v>7.710000000000008</v>
      </c>
      <c r="Z724" s="24">
        <v>152.29605399792317</v>
      </c>
      <c r="AA724" s="24">
        <v>152.30591900311526</v>
      </c>
      <c r="AB724" s="24">
        <v>152.32376237623762</v>
      </c>
      <c r="AC724" s="24">
        <v>152.33366336633662</v>
      </c>
      <c r="AF724" s="24">
        <v>7.0860000000000003</v>
      </c>
      <c r="AG724" s="24">
        <v>159.38205399792318</v>
      </c>
      <c r="AH724" s="24">
        <v>159.39191900311528</v>
      </c>
      <c r="AI724" s="24">
        <v>159.40976237623764</v>
      </c>
      <c r="AJ724" s="24">
        <v>159.41966336633664</v>
      </c>
      <c r="AK724" s="38">
        <v>-2.7708378314457605</v>
      </c>
      <c r="AL724" s="38">
        <v>-2.7744363221358981</v>
      </c>
    </row>
    <row r="725" spans="1:38" x14ac:dyDescent="0.15">
      <c r="A725" t="str">
        <v>U1588C-2-1</v>
      </c>
      <c r="B725">
        <v>92</v>
      </c>
      <c r="C725" t="str">
        <v>U1588A-17-7</v>
      </c>
      <c r="D725" s="31">
        <v>151.97</v>
      </c>
      <c r="E725" s="29">
        <v>59</v>
      </c>
      <c r="F725" s="29">
        <v>59</v>
      </c>
      <c r="G725" s="24">
        <v>152.56</v>
      </c>
      <c r="H725" s="24">
        <v>152.56</v>
      </c>
      <c r="I725" s="24">
        <v>152.56</v>
      </c>
      <c r="J725" s="24">
        <v>152.56</v>
      </c>
      <c r="K725" s="18">
        <v>0</v>
      </c>
      <c r="L725" s="18">
        <v>0</v>
      </c>
      <c r="T725" t="str">
        <v>U1588A-17</v>
      </c>
      <c r="U725" s="24">
        <v>0.98650051921079951</v>
      </c>
      <c r="V725" s="24">
        <v>0.99009900990099009</v>
      </c>
      <c r="W725" s="29">
        <v>144.69999999999999</v>
      </c>
      <c r="X725" s="24">
        <v>7.8600000000000136</v>
      </c>
      <c r="Y725" s="24">
        <v>7.8600000000000136</v>
      </c>
      <c r="Z725" s="24">
        <v>152.45389408099689</v>
      </c>
      <c r="AA725" s="24">
        <v>152.45389408099689</v>
      </c>
      <c r="AB725" s="24">
        <v>152.4821782178218</v>
      </c>
      <c r="AC725" s="24">
        <v>152.4821782178218</v>
      </c>
      <c r="AF725" s="24">
        <v>7.0860000000000003</v>
      </c>
      <c r="AG725" s="24">
        <v>159.5398940809969</v>
      </c>
      <c r="AH725" s="24">
        <v>159.5398940809969</v>
      </c>
      <c r="AI725" s="24">
        <v>159.56817821782181</v>
      </c>
      <c r="AJ725" s="24">
        <v>159.56817821782181</v>
      </c>
      <c r="AK725" s="38">
        <v>-2.8284136824908046</v>
      </c>
      <c r="AL725" s="38">
        <v>-2.8284136824908046</v>
      </c>
    </row>
    <row r="726" spans="1:38" x14ac:dyDescent="0.15">
      <c r="A726" t="str">
        <v>U1588C-2-2</v>
      </c>
      <c r="B726">
        <v>93.49</v>
      </c>
      <c r="C726" t="str">
        <v>U1588A-17-7</v>
      </c>
      <c r="D726" s="31">
        <v>151.97</v>
      </c>
      <c r="E726" s="29">
        <v>105</v>
      </c>
      <c r="F726" s="29">
        <v>115</v>
      </c>
      <c r="G726" s="24">
        <v>153.02000000000001</v>
      </c>
      <c r="H726" s="24">
        <v>153.12</v>
      </c>
      <c r="I726" s="24">
        <v>153.02000000000001</v>
      </c>
      <c r="J726" s="24">
        <v>153.07</v>
      </c>
      <c r="K726" s="18">
        <v>0</v>
      </c>
      <c r="L726" s="18">
        <v>-5.0000000000011369E-2</v>
      </c>
      <c r="T726" t="str">
        <v>U1588A-17</v>
      </c>
      <c r="U726" s="24">
        <v>0.98650051921079951</v>
      </c>
      <c r="V726" s="24">
        <v>0.99009900990099009</v>
      </c>
      <c r="W726" s="29">
        <v>144.69999999999999</v>
      </c>
      <c r="X726" s="24">
        <v>8.3200000000000216</v>
      </c>
      <c r="Y726" s="24">
        <v>8.3700000000000045</v>
      </c>
      <c r="Z726" s="24">
        <v>152.90768431983386</v>
      </c>
      <c r="AA726" s="24">
        <v>152.95700934579438</v>
      </c>
      <c r="AB726" s="24">
        <v>152.93762376237623</v>
      </c>
      <c r="AC726" s="24">
        <v>152.98712871287128</v>
      </c>
      <c r="AF726" s="24">
        <v>7.0860000000000003</v>
      </c>
      <c r="AG726" s="24">
        <v>159.99368431983387</v>
      </c>
      <c r="AH726" s="24">
        <v>160.04300934579439</v>
      </c>
      <c r="AI726" s="24">
        <v>160.02362376237625</v>
      </c>
      <c r="AJ726" s="24">
        <v>160.07312871287129</v>
      </c>
      <c r="AK726" s="38">
        <v>-2.9939442542371353</v>
      </c>
      <c r="AL726" s="38">
        <v>-3.0119367076906656</v>
      </c>
    </row>
    <row r="727" spans="1:38" x14ac:dyDescent="0.15">
      <c r="A727" t="str">
        <v>U1588C-2-3</v>
      </c>
      <c r="B727">
        <v>94.98</v>
      </c>
      <c r="C727" t="str">
        <v>U1588A-17-7</v>
      </c>
      <c r="D727" s="31">
        <v>151.97</v>
      </c>
      <c r="E727" s="29">
        <v>105</v>
      </c>
      <c r="F727" s="29">
        <v>115</v>
      </c>
      <c r="G727" s="24">
        <v>153.02000000000001</v>
      </c>
      <c r="H727" s="24">
        <v>153.12</v>
      </c>
      <c r="I727" s="24">
        <v>153.02000000000001</v>
      </c>
      <c r="J727" s="24">
        <v>153.07</v>
      </c>
      <c r="K727" s="18">
        <v>0</v>
      </c>
      <c r="L727" s="18">
        <v>-5.0000000000011369E-2</v>
      </c>
      <c r="T727" t="str">
        <v>U1588A-17</v>
      </c>
      <c r="U727" s="24">
        <v>0.98650051921079951</v>
      </c>
      <c r="V727" s="24">
        <v>0.99009900990099009</v>
      </c>
      <c r="W727" s="29">
        <v>144.69999999999999</v>
      </c>
      <c r="X727" s="24">
        <v>8.3200000000000216</v>
      </c>
      <c r="Y727" s="24">
        <v>8.3700000000000045</v>
      </c>
      <c r="Z727" s="24">
        <v>152.90768431983386</v>
      </c>
      <c r="AA727" s="24">
        <v>152.95700934579438</v>
      </c>
      <c r="AB727" s="24">
        <v>152.93762376237623</v>
      </c>
      <c r="AC727" s="24">
        <v>152.98712871287128</v>
      </c>
      <c r="AF727" s="24">
        <v>7.0860000000000003</v>
      </c>
      <c r="AG727" s="24">
        <v>159.99368431983387</v>
      </c>
      <c r="AH727" s="24">
        <v>160.04300934579439</v>
      </c>
      <c r="AI727" s="24">
        <v>160.02362376237625</v>
      </c>
      <c r="AJ727" s="24">
        <v>160.07312871287129</v>
      </c>
      <c r="AK727" s="38">
        <v>-2.9939442542371353</v>
      </c>
      <c r="AL727" s="38">
        <v>-3.0119367076906656</v>
      </c>
    </row>
    <row r="728" spans="1:38" x14ac:dyDescent="0.15">
      <c r="A728" t="str">
        <v>U1588C-2-4</v>
      </c>
      <c r="B728">
        <v>96.48</v>
      </c>
      <c r="C728" t="str">
        <v>U1588A-17-7</v>
      </c>
      <c r="D728" s="31">
        <v>151.97</v>
      </c>
      <c r="E728" s="29">
        <v>105</v>
      </c>
      <c r="F728" s="29">
        <v>115</v>
      </c>
      <c r="G728" s="24">
        <v>153.02000000000001</v>
      </c>
      <c r="H728" s="24">
        <v>153.12</v>
      </c>
      <c r="I728" s="24">
        <v>153.02000000000001</v>
      </c>
      <c r="J728" s="24">
        <v>153.07</v>
      </c>
      <c r="K728" s="18">
        <v>0</v>
      </c>
      <c r="L728" s="18">
        <v>-5.0000000000011369E-2</v>
      </c>
      <c r="T728" t="str">
        <v>U1588A-17</v>
      </c>
      <c r="U728" s="24">
        <v>0.98650051921079951</v>
      </c>
      <c r="V728" s="24">
        <v>0.99009900990099009</v>
      </c>
      <c r="W728" s="29">
        <v>144.69999999999999</v>
      </c>
      <c r="X728" s="24">
        <v>8.3200000000000216</v>
      </c>
      <c r="Y728" s="24">
        <v>8.3700000000000045</v>
      </c>
      <c r="Z728" s="24">
        <v>152.90768431983386</v>
      </c>
      <c r="AA728" s="24">
        <v>152.95700934579438</v>
      </c>
      <c r="AB728" s="24">
        <v>152.93762376237623</v>
      </c>
      <c r="AC728" s="24">
        <v>152.98712871287128</v>
      </c>
      <c r="AF728" s="24">
        <v>7.0860000000000003</v>
      </c>
      <c r="AG728" s="24">
        <v>159.99368431983387</v>
      </c>
      <c r="AH728" s="24">
        <v>160.04300934579439</v>
      </c>
      <c r="AI728" s="24">
        <v>160.02362376237625</v>
      </c>
      <c r="AJ728" s="24">
        <v>160.07312871287129</v>
      </c>
      <c r="AK728" s="38">
        <v>-2.9939442542371353</v>
      </c>
      <c r="AL728" s="38">
        <v>-3.0119367076906656</v>
      </c>
    </row>
    <row r="729" spans="1:38" x14ac:dyDescent="0.15">
      <c r="A729" t="str">
        <v>U1588C-2-CC</v>
      </c>
      <c r="B729">
        <v>97.24</v>
      </c>
      <c r="C729" t="str">
        <v>U1588A-17-7</v>
      </c>
      <c r="D729" s="31">
        <v>151.97</v>
      </c>
      <c r="E729" s="29">
        <v>105</v>
      </c>
      <c r="F729" s="29">
        <v>115</v>
      </c>
      <c r="G729" s="24">
        <v>153.02000000000001</v>
      </c>
      <c r="H729" s="24">
        <v>153.12</v>
      </c>
      <c r="I729" s="24">
        <v>153.02000000000001</v>
      </c>
      <c r="J729" s="24">
        <v>153.07</v>
      </c>
      <c r="K729" s="18">
        <v>0</v>
      </c>
      <c r="L729" s="18">
        <v>-5.0000000000011369E-2</v>
      </c>
      <c r="T729" t="str">
        <v>U1588A-17</v>
      </c>
      <c r="U729" s="24">
        <v>0.98650051921079951</v>
      </c>
      <c r="V729" s="24">
        <v>0.99009900990099009</v>
      </c>
      <c r="W729" s="29">
        <v>144.69999999999999</v>
      </c>
      <c r="X729" s="24">
        <v>8.3200000000000216</v>
      </c>
      <c r="Y729" s="24">
        <v>8.3700000000000045</v>
      </c>
      <c r="Z729" s="24">
        <v>152.90768431983386</v>
      </c>
      <c r="AA729" s="24">
        <v>152.95700934579438</v>
      </c>
      <c r="AB729" s="24">
        <v>152.93762376237623</v>
      </c>
      <c r="AC729" s="24">
        <v>152.98712871287128</v>
      </c>
      <c r="AF729" s="24">
        <v>7.0860000000000003</v>
      </c>
      <c r="AG729" s="24">
        <v>159.99368431983387</v>
      </c>
      <c r="AH729" s="24">
        <v>160.04300934579439</v>
      </c>
      <c r="AI729" s="24">
        <v>160.02362376237625</v>
      </c>
      <c r="AJ729" s="24">
        <v>160.07312871287129</v>
      </c>
      <c r="AK729" s="38">
        <v>-2.9939442542371353</v>
      </c>
      <c r="AL729" s="38">
        <v>-3.0119367076906656</v>
      </c>
    </row>
    <row r="730" spans="1:38" x14ac:dyDescent="0.15">
      <c r="A730" t="str">
        <v>U1588C-3-1</v>
      </c>
      <c r="B730">
        <v>96.8</v>
      </c>
      <c r="C730" t="str">
        <v>U1588A-17-7</v>
      </c>
      <c r="D730" s="31">
        <v>151.97</v>
      </c>
      <c r="E730" s="29">
        <v>105</v>
      </c>
      <c r="F730" s="29">
        <v>115</v>
      </c>
      <c r="G730" s="24">
        <v>153.02000000000001</v>
      </c>
      <c r="H730" s="24">
        <v>153.12</v>
      </c>
      <c r="I730" s="24">
        <v>153.02000000000001</v>
      </c>
      <c r="J730" s="24">
        <v>153.07</v>
      </c>
      <c r="K730" s="18">
        <v>0</v>
      </c>
      <c r="L730" s="18">
        <v>-5.0000000000011369E-2</v>
      </c>
      <c r="T730" t="str">
        <v>U1588A-17</v>
      </c>
      <c r="U730" s="24">
        <v>0.98650051921079951</v>
      </c>
      <c r="V730" s="24">
        <v>0.99009900990099009</v>
      </c>
      <c r="W730" s="29">
        <v>144.69999999999999</v>
      </c>
      <c r="X730" s="24">
        <v>8.3200000000000216</v>
      </c>
      <c r="Y730" s="24">
        <v>8.3700000000000045</v>
      </c>
      <c r="Z730" s="24">
        <v>152.90768431983386</v>
      </c>
      <c r="AA730" s="24">
        <v>152.95700934579438</v>
      </c>
      <c r="AB730" s="24">
        <v>152.93762376237623</v>
      </c>
      <c r="AC730" s="24">
        <v>152.98712871287128</v>
      </c>
      <c r="AF730" s="24">
        <v>7.0860000000000003</v>
      </c>
      <c r="AG730" s="24">
        <v>159.99368431983387</v>
      </c>
      <c r="AH730" s="24">
        <v>160.04300934579439</v>
      </c>
      <c r="AI730" s="24">
        <v>160.02362376237625</v>
      </c>
      <c r="AJ730" s="24">
        <v>160.07312871287129</v>
      </c>
      <c r="AK730" s="38">
        <v>-2.9939442542371353</v>
      </c>
      <c r="AL730" s="38">
        <v>-3.0119367076906656</v>
      </c>
    </row>
    <row r="731" spans="1:38" x14ac:dyDescent="0.15">
      <c r="A731" t="str">
        <v>U1588C-3-2</v>
      </c>
      <c r="B731">
        <v>98.29</v>
      </c>
      <c r="C731" t="str">
        <v>U1588A-17-7</v>
      </c>
      <c r="D731" s="31">
        <v>151.97</v>
      </c>
      <c r="E731" s="29">
        <v>105</v>
      </c>
      <c r="F731" s="29">
        <v>115</v>
      </c>
      <c r="G731" s="24">
        <v>153.02000000000001</v>
      </c>
      <c r="H731" s="24">
        <v>153.12</v>
      </c>
      <c r="I731" s="24">
        <v>153.02000000000001</v>
      </c>
      <c r="J731" s="24">
        <v>153.07</v>
      </c>
      <c r="K731" s="18">
        <v>0</v>
      </c>
      <c r="L731" s="18">
        <v>-5.0000000000011369E-2</v>
      </c>
      <c r="T731" t="str">
        <v>U1588A-17</v>
      </c>
      <c r="U731" s="24">
        <v>0.98650051921079951</v>
      </c>
      <c r="V731" s="24">
        <v>0.99009900990099009</v>
      </c>
      <c r="W731" s="29">
        <v>144.69999999999999</v>
      </c>
      <c r="X731" s="24">
        <v>8.3200000000000216</v>
      </c>
      <c r="Y731" s="24">
        <v>8.3700000000000045</v>
      </c>
      <c r="Z731" s="24">
        <v>152.90768431983386</v>
      </c>
      <c r="AA731" s="24">
        <v>152.95700934579438</v>
      </c>
      <c r="AB731" s="24">
        <v>152.93762376237623</v>
      </c>
      <c r="AC731" s="24">
        <v>152.98712871287128</v>
      </c>
      <c r="AF731" s="24">
        <v>7.0860000000000003</v>
      </c>
      <c r="AG731" s="24">
        <v>159.99368431983387</v>
      </c>
      <c r="AH731" s="24">
        <v>160.04300934579439</v>
      </c>
      <c r="AI731" s="24">
        <v>160.02362376237625</v>
      </c>
      <c r="AJ731" s="24">
        <v>160.07312871287129</v>
      </c>
      <c r="AK731" s="38">
        <v>-2.9939442542371353</v>
      </c>
      <c r="AL731" s="38">
        <v>-3.0119367076906656</v>
      </c>
    </row>
    <row r="732" spans="1:38" x14ac:dyDescent="0.15">
      <c r="A732" t="str">
        <v>U1588C-3-3</v>
      </c>
      <c r="B732">
        <v>99.79</v>
      </c>
      <c r="C732" t="str">
        <v>U1588A-17-7</v>
      </c>
      <c r="D732" s="31">
        <v>151.97</v>
      </c>
      <c r="E732" s="29">
        <v>105</v>
      </c>
      <c r="F732" s="29">
        <v>115</v>
      </c>
      <c r="G732" s="24">
        <v>153.02000000000001</v>
      </c>
      <c r="H732" s="24">
        <v>153.12</v>
      </c>
      <c r="I732" s="24">
        <v>153.02000000000001</v>
      </c>
      <c r="J732" s="24">
        <v>153.07</v>
      </c>
      <c r="K732" s="18">
        <v>0</v>
      </c>
      <c r="L732" s="18">
        <v>-5.0000000000011369E-2</v>
      </c>
      <c r="T732" t="str">
        <v>U1588A-17</v>
      </c>
      <c r="U732" s="24">
        <v>0.98650051921079951</v>
      </c>
      <c r="V732" s="24">
        <v>0.99009900990099009</v>
      </c>
      <c r="W732" s="29">
        <v>144.69999999999999</v>
      </c>
      <c r="X732" s="24">
        <v>8.3200000000000216</v>
      </c>
      <c r="Y732" s="24">
        <v>8.3700000000000045</v>
      </c>
      <c r="Z732" s="24">
        <v>152.90768431983386</v>
      </c>
      <c r="AA732" s="24">
        <v>152.95700934579438</v>
      </c>
      <c r="AB732" s="24">
        <v>152.93762376237623</v>
      </c>
      <c r="AC732" s="24">
        <v>152.98712871287128</v>
      </c>
      <c r="AF732" s="24">
        <v>7.0860000000000003</v>
      </c>
      <c r="AG732" s="24">
        <v>159.99368431983387</v>
      </c>
      <c r="AH732" s="24">
        <v>160.04300934579439</v>
      </c>
      <c r="AI732" s="24">
        <v>160.02362376237625</v>
      </c>
      <c r="AJ732" s="24">
        <v>160.07312871287129</v>
      </c>
      <c r="AK732" s="38">
        <v>-2.9939442542371353</v>
      </c>
      <c r="AL732" s="38">
        <v>-3.0119367076906656</v>
      </c>
    </row>
    <row r="733" spans="1:38" x14ac:dyDescent="0.15">
      <c r="A733" t="str">
        <v>U1588C-3-4</v>
      </c>
      <c r="B733">
        <v>101.29</v>
      </c>
      <c r="C733" t="str">
        <v>U1588A-17-7</v>
      </c>
      <c r="D733" s="31">
        <v>151.97</v>
      </c>
      <c r="E733" s="29">
        <v>105</v>
      </c>
      <c r="F733" s="29">
        <v>115</v>
      </c>
      <c r="G733" s="24">
        <v>153.02000000000001</v>
      </c>
      <c r="H733" s="24">
        <v>153.12</v>
      </c>
      <c r="I733" s="24">
        <v>153.02000000000001</v>
      </c>
      <c r="J733" s="24">
        <v>153.07</v>
      </c>
      <c r="K733" s="18">
        <v>0</v>
      </c>
      <c r="L733" s="18">
        <v>-5.0000000000011369E-2</v>
      </c>
      <c r="T733" t="str">
        <v>U1588A-17</v>
      </c>
      <c r="U733" s="24">
        <v>0.98650051921079951</v>
      </c>
      <c r="V733" s="24">
        <v>0.99009900990099009</v>
      </c>
      <c r="W733" s="29">
        <v>144.69999999999999</v>
      </c>
      <c r="X733" s="24">
        <v>8.3200000000000216</v>
      </c>
      <c r="Y733" s="24">
        <v>8.3700000000000045</v>
      </c>
      <c r="Z733" s="24">
        <v>152.90768431983386</v>
      </c>
      <c r="AA733" s="24">
        <v>152.95700934579438</v>
      </c>
      <c r="AB733" s="24">
        <v>152.93762376237623</v>
      </c>
      <c r="AC733" s="24">
        <v>152.98712871287128</v>
      </c>
      <c r="AF733" s="24">
        <v>7.0860000000000003</v>
      </c>
      <c r="AG733" s="24">
        <v>159.99368431983387</v>
      </c>
      <c r="AH733" s="24">
        <v>160.04300934579439</v>
      </c>
      <c r="AI733" s="24">
        <v>160.02362376237625</v>
      </c>
      <c r="AJ733" s="24">
        <v>160.07312871287129</v>
      </c>
      <c r="AK733" s="38">
        <v>-2.9939442542371353</v>
      </c>
      <c r="AL733" s="38">
        <v>-3.0119367076906656</v>
      </c>
    </row>
    <row r="734" spans="1:38" x14ac:dyDescent="0.15">
      <c r="A734" t="str">
        <v>U1588C-3-CC</v>
      </c>
      <c r="B734">
        <v>102.52</v>
      </c>
      <c r="C734" t="str">
        <v>U1588A-17-7</v>
      </c>
      <c r="D734" s="31">
        <v>151.97</v>
      </c>
      <c r="E734" s="29">
        <v>105</v>
      </c>
      <c r="F734" s="29">
        <v>115</v>
      </c>
      <c r="G734" s="24">
        <v>153.02000000000001</v>
      </c>
      <c r="H734" s="24">
        <v>153.12</v>
      </c>
      <c r="I734" s="24">
        <v>153.02000000000001</v>
      </c>
      <c r="J734" s="24">
        <v>153.12</v>
      </c>
      <c r="K734" s="18">
        <v>0</v>
      </c>
      <c r="L734" s="18">
        <v>0</v>
      </c>
      <c r="T734" t="str">
        <v>U1588A-17</v>
      </c>
      <c r="U734" s="24">
        <v>0.98650051921079951</v>
      </c>
      <c r="V734" s="24">
        <v>0.99009900990099009</v>
      </c>
      <c r="W734" s="29">
        <v>144.69999999999999</v>
      </c>
      <c r="X734" s="24">
        <v>8.3200000000000216</v>
      </c>
      <c r="Y734" s="24">
        <v>8.4200000000000159</v>
      </c>
      <c r="Z734" s="24">
        <v>152.90768431983386</v>
      </c>
      <c r="AA734" s="24">
        <v>153.00633437175495</v>
      </c>
      <c r="AB734" s="24">
        <v>152.93762376237623</v>
      </c>
      <c r="AC734" s="24">
        <v>153.03663366336633</v>
      </c>
      <c r="AF734" s="24">
        <v>7.0860000000000003</v>
      </c>
      <c r="AG734" s="24">
        <v>159.99368431983387</v>
      </c>
      <c r="AH734" s="24">
        <v>160.09233437175496</v>
      </c>
      <c r="AI734" s="24">
        <v>160.02362376237625</v>
      </c>
      <c r="AJ734" s="24">
        <v>160.12263366336634</v>
      </c>
      <c r="AK734" s="38">
        <v>-2.9939442542371353</v>
      </c>
      <c r="AL734" s="38">
        <v>-3.0299291611385115</v>
      </c>
    </row>
    <row r="735" spans="1:38" x14ac:dyDescent="0.15">
      <c r="A735" t="str">
        <v>U1588C-4-1</v>
      </c>
      <c r="B735">
        <v>101.7</v>
      </c>
      <c r="C735" t="str">
        <v>U1588A-17-7</v>
      </c>
      <c r="D735" s="31">
        <v>151.97</v>
      </c>
      <c r="E735" s="29">
        <v>105</v>
      </c>
      <c r="F735" s="29">
        <v>115</v>
      </c>
      <c r="G735" s="24">
        <v>153.02000000000001</v>
      </c>
      <c r="H735" s="24">
        <v>153.12</v>
      </c>
      <c r="I735" s="24">
        <v>153.02000000000001</v>
      </c>
      <c r="J735" s="24">
        <v>153.07</v>
      </c>
      <c r="K735" s="18">
        <v>0</v>
      </c>
      <c r="L735" s="18">
        <v>-5.0000000000011369E-2</v>
      </c>
      <c r="T735" t="str">
        <v>U1588A-17</v>
      </c>
      <c r="U735" s="24">
        <v>0.98650051921079951</v>
      </c>
      <c r="V735" s="24">
        <v>0.99009900990099009</v>
      </c>
      <c r="W735" s="29">
        <v>144.69999999999999</v>
      </c>
      <c r="X735" s="24">
        <v>8.3200000000000216</v>
      </c>
      <c r="Y735" s="24">
        <v>8.3700000000000045</v>
      </c>
      <c r="Z735" s="24">
        <v>152.90768431983386</v>
      </c>
      <c r="AA735" s="24">
        <v>152.95700934579438</v>
      </c>
      <c r="AB735" s="24">
        <v>152.93762376237623</v>
      </c>
      <c r="AC735" s="24">
        <v>152.98712871287128</v>
      </c>
      <c r="AF735" s="24">
        <v>7.0860000000000003</v>
      </c>
      <c r="AG735" s="24">
        <v>159.99368431983387</v>
      </c>
      <c r="AH735" s="24">
        <v>160.04300934579439</v>
      </c>
      <c r="AI735" s="24">
        <v>160.02362376237625</v>
      </c>
      <c r="AJ735" s="24">
        <v>160.07312871287129</v>
      </c>
      <c r="AK735" s="38">
        <v>-2.9939442542371353</v>
      </c>
      <c r="AL735" s="38">
        <v>-3.0119367076906656</v>
      </c>
    </row>
    <row r="736" spans="1:38" x14ac:dyDescent="0.15">
      <c r="A736" t="str">
        <v>U1588C-4-2</v>
      </c>
      <c r="B736">
        <v>103.2</v>
      </c>
      <c r="C736" t="str">
        <v>U1588A-17-8</v>
      </c>
      <c r="D736" s="31">
        <v>153.12</v>
      </c>
      <c r="E736" s="29">
        <v>0</v>
      </c>
      <c r="F736" s="29">
        <v>5</v>
      </c>
      <c r="G736" s="24">
        <v>153.12</v>
      </c>
      <c r="H736" s="24">
        <v>153.17000000000002</v>
      </c>
      <c r="I736" s="24">
        <v>153.12</v>
      </c>
      <c r="J736" s="24">
        <v>153.16999999999999</v>
      </c>
      <c r="K736" s="18">
        <v>0</v>
      </c>
      <c r="L736" s="18">
        <v>-2.8421709430404007E-14</v>
      </c>
      <c r="T736" t="str">
        <v>U1588A-17</v>
      </c>
      <c r="U736" s="24">
        <v>0.98650051921079951</v>
      </c>
      <c r="V736" s="24">
        <v>0.99009900990099009</v>
      </c>
      <c r="W736" s="29">
        <v>144.69999999999999</v>
      </c>
      <c r="X736" s="24">
        <v>8.4200000000000159</v>
      </c>
      <c r="Y736" s="24">
        <v>8.4699999999999989</v>
      </c>
      <c r="Z736" s="24">
        <v>153.00633437175495</v>
      </c>
      <c r="AA736" s="24">
        <v>153.05565939771546</v>
      </c>
      <c r="AB736" s="24">
        <v>153.03663366336633</v>
      </c>
      <c r="AC736" s="24">
        <v>153.08613861386138</v>
      </c>
      <c r="AF736" s="24">
        <v>7.0860000000000003</v>
      </c>
      <c r="AG736" s="24">
        <v>160.09233437175496</v>
      </c>
      <c r="AH736" s="24">
        <v>160.14165939771547</v>
      </c>
      <c r="AI736" s="24">
        <v>160.12263366336634</v>
      </c>
      <c r="AJ736" s="24">
        <v>160.17213861386139</v>
      </c>
      <c r="AK736" s="38">
        <v>-3.0299291611385115</v>
      </c>
      <c r="AL736" s="38">
        <v>-3.0479216145920418</v>
      </c>
    </row>
    <row r="737" spans="1:38" x14ac:dyDescent="0.15">
      <c r="A737" t="str">
        <v>U1588C-4-3</v>
      </c>
      <c r="B737">
        <v>104.7</v>
      </c>
      <c r="C737" t="str">
        <v>U1588A-17-8</v>
      </c>
      <c r="D737" s="31">
        <v>153.12</v>
      </c>
      <c r="E737" s="29">
        <v>54</v>
      </c>
      <c r="F737" s="29">
        <v>54</v>
      </c>
      <c r="G737" s="24">
        <v>153.66</v>
      </c>
      <c r="H737" s="24">
        <v>153.66</v>
      </c>
      <c r="I737" s="24">
        <v>153.66</v>
      </c>
      <c r="J737" s="24">
        <v>153.66</v>
      </c>
      <c r="K737" s="18">
        <v>0</v>
      </c>
      <c r="L737" s="18">
        <v>0</v>
      </c>
      <c r="T737" t="str">
        <v>U1588A-17</v>
      </c>
      <c r="U737" s="24">
        <v>0.98650051921079951</v>
      </c>
      <c r="V737" s="24">
        <v>0.99009900990099009</v>
      </c>
      <c r="W737" s="29">
        <v>144.69999999999999</v>
      </c>
      <c r="X737" s="24">
        <v>8.960000000000008</v>
      </c>
      <c r="Y737" s="24">
        <v>8.960000000000008</v>
      </c>
      <c r="Z737" s="24">
        <v>153.53904465212875</v>
      </c>
      <c r="AA737" s="24">
        <v>153.53904465212875</v>
      </c>
      <c r="AB737" s="24">
        <v>153.57128712871287</v>
      </c>
      <c r="AC737" s="24">
        <v>153.57128712871287</v>
      </c>
      <c r="AF737" s="24">
        <v>7.0860000000000003</v>
      </c>
      <c r="AG737" s="24">
        <v>160.62504465212876</v>
      </c>
      <c r="AH737" s="24">
        <v>160.62504465212876</v>
      </c>
      <c r="AI737" s="24">
        <v>160.65728712871288</v>
      </c>
      <c r="AJ737" s="24">
        <v>160.65728712871288</v>
      </c>
      <c r="AK737" s="38">
        <v>-3.2242476584116275</v>
      </c>
      <c r="AL737" s="38">
        <v>-3.2242476584116275</v>
      </c>
    </row>
    <row r="738" spans="1:38" x14ac:dyDescent="0.15">
      <c r="A738" t="str">
        <v>U1588C-4-4</v>
      </c>
      <c r="B738">
        <v>106.2</v>
      </c>
      <c r="C738" t="str">
        <v>U1588A-17-CC</v>
      </c>
      <c r="D738" s="31">
        <v>154</v>
      </c>
      <c r="E738" s="29">
        <v>26</v>
      </c>
      <c r="F738" s="29">
        <v>33</v>
      </c>
      <c r="G738" s="24">
        <v>154.26</v>
      </c>
      <c r="H738" s="24">
        <v>154.33000000000001</v>
      </c>
      <c r="I738" s="24">
        <v>154.26</v>
      </c>
      <c r="J738" s="24">
        <v>154.33000000000001</v>
      </c>
      <c r="K738" s="18">
        <v>0</v>
      </c>
      <c r="L738" s="18">
        <v>0</v>
      </c>
      <c r="T738" t="str">
        <v>U1588A-17</v>
      </c>
      <c r="U738" s="24">
        <v>0.98650051921079951</v>
      </c>
      <c r="V738" s="24">
        <v>0.99009900990099009</v>
      </c>
      <c r="W738" s="29">
        <v>144.69999999999999</v>
      </c>
      <c r="X738" s="24">
        <v>9.5600000000000023</v>
      </c>
      <c r="Y738" s="24">
        <v>9.6300000000000239</v>
      </c>
      <c r="Z738" s="24">
        <v>154.13094496365522</v>
      </c>
      <c r="AA738" s="24">
        <v>154.20000000000002</v>
      </c>
      <c r="AB738" s="24">
        <v>154.16534653465345</v>
      </c>
      <c r="AC738" s="24">
        <v>154.23465346534655</v>
      </c>
      <c r="AF738" s="24">
        <v>7.0860000000000003</v>
      </c>
      <c r="AG738" s="24">
        <v>161.21694496365524</v>
      </c>
      <c r="AH738" s="24">
        <v>161.28600000000003</v>
      </c>
      <c r="AI738" s="24">
        <v>161.25134653465346</v>
      </c>
      <c r="AJ738" s="24">
        <v>161.32065346534657</v>
      </c>
      <c r="AK738" s="38">
        <v>-3.4401570998227271</v>
      </c>
      <c r="AL738" s="38">
        <v>-3.4653465346536905</v>
      </c>
    </row>
    <row r="739" spans="1:38" x14ac:dyDescent="0.15">
      <c r="A739" t="str">
        <v>U1588C-4-5</v>
      </c>
      <c r="B739">
        <v>107.7</v>
      </c>
      <c r="C739" t="str">
        <v>U1588A-17-CC</v>
      </c>
      <c r="D739" s="31">
        <v>154</v>
      </c>
      <c r="E739" s="29">
        <v>26</v>
      </c>
      <c r="F739" s="29">
        <v>33</v>
      </c>
      <c r="G739" s="24">
        <v>154.26</v>
      </c>
      <c r="H739" s="24">
        <v>154.33000000000001</v>
      </c>
      <c r="I739" s="24">
        <v>154.26</v>
      </c>
      <c r="J739" s="24">
        <v>154.33000000000001</v>
      </c>
      <c r="K739" s="18">
        <v>0</v>
      </c>
      <c r="L739" s="18">
        <v>0</v>
      </c>
      <c r="T739" t="str">
        <v>U1588A-17</v>
      </c>
      <c r="U739" s="24">
        <v>0.98650051921079951</v>
      </c>
      <c r="V739" s="24">
        <v>0.99009900990099009</v>
      </c>
      <c r="W739" s="29">
        <v>144.69999999999999</v>
      </c>
      <c r="X739" s="24">
        <v>9.5600000000000023</v>
      </c>
      <c r="Y739" s="24">
        <v>9.6300000000000239</v>
      </c>
      <c r="Z739" s="24">
        <v>154.13094496365522</v>
      </c>
      <c r="AA739" s="24">
        <v>154.20000000000002</v>
      </c>
      <c r="AB739" s="24">
        <v>154.16534653465345</v>
      </c>
      <c r="AC739" s="24">
        <v>154.23465346534655</v>
      </c>
      <c r="AF739" s="24">
        <v>7.0860000000000003</v>
      </c>
      <c r="AG739" s="24">
        <v>161.21694496365524</v>
      </c>
      <c r="AH739" s="24">
        <v>161.28600000000003</v>
      </c>
      <c r="AI739" s="24">
        <v>161.25134653465346</v>
      </c>
      <c r="AJ739" s="24">
        <v>161.32065346534657</v>
      </c>
      <c r="AK739" s="38">
        <v>-3.4401570998227271</v>
      </c>
      <c r="AL739" s="38">
        <v>-3.4653465346536905</v>
      </c>
    </row>
    <row r="740" spans="1:38" x14ac:dyDescent="0.15">
      <c r="A740" t="str">
        <v>U1588C-4-6</v>
      </c>
      <c r="B740">
        <v>109.2</v>
      </c>
      <c r="C740" t="str">
        <v>U1588A-17-CC</v>
      </c>
      <c r="D740" s="31">
        <v>154</v>
      </c>
      <c r="E740" s="29">
        <v>26</v>
      </c>
      <c r="F740" s="29">
        <v>33</v>
      </c>
      <c r="G740" s="24">
        <v>154.26</v>
      </c>
      <c r="H740" s="24">
        <v>154.33000000000001</v>
      </c>
      <c r="I740" s="24">
        <v>154.26</v>
      </c>
      <c r="J740" s="24">
        <v>154.33000000000001</v>
      </c>
      <c r="K740" s="18">
        <v>0</v>
      </c>
      <c r="L740" s="18">
        <v>0</v>
      </c>
      <c r="T740" t="str">
        <v>U1588A-17</v>
      </c>
      <c r="U740" s="24">
        <v>0.98650051921079951</v>
      </c>
      <c r="V740" s="24">
        <v>0.99009900990099009</v>
      </c>
      <c r="W740" s="29">
        <v>144.69999999999999</v>
      </c>
      <c r="X740" s="24">
        <v>9.5600000000000023</v>
      </c>
      <c r="Y740" s="24">
        <v>9.6300000000000239</v>
      </c>
      <c r="Z740" s="24">
        <v>154.13094496365522</v>
      </c>
      <c r="AA740" s="24">
        <v>154.20000000000002</v>
      </c>
      <c r="AB740" s="24">
        <v>154.16534653465345</v>
      </c>
      <c r="AC740" s="24">
        <v>154.23465346534655</v>
      </c>
      <c r="AF740" s="24">
        <v>7.0860000000000003</v>
      </c>
      <c r="AG740" s="24">
        <v>161.21694496365524</v>
      </c>
      <c r="AH740" s="24">
        <v>161.28600000000003</v>
      </c>
      <c r="AI740" s="24">
        <v>161.25134653465346</v>
      </c>
      <c r="AJ740" s="24">
        <v>161.32065346534657</v>
      </c>
      <c r="AK740" s="38">
        <v>-3.4401570998227271</v>
      </c>
      <c r="AL740" s="38">
        <v>-3.4653465346536905</v>
      </c>
    </row>
    <row r="741" spans="1:38" x14ac:dyDescent="0.15">
      <c r="A741" t="str">
        <v>U1588C-4-CC</v>
      </c>
      <c r="B741">
        <v>110.15</v>
      </c>
      <c r="C741" t="str">
        <v>U1588A-17-CC</v>
      </c>
      <c r="D741" s="31">
        <v>154</v>
      </c>
      <c r="E741" s="29">
        <v>26</v>
      </c>
      <c r="F741" s="29">
        <v>33</v>
      </c>
      <c r="G741" s="24">
        <v>154.26</v>
      </c>
      <c r="H741" s="24">
        <v>154.33000000000001</v>
      </c>
      <c r="I741" s="24">
        <v>154.26</v>
      </c>
      <c r="J741" s="24">
        <v>154.33000000000001</v>
      </c>
      <c r="K741" s="18">
        <v>0</v>
      </c>
      <c r="L741" s="18">
        <v>0</v>
      </c>
      <c r="T741" t="str">
        <v>U1588A-17</v>
      </c>
      <c r="U741" s="24">
        <v>0.98650051921079951</v>
      </c>
      <c r="V741" s="24">
        <v>0.99009900990099009</v>
      </c>
      <c r="W741" s="29">
        <v>144.69999999999999</v>
      </c>
      <c r="X741" s="24">
        <v>9.5600000000000023</v>
      </c>
      <c r="Y741" s="24">
        <v>9.6300000000000239</v>
      </c>
      <c r="Z741" s="24">
        <v>154.13094496365522</v>
      </c>
      <c r="AA741" s="24">
        <v>154.20000000000002</v>
      </c>
      <c r="AB741" s="24">
        <v>154.16534653465345</v>
      </c>
      <c r="AC741" s="24">
        <v>154.23465346534655</v>
      </c>
      <c r="AF741" s="24">
        <v>7.0860000000000003</v>
      </c>
      <c r="AG741" s="24">
        <v>161.21694496365524</v>
      </c>
      <c r="AH741" s="24">
        <v>161.28600000000003</v>
      </c>
      <c r="AI741" s="24">
        <v>161.25134653465346</v>
      </c>
      <c r="AJ741" s="24">
        <v>161.32065346534657</v>
      </c>
      <c r="AK741" s="38">
        <v>-3.4401570998227271</v>
      </c>
      <c r="AL741" s="38">
        <v>-3.4653465346536905</v>
      </c>
    </row>
    <row r="742" spans="1:38" x14ac:dyDescent="0.15">
      <c r="A742" t="str">
        <v>U1588C-5-1</v>
      </c>
      <c r="B742">
        <v>107.7</v>
      </c>
      <c r="C742" t="str">
        <v>U1588A-17-CC</v>
      </c>
      <c r="D742" s="31">
        <v>154</v>
      </c>
      <c r="E742" s="29">
        <v>26</v>
      </c>
      <c r="F742" s="29">
        <v>33</v>
      </c>
      <c r="G742" s="24">
        <v>154.26</v>
      </c>
      <c r="H742" s="24">
        <v>154.33000000000001</v>
      </c>
      <c r="I742" s="24">
        <v>154.26</v>
      </c>
      <c r="J742" s="24">
        <v>154.33000000000001</v>
      </c>
      <c r="K742" s="18">
        <v>0</v>
      </c>
      <c r="L742" s="18">
        <v>0</v>
      </c>
      <c r="T742" t="str">
        <v>U1588A-17</v>
      </c>
      <c r="U742" s="24">
        <v>0.98650051921079951</v>
      </c>
      <c r="V742" s="24">
        <v>0.99009900990099009</v>
      </c>
      <c r="W742" s="29">
        <v>144.69999999999999</v>
      </c>
      <c r="X742" s="24">
        <v>9.5600000000000023</v>
      </c>
      <c r="Y742" s="24">
        <v>9.6300000000000239</v>
      </c>
      <c r="Z742" s="24">
        <v>154.13094496365522</v>
      </c>
      <c r="AA742" s="24">
        <v>154.20000000000002</v>
      </c>
      <c r="AB742" s="24">
        <v>154.16534653465345</v>
      </c>
      <c r="AC742" s="24">
        <v>154.23465346534655</v>
      </c>
      <c r="AF742" s="24">
        <v>7.0860000000000003</v>
      </c>
      <c r="AG742" s="24">
        <v>161.21694496365524</v>
      </c>
      <c r="AH742" s="24">
        <v>161.28600000000003</v>
      </c>
      <c r="AI742" s="24">
        <v>161.25134653465346</v>
      </c>
      <c r="AJ742" s="24">
        <v>161.32065346534657</v>
      </c>
      <c r="AK742" s="38">
        <v>-3.4401570998227271</v>
      </c>
      <c r="AL742" s="38">
        <v>-3.4653465346536905</v>
      </c>
    </row>
    <row r="743" spans="1:38" x14ac:dyDescent="0.15">
      <c r="A743" t="str">
        <v>U1588C-5-2</v>
      </c>
      <c r="B743">
        <v>109.19</v>
      </c>
      <c r="C743" t="str">
        <v>U1588A-17-CC</v>
      </c>
      <c r="D743" s="31">
        <v>154</v>
      </c>
      <c r="E743" s="29">
        <v>26</v>
      </c>
      <c r="F743" s="29">
        <v>33</v>
      </c>
      <c r="G743" s="24">
        <v>154.26</v>
      </c>
      <c r="H743" s="24">
        <v>154.33000000000001</v>
      </c>
      <c r="I743" s="24">
        <v>154.26</v>
      </c>
      <c r="J743" s="24">
        <v>154.33000000000001</v>
      </c>
      <c r="K743" s="18">
        <v>0</v>
      </c>
      <c r="L743" s="18">
        <v>0</v>
      </c>
      <c r="T743" t="str">
        <v>U1588A-17</v>
      </c>
      <c r="U743" s="24">
        <v>0.98650051921079951</v>
      </c>
      <c r="V743" s="24">
        <v>0.99009900990099009</v>
      </c>
      <c r="W743" s="29">
        <v>144.69999999999999</v>
      </c>
      <c r="X743" s="24">
        <v>9.5600000000000023</v>
      </c>
      <c r="Y743" s="24">
        <v>9.6300000000000239</v>
      </c>
      <c r="Z743" s="24">
        <v>154.13094496365522</v>
      </c>
      <c r="AA743" s="24">
        <v>154.20000000000002</v>
      </c>
      <c r="AB743" s="24">
        <v>154.16534653465345</v>
      </c>
      <c r="AC743" s="24">
        <v>154.23465346534655</v>
      </c>
      <c r="AF743" s="24">
        <v>7.0860000000000003</v>
      </c>
      <c r="AG743" s="24">
        <v>161.21694496365524</v>
      </c>
      <c r="AH743" s="24">
        <v>161.28600000000003</v>
      </c>
      <c r="AI743" s="24">
        <v>161.25134653465346</v>
      </c>
      <c r="AJ743" s="24">
        <v>161.32065346534657</v>
      </c>
      <c r="AK743" s="38">
        <v>-3.4401570998227271</v>
      </c>
      <c r="AL743" s="38">
        <v>-3.4653465346536905</v>
      </c>
    </row>
    <row r="744" spans="1:38" x14ac:dyDescent="0.15">
      <c r="A744" t="str">
        <v>U1588C-5-3</v>
      </c>
      <c r="B744">
        <v>110.68</v>
      </c>
      <c r="C744" t="str">
        <v>U1588A-17-CC</v>
      </c>
      <c r="D744" s="31">
        <v>154</v>
      </c>
      <c r="E744" s="29">
        <v>26</v>
      </c>
      <c r="F744" s="29">
        <v>33</v>
      </c>
      <c r="G744" s="24">
        <v>154.26</v>
      </c>
      <c r="H744" s="24">
        <v>154.33000000000001</v>
      </c>
      <c r="I744" s="24">
        <v>154.26</v>
      </c>
      <c r="J744" s="24">
        <v>154.33000000000001</v>
      </c>
      <c r="K744" s="18">
        <v>0</v>
      </c>
      <c r="L744" s="18">
        <v>0</v>
      </c>
      <c r="T744" t="str">
        <v>U1588A-17</v>
      </c>
      <c r="U744" s="24">
        <v>0.98650051921079951</v>
      </c>
      <c r="V744" s="24">
        <v>0.99009900990099009</v>
      </c>
      <c r="W744" s="29">
        <v>144.69999999999999</v>
      </c>
      <c r="X744" s="24">
        <v>9.5600000000000023</v>
      </c>
      <c r="Y744" s="24">
        <v>9.6300000000000239</v>
      </c>
      <c r="Z744" s="24">
        <v>154.13094496365522</v>
      </c>
      <c r="AA744" s="24">
        <v>154.20000000000002</v>
      </c>
      <c r="AB744" s="24">
        <v>154.16534653465345</v>
      </c>
      <c r="AC744" s="24">
        <v>154.23465346534655</v>
      </c>
      <c r="AF744" s="24">
        <v>7.0860000000000003</v>
      </c>
      <c r="AG744" s="24">
        <v>161.21694496365524</v>
      </c>
      <c r="AH744" s="24">
        <v>161.28600000000003</v>
      </c>
      <c r="AI744" s="24">
        <v>161.25134653465346</v>
      </c>
      <c r="AJ744" s="24">
        <v>161.32065346534657</v>
      </c>
      <c r="AK744" s="38">
        <v>-3.4401570998227271</v>
      </c>
      <c r="AL744" s="38">
        <v>-3.4653465346536905</v>
      </c>
    </row>
    <row r="745" spans="1:38" x14ac:dyDescent="0.15">
      <c r="A745" t="str">
        <v>U1588C-5-4</v>
      </c>
      <c r="B745">
        <v>112.19</v>
      </c>
      <c r="C745" t="str">
        <v>U1588A-17-CC</v>
      </c>
      <c r="D745" s="31">
        <v>154</v>
      </c>
      <c r="E745" s="29">
        <v>26</v>
      </c>
      <c r="F745" s="29">
        <v>33</v>
      </c>
      <c r="G745" s="24">
        <v>154.26</v>
      </c>
      <c r="H745" s="24">
        <v>154.33000000000001</v>
      </c>
      <c r="I745" s="24">
        <v>154.26</v>
      </c>
      <c r="J745" s="24">
        <v>154.33000000000001</v>
      </c>
      <c r="K745" s="18">
        <v>0</v>
      </c>
      <c r="L745" s="18">
        <v>0</v>
      </c>
      <c r="T745" t="str">
        <v>U1588A-17</v>
      </c>
      <c r="U745" s="24">
        <v>0.98650051921079951</v>
      </c>
      <c r="V745" s="24">
        <v>0.99009900990099009</v>
      </c>
      <c r="W745" s="29">
        <v>144.69999999999999</v>
      </c>
      <c r="X745" s="24">
        <v>9.5600000000000023</v>
      </c>
      <c r="Y745" s="24">
        <v>9.6300000000000239</v>
      </c>
      <c r="Z745" s="24">
        <v>154.13094496365522</v>
      </c>
      <c r="AA745" s="24">
        <v>154.20000000000002</v>
      </c>
      <c r="AB745" s="24">
        <v>154.16534653465345</v>
      </c>
      <c r="AC745" s="24">
        <v>154.23465346534655</v>
      </c>
      <c r="AF745" s="24">
        <v>7.0860000000000003</v>
      </c>
      <c r="AG745" s="24">
        <v>161.21694496365524</v>
      </c>
      <c r="AH745" s="24">
        <v>161.28600000000003</v>
      </c>
      <c r="AI745" s="24">
        <v>161.25134653465346</v>
      </c>
      <c r="AJ745" s="24">
        <v>161.32065346534657</v>
      </c>
      <c r="AK745" s="38">
        <v>-3.4401570998227271</v>
      </c>
      <c r="AL745" s="38">
        <v>-3.4653465346536905</v>
      </c>
    </row>
    <row r="746" spans="1:38" x14ac:dyDescent="0.15">
      <c r="A746" t="str">
        <v>U1588C-5-CC</v>
      </c>
      <c r="B746">
        <v>113.4</v>
      </c>
      <c r="C746" t="str">
        <v>U1588A-17-CC</v>
      </c>
      <c r="D746" s="31">
        <v>154</v>
      </c>
      <c r="E746" s="29">
        <v>26</v>
      </c>
      <c r="F746" s="29">
        <v>33</v>
      </c>
      <c r="G746" s="24">
        <v>154.26</v>
      </c>
      <c r="H746" s="24">
        <v>154.33000000000001</v>
      </c>
      <c r="I746" s="24">
        <v>154.26</v>
      </c>
      <c r="J746" s="24">
        <v>154.33000000000001</v>
      </c>
      <c r="K746" s="18">
        <v>0</v>
      </c>
      <c r="L746" s="18">
        <v>0</v>
      </c>
      <c r="T746" t="str">
        <v>U1588A-17</v>
      </c>
      <c r="U746" s="24">
        <v>0.98650051921079951</v>
      </c>
      <c r="V746" s="24">
        <v>0.99009900990099009</v>
      </c>
      <c r="W746" s="29">
        <v>144.69999999999999</v>
      </c>
      <c r="X746" s="24">
        <v>9.5600000000000023</v>
      </c>
      <c r="Y746" s="24">
        <v>9.6300000000000239</v>
      </c>
      <c r="Z746" s="24">
        <v>154.13094496365522</v>
      </c>
      <c r="AA746" s="24">
        <v>154.20000000000002</v>
      </c>
      <c r="AB746" s="24">
        <v>154.16534653465345</v>
      </c>
      <c r="AC746" s="24">
        <v>154.23465346534655</v>
      </c>
      <c r="AF746" s="24">
        <v>7.0860000000000003</v>
      </c>
      <c r="AG746" s="24">
        <v>161.21694496365524</v>
      </c>
      <c r="AH746" s="24">
        <v>161.28600000000003</v>
      </c>
      <c r="AI746" s="24">
        <v>161.25134653465346</v>
      </c>
      <c r="AJ746" s="24">
        <v>161.32065346534657</v>
      </c>
      <c r="AK746" s="38">
        <v>-3.4401570998227271</v>
      </c>
      <c r="AL746" s="38">
        <v>-3.4653465346536905</v>
      </c>
    </row>
    <row r="747" spans="1:38" x14ac:dyDescent="0.15">
      <c r="A747" t="str">
        <v>U1588C-6-1</v>
      </c>
      <c r="B747">
        <v>112.5</v>
      </c>
      <c r="C747" t="str">
        <v>U1588A-17-CC</v>
      </c>
      <c r="D747" s="31">
        <v>154</v>
      </c>
      <c r="E747" s="29">
        <v>26</v>
      </c>
      <c r="F747" s="29">
        <v>33</v>
      </c>
      <c r="G747" s="24">
        <v>154.26</v>
      </c>
      <c r="H747" s="24">
        <v>154.33000000000001</v>
      </c>
      <c r="I747" s="24">
        <v>154.26</v>
      </c>
      <c r="J747" s="24">
        <v>154.33000000000001</v>
      </c>
      <c r="K747" s="18">
        <v>0</v>
      </c>
      <c r="L747" s="18">
        <v>0</v>
      </c>
      <c r="T747" t="str">
        <v>U1588A-17</v>
      </c>
      <c r="U747" s="24">
        <v>0.98650051921079951</v>
      </c>
      <c r="V747" s="24">
        <v>0.99009900990099009</v>
      </c>
      <c r="W747" s="29">
        <v>144.69999999999999</v>
      </c>
      <c r="X747" s="24">
        <v>9.5600000000000023</v>
      </c>
      <c r="Y747" s="24">
        <v>9.6300000000000239</v>
      </c>
      <c r="Z747" s="24">
        <v>154.13094496365522</v>
      </c>
      <c r="AA747" s="24">
        <v>154.20000000000002</v>
      </c>
      <c r="AB747" s="24">
        <v>154.16534653465345</v>
      </c>
      <c r="AC747" s="24">
        <v>154.23465346534655</v>
      </c>
      <c r="AF747" s="24">
        <v>7.0860000000000003</v>
      </c>
      <c r="AG747" s="24">
        <v>161.21694496365524</v>
      </c>
      <c r="AH747" s="24">
        <v>161.28600000000003</v>
      </c>
      <c r="AI747" s="24">
        <v>161.25134653465346</v>
      </c>
      <c r="AJ747" s="24">
        <v>161.32065346534657</v>
      </c>
      <c r="AK747" s="38">
        <v>-3.4401570998227271</v>
      </c>
      <c r="AL747" s="38">
        <v>-3.4653465346536905</v>
      </c>
    </row>
    <row r="748" spans="1:38" x14ac:dyDescent="0.15">
      <c r="A748" t="str">
        <v>U1588C-6-2</v>
      </c>
      <c r="B748">
        <v>113.99</v>
      </c>
      <c r="C748" t="str">
        <v>U1588A-18-1</v>
      </c>
      <c r="D748" s="31">
        <v>154.19999999999999</v>
      </c>
      <c r="E748" s="29">
        <v>75</v>
      </c>
      <c r="F748" s="29">
        <v>75</v>
      </c>
      <c r="G748" s="24">
        <v>154.94999999999999</v>
      </c>
      <c r="H748" s="24">
        <v>154.94999999999999</v>
      </c>
      <c r="I748" s="24">
        <v>154.94999999999999</v>
      </c>
      <c r="J748" s="24">
        <v>154.94999999999999</v>
      </c>
      <c r="K748" s="18">
        <v>0</v>
      </c>
      <c r="L748" s="18">
        <v>0</v>
      </c>
      <c r="T748" t="str">
        <v>U1588A-18</v>
      </c>
      <c r="U748" s="24">
        <v>1</v>
      </c>
      <c r="V748" s="24">
        <v>1</v>
      </c>
      <c r="W748" s="29">
        <v>154.19999999999999</v>
      </c>
      <c r="X748" s="24">
        <v>0.75</v>
      </c>
      <c r="Y748" s="24">
        <v>0.75</v>
      </c>
      <c r="Z748" s="24">
        <v>154.94999999999999</v>
      </c>
      <c r="AA748" s="24">
        <v>154.94999999999999</v>
      </c>
      <c r="AB748" s="24">
        <v>154.94999999999999</v>
      </c>
      <c r="AC748" s="24">
        <v>154.94999999999999</v>
      </c>
      <c r="AF748" s="24">
        <v>7.69</v>
      </c>
      <c r="AG748" s="24">
        <v>162.63999999999999</v>
      </c>
      <c r="AH748" s="24">
        <v>162.63999999999999</v>
      </c>
      <c r="AI748" s="24">
        <v>162.63999999999999</v>
      </c>
      <c r="AJ748" s="24">
        <v>162.63999999999999</v>
      </c>
      <c r="AK748" s="38">
        <v>0</v>
      </c>
      <c r="AL748" s="38">
        <v>0</v>
      </c>
    </row>
    <row r="749" spans="1:38" x14ac:dyDescent="0.15">
      <c r="A749" t="str">
        <v>U1588C-6-3</v>
      </c>
      <c r="B749">
        <v>115.48</v>
      </c>
      <c r="C749" t="str">
        <v>U1588A-18-2</v>
      </c>
      <c r="D749" s="31">
        <v>155.51</v>
      </c>
      <c r="E749" s="29">
        <v>76</v>
      </c>
      <c r="F749" s="29">
        <v>76</v>
      </c>
      <c r="G749" s="24">
        <v>156.26999999999998</v>
      </c>
      <c r="H749" s="24">
        <v>156.26999999999998</v>
      </c>
      <c r="I749" s="24">
        <v>156.27000000000001</v>
      </c>
      <c r="J749" s="24">
        <v>156.27000000000001</v>
      </c>
      <c r="K749" s="18">
        <v>2.8421709430404007E-14</v>
      </c>
      <c r="L749" s="18">
        <v>2.8421709430404007E-14</v>
      </c>
      <c r="T749" t="str">
        <v>U1588A-18</v>
      </c>
      <c r="U749" s="24">
        <v>1</v>
      </c>
      <c r="V749" s="24">
        <v>1</v>
      </c>
      <c r="W749" s="29">
        <v>154.19999999999999</v>
      </c>
      <c r="X749" s="24">
        <v>2.0700000000000216</v>
      </c>
      <c r="Y749" s="24">
        <v>2.0700000000000216</v>
      </c>
      <c r="Z749" s="24">
        <v>156.27000000000001</v>
      </c>
      <c r="AA749" s="24">
        <v>156.27000000000001</v>
      </c>
      <c r="AB749" s="24">
        <v>156.27000000000001</v>
      </c>
      <c r="AC749" s="24">
        <v>156.27000000000001</v>
      </c>
      <c r="AF749" s="24">
        <v>7.69</v>
      </c>
      <c r="AG749" s="24">
        <v>163.96</v>
      </c>
      <c r="AH749" s="24">
        <v>163.96</v>
      </c>
      <c r="AI749" s="24">
        <v>163.96</v>
      </c>
      <c r="AJ749" s="24">
        <v>163.96</v>
      </c>
      <c r="AK749" s="38">
        <v>0</v>
      </c>
      <c r="AL749" s="38">
        <v>0</v>
      </c>
    </row>
    <row r="750" spans="1:38" x14ac:dyDescent="0.15">
      <c r="A750" t="str">
        <v>U1588C-6-4</v>
      </c>
      <c r="B750">
        <v>116.98</v>
      </c>
      <c r="C750" t="str">
        <v>U1588A-18-3</v>
      </c>
      <c r="D750" s="31">
        <v>156.75</v>
      </c>
      <c r="E750" s="29">
        <v>26</v>
      </c>
      <c r="F750" s="29">
        <v>27</v>
      </c>
      <c r="G750" s="24">
        <v>157.01</v>
      </c>
      <c r="H750" s="24">
        <v>157.02000000000001</v>
      </c>
      <c r="I750" s="24">
        <v>157.01</v>
      </c>
      <c r="J750" s="24">
        <v>157.02000000000001</v>
      </c>
      <c r="K750" s="18">
        <v>0</v>
      </c>
      <c r="L750" s="18">
        <v>0</v>
      </c>
      <c r="T750" t="str">
        <v>U1588A-18</v>
      </c>
      <c r="U750" s="24">
        <v>1</v>
      </c>
      <c r="V750" s="24">
        <v>1</v>
      </c>
      <c r="W750" s="29">
        <v>154.19999999999999</v>
      </c>
      <c r="X750" s="24">
        <v>2.8100000000000023</v>
      </c>
      <c r="Y750" s="24">
        <v>2.8200000000000216</v>
      </c>
      <c r="Z750" s="24">
        <v>157.01</v>
      </c>
      <c r="AA750" s="24">
        <v>157.02000000000001</v>
      </c>
      <c r="AB750" s="24">
        <v>157.01</v>
      </c>
      <c r="AC750" s="24">
        <v>157.02000000000001</v>
      </c>
      <c r="AF750" s="24">
        <v>7.69</v>
      </c>
      <c r="AG750" s="24">
        <v>164.7</v>
      </c>
      <c r="AH750" s="24">
        <v>164.71</v>
      </c>
      <c r="AI750" s="24">
        <v>164.7</v>
      </c>
      <c r="AJ750" s="24">
        <v>164.71</v>
      </c>
      <c r="AK750" s="38">
        <v>0</v>
      </c>
      <c r="AL750" s="38">
        <v>0</v>
      </c>
    </row>
    <row r="751" spans="1:38" x14ac:dyDescent="0.15">
      <c r="A751" t="str">
        <v>U1588C-6-5</v>
      </c>
      <c r="B751">
        <v>118.34</v>
      </c>
      <c r="C751" t="str">
        <v>U1588A-18-3</v>
      </c>
      <c r="D751" s="31">
        <v>156.75</v>
      </c>
      <c r="E751" s="29">
        <v>26</v>
      </c>
      <c r="F751" s="29">
        <v>27</v>
      </c>
      <c r="G751" s="24">
        <v>157.01</v>
      </c>
      <c r="H751" s="24">
        <v>157.02000000000001</v>
      </c>
      <c r="I751" s="24">
        <v>157.01</v>
      </c>
      <c r="J751" s="24">
        <v>157.02000000000001</v>
      </c>
      <c r="K751" s="18">
        <v>0</v>
      </c>
      <c r="L751" s="18">
        <v>0</v>
      </c>
      <c r="T751" t="str">
        <v>U1588A-18</v>
      </c>
      <c r="U751" s="24">
        <v>1</v>
      </c>
      <c r="V751" s="24">
        <v>1</v>
      </c>
      <c r="W751" s="29">
        <v>154.19999999999999</v>
      </c>
      <c r="X751" s="24">
        <v>2.8100000000000023</v>
      </c>
      <c r="Y751" s="24">
        <v>2.8200000000000216</v>
      </c>
      <c r="Z751" s="24">
        <v>157.01</v>
      </c>
      <c r="AA751" s="24">
        <v>157.02000000000001</v>
      </c>
      <c r="AB751" s="24">
        <v>157.01</v>
      </c>
      <c r="AC751" s="24">
        <v>157.02000000000001</v>
      </c>
      <c r="AF751" s="24">
        <v>7.69</v>
      </c>
      <c r="AG751" s="24">
        <v>164.7</v>
      </c>
      <c r="AH751" s="24">
        <v>164.71</v>
      </c>
      <c r="AI751" s="24">
        <v>164.7</v>
      </c>
      <c r="AJ751" s="24">
        <v>164.71</v>
      </c>
      <c r="AK751" s="38">
        <v>0</v>
      </c>
      <c r="AL751" s="38">
        <v>0</v>
      </c>
    </row>
    <row r="752" spans="1:38" x14ac:dyDescent="0.15">
      <c r="A752" t="str">
        <v>U1588C-6-CC</v>
      </c>
      <c r="B752">
        <v>118.85</v>
      </c>
      <c r="C752" t="str">
        <v>U1588A-18-3</v>
      </c>
      <c r="D752" s="31">
        <v>156.75</v>
      </c>
      <c r="E752" s="29">
        <v>26</v>
      </c>
      <c r="F752" s="29">
        <v>26</v>
      </c>
      <c r="G752" s="24">
        <v>157.01</v>
      </c>
      <c r="H752" s="24">
        <v>157.01</v>
      </c>
      <c r="I752" s="24">
        <v>157.01</v>
      </c>
      <c r="J752" s="24">
        <v>157.01</v>
      </c>
      <c r="K752" s="18">
        <v>0</v>
      </c>
      <c r="L752" s="18">
        <v>0</v>
      </c>
      <c r="T752" t="str">
        <v>U1588A-18</v>
      </c>
      <c r="U752" s="24">
        <v>1</v>
      </c>
      <c r="V752" s="24">
        <v>1</v>
      </c>
      <c r="W752" s="29">
        <v>154.19999999999999</v>
      </c>
      <c r="X752" s="24">
        <v>2.8100000000000023</v>
      </c>
      <c r="Y752" s="24">
        <v>2.8100000000000023</v>
      </c>
      <c r="Z752" s="24">
        <v>157.01</v>
      </c>
      <c r="AA752" s="24">
        <v>157.01</v>
      </c>
      <c r="AB752" s="24">
        <v>157.01</v>
      </c>
      <c r="AC752" s="24">
        <v>157.01</v>
      </c>
      <c r="AF752" s="24">
        <v>7.69</v>
      </c>
      <c r="AG752" s="24">
        <v>164.7</v>
      </c>
      <c r="AH752" s="24">
        <v>164.7</v>
      </c>
      <c r="AI752" s="24">
        <v>164.7</v>
      </c>
      <c r="AJ752" s="24">
        <v>164.7</v>
      </c>
      <c r="AK752" s="38">
        <v>0</v>
      </c>
      <c r="AL752" s="38">
        <v>0</v>
      </c>
    </row>
    <row r="753" spans="1:38" x14ac:dyDescent="0.15">
      <c r="A753" t="str">
        <v>U1588C-7-1</v>
      </c>
      <c r="B753">
        <v>117.4</v>
      </c>
      <c r="C753" t="str">
        <v>U1588A-18-3</v>
      </c>
      <c r="D753" s="31">
        <v>156.75</v>
      </c>
      <c r="E753" s="29">
        <v>74</v>
      </c>
      <c r="F753" s="29">
        <v>74</v>
      </c>
      <c r="G753" s="24">
        <v>157.49</v>
      </c>
      <c r="H753" s="24">
        <v>157.49</v>
      </c>
      <c r="I753" s="24">
        <v>157.49</v>
      </c>
      <c r="J753" s="24">
        <v>157.49</v>
      </c>
      <c r="K753" s="18">
        <v>0</v>
      </c>
      <c r="L753" s="18">
        <v>0</v>
      </c>
      <c r="T753" t="str">
        <v>U1588A-18</v>
      </c>
      <c r="U753" s="24">
        <v>1</v>
      </c>
      <c r="V753" s="24">
        <v>1</v>
      </c>
      <c r="W753" s="29">
        <v>154.19999999999999</v>
      </c>
      <c r="X753" s="24">
        <v>3.2900000000000205</v>
      </c>
      <c r="Y753" s="24">
        <v>3.2900000000000205</v>
      </c>
      <c r="Z753" s="24">
        <v>157.49</v>
      </c>
      <c r="AA753" s="24">
        <v>157.49</v>
      </c>
      <c r="AB753" s="24">
        <v>157.49</v>
      </c>
      <c r="AC753" s="24">
        <v>157.49</v>
      </c>
      <c r="AF753" s="24">
        <v>7.69</v>
      </c>
      <c r="AG753" s="24">
        <v>165.18</v>
      </c>
      <c r="AH753" s="24">
        <v>165.18</v>
      </c>
      <c r="AI753" s="24">
        <v>165.18</v>
      </c>
      <c r="AJ753" s="24">
        <v>165.18</v>
      </c>
      <c r="AK753" s="38">
        <v>0</v>
      </c>
      <c r="AL753" s="38">
        <v>0</v>
      </c>
    </row>
    <row r="754" spans="1:38" x14ac:dyDescent="0.15">
      <c r="A754" t="str">
        <v>U1588C-7-2</v>
      </c>
      <c r="B754">
        <v>118.89</v>
      </c>
      <c r="C754" t="str">
        <v>U1588A-18-3</v>
      </c>
      <c r="D754" s="31">
        <v>156.75</v>
      </c>
      <c r="E754" s="29">
        <v>81</v>
      </c>
      <c r="F754" s="29">
        <v>83</v>
      </c>
      <c r="G754" s="24">
        <v>157.56</v>
      </c>
      <c r="H754" s="24">
        <v>157.58000000000001</v>
      </c>
      <c r="I754" s="24">
        <v>157.56</v>
      </c>
      <c r="J754" s="24">
        <v>157.58000000000001</v>
      </c>
      <c r="K754" s="18">
        <v>0</v>
      </c>
      <c r="L754" s="18">
        <v>0</v>
      </c>
      <c r="T754" t="str">
        <v>U1588A-18</v>
      </c>
      <c r="U754" s="24">
        <v>1</v>
      </c>
      <c r="V754" s="24">
        <v>1</v>
      </c>
      <c r="W754" s="29">
        <v>154.19999999999999</v>
      </c>
      <c r="X754" s="24">
        <v>3.3600000000000136</v>
      </c>
      <c r="Y754" s="24">
        <v>3.3800000000000239</v>
      </c>
      <c r="Z754" s="24">
        <v>157.56</v>
      </c>
      <c r="AA754" s="24">
        <v>157.58000000000001</v>
      </c>
      <c r="AB754" s="24">
        <v>157.56</v>
      </c>
      <c r="AC754" s="24">
        <v>157.58000000000001</v>
      </c>
      <c r="AF754" s="24">
        <v>7.69</v>
      </c>
      <c r="AG754" s="24">
        <v>165.25</v>
      </c>
      <c r="AH754" s="24">
        <v>165.27</v>
      </c>
      <c r="AI754" s="24">
        <v>165.25</v>
      </c>
      <c r="AJ754" s="24">
        <v>165.27</v>
      </c>
      <c r="AK754" s="38">
        <v>0</v>
      </c>
      <c r="AL754" s="38">
        <v>0</v>
      </c>
    </row>
    <row r="755" spans="1:38" x14ac:dyDescent="0.15">
      <c r="A755" t="str">
        <v>U1588C-7-3</v>
      </c>
      <c r="B755">
        <v>120.39</v>
      </c>
      <c r="C755" t="str">
        <v>U1588A-18-4</v>
      </c>
      <c r="D755" s="31">
        <v>158.25</v>
      </c>
      <c r="E755" s="29">
        <v>72</v>
      </c>
      <c r="F755" s="29">
        <v>72</v>
      </c>
      <c r="G755" s="24">
        <v>158.97</v>
      </c>
      <c r="H755" s="24">
        <v>158.97</v>
      </c>
      <c r="I755" s="24">
        <v>158.97</v>
      </c>
      <c r="J755" s="24">
        <v>158.97</v>
      </c>
      <c r="K755" s="18">
        <v>0</v>
      </c>
      <c r="L755" s="18">
        <v>0</v>
      </c>
      <c r="T755" t="str">
        <v>U1588A-18</v>
      </c>
      <c r="U755" s="24">
        <v>1</v>
      </c>
      <c r="V755" s="24">
        <v>1</v>
      </c>
      <c r="W755" s="29">
        <v>154.19999999999999</v>
      </c>
      <c r="X755" s="24">
        <v>4.7700000000000102</v>
      </c>
      <c r="Y755" s="24">
        <v>4.7700000000000102</v>
      </c>
      <c r="Z755" s="24">
        <v>158.97</v>
      </c>
      <c r="AA755" s="24">
        <v>158.97</v>
      </c>
      <c r="AB755" s="24">
        <v>158.97</v>
      </c>
      <c r="AC755" s="24">
        <v>158.97</v>
      </c>
      <c r="AF755" s="24">
        <v>7.69</v>
      </c>
      <c r="AG755" s="24">
        <v>166.66</v>
      </c>
      <c r="AH755" s="24">
        <v>166.66</v>
      </c>
      <c r="AI755" s="24">
        <v>166.66</v>
      </c>
      <c r="AJ755" s="24">
        <v>166.66</v>
      </c>
      <c r="AK755" s="38">
        <v>0</v>
      </c>
      <c r="AL755" s="38">
        <v>0</v>
      </c>
    </row>
    <row r="756" spans="1:38" x14ac:dyDescent="0.15">
      <c r="A756" t="str">
        <v>U1588C-7-4</v>
      </c>
      <c r="B756">
        <v>121.89</v>
      </c>
      <c r="C756" t="str">
        <v>U1588A-18-5</v>
      </c>
      <c r="D756" s="31">
        <v>159.41999999999999</v>
      </c>
      <c r="E756" s="29">
        <v>49</v>
      </c>
      <c r="F756" s="29">
        <v>51</v>
      </c>
      <c r="G756" s="24">
        <v>159.91</v>
      </c>
      <c r="H756" s="24">
        <v>159.92999999999998</v>
      </c>
      <c r="I756" s="24">
        <v>159.91</v>
      </c>
      <c r="J756" s="24">
        <v>159.93</v>
      </c>
      <c r="K756" s="18">
        <v>0</v>
      </c>
      <c r="L756" s="18">
        <v>2.8421709430404007E-14</v>
      </c>
      <c r="T756" t="str">
        <v>U1588A-18</v>
      </c>
      <c r="U756" s="24">
        <v>1</v>
      </c>
      <c r="V756" s="24">
        <v>1</v>
      </c>
      <c r="W756" s="29">
        <v>154.19999999999999</v>
      </c>
      <c r="X756" s="24">
        <v>5.710000000000008</v>
      </c>
      <c r="Y756" s="24">
        <v>5.7300000000000182</v>
      </c>
      <c r="Z756" s="24">
        <v>159.91</v>
      </c>
      <c r="AA756" s="24">
        <v>159.93</v>
      </c>
      <c r="AB756" s="24">
        <v>159.91</v>
      </c>
      <c r="AC756" s="24">
        <v>159.93</v>
      </c>
      <c r="AF756" s="24">
        <v>7.69</v>
      </c>
      <c r="AG756" s="24">
        <v>167.6</v>
      </c>
      <c r="AH756" s="24">
        <v>167.62</v>
      </c>
      <c r="AI756" s="24">
        <v>167.6</v>
      </c>
      <c r="AJ756" s="24">
        <v>167.62</v>
      </c>
      <c r="AK756" s="38">
        <v>0</v>
      </c>
      <c r="AL756" s="38">
        <v>0</v>
      </c>
    </row>
    <row r="757" spans="1:38" x14ac:dyDescent="0.15">
      <c r="A757" t="str">
        <v>U1588C-7-5</v>
      </c>
      <c r="B757">
        <v>123.38</v>
      </c>
      <c r="C757" t="str">
        <v>U1588A-18-5</v>
      </c>
      <c r="D757" s="31">
        <v>159.41999999999999</v>
      </c>
      <c r="E757" s="29">
        <v>72</v>
      </c>
      <c r="F757" s="29">
        <v>72</v>
      </c>
      <c r="G757" s="24">
        <v>160.13999999999999</v>
      </c>
      <c r="H757" s="24">
        <v>160.13999999999999</v>
      </c>
      <c r="I757" s="24">
        <v>160.13999999999999</v>
      </c>
      <c r="J757" s="24">
        <v>160.13999999999999</v>
      </c>
      <c r="K757" s="18">
        <v>0</v>
      </c>
      <c r="L757" s="18">
        <v>0</v>
      </c>
      <c r="T757" t="str">
        <v>U1588A-18</v>
      </c>
      <c r="U757" s="24">
        <v>1</v>
      </c>
      <c r="V757" s="24">
        <v>1</v>
      </c>
      <c r="W757" s="29">
        <v>154.19999999999999</v>
      </c>
      <c r="X757" s="24">
        <v>5.9399999999999977</v>
      </c>
      <c r="Y757" s="24">
        <v>5.9399999999999977</v>
      </c>
      <c r="Z757" s="24">
        <v>160.13999999999999</v>
      </c>
      <c r="AA757" s="24">
        <v>160.13999999999999</v>
      </c>
      <c r="AB757" s="24">
        <v>160.13999999999999</v>
      </c>
      <c r="AC757" s="24">
        <v>160.13999999999999</v>
      </c>
      <c r="AF757" s="24">
        <v>7.69</v>
      </c>
      <c r="AG757" s="24">
        <v>167.82999999999998</v>
      </c>
      <c r="AH757" s="24">
        <v>167.82999999999998</v>
      </c>
      <c r="AI757" s="24">
        <v>167.82999999999998</v>
      </c>
      <c r="AJ757" s="24">
        <v>167.82999999999998</v>
      </c>
      <c r="AK757" s="38">
        <v>0</v>
      </c>
      <c r="AL757" s="38">
        <v>0</v>
      </c>
    </row>
    <row r="758" spans="1:38" x14ac:dyDescent="0.15">
      <c r="A758" t="str">
        <v>U1588C-7-CC</v>
      </c>
      <c r="B758">
        <v>124.16</v>
      </c>
      <c r="C758" t="str">
        <v>U1588A-18-5</v>
      </c>
      <c r="D758" s="31">
        <v>159.41999999999999</v>
      </c>
      <c r="E758" s="29">
        <v>93</v>
      </c>
      <c r="F758" s="29">
        <v>93</v>
      </c>
      <c r="G758" s="24">
        <v>160.35</v>
      </c>
      <c r="H758" s="24">
        <v>160.35</v>
      </c>
      <c r="I758" s="24">
        <v>160.35</v>
      </c>
      <c r="J758" s="24">
        <v>160.35</v>
      </c>
      <c r="K758" s="18">
        <v>0</v>
      </c>
      <c r="L758" s="18">
        <v>0</v>
      </c>
      <c r="T758" t="str">
        <v>U1588A-18</v>
      </c>
      <c r="U758" s="24">
        <v>1</v>
      </c>
      <c r="V758" s="24">
        <v>1</v>
      </c>
      <c r="W758" s="29">
        <v>154.19999999999999</v>
      </c>
      <c r="X758" s="24">
        <v>6.1500000000000057</v>
      </c>
      <c r="Y758" s="24">
        <v>6.1500000000000057</v>
      </c>
      <c r="Z758" s="24">
        <v>160.35</v>
      </c>
      <c r="AA758" s="24">
        <v>160.35</v>
      </c>
      <c r="AB758" s="24">
        <v>160.35</v>
      </c>
      <c r="AC758" s="24">
        <v>160.35</v>
      </c>
      <c r="AF758" s="24">
        <v>7.69</v>
      </c>
      <c r="AG758" s="24">
        <v>168.04</v>
      </c>
      <c r="AH758" s="24">
        <v>168.04</v>
      </c>
      <c r="AI758" s="24">
        <v>168.04</v>
      </c>
      <c r="AJ758" s="24">
        <v>168.04</v>
      </c>
      <c r="AK758" s="38">
        <v>0</v>
      </c>
      <c r="AL758" s="38">
        <v>0</v>
      </c>
    </row>
    <row r="759" spans="1:38" x14ac:dyDescent="0.15">
      <c r="A759" t="str">
        <v>U1588C-8-1</v>
      </c>
      <c r="B759">
        <v>122.2</v>
      </c>
      <c r="C759" t="str">
        <v>U1588A-18-5</v>
      </c>
      <c r="D759" s="31">
        <v>159.41999999999999</v>
      </c>
      <c r="E759" s="29">
        <v>93</v>
      </c>
      <c r="F759" s="29">
        <v>94</v>
      </c>
      <c r="G759" s="24">
        <v>160.35</v>
      </c>
      <c r="H759" s="24">
        <v>160.35999999999999</v>
      </c>
      <c r="I759" s="24">
        <v>160.35</v>
      </c>
      <c r="J759" s="24">
        <v>160.36000000000001</v>
      </c>
      <c r="K759" s="18">
        <v>0</v>
      </c>
      <c r="L759" s="18">
        <v>2.8421709430404007E-14</v>
      </c>
      <c r="T759" t="str">
        <v>U1588A-18</v>
      </c>
      <c r="U759" s="24">
        <v>1</v>
      </c>
      <c r="V759" s="24">
        <v>1</v>
      </c>
      <c r="W759" s="29">
        <v>154.19999999999999</v>
      </c>
      <c r="X759" s="24">
        <v>6.1500000000000057</v>
      </c>
      <c r="Y759" s="24">
        <v>6.160000000000025</v>
      </c>
      <c r="Z759" s="24">
        <v>160.35</v>
      </c>
      <c r="AA759" s="24">
        <v>160.36000000000001</v>
      </c>
      <c r="AB759" s="24">
        <v>160.35</v>
      </c>
      <c r="AC759" s="24">
        <v>160.36000000000001</v>
      </c>
      <c r="AF759" s="24">
        <v>7.69</v>
      </c>
      <c r="AG759" s="24">
        <v>168.04</v>
      </c>
      <c r="AH759" s="24">
        <v>168.05</v>
      </c>
      <c r="AI759" s="24">
        <v>168.04</v>
      </c>
      <c r="AJ759" s="24">
        <v>168.05</v>
      </c>
      <c r="AK759" s="38">
        <v>0</v>
      </c>
      <c r="AL759" s="38">
        <v>0</v>
      </c>
    </row>
    <row r="760" spans="1:38" x14ac:dyDescent="0.15">
      <c r="A760" t="str">
        <v>U1588C-8-2</v>
      </c>
      <c r="B760">
        <v>123.7</v>
      </c>
      <c r="C760" t="str">
        <v>U1588A-18-5</v>
      </c>
      <c r="D760" s="31">
        <v>159.41999999999999</v>
      </c>
      <c r="E760" s="29">
        <v>136</v>
      </c>
      <c r="F760" s="29">
        <v>146</v>
      </c>
      <c r="G760" s="24">
        <v>160.78</v>
      </c>
      <c r="H760" s="24">
        <v>160.88</v>
      </c>
      <c r="I760" s="24">
        <v>160.78</v>
      </c>
      <c r="J760" s="24">
        <v>160.83000000000001</v>
      </c>
      <c r="K760" s="18">
        <v>0</v>
      </c>
      <c r="L760" s="18">
        <v>-4.9999999999982947E-2</v>
      </c>
      <c r="T760" t="str">
        <v>U1588A-18</v>
      </c>
      <c r="U760" s="24">
        <v>1</v>
      </c>
      <c r="V760" s="24">
        <v>1</v>
      </c>
      <c r="W760" s="29">
        <v>154.19999999999999</v>
      </c>
      <c r="X760" s="24">
        <v>6.5800000000000125</v>
      </c>
      <c r="Y760" s="24">
        <v>6.6300000000000239</v>
      </c>
      <c r="Z760" s="24">
        <v>160.78</v>
      </c>
      <c r="AA760" s="24">
        <v>160.83000000000001</v>
      </c>
      <c r="AB760" s="24">
        <v>160.78</v>
      </c>
      <c r="AC760" s="24">
        <v>160.83000000000001</v>
      </c>
      <c r="AF760" s="24">
        <v>7.69</v>
      </c>
      <c r="AG760" s="24">
        <v>168.47</v>
      </c>
      <c r="AH760" s="24">
        <v>168.52</v>
      </c>
      <c r="AI760" s="24">
        <v>168.47</v>
      </c>
      <c r="AJ760" s="24">
        <v>168.52</v>
      </c>
      <c r="AK760" s="38">
        <v>0</v>
      </c>
      <c r="AL760" s="38">
        <v>0</v>
      </c>
    </row>
    <row r="761" spans="1:38" x14ac:dyDescent="0.15">
      <c r="A761" t="str">
        <v>U1588C-8-3</v>
      </c>
      <c r="B761">
        <v>125.19</v>
      </c>
      <c r="C761" t="str">
        <v>U1588A-18-5</v>
      </c>
      <c r="D761" s="31">
        <v>159.41999999999999</v>
      </c>
      <c r="E761" s="29">
        <v>136</v>
      </c>
      <c r="F761" s="29">
        <v>146</v>
      </c>
      <c r="G761" s="24">
        <v>160.78</v>
      </c>
      <c r="H761" s="24">
        <v>160.88</v>
      </c>
      <c r="I761" s="24">
        <v>160.78</v>
      </c>
      <c r="J761" s="24">
        <v>160.83000000000001</v>
      </c>
      <c r="K761" s="18">
        <v>0</v>
      </c>
      <c r="L761" s="18">
        <v>-4.9999999999982947E-2</v>
      </c>
      <c r="T761" t="str">
        <v>U1588A-18</v>
      </c>
      <c r="U761" s="24">
        <v>1</v>
      </c>
      <c r="V761" s="24">
        <v>1</v>
      </c>
      <c r="W761" s="29">
        <v>154.19999999999999</v>
      </c>
      <c r="X761" s="24">
        <v>6.5800000000000125</v>
      </c>
      <c r="Y761" s="24">
        <v>6.6300000000000239</v>
      </c>
      <c r="Z761" s="24">
        <v>160.78</v>
      </c>
      <c r="AA761" s="24">
        <v>160.83000000000001</v>
      </c>
      <c r="AB761" s="24">
        <v>160.78</v>
      </c>
      <c r="AC761" s="24">
        <v>160.83000000000001</v>
      </c>
      <c r="AF761" s="24">
        <v>7.69</v>
      </c>
      <c r="AG761" s="24">
        <v>168.47</v>
      </c>
      <c r="AH761" s="24">
        <v>168.52</v>
      </c>
      <c r="AI761" s="24">
        <v>168.47</v>
      </c>
      <c r="AJ761" s="24">
        <v>168.52</v>
      </c>
      <c r="AK761" s="38">
        <v>0</v>
      </c>
      <c r="AL761" s="38">
        <v>0</v>
      </c>
    </row>
    <row r="762" spans="1:38" x14ac:dyDescent="0.15">
      <c r="A762" t="str">
        <v>U1588C-8-4</v>
      </c>
      <c r="B762">
        <v>126.69</v>
      </c>
      <c r="C762" t="str">
        <v>U1588A-18-5</v>
      </c>
      <c r="D762" s="31">
        <v>159.41999999999999</v>
      </c>
      <c r="E762" s="29">
        <v>136</v>
      </c>
      <c r="F762" s="29">
        <v>146</v>
      </c>
      <c r="G762" s="24">
        <v>160.78</v>
      </c>
      <c r="H762" s="24">
        <v>160.88</v>
      </c>
      <c r="I762" s="24">
        <v>160.78</v>
      </c>
      <c r="J762" s="24">
        <v>160.83000000000001</v>
      </c>
      <c r="K762" s="18">
        <v>0</v>
      </c>
      <c r="L762" s="18">
        <v>-4.9999999999982947E-2</v>
      </c>
      <c r="T762" t="str">
        <v>U1588A-18</v>
      </c>
      <c r="U762" s="24">
        <v>1</v>
      </c>
      <c r="V762" s="24">
        <v>1</v>
      </c>
      <c r="W762" s="29">
        <v>154.19999999999999</v>
      </c>
      <c r="X762" s="24">
        <v>6.5800000000000125</v>
      </c>
      <c r="Y762" s="24">
        <v>6.6300000000000239</v>
      </c>
      <c r="Z762" s="24">
        <v>160.78</v>
      </c>
      <c r="AA762" s="24">
        <v>160.83000000000001</v>
      </c>
      <c r="AB762" s="24">
        <v>160.78</v>
      </c>
      <c r="AC762" s="24">
        <v>160.83000000000001</v>
      </c>
      <c r="AF762" s="24">
        <v>7.69</v>
      </c>
      <c r="AG762" s="24">
        <v>168.47</v>
      </c>
      <c r="AH762" s="24">
        <v>168.52</v>
      </c>
      <c r="AI762" s="24">
        <v>168.47</v>
      </c>
      <c r="AJ762" s="24">
        <v>168.52</v>
      </c>
      <c r="AK762" s="38">
        <v>0</v>
      </c>
      <c r="AL762" s="38">
        <v>0</v>
      </c>
    </row>
    <row r="763" spans="1:38" x14ac:dyDescent="0.15">
      <c r="A763" t="str">
        <v>U1588C-8-5</v>
      </c>
      <c r="B763">
        <v>128.19</v>
      </c>
      <c r="C763" t="str">
        <v>U1588A-18-5</v>
      </c>
      <c r="D763" s="31">
        <v>159.41999999999999</v>
      </c>
      <c r="E763" s="29">
        <v>136</v>
      </c>
      <c r="F763" s="29">
        <v>146</v>
      </c>
      <c r="G763" s="24">
        <v>160.78</v>
      </c>
      <c r="H763" s="24">
        <v>160.88</v>
      </c>
      <c r="I763" s="24">
        <v>160.78</v>
      </c>
      <c r="J763" s="24">
        <v>160.83000000000001</v>
      </c>
      <c r="K763" s="18">
        <v>0</v>
      </c>
      <c r="L763" s="18">
        <v>-4.9999999999982947E-2</v>
      </c>
      <c r="T763" t="str">
        <v>U1588A-18</v>
      </c>
      <c r="U763" s="24">
        <v>1</v>
      </c>
      <c r="V763" s="24">
        <v>1</v>
      </c>
      <c r="W763" s="29">
        <v>154.19999999999999</v>
      </c>
      <c r="X763" s="24">
        <v>6.5800000000000125</v>
      </c>
      <c r="Y763" s="24">
        <v>6.6300000000000239</v>
      </c>
      <c r="Z763" s="24">
        <v>160.78</v>
      </c>
      <c r="AA763" s="24">
        <v>160.83000000000001</v>
      </c>
      <c r="AB763" s="24">
        <v>160.78</v>
      </c>
      <c r="AC763" s="24">
        <v>160.83000000000001</v>
      </c>
      <c r="AF763" s="24">
        <v>7.69</v>
      </c>
      <c r="AG763" s="24">
        <v>168.47</v>
      </c>
      <c r="AH763" s="24">
        <v>168.52</v>
      </c>
      <c r="AI763" s="24">
        <v>168.47</v>
      </c>
      <c r="AJ763" s="24">
        <v>168.52</v>
      </c>
      <c r="AK763" s="38">
        <v>0</v>
      </c>
      <c r="AL763" s="38">
        <v>0</v>
      </c>
    </row>
    <row r="764" spans="1:38" x14ac:dyDescent="0.15">
      <c r="A764" t="str">
        <v>U1588C-8-CC</v>
      </c>
      <c r="B764">
        <v>129.04</v>
      </c>
      <c r="C764" t="str">
        <v>U1588A-18-5</v>
      </c>
      <c r="D764" s="31">
        <v>159.41999999999999</v>
      </c>
      <c r="E764" s="29">
        <v>136</v>
      </c>
      <c r="F764" s="29">
        <v>146</v>
      </c>
      <c r="G764" s="24">
        <v>160.78</v>
      </c>
      <c r="H764" s="24">
        <v>160.88</v>
      </c>
      <c r="I764" s="24">
        <v>160.78</v>
      </c>
      <c r="J764" s="24">
        <v>160.83000000000001</v>
      </c>
      <c r="K764" s="18">
        <v>0</v>
      </c>
      <c r="L764" s="18">
        <v>-4.9999999999982947E-2</v>
      </c>
      <c r="T764" t="str">
        <v>U1588A-18</v>
      </c>
      <c r="U764" s="24">
        <v>1</v>
      </c>
      <c r="V764" s="24">
        <v>1</v>
      </c>
      <c r="W764" s="29">
        <v>154.19999999999999</v>
      </c>
      <c r="X764" s="24">
        <v>6.5800000000000125</v>
      </c>
      <c r="Y764" s="24">
        <v>6.6300000000000239</v>
      </c>
      <c r="Z764" s="24">
        <v>160.78</v>
      </c>
      <c r="AA764" s="24">
        <v>160.83000000000001</v>
      </c>
      <c r="AB764" s="24">
        <v>160.78</v>
      </c>
      <c r="AC764" s="24">
        <v>160.83000000000001</v>
      </c>
      <c r="AF764" s="24">
        <v>7.69</v>
      </c>
      <c r="AG764" s="24">
        <v>168.47</v>
      </c>
      <c r="AH764" s="24">
        <v>168.52</v>
      </c>
      <c r="AI764" s="24">
        <v>168.47</v>
      </c>
      <c r="AJ764" s="24">
        <v>168.52</v>
      </c>
      <c r="AK764" s="38">
        <v>0</v>
      </c>
      <c r="AL764" s="38">
        <v>0</v>
      </c>
    </row>
    <row r="765" spans="1:38" x14ac:dyDescent="0.15">
      <c r="A765" t="str">
        <v>U1588C-9-1</v>
      </c>
      <c r="B765">
        <v>127.1</v>
      </c>
      <c r="C765" t="str">
        <v>U1588A-18-5</v>
      </c>
      <c r="D765" s="31">
        <v>159.41999999999999</v>
      </c>
      <c r="E765" s="29">
        <v>136</v>
      </c>
      <c r="F765" s="29">
        <v>146</v>
      </c>
      <c r="G765" s="24">
        <v>160.78</v>
      </c>
      <c r="H765" s="24">
        <v>160.88</v>
      </c>
      <c r="I765" s="24">
        <v>160.78</v>
      </c>
      <c r="J765" s="24">
        <v>160.83000000000001</v>
      </c>
      <c r="K765" s="18">
        <v>0</v>
      </c>
      <c r="L765" s="18">
        <v>-4.9999999999982947E-2</v>
      </c>
      <c r="T765" t="str">
        <v>U1588A-18</v>
      </c>
      <c r="U765" s="24">
        <v>1</v>
      </c>
      <c r="V765" s="24">
        <v>1</v>
      </c>
      <c r="W765" s="29">
        <v>154.19999999999999</v>
      </c>
      <c r="X765" s="24">
        <v>6.5800000000000125</v>
      </c>
      <c r="Y765" s="24">
        <v>6.6300000000000239</v>
      </c>
      <c r="Z765" s="24">
        <v>160.78</v>
      </c>
      <c r="AA765" s="24">
        <v>160.83000000000001</v>
      </c>
      <c r="AB765" s="24">
        <v>160.78</v>
      </c>
      <c r="AC765" s="24">
        <v>160.83000000000001</v>
      </c>
      <c r="AF765" s="24">
        <v>7.69</v>
      </c>
      <c r="AG765" s="24">
        <v>168.47</v>
      </c>
      <c r="AH765" s="24">
        <v>168.52</v>
      </c>
      <c r="AI765" s="24">
        <v>168.47</v>
      </c>
      <c r="AJ765" s="24">
        <v>168.52</v>
      </c>
      <c r="AK765" s="38">
        <v>0</v>
      </c>
      <c r="AL765" s="38">
        <v>0</v>
      </c>
    </row>
    <row r="766" spans="1:38" x14ac:dyDescent="0.15">
      <c r="A766" t="str">
        <v>U1588C-9-2</v>
      </c>
      <c r="B766">
        <v>128.59</v>
      </c>
      <c r="C766" t="str">
        <v>U1588A-18-5</v>
      </c>
      <c r="D766" s="31">
        <v>159.41999999999999</v>
      </c>
      <c r="E766" s="29">
        <v>136</v>
      </c>
      <c r="F766" s="29">
        <v>146</v>
      </c>
      <c r="G766" s="24">
        <v>160.78</v>
      </c>
      <c r="H766" s="24">
        <v>160.88</v>
      </c>
      <c r="I766" s="24">
        <v>160.78</v>
      </c>
      <c r="J766" s="24">
        <v>160.83000000000001</v>
      </c>
      <c r="K766" s="18">
        <v>0</v>
      </c>
      <c r="L766" s="18">
        <v>-4.9999999999982947E-2</v>
      </c>
      <c r="T766" t="str">
        <v>U1588A-18</v>
      </c>
      <c r="U766" s="24">
        <v>1</v>
      </c>
      <c r="V766" s="24">
        <v>1</v>
      </c>
      <c r="W766" s="29">
        <v>154.19999999999999</v>
      </c>
      <c r="X766" s="24">
        <v>6.5800000000000125</v>
      </c>
      <c r="Y766" s="24">
        <v>6.6300000000000239</v>
      </c>
      <c r="Z766" s="24">
        <v>160.78</v>
      </c>
      <c r="AA766" s="24">
        <v>160.83000000000001</v>
      </c>
      <c r="AB766" s="24">
        <v>160.78</v>
      </c>
      <c r="AC766" s="24">
        <v>160.83000000000001</v>
      </c>
      <c r="AF766" s="24">
        <v>7.69</v>
      </c>
      <c r="AG766" s="24">
        <v>168.47</v>
      </c>
      <c r="AH766" s="24">
        <v>168.52</v>
      </c>
      <c r="AI766" s="24">
        <v>168.47</v>
      </c>
      <c r="AJ766" s="24">
        <v>168.52</v>
      </c>
      <c r="AK766" s="38">
        <v>0</v>
      </c>
      <c r="AL766" s="38">
        <v>0</v>
      </c>
    </row>
    <row r="767" spans="1:38" x14ac:dyDescent="0.15">
      <c r="A767" t="str">
        <v>U1588C-9-3</v>
      </c>
      <c r="B767">
        <v>130.08000000000001</v>
      </c>
      <c r="C767" t="str">
        <v>U1588A-18-5</v>
      </c>
      <c r="D767" s="31">
        <v>159.41999999999999</v>
      </c>
      <c r="E767" s="29">
        <v>136</v>
      </c>
      <c r="F767" s="29">
        <v>146</v>
      </c>
      <c r="G767" s="24">
        <v>160.78</v>
      </c>
      <c r="H767" s="24">
        <v>160.88</v>
      </c>
      <c r="I767" s="24">
        <v>160.78</v>
      </c>
      <c r="J767" s="24">
        <v>160.83000000000001</v>
      </c>
      <c r="K767" s="18">
        <v>0</v>
      </c>
      <c r="L767" s="18">
        <v>-4.9999999999982947E-2</v>
      </c>
      <c r="T767" t="str">
        <v>U1588A-18</v>
      </c>
      <c r="U767" s="24">
        <v>1</v>
      </c>
      <c r="V767" s="24">
        <v>1</v>
      </c>
      <c r="W767" s="29">
        <v>154.19999999999999</v>
      </c>
      <c r="X767" s="24">
        <v>6.5800000000000125</v>
      </c>
      <c r="Y767" s="24">
        <v>6.6300000000000239</v>
      </c>
      <c r="Z767" s="24">
        <v>160.78</v>
      </c>
      <c r="AA767" s="24">
        <v>160.83000000000001</v>
      </c>
      <c r="AB767" s="24">
        <v>160.78</v>
      </c>
      <c r="AC767" s="24">
        <v>160.83000000000001</v>
      </c>
      <c r="AF767" s="24">
        <v>7.69</v>
      </c>
      <c r="AG767" s="24">
        <v>168.47</v>
      </c>
      <c r="AH767" s="24">
        <v>168.52</v>
      </c>
      <c r="AI767" s="24">
        <v>168.47</v>
      </c>
      <c r="AJ767" s="24">
        <v>168.52</v>
      </c>
      <c r="AK767" s="38">
        <v>0</v>
      </c>
      <c r="AL767" s="38">
        <v>0</v>
      </c>
    </row>
    <row r="768" spans="1:38" x14ac:dyDescent="0.15">
      <c r="A768" t="str">
        <v>U1588C-9-4</v>
      </c>
      <c r="B768">
        <v>131.58000000000001</v>
      </c>
      <c r="C768" t="str">
        <v>U1588A-18-5</v>
      </c>
      <c r="D768" s="31">
        <v>159.41999999999999</v>
      </c>
      <c r="E768" s="29">
        <v>136</v>
      </c>
      <c r="F768" s="29">
        <v>146</v>
      </c>
      <c r="G768" s="24">
        <v>160.78</v>
      </c>
      <c r="H768" s="24">
        <v>160.88</v>
      </c>
      <c r="I768" s="24">
        <v>160.78</v>
      </c>
      <c r="J768" s="24">
        <v>160.83000000000001</v>
      </c>
      <c r="K768" s="18">
        <v>0</v>
      </c>
      <c r="L768" s="18">
        <v>-4.9999999999982947E-2</v>
      </c>
      <c r="T768" t="str">
        <v>U1588A-18</v>
      </c>
      <c r="U768" s="24">
        <v>1</v>
      </c>
      <c r="V768" s="24">
        <v>1</v>
      </c>
      <c r="W768" s="29">
        <v>154.19999999999999</v>
      </c>
      <c r="X768" s="24">
        <v>6.5800000000000125</v>
      </c>
      <c r="Y768" s="24">
        <v>6.6300000000000239</v>
      </c>
      <c r="Z768" s="24">
        <v>160.78</v>
      </c>
      <c r="AA768" s="24">
        <v>160.83000000000001</v>
      </c>
      <c r="AB768" s="24">
        <v>160.78</v>
      </c>
      <c r="AC768" s="24">
        <v>160.83000000000001</v>
      </c>
      <c r="AF768" s="24">
        <v>7.69</v>
      </c>
      <c r="AG768" s="24">
        <v>168.47</v>
      </c>
      <c r="AH768" s="24">
        <v>168.52</v>
      </c>
      <c r="AI768" s="24">
        <v>168.47</v>
      </c>
      <c r="AJ768" s="24">
        <v>168.52</v>
      </c>
      <c r="AK768" s="38">
        <v>0</v>
      </c>
      <c r="AL768" s="38">
        <v>0</v>
      </c>
    </row>
    <row r="769" spans="1:38" x14ac:dyDescent="0.15">
      <c r="A769" t="str">
        <v>U1588C-9-CC</v>
      </c>
      <c r="B769">
        <v>132.91999999999999</v>
      </c>
      <c r="C769" t="str">
        <v>U1588A-18-5</v>
      </c>
      <c r="D769" s="31">
        <v>159.41999999999999</v>
      </c>
      <c r="E769" s="29">
        <v>136</v>
      </c>
      <c r="F769" s="29">
        <v>146</v>
      </c>
      <c r="G769" s="24">
        <v>160.78</v>
      </c>
      <c r="H769" s="24">
        <v>160.88</v>
      </c>
      <c r="I769" s="24">
        <v>160.78</v>
      </c>
      <c r="J769" s="24">
        <v>160.88</v>
      </c>
      <c r="K769" s="18">
        <v>0</v>
      </c>
      <c r="L769" s="18">
        <v>0</v>
      </c>
      <c r="T769" t="str">
        <v>U1588A-18</v>
      </c>
      <c r="U769" s="24">
        <v>1</v>
      </c>
      <c r="V769" s="24">
        <v>1</v>
      </c>
      <c r="W769" s="29">
        <v>154.19999999999999</v>
      </c>
      <c r="X769" s="24">
        <v>6.5800000000000125</v>
      </c>
      <c r="Y769" s="24">
        <v>6.6800000000000068</v>
      </c>
      <c r="Z769" s="24">
        <v>160.78</v>
      </c>
      <c r="AA769" s="24">
        <v>160.88</v>
      </c>
      <c r="AB769" s="24">
        <v>160.78</v>
      </c>
      <c r="AC769" s="24">
        <v>160.88</v>
      </c>
      <c r="AF769" s="24">
        <v>7.69</v>
      </c>
      <c r="AG769" s="24">
        <v>168.47</v>
      </c>
      <c r="AH769" s="24">
        <v>168.57</v>
      </c>
      <c r="AI769" s="24">
        <v>168.47</v>
      </c>
      <c r="AJ769" s="24">
        <v>168.57</v>
      </c>
      <c r="AK769" s="38">
        <v>0</v>
      </c>
      <c r="AL769" s="38">
        <v>0</v>
      </c>
    </row>
    <row r="770" spans="1:38" x14ac:dyDescent="0.15">
      <c r="A770" t="str">
        <v>U1588C-10-1</v>
      </c>
      <c r="B770">
        <v>131.9</v>
      </c>
      <c r="C770" t="str">
        <v>U1588A-18-6</v>
      </c>
      <c r="D770" s="31">
        <v>160.88</v>
      </c>
      <c r="E770" s="29">
        <v>0</v>
      </c>
      <c r="F770" s="29">
        <v>5</v>
      </c>
      <c r="G770" s="24">
        <v>160.88</v>
      </c>
      <c r="H770" s="24">
        <v>160.93</v>
      </c>
      <c r="I770" s="24">
        <v>160.88</v>
      </c>
      <c r="J770" s="24">
        <v>160.93</v>
      </c>
      <c r="K770" s="18">
        <v>0</v>
      </c>
      <c r="L770" s="18">
        <v>0</v>
      </c>
      <c r="T770" t="str">
        <v>U1588A-18</v>
      </c>
      <c r="U770" s="24">
        <v>1</v>
      </c>
      <c r="V770" s="24">
        <v>1</v>
      </c>
      <c r="W770" s="29">
        <v>154.19999999999999</v>
      </c>
      <c r="X770" s="24">
        <v>6.6800000000000068</v>
      </c>
      <c r="Y770" s="24">
        <v>6.7300000000000182</v>
      </c>
      <c r="Z770" s="24">
        <v>160.88</v>
      </c>
      <c r="AA770" s="24">
        <v>160.93</v>
      </c>
      <c r="AB770" s="24">
        <v>160.88</v>
      </c>
      <c r="AC770" s="24">
        <v>160.93</v>
      </c>
      <c r="AF770" s="24">
        <v>7.69</v>
      </c>
      <c r="AG770" s="24">
        <v>168.57</v>
      </c>
      <c r="AH770" s="24">
        <v>168.62</v>
      </c>
      <c r="AI770" s="24">
        <v>168.57</v>
      </c>
      <c r="AJ770" s="24">
        <v>168.62</v>
      </c>
      <c r="AK770" s="38">
        <v>0</v>
      </c>
      <c r="AL770" s="38">
        <v>0</v>
      </c>
    </row>
    <row r="771" spans="1:38" x14ac:dyDescent="0.15">
      <c r="A771" t="str">
        <v>U1588C-10-2</v>
      </c>
      <c r="B771">
        <v>133.38999999999999</v>
      </c>
      <c r="C771" t="str">
        <v>U1588A-18-6</v>
      </c>
      <c r="D771" s="31">
        <v>160.88</v>
      </c>
      <c r="E771" s="29">
        <v>73</v>
      </c>
      <c r="F771" s="29">
        <v>73</v>
      </c>
      <c r="G771" s="24">
        <v>161.60999999999999</v>
      </c>
      <c r="H771" s="24">
        <v>161.60999999999999</v>
      </c>
      <c r="I771" s="24">
        <v>161.61000000000001</v>
      </c>
      <c r="J771" s="24">
        <v>161.61000000000001</v>
      </c>
      <c r="K771" s="18">
        <v>2.8421709430404007E-14</v>
      </c>
      <c r="L771" s="18">
        <v>2.8421709430404007E-14</v>
      </c>
      <c r="T771" t="str">
        <v>U1588A-18</v>
      </c>
      <c r="U771" s="24">
        <v>1</v>
      </c>
      <c r="V771" s="24">
        <v>1</v>
      </c>
      <c r="W771" s="29">
        <v>154.19999999999999</v>
      </c>
      <c r="X771" s="24">
        <v>7.410000000000025</v>
      </c>
      <c r="Y771" s="24">
        <v>7.410000000000025</v>
      </c>
      <c r="Z771" s="24">
        <v>161.61000000000001</v>
      </c>
      <c r="AA771" s="24">
        <v>161.61000000000001</v>
      </c>
      <c r="AB771" s="24">
        <v>161.61000000000001</v>
      </c>
      <c r="AC771" s="24">
        <v>161.61000000000001</v>
      </c>
      <c r="AF771" s="24">
        <v>7.69</v>
      </c>
      <c r="AG771" s="24">
        <v>169.3</v>
      </c>
      <c r="AH771" s="24">
        <v>169.3</v>
      </c>
      <c r="AI771" s="24">
        <v>169.3</v>
      </c>
      <c r="AJ771" s="24">
        <v>169.3</v>
      </c>
      <c r="AK771" s="38">
        <v>0</v>
      </c>
      <c r="AL771" s="38">
        <v>0</v>
      </c>
    </row>
    <row r="772" spans="1:38" x14ac:dyDescent="0.15">
      <c r="A772" t="str">
        <v>U1588C-10-3</v>
      </c>
      <c r="B772">
        <v>134.88999999999999</v>
      </c>
      <c r="C772" t="str">
        <v>U1588A-18-CC</v>
      </c>
      <c r="D772" s="31">
        <v>162.02000000000001</v>
      </c>
      <c r="E772" s="29">
        <v>40</v>
      </c>
      <c r="F772" s="29">
        <v>47</v>
      </c>
      <c r="G772" s="24">
        <v>162.42000000000002</v>
      </c>
      <c r="H772" s="24">
        <v>162.49</v>
      </c>
      <c r="I772" s="24">
        <v>162.41999999999999</v>
      </c>
      <c r="J772" s="24">
        <v>162.49</v>
      </c>
      <c r="K772" s="18">
        <v>-2.8421709430404007E-14</v>
      </c>
      <c r="L772" s="18">
        <v>0</v>
      </c>
      <c r="T772" t="str">
        <v>U1588A-18</v>
      </c>
      <c r="U772" s="24">
        <v>1</v>
      </c>
      <c r="V772" s="24">
        <v>1</v>
      </c>
      <c r="W772" s="29">
        <v>154.19999999999999</v>
      </c>
      <c r="X772" s="24">
        <v>8.2199999999999989</v>
      </c>
      <c r="Y772" s="24">
        <v>8.2900000000000205</v>
      </c>
      <c r="Z772" s="24">
        <v>162.41999999999999</v>
      </c>
      <c r="AA772" s="24">
        <v>162.49</v>
      </c>
      <c r="AB772" s="24">
        <v>162.41999999999999</v>
      </c>
      <c r="AC772" s="24">
        <v>162.49</v>
      </c>
      <c r="AF772" s="24">
        <v>7.69</v>
      </c>
      <c r="AG772" s="24">
        <v>170.10999999999999</v>
      </c>
      <c r="AH772" s="24">
        <v>170.18</v>
      </c>
      <c r="AI772" s="24">
        <v>170.10999999999999</v>
      </c>
      <c r="AJ772" s="24">
        <v>170.18</v>
      </c>
      <c r="AK772" s="38">
        <v>0</v>
      </c>
      <c r="AL772" s="38">
        <v>0</v>
      </c>
    </row>
    <row r="773" spans="1:38" x14ac:dyDescent="0.15">
      <c r="A773" t="str">
        <v>U1588C-10-4</v>
      </c>
      <c r="B773">
        <v>136.38</v>
      </c>
      <c r="C773" t="str">
        <v>U1588A-18-CC</v>
      </c>
      <c r="D773" s="31">
        <v>162.02000000000001</v>
      </c>
      <c r="E773" s="29">
        <v>40</v>
      </c>
      <c r="F773" s="29">
        <v>47</v>
      </c>
      <c r="G773" s="24">
        <v>162.42000000000002</v>
      </c>
      <c r="H773" s="24">
        <v>162.49</v>
      </c>
      <c r="I773" s="24">
        <v>162.41999999999999</v>
      </c>
      <c r="J773" s="24">
        <v>162.49</v>
      </c>
      <c r="K773" s="18">
        <v>-2.8421709430404007E-14</v>
      </c>
      <c r="L773" s="18">
        <v>0</v>
      </c>
      <c r="T773" t="str">
        <v>U1588A-18</v>
      </c>
      <c r="U773" s="24">
        <v>1</v>
      </c>
      <c r="V773" s="24">
        <v>1</v>
      </c>
      <c r="W773" s="29">
        <v>154.19999999999999</v>
      </c>
      <c r="X773" s="24">
        <v>8.2199999999999989</v>
      </c>
      <c r="Y773" s="24">
        <v>8.2900000000000205</v>
      </c>
      <c r="Z773" s="24">
        <v>162.41999999999999</v>
      </c>
      <c r="AA773" s="24">
        <v>162.49</v>
      </c>
      <c r="AB773" s="24">
        <v>162.41999999999999</v>
      </c>
      <c r="AC773" s="24">
        <v>162.49</v>
      </c>
      <c r="AF773" s="24">
        <v>7.69</v>
      </c>
      <c r="AG773" s="24">
        <v>170.10999999999999</v>
      </c>
      <c r="AH773" s="24">
        <v>170.18</v>
      </c>
      <c r="AI773" s="24">
        <v>170.10999999999999</v>
      </c>
      <c r="AJ773" s="24">
        <v>170.18</v>
      </c>
      <c r="AK773" s="38">
        <v>0</v>
      </c>
      <c r="AL773" s="38">
        <v>0</v>
      </c>
    </row>
    <row r="774" spans="1:38" x14ac:dyDescent="0.15">
      <c r="A774" t="str">
        <v>U1588C-10-CC</v>
      </c>
      <c r="B774">
        <v>137.44999999999999</v>
      </c>
      <c r="C774" t="str">
        <v>U1588A-18-CC</v>
      </c>
      <c r="D774" s="31">
        <v>162.02000000000001</v>
      </c>
      <c r="E774" s="29">
        <v>40</v>
      </c>
      <c r="F774" s="29">
        <v>47</v>
      </c>
      <c r="G774" s="24">
        <v>162.42000000000002</v>
      </c>
      <c r="H774" s="24">
        <v>162.49</v>
      </c>
      <c r="I774" s="24">
        <v>162.41999999999999</v>
      </c>
      <c r="J774" s="24">
        <v>162.49</v>
      </c>
      <c r="K774" s="18">
        <v>-2.8421709430404007E-14</v>
      </c>
      <c r="L774" s="18">
        <v>0</v>
      </c>
      <c r="T774" t="str">
        <v>U1588A-18</v>
      </c>
      <c r="U774" s="24">
        <v>1</v>
      </c>
      <c r="V774" s="24">
        <v>1</v>
      </c>
      <c r="W774" s="29">
        <v>154.19999999999999</v>
      </c>
      <c r="X774" s="24">
        <v>8.2199999999999989</v>
      </c>
      <c r="Y774" s="24">
        <v>8.2900000000000205</v>
      </c>
      <c r="Z774" s="24">
        <v>162.41999999999999</v>
      </c>
      <c r="AA774" s="24">
        <v>162.49</v>
      </c>
      <c r="AB774" s="24">
        <v>162.41999999999999</v>
      </c>
      <c r="AC774" s="24">
        <v>162.49</v>
      </c>
      <c r="AF774" s="24">
        <v>7.69</v>
      </c>
      <c r="AG774" s="24">
        <v>170.10999999999999</v>
      </c>
      <c r="AH774" s="24">
        <v>170.18</v>
      </c>
      <c r="AI774" s="24">
        <v>170.10999999999999</v>
      </c>
      <c r="AJ774" s="24">
        <v>170.18</v>
      </c>
      <c r="AK774" s="38">
        <v>0</v>
      </c>
      <c r="AL774" s="38">
        <v>0</v>
      </c>
    </row>
    <row r="775" spans="1:38" x14ac:dyDescent="0.15">
      <c r="A775" t="str">
        <v>U1588C-11-1</v>
      </c>
      <c r="B775">
        <v>136.80000000000001</v>
      </c>
      <c r="C775" t="str">
        <v>U1588A-18-CC</v>
      </c>
      <c r="D775" s="31">
        <v>162.02000000000001</v>
      </c>
      <c r="E775" s="29">
        <v>40</v>
      </c>
      <c r="F775" s="29">
        <v>47</v>
      </c>
      <c r="G775" s="24">
        <v>162.42000000000002</v>
      </c>
      <c r="H775" s="24">
        <v>162.49</v>
      </c>
      <c r="I775" s="24">
        <v>162.41999999999999</v>
      </c>
      <c r="J775" s="24">
        <v>162.49</v>
      </c>
      <c r="K775" s="18">
        <v>-2.8421709430404007E-14</v>
      </c>
      <c r="L775" s="18">
        <v>0</v>
      </c>
      <c r="T775" t="str">
        <v>U1588A-18</v>
      </c>
      <c r="U775" s="24">
        <v>1</v>
      </c>
      <c r="V775" s="24">
        <v>1</v>
      </c>
      <c r="W775" s="29">
        <v>154.19999999999999</v>
      </c>
      <c r="X775" s="24">
        <v>8.2199999999999989</v>
      </c>
      <c r="Y775" s="24">
        <v>8.2900000000000205</v>
      </c>
      <c r="Z775" s="24">
        <v>162.41999999999999</v>
      </c>
      <c r="AA775" s="24">
        <v>162.49</v>
      </c>
      <c r="AB775" s="24">
        <v>162.41999999999999</v>
      </c>
      <c r="AC775" s="24">
        <v>162.49</v>
      </c>
      <c r="AF775" s="24">
        <v>7.69</v>
      </c>
      <c r="AG775" s="24">
        <v>170.10999999999999</v>
      </c>
      <c r="AH775" s="24">
        <v>170.18</v>
      </c>
      <c r="AI775" s="24">
        <v>170.10999999999999</v>
      </c>
      <c r="AJ775" s="24">
        <v>170.18</v>
      </c>
      <c r="AK775" s="38">
        <v>0</v>
      </c>
      <c r="AL775" s="38">
        <v>0</v>
      </c>
    </row>
    <row r="776" spans="1:38" x14ac:dyDescent="0.15">
      <c r="A776" t="str">
        <v>U1588C-11-2</v>
      </c>
      <c r="B776">
        <v>137.82</v>
      </c>
      <c r="C776" t="str">
        <v>U1588A-18-CC</v>
      </c>
      <c r="D776" s="31">
        <v>162.02000000000001</v>
      </c>
      <c r="E776" s="29">
        <v>40</v>
      </c>
      <c r="F776" s="29">
        <v>47</v>
      </c>
      <c r="G776" s="24">
        <v>162.42000000000002</v>
      </c>
      <c r="H776" s="24">
        <v>162.49</v>
      </c>
      <c r="I776" s="24">
        <v>162.41999999999999</v>
      </c>
      <c r="J776" s="24">
        <v>162.49</v>
      </c>
      <c r="K776" s="18">
        <v>-2.8421709430404007E-14</v>
      </c>
      <c r="L776" s="18">
        <v>0</v>
      </c>
      <c r="T776" t="str">
        <v>U1588A-18</v>
      </c>
      <c r="U776" s="24">
        <v>1</v>
      </c>
      <c r="V776" s="24">
        <v>1</v>
      </c>
      <c r="W776" s="29">
        <v>154.19999999999999</v>
      </c>
      <c r="X776" s="24">
        <v>8.2199999999999989</v>
      </c>
      <c r="Y776" s="24">
        <v>8.2900000000000205</v>
      </c>
      <c r="Z776" s="24">
        <v>162.41999999999999</v>
      </c>
      <c r="AA776" s="24">
        <v>162.49</v>
      </c>
      <c r="AB776" s="24">
        <v>162.41999999999999</v>
      </c>
      <c r="AC776" s="24">
        <v>162.49</v>
      </c>
      <c r="AF776" s="24">
        <v>7.69</v>
      </c>
      <c r="AG776" s="24">
        <v>170.10999999999999</v>
      </c>
      <c r="AH776" s="24">
        <v>170.18</v>
      </c>
      <c r="AI776" s="24">
        <v>170.10999999999999</v>
      </c>
      <c r="AJ776" s="24">
        <v>170.18</v>
      </c>
      <c r="AK776" s="38">
        <v>0</v>
      </c>
      <c r="AL776" s="38">
        <v>0</v>
      </c>
    </row>
    <row r="777" spans="1:38" x14ac:dyDescent="0.15">
      <c r="A777" t="str">
        <v>U1588C-11-3</v>
      </c>
      <c r="B777">
        <v>139.31</v>
      </c>
      <c r="C777" t="str">
        <v>U1588A-18-CC</v>
      </c>
      <c r="D777" s="31">
        <v>162.02000000000001</v>
      </c>
      <c r="E777" s="29">
        <v>40</v>
      </c>
      <c r="F777" s="29">
        <v>47</v>
      </c>
      <c r="G777" s="24">
        <v>162.42000000000002</v>
      </c>
      <c r="H777" s="24">
        <v>162.49</v>
      </c>
      <c r="I777" s="24">
        <v>162.41999999999999</v>
      </c>
      <c r="J777" s="24">
        <v>162.49</v>
      </c>
      <c r="K777" s="18">
        <v>-2.8421709430404007E-14</v>
      </c>
      <c r="L777" s="18">
        <v>0</v>
      </c>
      <c r="T777" t="str">
        <v>U1588A-18</v>
      </c>
      <c r="U777" s="24">
        <v>1</v>
      </c>
      <c r="V777" s="24">
        <v>1</v>
      </c>
      <c r="W777" s="29">
        <v>154.19999999999999</v>
      </c>
      <c r="X777" s="24">
        <v>8.2199999999999989</v>
      </c>
      <c r="Y777" s="24">
        <v>8.2900000000000205</v>
      </c>
      <c r="Z777" s="24">
        <v>162.41999999999999</v>
      </c>
      <c r="AA777" s="24">
        <v>162.49</v>
      </c>
      <c r="AB777" s="24">
        <v>162.41999999999999</v>
      </c>
      <c r="AC777" s="24">
        <v>162.49</v>
      </c>
      <c r="AF777" s="24">
        <v>7.69</v>
      </c>
      <c r="AG777" s="24">
        <v>170.10999999999999</v>
      </c>
      <c r="AH777" s="24">
        <v>170.18</v>
      </c>
      <c r="AI777" s="24">
        <v>170.10999999999999</v>
      </c>
      <c r="AJ777" s="24">
        <v>170.18</v>
      </c>
      <c r="AK777" s="38">
        <v>0</v>
      </c>
      <c r="AL777" s="38">
        <v>0</v>
      </c>
    </row>
    <row r="778" spans="1:38" x14ac:dyDescent="0.15">
      <c r="A778" t="str">
        <v>U1588C-11-4</v>
      </c>
      <c r="B778">
        <v>140.81</v>
      </c>
      <c r="C778" t="str">
        <v>U1588A-18-CC</v>
      </c>
      <c r="D778" s="31">
        <v>162.02000000000001</v>
      </c>
      <c r="E778" s="29">
        <v>40</v>
      </c>
      <c r="F778" s="29">
        <v>47</v>
      </c>
      <c r="G778" s="24">
        <v>162.42000000000002</v>
      </c>
      <c r="H778" s="24">
        <v>162.49</v>
      </c>
      <c r="I778" s="24">
        <v>162.41999999999999</v>
      </c>
      <c r="J778" s="24">
        <v>162.49</v>
      </c>
      <c r="K778" s="18">
        <v>-2.8421709430404007E-14</v>
      </c>
      <c r="L778" s="18">
        <v>0</v>
      </c>
      <c r="T778" t="str">
        <v>U1588A-18</v>
      </c>
      <c r="U778" s="24">
        <v>1</v>
      </c>
      <c r="V778" s="24">
        <v>1</v>
      </c>
      <c r="W778" s="29">
        <v>154.19999999999999</v>
      </c>
      <c r="X778" s="24">
        <v>8.2199999999999989</v>
      </c>
      <c r="Y778" s="24">
        <v>8.2900000000000205</v>
      </c>
      <c r="Z778" s="24">
        <v>162.41999999999999</v>
      </c>
      <c r="AA778" s="24">
        <v>162.49</v>
      </c>
      <c r="AB778" s="24">
        <v>162.41999999999999</v>
      </c>
      <c r="AC778" s="24">
        <v>162.49</v>
      </c>
      <c r="AF778" s="24">
        <v>7.69</v>
      </c>
      <c r="AG778" s="24">
        <v>170.10999999999999</v>
      </c>
      <c r="AH778" s="24">
        <v>170.18</v>
      </c>
      <c r="AI778" s="24">
        <v>170.10999999999999</v>
      </c>
      <c r="AJ778" s="24">
        <v>170.18</v>
      </c>
      <c r="AK778" s="38">
        <v>0</v>
      </c>
      <c r="AL778" s="38">
        <v>0</v>
      </c>
    </row>
    <row r="779" spans="1:38" x14ac:dyDescent="0.15">
      <c r="A779" t="str">
        <v>U1588C-11-5</v>
      </c>
      <c r="B779">
        <v>142.31</v>
      </c>
      <c r="C779" t="str">
        <v>U1588A-18-CC</v>
      </c>
      <c r="D779" s="31">
        <v>162.02000000000001</v>
      </c>
      <c r="E779" s="29">
        <v>40</v>
      </c>
      <c r="F779" s="29">
        <v>47</v>
      </c>
      <c r="G779" s="24">
        <v>162.42000000000002</v>
      </c>
      <c r="H779" s="24">
        <v>162.49</v>
      </c>
      <c r="I779" s="24">
        <v>162.41999999999999</v>
      </c>
      <c r="J779" s="24">
        <v>162.49</v>
      </c>
      <c r="K779" s="18">
        <v>-2.8421709430404007E-14</v>
      </c>
      <c r="L779" s="18">
        <v>0</v>
      </c>
      <c r="T779" t="str">
        <v>U1588A-18</v>
      </c>
      <c r="U779" s="24">
        <v>1</v>
      </c>
      <c r="V779" s="24">
        <v>1</v>
      </c>
      <c r="W779" s="29">
        <v>154.19999999999999</v>
      </c>
      <c r="X779" s="24">
        <v>8.2199999999999989</v>
      </c>
      <c r="Y779" s="24">
        <v>8.2900000000000205</v>
      </c>
      <c r="Z779" s="24">
        <v>162.41999999999999</v>
      </c>
      <c r="AA779" s="24">
        <v>162.49</v>
      </c>
      <c r="AB779" s="24">
        <v>162.41999999999999</v>
      </c>
      <c r="AC779" s="24">
        <v>162.49</v>
      </c>
      <c r="AF779" s="24">
        <v>7.69</v>
      </c>
      <c r="AG779" s="24">
        <v>170.10999999999999</v>
      </c>
      <c r="AH779" s="24">
        <v>170.18</v>
      </c>
      <c r="AI779" s="24">
        <v>170.10999999999999</v>
      </c>
      <c r="AJ779" s="24">
        <v>170.18</v>
      </c>
      <c r="AK779" s="38">
        <v>0</v>
      </c>
      <c r="AL779" s="38">
        <v>0</v>
      </c>
    </row>
    <row r="780" spans="1:38" x14ac:dyDescent="0.15">
      <c r="A780" t="str">
        <v>U1588C-11-CC</v>
      </c>
      <c r="B780">
        <v>143.02000000000001</v>
      </c>
      <c r="C780" t="str">
        <v>U1588A-18-CC</v>
      </c>
      <c r="D780" s="31">
        <v>162.02000000000001</v>
      </c>
      <c r="E780" s="29">
        <v>40</v>
      </c>
      <c r="F780" s="29">
        <v>47</v>
      </c>
      <c r="G780" s="24">
        <v>162.42000000000002</v>
      </c>
      <c r="H780" s="24">
        <v>162.49</v>
      </c>
      <c r="I780" s="24">
        <v>162.41999999999999</v>
      </c>
      <c r="J780" s="24">
        <v>162.49</v>
      </c>
      <c r="K780" s="18">
        <v>-2.8421709430404007E-14</v>
      </c>
      <c r="L780" s="18">
        <v>0</v>
      </c>
      <c r="T780" t="str">
        <v>U1588A-18</v>
      </c>
      <c r="U780" s="24">
        <v>1</v>
      </c>
      <c r="V780" s="24">
        <v>1</v>
      </c>
      <c r="W780" s="29">
        <v>154.19999999999999</v>
      </c>
      <c r="X780" s="24">
        <v>8.2199999999999989</v>
      </c>
      <c r="Y780" s="24">
        <v>8.2900000000000205</v>
      </c>
      <c r="Z780" s="24">
        <v>162.41999999999999</v>
      </c>
      <c r="AA780" s="24">
        <v>162.49</v>
      </c>
      <c r="AB780" s="24">
        <v>162.41999999999999</v>
      </c>
      <c r="AC780" s="24">
        <v>162.49</v>
      </c>
      <c r="AF780" s="24">
        <v>7.69</v>
      </c>
      <c r="AG780" s="24">
        <v>170.10999999999999</v>
      </c>
      <c r="AH780" s="24">
        <v>170.18</v>
      </c>
      <c r="AI780" s="24">
        <v>170.10999999999999</v>
      </c>
      <c r="AJ780" s="24">
        <v>170.18</v>
      </c>
      <c r="AK780" s="38">
        <v>0</v>
      </c>
      <c r="AL780" s="38">
        <v>0</v>
      </c>
    </row>
    <row r="781" spans="1:38" x14ac:dyDescent="0.15">
      <c r="A781" t="str">
        <v>U1588C-12-1</v>
      </c>
      <c r="B781">
        <v>141.6</v>
      </c>
      <c r="C781" t="str">
        <v>U1588A-18-CC</v>
      </c>
      <c r="D781" s="31">
        <v>162.02000000000001</v>
      </c>
      <c r="E781" s="29">
        <v>40</v>
      </c>
      <c r="F781" s="29">
        <v>47</v>
      </c>
      <c r="G781" s="24">
        <v>162.42000000000002</v>
      </c>
      <c r="H781" s="24">
        <v>162.49</v>
      </c>
      <c r="I781" s="24">
        <v>162.41999999999999</v>
      </c>
      <c r="J781" s="24">
        <v>162.49</v>
      </c>
      <c r="K781" s="18">
        <v>-2.8421709430404007E-14</v>
      </c>
      <c r="L781" s="18">
        <v>0</v>
      </c>
      <c r="T781" t="str">
        <v>U1588A-18</v>
      </c>
      <c r="U781" s="24">
        <v>1</v>
      </c>
      <c r="V781" s="24">
        <v>1</v>
      </c>
      <c r="W781" s="29">
        <v>154.19999999999999</v>
      </c>
      <c r="X781" s="24">
        <v>8.2199999999999989</v>
      </c>
      <c r="Y781" s="24">
        <v>8.2900000000000205</v>
      </c>
      <c r="Z781" s="24">
        <v>162.41999999999999</v>
      </c>
      <c r="AA781" s="24">
        <v>162.49</v>
      </c>
      <c r="AB781" s="24">
        <v>162.41999999999999</v>
      </c>
      <c r="AC781" s="24">
        <v>162.49</v>
      </c>
      <c r="AF781" s="24">
        <v>7.69</v>
      </c>
      <c r="AG781" s="24">
        <v>170.10999999999999</v>
      </c>
      <c r="AH781" s="24">
        <v>170.18</v>
      </c>
      <c r="AI781" s="24">
        <v>170.10999999999999</v>
      </c>
      <c r="AJ781" s="24">
        <v>170.18</v>
      </c>
      <c r="AK781" s="38">
        <v>0</v>
      </c>
      <c r="AL781" s="38">
        <v>0</v>
      </c>
    </row>
    <row r="782" spans="1:38" x14ac:dyDescent="0.15">
      <c r="A782" t="str">
        <v>U1588C-12-2</v>
      </c>
      <c r="B782">
        <v>143.1</v>
      </c>
      <c r="C782" t="str">
        <v>U1588A-19-1</v>
      </c>
      <c r="D782" s="31">
        <v>163.9</v>
      </c>
      <c r="E782" s="29">
        <v>75</v>
      </c>
      <c r="F782" s="29">
        <v>75</v>
      </c>
      <c r="G782" s="24">
        <v>164.65</v>
      </c>
      <c r="H782" s="24">
        <v>164.65</v>
      </c>
      <c r="I782" s="24">
        <v>164.65</v>
      </c>
      <c r="J782" s="24">
        <v>164.65</v>
      </c>
      <c r="K782" s="18">
        <v>0</v>
      </c>
      <c r="L782" s="18">
        <v>0</v>
      </c>
      <c r="T782" t="str">
        <v>U1588A-19</v>
      </c>
      <c r="U782" s="24">
        <v>1</v>
      </c>
      <c r="V782" s="24">
        <v>1</v>
      </c>
      <c r="W782" s="29">
        <v>163.9</v>
      </c>
      <c r="X782" s="24">
        <v>0.75</v>
      </c>
      <c r="Y782" s="24">
        <v>0.75</v>
      </c>
      <c r="Z782" s="24">
        <v>164.65</v>
      </c>
      <c r="AA782" s="24">
        <v>164.65</v>
      </c>
      <c r="AB782" s="24">
        <v>164.65</v>
      </c>
      <c r="AC782" s="24">
        <v>164.65</v>
      </c>
      <c r="AF782" s="24">
        <v>8.2680000000000007</v>
      </c>
      <c r="AG782" s="24">
        <v>172.91800000000001</v>
      </c>
      <c r="AH782" s="24">
        <v>172.91800000000001</v>
      </c>
      <c r="AI782" s="24">
        <v>172.91800000000001</v>
      </c>
      <c r="AJ782" s="24">
        <v>172.91800000000001</v>
      </c>
      <c r="AK782" s="38">
        <v>0</v>
      </c>
      <c r="AL782" s="38">
        <v>0</v>
      </c>
    </row>
    <row r="783" spans="1:38" x14ac:dyDescent="0.15">
      <c r="A783" t="str">
        <v>U1588C-12-3</v>
      </c>
      <c r="B783">
        <v>144.59</v>
      </c>
      <c r="C783" t="str">
        <v>U1588A-19-2</v>
      </c>
      <c r="D783" s="31">
        <v>165.39</v>
      </c>
      <c r="E783" s="29">
        <v>40</v>
      </c>
      <c r="F783" s="29">
        <v>40</v>
      </c>
      <c r="G783" s="24">
        <v>165.79</v>
      </c>
      <c r="H783" s="24">
        <v>165.79</v>
      </c>
      <c r="I783" s="24">
        <v>165.79</v>
      </c>
      <c r="J783" s="24">
        <v>165.79</v>
      </c>
      <c r="K783" s="18">
        <v>0</v>
      </c>
      <c r="L783" s="18">
        <v>0</v>
      </c>
      <c r="T783" t="str">
        <v>U1588A-19</v>
      </c>
      <c r="U783" s="24">
        <v>1</v>
      </c>
      <c r="V783" s="24">
        <v>1</v>
      </c>
      <c r="W783" s="29">
        <v>163.9</v>
      </c>
      <c r="X783" s="24">
        <v>1.8899999999999864</v>
      </c>
      <c r="Y783" s="24">
        <v>1.8899999999999864</v>
      </c>
      <c r="Z783" s="24">
        <v>165.79</v>
      </c>
      <c r="AA783" s="24">
        <v>165.79</v>
      </c>
      <c r="AB783" s="24">
        <v>165.79</v>
      </c>
      <c r="AC783" s="24">
        <v>165.79</v>
      </c>
      <c r="AF783" s="24">
        <v>8.2680000000000007</v>
      </c>
      <c r="AG783" s="24">
        <v>174.05799999999999</v>
      </c>
      <c r="AH783" s="24">
        <v>174.05799999999999</v>
      </c>
      <c r="AI783" s="24">
        <v>174.05799999999999</v>
      </c>
      <c r="AJ783" s="24">
        <v>174.05799999999999</v>
      </c>
      <c r="AK783" s="38">
        <v>0</v>
      </c>
      <c r="AL783" s="38">
        <v>0</v>
      </c>
    </row>
    <row r="784" spans="1:38" x14ac:dyDescent="0.15">
      <c r="A784" t="str">
        <v>U1588C-12-4</v>
      </c>
      <c r="B784">
        <v>146.05000000000001</v>
      </c>
      <c r="C784" t="str">
        <v>U1588A-19-2</v>
      </c>
      <c r="D784" s="31">
        <v>165.39</v>
      </c>
      <c r="E784" s="29">
        <v>40</v>
      </c>
      <c r="F784" s="29">
        <v>41</v>
      </c>
      <c r="G784" s="24">
        <v>165.79</v>
      </c>
      <c r="H784" s="24">
        <v>165.79999999999998</v>
      </c>
      <c r="I784" s="24">
        <v>165.79</v>
      </c>
      <c r="J784" s="24">
        <v>165.8</v>
      </c>
      <c r="K784" s="18">
        <v>0</v>
      </c>
      <c r="L784" s="18">
        <v>2.8421709430404007E-14</v>
      </c>
      <c r="T784" t="str">
        <v>U1588A-19</v>
      </c>
      <c r="U784" s="24">
        <v>1</v>
      </c>
      <c r="V784" s="24">
        <v>1</v>
      </c>
      <c r="W784" s="29">
        <v>163.9</v>
      </c>
      <c r="X784" s="24">
        <v>1.8899999999999864</v>
      </c>
      <c r="Y784" s="24">
        <v>1.9000000000000057</v>
      </c>
      <c r="Z784" s="24">
        <v>165.79</v>
      </c>
      <c r="AA784" s="24">
        <v>165.8</v>
      </c>
      <c r="AB784" s="24">
        <v>165.79</v>
      </c>
      <c r="AC784" s="24">
        <v>165.8</v>
      </c>
      <c r="AF784" s="24">
        <v>8.2680000000000007</v>
      </c>
      <c r="AG784" s="24">
        <v>174.05799999999999</v>
      </c>
      <c r="AH784" s="24">
        <v>174.06800000000001</v>
      </c>
      <c r="AI784" s="24">
        <v>174.05799999999999</v>
      </c>
      <c r="AJ784" s="24">
        <v>174.06800000000001</v>
      </c>
      <c r="AK784" s="38">
        <v>0</v>
      </c>
      <c r="AL784" s="38">
        <v>0</v>
      </c>
    </row>
    <row r="785" spans="1:38" x14ac:dyDescent="0.15">
      <c r="A785" t="str">
        <v>U1588C-12-5</v>
      </c>
      <c r="B785">
        <v>147.56</v>
      </c>
      <c r="C785" t="str">
        <v>U1588A-19-2</v>
      </c>
      <c r="D785" s="31">
        <v>165.39</v>
      </c>
      <c r="E785" s="29">
        <v>40</v>
      </c>
      <c r="F785" s="29">
        <v>41</v>
      </c>
      <c r="G785" s="24">
        <v>165.79</v>
      </c>
      <c r="H785" s="24">
        <v>165.79999999999998</v>
      </c>
      <c r="I785" s="24">
        <v>165.79</v>
      </c>
      <c r="J785" s="24">
        <v>165.8</v>
      </c>
      <c r="K785" s="18">
        <v>0</v>
      </c>
      <c r="L785" s="18">
        <v>2.8421709430404007E-14</v>
      </c>
      <c r="T785" t="str">
        <v>U1588A-19</v>
      </c>
      <c r="U785" s="24">
        <v>1</v>
      </c>
      <c r="V785" s="24">
        <v>1</v>
      </c>
      <c r="W785" s="29">
        <v>163.9</v>
      </c>
      <c r="X785" s="24">
        <v>1.8899999999999864</v>
      </c>
      <c r="Y785" s="24">
        <v>1.9000000000000057</v>
      </c>
      <c r="Z785" s="24">
        <v>165.79</v>
      </c>
      <c r="AA785" s="24">
        <v>165.8</v>
      </c>
      <c r="AB785" s="24">
        <v>165.79</v>
      </c>
      <c r="AC785" s="24">
        <v>165.8</v>
      </c>
      <c r="AF785" s="24">
        <v>8.2680000000000007</v>
      </c>
      <c r="AG785" s="24">
        <v>174.05799999999999</v>
      </c>
      <c r="AH785" s="24">
        <v>174.06800000000001</v>
      </c>
      <c r="AI785" s="24">
        <v>174.05799999999999</v>
      </c>
      <c r="AJ785" s="24">
        <v>174.06800000000001</v>
      </c>
      <c r="AK785" s="38">
        <v>0</v>
      </c>
      <c r="AL785" s="38">
        <v>0</v>
      </c>
    </row>
    <row r="786" spans="1:38" x14ac:dyDescent="0.15">
      <c r="A786" t="str">
        <v>U1588C-12-CC</v>
      </c>
      <c r="B786">
        <v>148.9</v>
      </c>
      <c r="C786" t="str">
        <v>U1588A-19-2</v>
      </c>
      <c r="D786" s="31">
        <v>165.39</v>
      </c>
      <c r="E786" s="29">
        <v>65</v>
      </c>
      <c r="F786" s="29">
        <v>67</v>
      </c>
      <c r="G786" s="24">
        <v>166.04</v>
      </c>
      <c r="H786" s="24">
        <v>166.05999999999997</v>
      </c>
      <c r="I786" s="24">
        <v>166.04</v>
      </c>
      <c r="J786" s="24">
        <v>166.06</v>
      </c>
      <c r="K786" s="18">
        <v>0</v>
      </c>
      <c r="L786" s="18">
        <v>2.8421709430404007E-14</v>
      </c>
      <c r="T786" t="str">
        <v>U1588A-19</v>
      </c>
      <c r="U786" s="24">
        <v>1</v>
      </c>
      <c r="V786" s="24">
        <v>1</v>
      </c>
      <c r="W786" s="29">
        <v>163.9</v>
      </c>
      <c r="X786" s="24">
        <v>2.1399999999999864</v>
      </c>
      <c r="Y786" s="24">
        <v>2.1599999999999966</v>
      </c>
      <c r="Z786" s="24">
        <v>166.04</v>
      </c>
      <c r="AA786" s="24">
        <v>166.06</v>
      </c>
      <c r="AB786" s="24">
        <v>166.04</v>
      </c>
      <c r="AC786" s="24">
        <v>166.06</v>
      </c>
      <c r="AF786" s="24">
        <v>8.2680000000000007</v>
      </c>
      <c r="AG786" s="24">
        <v>174.30799999999999</v>
      </c>
      <c r="AH786" s="24">
        <v>174.328</v>
      </c>
      <c r="AI786" s="24">
        <v>174.30799999999999</v>
      </c>
      <c r="AJ786" s="24">
        <v>174.328</v>
      </c>
      <c r="AK786" s="38">
        <v>0</v>
      </c>
      <c r="AL786" s="38">
        <v>0</v>
      </c>
    </row>
    <row r="787" spans="1:38" x14ac:dyDescent="0.15">
      <c r="A787" t="str">
        <v>U1588C-13-1</v>
      </c>
      <c r="B787">
        <v>146.5</v>
      </c>
      <c r="C787" t="str">
        <v>U1588A-19-2</v>
      </c>
      <c r="D787" s="31">
        <v>165.39</v>
      </c>
      <c r="E787" s="29">
        <v>76</v>
      </c>
      <c r="F787" s="29">
        <v>76</v>
      </c>
      <c r="G787" s="24">
        <v>166.14999999999998</v>
      </c>
      <c r="H787" s="24">
        <v>166.14999999999998</v>
      </c>
      <c r="I787" s="24">
        <v>166.15</v>
      </c>
      <c r="J787" s="24">
        <v>166.15</v>
      </c>
      <c r="K787" s="18">
        <v>2.8421709430404007E-14</v>
      </c>
      <c r="L787" s="18">
        <v>2.8421709430404007E-14</v>
      </c>
      <c r="T787" t="str">
        <v>U1588A-19</v>
      </c>
      <c r="U787" s="24">
        <v>1</v>
      </c>
      <c r="V787" s="24">
        <v>1</v>
      </c>
      <c r="W787" s="29">
        <v>163.9</v>
      </c>
      <c r="X787" s="24">
        <v>2.25</v>
      </c>
      <c r="Y787" s="24">
        <v>2.25</v>
      </c>
      <c r="Z787" s="24">
        <v>166.15</v>
      </c>
      <c r="AA787" s="24">
        <v>166.15</v>
      </c>
      <c r="AB787" s="24">
        <v>166.15</v>
      </c>
      <c r="AC787" s="24">
        <v>166.15</v>
      </c>
      <c r="AF787" s="24">
        <v>8.2680000000000007</v>
      </c>
      <c r="AG787" s="24">
        <v>174.41800000000001</v>
      </c>
      <c r="AH787" s="24">
        <v>174.41800000000001</v>
      </c>
      <c r="AI787" s="24">
        <v>174.41800000000001</v>
      </c>
      <c r="AJ787" s="24">
        <v>174.41800000000001</v>
      </c>
      <c r="AK787" s="38">
        <v>0</v>
      </c>
      <c r="AL787" s="38">
        <v>0</v>
      </c>
    </row>
    <row r="788" spans="1:38" x14ac:dyDescent="0.15">
      <c r="A788" t="str">
        <v>U1588C-13-2</v>
      </c>
      <c r="B788">
        <v>147.99</v>
      </c>
      <c r="C788" t="str">
        <v>U1588A-19-3</v>
      </c>
      <c r="D788" s="31">
        <v>166.89</v>
      </c>
      <c r="E788" s="29">
        <v>79</v>
      </c>
      <c r="F788" s="29">
        <v>79</v>
      </c>
      <c r="G788" s="24">
        <v>167.67999999999998</v>
      </c>
      <c r="H788" s="24">
        <v>167.67999999999998</v>
      </c>
      <c r="I788" s="24">
        <v>167.68</v>
      </c>
      <c r="J788" s="24">
        <v>167.68</v>
      </c>
      <c r="K788" s="18">
        <v>2.8421709430404007E-14</v>
      </c>
      <c r="L788" s="18">
        <v>2.8421709430404007E-14</v>
      </c>
      <c r="T788" t="str">
        <v>U1588A-19</v>
      </c>
      <c r="U788" s="24">
        <v>1</v>
      </c>
      <c r="V788" s="24">
        <v>1</v>
      </c>
      <c r="W788" s="29">
        <v>163.9</v>
      </c>
      <c r="X788" s="24">
        <v>3.7800000000000011</v>
      </c>
      <c r="Y788" s="24">
        <v>3.7800000000000011</v>
      </c>
      <c r="Z788" s="24">
        <v>167.68</v>
      </c>
      <c r="AA788" s="24">
        <v>167.68</v>
      </c>
      <c r="AB788" s="24">
        <v>167.68</v>
      </c>
      <c r="AC788" s="24">
        <v>167.68</v>
      </c>
      <c r="AF788" s="24">
        <v>8.2680000000000007</v>
      </c>
      <c r="AG788" s="24">
        <v>175.94800000000001</v>
      </c>
      <c r="AH788" s="24">
        <v>175.94800000000001</v>
      </c>
      <c r="AI788" s="24">
        <v>175.94800000000001</v>
      </c>
      <c r="AJ788" s="24">
        <v>175.94800000000001</v>
      </c>
      <c r="AK788" s="38">
        <v>0</v>
      </c>
      <c r="AL788" s="38">
        <v>0</v>
      </c>
    </row>
    <row r="789" spans="1:38" x14ac:dyDescent="0.15">
      <c r="A789" t="str">
        <v>U1588C-13-3</v>
      </c>
      <c r="B789">
        <v>149.47999999999999</v>
      </c>
      <c r="C789" t="str">
        <v>U1588A-19-4</v>
      </c>
      <c r="D789" s="31">
        <v>168.39</v>
      </c>
      <c r="E789" s="29">
        <v>57</v>
      </c>
      <c r="F789" s="29">
        <v>59</v>
      </c>
      <c r="G789" s="24">
        <v>168.95999999999998</v>
      </c>
      <c r="H789" s="24">
        <v>168.98</v>
      </c>
      <c r="I789" s="24">
        <v>168.96</v>
      </c>
      <c r="J789" s="24">
        <v>168.98</v>
      </c>
      <c r="K789" s="18">
        <v>2.8421709430404007E-14</v>
      </c>
      <c r="L789" s="18">
        <v>0</v>
      </c>
      <c r="T789" t="str">
        <v>U1588A-19</v>
      </c>
      <c r="U789" s="24">
        <v>1</v>
      </c>
      <c r="V789" s="24">
        <v>1</v>
      </c>
      <c r="W789" s="29">
        <v>163.9</v>
      </c>
      <c r="X789" s="24">
        <v>5.0600000000000023</v>
      </c>
      <c r="Y789" s="24">
        <v>5.0799999999999841</v>
      </c>
      <c r="Z789" s="24">
        <v>168.96</v>
      </c>
      <c r="AA789" s="24">
        <v>168.98</v>
      </c>
      <c r="AB789" s="24">
        <v>168.96</v>
      </c>
      <c r="AC789" s="24">
        <v>168.98</v>
      </c>
      <c r="AF789" s="24">
        <v>8.2680000000000007</v>
      </c>
      <c r="AG789" s="24">
        <v>177.22800000000001</v>
      </c>
      <c r="AH789" s="24">
        <v>177.24799999999999</v>
      </c>
      <c r="AI789" s="24">
        <v>177.22800000000001</v>
      </c>
      <c r="AJ789" s="24">
        <v>177.24799999999999</v>
      </c>
      <c r="AK789" s="38">
        <v>0</v>
      </c>
      <c r="AL789" s="38">
        <v>0</v>
      </c>
    </row>
    <row r="790" spans="1:38" x14ac:dyDescent="0.15">
      <c r="A790" t="str">
        <v>U1588C-13-4</v>
      </c>
      <c r="B790">
        <v>150.97999999999999</v>
      </c>
      <c r="C790" t="str">
        <v>U1588A-19-4</v>
      </c>
      <c r="D790" s="31">
        <v>168.39</v>
      </c>
      <c r="E790" s="29">
        <v>64</v>
      </c>
      <c r="F790" s="29">
        <v>64</v>
      </c>
      <c r="G790" s="24">
        <v>169.02999999999997</v>
      </c>
      <c r="H790" s="24">
        <v>169.02999999999997</v>
      </c>
      <c r="I790" s="24">
        <v>169.03</v>
      </c>
      <c r="J790" s="24">
        <v>169.03</v>
      </c>
      <c r="K790" s="18">
        <v>2.8421709430404007E-14</v>
      </c>
      <c r="L790" s="18">
        <v>2.8421709430404007E-14</v>
      </c>
      <c r="T790" t="str">
        <v>U1588A-19</v>
      </c>
      <c r="U790" s="24">
        <v>1</v>
      </c>
      <c r="V790" s="24">
        <v>1</v>
      </c>
      <c r="W790" s="29">
        <v>163.9</v>
      </c>
      <c r="X790" s="24">
        <v>5.1299999999999955</v>
      </c>
      <c r="Y790" s="24">
        <v>5.1299999999999955</v>
      </c>
      <c r="Z790" s="24">
        <v>169.03</v>
      </c>
      <c r="AA790" s="24">
        <v>169.03</v>
      </c>
      <c r="AB790" s="24">
        <v>169.03</v>
      </c>
      <c r="AC790" s="24">
        <v>169.03</v>
      </c>
      <c r="AF790" s="24">
        <v>8.2680000000000007</v>
      </c>
      <c r="AG790" s="24">
        <v>177.298</v>
      </c>
      <c r="AH790" s="24">
        <v>177.298</v>
      </c>
      <c r="AI790" s="24">
        <v>177.298</v>
      </c>
      <c r="AJ790" s="24">
        <v>177.298</v>
      </c>
      <c r="AK790" s="38">
        <v>0</v>
      </c>
      <c r="AL790" s="38">
        <v>0</v>
      </c>
    </row>
    <row r="791" spans="1:38" x14ac:dyDescent="0.15">
      <c r="A791" t="str">
        <v>U1588C-13-5</v>
      </c>
      <c r="B791">
        <v>152.47999999999999</v>
      </c>
      <c r="C791" t="str">
        <v>U1588A-19-4</v>
      </c>
      <c r="D791" s="31">
        <v>168.39</v>
      </c>
      <c r="E791" s="29">
        <v>140</v>
      </c>
      <c r="F791" s="29">
        <v>150</v>
      </c>
      <c r="G791" s="24">
        <v>169.79</v>
      </c>
      <c r="H791" s="24">
        <v>169.89</v>
      </c>
      <c r="I791" s="24">
        <v>169.79</v>
      </c>
      <c r="J791" s="24">
        <v>169.84</v>
      </c>
      <c r="K791" s="18">
        <v>0</v>
      </c>
      <c r="L791" s="18">
        <v>-4.9999999999982947E-2</v>
      </c>
      <c r="T791" t="str">
        <v>U1588A-19</v>
      </c>
      <c r="U791" s="24">
        <v>1</v>
      </c>
      <c r="V791" s="24">
        <v>1</v>
      </c>
      <c r="W791" s="29">
        <v>163.9</v>
      </c>
      <c r="X791" s="24">
        <v>5.8899999999999864</v>
      </c>
      <c r="Y791" s="24">
        <v>5.9399999999999977</v>
      </c>
      <c r="Z791" s="24">
        <v>169.79</v>
      </c>
      <c r="AA791" s="24">
        <v>169.84</v>
      </c>
      <c r="AB791" s="24">
        <v>169.79</v>
      </c>
      <c r="AC791" s="24">
        <v>169.84</v>
      </c>
      <c r="AF791" s="24">
        <v>8.2680000000000007</v>
      </c>
      <c r="AG791" s="24">
        <v>178.05799999999999</v>
      </c>
      <c r="AH791" s="24">
        <v>178.108</v>
      </c>
      <c r="AI791" s="24">
        <v>178.05799999999999</v>
      </c>
      <c r="AJ791" s="24">
        <v>178.108</v>
      </c>
      <c r="AK791" s="38">
        <v>0</v>
      </c>
      <c r="AL791" s="38">
        <v>0</v>
      </c>
    </row>
    <row r="792" spans="1:38" x14ac:dyDescent="0.15">
      <c r="A792" t="str">
        <v>U1588C-13-CC</v>
      </c>
      <c r="B792">
        <v>153.21</v>
      </c>
      <c r="C792" t="str">
        <v>U1588A-19-4</v>
      </c>
      <c r="D792" s="31">
        <v>168.39</v>
      </c>
      <c r="E792" s="29">
        <v>140</v>
      </c>
      <c r="F792" s="29">
        <v>150</v>
      </c>
      <c r="G792" s="24">
        <v>169.79</v>
      </c>
      <c r="H792" s="24">
        <v>169.89</v>
      </c>
      <c r="I792" s="24">
        <v>169.79</v>
      </c>
      <c r="J792" s="24">
        <v>169.84</v>
      </c>
      <c r="K792" s="18">
        <v>0</v>
      </c>
      <c r="L792" s="18">
        <v>-4.9999999999982947E-2</v>
      </c>
      <c r="T792" t="str">
        <v>U1588A-19</v>
      </c>
      <c r="U792" s="24">
        <v>1</v>
      </c>
      <c r="V792" s="24">
        <v>1</v>
      </c>
      <c r="W792" s="29">
        <v>163.9</v>
      </c>
      <c r="X792" s="24">
        <v>5.8899999999999864</v>
      </c>
      <c r="Y792" s="24">
        <v>5.9399999999999977</v>
      </c>
      <c r="Z792" s="24">
        <v>169.79</v>
      </c>
      <c r="AA792" s="24">
        <v>169.84</v>
      </c>
      <c r="AB792" s="24">
        <v>169.79</v>
      </c>
      <c r="AC792" s="24">
        <v>169.84</v>
      </c>
      <c r="AF792" s="24">
        <v>8.2680000000000007</v>
      </c>
      <c r="AG792" s="24">
        <v>178.05799999999999</v>
      </c>
      <c r="AH792" s="24">
        <v>178.108</v>
      </c>
      <c r="AI792" s="24">
        <v>178.05799999999999</v>
      </c>
      <c r="AJ792" s="24">
        <v>178.108</v>
      </c>
      <c r="AK792" s="38">
        <v>0</v>
      </c>
      <c r="AL792" s="38">
        <v>0</v>
      </c>
    </row>
    <row r="793" spans="1:38" x14ac:dyDescent="0.15">
      <c r="A793" t="str">
        <v>U1588C-14-1</v>
      </c>
      <c r="B793">
        <v>151.30000000000001</v>
      </c>
      <c r="C793" t="str">
        <v>U1588A-19-4</v>
      </c>
      <c r="D793" s="31">
        <v>168.39</v>
      </c>
      <c r="E793" s="29">
        <v>140</v>
      </c>
      <c r="F793" s="29">
        <v>150</v>
      </c>
      <c r="G793" s="24">
        <v>169.79</v>
      </c>
      <c r="H793" s="24">
        <v>169.89</v>
      </c>
      <c r="I793" s="24">
        <v>169.79</v>
      </c>
      <c r="J793" s="24">
        <v>169.84</v>
      </c>
      <c r="K793" s="18">
        <v>0</v>
      </c>
      <c r="L793" s="18">
        <v>-4.9999999999982947E-2</v>
      </c>
      <c r="T793" t="str">
        <v>U1588A-19</v>
      </c>
      <c r="U793" s="24">
        <v>1</v>
      </c>
      <c r="V793" s="24">
        <v>1</v>
      </c>
      <c r="W793" s="29">
        <v>163.9</v>
      </c>
      <c r="X793" s="24">
        <v>5.8899999999999864</v>
      </c>
      <c r="Y793" s="24">
        <v>5.9399999999999977</v>
      </c>
      <c r="Z793" s="24">
        <v>169.79</v>
      </c>
      <c r="AA793" s="24">
        <v>169.84</v>
      </c>
      <c r="AB793" s="24">
        <v>169.79</v>
      </c>
      <c r="AC793" s="24">
        <v>169.84</v>
      </c>
      <c r="AF793" s="24">
        <v>8.2680000000000007</v>
      </c>
      <c r="AG793" s="24">
        <v>178.05799999999999</v>
      </c>
      <c r="AH793" s="24">
        <v>178.108</v>
      </c>
      <c r="AI793" s="24">
        <v>178.05799999999999</v>
      </c>
      <c r="AJ793" s="24">
        <v>178.108</v>
      </c>
      <c r="AK793" s="38">
        <v>0</v>
      </c>
      <c r="AL793" s="38">
        <v>0</v>
      </c>
    </row>
    <row r="794" spans="1:38" x14ac:dyDescent="0.15">
      <c r="A794" t="str">
        <v>U1588C-14-2</v>
      </c>
      <c r="B794">
        <v>152.79</v>
      </c>
      <c r="C794" t="str">
        <v>U1588A-19-4</v>
      </c>
      <c r="D794" s="31">
        <v>168.39</v>
      </c>
      <c r="E794" s="29">
        <v>140</v>
      </c>
      <c r="F794" s="29">
        <v>150</v>
      </c>
      <c r="G794" s="24">
        <v>169.79</v>
      </c>
      <c r="H794" s="24">
        <v>169.89</v>
      </c>
      <c r="I794" s="24">
        <v>169.79</v>
      </c>
      <c r="J794" s="24">
        <v>169.84</v>
      </c>
      <c r="K794" s="18">
        <v>0</v>
      </c>
      <c r="L794" s="18">
        <v>-4.9999999999982947E-2</v>
      </c>
      <c r="T794" t="str">
        <v>U1588A-19</v>
      </c>
      <c r="U794" s="24">
        <v>1</v>
      </c>
      <c r="V794" s="24">
        <v>1</v>
      </c>
      <c r="W794" s="29">
        <v>163.9</v>
      </c>
      <c r="X794" s="24">
        <v>5.8899999999999864</v>
      </c>
      <c r="Y794" s="24">
        <v>5.9399999999999977</v>
      </c>
      <c r="Z794" s="24">
        <v>169.79</v>
      </c>
      <c r="AA794" s="24">
        <v>169.84</v>
      </c>
      <c r="AB794" s="24">
        <v>169.79</v>
      </c>
      <c r="AC794" s="24">
        <v>169.84</v>
      </c>
      <c r="AF794" s="24">
        <v>8.2680000000000007</v>
      </c>
      <c r="AG794" s="24">
        <v>178.05799999999999</v>
      </c>
      <c r="AH794" s="24">
        <v>178.108</v>
      </c>
      <c r="AI794" s="24">
        <v>178.05799999999999</v>
      </c>
      <c r="AJ794" s="24">
        <v>178.108</v>
      </c>
      <c r="AK794" s="38">
        <v>0</v>
      </c>
      <c r="AL794" s="38">
        <v>0</v>
      </c>
    </row>
    <row r="795" spans="1:38" x14ac:dyDescent="0.15">
      <c r="A795" t="str">
        <v>U1588C-14-3</v>
      </c>
      <c r="B795">
        <v>154.28</v>
      </c>
      <c r="C795" t="str">
        <v>U1588A-19-4</v>
      </c>
      <c r="D795" s="31">
        <v>168.39</v>
      </c>
      <c r="E795" s="29">
        <v>140</v>
      </c>
      <c r="F795" s="29">
        <v>150</v>
      </c>
      <c r="G795" s="24">
        <v>169.79</v>
      </c>
      <c r="H795" s="24">
        <v>169.89</v>
      </c>
      <c r="I795" s="24">
        <v>169.79</v>
      </c>
      <c r="J795" s="24">
        <v>169.84</v>
      </c>
      <c r="K795" s="18">
        <v>0</v>
      </c>
      <c r="L795" s="18">
        <v>-4.9999999999982947E-2</v>
      </c>
      <c r="T795" t="str">
        <v>U1588A-19</v>
      </c>
      <c r="U795" s="24">
        <v>1</v>
      </c>
      <c r="V795" s="24">
        <v>1</v>
      </c>
      <c r="W795" s="29">
        <v>163.9</v>
      </c>
      <c r="X795" s="24">
        <v>5.8899999999999864</v>
      </c>
      <c r="Y795" s="24">
        <v>5.9399999999999977</v>
      </c>
      <c r="Z795" s="24">
        <v>169.79</v>
      </c>
      <c r="AA795" s="24">
        <v>169.84</v>
      </c>
      <c r="AB795" s="24">
        <v>169.79</v>
      </c>
      <c r="AC795" s="24">
        <v>169.84</v>
      </c>
      <c r="AF795" s="24">
        <v>8.2680000000000007</v>
      </c>
      <c r="AG795" s="24">
        <v>178.05799999999999</v>
      </c>
      <c r="AH795" s="24">
        <v>178.108</v>
      </c>
      <c r="AI795" s="24">
        <v>178.05799999999999</v>
      </c>
      <c r="AJ795" s="24">
        <v>178.108</v>
      </c>
      <c r="AK795" s="38">
        <v>0</v>
      </c>
      <c r="AL795" s="38">
        <v>0</v>
      </c>
    </row>
    <row r="796" spans="1:38" x14ac:dyDescent="0.15">
      <c r="A796" t="str">
        <v>U1588C-14-4</v>
      </c>
      <c r="B796">
        <v>155.79</v>
      </c>
      <c r="C796" t="str">
        <v>U1588A-19-4</v>
      </c>
      <c r="D796" s="31">
        <v>168.39</v>
      </c>
      <c r="E796" s="29">
        <v>140</v>
      </c>
      <c r="F796" s="29">
        <v>150</v>
      </c>
      <c r="G796" s="24">
        <v>169.79</v>
      </c>
      <c r="H796" s="24">
        <v>169.89</v>
      </c>
      <c r="I796" s="24">
        <v>169.79</v>
      </c>
      <c r="J796" s="24">
        <v>169.84</v>
      </c>
      <c r="K796" s="18">
        <v>0</v>
      </c>
      <c r="L796" s="18">
        <v>-4.9999999999982947E-2</v>
      </c>
      <c r="T796" t="str">
        <v>U1588A-19</v>
      </c>
      <c r="U796" s="24">
        <v>1</v>
      </c>
      <c r="V796" s="24">
        <v>1</v>
      </c>
      <c r="W796" s="29">
        <v>163.9</v>
      </c>
      <c r="X796" s="24">
        <v>5.8899999999999864</v>
      </c>
      <c r="Y796" s="24">
        <v>5.9399999999999977</v>
      </c>
      <c r="Z796" s="24">
        <v>169.79</v>
      </c>
      <c r="AA796" s="24">
        <v>169.84</v>
      </c>
      <c r="AB796" s="24">
        <v>169.79</v>
      </c>
      <c r="AC796" s="24">
        <v>169.84</v>
      </c>
      <c r="AF796" s="24">
        <v>8.2680000000000007</v>
      </c>
      <c r="AG796" s="24">
        <v>178.05799999999999</v>
      </c>
      <c r="AH796" s="24">
        <v>178.108</v>
      </c>
      <c r="AI796" s="24">
        <v>178.05799999999999</v>
      </c>
      <c r="AJ796" s="24">
        <v>178.108</v>
      </c>
      <c r="AK796" s="38">
        <v>0</v>
      </c>
      <c r="AL796" s="38">
        <v>0</v>
      </c>
    </row>
    <row r="797" spans="1:38" x14ac:dyDescent="0.15">
      <c r="A797" t="str">
        <v>U1588C-14-5</v>
      </c>
      <c r="B797">
        <v>157.28</v>
      </c>
      <c r="C797" t="str">
        <v>U1588A-19-4</v>
      </c>
      <c r="D797" s="31">
        <v>168.39</v>
      </c>
      <c r="E797" s="29">
        <v>140</v>
      </c>
      <c r="F797" s="29">
        <v>150</v>
      </c>
      <c r="G797" s="24">
        <v>169.79</v>
      </c>
      <c r="H797" s="24">
        <v>169.89</v>
      </c>
      <c r="I797" s="24">
        <v>169.79</v>
      </c>
      <c r="J797" s="24">
        <v>169.84</v>
      </c>
      <c r="K797" s="18">
        <v>0</v>
      </c>
      <c r="L797" s="18">
        <v>-4.9999999999982947E-2</v>
      </c>
      <c r="T797" t="str">
        <v>U1588A-19</v>
      </c>
      <c r="U797" s="24">
        <v>1</v>
      </c>
      <c r="V797" s="24">
        <v>1</v>
      </c>
      <c r="W797" s="29">
        <v>163.9</v>
      </c>
      <c r="X797" s="24">
        <v>5.8899999999999864</v>
      </c>
      <c r="Y797" s="24">
        <v>5.9399999999999977</v>
      </c>
      <c r="Z797" s="24">
        <v>169.79</v>
      </c>
      <c r="AA797" s="24">
        <v>169.84</v>
      </c>
      <c r="AB797" s="24">
        <v>169.79</v>
      </c>
      <c r="AC797" s="24">
        <v>169.84</v>
      </c>
      <c r="AF797" s="24">
        <v>8.2680000000000007</v>
      </c>
      <c r="AG797" s="24">
        <v>178.05799999999999</v>
      </c>
      <c r="AH797" s="24">
        <v>178.108</v>
      </c>
      <c r="AI797" s="24">
        <v>178.05799999999999</v>
      </c>
      <c r="AJ797" s="24">
        <v>178.108</v>
      </c>
      <c r="AK797" s="38">
        <v>0</v>
      </c>
      <c r="AL797" s="38">
        <v>0</v>
      </c>
    </row>
    <row r="798" spans="1:38" x14ac:dyDescent="0.15">
      <c r="A798" t="str">
        <v>U1588C-14-CC</v>
      </c>
      <c r="B798">
        <v>158.52000000000001</v>
      </c>
      <c r="C798" t="str">
        <v>U1588A-19-4</v>
      </c>
      <c r="D798" s="31">
        <v>168.39</v>
      </c>
      <c r="E798" s="29">
        <v>140</v>
      </c>
      <c r="F798" s="29">
        <v>150</v>
      </c>
      <c r="G798" s="24">
        <v>169.79</v>
      </c>
      <c r="H798" s="24">
        <v>169.89</v>
      </c>
      <c r="I798" s="24">
        <v>169.79</v>
      </c>
      <c r="J798" s="24">
        <v>169.84</v>
      </c>
      <c r="K798" s="18">
        <v>0</v>
      </c>
      <c r="L798" s="18">
        <v>-4.9999999999982947E-2</v>
      </c>
      <c r="T798" t="str">
        <v>U1588A-19</v>
      </c>
      <c r="U798" s="24">
        <v>1</v>
      </c>
      <c r="V798" s="24">
        <v>1</v>
      </c>
      <c r="W798" s="29">
        <v>163.9</v>
      </c>
      <c r="X798" s="24">
        <v>5.8899999999999864</v>
      </c>
      <c r="Y798" s="24">
        <v>5.9399999999999977</v>
      </c>
      <c r="Z798" s="24">
        <v>169.79</v>
      </c>
      <c r="AA798" s="24">
        <v>169.84</v>
      </c>
      <c r="AB798" s="24">
        <v>169.79</v>
      </c>
      <c r="AC798" s="24">
        <v>169.84</v>
      </c>
      <c r="AF798" s="24">
        <v>8.2680000000000007</v>
      </c>
      <c r="AG798" s="24">
        <v>178.05799999999999</v>
      </c>
      <c r="AH798" s="24">
        <v>178.108</v>
      </c>
      <c r="AI798" s="24">
        <v>178.05799999999999</v>
      </c>
      <c r="AJ798" s="24">
        <v>178.108</v>
      </c>
      <c r="AK798" s="38">
        <v>0</v>
      </c>
      <c r="AL798" s="38">
        <v>0</v>
      </c>
    </row>
    <row r="799" spans="1:38" x14ac:dyDescent="0.15">
      <c r="A799" t="str">
        <v>U1588C-15-1</v>
      </c>
      <c r="B799">
        <v>156.19999999999999</v>
      </c>
      <c r="C799" t="str">
        <v>U1588A-19-4</v>
      </c>
      <c r="D799" s="31">
        <v>168.39</v>
      </c>
      <c r="E799" s="29">
        <v>140</v>
      </c>
      <c r="F799" s="29">
        <v>150</v>
      </c>
      <c r="G799" s="24">
        <v>169.79</v>
      </c>
      <c r="H799" s="24">
        <v>169.89</v>
      </c>
      <c r="I799" s="24">
        <v>169.79</v>
      </c>
      <c r="J799" s="24">
        <v>169.89</v>
      </c>
      <c r="K799" s="18">
        <v>0</v>
      </c>
      <c r="L799" s="18">
        <v>0</v>
      </c>
      <c r="T799" t="str">
        <v>U1588A-19</v>
      </c>
      <c r="U799" s="24">
        <v>1</v>
      </c>
      <c r="V799" s="24">
        <v>1</v>
      </c>
      <c r="W799" s="29">
        <v>163.9</v>
      </c>
      <c r="X799" s="24">
        <v>5.8899999999999864</v>
      </c>
      <c r="Y799" s="24">
        <v>5.9899999999999807</v>
      </c>
      <c r="Z799" s="24">
        <v>169.79</v>
      </c>
      <c r="AA799" s="24">
        <v>169.89</v>
      </c>
      <c r="AB799" s="24">
        <v>169.79</v>
      </c>
      <c r="AC799" s="24">
        <v>169.89</v>
      </c>
      <c r="AF799" s="24">
        <v>8.2680000000000007</v>
      </c>
      <c r="AG799" s="24">
        <v>178.05799999999999</v>
      </c>
      <c r="AH799" s="24">
        <v>178.15799999999999</v>
      </c>
      <c r="AI799" s="24">
        <v>178.05799999999999</v>
      </c>
      <c r="AJ799" s="24">
        <v>178.15799999999999</v>
      </c>
      <c r="AK799" s="38">
        <v>0</v>
      </c>
      <c r="AL799" s="38">
        <v>0</v>
      </c>
    </row>
    <row r="800" spans="1:38" x14ac:dyDescent="0.15">
      <c r="A800" t="str">
        <v>U1588C-15-2</v>
      </c>
      <c r="B800">
        <v>157.69999999999999</v>
      </c>
      <c r="C800" t="str">
        <v>U1588A-19-4</v>
      </c>
      <c r="D800" s="31">
        <v>168.39</v>
      </c>
      <c r="E800" s="29">
        <v>140</v>
      </c>
      <c r="F800" s="29">
        <v>150</v>
      </c>
      <c r="G800" s="24">
        <v>169.79</v>
      </c>
      <c r="H800" s="24">
        <v>169.89</v>
      </c>
      <c r="I800" s="24">
        <v>169.79</v>
      </c>
      <c r="J800" s="24">
        <v>169.84</v>
      </c>
      <c r="K800" s="18">
        <v>0</v>
      </c>
      <c r="L800" s="18">
        <v>-4.9999999999982947E-2</v>
      </c>
      <c r="T800" t="str">
        <v>U1588A-19</v>
      </c>
      <c r="U800" s="24">
        <v>1</v>
      </c>
      <c r="V800" s="24">
        <v>1</v>
      </c>
      <c r="W800" s="29">
        <v>163.9</v>
      </c>
      <c r="X800" s="24">
        <v>5.8899999999999864</v>
      </c>
      <c r="Y800" s="24">
        <v>5.9399999999999977</v>
      </c>
      <c r="Z800" s="24">
        <v>169.79</v>
      </c>
      <c r="AA800" s="24">
        <v>169.84</v>
      </c>
      <c r="AB800" s="24">
        <v>169.79</v>
      </c>
      <c r="AC800" s="24">
        <v>169.84</v>
      </c>
      <c r="AF800" s="24">
        <v>8.2680000000000007</v>
      </c>
      <c r="AG800" s="24">
        <v>178.05799999999999</v>
      </c>
      <c r="AH800" s="24">
        <v>178.108</v>
      </c>
      <c r="AI800" s="24">
        <v>178.05799999999999</v>
      </c>
      <c r="AJ800" s="24">
        <v>178.108</v>
      </c>
      <c r="AK800" s="38">
        <v>0</v>
      </c>
      <c r="AL800" s="38">
        <v>0</v>
      </c>
    </row>
    <row r="801" spans="1:38" x14ac:dyDescent="0.15">
      <c r="A801" t="str">
        <v>U1588C-15-3</v>
      </c>
      <c r="B801">
        <v>159.19999999999999</v>
      </c>
      <c r="C801" t="str">
        <v>U1588A-19-5</v>
      </c>
      <c r="D801" s="31">
        <v>169.89</v>
      </c>
      <c r="E801" s="29">
        <v>0</v>
      </c>
      <c r="F801" s="29">
        <v>5</v>
      </c>
      <c r="G801" s="24">
        <v>169.89</v>
      </c>
      <c r="H801" s="24">
        <v>169.94</v>
      </c>
      <c r="I801" s="24">
        <v>169.89</v>
      </c>
      <c r="J801" s="24">
        <v>169.94</v>
      </c>
      <c r="K801" s="18">
        <v>0</v>
      </c>
      <c r="L801" s="18">
        <v>0</v>
      </c>
      <c r="T801" t="str">
        <v>U1588A-19</v>
      </c>
      <c r="U801" s="24">
        <v>1</v>
      </c>
      <c r="V801" s="24">
        <v>1</v>
      </c>
      <c r="W801" s="29">
        <v>163.9</v>
      </c>
      <c r="X801" s="24">
        <v>5.9899999999999807</v>
      </c>
      <c r="Y801" s="24">
        <v>6.039999999999992</v>
      </c>
      <c r="Z801" s="24">
        <v>169.89</v>
      </c>
      <c r="AA801" s="24">
        <v>169.94</v>
      </c>
      <c r="AB801" s="24">
        <v>169.89</v>
      </c>
      <c r="AC801" s="24">
        <v>169.94</v>
      </c>
      <c r="AF801" s="24">
        <v>8.2680000000000007</v>
      </c>
      <c r="AG801" s="24">
        <v>178.15799999999999</v>
      </c>
      <c r="AH801" s="24">
        <v>178.208</v>
      </c>
      <c r="AI801" s="24">
        <v>178.15799999999999</v>
      </c>
      <c r="AJ801" s="24">
        <v>178.208</v>
      </c>
      <c r="AK801" s="38">
        <v>0</v>
      </c>
      <c r="AL801" s="38">
        <v>0</v>
      </c>
    </row>
    <row r="802" spans="1:38" x14ac:dyDescent="0.15">
      <c r="A802" t="str">
        <v>U1588C-15-4</v>
      </c>
      <c r="B802">
        <v>159.91999999999999</v>
      </c>
      <c r="C802" t="str">
        <v>U1588A-19-5</v>
      </c>
      <c r="D802" s="31">
        <v>169.89</v>
      </c>
      <c r="E802" s="29">
        <v>20</v>
      </c>
      <c r="F802" s="29">
        <v>20</v>
      </c>
      <c r="G802" s="24">
        <v>170.08999999999997</v>
      </c>
      <c r="H802" s="24">
        <v>170.08999999999997</v>
      </c>
      <c r="I802" s="24">
        <v>170.09</v>
      </c>
      <c r="J802" s="24">
        <v>170.09</v>
      </c>
      <c r="K802" s="18">
        <v>2.8421709430404007E-14</v>
      </c>
      <c r="L802" s="18">
        <v>2.8421709430404007E-14</v>
      </c>
      <c r="T802" t="str">
        <v>U1588A-19</v>
      </c>
      <c r="U802" s="24">
        <v>1</v>
      </c>
      <c r="V802" s="24">
        <v>1</v>
      </c>
      <c r="W802" s="29">
        <v>163.9</v>
      </c>
      <c r="X802" s="24">
        <v>6.1899999999999977</v>
      </c>
      <c r="Y802" s="24">
        <v>6.1899999999999977</v>
      </c>
      <c r="Z802" s="24">
        <v>170.09</v>
      </c>
      <c r="AA802" s="24">
        <v>170.09</v>
      </c>
      <c r="AB802" s="24">
        <v>170.09</v>
      </c>
      <c r="AC802" s="24">
        <v>170.09</v>
      </c>
      <c r="AF802" s="24">
        <v>8.2680000000000007</v>
      </c>
      <c r="AG802" s="24">
        <v>178.358</v>
      </c>
      <c r="AH802" s="24">
        <v>178.358</v>
      </c>
      <c r="AI802" s="24">
        <v>178.358</v>
      </c>
      <c r="AJ802" s="24">
        <v>178.358</v>
      </c>
      <c r="AK802" s="38">
        <v>0</v>
      </c>
      <c r="AL802" s="38">
        <v>0</v>
      </c>
    </row>
    <row r="803" spans="1:38" x14ac:dyDescent="0.15">
      <c r="A803" t="str">
        <v>U1588C-15-5</v>
      </c>
      <c r="B803">
        <v>161.41999999999999</v>
      </c>
      <c r="C803" t="str">
        <v>U1588A-19-5</v>
      </c>
      <c r="D803" s="31">
        <v>169.89</v>
      </c>
      <c r="E803" s="29">
        <v>20</v>
      </c>
      <c r="F803" s="29">
        <v>21</v>
      </c>
      <c r="G803" s="24">
        <v>170.08999999999997</v>
      </c>
      <c r="H803" s="24">
        <v>170.1</v>
      </c>
      <c r="I803" s="24">
        <v>170.09</v>
      </c>
      <c r="J803" s="24">
        <v>170.1</v>
      </c>
      <c r="K803" s="18">
        <v>2.8421709430404007E-14</v>
      </c>
      <c r="L803" s="18">
        <v>0</v>
      </c>
      <c r="T803" t="str">
        <v>U1588A-19</v>
      </c>
      <c r="U803" s="24">
        <v>1</v>
      </c>
      <c r="V803" s="24">
        <v>1</v>
      </c>
      <c r="W803" s="29">
        <v>163.9</v>
      </c>
      <c r="X803" s="24">
        <v>6.1899999999999977</v>
      </c>
      <c r="Y803" s="24">
        <v>6.1999999999999886</v>
      </c>
      <c r="Z803" s="24">
        <v>170.09</v>
      </c>
      <c r="AA803" s="24">
        <v>170.1</v>
      </c>
      <c r="AB803" s="24">
        <v>170.09</v>
      </c>
      <c r="AC803" s="24">
        <v>170.1</v>
      </c>
      <c r="AF803" s="24">
        <v>8.2680000000000007</v>
      </c>
      <c r="AG803" s="24">
        <v>178.358</v>
      </c>
      <c r="AH803" s="24">
        <v>178.36799999999999</v>
      </c>
      <c r="AI803" s="24">
        <v>178.358</v>
      </c>
      <c r="AJ803" s="24">
        <v>178.36799999999999</v>
      </c>
      <c r="AK803" s="38">
        <v>0</v>
      </c>
      <c r="AL803" s="38">
        <v>0</v>
      </c>
    </row>
    <row r="804" spans="1:38" x14ac:dyDescent="0.15">
      <c r="A804" t="str">
        <v>U1588C-15-6</v>
      </c>
      <c r="B804">
        <v>162.91999999999999</v>
      </c>
      <c r="C804" t="str">
        <v>U1588A-19-5</v>
      </c>
      <c r="D804" s="31">
        <v>169.89</v>
      </c>
      <c r="E804" s="29">
        <v>75</v>
      </c>
      <c r="F804" s="29">
        <v>75</v>
      </c>
      <c r="G804" s="24">
        <v>170.64</v>
      </c>
      <c r="H804" s="24">
        <v>170.64</v>
      </c>
      <c r="I804" s="24">
        <v>170.64</v>
      </c>
      <c r="J804" s="24">
        <v>170.64</v>
      </c>
      <c r="K804" s="18">
        <v>0</v>
      </c>
      <c r="L804" s="18">
        <v>0</v>
      </c>
      <c r="T804" t="str">
        <v>U1588A-19</v>
      </c>
      <c r="U804" s="24">
        <v>1</v>
      </c>
      <c r="V804" s="24">
        <v>1</v>
      </c>
      <c r="W804" s="29">
        <v>163.9</v>
      </c>
      <c r="X804" s="24">
        <v>6.7399999999999807</v>
      </c>
      <c r="Y804" s="24">
        <v>6.7399999999999807</v>
      </c>
      <c r="Z804" s="24">
        <v>170.64</v>
      </c>
      <c r="AA804" s="24">
        <v>170.64</v>
      </c>
      <c r="AB804" s="24">
        <v>170.64</v>
      </c>
      <c r="AC804" s="24">
        <v>170.64</v>
      </c>
      <c r="AF804" s="24">
        <v>8.2680000000000007</v>
      </c>
      <c r="AG804" s="24">
        <v>178.90799999999999</v>
      </c>
      <c r="AH804" s="24">
        <v>178.90799999999999</v>
      </c>
      <c r="AI804" s="24">
        <v>178.90799999999999</v>
      </c>
      <c r="AJ804" s="24">
        <v>178.90799999999999</v>
      </c>
      <c r="AK804" s="38">
        <v>0</v>
      </c>
      <c r="AL804" s="38">
        <v>0</v>
      </c>
    </row>
    <row r="805" spans="1:38" x14ac:dyDescent="0.15">
      <c r="A805" t="str">
        <v>U1588C-15-CC</v>
      </c>
      <c r="B805">
        <v>163.81</v>
      </c>
      <c r="C805" t="str">
        <v>U1588A-19-CC</v>
      </c>
      <c r="D805" s="31">
        <v>170.98</v>
      </c>
      <c r="E805" s="29">
        <v>63</v>
      </c>
      <c r="F805" s="29">
        <v>63</v>
      </c>
      <c r="G805" s="24">
        <v>171.60999999999999</v>
      </c>
      <c r="H805" s="24">
        <v>171.60999999999999</v>
      </c>
      <c r="I805" s="24">
        <v>171.61</v>
      </c>
      <c r="J805" s="24">
        <v>171.61</v>
      </c>
      <c r="K805" s="18">
        <v>2.8421709430404007E-14</v>
      </c>
      <c r="L805" s="18">
        <v>2.8421709430404007E-14</v>
      </c>
      <c r="T805" t="str">
        <v>U1588A-19</v>
      </c>
      <c r="U805" s="24">
        <v>1</v>
      </c>
      <c r="V805" s="24">
        <v>1</v>
      </c>
      <c r="W805" s="29">
        <v>163.9</v>
      </c>
      <c r="X805" s="24">
        <v>7.710000000000008</v>
      </c>
      <c r="Y805" s="24">
        <v>7.710000000000008</v>
      </c>
      <c r="Z805" s="24">
        <v>171.61</v>
      </c>
      <c r="AA805" s="24">
        <v>171.61</v>
      </c>
      <c r="AB805" s="24">
        <v>171.61</v>
      </c>
      <c r="AC805" s="24">
        <v>171.61</v>
      </c>
      <c r="AF805" s="24">
        <v>8.2680000000000007</v>
      </c>
      <c r="AG805" s="24">
        <v>179.87800000000001</v>
      </c>
      <c r="AH805" s="24">
        <v>179.87800000000001</v>
      </c>
      <c r="AI805" s="24">
        <v>179.87800000000001</v>
      </c>
      <c r="AJ805" s="24">
        <v>179.87800000000001</v>
      </c>
      <c r="AK805" s="38">
        <v>0</v>
      </c>
      <c r="AL805" s="38">
        <v>0</v>
      </c>
    </row>
    <row r="806" spans="1:38" x14ac:dyDescent="0.15">
      <c r="A806" t="str">
        <v>U1588C-16-1</v>
      </c>
      <c r="B806">
        <v>161</v>
      </c>
      <c r="C806" t="str">
        <v>U1588A-19-CC</v>
      </c>
      <c r="D806" s="31">
        <v>170.98</v>
      </c>
      <c r="E806" s="29">
        <v>97</v>
      </c>
      <c r="F806" s="29">
        <v>104</v>
      </c>
      <c r="G806" s="24">
        <v>171.95</v>
      </c>
      <c r="H806" s="24">
        <v>172.01999999999998</v>
      </c>
      <c r="I806" s="24">
        <v>171.95</v>
      </c>
      <c r="J806" s="24">
        <v>172.02</v>
      </c>
      <c r="K806" s="18">
        <v>0</v>
      </c>
      <c r="L806" s="18">
        <v>2.8421709430404007E-14</v>
      </c>
      <c r="T806" t="str">
        <v>U1588A-19</v>
      </c>
      <c r="U806" s="24">
        <v>1</v>
      </c>
      <c r="V806" s="24">
        <v>1</v>
      </c>
      <c r="W806" s="29">
        <v>163.9</v>
      </c>
      <c r="X806" s="24">
        <v>8.0499999999999829</v>
      </c>
      <c r="Y806" s="24">
        <v>8.1200000000000045</v>
      </c>
      <c r="Z806" s="24">
        <v>171.95</v>
      </c>
      <c r="AA806" s="24">
        <v>172.02</v>
      </c>
      <c r="AB806" s="24">
        <v>171.95</v>
      </c>
      <c r="AC806" s="24">
        <v>172.02</v>
      </c>
      <c r="AF806" s="24">
        <v>8.2680000000000007</v>
      </c>
      <c r="AG806" s="24">
        <v>180.21799999999999</v>
      </c>
      <c r="AH806" s="24">
        <v>180.28800000000001</v>
      </c>
      <c r="AI806" s="24">
        <v>180.21799999999999</v>
      </c>
      <c r="AJ806" s="24">
        <v>180.28800000000001</v>
      </c>
      <c r="AK806" s="38">
        <v>0</v>
      </c>
      <c r="AL806" s="38">
        <v>0</v>
      </c>
    </row>
    <row r="807" spans="1:38" x14ac:dyDescent="0.15">
      <c r="A807" t="str">
        <v>U1588C-16-2</v>
      </c>
      <c r="B807">
        <v>162.49</v>
      </c>
      <c r="C807" t="str">
        <v>U1588A-19-CC</v>
      </c>
      <c r="D807" s="31">
        <v>170.98</v>
      </c>
      <c r="E807" s="29">
        <v>97</v>
      </c>
      <c r="F807" s="29">
        <v>104</v>
      </c>
      <c r="G807" s="24">
        <v>171.95</v>
      </c>
      <c r="H807" s="24">
        <v>172.01999999999998</v>
      </c>
      <c r="I807" s="24">
        <v>171.95</v>
      </c>
      <c r="J807" s="24">
        <v>172.02</v>
      </c>
      <c r="K807" s="18">
        <v>0</v>
      </c>
      <c r="L807" s="18">
        <v>2.8421709430404007E-14</v>
      </c>
      <c r="T807" t="str">
        <v>U1588A-19</v>
      </c>
      <c r="U807" s="24">
        <v>1</v>
      </c>
      <c r="V807" s="24">
        <v>1</v>
      </c>
      <c r="W807" s="29">
        <v>163.9</v>
      </c>
      <c r="X807" s="24">
        <v>8.0499999999999829</v>
      </c>
      <c r="Y807" s="24">
        <v>8.1200000000000045</v>
      </c>
      <c r="Z807" s="24">
        <v>171.95</v>
      </c>
      <c r="AA807" s="24">
        <v>172.02</v>
      </c>
      <c r="AB807" s="24">
        <v>171.95</v>
      </c>
      <c r="AC807" s="24">
        <v>172.02</v>
      </c>
      <c r="AF807" s="24">
        <v>8.2680000000000007</v>
      </c>
      <c r="AG807" s="24">
        <v>180.21799999999999</v>
      </c>
      <c r="AH807" s="24">
        <v>180.28800000000001</v>
      </c>
      <c r="AI807" s="24">
        <v>180.21799999999999</v>
      </c>
      <c r="AJ807" s="24">
        <v>180.28800000000001</v>
      </c>
      <c r="AK807" s="38">
        <v>0</v>
      </c>
      <c r="AL807" s="38">
        <v>0</v>
      </c>
    </row>
    <row r="808" spans="1:38" x14ac:dyDescent="0.15">
      <c r="A808" t="str">
        <v>U1588C-16-3</v>
      </c>
      <c r="B808">
        <v>163.99</v>
      </c>
      <c r="C808" t="str">
        <v>U1588A-19-CC</v>
      </c>
      <c r="D808" s="31">
        <v>170.98</v>
      </c>
      <c r="E808" s="29">
        <v>97</v>
      </c>
      <c r="F808" s="29">
        <v>104</v>
      </c>
      <c r="G808" s="24">
        <v>171.95</v>
      </c>
      <c r="H808" s="24">
        <v>172.01999999999998</v>
      </c>
      <c r="I808" s="24">
        <v>171.95</v>
      </c>
      <c r="J808" s="24">
        <v>172.02</v>
      </c>
      <c r="K808" s="18">
        <v>0</v>
      </c>
      <c r="L808" s="18">
        <v>2.8421709430404007E-14</v>
      </c>
      <c r="T808" t="str">
        <v>U1588A-19</v>
      </c>
      <c r="U808" s="24">
        <v>1</v>
      </c>
      <c r="V808" s="24">
        <v>1</v>
      </c>
      <c r="W808" s="29">
        <v>163.9</v>
      </c>
      <c r="X808" s="24">
        <v>8.0499999999999829</v>
      </c>
      <c r="Y808" s="24">
        <v>8.1200000000000045</v>
      </c>
      <c r="Z808" s="24">
        <v>171.95</v>
      </c>
      <c r="AA808" s="24">
        <v>172.02</v>
      </c>
      <c r="AB808" s="24">
        <v>171.95</v>
      </c>
      <c r="AC808" s="24">
        <v>172.02</v>
      </c>
      <c r="AF808" s="24">
        <v>8.2680000000000007</v>
      </c>
      <c r="AG808" s="24">
        <v>180.21799999999999</v>
      </c>
      <c r="AH808" s="24">
        <v>180.28800000000001</v>
      </c>
      <c r="AI808" s="24">
        <v>180.21799999999999</v>
      </c>
      <c r="AJ808" s="24">
        <v>180.28800000000001</v>
      </c>
      <c r="AK808" s="38">
        <v>0</v>
      </c>
      <c r="AL808" s="38">
        <v>0</v>
      </c>
    </row>
    <row r="809" spans="1:38" x14ac:dyDescent="0.15">
      <c r="A809" t="str">
        <v>U1588C-16-4</v>
      </c>
      <c r="B809">
        <v>165.48</v>
      </c>
      <c r="C809" t="str">
        <v>U1588A-19-CC</v>
      </c>
      <c r="D809" s="31">
        <v>170.98</v>
      </c>
      <c r="E809" s="29">
        <v>97</v>
      </c>
      <c r="F809" s="29">
        <v>104</v>
      </c>
      <c r="G809" s="24">
        <v>171.95</v>
      </c>
      <c r="H809" s="24">
        <v>172.01999999999998</v>
      </c>
      <c r="I809" s="24">
        <v>171.95</v>
      </c>
      <c r="J809" s="24">
        <v>172.02</v>
      </c>
      <c r="K809" s="18">
        <v>0</v>
      </c>
      <c r="L809" s="18">
        <v>2.8421709430404007E-14</v>
      </c>
      <c r="T809" t="str">
        <v>U1588A-19</v>
      </c>
      <c r="U809" s="24">
        <v>1</v>
      </c>
      <c r="V809" s="24">
        <v>1</v>
      </c>
      <c r="W809" s="29">
        <v>163.9</v>
      </c>
      <c r="X809" s="24">
        <v>8.0499999999999829</v>
      </c>
      <c r="Y809" s="24">
        <v>8.1200000000000045</v>
      </c>
      <c r="Z809" s="24">
        <v>171.95</v>
      </c>
      <c r="AA809" s="24">
        <v>172.02</v>
      </c>
      <c r="AB809" s="24">
        <v>171.95</v>
      </c>
      <c r="AC809" s="24">
        <v>172.02</v>
      </c>
      <c r="AF809" s="24">
        <v>8.2680000000000007</v>
      </c>
      <c r="AG809" s="24">
        <v>180.21799999999999</v>
      </c>
      <c r="AH809" s="24">
        <v>180.28800000000001</v>
      </c>
      <c r="AI809" s="24">
        <v>180.21799999999999</v>
      </c>
      <c r="AJ809" s="24">
        <v>180.28800000000001</v>
      </c>
      <c r="AK809" s="38">
        <v>0</v>
      </c>
      <c r="AL809" s="38">
        <v>0</v>
      </c>
    </row>
    <row r="810" spans="1:38" x14ac:dyDescent="0.15">
      <c r="A810" t="str">
        <v>U1588C-16-5</v>
      </c>
      <c r="B810">
        <v>166.98</v>
      </c>
      <c r="C810" t="str">
        <v>U1588A-19-CC</v>
      </c>
      <c r="D810" s="31">
        <v>170.98</v>
      </c>
      <c r="E810" s="29">
        <v>97</v>
      </c>
      <c r="F810" s="29">
        <v>104</v>
      </c>
      <c r="G810" s="24">
        <v>171.95</v>
      </c>
      <c r="H810" s="24">
        <v>172.01999999999998</v>
      </c>
      <c r="I810" s="24">
        <v>171.95</v>
      </c>
      <c r="J810" s="24">
        <v>172.02</v>
      </c>
      <c r="K810" s="18">
        <v>0</v>
      </c>
      <c r="L810" s="18">
        <v>2.8421709430404007E-14</v>
      </c>
      <c r="T810" t="str">
        <v>U1588A-19</v>
      </c>
      <c r="U810" s="24">
        <v>1</v>
      </c>
      <c r="V810" s="24">
        <v>1</v>
      </c>
      <c r="W810" s="29">
        <v>163.9</v>
      </c>
      <c r="X810" s="24">
        <v>8.0499999999999829</v>
      </c>
      <c r="Y810" s="24">
        <v>8.1200000000000045</v>
      </c>
      <c r="Z810" s="24">
        <v>171.95</v>
      </c>
      <c r="AA810" s="24">
        <v>172.02</v>
      </c>
      <c r="AB810" s="24">
        <v>171.95</v>
      </c>
      <c r="AC810" s="24">
        <v>172.02</v>
      </c>
      <c r="AF810" s="24">
        <v>8.2680000000000007</v>
      </c>
      <c r="AG810" s="24">
        <v>180.21799999999999</v>
      </c>
      <c r="AH810" s="24">
        <v>180.28800000000001</v>
      </c>
      <c r="AI810" s="24">
        <v>180.21799999999999</v>
      </c>
      <c r="AJ810" s="24">
        <v>180.28800000000001</v>
      </c>
      <c r="AK810" s="38">
        <v>0</v>
      </c>
      <c r="AL810" s="38">
        <v>0</v>
      </c>
    </row>
    <row r="811" spans="1:38" x14ac:dyDescent="0.15">
      <c r="A811" t="str">
        <v>U1588C-16-CC</v>
      </c>
      <c r="B811">
        <v>167.86</v>
      </c>
      <c r="C811" t="str">
        <v>U1588A-19-CC</v>
      </c>
      <c r="D811" s="31">
        <v>170.98</v>
      </c>
      <c r="E811" s="29">
        <v>97</v>
      </c>
      <c r="F811" s="29">
        <v>104</v>
      </c>
      <c r="G811" s="24">
        <v>171.95</v>
      </c>
      <c r="H811" s="24">
        <v>172.01999999999998</v>
      </c>
      <c r="I811" s="24">
        <v>171.95</v>
      </c>
      <c r="J811" s="24">
        <v>172.02</v>
      </c>
      <c r="K811" s="18">
        <v>0</v>
      </c>
      <c r="L811" s="18">
        <v>2.8421709430404007E-14</v>
      </c>
      <c r="T811" t="str">
        <v>U1588A-19</v>
      </c>
      <c r="U811" s="24">
        <v>1</v>
      </c>
      <c r="V811" s="24">
        <v>1</v>
      </c>
      <c r="W811" s="29">
        <v>163.9</v>
      </c>
      <c r="X811" s="24">
        <v>8.0499999999999829</v>
      </c>
      <c r="Y811" s="24">
        <v>8.1200000000000045</v>
      </c>
      <c r="Z811" s="24">
        <v>171.95</v>
      </c>
      <c r="AA811" s="24">
        <v>172.02</v>
      </c>
      <c r="AB811" s="24">
        <v>171.95</v>
      </c>
      <c r="AC811" s="24">
        <v>172.02</v>
      </c>
      <c r="AF811" s="24">
        <v>8.2680000000000007</v>
      </c>
      <c r="AG811" s="24">
        <v>180.21799999999999</v>
      </c>
      <c r="AH811" s="24">
        <v>180.28800000000001</v>
      </c>
      <c r="AI811" s="24">
        <v>180.21799999999999</v>
      </c>
      <c r="AJ811" s="24">
        <v>180.28800000000001</v>
      </c>
      <c r="AK811" s="38">
        <v>0</v>
      </c>
      <c r="AL811" s="38">
        <v>0</v>
      </c>
    </row>
    <row r="812" spans="1:38" x14ac:dyDescent="0.15">
      <c r="A812" t="str">
        <v>U1588C-17-1</v>
      </c>
      <c r="B812">
        <v>165.9</v>
      </c>
      <c r="C812" t="str">
        <v>U1588A-19-CC</v>
      </c>
      <c r="D812" s="31">
        <v>170.98</v>
      </c>
      <c r="E812" s="29">
        <v>97</v>
      </c>
      <c r="F812" s="29">
        <v>104</v>
      </c>
      <c r="G812" s="24">
        <v>171.95</v>
      </c>
      <c r="H812" s="24">
        <v>172.01999999999998</v>
      </c>
      <c r="I812" s="24">
        <v>171.95</v>
      </c>
      <c r="J812" s="24">
        <v>172.02</v>
      </c>
      <c r="K812" s="18">
        <v>0</v>
      </c>
      <c r="L812" s="18">
        <v>2.8421709430404007E-14</v>
      </c>
      <c r="T812" t="str">
        <v>U1588A-19</v>
      </c>
      <c r="U812" s="24">
        <v>1</v>
      </c>
      <c r="V812" s="24">
        <v>1</v>
      </c>
      <c r="W812" s="29">
        <v>163.9</v>
      </c>
      <c r="X812" s="24">
        <v>8.0499999999999829</v>
      </c>
      <c r="Y812" s="24">
        <v>8.1200000000000045</v>
      </c>
      <c r="Z812" s="24">
        <v>171.95</v>
      </c>
      <c r="AA812" s="24">
        <v>172.02</v>
      </c>
      <c r="AB812" s="24">
        <v>171.95</v>
      </c>
      <c r="AC812" s="24">
        <v>172.02</v>
      </c>
      <c r="AF812" s="24">
        <v>8.2680000000000007</v>
      </c>
      <c r="AG812" s="24">
        <v>180.21799999999999</v>
      </c>
      <c r="AH812" s="24">
        <v>180.28800000000001</v>
      </c>
      <c r="AI812" s="24">
        <v>180.21799999999999</v>
      </c>
      <c r="AJ812" s="24">
        <v>180.28800000000001</v>
      </c>
      <c r="AK812" s="38">
        <v>0</v>
      </c>
      <c r="AL812" s="38">
        <v>0</v>
      </c>
    </row>
    <row r="813" spans="1:38" x14ac:dyDescent="0.15">
      <c r="A813" t="str">
        <v>U1588C-17-2</v>
      </c>
      <c r="B813">
        <v>167.39</v>
      </c>
      <c r="C813" t="str">
        <v>U1588A-19-CC</v>
      </c>
      <c r="D813" s="31">
        <v>170.98</v>
      </c>
      <c r="E813" s="29">
        <v>97</v>
      </c>
      <c r="F813" s="29">
        <v>104</v>
      </c>
      <c r="G813" s="24">
        <v>171.95</v>
      </c>
      <c r="H813" s="24">
        <v>172.01999999999998</v>
      </c>
      <c r="I813" s="24">
        <v>171.95</v>
      </c>
      <c r="J813" s="24">
        <v>172.02</v>
      </c>
      <c r="K813" s="18">
        <v>0</v>
      </c>
      <c r="L813" s="18">
        <v>2.8421709430404007E-14</v>
      </c>
      <c r="T813" t="str">
        <v>U1588A-19</v>
      </c>
      <c r="U813" s="24">
        <v>1</v>
      </c>
      <c r="V813" s="24">
        <v>1</v>
      </c>
      <c r="W813" s="29">
        <v>163.9</v>
      </c>
      <c r="X813" s="24">
        <v>8.0499999999999829</v>
      </c>
      <c r="Y813" s="24">
        <v>8.1200000000000045</v>
      </c>
      <c r="Z813" s="24">
        <v>171.95</v>
      </c>
      <c r="AA813" s="24">
        <v>172.02</v>
      </c>
      <c r="AB813" s="24">
        <v>171.95</v>
      </c>
      <c r="AC813" s="24">
        <v>172.02</v>
      </c>
      <c r="AF813" s="24">
        <v>8.2680000000000007</v>
      </c>
      <c r="AG813" s="24">
        <v>180.21799999999999</v>
      </c>
      <c r="AH813" s="24">
        <v>180.28800000000001</v>
      </c>
      <c r="AI813" s="24">
        <v>180.21799999999999</v>
      </c>
      <c r="AJ813" s="24">
        <v>180.28800000000001</v>
      </c>
      <c r="AK813" s="38">
        <v>0</v>
      </c>
      <c r="AL813" s="38">
        <v>0</v>
      </c>
    </row>
    <row r="814" spans="1:38" x14ac:dyDescent="0.15">
      <c r="A814" t="str">
        <v>U1588C-17-3</v>
      </c>
      <c r="B814">
        <v>168.89</v>
      </c>
      <c r="C814" t="str">
        <v>U1588A-19-CC</v>
      </c>
      <c r="D814" s="31">
        <v>170.98</v>
      </c>
      <c r="E814" s="29">
        <v>97</v>
      </c>
      <c r="F814" s="29">
        <v>104</v>
      </c>
      <c r="G814" s="24">
        <v>171.95</v>
      </c>
      <c r="H814" s="24">
        <v>172.01999999999998</v>
      </c>
      <c r="I814" s="24">
        <v>171.95</v>
      </c>
      <c r="J814" s="24">
        <v>172.02</v>
      </c>
      <c r="K814" s="18">
        <v>0</v>
      </c>
      <c r="L814" s="18">
        <v>2.8421709430404007E-14</v>
      </c>
      <c r="T814" t="str">
        <v>U1588A-19</v>
      </c>
      <c r="U814" s="24">
        <v>1</v>
      </c>
      <c r="V814" s="24">
        <v>1</v>
      </c>
      <c r="W814" s="29">
        <v>163.9</v>
      </c>
      <c r="X814" s="24">
        <v>8.0499999999999829</v>
      </c>
      <c r="Y814" s="24">
        <v>8.1200000000000045</v>
      </c>
      <c r="Z814" s="24">
        <v>171.95</v>
      </c>
      <c r="AA814" s="24">
        <v>172.02</v>
      </c>
      <c r="AB814" s="24">
        <v>171.95</v>
      </c>
      <c r="AC814" s="24">
        <v>172.02</v>
      </c>
      <c r="AF814" s="24">
        <v>8.2680000000000007</v>
      </c>
      <c r="AG814" s="24">
        <v>180.21799999999999</v>
      </c>
      <c r="AH814" s="24">
        <v>180.28800000000001</v>
      </c>
      <c r="AI814" s="24">
        <v>180.21799999999999</v>
      </c>
      <c r="AJ814" s="24">
        <v>180.28800000000001</v>
      </c>
      <c r="AK814" s="38">
        <v>0</v>
      </c>
      <c r="AL814" s="38">
        <v>0</v>
      </c>
    </row>
    <row r="815" spans="1:38" x14ac:dyDescent="0.15">
      <c r="A815" t="str">
        <v>U1588C-17-4</v>
      </c>
      <c r="B815">
        <v>170.39</v>
      </c>
      <c r="C815" t="str">
        <v>U1588A-19-CC</v>
      </c>
      <c r="D815" s="31">
        <v>170.98</v>
      </c>
      <c r="E815" s="29">
        <v>97</v>
      </c>
      <c r="F815" s="29">
        <v>104</v>
      </c>
      <c r="G815" s="24">
        <v>171.95</v>
      </c>
      <c r="H815" s="24">
        <v>172.01999999999998</v>
      </c>
      <c r="I815" s="24">
        <v>171.95</v>
      </c>
      <c r="J815" s="24">
        <v>172.02</v>
      </c>
      <c r="K815" s="18">
        <v>0</v>
      </c>
      <c r="L815" s="18">
        <v>2.8421709430404007E-14</v>
      </c>
      <c r="T815" t="str">
        <v>U1588A-19</v>
      </c>
      <c r="U815" s="24">
        <v>1</v>
      </c>
      <c r="V815" s="24">
        <v>1</v>
      </c>
      <c r="W815" s="29">
        <v>163.9</v>
      </c>
      <c r="X815" s="24">
        <v>8.0499999999999829</v>
      </c>
      <c r="Y815" s="24">
        <v>8.1200000000000045</v>
      </c>
      <c r="Z815" s="24">
        <v>171.95</v>
      </c>
      <c r="AA815" s="24">
        <v>172.02</v>
      </c>
      <c r="AB815" s="24">
        <v>171.95</v>
      </c>
      <c r="AC815" s="24">
        <v>172.02</v>
      </c>
      <c r="AF815" s="24">
        <v>8.2680000000000007</v>
      </c>
      <c r="AG815" s="24">
        <v>180.21799999999999</v>
      </c>
      <c r="AH815" s="24">
        <v>180.28800000000001</v>
      </c>
      <c r="AI815" s="24">
        <v>180.21799999999999</v>
      </c>
      <c r="AJ815" s="24">
        <v>180.28800000000001</v>
      </c>
      <c r="AK815" s="38">
        <v>0</v>
      </c>
      <c r="AL815" s="38">
        <v>0</v>
      </c>
    </row>
    <row r="816" spans="1:38" x14ac:dyDescent="0.15">
      <c r="A816" t="str">
        <v>U1588C-17-5</v>
      </c>
      <c r="B816">
        <v>171.61</v>
      </c>
      <c r="C816" t="str">
        <v>U1588A-20-1</v>
      </c>
      <c r="D816" s="31">
        <v>173.6</v>
      </c>
      <c r="E816" s="29">
        <v>52</v>
      </c>
      <c r="F816" s="29">
        <v>52</v>
      </c>
      <c r="G816" s="24">
        <v>174.12</v>
      </c>
      <c r="H816" s="24">
        <v>174.12</v>
      </c>
      <c r="I816" s="24">
        <v>174.12</v>
      </c>
      <c r="J816" s="24">
        <v>174.12</v>
      </c>
      <c r="K816" s="18">
        <v>0</v>
      </c>
      <c r="L816" s="18">
        <v>0</v>
      </c>
      <c r="T816" t="str">
        <v>U1588A-20</v>
      </c>
      <c r="U816" s="24">
        <v>1</v>
      </c>
      <c r="V816" s="24">
        <v>1</v>
      </c>
      <c r="W816" s="29">
        <v>173.6</v>
      </c>
      <c r="X816" s="24">
        <v>0.52000000000001023</v>
      </c>
      <c r="Y816" s="24">
        <v>0.52000000000001023</v>
      </c>
      <c r="Z816" s="24">
        <v>174.12</v>
      </c>
      <c r="AA816" s="24">
        <v>174.12</v>
      </c>
      <c r="AB816" s="24">
        <v>174.12</v>
      </c>
      <c r="AC816" s="24">
        <v>174.12</v>
      </c>
      <c r="AF816" s="24">
        <v>7.7889999999999997</v>
      </c>
      <c r="AG816" s="24">
        <v>181.90899999999999</v>
      </c>
      <c r="AH816" s="24">
        <v>181.90899999999999</v>
      </c>
      <c r="AI816" s="24">
        <v>181.90899999999999</v>
      </c>
      <c r="AJ816" s="24">
        <v>181.90899999999999</v>
      </c>
      <c r="AK816" s="38">
        <v>0</v>
      </c>
      <c r="AL816" s="38">
        <v>0</v>
      </c>
    </row>
    <row r="817" spans="1:38" x14ac:dyDescent="0.15">
      <c r="A817" t="str">
        <v>U1588C-17-CC</v>
      </c>
      <c r="B817">
        <v>172.12</v>
      </c>
      <c r="C817" t="str">
        <v>U1588A-20-2</v>
      </c>
      <c r="D817" s="31">
        <v>174.51</v>
      </c>
      <c r="E817" s="29">
        <v>71</v>
      </c>
      <c r="F817" s="29">
        <v>71</v>
      </c>
      <c r="G817" s="24">
        <v>175.22</v>
      </c>
      <c r="H817" s="24">
        <v>175.22</v>
      </c>
      <c r="I817" s="24">
        <v>175.22</v>
      </c>
      <c r="J817" s="24">
        <v>175.22</v>
      </c>
      <c r="K817" s="18">
        <v>0</v>
      </c>
      <c r="L817" s="18">
        <v>0</v>
      </c>
      <c r="T817" t="str">
        <v>U1588A-20</v>
      </c>
      <c r="U817" s="24">
        <v>1</v>
      </c>
      <c r="V817" s="24">
        <v>1</v>
      </c>
      <c r="W817" s="29">
        <v>173.6</v>
      </c>
      <c r="X817" s="24">
        <v>1.6200000000000045</v>
      </c>
      <c r="Y817" s="24">
        <v>1.6200000000000045</v>
      </c>
      <c r="Z817" s="24">
        <v>175.22</v>
      </c>
      <c r="AA817" s="24">
        <v>175.22</v>
      </c>
      <c r="AB817" s="24">
        <v>175.22</v>
      </c>
      <c r="AC817" s="24">
        <v>175.22</v>
      </c>
      <c r="AF817" s="24">
        <v>7.7889999999999997</v>
      </c>
      <c r="AG817" s="24">
        <v>183.00899999999999</v>
      </c>
      <c r="AH817" s="24">
        <v>183.00899999999999</v>
      </c>
      <c r="AI817" s="24">
        <v>183.00899999999999</v>
      </c>
      <c r="AJ817" s="24">
        <v>183.00899999999999</v>
      </c>
      <c r="AK817" s="38">
        <v>0</v>
      </c>
      <c r="AL817" s="38">
        <v>0</v>
      </c>
    </row>
    <row r="818" spans="1:38" x14ac:dyDescent="0.15">
      <c r="A818" t="str">
        <v>U1588C-18-1</v>
      </c>
      <c r="B818">
        <v>170.7</v>
      </c>
      <c r="C818" t="str">
        <v>U1588A-20-3</v>
      </c>
      <c r="D818" s="31">
        <v>175.98</v>
      </c>
      <c r="E818" s="29">
        <v>52</v>
      </c>
      <c r="F818" s="29">
        <v>54</v>
      </c>
      <c r="G818" s="24">
        <v>176.5</v>
      </c>
      <c r="H818" s="24">
        <v>176.51999999999998</v>
      </c>
      <c r="I818" s="24">
        <v>176.5</v>
      </c>
      <c r="J818" s="24">
        <v>176.52</v>
      </c>
      <c r="K818" s="18">
        <v>0</v>
      </c>
      <c r="L818" s="18">
        <v>2.8421709430404007E-14</v>
      </c>
      <c r="T818" t="str">
        <v>U1588A-20</v>
      </c>
      <c r="U818" s="24">
        <v>1</v>
      </c>
      <c r="V818" s="24">
        <v>1</v>
      </c>
      <c r="W818" s="29">
        <v>173.6</v>
      </c>
      <c r="X818" s="24">
        <v>2.9000000000000057</v>
      </c>
      <c r="Y818" s="24">
        <v>2.9200000000000159</v>
      </c>
      <c r="Z818" s="24">
        <v>176.5</v>
      </c>
      <c r="AA818" s="24">
        <v>176.52</v>
      </c>
      <c r="AB818" s="24">
        <v>176.5</v>
      </c>
      <c r="AC818" s="24">
        <v>176.52</v>
      </c>
      <c r="AF818" s="24">
        <v>7.7889999999999997</v>
      </c>
      <c r="AG818" s="24">
        <v>184.28899999999999</v>
      </c>
      <c r="AH818" s="24">
        <v>184.309</v>
      </c>
      <c r="AI818" s="24">
        <v>184.28899999999999</v>
      </c>
      <c r="AJ818" s="24">
        <v>184.309</v>
      </c>
      <c r="AK818" s="38">
        <v>0</v>
      </c>
      <c r="AL818" s="38">
        <v>0</v>
      </c>
    </row>
    <row r="819" spans="1:38" x14ac:dyDescent="0.15">
      <c r="A819" t="str">
        <v>U1588C-18-2</v>
      </c>
      <c r="B819">
        <v>172.19</v>
      </c>
      <c r="C819" t="str">
        <v>U1588A-20-3</v>
      </c>
      <c r="D819" s="31">
        <v>175.98</v>
      </c>
      <c r="E819" s="29">
        <v>70</v>
      </c>
      <c r="F819" s="29">
        <v>70</v>
      </c>
      <c r="G819" s="24">
        <v>176.67999999999998</v>
      </c>
      <c r="H819" s="24">
        <v>176.67999999999998</v>
      </c>
      <c r="I819" s="24">
        <v>176.68</v>
      </c>
      <c r="J819" s="24">
        <v>176.68</v>
      </c>
      <c r="K819" s="18">
        <v>2.8421709430404007E-14</v>
      </c>
      <c r="L819" s="18">
        <v>2.8421709430404007E-14</v>
      </c>
      <c r="T819" t="str">
        <v>U1588A-20</v>
      </c>
      <c r="U819" s="24">
        <v>1</v>
      </c>
      <c r="V819" s="24">
        <v>1</v>
      </c>
      <c r="W819" s="29">
        <v>173.6</v>
      </c>
      <c r="X819" s="24">
        <v>3.0800000000000125</v>
      </c>
      <c r="Y819" s="24">
        <v>3.0800000000000125</v>
      </c>
      <c r="Z819" s="24">
        <v>176.68</v>
      </c>
      <c r="AA819" s="24">
        <v>176.68</v>
      </c>
      <c r="AB819" s="24">
        <v>176.68</v>
      </c>
      <c r="AC819" s="24">
        <v>176.68</v>
      </c>
      <c r="AF819" s="24">
        <v>7.7889999999999997</v>
      </c>
      <c r="AG819" s="24">
        <v>184.46899999999999</v>
      </c>
      <c r="AH819" s="24">
        <v>184.46899999999999</v>
      </c>
      <c r="AI819" s="24">
        <v>184.46899999999999</v>
      </c>
      <c r="AJ819" s="24">
        <v>184.46899999999999</v>
      </c>
      <c r="AK819" s="38">
        <v>0</v>
      </c>
      <c r="AL819" s="38">
        <v>0</v>
      </c>
    </row>
    <row r="820" spans="1:38" x14ac:dyDescent="0.15">
      <c r="A820" t="str">
        <v>U1588C-18-3</v>
      </c>
      <c r="B820">
        <v>173.68</v>
      </c>
      <c r="C820" t="str">
        <v>U1588A-20-4</v>
      </c>
      <c r="D820" s="31">
        <v>177.45</v>
      </c>
      <c r="E820" s="29">
        <v>17</v>
      </c>
      <c r="F820" s="29">
        <v>17</v>
      </c>
      <c r="G820" s="24">
        <v>177.61999999999998</v>
      </c>
      <c r="H820" s="24">
        <v>177.61999999999998</v>
      </c>
      <c r="I820" s="24">
        <v>177.62</v>
      </c>
      <c r="J820" s="24">
        <v>177.62</v>
      </c>
      <c r="K820" s="18">
        <v>2.8421709430404007E-14</v>
      </c>
      <c r="L820" s="18">
        <v>2.8421709430404007E-14</v>
      </c>
      <c r="T820" t="str">
        <v>U1588A-20</v>
      </c>
      <c r="U820" s="24">
        <v>1</v>
      </c>
      <c r="V820" s="24">
        <v>1</v>
      </c>
      <c r="W820" s="29">
        <v>173.6</v>
      </c>
      <c r="X820" s="24">
        <v>4.0200000000000102</v>
      </c>
      <c r="Y820" s="24">
        <v>4.0200000000000102</v>
      </c>
      <c r="Z820" s="24">
        <v>177.62</v>
      </c>
      <c r="AA820" s="24">
        <v>177.62</v>
      </c>
      <c r="AB820" s="24">
        <v>177.62</v>
      </c>
      <c r="AC820" s="24">
        <v>177.62</v>
      </c>
      <c r="AF820" s="24">
        <v>7.7889999999999997</v>
      </c>
      <c r="AG820" s="24">
        <v>185.40899999999999</v>
      </c>
      <c r="AH820" s="24">
        <v>185.40899999999999</v>
      </c>
      <c r="AI820" s="24">
        <v>185.40899999999999</v>
      </c>
      <c r="AJ820" s="24">
        <v>185.40899999999999</v>
      </c>
      <c r="AK820" s="38">
        <v>0</v>
      </c>
      <c r="AL820" s="38">
        <v>0</v>
      </c>
    </row>
    <row r="821" spans="1:38" x14ac:dyDescent="0.15">
      <c r="A821" t="str">
        <v>U1588C-18-4</v>
      </c>
      <c r="B821">
        <v>175.18</v>
      </c>
      <c r="C821" t="str">
        <v>U1588A-20-4</v>
      </c>
      <c r="D821" s="31">
        <v>177.45</v>
      </c>
      <c r="E821" s="29">
        <v>17</v>
      </c>
      <c r="F821" s="29">
        <v>18</v>
      </c>
      <c r="G821" s="24">
        <v>177.61999999999998</v>
      </c>
      <c r="H821" s="24">
        <v>177.63</v>
      </c>
      <c r="I821" s="24">
        <v>177.62</v>
      </c>
      <c r="J821" s="24">
        <v>177.63</v>
      </c>
      <c r="K821" s="18">
        <v>2.8421709430404007E-14</v>
      </c>
      <c r="L821" s="18">
        <v>0</v>
      </c>
      <c r="T821" t="str">
        <v>U1588A-20</v>
      </c>
      <c r="U821" s="24">
        <v>1</v>
      </c>
      <c r="V821" s="24">
        <v>1</v>
      </c>
      <c r="W821" s="29">
        <v>173.6</v>
      </c>
      <c r="X821" s="24">
        <v>4.0200000000000102</v>
      </c>
      <c r="Y821" s="24">
        <v>4.0300000000000011</v>
      </c>
      <c r="Z821" s="24">
        <v>177.62</v>
      </c>
      <c r="AA821" s="24">
        <v>177.63</v>
      </c>
      <c r="AB821" s="24">
        <v>177.62</v>
      </c>
      <c r="AC821" s="24">
        <v>177.63</v>
      </c>
      <c r="AF821" s="24">
        <v>7.7889999999999997</v>
      </c>
      <c r="AG821" s="24">
        <v>185.40899999999999</v>
      </c>
      <c r="AH821" s="24">
        <v>185.41899999999998</v>
      </c>
      <c r="AI821" s="24">
        <v>185.40899999999999</v>
      </c>
      <c r="AJ821" s="24">
        <v>185.41899999999998</v>
      </c>
      <c r="AK821" s="38">
        <v>0</v>
      </c>
      <c r="AL821" s="38">
        <v>0</v>
      </c>
    </row>
    <row r="822" spans="1:38" x14ac:dyDescent="0.15">
      <c r="A822" t="str">
        <v>U1588C-18-5</v>
      </c>
      <c r="B822">
        <v>176.68</v>
      </c>
      <c r="C822" t="str">
        <v>U1588A-20-4</v>
      </c>
      <c r="D822" s="31">
        <v>177.45</v>
      </c>
      <c r="E822" s="29">
        <v>17</v>
      </c>
      <c r="F822" s="29">
        <v>18</v>
      </c>
      <c r="G822" s="24">
        <v>177.61999999999998</v>
      </c>
      <c r="H822" s="24">
        <v>177.63</v>
      </c>
      <c r="I822" s="24">
        <v>177.62</v>
      </c>
      <c r="J822" s="24">
        <v>177.63</v>
      </c>
      <c r="K822" s="18">
        <v>2.8421709430404007E-14</v>
      </c>
      <c r="L822" s="18">
        <v>0</v>
      </c>
      <c r="T822" t="str">
        <v>U1588A-20</v>
      </c>
      <c r="U822" s="24">
        <v>1</v>
      </c>
      <c r="V822" s="24">
        <v>1</v>
      </c>
      <c r="W822" s="29">
        <v>173.6</v>
      </c>
      <c r="X822" s="24">
        <v>4.0200000000000102</v>
      </c>
      <c r="Y822" s="24">
        <v>4.0300000000000011</v>
      </c>
      <c r="Z822" s="24">
        <v>177.62</v>
      </c>
      <c r="AA822" s="24">
        <v>177.63</v>
      </c>
      <c r="AB822" s="24">
        <v>177.62</v>
      </c>
      <c r="AC822" s="24">
        <v>177.63</v>
      </c>
      <c r="AF822" s="24">
        <v>7.7889999999999997</v>
      </c>
      <c r="AG822" s="24">
        <v>185.40899999999999</v>
      </c>
      <c r="AH822" s="24">
        <v>185.41899999999998</v>
      </c>
      <c r="AI822" s="24">
        <v>185.40899999999999</v>
      </c>
      <c r="AJ822" s="24">
        <v>185.41899999999998</v>
      </c>
      <c r="AK822" s="38">
        <v>0</v>
      </c>
      <c r="AL822" s="38">
        <v>0</v>
      </c>
    </row>
    <row r="823" spans="1:38" x14ac:dyDescent="0.15">
      <c r="A823" t="str">
        <v>U1588C-18-CC</v>
      </c>
      <c r="B823">
        <v>177.64</v>
      </c>
      <c r="C823" t="str">
        <v>U1588A-20-4</v>
      </c>
      <c r="D823" s="31">
        <v>177.45</v>
      </c>
      <c r="E823" s="29">
        <v>67</v>
      </c>
      <c r="F823" s="29">
        <v>67</v>
      </c>
      <c r="G823" s="24">
        <v>178.11999999999998</v>
      </c>
      <c r="H823" s="24">
        <v>178.11999999999998</v>
      </c>
      <c r="I823" s="24">
        <v>178.12</v>
      </c>
      <c r="J823" s="24">
        <v>178.12</v>
      </c>
      <c r="K823" s="18">
        <v>2.8421709430404007E-14</v>
      </c>
      <c r="L823" s="18">
        <v>2.8421709430404007E-14</v>
      </c>
      <c r="T823" t="str">
        <v>U1588A-20</v>
      </c>
      <c r="U823" s="24">
        <v>1</v>
      </c>
      <c r="V823" s="24">
        <v>1</v>
      </c>
      <c r="W823" s="29">
        <v>173.6</v>
      </c>
      <c r="X823" s="24">
        <v>4.5200000000000102</v>
      </c>
      <c r="Y823" s="24">
        <v>4.5200000000000102</v>
      </c>
      <c r="Z823" s="24">
        <v>178.12</v>
      </c>
      <c r="AA823" s="24">
        <v>178.12</v>
      </c>
      <c r="AB823" s="24">
        <v>178.12</v>
      </c>
      <c r="AC823" s="24">
        <v>178.12</v>
      </c>
      <c r="AF823" s="24">
        <v>7.7889999999999997</v>
      </c>
      <c r="AG823" s="24">
        <v>185.90899999999999</v>
      </c>
      <c r="AH823" s="24">
        <v>185.90899999999999</v>
      </c>
      <c r="AI823" s="24">
        <v>185.90899999999999</v>
      </c>
      <c r="AJ823" s="24">
        <v>185.90899999999999</v>
      </c>
      <c r="AK823" s="38">
        <v>0</v>
      </c>
      <c r="AL823" s="38">
        <v>0</v>
      </c>
    </row>
    <row r="824" spans="1:38" x14ac:dyDescent="0.15">
      <c r="A824" t="str">
        <v>U1588C-19-1</v>
      </c>
      <c r="B824">
        <v>175.6</v>
      </c>
      <c r="C824" t="str">
        <v>U1588A-20-5</v>
      </c>
      <c r="D824" s="31">
        <v>178.59</v>
      </c>
      <c r="E824" s="29">
        <v>57</v>
      </c>
      <c r="F824" s="29">
        <v>59</v>
      </c>
      <c r="G824" s="24">
        <v>179.16</v>
      </c>
      <c r="H824" s="24">
        <v>179.18</v>
      </c>
      <c r="I824" s="24">
        <v>179.16</v>
      </c>
      <c r="J824" s="24">
        <v>179.18</v>
      </c>
      <c r="K824" s="18">
        <v>0</v>
      </c>
      <c r="L824" s="18">
        <v>0</v>
      </c>
      <c r="T824" t="str">
        <v>U1588A-20</v>
      </c>
      <c r="U824" s="24">
        <v>1</v>
      </c>
      <c r="V824" s="24">
        <v>1</v>
      </c>
      <c r="W824" s="29">
        <v>173.6</v>
      </c>
      <c r="X824" s="24">
        <v>5.5600000000000023</v>
      </c>
      <c r="Y824" s="24">
        <v>5.5800000000000125</v>
      </c>
      <c r="Z824" s="24">
        <v>179.16</v>
      </c>
      <c r="AA824" s="24">
        <v>179.18</v>
      </c>
      <c r="AB824" s="24">
        <v>179.16</v>
      </c>
      <c r="AC824" s="24">
        <v>179.18</v>
      </c>
      <c r="AF824" s="24">
        <v>7.7889999999999997</v>
      </c>
      <c r="AG824" s="24">
        <v>186.94899999999998</v>
      </c>
      <c r="AH824" s="24">
        <v>186.96899999999999</v>
      </c>
      <c r="AI824" s="24">
        <v>186.94899999999998</v>
      </c>
      <c r="AJ824" s="24">
        <v>186.96899999999999</v>
      </c>
      <c r="AK824" s="38">
        <v>0</v>
      </c>
      <c r="AL824" s="38">
        <v>0</v>
      </c>
    </row>
    <row r="825" spans="1:38" x14ac:dyDescent="0.15">
      <c r="A825" t="str">
        <v>U1588C-19-2</v>
      </c>
      <c r="B825">
        <v>177.09</v>
      </c>
      <c r="C825" t="str">
        <v>U1588A-20-5</v>
      </c>
      <c r="D825" s="31">
        <v>178.59</v>
      </c>
      <c r="E825" s="29">
        <v>62</v>
      </c>
      <c r="F825" s="29">
        <v>62</v>
      </c>
      <c r="G825" s="24">
        <v>179.21</v>
      </c>
      <c r="H825" s="24">
        <v>179.21</v>
      </c>
      <c r="I825" s="24">
        <v>179.21</v>
      </c>
      <c r="J825" s="24">
        <v>179.21</v>
      </c>
      <c r="K825" s="18">
        <v>0</v>
      </c>
      <c r="L825" s="18">
        <v>0</v>
      </c>
      <c r="T825" t="str">
        <v>U1588A-20</v>
      </c>
      <c r="U825" s="24">
        <v>1</v>
      </c>
      <c r="V825" s="24">
        <v>1</v>
      </c>
      <c r="W825" s="29">
        <v>173.6</v>
      </c>
      <c r="X825" s="24">
        <v>5.6100000000000136</v>
      </c>
      <c r="Y825" s="24">
        <v>5.6100000000000136</v>
      </c>
      <c r="Z825" s="24">
        <v>179.21</v>
      </c>
      <c r="AA825" s="24">
        <v>179.21</v>
      </c>
      <c r="AB825" s="24">
        <v>179.21</v>
      </c>
      <c r="AC825" s="24">
        <v>179.21</v>
      </c>
      <c r="AF825" s="24">
        <v>7.7889999999999997</v>
      </c>
      <c r="AG825" s="24">
        <v>186.999</v>
      </c>
      <c r="AH825" s="24">
        <v>186.999</v>
      </c>
      <c r="AI825" s="24">
        <v>186.999</v>
      </c>
      <c r="AJ825" s="24">
        <v>186.999</v>
      </c>
      <c r="AK825" s="38">
        <v>0</v>
      </c>
      <c r="AL825" s="38">
        <v>0</v>
      </c>
    </row>
    <row r="826" spans="1:38" x14ac:dyDescent="0.15">
      <c r="A826" t="str">
        <v>U1588C-19-3</v>
      </c>
      <c r="B826">
        <v>178.58</v>
      </c>
      <c r="C826" t="str">
        <v>U1588A-20-6</v>
      </c>
      <c r="D826" s="31">
        <v>179.61</v>
      </c>
      <c r="E826" s="29">
        <v>59</v>
      </c>
      <c r="F826" s="29">
        <v>59</v>
      </c>
      <c r="G826" s="24">
        <v>180.20000000000002</v>
      </c>
      <c r="H826" s="24">
        <v>180.20000000000002</v>
      </c>
      <c r="I826" s="24">
        <v>180.2</v>
      </c>
      <c r="J826" s="24">
        <v>180.2</v>
      </c>
      <c r="K826" s="18">
        <v>-2.8421709430404007E-14</v>
      </c>
      <c r="L826" s="18">
        <v>-2.8421709430404007E-14</v>
      </c>
      <c r="T826" t="str">
        <v>U1588A-20</v>
      </c>
      <c r="U826" s="24">
        <v>1</v>
      </c>
      <c r="V826" s="24">
        <v>1</v>
      </c>
      <c r="W826" s="29">
        <v>173.6</v>
      </c>
      <c r="X826" s="24">
        <v>6.5999999999999943</v>
      </c>
      <c r="Y826" s="24">
        <v>6.5999999999999943</v>
      </c>
      <c r="Z826" s="24">
        <v>180.2</v>
      </c>
      <c r="AA826" s="24">
        <v>180.2</v>
      </c>
      <c r="AB826" s="24">
        <v>180.2</v>
      </c>
      <c r="AC826" s="24">
        <v>180.2</v>
      </c>
      <c r="AF826" s="24">
        <v>7.7889999999999997</v>
      </c>
      <c r="AG826" s="24">
        <v>187.98899999999998</v>
      </c>
      <c r="AH826" s="24">
        <v>187.98899999999998</v>
      </c>
      <c r="AI826" s="24">
        <v>187.98899999999998</v>
      </c>
      <c r="AJ826" s="24">
        <v>187.98899999999998</v>
      </c>
      <c r="AK826" s="38">
        <v>0</v>
      </c>
      <c r="AL826" s="38">
        <v>0</v>
      </c>
    </row>
    <row r="827" spans="1:38" x14ac:dyDescent="0.15">
      <c r="A827" t="str">
        <v>U1588C-19-4</v>
      </c>
      <c r="B827">
        <v>180.08</v>
      </c>
      <c r="C827" t="str">
        <v>U1588A-20-6</v>
      </c>
      <c r="D827" s="31">
        <v>179.61</v>
      </c>
      <c r="E827" s="29">
        <v>124</v>
      </c>
      <c r="F827" s="29">
        <v>134</v>
      </c>
      <c r="G827" s="24">
        <v>180.85000000000002</v>
      </c>
      <c r="H827" s="24">
        <v>180.95000000000002</v>
      </c>
      <c r="I827" s="24">
        <v>180.85</v>
      </c>
      <c r="J827" s="24">
        <v>180.9</v>
      </c>
      <c r="K827" s="18">
        <v>-2.8421709430404007E-14</v>
      </c>
      <c r="L827" s="18">
        <v>-5.0000000000011369E-2</v>
      </c>
      <c r="T827" t="str">
        <v>U1588A-20</v>
      </c>
      <c r="U827" s="24">
        <v>1</v>
      </c>
      <c r="V827" s="24">
        <v>1</v>
      </c>
      <c r="W827" s="29">
        <v>173.6</v>
      </c>
      <c r="X827" s="24">
        <v>7.25</v>
      </c>
      <c r="Y827" s="24">
        <v>7.3000000000000114</v>
      </c>
      <c r="Z827" s="24">
        <v>180.85</v>
      </c>
      <c r="AA827" s="24">
        <v>180.9</v>
      </c>
      <c r="AB827" s="24">
        <v>180.85</v>
      </c>
      <c r="AC827" s="24">
        <v>180.9</v>
      </c>
      <c r="AF827" s="24">
        <v>7.7889999999999997</v>
      </c>
      <c r="AG827" s="24">
        <v>188.63899999999998</v>
      </c>
      <c r="AH827" s="24">
        <v>188.68899999999999</v>
      </c>
      <c r="AI827" s="24">
        <v>188.63899999999998</v>
      </c>
      <c r="AJ827" s="24">
        <v>188.68899999999999</v>
      </c>
      <c r="AK827" s="38">
        <v>0</v>
      </c>
      <c r="AL827" s="38">
        <v>0</v>
      </c>
    </row>
    <row r="828" spans="1:38" x14ac:dyDescent="0.15">
      <c r="A828" t="str">
        <v>U1588C-19-5</v>
      </c>
      <c r="B828">
        <v>181.58</v>
      </c>
      <c r="C828" t="str">
        <v>U1588A-20-6</v>
      </c>
      <c r="D828" s="31">
        <v>179.61</v>
      </c>
      <c r="E828" s="29">
        <v>124</v>
      </c>
      <c r="F828" s="29">
        <v>134</v>
      </c>
      <c r="G828" s="24">
        <v>180.85000000000002</v>
      </c>
      <c r="H828" s="24">
        <v>180.95000000000002</v>
      </c>
      <c r="I828" s="24">
        <v>180.85</v>
      </c>
      <c r="J828" s="24">
        <v>180.9</v>
      </c>
      <c r="K828" s="18">
        <v>-2.8421709430404007E-14</v>
      </c>
      <c r="L828" s="18">
        <v>-5.0000000000011369E-2</v>
      </c>
      <c r="T828" t="str">
        <v>U1588A-20</v>
      </c>
      <c r="U828" s="24">
        <v>1</v>
      </c>
      <c r="V828" s="24">
        <v>1</v>
      </c>
      <c r="W828" s="29">
        <v>173.6</v>
      </c>
      <c r="X828" s="24">
        <v>7.25</v>
      </c>
      <c r="Y828" s="24">
        <v>7.3000000000000114</v>
      </c>
      <c r="Z828" s="24">
        <v>180.85</v>
      </c>
      <c r="AA828" s="24">
        <v>180.9</v>
      </c>
      <c r="AB828" s="24">
        <v>180.85</v>
      </c>
      <c r="AC828" s="24">
        <v>180.9</v>
      </c>
      <c r="AF828" s="24">
        <v>7.7889999999999997</v>
      </c>
      <c r="AG828" s="24">
        <v>188.63899999999998</v>
      </c>
      <c r="AH828" s="24">
        <v>188.68899999999999</v>
      </c>
      <c r="AI828" s="24">
        <v>188.63899999999998</v>
      </c>
      <c r="AJ828" s="24">
        <v>188.68899999999999</v>
      </c>
      <c r="AK828" s="38">
        <v>0</v>
      </c>
      <c r="AL828" s="38">
        <v>0</v>
      </c>
    </row>
    <row r="829" spans="1:38" x14ac:dyDescent="0.15">
      <c r="A829" t="str">
        <v>U1588C-19-CC</v>
      </c>
      <c r="B829">
        <v>182.71</v>
      </c>
      <c r="C829" t="str">
        <v>U1588A-20-6</v>
      </c>
      <c r="D829" s="31">
        <v>179.61</v>
      </c>
      <c r="E829" s="29">
        <v>124</v>
      </c>
      <c r="F829" s="29">
        <v>134</v>
      </c>
      <c r="G829" s="24">
        <v>180.85000000000002</v>
      </c>
      <c r="H829" s="24">
        <v>180.95000000000002</v>
      </c>
      <c r="I829" s="24">
        <v>180.85</v>
      </c>
      <c r="J829" s="24">
        <v>180.9</v>
      </c>
      <c r="K829" s="18">
        <v>-2.8421709430404007E-14</v>
      </c>
      <c r="L829" s="18">
        <v>-5.0000000000011369E-2</v>
      </c>
      <c r="T829" t="str">
        <v>U1588A-20</v>
      </c>
      <c r="U829" s="24">
        <v>1</v>
      </c>
      <c r="V829" s="24">
        <v>1</v>
      </c>
      <c r="W829" s="29">
        <v>173.6</v>
      </c>
      <c r="X829" s="24">
        <v>7.25</v>
      </c>
      <c r="Y829" s="24">
        <v>7.3000000000000114</v>
      </c>
      <c r="Z829" s="24">
        <v>180.85</v>
      </c>
      <c r="AA829" s="24">
        <v>180.9</v>
      </c>
      <c r="AB829" s="24">
        <v>180.85</v>
      </c>
      <c r="AC829" s="24">
        <v>180.9</v>
      </c>
      <c r="AF829" s="24">
        <v>7.7889999999999997</v>
      </c>
      <c r="AG829" s="24">
        <v>188.63899999999998</v>
      </c>
      <c r="AH829" s="24">
        <v>188.68899999999999</v>
      </c>
      <c r="AI829" s="24">
        <v>188.63899999999998</v>
      </c>
      <c r="AJ829" s="24">
        <v>188.68899999999999</v>
      </c>
      <c r="AK829" s="38">
        <v>0</v>
      </c>
      <c r="AL829" s="38">
        <v>0</v>
      </c>
    </row>
    <row r="830" spans="1:38" x14ac:dyDescent="0.15">
      <c r="A830" t="str">
        <v>U1588C-20-1</v>
      </c>
      <c r="B830">
        <v>180.4</v>
      </c>
      <c r="C830" t="str">
        <v>U1588A-20-6</v>
      </c>
      <c r="D830" s="31">
        <v>179.61</v>
      </c>
      <c r="E830" s="29">
        <v>124</v>
      </c>
      <c r="F830" s="29">
        <v>134</v>
      </c>
      <c r="G830" s="24">
        <v>180.85000000000002</v>
      </c>
      <c r="H830" s="24">
        <v>180.95000000000002</v>
      </c>
      <c r="I830" s="24">
        <v>180.85</v>
      </c>
      <c r="J830" s="24">
        <v>180.9</v>
      </c>
      <c r="K830" s="18">
        <v>-2.8421709430404007E-14</v>
      </c>
      <c r="L830" s="18">
        <v>-5.0000000000011369E-2</v>
      </c>
      <c r="T830" t="str">
        <v>U1588A-20</v>
      </c>
      <c r="U830" s="24">
        <v>1</v>
      </c>
      <c r="V830" s="24">
        <v>1</v>
      </c>
      <c r="W830" s="29">
        <v>173.6</v>
      </c>
      <c r="X830" s="24">
        <v>7.25</v>
      </c>
      <c r="Y830" s="24">
        <v>7.3000000000000114</v>
      </c>
      <c r="Z830" s="24">
        <v>180.85</v>
      </c>
      <c r="AA830" s="24">
        <v>180.9</v>
      </c>
      <c r="AB830" s="24">
        <v>180.85</v>
      </c>
      <c r="AC830" s="24">
        <v>180.9</v>
      </c>
      <c r="AF830" s="24">
        <v>7.7889999999999997</v>
      </c>
      <c r="AG830" s="24">
        <v>188.63899999999998</v>
      </c>
      <c r="AH830" s="24">
        <v>188.68899999999999</v>
      </c>
      <c r="AI830" s="24">
        <v>188.63899999999998</v>
      </c>
      <c r="AJ830" s="24">
        <v>188.68899999999999</v>
      </c>
      <c r="AK830" s="38">
        <v>0</v>
      </c>
      <c r="AL830" s="38">
        <v>0</v>
      </c>
    </row>
    <row r="831" spans="1:38" x14ac:dyDescent="0.15">
      <c r="A831" t="str">
        <v>U1588C-20-2</v>
      </c>
      <c r="B831">
        <v>181.81</v>
      </c>
      <c r="C831" t="str">
        <v>U1588A-20-6</v>
      </c>
      <c r="D831" s="31">
        <v>179.61</v>
      </c>
      <c r="E831" s="29">
        <v>124</v>
      </c>
      <c r="F831" s="29">
        <v>134</v>
      </c>
      <c r="G831" s="24">
        <v>180.85000000000002</v>
      </c>
      <c r="H831" s="24">
        <v>180.95000000000002</v>
      </c>
      <c r="I831" s="24">
        <v>180.85</v>
      </c>
      <c r="J831" s="24">
        <v>180.9</v>
      </c>
      <c r="K831" s="18">
        <v>-2.8421709430404007E-14</v>
      </c>
      <c r="L831" s="18">
        <v>-5.0000000000011369E-2</v>
      </c>
      <c r="T831" t="str">
        <v>U1588A-20</v>
      </c>
      <c r="U831" s="24">
        <v>1</v>
      </c>
      <c r="V831" s="24">
        <v>1</v>
      </c>
      <c r="W831" s="29">
        <v>173.6</v>
      </c>
      <c r="X831" s="24">
        <v>7.25</v>
      </c>
      <c r="Y831" s="24">
        <v>7.3000000000000114</v>
      </c>
      <c r="Z831" s="24">
        <v>180.85</v>
      </c>
      <c r="AA831" s="24">
        <v>180.9</v>
      </c>
      <c r="AB831" s="24">
        <v>180.85</v>
      </c>
      <c r="AC831" s="24">
        <v>180.9</v>
      </c>
      <c r="AF831" s="24">
        <v>7.7889999999999997</v>
      </c>
      <c r="AG831" s="24">
        <v>188.63899999999998</v>
      </c>
      <c r="AH831" s="24">
        <v>188.68899999999999</v>
      </c>
      <c r="AI831" s="24">
        <v>188.63899999999998</v>
      </c>
      <c r="AJ831" s="24">
        <v>188.68899999999999</v>
      </c>
      <c r="AK831" s="38">
        <v>0</v>
      </c>
      <c r="AL831" s="38">
        <v>0</v>
      </c>
    </row>
    <row r="832" spans="1:38" x14ac:dyDescent="0.15">
      <c r="A832" t="str">
        <v>U1588C-20-3</v>
      </c>
      <c r="B832">
        <v>183.29</v>
      </c>
      <c r="C832" t="str">
        <v>U1588A-20-6</v>
      </c>
      <c r="D832" s="31">
        <v>179.61</v>
      </c>
      <c r="E832" s="29">
        <v>124</v>
      </c>
      <c r="F832" s="29">
        <v>134</v>
      </c>
      <c r="G832" s="24">
        <v>180.85000000000002</v>
      </c>
      <c r="H832" s="24">
        <v>180.95000000000002</v>
      </c>
      <c r="I832" s="24">
        <v>180.85</v>
      </c>
      <c r="J832" s="24">
        <v>180.9</v>
      </c>
      <c r="K832" s="18">
        <v>-2.8421709430404007E-14</v>
      </c>
      <c r="L832" s="18">
        <v>-5.0000000000011369E-2</v>
      </c>
      <c r="T832" t="str">
        <v>U1588A-20</v>
      </c>
      <c r="U832" s="24">
        <v>1</v>
      </c>
      <c r="V832" s="24">
        <v>1</v>
      </c>
      <c r="W832" s="29">
        <v>173.6</v>
      </c>
      <c r="X832" s="24">
        <v>7.25</v>
      </c>
      <c r="Y832" s="24">
        <v>7.3000000000000114</v>
      </c>
      <c r="Z832" s="24">
        <v>180.85</v>
      </c>
      <c r="AA832" s="24">
        <v>180.9</v>
      </c>
      <c r="AB832" s="24">
        <v>180.85</v>
      </c>
      <c r="AC832" s="24">
        <v>180.9</v>
      </c>
      <c r="AF832" s="24">
        <v>7.7889999999999997</v>
      </c>
      <c r="AG832" s="24">
        <v>188.63899999999998</v>
      </c>
      <c r="AH832" s="24">
        <v>188.68899999999999</v>
      </c>
      <c r="AI832" s="24">
        <v>188.63899999999998</v>
      </c>
      <c r="AJ832" s="24">
        <v>188.68899999999999</v>
      </c>
      <c r="AK832" s="38">
        <v>0</v>
      </c>
      <c r="AL832" s="38">
        <v>0</v>
      </c>
    </row>
    <row r="833" spans="1:38" x14ac:dyDescent="0.15">
      <c r="A833" t="str">
        <v>U1588C-20-4</v>
      </c>
      <c r="B833">
        <v>184.8</v>
      </c>
      <c r="C833" t="str">
        <v>U1588A-20-6</v>
      </c>
      <c r="D833" s="31">
        <v>179.61</v>
      </c>
      <c r="E833" s="29">
        <v>124</v>
      </c>
      <c r="F833" s="29">
        <v>134</v>
      </c>
      <c r="G833" s="24">
        <v>180.85000000000002</v>
      </c>
      <c r="H833" s="24">
        <v>180.95000000000002</v>
      </c>
      <c r="I833" s="24">
        <v>180.85</v>
      </c>
      <c r="J833" s="24">
        <v>180.9</v>
      </c>
      <c r="K833" s="18">
        <v>-2.8421709430404007E-14</v>
      </c>
      <c r="L833" s="18">
        <v>-5.0000000000011369E-2</v>
      </c>
      <c r="T833" t="str">
        <v>U1588A-20</v>
      </c>
      <c r="U833" s="24">
        <v>1</v>
      </c>
      <c r="V833" s="24">
        <v>1</v>
      </c>
      <c r="W833" s="29">
        <v>173.6</v>
      </c>
      <c r="X833" s="24">
        <v>7.25</v>
      </c>
      <c r="Y833" s="24">
        <v>7.3000000000000114</v>
      </c>
      <c r="Z833" s="24">
        <v>180.85</v>
      </c>
      <c r="AA833" s="24">
        <v>180.9</v>
      </c>
      <c r="AB833" s="24">
        <v>180.85</v>
      </c>
      <c r="AC833" s="24">
        <v>180.9</v>
      </c>
      <c r="AF833" s="24">
        <v>7.7889999999999997</v>
      </c>
      <c r="AG833" s="24">
        <v>188.63899999999998</v>
      </c>
      <c r="AH833" s="24">
        <v>188.68899999999999</v>
      </c>
      <c r="AI833" s="24">
        <v>188.63899999999998</v>
      </c>
      <c r="AJ833" s="24">
        <v>188.68899999999999</v>
      </c>
      <c r="AK833" s="38">
        <v>0</v>
      </c>
      <c r="AL833" s="38">
        <v>0</v>
      </c>
    </row>
    <row r="834" spans="1:38" x14ac:dyDescent="0.15">
      <c r="A834" t="str">
        <v>U1588C-20-5</v>
      </c>
      <c r="B834">
        <v>186.3</v>
      </c>
      <c r="C834" t="str">
        <v>U1588A-20-6</v>
      </c>
      <c r="D834" s="31">
        <v>179.61</v>
      </c>
      <c r="E834" s="29">
        <v>124</v>
      </c>
      <c r="F834" s="29">
        <v>134</v>
      </c>
      <c r="G834" s="24">
        <v>180.85000000000002</v>
      </c>
      <c r="H834" s="24">
        <v>180.95000000000002</v>
      </c>
      <c r="I834" s="24">
        <v>180.85</v>
      </c>
      <c r="J834" s="24">
        <v>180.9</v>
      </c>
      <c r="K834" s="18">
        <v>-2.8421709430404007E-14</v>
      </c>
      <c r="L834" s="18">
        <v>-5.0000000000011369E-2</v>
      </c>
      <c r="T834" t="str">
        <v>U1588A-20</v>
      </c>
      <c r="U834" s="24">
        <v>1</v>
      </c>
      <c r="V834" s="24">
        <v>1</v>
      </c>
      <c r="W834" s="29">
        <v>173.6</v>
      </c>
      <c r="X834" s="24">
        <v>7.25</v>
      </c>
      <c r="Y834" s="24">
        <v>7.3000000000000114</v>
      </c>
      <c r="Z834" s="24">
        <v>180.85</v>
      </c>
      <c r="AA834" s="24">
        <v>180.9</v>
      </c>
      <c r="AB834" s="24">
        <v>180.85</v>
      </c>
      <c r="AC834" s="24">
        <v>180.9</v>
      </c>
      <c r="AF834" s="24">
        <v>7.7889999999999997</v>
      </c>
      <c r="AG834" s="24">
        <v>188.63899999999998</v>
      </c>
      <c r="AH834" s="24">
        <v>188.68899999999999</v>
      </c>
      <c r="AI834" s="24">
        <v>188.63899999999998</v>
      </c>
      <c r="AJ834" s="24">
        <v>188.68899999999999</v>
      </c>
      <c r="AK834" s="38">
        <v>0</v>
      </c>
      <c r="AL834" s="38">
        <v>0</v>
      </c>
    </row>
    <row r="835" spans="1:38" x14ac:dyDescent="0.15">
      <c r="A835" t="str">
        <v>U1588C-20-CC</v>
      </c>
      <c r="B835">
        <v>187.49</v>
      </c>
      <c r="C835" t="str">
        <v>U1588A-20-6</v>
      </c>
      <c r="D835" s="31">
        <v>179.61</v>
      </c>
      <c r="E835" s="29">
        <v>124</v>
      </c>
      <c r="F835" s="29">
        <v>134</v>
      </c>
      <c r="G835" s="24">
        <v>180.85000000000002</v>
      </c>
      <c r="H835" s="24">
        <v>180.95000000000002</v>
      </c>
      <c r="I835" s="24">
        <v>180.85</v>
      </c>
      <c r="J835" s="24">
        <v>180.95</v>
      </c>
      <c r="K835" s="18">
        <v>-2.8421709430404007E-14</v>
      </c>
      <c r="L835" s="18">
        <v>-2.8421709430404007E-14</v>
      </c>
      <c r="T835" t="str">
        <v>U1588A-20</v>
      </c>
      <c r="U835" s="24">
        <v>1</v>
      </c>
      <c r="V835" s="24">
        <v>1</v>
      </c>
      <c r="W835" s="29">
        <v>173.6</v>
      </c>
      <c r="X835" s="24">
        <v>7.25</v>
      </c>
      <c r="Y835" s="24">
        <v>7.3499999999999943</v>
      </c>
      <c r="Z835" s="24">
        <v>180.85</v>
      </c>
      <c r="AA835" s="24">
        <v>180.95</v>
      </c>
      <c r="AB835" s="24">
        <v>180.85</v>
      </c>
      <c r="AC835" s="24">
        <v>180.95</v>
      </c>
      <c r="AF835" s="24">
        <v>7.7889999999999997</v>
      </c>
      <c r="AG835" s="24">
        <v>188.63899999999998</v>
      </c>
      <c r="AH835" s="24">
        <v>188.73899999999998</v>
      </c>
      <c r="AI835" s="24">
        <v>188.63899999999998</v>
      </c>
      <c r="AJ835" s="24">
        <v>188.73899999999998</v>
      </c>
      <c r="AK835" s="38">
        <v>0</v>
      </c>
      <c r="AL835" s="38">
        <v>0</v>
      </c>
    </row>
    <row r="836" spans="1:38" x14ac:dyDescent="0.15">
      <c r="A836" t="str">
        <v>U1588C-21-1</v>
      </c>
      <c r="B836">
        <v>185.3</v>
      </c>
      <c r="C836" t="str">
        <v>U1588A-20-6</v>
      </c>
      <c r="D836" s="31">
        <v>179.61</v>
      </c>
      <c r="E836" s="29">
        <v>124</v>
      </c>
      <c r="F836" s="29">
        <v>134</v>
      </c>
      <c r="G836" s="24">
        <v>180.85000000000002</v>
      </c>
      <c r="H836" s="24">
        <v>180.95000000000002</v>
      </c>
      <c r="I836" s="24">
        <v>180.85</v>
      </c>
      <c r="J836" s="24">
        <v>180.9</v>
      </c>
      <c r="K836" s="18">
        <v>-2.8421709430404007E-14</v>
      </c>
      <c r="L836" s="18">
        <v>-5.0000000000011369E-2</v>
      </c>
      <c r="T836" t="str">
        <v>U1588A-20</v>
      </c>
      <c r="U836" s="24">
        <v>1</v>
      </c>
      <c r="V836" s="24">
        <v>1</v>
      </c>
      <c r="W836" s="29">
        <v>173.6</v>
      </c>
      <c r="X836" s="24">
        <v>7.25</v>
      </c>
      <c r="Y836" s="24">
        <v>7.3000000000000114</v>
      </c>
      <c r="Z836" s="24">
        <v>180.85</v>
      </c>
      <c r="AA836" s="24">
        <v>180.9</v>
      </c>
      <c r="AB836" s="24">
        <v>180.85</v>
      </c>
      <c r="AC836" s="24">
        <v>180.9</v>
      </c>
      <c r="AF836" s="24">
        <v>7.7889999999999997</v>
      </c>
      <c r="AG836" s="24">
        <v>188.63899999999998</v>
      </c>
      <c r="AH836" s="24">
        <v>188.68899999999999</v>
      </c>
      <c r="AI836" s="24">
        <v>188.63899999999998</v>
      </c>
      <c r="AJ836" s="24">
        <v>188.68899999999999</v>
      </c>
      <c r="AK836" s="38">
        <v>0</v>
      </c>
      <c r="AL836" s="38">
        <v>0</v>
      </c>
    </row>
    <row r="837" spans="1:38" x14ac:dyDescent="0.15">
      <c r="A837" t="str">
        <v>U1588C-21-2</v>
      </c>
      <c r="B837">
        <v>186.79</v>
      </c>
      <c r="C837" t="str">
        <v>U1588A-20-7</v>
      </c>
      <c r="D837" s="31">
        <v>180.95</v>
      </c>
      <c r="E837" s="29">
        <v>0</v>
      </c>
      <c r="F837" s="29">
        <v>5</v>
      </c>
      <c r="G837" s="24">
        <v>180.95</v>
      </c>
      <c r="H837" s="24">
        <v>181</v>
      </c>
      <c r="I837" s="24">
        <v>180.95</v>
      </c>
      <c r="J837" s="24">
        <v>181</v>
      </c>
      <c r="K837" s="18">
        <v>0</v>
      </c>
      <c r="L837" s="18">
        <v>0</v>
      </c>
      <c r="T837" t="str">
        <v>U1588A-20</v>
      </c>
      <c r="U837" s="24">
        <v>1</v>
      </c>
      <c r="V837" s="24">
        <v>1</v>
      </c>
      <c r="W837" s="29">
        <v>173.6</v>
      </c>
      <c r="X837" s="24">
        <v>7.3499999999999943</v>
      </c>
      <c r="Y837" s="24">
        <v>7.4000000000000057</v>
      </c>
      <c r="Z837" s="24">
        <v>180.95</v>
      </c>
      <c r="AA837" s="24">
        <v>181</v>
      </c>
      <c r="AB837" s="24">
        <v>180.95</v>
      </c>
      <c r="AC837" s="24">
        <v>181</v>
      </c>
      <c r="AF837" s="24">
        <v>7.7889999999999997</v>
      </c>
      <c r="AG837" s="24">
        <v>188.73899999999998</v>
      </c>
      <c r="AH837" s="24">
        <v>188.78899999999999</v>
      </c>
      <c r="AI837" s="24">
        <v>188.73899999999998</v>
      </c>
      <c r="AJ837" s="24">
        <v>188.78899999999999</v>
      </c>
      <c r="AK837" s="38">
        <v>0</v>
      </c>
      <c r="AL837" s="38">
        <v>0</v>
      </c>
    </row>
    <row r="838" spans="1:38" x14ac:dyDescent="0.15">
      <c r="A838" t="str">
        <v>U1588C-21-3</v>
      </c>
      <c r="B838">
        <v>188.29</v>
      </c>
      <c r="C838" t="str">
        <v>U1588A-20-7</v>
      </c>
      <c r="D838" s="31">
        <v>180.95</v>
      </c>
      <c r="E838" s="29">
        <v>57</v>
      </c>
      <c r="F838" s="29">
        <v>57</v>
      </c>
      <c r="G838" s="24">
        <v>181.51999999999998</v>
      </c>
      <c r="H838" s="24">
        <v>181.51999999999998</v>
      </c>
      <c r="I838" s="24">
        <v>181.52</v>
      </c>
      <c r="J838" s="24">
        <v>181.52</v>
      </c>
      <c r="K838" s="18">
        <v>2.8421709430404007E-14</v>
      </c>
      <c r="L838" s="18">
        <v>2.8421709430404007E-14</v>
      </c>
      <c r="T838" t="str">
        <v>U1588A-20</v>
      </c>
      <c r="U838" s="24">
        <v>1</v>
      </c>
      <c r="V838" s="24">
        <v>1</v>
      </c>
      <c r="W838" s="29">
        <v>173.6</v>
      </c>
      <c r="X838" s="24">
        <v>7.9200000000000159</v>
      </c>
      <c r="Y838" s="24">
        <v>7.9200000000000159</v>
      </c>
      <c r="Z838" s="24">
        <v>181.52</v>
      </c>
      <c r="AA838" s="24">
        <v>181.52</v>
      </c>
      <c r="AB838" s="24">
        <v>181.52</v>
      </c>
      <c r="AC838" s="24">
        <v>181.52</v>
      </c>
      <c r="AF838" s="24">
        <v>7.7889999999999997</v>
      </c>
      <c r="AG838" s="24">
        <v>189.309</v>
      </c>
      <c r="AH838" s="24">
        <v>189.309</v>
      </c>
      <c r="AI838" s="24">
        <v>189.309</v>
      </c>
      <c r="AJ838" s="24">
        <v>189.309</v>
      </c>
      <c r="AK838" s="38">
        <v>0</v>
      </c>
      <c r="AL838" s="38">
        <v>0</v>
      </c>
    </row>
    <row r="839" spans="1:38" x14ac:dyDescent="0.15">
      <c r="A839" t="str">
        <v>U1588C-21-4</v>
      </c>
      <c r="B839">
        <v>189.78</v>
      </c>
      <c r="C839" t="str">
        <v>U1588A-20-7</v>
      </c>
      <c r="D839" s="31">
        <v>180.95</v>
      </c>
      <c r="E839" s="29">
        <v>65</v>
      </c>
      <c r="F839" s="29">
        <v>66</v>
      </c>
      <c r="G839" s="24">
        <v>181.6</v>
      </c>
      <c r="H839" s="24">
        <v>181.60999999999999</v>
      </c>
      <c r="I839" s="24">
        <v>181.6</v>
      </c>
      <c r="J839" s="24">
        <v>181.61</v>
      </c>
      <c r="K839" s="18">
        <v>0</v>
      </c>
      <c r="L839" s="18">
        <v>2.8421709430404007E-14</v>
      </c>
      <c r="T839" t="str">
        <v>U1588A-20</v>
      </c>
      <c r="U839" s="24">
        <v>1</v>
      </c>
      <c r="V839" s="24">
        <v>1</v>
      </c>
      <c r="W839" s="29">
        <v>173.6</v>
      </c>
      <c r="X839" s="24">
        <v>8</v>
      </c>
      <c r="Y839" s="24">
        <v>8.0100000000000193</v>
      </c>
      <c r="Z839" s="24">
        <v>181.6</v>
      </c>
      <c r="AA839" s="24">
        <v>181.61</v>
      </c>
      <c r="AB839" s="24">
        <v>181.6</v>
      </c>
      <c r="AC839" s="24">
        <v>181.61</v>
      </c>
      <c r="AF839" s="24">
        <v>7.7889999999999997</v>
      </c>
      <c r="AG839" s="24">
        <v>189.38899999999998</v>
      </c>
      <c r="AH839" s="24">
        <v>189.399</v>
      </c>
      <c r="AI839" s="24">
        <v>189.38899999999998</v>
      </c>
      <c r="AJ839" s="24">
        <v>189.399</v>
      </c>
      <c r="AK839" s="38">
        <v>0</v>
      </c>
      <c r="AL839" s="38">
        <v>0</v>
      </c>
    </row>
    <row r="840" spans="1:38" x14ac:dyDescent="0.15">
      <c r="A840" t="str">
        <v>U1588C-21-5</v>
      </c>
      <c r="B840">
        <v>190.82</v>
      </c>
      <c r="C840" t="str">
        <v>U1588A-20-7</v>
      </c>
      <c r="D840" s="31">
        <v>180.95</v>
      </c>
      <c r="E840" s="29">
        <v>65</v>
      </c>
      <c r="F840" s="29">
        <v>65</v>
      </c>
      <c r="G840" s="24">
        <v>181.6</v>
      </c>
      <c r="H840" s="24">
        <v>181.6</v>
      </c>
      <c r="I840" s="24">
        <v>181.6</v>
      </c>
      <c r="J840" s="24">
        <v>181.6</v>
      </c>
      <c r="K840" s="18">
        <v>0</v>
      </c>
      <c r="L840" s="18">
        <v>0</v>
      </c>
      <c r="T840" t="str">
        <v>U1588A-20</v>
      </c>
      <c r="U840" s="24">
        <v>1</v>
      </c>
      <c r="V840" s="24">
        <v>1</v>
      </c>
      <c r="W840" s="29">
        <v>173.6</v>
      </c>
      <c r="X840" s="24">
        <v>8</v>
      </c>
      <c r="Y840" s="24">
        <v>8</v>
      </c>
      <c r="Z840" s="24">
        <v>181.6</v>
      </c>
      <c r="AA840" s="24">
        <v>181.6</v>
      </c>
      <c r="AB840" s="24">
        <v>181.6</v>
      </c>
      <c r="AC840" s="24">
        <v>181.6</v>
      </c>
      <c r="AF840" s="24">
        <v>7.7889999999999997</v>
      </c>
      <c r="AG840" s="24">
        <v>189.38899999999998</v>
      </c>
      <c r="AH840" s="24">
        <v>189.38899999999998</v>
      </c>
      <c r="AI840" s="24">
        <v>189.38899999999998</v>
      </c>
      <c r="AJ840" s="24">
        <v>189.38899999999998</v>
      </c>
      <c r="AK840" s="38">
        <v>0</v>
      </c>
      <c r="AL840" s="38">
        <v>0</v>
      </c>
    </row>
    <row r="841" spans="1:38" x14ac:dyDescent="0.15">
      <c r="A841" t="str">
        <v>U1588C-21-CC</v>
      </c>
      <c r="B841">
        <v>191.35</v>
      </c>
      <c r="C841" t="str">
        <v>U1588A-20-CC</v>
      </c>
      <c r="D841" s="31">
        <v>181.93</v>
      </c>
      <c r="E841" s="29">
        <v>60</v>
      </c>
      <c r="F841" s="29">
        <v>60</v>
      </c>
      <c r="G841" s="24">
        <v>182.53</v>
      </c>
      <c r="H841" s="24">
        <v>182.53</v>
      </c>
      <c r="I841" s="24">
        <v>182.53</v>
      </c>
      <c r="J841" s="24">
        <v>182.53</v>
      </c>
      <c r="K841" s="18">
        <v>0</v>
      </c>
      <c r="L841" s="18">
        <v>0</v>
      </c>
      <c r="T841" t="str">
        <v>U1588A-20</v>
      </c>
      <c r="U841" s="24">
        <v>1</v>
      </c>
      <c r="V841" s="24">
        <v>1</v>
      </c>
      <c r="W841" s="29">
        <v>173.6</v>
      </c>
      <c r="X841" s="24">
        <v>8.9300000000000068</v>
      </c>
      <c r="Y841" s="24">
        <v>8.9300000000000068</v>
      </c>
      <c r="Z841" s="24">
        <v>182.53</v>
      </c>
      <c r="AA841" s="24">
        <v>182.53</v>
      </c>
      <c r="AB841" s="24">
        <v>182.53</v>
      </c>
      <c r="AC841" s="24">
        <v>182.53</v>
      </c>
      <c r="AF841" s="24">
        <v>7.7889999999999997</v>
      </c>
      <c r="AG841" s="24">
        <v>190.31899999999999</v>
      </c>
      <c r="AH841" s="24">
        <v>190.31899999999999</v>
      </c>
      <c r="AI841" s="24">
        <v>190.31899999999999</v>
      </c>
      <c r="AJ841" s="24">
        <v>190.31899999999999</v>
      </c>
      <c r="AK841" s="38">
        <v>0</v>
      </c>
      <c r="AL841" s="38">
        <v>0</v>
      </c>
    </row>
    <row r="842" spans="1:38" x14ac:dyDescent="0.15">
      <c r="A842" t="str">
        <v>U1588C-22-1</v>
      </c>
      <c r="B842">
        <v>190.1</v>
      </c>
      <c r="C842" t="str">
        <v>U1588A-20-CC</v>
      </c>
      <c r="D842" s="31">
        <v>181.93</v>
      </c>
      <c r="E842" s="29">
        <v>61</v>
      </c>
      <c r="F842" s="29">
        <v>68</v>
      </c>
      <c r="G842" s="24">
        <v>182.54000000000002</v>
      </c>
      <c r="H842" s="24">
        <v>182.61</v>
      </c>
      <c r="I842" s="24">
        <v>182.54</v>
      </c>
      <c r="J842" s="24">
        <v>182.61</v>
      </c>
      <c r="K842" s="18">
        <v>-2.8421709430404007E-14</v>
      </c>
      <c r="L842" s="18">
        <v>0</v>
      </c>
      <c r="T842" t="str">
        <v>U1588A-20</v>
      </c>
      <c r="U842" s="24">
        <v>1</v>
      </c>
      <c r="V842" s="24">
        <v>1</v>
      </c>
      <c r="W842" s="29">
        <v>173.6</v>
      </c>
      <c r="X842" s="24">
        <v>8.9399999999999977</v>
      </c>
      <c r="Y842" s="24">
        <v>9.0100000000000193</v>
      </c>
      <c r="Z842" s="24">
        <v>182.54</v>
      </c>
      <c r="AA842" s="24">
        <v>182.61</v>
      </c>
      <c r="AB842" s="24">
        <v>182.54</v>
      </c>
      <c r="AC842" s="24">
        <v>182.61</v>
      </c>
      <c r="AF842" s="24">
        <v>7.7889999999999997</v>
      </c>
      <c r="AG842" s="24">
        <v>190.32899999999998</v>
      </c>
      <c r="AH842" s="24">
        <v>190.399</v>
      </c>
      <c r="AI842" s="24">
        <v>190.32899999999998</v>
      </c>
      <c r="AJ842" s="24">
        <v>190.399</v>
      </c>
      <c r="AK842" s="38">
        <v>0</v>
      </c>
      <c r="AL842" s="38">
        <v>0</v>
      </c>
    </row>
    <row r="843" spans="1:38" x14ac:dyDescent="0.15">
      <c r="A843" t="str">
        <v>U1588C-22-2</v>
      </c>
      <c r="B843">
        <v>191.59</v>
      </c>
      <c r="C843" t="str">
        <v>U1588A-20-CC</v>
      </c>
      <c r="D843" s="31">
        <v>181.93</v>
      </c>
      <c r="E843" s="29">
        <v>61</v>
      </c>
      <c r="F843" s="29">
        <v>68</v>
      </c>
      <c r="G843" s="24">
        <v>182.54000000000002</v>
      </c>
      <c r="H843" s="24">
        <v>182.61</v>
      </c>
      <c r="I843" s="24">
        <v>182.54</v>
      </c>
      <c r="J843" s="24">
        <v>182.61</v>
      </c>
      <c r="K843" s="18">
        <v>-2.8421709430404007E-14</v>
      </c>
      <c r="L843" s="18">
        <v>0</v>
      </c>
      <c r="T843" t="str">
        <v>U1588A-20</v>
      </c>
      <c r="U843" s="24">
        <v>1</v>
      </c>
      <c r="V843" s="24">
        <v>1</v>
      </c>
      <c r="W843" s="29">
        <v>173.6</v>
      </c>
      <c r="X843" s="24">
        <v>8.9399999999999977</v>
      </c>
      <c r="Y843" s="24">
        <v>9.0100000000000193</v>
      </c>
      <c r="Z843" s="24">
        <v>182.54</v>
      </c>
      <c r="AA843" s="24">
        <v>182.61</v>
      </c>
      <c r="AB843" s="24">
        <v>182.54</v>
      </c>
      <c r="AC843" s="24">
        <v>182.61</v>
      </c>
      <c r="AF843" s="24">
        <v>7.7889999999999997</v>
      </c>
      <c r="AG843" s="24">
        <v>190.32899999999998</v>
      </c>
      <c r="AH843" s="24">
        <v>190.399</v>
      </c>
      <c r="AI843" s="24">
        <v>190.32899999999998</v>
      </c>
      <c r="AJ843" s="24">
        <v>190.399</v>
      </c>
      <c r="AK843" s="38">
        <v>0</v>
      </c>
      <c r="AL843" s="38">
        <v>0</v>
      </c>
    </row>
    <row r="844" spans="1:38" x14ac:dyDescent="0.15">
      <c r="A844" t="str">
        <v>U1588C-22-3</v>
      </c>
      <c r="B844">
        <v>193.08</v>
      </c>
      <c r="C844" t="str">
        <v>U1588A-20-CC</v>
      </c>
      <c r="D844" s="31">
        <v>181.93</v>
      </c>
      <c r="E844" s="29">
        <v>61</v>
      </c>
      <c r="F844" s="29">
        <v>68</v>
      </c>
      <c r="G844" s="24">
        <v>182.54000000000002</v>
      </c>
      <c r="H844" s="24">
        <v>182.61</v>
      </c>
      <c r="I844" s="24">
        <v>182.54</v>
      </c>
      <c r="J844" s="24">
        <v>182.61</v>
      </c>
      <c r="K844" s="18">
        <v>-2.8421709430404007E-14</v>
      </c>
      <c r="L844" s="18">
        <v>0</v>
      </c>
      <c r="T844" t="str">
        <v>U1588A-20</v>
      </c>
      <c r="U844" s="24">
        <v>1</v>
      </c>
      <c r="V844" s="24">
        <v>1</v>
      </c>
      <c r="W844" s="29">
        <v>173.6</v>
      </c>
      <c r="X844" s="24">
        <v>8.9399999999999977</v>
      </c>
      <c r="Y844" s="24">
        <v>9.0100000000000193</v>
      </c>
      <c r="Z844" s="24">
        <v>182.54</v>
      </c>
      <c r="AA844" s="24">
        <v>182.61</v>
      </c>
      <c r="AB844" s="24">
        <v>182.54</v>
      </c>
      <c r="AC844" s="24">
        <v>182.61</v>
      </c>
      <c r="AF844" s="24">
        <v>7.7889999999999997</v>
      </c>
      <c r="AG844" s="24">
        <v>190.32899999999998</v>
      </c>
      <c r="AH844" s="24">
        <v>190.399</v>
      </c>
      <c r="AI844" s="24">
        <v>190.32899999999998</v>
      </c>
      <c r="AJ844" s="24">
        <v>190.399</v>
      </c>
      <c r="AK844" s="38">
        <v>0</v>
      </c>
      <c r="AL844" s="38">
        <v>0</v>
      </c>
    </row>
    <row r="845" spans="1:38" x14ac:dyDescent="0.15">
      <c r="A845" t="str">
        <v>U1588C-22-4</v>
      </c>
      <c r="B845">
        <v>194.58</v>
      </c>
      <c r="C845" t="str">
        <v>U1588A-20-CC</v>
      </c>
      <c r="D845" s="31">
        <v>181.93</v>
      </c>
      <c r="E845" s="29">
        <v>61</v>
      </c>
      <c r="F845" s="29">
        <v>68</v>
      </c>
      <c r="G845" s="24">
        <v>182.54000000000002</v>
      </c>
      <c r="H845" s="24">
        <v>182.61</v>
      </c>
      <c r="I845" s="24">
        <v>182.54</v>
      </c>
      <c r="J845" s="24">
        <v>182.61</v>
      </c>
      <c r="K845" s="18">
        <v>-2.8421709430404007E-14</v>
      </c>
      <c r="L845" s="18">
        <v>0</v>
      </c>
      <c r="T845" t="str">
        <v>U1588A-20</v>
      </c>
      <c r="U845" s="24">
        <v>1</v>
      </c>
      <c r="V845" s="24">
        <v>1</v>
      </c>
      <c r="W845" s="29">
        <v>173.6</v>
      </c>
      <c r="X845" s="24">
        <v>8.9399999999999977</v>
      </c>
      <c r="Y845" s="24">
        <v>9.0100000000000193</v>
      </c>
      <c r="Z845" s="24">
        <v>182.54</v>
      </c>
      <c r="AA845" s="24">
        <v>182.61</v>
      </c>
      <c r="AB845" s="24">
        <v>182.54</v>
      </c>
      <c r="AC845" s="24">
        <v>182.61</v>
      </c>
      <c r="AF845" s="24">
        <v>7.7889999999999997</v>
      </c>
      <c r="AG845" s="24">
        <v>190.32899999999998</v>
      </c>
      <c r="AH845" s="24">
        <v>190.399</v>
      </c>
      <c r="AI845" s="24">
        <v>190.32899999999998</v>
      </c>
      <c r="AJ845" s="24">
        <v>190.399</v>
      </c>
      <c r="AK845" s="38">
        <v>0</v>
      </c>
      <c r="AL845" s="38">
        <v>0</v>
      </c>
    </row>
    <row r="846" spans="1:38" x14ac:dyDescent="0.15">
      <c r="A846" t="str">
        <v>U1588C-22-5</v>
      </c>
      <c r="B846">
        <v>196.08</v>
      </c>
      <c r="C846" t="str">
        <v>U1588A-20-CC</v>
      </c>
      <c r="D846" s="31">
        <v>181.93</v>
      </c>
      <c r="E846" s="29">
        <v>61</v>
      </c>
      <c r="F846" s="29">
        <v>68</v>
      </c>
      <c r="G846" s="24">
        <v>182.54000000000002</v>
      </c>
      <c r="H846" s="24">
        <v>182.61</v>
      </c>
      <c r="I846" s="24">
        <v>182.54</v>
      </c>
      <c r="J846" s="24">
        <v>182.61</v>
      </c>
      <c r="K846" s="18">
        <v>-2.8421709430404007E-14</v>
      </c>
      <c r="L846" s="18">
        <v>0</v>
      </c>
      <c r="T846" t="str">
        <v>U1588A-20</v>
      </c>
      <c r="U846" s="24">
        <v>1</v>
      </c>
      <c r="V846" s="24">
        <v>1</v>
      </c>
      <c r="W846" s="29">
        <v>173.6</v>
      </c>
      <c r="X846" s="24">
        <v>8.9399999999999977</v>
      </c>
      <c r="Y846" s="24">
        <v>9.0100000000000193</v>
      </c>
      <c r="Z846" s="24">
        <v>182.54</v>
      </c>
      <c r="AA846" s="24">
        <v>182.61</v>
      </c>
      <c r="AB846" s="24">
        <v>182.54</v>
      </c>
      <c r="AC846" s="24">
        <v>182.61</v>
      </c>
      <c r="AF846" s="24">
        <v>7.7889999999999997</v>
      </c>
      <c r="AG846" s="24">
        <v>190.32899999999998</v>
      </c>
      <c r="AH846" s="24">
        <v>190.399</v>
      </c>
      <c r="AI846" s="24">
        <v>190.32899999999998</v>
      </c>
      <c r="AJ846" s="24">
        <v>190.399</v>
      </c>
      <c r="AK846" s="38">
        <v>0</v>
      </c>
      <c r="AL846" s="38">
        <v>0</v>
      </c>
    </row>
    <row r="847" spans="1:38" x14ac:dyDescent="0.15">
      <c r="A847" t="str">
        <v>U1588C-22-CC</v>
      </c>
      <c r="B847">
        <v>196.92</v>
      </c>
      <c r="C847" t="str">
        <v>U1588A-20-CC</v>
      </c>
      <c r="D847" s="31">
        <v>181.93</v>
      </c>
      <c r="E847" s="29">
        <v>61</v>
      </c>
      <c r="F847" s="29">
        <v>68</v>
      </c>
      <c r="G847" s="24">
        <v>182.54000000000002</v>
      </c>
      <c r="H847" s="24">
        <v>182.61</v>
      </c>
      <c r="I847" s="24">
        <v>182.54</v>
      </c>
      <c r="J847" s="24">
        <v>182.61</v>
      </c>
      <c r="K847" s="18">
        <v>-2.8421709430404007E-14</v>
      </c>
      <c r="L847" s="18">
        <v>0</v>
      </c>
      <c r="T847" t="str">
        <v>U1588A-20</v>
      </c>
      <c r="U847" s="24">
        <v>1</v>
      </c>
      <c r="V847" s="24">
        <v>1</v>
      </c>
      <c r="W847" s="29">
        <v>173.6</v>
      </c>
      <c r="X847" s="24">
        <v>8.9399999999999977</v>
      </c>
      <c r="Y847" s="24">
        <v>9.0100000000000193</v>
      </c>
      <c r="Z847" s="24">
        <v>182.54</v>
      </c>
      <c r="AA847" s="24">
        <v>182.61</v>
      </c>
      <c r="AB847" s="24">
        <v>182.54</v>
      </c>
      <c r="AC847" s="24">
        <v>182.61</v>
      </c>
      <c r="AF847" s="24">
        <v>7.7889999999999997</v>
      </c>
      <c r="AG847" s="24">
        <v>190.32899999999998</v>
      </c>
      <c r="AH847" s="24">
        <v>190.399</v>
      </c>
      <c r="AI847" s="24">
        <v>190.32899999999998</v>
      </c>
      <c r="AJ847" s="24">
        <v>190.399</v>
      </c>
      <c r="AK847" s="38">
        <v>0</v>
      </c>
      <c r="AL847" s="38">
        <v>0</v>
      </c>
    </row>
    <row r="848" spans="1:38" x14ac:dyDescent="0.15">
      <c r="A848" t="str">
        <v>U1588C-23-1</v>
      </c>
      <c r="B848">
        <v>195</v>
      </c>
      <c r="C848" t="str">
        <v>U1588A-20-CC</v>
      </c>
      <c r="D848" s="31">
        <v>181.93</v>
      </c>
      <c r="E848" s="29">
        <v>61</v>
      </c>
      <c r="F848" s="29">
        <v>68</v>
      </c>
      <c r="G848" s="24">
        <v>182.54000000000002</v>
      </c>
      <c r="H848" s="24">
        <v>182.61</v>
      </c>
      <c r="I848" s="24">
        <v>182.54</v>
      </c>
      <c r="J848" s="24">
        <v>182.61</v>
      </c>
      <c r="K848" s="18">
        <v>-2.8421709430404007E-14</v>
      </c>
      <c r="L848" s="18">
        <v>0</v>
      </c>
      <c r="T848" t="str">
        <v>U1588A-20</v>
      </c>
      <c r="U848" s="24">
        <v>1</v>
      </c>
      <c r="V848" s="24">
        <v>1</v>
      </c>
      <c r="W848" s="29">
        <v>173.6</v>
      </c>
      <c r="X848" s="24">
        <v>8.9399999999999977</v>
      </c>
      <c r="Y848" s="24">
        <v>9.0100000000000193</v>
      </c>
      <c r="Z848" s="24">
        <v>182.54</v>
      </c>
      <c r="AA848" s="24">
        <v>182.61</v>
      </c>
      <c r="AB848" s="24">
        <v>182.54</v>
      </c>
      <c r="AC848" s="24">
        <v>182.61</v>
      </c>
      <c r="AF848" s="24">
        <v>7.7889999999999997</v>
      </c>
      <c r="AG848" s="24">
        <v>190.32899999999998</v>
      </c>
      <c r="AH848" s="24">
        <v>190.399</v>
      </c>
      <c r="AI848" s="24">
        <v>190.32899999999998</v>
      </c>
      <c r="AJ848" s="24">
        <v>190.399</v>
      </c>
      <c r="AK848" s="38">
        <v>0</v>
      </c>
      <c r="AL848" s="38">
        <v>0</v>
      </c>
    </row>
    <row r="849" spans="1:38" x14ac:dyDescent="0.15">
      <c r="A849" t="str">
        <v>U1588C-23-2</v>
      </c>
      <c r="B849">
        <v>196.5</v>
      </c>
      <c r="C849" t="str">
        <v>U1588A-20-CC</v>
      </c>
      <c r="D849" s="31">
        <v>181.93</v>
      </c>
      <c r="E849" s="29">
        <v>61</v>
      </c>
      <c r="F849" s="29">
        <v>68</v>
      </c>
      <c r="G849" s="24">
        <v>182.54000000000002</v>
      </c>
      <c r="H849" s="24">
        <v>182.61</v>
      </c>
      <c r="I849" s="24">
        <v>182.54</v>
      </c>
      <c r="J849" s="24">
        <v>182.61</v>
      </c>
      <c r="K849" s="18">
        <v>-2.8421709430404007E-14</v>
      </c>
      <c r="L849" s="18">
        <v>0</v>
      </c>
      <c r="T849" t="str">
        <v>U1588A-20</v>
      </c>
      <c r="U849" s="24">
        <v>1</v>
      </c>
      <c r="V849" s="24">
        <v>1</v>
      </c>
      <c r="W849" s="29">
        <v>173.6</v>
      </c>
      <c r="X849" s="24">
        <v>8.9399999999999977</v>
      </c>
      <c r="Y849" s="24">
        <v>9.0100000000000193</v>
      </c>
      <c r="Z849" s="24">
        <v>182.54</v>
      </c>
      <c r="AA849" s="24">
        <v>182.61</v>
      </c>
      <c r="AB849" s="24">
        <v>182.54</v>
      </c>
      <c r="AC849" s="24">
        <v>182.61</v>
      </c>
      <c r="AF849" s="24">
        <v>7.7889999999999997</v>
      </c>
      <c r="AG849" s="24">
        <v>190.32899999999998</v>
      </c>
      <c r="AH849" s="24">
        <v>190.399</v>
      </c>
      <c r="AI849" s="24">
        <v>190.32899999999998</v>
      </c>
      <c r="AJ849" s="24">
        <v>190.399</v>
      </c>
      <c r="AK849" s="38">
        <v>0</v>
      </c>
      <c r="AL849" s="38">
        <v>0</v>
      </c>
    </row>
    <row r="850" spans="1:38" x14ac:dyDescent="0.15">
      <c r="A850" t="str">
        <v>U1588C-23-3</v>
      </c>
      <c r="B850">
        <v>198</v>
      </c>
      <c r="C850" t="str">
        <v>U1588A-20-CC</v>
      </c>
      <c r="D850" s="31">
        <v>181.93</v>
      </c>
      <c r="E850" s="29">
        <v>61</v>
      </c>
      <c r="F850" s="29">
        <v>68</v>
      </c>
      <c r="G850" s="24">
        <v>182.54000000000002</v>
      </c>
      <c r="H850" s="24">
        <v>182.61</v>
      </c>
      <c r="I850" s="24">
        <v>182.54</v>
      </c>
      <c r="J850" s="24">
        <v>182.61</v>
      </c>
      <c r="K850" s="18">
        <v>-2.8421709430404007E-14</v>
      </c>
      <c r="L850" s="18">
        <v>0</v>
      </c>
      <c r="T850" t="str">
        <v>U1588A-20</v>
      </c>
      <c r="U850" s="24">
        <v>1</v>
      </c>
      <c r="V850" s="24">
        <v>1</v>
      </c>
      <c r="W850" s="29">
        <v>173.6</v>
      </c>
      <c r="X850" s="24">
        <v>8.9399999999999977</v>
      </c>
      <c r="Y850" s="24">
        <v>9.0100000000000193</v>
      </c>
      <c r="Z850" s="24">
        <v>182.54</v>
      </c>
      <c r="AA850" s="24">
        <v>182.61</v>
      </c>
      <c r="AB850" s="24">
        <v>182.54</v>
      </c>
      <c r="AC850" s="24">
        <v>182.61</v>
      </c>
      <c r="AF850" s="24">
        <v>7.7889999999999997</v>
      </c>
      <c r="AG850" s="24">
        <v>190.32899999999998</v>
      </c>
      <c r="AH850" s="24">
        <v>190.399</v>
      </c>
      <c r="AI850" s="24">
        <v>190.32899999999998</v>
      </c>
      <c r="AJ850" s="24">
        <v>190.399</v>
      </c>
      <c r="AK850" s="38">
        <v>0</v>
      </c>
      <c r="AL850" s="38">
        <v>0</v>
      </c>
    </row>
    <row r="851" spans="1:38" x14ac:dyDescent="0.15">
      <c r="A851" t="str">
        <v>U1588C-23-4</v>
      </c>
      <c r="B851">
        <v>199.51</v>
      </c>
      <c r="C851" t="str">
        <v>U1588A-20-CC</v>
      </c>
      <c r="D851" s="31">
        <v>181.93</v>
      </c>
      <c r="E851" s="29">
        <v>61</v>
      </c>
      <c r="F851" s="29">
        <v>68</v>
      </c>
      <c r="G851" s="24">
        <v>182.54000000000002</v>
      </c>
      <c r="H851" s="24">
        <v>182.61</v>
      </c>
      <c r="I851" s="24">
        <v>182.54</v>
      </c>
      <c r="J851" s="24">
        <v>182.61</v>
      </c>
      <c r="K851" s="18">
        <v>-2.8421709430404007E-14</v>
      </c>
      <c r="L851" s="18">
        <v>0</v>
      </c>
      <c r="T851" t="str">
        <v>U1588A-20</v>
      </c>
      <c r="U851" s="24">
        <v>1</v>
      </c>
      <c r="V851" s="24">
        <v>1</v>
      </c>
      <c r="W851" s="29">
        <v>173.6</v>
      </c>
      <c r="X851" s="24">
        <v>8.9399999999999977</v>
      </c>
      <c r="Y851" s="24">
        <v>9.0100000000000193</v>
      </c>
      <c r="Z851" s="24">
        <v>182.54</v>
      </c>
      <c r="AA851" s="24">
        <v>182.61</v>
      </c>
      <c r="AB851" s="24">
        <v>182.54</v>
      </c>
      <c r="AC851" s="24">
        <v>182.61</v>
      </c>
      <c r="AF851" s="24">
        <v>7.7889999999999997</v>
      </c>
      <c r="AG851" s="24">
        <v>190.32899999999998</v>
      </c>
      <c r="AH851" s="24">
        <v>190.399</v>
      </c>
      <c r="AI851" s="24">
        <v>190.32899999999998</v>
      </c>
      <c r="AJ851" s="24">
        <v>190.399</v>
      </c>
      <c r="AK851" s="38">
        <v>0</v>
      </c>
      <c r="AL851" s="38">
        <v>0</v>
      </c>
    </row>
    <row r="852" spans="1:38" x14ac:dyDescent="0.15">
      <c r="A852" t="str">
        <v>U1588C-23-5</v>
      </c>
      <c r="B852">
        <v>200.89</v>
      </c>
      <c r="C852" t="str">
        <v>U1588A-21-1</v>
      </c>
      <c r="D852" s="31">
        <v>183.3</v>
      </c>
      <c r="E852" s="29">
        <v>72</v>
      </c>
      <c r="F852" s="29">
        <v>72</v>
      </c>
      <c r="G852" s="24">
        <v>184.02</v>
      </c>
      <c r="H852" s="24">
        <v>184.02</v>
      </c>
      <c r="I852" s="24">
        <v>184.02</v>
      </c>
      <c r="J852" s="24">
        <v>184.02</v>
      </c>
      <c r="K852" s="18">
        <v>0</v>
      </c>
      <c r="L852" s="18">
        <v>0</v>
      </c>
      <c r="T852" t="str">
        <v>U1588A-21</v>
      </c>
      <c r="U852" s="24">
        <v>1</v>
      </c>
      <c r="V852" s="24">
        <v>1</v>
      </c>
      <c r="W852" s="29">
        <v>183.3</v>
      </c>
      <c r="X852" s="24">
        <v>0.71999999999999886</v>
      </c>
      <c r="Y852" s="24">
        <v>0.71999999999999886</v>
      </c>
      <c r="Z852" s="24">
        <v>184.02</v>
      </c>
      <c r="AA852" s="24">
        <v>184.02</v>
      </c>
      <c r="AB852" s="24">
        <v>184.02</v>
      </c>
      <c r="AC852" s="24">
        <v>184.02</v>
      </c>
      <c r="AF852" s="24">
        <v>7.8970000000000002</v>
      </c>
      <c r="AG852" s="24">
        <v>191.917</v>
      </c>
      <c r="AH852" s="24">
        <v>191.917</v>
      </c>
      <c r="AI852" s="24">
        <v>191.917</v>
      </c>
      <c r="AJ852" s="24">
        <v>191.917</v>
      </c>
      <c r="AK852" s="38">
        <v>0</v>
      </c>
      <c r="AL852" s="38">
        <v>0</v>
      </c>
    </row>
    <row r="853" spans="1:38" x14ac:dyDescent="0.15">
      <c r="A853" t="str">
        <v>U1588C-23-CC</v>
      </c>
      <c r="B853">
        <v>201.42</v>
      </c>
      <c r="C853" t="str">
        <v>U1588A-21-2</v>
      </c>
      <c r="D853" s="31">
        <v>184.76</v>
      </c>
      <c r="E853" s="29">
        <v>48</v>
      </c>
      <c r="F853" s="29">
        <v>48</v>
      </c>
      <c r="G853" s="24">
        <v>185.23999999999998</v>
      </c>
      <c r="H853" s="24">
        <v>185.23999999999998</v>
      </c>
      <c r="I853" s="24">
        <v>185.24</v>
      </c>
      <c r="J853" s="24">
        <v>185.24</v>
      </c>
      <c r="K853" s="18">
        <v>2.8421709430404007E-14</v>
      </c>
      <c r="L853" s="18">
        <v>2.8421709430404007E-14</v>
      </c>
      <c r="T853" t="str">
        <v>U1588A-21</v>
      </c>
      <c r="U853" s="24">
        <v>1</v>
      </c>
      <c r="V853" s="24">
        <v>1</v>
      </c>
      <c r="W853" s="29">
        <v>183.3</v>
      </c>
      <c r="X853" s="24">
        <v>1.9399999999999977</v>
      </c>
      <c r="Y853" s="24">
        <v>1.9399999999999977</v>
      </c>
      <c r="Z853" s="24">
        <v>185.24</v>
      </c>
      <c r="AA853" s="24">
        <v>185.24</v>
      </c>
      <c r="AB853" s="24">
        <v>185.24</v>
      </c>
      <c r="AC853" s="24">
        <v>185.24</v>
      </c>
      <c r="AF853" s="24">
        <v>7.8970000000000002</v>
      </c>
      <c r="AG853" s="24">
        <v>193.137</v>
      </c>
      <c r="AH853" s="24">
        <v>193.137</v>
      </c>
      <c r="AI853" s="24">
        <v>193.137</v>
      </c>
      <c r="AJ853" s="24">
        <v>193.137</v>
      </c>
      <c r="AK853" s="38">
        <v>0</v>
      </c>
      <c r="AL853" s="38">
        <v>0</v>
      </c>
    </row>
    <row r="854" spans="1:38" x14ac:dyDescent="0.15">
      <c r="A854" t="str">
        <v>U1588C-24-1</v>
      </c>
      <c r="B854">
        <v>199.8</v>
      </c>
      <c r="C854" t="str">
        <v>U1588A-21-2</v>
      </c>
      <c r="D854" s="31">
        <v>184.76</v>
      </c>
      <c r="E854" s="29">
        <v>48</v>
      </c>
      <c r="F854" s="29">
        <v>49</v>
      </c>
      <c r="G854" s="24">
        <v>185.23999999999998</v>
      </c>
      <c r="H854" s="24">
        <v>185.25</v>
      </c>
      <c r="I854" s="24">
        <v>185.24</v>
      </c>
      <c r="J854" s="24">
        <v>185.25</v>
      </c>
      <c r="K854" s="18">
        <v>2.8421709430404007E-14</v>
      </c>
      <c r="L854" s="18">
        <v>0</v>
      </c>
      <c r="T854" t="str">
        <v>U1588A-21</v>
      </c>
      <c r="U854" s="24">
        <v>1</v>
      </c>
      <c r="V854" s="24">
        <v>1</v>
      </c>
      <c r="W854" s="29">
        <v>183.3</v>
      </c>
      <c r="X854" s="24">
        <v>1.9399999999999977</v>
      </c>
      <c r="Y854" s="24">
        <v>1.9499999999999886</v>
      </c>
      <c r="Z854" s="24">
        <v>185.24</v>
      </c>
      <c r="AA854" s="24">
        <v>185.25</v>
      </c>
      <c r="AB854" s="24">
        <v>185.24</v>
      </c>
      <c r="AC854" s="24">
        <v>185.25</v>
      </c>
      <c r="AF854" s="24">
        <v>7.8970000000000002</v>
      </c>
      <c r="AG854" s="24">
        <v>193.137</v>
      </c>
      <c r="AH854" s="24">
        <v>193.14699999999999</v>
      </c>
      <c r="AI854" s="24">
        <v>193.137</v>
      </c>
      <c r="AJ854" s="24">
        <v>193.14699999999999</v>
      </c>
      <c r="AK854" s="38">
        <v>0</v>
      </c>
      <c r="AL854" s="38">
        <v>0</v>
      </c>
    </row>
    <row r="855" spans="1:38" x14ac:dyDescent="0.15">
      <c r="A855" t="str">
        <v>U1588C-24-2</v>
      </c>
      <c r="B855">
        <v>201.3</v>
      </c>
      <c r="C855" t="str">
        <v>U1588A-21-2</v>
      </c>
      <c r="D855" s="31">
        <v>184.76</v>
      </c>
      <c r="E855" s="29">
        <v>72</v>
      </c>
      <c r="F855" s="29">
        <v>72</v>
      </c>
      <c r="G855" s="24">
        <v>185.48</v>
      </c>
      <c r="H855" s="24">
        <v>185.48</v>
      </c>
      <c r="I855" s="24">
        <v>185.48</v>
      </c>
      <c r="J855" s="24">
        <v>185.48</v>
      </c>
      <c r="K855" s="18">
        <v>0</v>
      </c>
      <c r="L855" s="18">
        <v>0</v>
      </c>
      <c r="T855" t="str">
        <v>U1588A-21</v>
      </c>
      <c r="U855" s="24">
        <v>1</v>
      </c>
      <c r="V855" s="24">
        <v>1</v>
      </c>
      <c r="W855" s="29">
        <v>183.3</v>
      </c>
      <c r="X855" s="24">
        <v>2.1799999999999784</v>
      </c>
      <c r="Y855" s="24">
        <v>2.1799999999999784</v>
      </c>
      <c r="Z855" s="24">
        <v>185.48</v>
      </c>
      <c r="AA855" s="24">
        <v>185.48</v>
      </c>
      <c r="AB855" s="24">
        <v>185.48</v>
      </c>
      <c r="AC855" s="24">
        <v>185.48</v>
      </c>
      <c r="AF855" s="24">
        <v>7.8970000000000002</v>
      </c>
      <c r="AG855" s="24">
        <v>193.37699999999998</v>
      </c>
      <c r="AH855" s="24">
        <v>193.37699999999998</v>
      </c>
      <c r="AI855" s="24">
        <v>193.37699999999998</v>
      </c>
      <c r="AJ855" s="24">
        <v>193.37699999999998</v>
      </c>
      <c r="AK855" s="38">
        <v>0</v>
      </c>
      <c r="AL855" s="38">
        <v>0</v>
      </c>
    </row>
    <row r="856" spans="1:38" x14ac:dyDescent="0.15">
      <c r="A856" t="str">
        <v>U1588C-24-3</v>
      </c>
      <c r="B856">
        <v>202.8</v>
      </c>
      <c r="C856" t="str">
        <v>U1588A-21-3</v>
      </c>
      <c r="D856" s="31">
        <v>186.19</v>
      </c>
      <c r="E856" s="29">
        <v>72</v>
      </c>
      <c r="F856" s="29">
        <v>72</v>
      </c>
      <c r="G856" s="24">
        <v>186.91</v>
      </c>
      <c r="H856" s="24">
        <v>186.91</v>
      </c>
      <c r="I856" s="24">
        <v>186.91</v>
      </c>
      <c r="J856" s="24">
        <v>186.91</v>
      </c>
      <c r="K856" s="18">
        <v>0</v>
      </c>
      <c r="L856" s="18">
        <v>0</v>
      </c>
      <c r="T856" t="str">
        <v>U1588A-21</v>
      </c>
      <c r="U856" s="24">
        <v>1</v>
      </c>
      <c r="V856" s="24">
        <v>1</v>
      </c>
      <c r="W856" s="29">
        <v>183.3</v>
      </c>
      <c r="X856" s="24">
        <v>3.6099999999999852</v>
      </c>
      <c r="Y856" s="24">
        <v>3.6099999999999852</v>
      </c>
      <c r="Z856" s="24">
        <v>186.91</v>
      </c>
      <c r="AA856" s="24">
        <v>186.91</v>
      </c>
      <c r="AB856" s="24">
        <v>186.91</v>
      </c>
      <c r="AC856" s="24">
        <v>186.91</v>
      </c>
      <c r="AF856" s="24">
        <v>7.8970000000000002</v>
      </c>
      <c r="AG856" s="24">
        <v>194.80699999999999</v>
      </c>
      <c r="AH856" s="24">
        <v>194.80699999999999</v>
      </c>
      <c r="AI856" s="24">
        <v>194.80699999999999</v>
      </c>
      <c r="AJ856" s="24">
        <v>194.80699999999999</v>
      </c>
      <c r="AK856" s="38">
        <v>0</v>
      </c>
      <c r="AL856" s="38">
        <v>0</v>
      </c>
    </row>
    <row r="857" spans="1:38" x14ac:dyDescent="0.15">
      <c r="A857" t="str">
        <v>U1588C-24-4</v>
      </c>
      <c r="B857">
        <v>204.3</v>
      </c>
      <c r="C857" t="str">
        <v>U1588A-21-3</v>
      </c>
      <c r="D857" s="31">
        <v>186.19</v>
      </c>
      <c r="E857" s="29">
        <v>105</v>
      </c>
      <c r="F857" s="29">
        <v>107</v>
      </c>
      <c r="G857" s="24">
        <v>187.24</v>
      </c>
      <c r="H857" s="24">
        <v>187.26</v>
      </c>
      <c r="I857" s="24">
        <v>187.24</v>
      </c>
      <c r="J857" s="24">
        <v>187.26</v>
      </c>
      <c r="K857" s="18">
        <v>0</v>
      </c>
      <c r="L857" s="18">
        <v>0</v>
      </c>
      <c r="T857" t="str">
        <v>U1588A-21</v>
      </c>
      <c r="U857" s="24">
        <v>1</v>
      </c>
      <c r="V857" s="24">
        <v>1</v>
      </c>
      <c r="W857" s="29">
        <v>183.3</v>
      </c>
      <c r="X857" s="24">
        <v>3.9399999999999977</v>
      </c>
      <c r="Y857" s="24">
        <v>3.9599999999999795</v>
      </c>
      <c r="Z857" s="24">
        <v>187.24</v>
      </c>
      <c r="AA857" s="24">
        <v>187.26</v>
      </c>
      <c r="AB857" s="24">
        <v>187.24</v>
      </c>
      <c r="AC857" s="24">
        <v>187.26</v>
      </c>
      <c r="AF857" s="24">
        <v>7.8970000000000002</v>
      </c>
      <c r="AG857" s="24">
        <v>195.137</v>
      </c>
      <c r="AH857" s="24">
        <v>195.15699999999998</v>
      </c>
      <c r="AI857" s="24">
        <v>195.137</v>
      </c>
      <c r="AJ857" s="24">
        <v>195.15699999999998</v>
      </c>
      <c r="AK857" s="38">
        <v>0</v>
      </c>
      <c r="AL857" s="38">
        <v>0</v>
      </c>
    </row>
    <row r="858" spans="1:38" x14ac:dyDescent="0.15">
      <c r="A858" t="str">
        <v>U1588C-24-5</v>
      </c>
      <c r="B858">
        <v>205.8</v>
      </c>
      <c r="C858" t="str">
        <v>U1588A-21-4</v>
      </c>
      <c r="D858" s="31">
        <v>187.64</v>
      </c>
      <c r="E858" s="29">
        <v>65</v>
      </c>
      <c r="F858" s="29">
        <v>66</v>
      </c>
      <c r="G858" s="24">
        <v>188.29</v>
      </c>
      <c r="H858" s="24">
        <v>188.29999999999998</v>
      </c>
      <c r="I858" s="24">
        <v>188.29</v>
      </c>
      <c r="J858" s="24">
        <v>188.3</v>
      </c>
      <c r="K858" s="18">
        <v>0</v>
      </c>
      <c r="L858" s="18">
        <v>2.8421709430404007E-14</v>
      </c>
      <c r="T858" t="str">
        <v>U1588A-21</v>
      </c>
      <c r="U858" s="24">
        <v>1</v>
      </c>
      <c r="V858" s="24">
        <v>1</v>
      </c>
      <c r="W858" s="29">
        <v>183.3</v>
      </c>
      <c r="X858" s="24">
        <v>4.9899999999999807</v>
      </c>
      <c r="Y858" s="24">
        <v>5</v>
      </c>
      <c r="Z858" s="24">
        <v>188.29</v>
      </c>
      <c r="AA858" s="24">
        <v>188.3</v>
      </c>
      <c r="AB858" s="24">
        <v>188.29</v>
      </c>
      <c r="AC858" s="24">
        <v>188.3</v>
      </c>
      <c r="AF858" s="24">
        <v>7.8970000000000002</v>
      </c>
      <c r="AG858" s="24">
        <v>196.18699999999998</v>
      </c>
      <c r="AH858" s="24">
        <v>196.197</v>
      </c>
      <c r="AI858" s="24">
        <v>196.18699999999998</v>
      </c>
      <c r="AJ858" s="24">
        <v>196.197</v>
      </c>
      <c r="AK858" s="38">
        <v>0</v>
      </c>
      <c r="AL858" s="38">
        <v>0</v>
      </c>
    </row>
    <row r="859" spans="1:38" x14ac:dyDescent="0.15">
      <c r="A859" t="str">
        <v>U1588C-24-CC</v>
      </c>
      <c r="B859">
        <v>206.8</v>
      </c>
      <c r="C859" t="str">
        <v>U1588A-21-4</v>
      </c>
      <c r="D859" s="31">
        <v>187.64</v>
      </c>
      <c r="E859" s="29">
        <v>65</v>
      </c>
      <c r="F859" s="29">
        <v>65</v>
      </c>
      <c r="G859" s="24">
        <v>188.29</v>
      </c>
      <c r="H859" s="24">
        <v>188.29</v>
      </c>
      <c r="I859" s="24">
        <v>188.29</v>
      </c>
      <c r="J859" s="24">
        <v>188.29</v>
      </c>
      <c r="K859" s="18">
        <v>0</v>
      </c>
      <c r="L859" s="18">
        <v>0</v>
      </c>
      <c r="T859" t="str">
        <v>U1588A-21</v>
      </c>
      <c r="U859" s="24">
        <v>1</v>
      </c>
      <c r="V859" s="24">
        <v>1</v>
      </c>
      <c r="W859" s="29">
        <v>183.3</v>
      </c>
      <c r="X859" s="24">
        <v>4.9899999999999807</v>
      </c>
      <c r="Y859" s="24">
        <v>4.9899999999999807</v>
      </c>
      <c r="Z859" s="24">
        <v>188.29</v>
      </c>
      <c r="AA859" s="24">
        <v>188.29</v>
      </c>
      <c r="AB859" s="24">
        <v>188.29</v>
      </c>
      <c r="AC859" s="24">
        <v>188.29</v>
      </c>
      <c r="AF859" s="24">
        <v>7.8970000000000002</v>
      </c>
      <c r="AG859" s="24">
        <v>196.18699999999998</v>
      </c>
      <c r="AH859" s="24">
        <v>196.18699999999998</v>
      </c>
      <c r="AI859" s="24">
        <v>196.18699999999998</v>
      </c>
      <c r="AJ859" s="24">
        <v>196.18699999999998</v>
      </c>
      <c r="AK859" s="38">
        <v>0</v>
      </c>
      <c r="AL859" s="38">
        <v>0</v>
      </c>
    </row>
    <row r="860" spans="1:38" x14ac:dyDescent="0.15">
      <c r="A860" t="str">
        <v>U1588C-25-1</v>
      </c>
      <c r="B860">
        <v>204.7</v>
      </c>
      <c r="C860" t="str">
        <v>U1588A-21-4</v>
      </c>
      <c r="D860" s="31">
        <v>187.64</v>
      </c>
      <c r="E860" s="29">
        <v>65</v>
      </c>
      <c r="F860" s="29">
        <v>66</v>
      </c>
      <c r="G860" s="24">
        <v>188.29</v>
      </c>
      <c r="H860" s="24">
        <v>188.29999999999998</v>
      </c>
      <c r="I860" s="24">
        <v>188.29</v>
      </c>
      <c r="J860" s="24">
        <v>188.3</v>
      </c>
      <c r="K860" s="18">
        <v>0</v>
      </c>
      <c r="L860" s="18">
        <v>2.8421709430404007E-14</v>
      </c>
      <c r="T860" t="str">
        <v>U1588A-21</v>
      </c>
      <c r="U860" s="24">
        <v>1</v>
      </c>
      <c r="V860" s="24">
        <v>1</v>
      </c>
      <c r="W860" s="29">
        <v>183.3</v>
      </c>
      <c r="X860" s="24">
        <v>4.9899999999999807</v>
      </c>
      <c r="Y860" s="24">
        <v>5</v>
      </c>
      <c r="Z860" s="24">
        <v>188.29</v>
      </c>
      <c r="AA860" s="24">
        <v>188.3</v>
      </c>
      <c r="AB860" s="24">
        <v>188.29</v>
      </c>
      <c r="AC860" s="24">
        <v>188.3</v>
      </c>
      <c r="AF860" s="24">
        <v>7.8970000000000002</v>
      </c>
      <c r="AG860" s="24">
        <v>196.18699999999998</v>
      </c>
      <c r="AH860" s="24">
        <v>196.197</v>
      </c>
      <c r="AI860" s="24">
        <v>196.18699999999998</v>
      </c>
      <c r="AJ860" s="24">
        <v>196.197</v>
      </c>
      <c r="AK860" s="38">
        <v>0</v>
      </c>
      <c r="AL860" s="38">
        <v>0</v>
      </c>
    </row>
    <row r="861" spans="1:38" x14ac:dyDescent="0.15">
      <c r="A861" t="str">
        <v>U1588C-25-2</v>
      </c>
      <c r="B861">
        <v>206.2</v>
      </c>
      <c r="C861" t="str">
        <v>U1588A-21-4</v>
      </c>
      <c r="D861" s="31">
        <v>187.64</v>
      </c>
      <c r="E861" s="29">
        <v>72</v>
      </c>
      <c r="F861" s="29">
        <v>72</v>
      </c>
      <c r="G861" s="24">
        <v>188.35999999999999</v>
      </c>
      <c r="H861" s="24">
        <v>188.35999999999999</v>
      </c>
      <c r="I861" s="24">
        <v>188.36</v>
      </c>
      <c r="J861" s="24">
        <v>188.36</v>
      </c>
      <c r="K861" s="18">
        <v>2.8421709430404007E-14</v>
      </c>
      <c r="L861" s="18">
        <v>2.8421709430404007E-14</v>
      </c>
      <c r="T861" t="str">
        <v>U1588A-21</v>
      </c>
      <c r="U861" s="24">
        <v>1</v>
      </c>
      <c r="V861" s="24">
        <v>1</v>
      </c>
      <c r="W861" s="29">
        <v>183.3</v>
      </c>
      <c r="X861" s="24">
        <v>5.0600000000000023</v>
      </c>
      <c r="Y861" s="24">
        <v>5.0600000000000023</v>
      </c>
      <c r="Z861" s="24">
        <v>188.36</v>
      </c>
      <c r="AA861" s="24">
        <v>188.36</v>
      </c>
      <c r="AB861" s="24">
        <v>188.36</v>
      </c>
      <c r="AC861" s="24">
        <v>188.36</v>
      </c>
      <c r="AF861" s="24">
        <v>7.8970000000000002</v>
      </c>
      <c r="AG861" s="24">
        <v>196.25700000000001</v>
      </c>
      <c r="AH861" s="24">
        <v>196.25700000000001</v>
      </c>
      <c r="AI861" s="24">
        <v>196.25700000000001</v>
      </c>
      <c r="AJ861" s="24">
        <v>196.25700000000001</v>
      </c>
      <c r="AK861" s="38">
        <v>0</v>
      </c>
      <c r="AL861" s="38">
        <v>0</v>
      </c>
    </row>
    <row r="862" spans="1:38" x14ac:dyDescent="0.15">
      <c r="A862" t="str">
        <v>U1588C-25-3</v>
      </c>
      <c r="B862">
        <v>207.7</v>
      </c>
      <c r="C862" t="str">
        <v>U1588A-21-5</v>
      </c>
      <c r="D862" s="31">
        <v>188.95</v>
      </c>
      <c r="E862" s="29">
        <v>0</v>
      </c>
      <c r="F862" s="29">
        <v>0</v>
      </c>
      <c r="G862" s="24">
        <v>188.95</v>
      </c>
      <c r="H862" s="24">
        <v>188.95</v>
      </c>
      <c r="I862" s="24">
        <v>188.95</v>
      </c>
      <c r="J862" s="24">
        <v>188.95</v>
      </c>
      <c r="K862" s="18">
        <v>0</v>
      </c>
      <c r="L862" s="18">
        <v>0</v>
      </c>
      <c r="T862" t="str">
        <v>U1588A-21</v>
      </c>
      <c r="U862" s="24">
        <v>1</v>
      </c>
      <c r="V862" s="24">
        <v>1</v>
      </c>
      <c r="W862" s="29">
        <v>183.3</v>
      </c>
      <c r="X862" s="24">
        <v>5.6499999999999773</v>
      </c>
      <c r="Y862" s="24">
        <v>5.6499999999999773</v>
      </c>
      <c r="Z862" s="24">
        <v>188.95</v>
      </c>
      <c r="AA862" s="24">
        <v>188.95</v>
      </c>
      <c r="AB862" s="24">
        <v>188.95</v>
      </c>
      <c r="AC862" s="24">
        <v>188.95</v>
      </c>
      <c r="AF862" s="24">
        <v>7.8970000000000002</v>
      </c>
      <c r="AG862" s="24">
        <v>196.84699999999998</v>
      </c>
      <c r="AH862" s="24">
        <v>196.84699999999998</v>
      </c>
      <c r="AI862" s="24">
        <v>196.84699999999998</v>
      </c>
      <c r="AJ862" s="24">
        <v>196.84699999999998</v>
      </c>
      <c r="AK862" s="38">
        <v>0</v>
      </c>
      <c r="AL862" s="38">
        <v>0</v>
      </c>
    </row>
    <row r="863" spans="1:38" x14ac:dyDescent="0.15">
      <c r="A863" t="str">
        <v>U1588C-25-4</v>
      </c>
      <c r="B863">
        <v>209.21</v>
      </c>
      <c r="C863" t="str">
        <v>U1588A-21-5</v>
      </c>
      <c r="D863" s="31">
        <v>188.95</v>
      </c>
      <c r="E863" s="29">
        <v>64</v>
      </c>
      <c r="F863" s="29">
        <v>64</v>
      </c>
      <c r="G863" s="24">
        <v>189.58999999999997</v>
      </c>
      <c r="H863" s="24">
        <v>189.58999999999997</v>
      </c>
      <c r="I863" s="24">
        <v>189.59</v>
      </c>
      <c r="J863" s="24">
        <v>189.59</v>
      </c>
      <c r="K863" s="18">
        <v>2.8421709430404007E-14</v>
      </c>
      <c r="L863" s="18">
        <v>2.8421709430404007E-14</v>
      </c>
      <c r="T863" t="str">
        <v>U1588A-21</v>
      </c>
      <c r="U863" s="24">
        <v>1</v>
      </c>
      <c r="V863" s="24">
        <v>1</v>
      </c>
      <c r="W863" s="29">
        <v>183.3</v>
      </c>
      <c r="X863" s="24">
        <v>6.289999999999992</v>
      </c>
      <c r="Y863" s="24">
        <v>6.289999999999992</v>
      </c>
      <c r="Z863" s="24">
        <v>189.59</v>
      </c>
      <c r="AA863" s="24">
        <v>189.59</v>
      </c>
      <c r="AB863" s="24">
        <v>189.59</v>
      </c>
      <c r="AC863" s="24">
        <v>189.59</v>
      </c>
      <c r="AF863" s="24">
        <v>7.8970000000000002</v>
      </c>
      <c r="AG863" s="24">
        <v>197.48699999999999</v>
      </c>
      <c r="AH863" s="24">
        <v>197.48699999999999</v>
      </c>
      <c r="AI863" s="24">
        <v>197.48699999999999</v>
      </c>
      <c r="AJ863" s="24">
        <v>197.48699999999999</v>
      </c>
      <c r="AK863" s="38">
        <v>0</v>
      </c>
      <c r="AL863" s="38">
        <v>0</v>
      </c>
    </row>
    <row r="864" spans="1:38" x14ac:dyDescent="0.15">
      <c r="A864" t="str">
        <v>U1588C-25-CC</v>
      </c>
      <c r="B864">
        <v>209.95</v>
      </c>
      <c r="C864" t="str">
        <v>U1588A-21-5</v>
      </c>
      <c r="D864" s="31">
        <v>188.95</v>
      </c>
      <c r="E864" s="29">
        <v>75</v>
      </c>
      <c r="F864" s="29">
        <v>77</v>
      </c>
      <c r="G864" s="24">
        <v>189.7</v>
      </c>
      <c r="H864" s="24">
        <v>189.72</v>
      </c>
      <c r="I864" s="24">
        <v>189.7</v>
      </c>
      <c r="J864" s="24">
        <v>189.72</v>
      </c>
      <c r="K864" s="18">
        <v>0</v>
      </c>
      <c r="L864" s="18">
        <v>0</v>
      </c>
      <c r="T864" t="str">
        <v>U1588A-21</v>
      </c>
      <c r="U864" s="24">
        <v>1</v>
      </c>
      <c r="V864" s="24">
        <v>1</v>
      </c>
      <c r="W864" s="29">
        <v>183.3</v>
      </c>
      <c r="X864" s="24">
        <v>6.3999999999999773</v>
      </c>
      <c r="Y864" s="24">
        <v>6.4199999999999875</v>
      </c>
      <c r="Z864" s="24">
        <v>189.7</v>
      </c>
      <c r="AA864" s="24">
        <v>189.72</v>
      </c>
      <c r="AB864" s="24">
        <v>189.7</v>
      </c>
      <c r="AC864" s="24">
        <v>189.72</v>
      </c>
      <c r="AF864" s="24">
        <v>7.8970000000000002</v>
      </c>
      <c r="AG864" s="24">
        <v>197.59699999999998</v>
      </c>
      <c r="AH864" s="24">
        <v>197.61699999999999</v>
      </c>
      <c r="AI864" s="24">
        <v>197.59699999999998</v>
      </c>
      <c r="AJ864" s="24">
        <v>197.61699999999999</v>
      </c>
      <c r="AK864" s="38">
        <v>0</v>
      </c>
      <c r="AL864" s="38">
        <v>0</v>
      </c>
    </row>
    <row r="865" spans="1:38" x14ac:dyDescent="0.15">
      <c r="A865" t="str">
        <v>U1588C-26-1</v>
      </c>
      <c r="B865">
        <v>209.5</v>
      </c>
      <c r="C865" t="str">
        <v>U1588A-21-6</v>
      </c>
      <c r="D865" s="31">
        <v>189.99</v>
      </c>
      <c r="E865" s="29">
        <v>60</v>
      </c>
      <c r="F865" s="29">
        <v>70</v>
      </c>
      <c r="G865" s="24">
        <v>190.59</v>
      </c>
      <c r="H865" s="24">
        <v>190.69</v>
      </c>
      <c r="I865" s="24">
        <v>190.59</v>
      </c>
      <c r="J865" s="24">
        <v>190.69</v>
      </c>
      <c r="K865" s="18">
        <v>0</v>
      </c>
      <c r="L865" s="18">
        <v>0</v>
      </c>
      <c r="T865" t="str">
        <v>U1588A-21</v>
      </c>
      <c r="U865" s="24">
        <v>1</v>
      </c>
      <c r="V865" s="24">
        <v>1</v>
      </c>
      <c r="W865" s="29">
        <v>183.3</v>
      </c>
      <c r="X865" s="24">
        <v>7.289999999999992</v>
      </c>
      <c r="Y865" s="24">
        <v>7.3899999999999864</v>
      </c>
      <c r="Z865" s="24">
        <v>190.59</v>
      </c>
      <c r="AA865" s="24">
        <v>190.69</v>
      </c>
      <c r="AB865" s="24">
        <v>190.59</v>
      </c>
      <c r="AC865" s="24">
        <v>190.69</v>
      </c>
      <c r="AF865" s="24">
        <v>7.8970000000000002</v>
      </c>
      <c r="AG865" s="24">
        <v>198.48699999999999</v>
      </c>
      <c r="AH865" s="24">
        <v>198.58699999999999</v>
      </c>
      <c r="AI865" s="24">
        <v>198.48699999999999</v>
      </c>
      <c r="AJ865" s="24">
        <v>198.58699999999999</v>
      </c>
      <c r="AK865" s="38">
        <v>0</v>
      </c>
      <c r="AL865" s="38">
        <v>0</v>
      </c>
    </row>
    <row r="866" spans="1:38" x14ac:dyDescent="0.15">
      <c r="A866" t="str">
        <v>U1588C-26-2</v>
      </c>
      <c r="B866">
        <v>211</v>
      </c>
      <c r="C866" t="str">
        <v>U1588A-21-6</v>
      </c>
      <c r="D866" s="31">
        <v>189.99</v>
      </c>
      <c r="E866" s="29">
        <v>100</v>
      </c>
      <c r="F866" s="29">
        <v>110</v>
      </c>
      <c r="G866" s="24">
        <v>190.99</v>
      </c>
      <c r="H866" s="24">
        <v>191.09</v>
      </c>
      <c r="I866" s="24">
        <v>190.99</v>
      </c>
      <c r="J866" s="24">
        <v>191.04</v>
      </c>
      <c r="K866" s="18">
        <v>0</v>
      </c>
      <c r="L866" s="18">
        <v>-5.0000000000011369E-2</v>
      </c>
      <c r="T866" t="str">
        <v>U1588A-21</v>
      </c>
      <c r="U866" s="24">
        <v>1</v>
      </c>
      <c r="V866" s="24">
        <v>1</v>
      </c>
      <c r="W866" s="29">
        <v>183.3</v>
      </c>
      <c r="X866" s="24">
        <v>7.6899999999999977</v>
      </c>
      <c r="Y866" s="24">
        <v>7.7399999999999807</v>
      </c>
      <c r="Z866" s="24">
        <v>190.99</v>
      </c>
      <c r="AA866" s="24">
        <v>191.04</v>
      </c>
      <c r="AB866" s="24">
        <v>190.99</v>
      </c>
      <c r="AC866" s="24">
        <v>191.04</v>
      </c>
      <c r="AF866" s="24">
        <v>7.8970000000000002</v>
      </c>
      <c r="AG866" s="24">
        <v>198.887</v>
      </c>
      <c r="AH866" s="24">
        <v>198.93699999999998</v>
      </c>
      <c r="AI866" s="24">
        <v>198.887</v>
      </c>
      <c r="AJ866" s="24">
        <v>198.93699999999998</v>
      </c>
      <c r="AK866" s="38">
        <v>0</v>
      </c>
      <c r="AL866" s="38">
        <v>0</v>
      </c>
    </row>
    <row r="867" spans="1:38" x14ac:dyDescent="0.15">
      <c r="A867" t="str">
        <v>U1588C-26-3</v>
      </c>
      <c r="B867">
        <v>212.5</v>
      </c>
      <c r="C867" t="str">
        <v>U1588A-21-6</v>
      </c>
      <c r="D867" s="31">
        <v>189.99</v>
      </c>
      <c r="E867" s="29">
        <v>100</v>
      </c>
      <c r="F867" s="29">
        <v>110</v>
      </c>
      <c r="G867" s="24">
        <v>190.99</v>
      </c>
      <c r="H867" s="24">
        <v>191.09</v>
      </c>
      <c r="I867" s="24">
        <v>190.99</v>
      </c>
      <c r="J867" s="24">
        <v>191.04</v>
      </c>
      <c r="K867" s="18">
        <v>0</v>
      </c>
      <c r="L867" s="18">
        <v>-5.0000000000011369E-2</v>
      </c>
      <c r="T867" t="str">
        <v>U1588A-21</v>
      </c>
      <c r="U867" s="24">
        <v>1</v>
      </c>
      <c r="V867" s="24">
        <v>1</v>
      </c>
      <c r="W867" s="29">
        <v>183.3</v>
      </c>
      <c r="X867" s="24">
        <v>7.6899999999999977</v>
      </c>
      <c r="Y867" s="24">
        <v>7.7399999999999807</v>
      </c>
      <c r="Z867" s="24">
        <v>190.99</v>
      </c>
      <c r="AA867" s="24">
        <v>191.04</v>
      </c>
      <c r="AB867" s="24">
        <v>190.99</v>
      </c>
      <c r="AC867" s="24">
        <v>191.04</v>
      </c>
      <c r="AF867" s="24">
        <v>7.8970000000000002</v>
      </c>
      <c r="AG867" s="24">
        <v>198.887</v>
      </c>
      <c r="AH867" s="24">
        <v>198.93699999999998</v>
      </c>
      <c r="AI867" s="24">
        <v>198.887</v>
      </c>
      <c r="AJ867" s="24">
        <v>198.93699999999998</v>
      </c>
      <c r="AK867" s="38">
        <v>0</v>
      </c>
      <c r="AL867" s="38">
        <v>0</v>
      </c>
    </row>
    <row r="868" spans="1:38" x14ac:dyDescent="0.15">
      <c r="A868" t="str">
        <v>U1588C-26-4</v>
      </c>
      <c r="B868">
        <v>214.01</v>
      </c>
      <c r="C868" t="str">
        <v>U1588A-21-6</v>
      </c>
      <c r="D868" s="31">
        <v>189.99</v>
      </c>
      <c r="E868" s="29">
        <v>100</v>
      </c>
      <c r="F868" s="29">
        <v>110</v>
      </c>
      <c r="G868" s="24">
        <v>190.99</v>
      </c>
      <c r="H868" s="24">
        <v>191.09</v>
      </c>
      <c r="I868" s="24">
        <v>190.99</v>
      </c>
      <c r="J868" s="24">
        <v>191.04</v>
      </c>
      <c r="K868" s="18">
        <v>0</v>
      </c>
      <c r="L868" s="18">
        <v>-5.0000000000011369E-2</v>
      </c>
      <c r="T868" t="str">
        <v>U1588A-21</v>
      </c>
      <c r="U868" s="24">
        <v>1</v>
      </c>
      <c r="V868" s="24">
        <v>1</v>
      </c>
      <c r="W868" s="29">
        <v>183.3</v>
      </c>
      <c r="X868" s="24">
        <v>7.6899999999999977</v>
      </c>
      <c r="Y868" s="24">
        <v>7.7399999999999807</v>
      </c>
      <c r="Z868" s="24">
        <v>190.99</v>
      </c>
      <c r="AA868" s="24">
        <v>191.04</v>
      </c>
      <c r="AB868" s="24">
        <v>190.99</v>
      </c>
      <c r="AC868" s="24">
        <v>191.04</v>
      </c>
      <c r="AF868" s="24">
        <v>7.8970000000000002</v>
      </c>
      <c r="AG868" s="24">
        <v>198.887</v>
      </c>
      <c r="AH868" s="24">
        <v>198.93699999999998</v>
      </c>
      <c r="AI868" s="24">
        <v>198.887</v>
      </c>
      <c r="AJ868" s="24">
        <v>198.93699999999998</v>
      </c>
      <c r="AK868" s="38">
        <v>0</v>
      </c>
      <c r="AL868" s="38">
        <v>0</v>
      </c>
    </row>
    <row r="869" spans="1:38" x14ac:dyDescent="0.15">
      <c r="A869" t="str">
        <v>U1588C-26-CC</v>
      </c>
      <c r="B869">
        <v>215.41</v>
      </c>
      <c r="C869" t="str">
        <v>U1588A-21-6</v>
      </c>
      <c r="D869" s="31">
        <v>189.99</v>
      </c>
      <c r="E869" s="29">
        <v>100</v>
      </c>
      <c r="F869" s="29">
        <v>110</v>
      </c>
      <c r="G869" s="24">
        <v>190.99</v>
      </c>
      <c r="H869" s="24">
        <v>191.09</v>
      </c>
      <c r="I869" s="24">
        <v>190.99</v>
      </c>
      <c r="J869" s="24">
        <v>191.04</v>
      </c>
      <c r="K869" s="18">
        <v>0</v>
      </c>
      <c r="L869" s="18">
        <v>-5.0000000000011369E-2</v>
      </c>
      <c r="T869" t="str">
        <v>U1588A-21</v>
      </c>
      <c r="U869" s="24">
        <v>1</v>
      </c>
      <c r="V869" s="24">
        <v>1</v>
      </c>
      <c r="W869" s="29">
        <v>183.3</v>
      </c>
      <c r="X869" s="24">
        <v>7.6899999999999977</v>
      </c>
      <c r="Y869" s="24">
        <v>7.7399999999999807</v>
      </c>
      <c r="Z869" s="24">
        <v>190.99</v>
      </c>
      <c r="AA869" s="24">
        <v>191.04</v>
      </c>
      <c r="AB869" s="24">
        <v>190.99</v>
      </c>
      <c r="AC869" s="24">
        <v>191.04</v>
      </c>
      <c r="AF869" s="24">
        <v>7.8970000000000002</v>
      </c>
      <c r="AG869" s="24">
        <v>198.887</v>
      </c>
      <c r="AH869" s="24">
        <v>198.93699999999998</v>
      </c>
      <c r="AI869" s="24">
        <v>198.887</v>
      </c>
      <c r="AJ869" s="24">
        <v>198.93699999999998</v>
      </c>
      <c r="AK869" s="38">
        <v>0</v>
      </c>
      <c r="AL869" s="38">
        <v>0</v>
      </c>
    </row>
    <row r="870" spans="1:38" x14ac:dyDescent="0.15">
      <c r="A870" t="str">
        <v>U1588C-27-1</v>
      </c>
      <c r="B870">
        <v>214.4</v>
      </c>
      <c r="C870" t="str">
        <v>U1588A-21-6</v>
      </c>
      <c r="D870" s="31">
        <v>189.99</v>
      </c>
      <c r="E870" s="29">
        <v>100</v>
      </c>
      <c r="F870" s="29">
        <v>110</v>
      </c>
      <c r="G870" s="24">
        <v>190.99</v>
      </c>
      <c r="H870" s="24">
        <v>191.09</v>
      </c>
      <c r="I870" s="24">
        <v>190.99</v>
      </c>
      <c r="J870" s="24">
        <v>191.04</v>
      </c>
      <c r="K870" s="18">
        <v>0</v>
      </c>
      <c r="L870" s="18">
        <v>-5.0000000000011369E-2</v>
      </c>
      <c r="T870" t="str">
        <v>U1588A-21</v>
      </c>
      <c r="U870" s="24">
        <v>1</v>
      </c>
      <c r="V870" s="24">
        <v>1</v>
      </c>
      <c r="W870" s="29">
        <v>183.3</v>
      </c>
      <c r="X870" s="24">
        <v>7.6899999999999977</v>
      </c>
      <c r="Y870" s="24">
        <v>7.7399999999999807</v>
      </c>
      <c r="Z870" s="24">
        <v>190.99</v>
      </c>
      <c r="AA870" s="24">
        <v>191.04</v>
      </c>
      <c r="AB870" s="24">
        <v>190.99</v>
      </c>
      <c r="AC870" s="24">
        <v>191.04</v>
      </c>
      <c r="AF870" s="24">
        <v>7.8970000000000002</v>
      </c>
      <c r="AG870" s="24">
        <v>198.887</v>
      </c>
      <c r="AH870" s="24">
        <v>198.93699999999998</v>
      </c>
      <c r="AI870" s="24">
        <v>198.887</v>
      </c>
      <c r="AJ870" s="24">
        <v>198.93699999999998</v>
      </c>
      <c r="AK870" s="38">
        <v>0</v>
      </c>
      <c r="AL870" s="38">
        <v>0</v>
      </c>
    </row>
    <row r="871" spans="1:38" x14ac:dyDescent="0.15">
      <c r="A871" t="str">
        <v>U1588C-27-2</v>
      </c>
      <c r="B871">
        <v>215.9</v>
      </c>
      <c r="C871" t="str">
        <v>U1588A-21-6</v>
      </c>
      <c r="D871" s="31">
        <v>189.99</v>
      </c>
      <c r="E871" s="29">
        <v>100</v>
      </c>
      <c r="F871" s="29">
        <v>110</v>
      </c>
      <c r="G871" s="24">
        <v>190.99</v>
      </c>
      <c r="H871" s="24">
        <v>191.09</v>
      </c>
      <c r="I871" s="24">
        <v>190.99</v>
      </c>
      <c r="J871" s="24">
        <v>191.04</v>
      </c>
      <c r="K871" s="18">
        <v>0</v>
      </c>
      <c r="L871" s="18">
        <v>-5.0000000000011369E-2</v>
      </c>
      <c r="T871" t="str">
        <v>U1588A-21</v>
      </c>
      <c r="U871" s="24">
        <v>1</v>
      </c>
      <c r="V871" s="24">
        <v>1</v>
      </c>
      <c r="W871" s="29">
        <v>183.3</v>
      </c>
      <c r="X871" s="24">
        <v>7.6899999999999977</v>
      </c>
      <c r="Y871" s="24">
        <v>7.7399999999999807</v>
      </c>
      <c r="Z871" s="24">
        <v>190.99</v>
      </c>
      <c r="AA871" s="24">
        <v>191.04</v>
      </c>
      <c r="AB871" s="24">
        <v>190.99</v>
      </c>
      <c r="AC871" s="24">
        <v>191.04</v>
      </c>
      <c r="AF871" s="24">
        <v>7.8970000000000002</v>
      </c>
      <c r="AG871" s="24">
        <v>198.887</v>
      </c>
      <c r="AH871" s="24">
        <v>198.93699999999998</v>
      </c>
      <c r="AI871" s="24">
        <v>198.887</v>
      </c>
      <c r="AJ871" s="24">
        <v>198.93699999999998</v>
      </c>
      <c r="AK871" s="38">
        <v>0</v>
      </c>
      <c r="AL871" s="38">
        <v>0</v>
      </c>
    </row>
    <row r="872" spans="1:38" x14ac:dyDescent="0.15">
      <c r="A872" t="str">
        <v>U1588C-27-3</v>
      </c>
      <c r="B872">
        <v>217.41</v>
      </c>
      <c r="C872" t="str">
        <v>U1588A-21-6</v>
      </c>
      <c r="D872" s="31">
        <v>189.99</v>
      </c>
      <c r="E872" s="29">
        <v>100</v>
      </c>
      <c r="F872" s="29">
        <v>110</v>
      </c>
      <c r="G872" s="24">
        <v>190.99</v>
      </c>
      <c r="H872" s="24">
        <v>191.09</v>
      </c>
      <c r="I872" s="24">
        <v>190.99</v>
      </c>
      <c r="J872" s="24">
        <v>191.04</v>
      </c>
      <c r="K872" s="18">
        <v>0</v>
      </c>
      <c r="L872" s="18">
        <v>-5.0000000000011369E-2</v>
      </c>
      <c r="T872" t="str">
        <v>U1588A-21</v>
      </c>
      <c r="U872" s="24">
        <v>1</v>
      </c>
      <c r="V872" s="24">
        <v>1</v>
      </c>
      <c r="W872" s="29">
        <v>183.3</v>
      </c>
      <c r="X872" s="24">
        <v>7.6899999999999977</v>
      </c>
      <c r="Y872" s="24">
        <v>7.7399999999999807</v>
      </c>
      <c r="Z872" s="24">
        <v>190.99</v>
      </c>
      <c r="AA872" s="24">
        <v>191.04</v>
      </c>
      <c r="AB872" s="24">
        <v>190.99</v>
      </c>
      <c r="AC872" s="24">
        <v>191.04</v>
      </c>
      <c r="AF872" s="24">
        <v>7.8970000000000002</v>
      </c>
      <c r="AG872" s="24">
        <v>198.887</v>
      </c>
      <c r="AH872" s="24">
        <v>198.93699999999998</v>
      </c>
      <c r="AI872" s="24">
        <v>198.887</v>
      </c>
      <c r="AJ872" s="24">
        <v>198.93699999999998</v>
      </c>
      <c r="AK872" s="38">
        <v>0</v>
      </c>
      <c r="AL872" s="38">
        <v>0</v>
      </c>
    </row>
    <row r="873" spans="1:38" x14ac:dyDescent="0.15">
      <c r="A873" t="str">
        <v>U1588C-27-4</v>
      </c>
      <c r="B873">
        <v>218.91</v>
      </c>
      <c r="C873" t="str">
        <v>U1588A-21-6</v>
      </c>
      <c r="D873" s="31">
        <v>189.99</v>
      </c>
      <c r="E873" s="29">
        <v>100</v>
      </c>
      <c r="F873" s="29">
        <v>110</v>
      </c>
      <c r="G873" s="24">
        <v>190.99</v>
      </c>
      <c r="H873" s="24">
        <v>191.09</v>
      </c>
      <c r="I873" s="24">
        <v>190.99</v>
      </c>
      <c r="J873" s="24">
        <v>191.04</v>
      </c>
      <c r="K873" s="18">
        <v>0</v>
      </c>
      <c r="L873" s="18">
        <v>-5.0000000000011369E-2</v>
      </c>
      <c r="T873" t="str">
        <v>U1588A-21</v>
      </c>
      <c r="U873" s="24">
        <v>1</v>
      </c>
      <c r="V873" s="24">
        <v>1</v>
      </c>
      <c r="W873" s="29">
        <v>183.3</v>
      </c>
      <c r="X873" s="24">
        <v>7.6899999999999977</v>
      </c>
      <c r="Y873" s="24">
        <v>7.7399999999999807</v>
      </c>
      <c r="Z873" s="24">
        <v>190.99</v>
      </c>
      <c r="AA873" s="24">
        <v>191.04</v>
      </c>
      <c r="AB873" s="24">
        <v>190.99</v>
      </c>
      <c r="AC873" s="24">
        <v>191.04</v>
      </c>
      <c r="AF873" s="24">
        <v>7.8970000000000002</v>
      </c>
      <c r="AG873" s="24">
        <v>198.887</v>
      </c>
      <c r="AH873" s="24">
        <v>198.93699999999998</v>
      </c>
      <c r="AI873" s="24">
        <v>198.887</v>
      </c>
      <c r="AJ873" s="24">
        <v>198.93699999999998</v>
      </c>
      <c r="AK873" s="38">
        <v>0</v>
      </c>
      <c r="AL873" s="38">
        <v>0</v>
      </c>
    </row>
    <row r="874" spans="1:38" x14ac:dyDescent="0.15">
      <c r="A874" t="str">
        <v>U1588C-27-CC</v>
      </c>
      <c r="B874">
        <v>219.93</v>
      </c>
      <c r="C874" t="str">
        <v>U1588A-21-6</v>
      </c>
      <c r="D874" s="31">
        <v>189.99</v>
      </c>
      <c r="E874" s="29">
        <v>100</v>
      </c>
      <c r="F874" s="29">
        <v>110</v>
      </c>
      <c r="G874" s="24">
        <v>190.99</v>
      </c>
      <c r="H874" s="24">
        <v>191.09</v>
      </c>
      <c r="I874" s="24">
        <v>190.99</v>
      </c>
      <c r="J874" s="24">
        <v>191.09</v>
      </c>
      <c r="K874" s="18">
        <v>0</v>
      </c>
      <c r="L874" s="18">
        <v>0</v>
      </c>
      <c r="T874" t="str">
        <v>U1588A-21</v>
      </c>
      <c r="U874" s="24">
        <v>1</v>
      </c>
      <c r="V874" s="24">
        <v>1</v>
      </c>
      <c r="W874" s="29">
        <v>183.3</v>
      </c>
      <c r="X874" s="24">
        <v>7.6899999999999977</v>
      </c>
      <c r="Y874" s="24">
        <v>7.789999999999992</v>
      </c>
      <c r="Z874" s="24">
        <v>190.99</v>
      </c>
      <c r="AA874" s="24">
        <v>191.09</v>
      </c>
      <c r="AB874" s="24">
        <v>190.99</v>
      </c>
      <c r="AC874" s="24">
        <v>191.09</v>
      </c>
      <c r="AF874" s="24">
        <v>7.8970000000000002</v>
      </c>
      <c r="AG874" s="24">
        <v>198.887</v>
      </c>
      <c r="AH874" s="24">
        <v>198.98699999999999</v>
      </c>
      <c r="AI874" s="24">
        <v>198.887</v>
      </c>
      <c r="AJ874" s="24">
        <v>198.98699999999999</v>
      </c>
      <c r="AK874" s="38">
        <v>0</v>
      </c>
      <c r="AL874" s="38">
        <v>0</v>
      </c>
    </row>
    <row r="875" spans="1:38" x14ac:dyDescent="0.15">
      <c r="A875" t="str">
        <v>U1588C-28-1</v>
      </c>
      <c r="B875">
        <v>219.2</v>
      </c>
      <c r="C875" t="str">
        <v>U1588A-21-6</v>
      </c>
      <c r="D875" s="31">
        <v>189.99</v>
      </c>
      <c r="E875" s="29">
        <v>100</v>
      </c>
      <c r="F875" s="29">
        <v>110</v>
      </c>
      <c r="G875" s="24">
        <v>190.99</v>
      </c>
      <c r="H875" s="24">
        <v>191.09</v>
      </c>
      <c r="I875" s="24">
        <v>190.99</v>
      </c>
      <c r="J875" s="24">
        <v>191.04</v>
      </c>
      <c r="K875" s="18">
        <v>0</v>
      </c>
      <c r="L875" s="18">
        <v>-5.0000000000011369E-2</v>
      </c>
      <c r="T875" t="str">
        <v>U1588A-21</v>
      </c>
      <c r="U875" s="24">
        <v>1</v>
      </c>
      <c r="V875" s="24">
        <v>1</v>
      </c>
      <c r="W875" s="29">
        <v>183.3</v>
      </c>
      <c r="X875" s="24">
        <v>7.6899999999999977</v>
      </c>
      <c r="Y875" s="24">
        <v>7.7399999999999807</v>
      </c>
      <c r="Z875" s="24">
        <v>190.99</v>
      </c>
      <c r="AA875" s="24">
        <v>191.04</v>
      </c>
      <c r="AB875" s="24">
        <v>190.99</v>
      </c>
      <c r="AC875" s="24">
        <v>191.04</v>
      </c>
      <c r="AF875" s="24">
        <v>7.8970000000000002</v>
      </c>
      <c r="AG875" s="24">
        <v>198.887</v>
      </c>
      <c r="AH875" s="24">
        <v>198.93699999999998</v>
      </c>
      <c r="AI875" s="24">
        <v>198.887</v>
      </c>
      <c r="AJ875" s="24">
        <v>198.93699999999998</v>
      </c>
      <c r="AK875" s="38">
        <v>0</v>
      </c>
      <c r="AL875" s="38">
        <v>0</v>
      </c>
    </row>
    <row r="876" spans="1:38" x14ac:dyDescent="0.15">
      <c r="A876" t="str">
        <v>U1588C-28-2</v>
      </c>
      <c r="B876">
        <v>220.68</v>
      </c>
      <c r="C876" t="str">
        <v>U1588A-21-7</v>
      </c>
      <c r="D876" s="31">
        <v>191.09</v>
      </c>
      <c r="E876" s="29">
        <v>0</v>
      </c>
      <c r="F876" s="29">
        <v>5</v>
      </c>
      <c r="G876" s="24">
        <v>191.09</v>
      </c>
      <c r="H876" s="24">
        <v>191.14000000000001</v>
      </c>
      <c r="I876" s="24">
        <v>191.09</v>
      </c>
      <c r="J876" s="24">
        <v>191.14</v>
      </c>
      <c r="K876" s="18">
        <v>0</v>
      </c>
      <c r="L876" s="18">
        <v>-2.8421709430404007E-14</v>
      </c>
      <c r="T876" t="str">
        <v>U1588A-21</v>
      </c>
      <c r="U876" s="24">
        <v>1</v>
      </c>
      <c r="V876" s="24">
        <v>1</v>
      </c>
      <c r="W876" s="29">
        <v>183.3</v>
      </c>
      <c r="X876" s="24">
        <v>7.789999999999992</v>
      </c>
      <c r="Y876" s="24">
        <v>7.839999999999975</v>
      </c>
      <c r="Z876" s="24">
        <v>191.09</v>
      </c>
      <c r="AA876" s="24">
        <v>191.14</v>
      </c>
      <c r="AB876" s="24">
        <v>191.09</v>
      </c>
      <c r="AC876" s="24">
        <v>191.14</v>
      </c>
      <c r="AF876" s="24">
        <v>7.8970000000000002</v>
      </c>
      <c r="AG876" s="24">
        <v>198.98699999999999</v>
      </c>
      <c r="AH876" s="24">
        <v>199.03699999999998</v>
      </c>
      <c r="AI876" s="24">
        <v>198.98699999999999</v>
      </c>
      <c r="AJ876" s="24">
        <v>199.03699999999998</v>
      </c>
      <c r="AK876" s="38">
        <v>0</v>
      </c>
      <c r="AL876" s="38">
        <v>0</v>
      </c>
    </row>
    <row r="877" spans="1:38" x14ac:dyDescent="0.15">
      <c r="A877" t="str">
        <v>U1588C-28-3</v>
      </c>
      <c r="B877">
        <v>222.17</v>
      </c>
      <c r="C877" t="str">
        <v>U1588A-21-7</v>
      </c>
      <c r="D877" s="31">
        <v>191.09</v>
      </c>
      <c r="E877" s="29">
        <v>33</v>
      </c>
      <c r="F877" s="29">
        <v>33</v>
      </c>
      <c r="G877" s="24">
        <v>191.42000000000002</v>
      </c>
      <c r="H877" s="24">
        <v>191.42000000000002</v>
      </c>
      <c r="I877" s="24">
        <v>191.42</v>
      </c>
      <c r="J877" s="24">
        <v>191.42</v>
      </c>
      <c r="K877" s="18">
        <v>-2.8421709430404007E-14</v>
      </c>
      <c r="L877" s="18">
        <v>-2.8421709430404007E-14</v>
      </c>
      <c r="T877" t="str">
        <v>U1588A-21</v>
      </c>
      <c r="U877" s="24">
        <v>1</v>
      </c>
      <c r="V877" s="24">
        <v>1</v>
      </c>
      <c r="W877" s="29">
        <v>183.3</v>
      </c>
      <c r="X877" s="24">
        <v>8.1199999999999761</v>
      </c>
      <c r="Y877" s="24">
        <v>8.1199999999999761</v>
      </c>
      <c r="Z877" s="24">
        <v>191.42</v>
      </c>
      <c r="AA877" s="24">
        <v>191.42</v>
      </c>
      <c r="AB877" s="24">
        <v>191.42</v>
      </c>
      <c r="AC877" s="24">
        <v>191.42</v>
      </c>
      <c r="AF877" s="24">
        <v>7.8970000000000002</v>
      </c>
      <c r="AG877" s="24">
        <v>199.31699999999998</v>
      </c>
      <c r="AH877" s="24">
        <v>199.31699999999998</v>
      </c>
      <c r="AI877" s="24">
        <v>199.31699999999998</v>
      </c>
      <c r="AJ877" s="24">
        <v>199.31699999999998</v>
      </c>
      <c r="AK877" s="38">
        <v>0</v>
      </c>
      <c r="AL877" s="38">
        <v>0</v>
      </c>
    </row>
    <row r="878" spans="1:38" x14ac:dyDescent="0.15">
      <c r="A878" t="str">
        <v>U1588C-28-4</v>
      </c>
      <c r="B878">
        <v>223.66</v>
      </c>
      <c r="C878" t="str">
        <v>U1588A-21-CC</v>
      </c>
      <c r="D878" s="31">
        <v>191.94</v>
      </c>
      <c r="E878" s="29">
        <v>61</v>
      </c>
      <c r="F878" s="29">
        <v>68</v>
      </c>
      <c r="G878" s="24">
        <v>192.55</v>
      </c>
      <c r="H878" s="24">
        <v>192.62</v>
      </c>
      <c r="I878" s="24">
        <v>192.55</v>
      </c>
      <c r="J878" s="24">
        <v>192.62</v>
      </c>
      <c r="K878" s="18">
        <v>0</v>
      </c>
      <c r="L878" s="18">
        <v>0</v>
      </c>
      <c r="T878" t="str">
        <v>U1588A-21</v>
      </c>
      <c r="U878" s="24">
        <v>1</v>
      </c>
      <c r="V878" s="24">
        <v>1</v>
      </c>
      <c r="W878" s="29">
        <v>183.3</v>
      </c>
      <c r="X878" s="24">
        <v>9.25</v>
      </c>
      <c r="Y878" s="24">
        <v>9.3199999999999932</v>
      </c>
      <c r="Z878" s="24">
        <v>192.55</v>
      </c>
      <c r="AA878" s="24">
        <v>192.62</v>
      </c>
      <c r="AB878" s="24">
        <v>192.55</v>
      </c>
      <c r="AC878" s="24">
        <v>192.62</v>
      </c>
      <c r="AF878" s="24">
        <v>7.8970000000000002</v>
      </c>
      <c r="AG878" s="24">
        <v>200.447</v>
      </c>
      <c r="AH878" s="24">
        <v>200.517</v>
      </c>
      <c r="AI878" s="24">
        <v>200.447</v>
      </c>
      <c r="AJ878" s="24">
        <v>200.517</v>
      </c>
      <c r="AK878" s="38">
        <v>0</v>
      </c>
      <c r="AL878" s="38">
        <v>0</v>
      </c>
    </row>
    <row r="879" spans="1:38" x14ac:dyDescent="0.15">
      <c r="A879" t="str">
        <v>U1588C-28-5</v>
      </c>
      <c r="B879">
        <v>225.16</v>
      </c>
      <c r="C879" t="str">
        <v>U1588A-21-CC</v>
      </c>
      <c r="D879" s="31">
        <v>191.94</v>
      </c>
      <c r="E879" s="29">
        <v>61</v>
      </c>
      <c r="F879" s="29">
        <v>68</v>
      </c>
      <c r="G879" s="24">
        <v>192.55</v>
      </c>
      <c r="H879" s="24">
        <v>192.62</v>
      </c>
      <c r="I879" s="24">
        <v>192.55</v>
      </c>
      <c r="J879" s="24">
        <v>192.62</v>
      </c>
      <c r="K879" s="18">
        <v>0</v>
      </c>
      <c r="L879" s="18">
        <v>0</v>
      </c>
      <c r="T879" t="str">
        <v>U1588A-21</v>
      </c>
      <c r="U879" s="24">
        <v>1</v>
      </c>
      <c r="V879" s="24">
        <v>1</v>
      </c>
      <c r="W879" s="29">
        <v>183.3</v>
      </c>
      <c r="X879" s="24">
        <v>9.25</v>
      </c>
      <c r="Y879" s="24">
        <v>9.3199999999999932</v>
      </c>
      <c r="Z879" s="24">
        <v>192.55</v>
      </c>
      <c r="AA879" s="24">
        <v>192.62</v>
      </c>
      <c r="AB879" s="24">
        <v>192.55</v>
      </c>
      <c r="AC879" s="24">
        <v>192.62</v>
      </c>
      <c r="AF879" s="24">
        <v>7.8970000000000002</v>
      </c>
      <c r="AG879" s="24">
        <v>200.447</v>
      </c>
      <c r="AH879" s="24">
        <v>200.517</v>
      </c>
      <c r="AI879" s="24">
        <v>200.447</v>
      </c>
      <c r="AJ879" s="24">
        <v>200.517</v>
      </c>
      <c r="AK879" s="38">
        <v>0</v>
      </c>
      <c r="AL879" s="38">
        <v>0</v>
      </c>
    </row>
    <row r="880" spans="1:38" x14ac:dyDescent="0.15">
      <c r="A880" t="str">
        <v>U1588C-28-CC</v>
      </c>
      <c r="B880">
        <v>225.86</v>
      </c>
      <c r="C880" t="str">
        <v>U1588A-21-CC</v>
      </c>
      <c r="D880" s="31">
        <v>191.94</v>
      </c>
      <c r="E880" s="29">
        <v>61</v>
      </c>
      <c r="F880" s="29">
        <v>68</v>
      </c>
      <c r="G880" s="24">
        <v>192.55</v>
      </c>
      <c r="H880" s="24">
        <v>192.62</v>
      </c>
      <c r="I880" s="24">
        <v>192.55</v>
      </c>
      <c r="J880" s="24">
        <v>192.62</v>
      </c>
      <c r="K880" s="18">
        <v>0</v>
      </c>
      <c r="L880" s="18">
        <v>0</v>
      </c>
      <c r="T880" t="str">
        <v>U1588A-21</v>
      </c>
      <c r="U880" s="24">
        <v>1</v>
      </c>
      <c r="V880" s="24">
        <v>1</v>
      </c>
      <c r="W880" s="29">
        <v>183.3</v>
      </c>
      <c r="X880" s="24">
        <v>9.25</v>
      </c>
      <c r="Y880" s="24">
        <v>9.3199999999999932</v>
      </c>
      <c r="Z880" s="24">
        <v>192.55</v>
      </c>
      <c r="AA880" s="24">
        <v>192.62</v>
      </c>
      <c r="AB880" s="24">
        <v>192.55</v>
      </c>
      <c r="AC880" s="24">
        <v>192.62</v>
      </c>
      <c r="AF880" s="24">
        <v>7.8970000000000002</v>
      </c>
      <c r="AG880" s="24">
        <v>200.447</v>
      </c>
      <c r="AH880" s="24">
        <v>200.517</v>
      </c>
      <c r="AI880" s="24">
        <v>200.447</v>
      </c>
      <c r="AJ880" s="24">
        <v>200.517</v>
      </c>
      <c r="AK880" s="38">
        <v>0</v>
      </c>
      <c r="AL880" s="38">
        <v>0</v>
      </c>
    </row>
    <row r="881" spans="1:38" x14ac:dyDescent="0.15">
      <c r="A881" t="str">
        <v>U1588C-29-1</v>
      </c>
      <c r="B881">
        <v>224.1</v>
      </c>
      <c r="C881" t="str">
        <v>U1588A-21-CC</v>
      </c>
      <c r="D881" s="31">
        <v>191.94</v>
      </c>
      <c r="E881" s="29">
        <v>61</v>
      </c>
      <c r="F881" s="29">
        <v>68</v>
      </c>
      <c r="G881" s="24">
        <v>192.55</v>
      </c>
      <c r="H881" s="24">
        <v>192.62</v>
      </c>
      <c r="I881" s="24">
        <v>192.55</v>
      </c>
      <c r="J881" s="24">
        <v>192.62</v>
      </c>
      <c r="K881" s="18">
        <v>0</v>
      </c>
      <c r="L881" s="18">
        <v>0</v>
      </c>
      <c r="T881" t="str">
        <v>U1588A-21</v>
      </c>
      <c r="U881" s="24">
        <v>1</v>
      </c>
      <c r="V881" s="24">
        <v>1</v>
      </c>
      <c r="W881" s="29">
        <v>183.3</v>
      </c>
      <c r="X881" s="24">
        <v>9.25</v>
      </c>
      <c r="Y881" s="24">
        <v>9.3199999999999932</v>
      </c>
      <c r="Z881" s="24">
        <v>192.55</v>
      </c>
      <c r="AA881" s="24">
        <v>192.62</v>
      </c>
      <c r="AB881" s="24">
        <v>192.55</v>
      </c>
      <c r="AC881" s="24">
        <v>192.62</v>
      </c>
      <c r="AF881" s="24">
        <v>7.8970000000000002</v>
      </c>
      <c r="AG881" s="24">
        <v>200.447</v>
      </c>
      <c r="AH881" s="24">
        <v>200.517</v>
      </c>
      <c r="AI881" s="24">
        <v>200.447</v>
      </c>
      <c r="AJ881" s="24">
        <v>200.517</v>
      </c>
      <c r="AK881" s="38">
        <v>0</v>
      </c>
      <c r="AL881" s="38">
        <v>0</v>
      </c>
    </row>
    <row r="882" spans="1:38" x14ac:dyDescent="0.15">
      <c r="A882" t="str">
        <v>U1588C-29-2</v>
      </c>
      <c r="B882">
        <v>225.59</v>
      </c>
      <c r="C882" t="str">
        <v>U1588A-21-CC</v>
      </c>
      <c r="D882" s="31">
        <v>191.94</v>
      </c>
      <c r="E882" s="29">
        <v>61</v>
      </c>
      <c r="F882" s="29">
        <v>68</v>
      </c>
      <c r="G882" s="24">
        <v>192.55</v>
      </c>
      <c r="H882" s="24">
        <v>192.62</v>
      </c>
      <c r="I882" s="24">
        <v>192.55</v>
      </c>
      <c r="J882" s="24">
        <v>192.62</v>
      </c>
      <c r="K882" s="18">
        <v>0</v>
      </c>
      <c r="L882" s="18">
        <v>0</v>
      </c>
      <c r="T882" t="str">
        <v>U1588A-21</v>
      </c>
      <c r="U882" s="24">
        <v>1</v>
      </c>
      <c r="V882" s="24">
        <v>1</v>
      </c>
      <c r="W882" s="29">
        <v>183.3</v>
      </c>
      <c r="X882" s="24">
        <v>9.25</v>
      </c>
      <c r="Y882" s="24">
        <v>9.3199999999999932</v>
      </c>
      <c r="Z882" s="24">
        <v>192.55</v>
      </c>
      <c r="AA882" s="24">
        <v>192.62</v>
      </c>
      <c r="AB882" s="24">
        <v>192.55</v>
      </c>
      <c r="AC882" s="24">
        <v>192.62</v>
      </c>
      <c r="AF882" s="24">
        <v>7.8970000000000002</v>
      </c>
      <c r="AG882" s="24">
        <v>200.447</v>
      </c>
      <c r="AH882" s="24">
        <v>200.517</v>
      </c>
      <c r="AI882" s="24">
        <v>200.447</v>
      </c>
      <c r="AJ882" s="24">
        <v>200.517</v>
      </c>
      <c r="AK882" s="38">
        <v>0</v>
      </c>
      <c r="AL882" s="38">
        <v>0</v>
      </c>
    </row>
    <row r="883" spans="1:38" x14ac:dyDescent="0.15">
      <c r="A883" t="str">
        <v>U1588C-29-3</v>
      </c>
      <c r="B883">
        <v>227.09</v>
      </c>
      <c r="C883" t="str">
        <v>U1588A-21-CC</v>
      </c>
      <c r="D883" s="31">
        <v>191.94</v>
      </c>
      <c r="E883" s="29">
        <v>61</v>
      </c>
      <c r="F883" s="29">
        <v>68</v>
      </c>
      <c r="G883" s="24">
        <v>192.55</v>
      </c>
      <c r="H883" s="24">
        <v>192.62</v>
      </c>
      <c r="I883" s="24">
        <v>192.55</v>
      </c>
      <c r="J883" s="24">
        <v>192.62</v>
      </c>
      <c r="K883" s="18">
        <v>0</v>
      </c>
      <c r="L883" s="18">
        <v>0</v>
      </c>
      <c r="T883" t="str">
        <v>U1588A-21</v>
      </c>
      <c r="U883" s="24">
        <v>1</v>
      </c>
      <c r="V883" s="24">
        <v>1</v>
      </c>
      <c r="W883" s="29">
        <v>183.3</v>
      </c>
      <c r="X883" s="24">
        <v>9.25</v>
      </c>
      <c r="Y883" s="24">
        <v>9.3199999999999932</v>
      </c>
      <c r="Z883" s="24">
        <v>192.55</v>
      </c>
      <c r="AA883" s="24">
        <v>192.62</v>
      </c>
      <c r="AB883" s="24">
        <v>192.55</v>
      </c>
      <c r="AC883" s="24">
        <v>192.62</v>
      </c>
      <c r="AF883" s="24">
        <v>7.8970000000000002</v>
      </c>
      <c r="AG883" s="24">
        <v>200.447</v>
      </c>
      <c r="AH883" s="24">
        <v>200.517</v>
      </c>
      <c r="AI883" s="24">
        <v>200.447</v>
      </c>
      <c r="AJ883" s="24">
        <v>200.517</v>
      </c>
      <c r="AK883" s="38">
        <v>0</v>
      </c>
      <c r="AL883" s="38">
        <v>0</v>
      </c>
    </row>
    <row r="884" spans="1:38" x14ac:dyDescent="0.15">
      <c r="A884" t="str">
        <v>U1588C-29-4</v>
      </c>
      <c r="B884">
        <v>228.58</v>
      </c>
      <c r="C884" t="str">
        <v>U1588A-21-CC</v>
      </c>
      <c r="D884" s="31">
        <v>191.94</v>
      </c>
      <c r="E884" s="29">
        <v>61</v>
      </c>
      <c r="F884" s="29">
        <v>68</v>
      </c>
      <c r="G884" s="24">
        <v>192.55</v>
      </c>
      <c r="H884" s="24">
        <v>192.62</v>
      </c>
      <c r="I884" s="24">
        <v>192.55</v>
      </c>
      <c r="J884" s="24">
        <v>192.62</v>
      </c>
      <c r="K884" s="18">
        <v>0</v>
      </c>
      <c r="L884" s="18">
        <v>0</v>
      </c>
      <c r="T884" t="str">
        <v>U1588A-21</v>
      </c>
      <c r="U884" s="24">
        <v>1</v>
      </c>
      <c r="V884" s="24">
        <v>1</v>
      </c>
      <c r="W884" s="29">
        <v>183.3</v>
      </c>
      <c r="X884" s="24">
        <v>9.25</v>
      </c>
      <c r="Y884" s="24">
        <v>9.3199999999999932</v>
      </c>
      <c r="Z884" s="24">
        <v>192.55</v>
      </c>
      <c r="AA884" s="24">
        <v>192.62</v>
      </c>
      <c r="AB884" s="24">
        <v>192.55</v>
      </c>
      <c r="AC884" s="24">
        <v>192.62</v>
      </c>
      <c r="AF884" s="24">
        <v>7.8970000000000002</v>
      </c>
      <c r="AG884" s="24">
        <v>200.447</v>
      </c>
      <c r="AH884" s="24">
        <v>200.517</v>
      </c>
      <c r="AI884" s="24">
        <v>200.447</v>
      </c>
      <c r="AJ884" s="24">
        <v>200.517</v>
      </c>
      <c r="AK884" s="38">
        <v>0</v>
      </c>
      <c r="AL884" s="38">
        <v>0</v>
      </c>
    </row>
    <row r="885" spans="1:38" x14ac:dyDescent="0.15">
      <c r="A885" t="str">
        <v>U1588C-29-CC</v>
      </c>
      <c r="B885">
        <v>229.18</v>
      </c>
      <c r="C885" t="str">
        <v>U1588A-21-CC</v>
      </c>
      <c r="D885" s="31">
        <v>191.94</v>
      </c>
      <c r="E885" s="29">
        <v>61</v>
      </c>
      <c r="F885" s="29">
        <v>68</v>
      </c>
      <c r="G885" s="24">
        <v>192.55</v>
      </c>
      <c r="H885" s="24">
        <v>192.62</v>
      </c>
      <c r="I885" s="24">
        <v>192.55</v>
      </c>
      <c r="J885" s="24">
        <v>192.62</v>
      </c>
      <c r="K885" s="18">
        <v>0</v>
      </c>
      <c r="L885" s="18">
        <v>0</v>
      </c>
      <c r="T885" t="str">
        <v>U1588A-21</v>
      </c>
      <c r="U885" s="24">
        <v>1</v>
      </c>
      <c r="V885" s="24">
        <v>1</v>
      </c>
      <c r="W885" s="29">
        <v>183.3</v>
      </c>
      <c r="X885" s="24">
        <v>9.25</v>
      </c>
      <c r="Y885" s="24">
        <v>9.3199999999999932</v>
      </c>
      <c r="Z885" s="24">
        <v>192.55</v>
      </c>
      <c r="AA885" s="24">
        <v>192.62</v>
      </c>
      <c r="AB885" s="24">
        <v>192.55</v>
      </c>
      <c r="AC885" s="24">
        <v>192.62</v>
      </c>
      <c r="AF885" s="24">
        <v>7.8970000000000002</v>
      </c>
      <c r="AG885" s="24">
        <v>200.447</v>
      </c>
      <c r="AH885" s="24">
        <v>200.517</v>
      </c>
      <c r="AI885" s="24">
        <v>200.447</v>
      </c>
      <c r="AJ885" s="24">
        <v>200.517</v>
      </c>
      <c r="AK885" s="38">
        <v>0</v>
      </c>
      <c r="AL885" s="38">
        <v>0</v>
      </c>
    </row>
    <row r="886" spans="1:38" x14ac:dyDescent="0.15">
      <c r="A886" t="str">
        <v>U1588C-30-1</v>
      </c>
      <c r="B886">
        <v>228.9</v>
      </c>
      <c r="C886" t="str">
        <v>U1588A-21-CC</v>
      </c>
      <c r="D886" s="31">
        <v>191.94</v>
      </c>
      <c r="E886" s="29">
        <v>61</v>
      </c>
      <c r="F886" s="29">
        <v>68</v>
      </c>
      <c r="G886" s="24">
        <v>192.55</v>
      </c>
      <c r="H886" s="24">
        <v>192.62</v>
      </c>
      <c r="I886" s="24">
        <v>192.55</v>
      </c>
      <c r="J886" s="24">
        <v>192.62</v>
      </c>
      <c r="K886" s="18">
        <v>0</v>
      </c>
      <c r="L886" s="18">
        <v>0</v>
      </c>
      <c r="T886" t="str">
        <v>U1588A-21</v>
      </c>
      <c r="U886" s="24">
        <v>1</v>
      </c>
      <c r="V886" s="24">
        <v>1</v>
      </c>
      <c r="W886" s="29">
        <v>183.3</v>
      </c>
      <c r="X886" s="24">
        <v>9.25</v>
      </c>
      <c r="Y886" s="24">
        <v>9.3199999999999932</v>
      </c>
      <c r="Z886" s="24">
        <v>192.55</v>
      </c>
      <c r="AA886" s="24">
        <v>192.62</v>
      </c>
      <c r="AB886" s="24">
        <v>192.55</v>
      </c>
      <c r="AC886" s="24">
        <v>192.62</v>
      </c>
      <c r="AF886" s="24">
        <v>7.8970000000000002</v>
      </c>
      <c r="AG886" s="24">
        <v>200.447</v>
      </c>
      <c r="AH886" s="24">
        <v>200.517</v>
      </c>
      <c r="AI886" s="24">
        <v>200.447</v>
      </c>
      <c r="AJ886" s="24">
        <v>200.517</v>
      </c>
      <c r="AK886" s="38">
        <v>0</v>
      </c>
      <c r="AL886" s="38">
        <v>0</v>
      </c>
    </row>
    <row r="887" spans="1:38" x14ac:dyDescent="0.15">
      <c r="A887" t="str">
        <v>U1588C-30-2</v>
      </c>
      <c r="B887">
        <v>230.39</v>
      </c>
      <c r="C887" t="str">
        <v>U1588A-21-CC</v>
      </c>
      <c r="D887" s="31">
        <v>191.94</v>
      </c>
      <c r="E887" s="29">
        <v>61</v>
      </c>
      <c r="F887" s="29">
        <v>68</v>
      </c>
      <c r="G887" s="24">
        <v>192.55</v>
      </c>
      <c r="H887" s="24">
        <v>192.62</v>
      </c>
      <c r="I887" s="24">
        <v>192.55</v>
      </c>
      <c r="J887" s="24">
        <v>192.62</v>
      </c>
      <c r="K887" s="18">
        <v>0</v>
      </c>
      <c r="L887" s="18">
        <v>0</v>
      </c>
      <c r="T887" t="str">
        <v>U1588A-21</v>
      </c>
      <c r="U887" s="24">
        <v>1</v>
      </c>
      <c r="V887" s="24">
        <v>1</v>
      </c>
      <c r="W887" s="29">
        <v>183.3</v>
      </c>
      <c r="X887" s="24">
        <v>9.25</v>
      </c>
      <c r="Y887" s="24">
        <v>9.3199999999999932</v>
      </c>
      <c r="Z887" s="24">
        <v>192.55</v>
      </c>
      <c r="AA887" s="24">
        <v>192.62</v>
      </c>
      <c r="AB887" s="24">
        <v>192.55</v>
      </c>
      <c r="AC887" s="24">
        <v>192.62</v>
      </c>
      <c r="AF887" s="24">
        <v>7.8970000000000002</v>
      </c>
      <c r="AG887" s="24">
        <v>200.447</v>
      </c>
      <c r="AH887" s="24">
        <v>200.517</v>
      </c>
      <c r="AI887" s="24">
        <v>200.447</v>
      </c>
      <c r="AJ887" s="24">
        <v>200.517</v>
      </c>
      <c r="AK887" s="38">
        <v>0</v>
      </c>
      <c r="AL887" s="38">
        <v>0</v>
      </c>
    </row>
    <row r="888" spans="1:38" x14ac:dyDescent="0.15">
      <c r="A888" t="str">
        <v>U1588C-30-3</v>
      </c>
      <c r="B888">
        <v>231.88</v>
      </c>
      <c r="C888" t="str">
        <v>U1588A-22-1</v>
      </c>
      <c r="D888" s="31">
        <v>193</v>
      </c>
      <c r="E888" s="29">
        <v>75</v>
      </c>
      <c r="F888" s="29">
        <v>75</v>
      </c>
      <c r="G888" s="24">
        <v>193.75</v>
      </c>
      <c r="H888" s="24">
        <v>193.75</v>
      </c>
      <c r="I888" s="24">
        <v>193.75</v>
      </c>
      <c r="J888" s="24">
        <v>193.75</v>
      </c>
      <c r="K888" s="18">
        <v>0</v>
      </c>
      <c r="L888" s="18">
        <v>0</v>
      </c>
      <c r="T888" t="str">
        <v>U1588A-22</v>
      </c>
      <c r="U888" s="24">
        <v>1</v>
      </c>
      <c r="V888" s="24">
        <v>1</v>
      </c>
      <c r="W888" s="29">
        <v>193</v>
      </c>
      <c r="X888" s="24">
        <v>0.75</v>
      </c>
      <c r="Y888" s="24">
        <v>0.75</v>
      </c>
      <c r="Z888" s="24">
        <v>193.75</v>
      </c>
      <c r="AA888" s="24">
        <v>193.75</v>
      </c>
      <c r="AB888" s="24">
        <v>193.75</v>
      </c>
      <c r="AC888" s="24">
        <v>193.75</v>
      </c>
      <c r="AF888" s="24">
        <v>8.3859999999999992</v>
      </c>
      <c r="AG888" s="24">
        <v>202.136</v>
      </c>
      <c r="AH888" s="24">
        <v>202.136</v>
      </c>
      <c r="AI888" s="24">
        <v>202.136</v>
      </c>
      <c r="AJ888" s="24">
        <v>202.136</v>
      </c>
      <c r="AK888" s="38">
        <v>0</v>
      </c>
      <c r="AL888" s="38">
        <v>0</v>
      </c>
    </row>
    <row r="889" spans="1:38" x14ac:dyDescent="0.15">
      <c r="A889" t="str">
        <v>U1588C-30-4</v>
      </c>
      <c r="B889">
        <v>233.37</v>
      </c>
      <c r="C889" t="str">
        <v>U1588A-22-2</v>
      </c>
      <c r="D889" s="31">
        <v>194.46</v>
      </c>
      <c r="E889" s="29">
        <v>78</v>
      </c>
      <c r="F889" s="29">
        <v>78</v>
      </c>
      <c r="G889" s="24">
        <v>195.24</v>
      </c>
      <c r="H889" s="24">
        <v>195.24</v>
      </c>
      <c r="I889" s="24">
        <v>195.24</v>
      </c>
      <c r="J889" s="24">
        <v>195.24</v>
      </c>
      <c r="K889" s="18">
        <v>0</v>
      </c>
      <c r="L889" s="18">
        <v>0</v>
      </c>
      <c r="T889" t="str">
        <v>U1588A-22</v>
      </c>
      <c r="U889" s="24">
        <v>1</v>
      </c>
      <c r="V889" s="24">
        <v>1</v>
      </c>
      <c r="W889" s="29">
        <v>193</v>
      </c>
      <c r="X889" s="24">
        <v>2.2400000000000091</v>
      </c>
      <c r="Y889" s="24">
        <v>2.2400000000000091</v>
      </c>
      <c r="Z889" s="24">
        <v>195.24</v>
      </c>
      <c r="AA889" s="24">
        <v>195.24</v>
      </c>
      <c r="AB889" s="24">
        <v>195.24</v>
      </c>
      <c r="AC889" s="24">
        <v>195.24</v>
      </c>
      <c r="AF889" s="24">
        <v>8.3859999999999992</v>
      </c>
      <c r="AG889" s="24">
        <v>203.626</v>
      </c>
      <c r="AH889" s="24">
        <v>203.626</v>
      </c>
      <c r="AI889" s="24">
        <v>203.626</v>
      </c>
      <c r="AJ889" s="24">
        <v>203.626</v>
      </c>
      <c r="AK889" s="38">
        <v>0</v>
      </c>
      <c r="AL889" s="38">
        <v>0</v>
      </c>
    </row>
    <row r="890" spans="1:38" x14ac:dyDescent="0.15">
      <c r="A890" t="str">
        <v>U1588C-30-5</v>
      </c>
      <c r="B890">
        <v>234.65</v>
      </c>
      <c r="C890" t="str">
        <v>U1588A-22-3</v>
      </c>
      <c r="D890" s="31">
        <v>195.92</v>
      </c>
      <c r="E890" s="29">
        <v>23</v>
      </c>
      <c r="F890" s="29">
        <v>23</v>
      </c>
      <c r="G890" s="24">
        <v>196.14999999999998</v>
      </c>
      <c r="H890" s="24">
        <v>196.14999999999998</v>
      </c>
      <c r="I890" s="24">
        <v>196.15</v>
      </c>
      <c r="J890" s="24">
        <v>196.15</v>
      </c>
      <c r="K890" s="18">
        <v>2.8421709430404007E-14</v>
      </c>
      <c r="L890" s="18">
        <v>2.8421709430404007E-14</v>
      </c>
      <c r="T890" t="str">
        <v>U1588A-22</v>
      </c>
      <c r="U890" s="24">
        <v>1</v>
      </c>
      <c r="V890" s="24">
        <v>1</v>
      </c>
      <c r="W890" s="29">
        <v>193</v>
      </c>
      <c r="X890" s="24">
        <v>3.1500000000000057</v>
      </c>
      <c r="Y890" s="24">
        <v>3.1500000000000057</v>
      </c>
      <c r="Z890" s="24">
        <v>196.15</v>
      </c>
      <c r="AA890" s="24">
        <v>196.15</v>
      </c>
      <c r="AB890" s="24">
        <v>196.15</v>
      </c>
      <c r="AC890" s="24">
        <v>196.15</v>
      </c>
      <c r="AF890" s="24">
        <v>8.3859999999999992</v>
      </c>
      <c r="AG890" s="24">
        <v>204.536</v>
      </c>
      <c r="AH890" s="24">
        <v>204.536</v>
      </c>
      <c r="AI890" s="24">
        <v>204.536</v>
      </c>
      <c r="AJ890" s="24">
        <v>204.536</v>
      </c>
      <c r="AK890" s="38">
        <v>0</v>
      </c>
      <c r="AL890" s="38">
        <v>0</v>
      </c>
    </row>
    <row r="891" spans="1:38" x14ac:dyDescent="0.15">
      <c r="A891" t="str">
        <v>U1588C-30-CC</v>
      </c>
      <c r="B891">
        <v>235.17</v>
      </c>
      <c r="C891" t="str">
        <v>U1588A-22-3</v>
      </c>
      <c r="D891" s="31">
        <v>195.92</v>
      </c>
      <c r="E891" s="29">
        <v>23</v>
      </c>
      <c r="F891" s="29">
        <v>24</v>
      </c>
      <c r="G891" s="24">
        <v>196.14999999999998</v>
      </c>
      <c r="H891" s="24">
        <v>196.16</v>
      </c>
      <c r="I891" s="24">
        <v>196.15</v>
      </c>
      <c r="J891" s="24">
        <v>196.16</v>
      </c>
      <c r="K891" s="18">
        <v>2.8421709430404007E-14</v>
      </c>
      <c r="L891" s="18">
        <v>0</v>
      </c>
      <c r="T891" t="str">
        <v>U1588A-22</v>
      </c>
      <c r="U891" s="24">
        <v>1</v>
      </c>
      <c r="V891" s="24">
        <v>1</v>
      </c>
      <c r="W891" s="29">
        <v>193</v>
      </c>
      <c r="X891" s="24">
        <v>3.1500000000000057</v>
      </c>
      <c r="Y891" s="24">
        <v>3.1599999999999966</v>
      </c>
      <c r="Z891" s="24">
        <v>196.15</v>
      </c>
      <c r="AA891" s="24">
        <v>196.16</v>
      </c>
      <c r="AB891" s="24">
        <v>196.15</v>
      </c>
      <c r="AC891" s="24">
        <v>196.16</v>
      </c>
      <c r="AF891" s="24">
        <v>8.3859999999999992</v>
      </c>
      <c r="AG891" s="24">
        <v>204.536</v>
      </c>
      <c r="AH891" s="24">
        <v>204.54599999999999</v>
      </c>
      <c r="AI891" s="24">
        <v>204.536</v>
      </c>
      <c r="AJ891" s="24">
        <v>204.54599999999999</v>
      </c>
      <c r="AK891" s="38">
        <v>0</v>
      </c>
      <c r="AL891" s="38">
        <v>0</v>
      </c>
    </row>
    <row r="892" spans="1:38" x14ac:dyDescent="0.15">
      <c r="A892" t="str">
        <v>U1588C-31-1</v>
      </c>
      <c r="B892">
        <v>233.8</v>
      </c>
      <c r="C892" t="str">
        <v>U1588A-22-3</v>
      </c>
      <c r="D892" s="31">
        <v>195.92</v>
      </c>
      <c r="E892" s="29">
        <v>75</v>
      </c>
      <c r="F892" s="29">
        <v>75</v>
      </c>
      <c r="G892" s="24">
        <v>196.67</v>
      </c>
      <c r="H892" s="24">
        <v>196.67</v>
      </c>
      <c r="I892" s="24">
        <v>196.67</v>
      </c>
      <c r="J892" s="24">
        <v>196.67</v>
      </c>
      <c r="K892" s="18">
        <v>0</v>
      </c>
      <c r="L892" s="18">
        <v>0</v>
      </c>
      <c r="T892" t="str">
        <v>U1588A-22</v>
      </c>
      <c r="U892" s="24">
        <v>1</v>
      </c>
      <c r="V892" s="24">
        <v>1</v>
      </c>
      <c r="W892" s="29">
        <v>193</v>
      </c>
      <c r="X892" s="24">
        <v>3.6699999999999875</v>
      </c>
      <c r="Y892" s="24">
        <v>3.6699999999999875</v>
      </c>
      <c r="Z892" s="24">
        <v>196.67</v>
      </c>
      <c r="AA892" s="24">
        <v>196.67</v>
      </c>
      <c r="AB892" s="24">
        <v>196.67</v>
      </c>
      <c r="AC892" s="24">
        <v>196.67</v>
      </c>
      <c r="AF892" s="24">
        <v>8.3859999999999992</v>
      </c>
      <c r="AG892" s="24">
        <v>205.05599999999998</v>
      </c>
      <c r="AH892" s="24">
        <v>205.05599999999998</v>
      </c>
      <c r="AI892" s="24">
        <v>205.05599999999998</v>
      </c>
      <c r="AJ892" s="24">
        <v>205.05599999999998</v>
      </c>
      <c r="AK892" s="38">
        <v>0</v>
      </c>
      <c r="AL892" s="38">
        <v>0</v>
      </c>
    </row>
    <row r="893" spans="1:38" x14ac:dyDescent="0.15">
      <c r="A893" t="str">
        <v>U1588C-31-2</v>
      </c>
      <c r="B893">
        <v>235.29</v>
      </c>
      <c r="C893" t="str">
        <v>U1588A-22-4</v>
      </c>
      <c r="D893" s="31">
        <v>197.23</v>
      </c>
      <c r="E893" s="29">
        <v>0</v>
      </c>
      <c r="F893" s="29">
        <v>0</v>
      </c>
      <c r="G893" s="24">
        <v>197.23</v>
      </c>
      <c r="H893" s="24">
        <v>197.23</v>
      </c>
      <c r="I893" s="24">
        <v>197.23</v>
      </c>
      <c r="J893" s="24">
        <v>197.23</v>
      </c>
      <c r="K893" s="18">
        <v>0</v>
      </c>
      <c r="L893" s="18">
        <v>0</v>
      </c>
      <c r="T893" t="str">
        <v>U1588A-22</v>
      </c>
      <c r="U893" s="24">
        <v>1</v>
      </c>
      <c r="V893" s="24">
        <v>1</v>
      </c>
      <c r="W893" s="29">
        <v>193</v>
      </c>
      <c r="X893" s="24">
        <v>4.2299999999999898</v>
      </c>
      <c r="Y893" s="24">
        <v>4.2299999999999898</v>
      </c>
      <c r="Z893" s="24">
        <v>197.23</v>
      </c>
      <c r="AA893" s="24">
        <v>197.23</v>
      </c>
      <c r="AB893" s="24">
        <v>197.23</v>
      </c>
      <c r="AC893" s="24">
        <v>197.23</v>
      </c>
      <c r="AF893" s="24">
        <v>8.3859999999999992</v>
      </c>
      <c r="AG893" s="24">
        <v>205.61599999999999</v>
      </c>
      <c r="AH893" s="24">
        <v>205.61599999999999</v>
      </c>
      <c r="AI893" s="24">
        <v>205.61599999999999</v>
      </c>
      <c r="AJ893" s="24">
        <v>205.61599999999999</v>
      </c>
      <c r="AK893" s="38">
        <v>0</v>
      </c>
      <c r="AL893" s="38">
        <v>0</v>
      </c>
    </row>
    <row r="894" spans="1:38" x14ac:dyDescent="0.15">
      <c r="A894" t="str">
        <v>U1588C-31-3</v>
      </c>
      <c r="B894">
        <v>236.79</v>
      </c>
      <c r="C894" t="str">
        <v>U1588A-22-4</v>
      </c>
      <c r="D894" s="31">
        <v>197.23</v>
      </c>
      <c r="E894" s="29">
        <v>45</v>
      </c>
      <c r="F894" s="29">
        <v>45</v>
      </c>
      <c r="G894" s="24">
        <v>197.67999999999998</v>
      </c>
      <c r="H894" s="24">
        <v>197.67999999999998</v>
      </c>
      <c r="I894" s="24">
        <v>197.68</v>
      </c>
      <c r="J894" s="24">
        <v>197.68</v>
      </c>
      <c r="K894" s="18">
        <v>2.8421709430404007E-14</v>
      </c>
      <c r="L894" s="18">
        <v>2.8421709430404007E-14</v>
      </c>
      <c r="T894" t="str">
        <v>U1588A-22</v>
      </c>
      <c r="U894" s="24">
        <v>1</v>
      </c>
      <c r="V894" s="24">
        <v>1</v>
      </c>
      <c r="W894" s="29">
        <v>193</v>
      </c>
      <c r="X894" s="24">
        <v>4.6800000000000068</v>
      </c>
      <c r="Y894" s="24">
        <v>4.6800000000000068</v>
      </c>
      <c r="Z894" s="24">
        <v>197.68</v>
      </c>
      <c r="AA894" s="24">
        <v>197.68</v>
      </c>
      <c r="AB894" s="24">
        <v>197.68</v>
      </c>
      <c r="AC894" s="24">
        <v>197.68</v>
      </c>
      <c r="AF894" s="24">
        <v>8.3859999999999992</v>
      </c>
      <c r="AG894" s="24">
        <v>206.066</v>
      </c>
      <c r="AH894" s="24">
        <v>206.066</v>
      </c>
      <c r="AI894" s="24">
        <v>206.066</v>
      </c>
      <c r="AJ894" s="24">
        <v>206.066</v>
      </c>
      <c r="AK894" s="38">
        <v>0</v>
      </c>
      <c r="AL894" s="38">
        <v>0</v>
      </c>
    </row>
    <row r="895" spans="1:38" x14ac:dyDescent="0.15">
      <c r="A895" t="str">
        <v>U1588C-31-4</v>
      </c>
      <c r="B895">
        <v>238.29</v>
      </c>
      <c r="C895" t="str">
        <v>U1588A-22-5</v>
      </c>
      <c r="D895" s="31">
        <v>197.99</v>
      </c>
      <c r="E895" s="29">
        <v>75</v>
      </c>
      <c r="F895" s="29">
        <v>75</v>
      </c>
      <c r="G895" s="24">
        <v>198.74</v>
      </c>
      <c r="H895" s="24">
        <v>198.74</v>
      </c>
      <c r="I895" s="24">
        <v>198.74</v>
      </c>
      <c r="J895" s="24">
        <v>198.74</v>
      </c>
      <c r="K895" s="18">
        <v>0</v>
      </c>
      <c r="L895" s="18">
        <v>0</v>
      </c>
      <c r="T895" t="str">
        <v>U1588A-22</v>
      </c>
      <c r="U895" s="24">
        <v>1</v>
      </c>
      <c r="V895" s="24">
        <v>1</v>
      </c>
      <c r="W895" s="29">
        <v>193</v>
      </c>
      <c r="X895" s="24">
        <v>5.7400000000000091</v>
      </c>
      <c r="Y895" s="24">
        <v>5.7400000000000091</v>
      </c>
      <c r="Z895" s="24">
        <v>198.74</v>
      </c>
      <c r="AA895" s="24">
        <v>198.74</v>
      </c>
      <c r="AB895" s="24">
        <v>198.74</v>
      </c>
      <c r="AC895" s="24">
        <v>198.74</v>
      </c>
      <c r="AF895" s="24">
        <v>8.3859999999999992</v>
      </c>
      <c r="AG895" s="24">
        <v>207.126</v>
      </c>
      <c r="AH895" s="24">
        <v>207.126</v>
      </c>
      <c r="AI895" s="24">
        <v>207.126</v>
      </c>
      <c r="AJ895" s="24">
        <v>207.126</v>
      </c>
      <c r="AK895" s="38">
        <v>0</v>
      </c>
      <c r="AL895" s="38">
        <v>0</v>
      </c>
    </row>
    <row r="896" spans="1:38" x14ac:dyDescent="0.15">
      <c r="A896" t="str">
        <v>U1588C-31-5</v>
      </c>
      <c r="B896">
        <v>239.78</v>
      </c>
      <c r="C896" t="str">
        <v>U1588A-22-5</v>
      </c>
      <c r="D896" s="31">
        <v>197.99</v>
      </c>
      <c r="E896" s="29">
        <v>79</v>
      </c>
      <c r="F896" s="29">
        <v>81</v>
      </c>
      <c r="G896" s="24">
        <v>198.78</v>
      </c>
      <c r="H896" s="24">
        <v>198.8</v>
      </c>
      <c r="I896" s="24">
        <v>198.78</v>
      </c>
      <c r="J896" s="24">
        <v>198.8</v>
      </c>
      <c r="K896" s="18">
        <v>0</v>
      </c>
      <c r="L896" s="18">
        <v>0</v>
      </c>
      <c r="T896" t="str">
        <v>U1588A-22</v>
      </c>
      <c r="U896" s="24">
        <v>1</v>
      </c>
      <c r="V896" s="24">
        <v>1</v>
      </c>
      <c r="W896" s="29">
        <v>193</v>
      </c>
      <c r="X896" s="24">
        <v>5.7800000000000011</v>
      </c>
      <c r="Y896" s="24">
        <v>5.8000000000000114</v>
      </c>
      <c r="Z896" s="24">
        <v>198.78</v>
      </c>
      <c r="AA896" s="24">
        <v>198.8</v>
      </c>
      <c r="AB896" s="24">
        <v>198.78</v>
      </c>
      <c r="AC896" s="24">
        <v>198.8</v>
      </c>
      <c r="AF896" s="24">
        <v>8.3859999999999992</v>
      </c>
      <c r="AG896" s="24">
        <v>207.166</v>
      </c>
      <c r="AH896" s="24">
        <v>207.18600000000001</v>
      </c>
      <c r="AI896" s="24">
        <v>207.166</v>
      </c>
      <c r="AJ896" s="24">
        <v>207.18600000000001</v>
      </c>
      <c r="AK896" s="38">
        <v>0</v>
      </c>
      <c r="AL896" s="38">
        <v>0</v>
      </c>
    </row>
    <row r="897" spans="1:38" x14ac:dyDescent="0.15">
      <c r="A897" t="str">
        <v>U1588C-31-CC</v>
      </c>
      <c r="B897">
        <v>240.47</v>
      </c>
      <c r="C897" t="str">
        <v>U1588A-22-6</v>
      </c>
      <c r="D897" s="31">
        <v>199.3</v>
      </c>
      <c r="E897" s="29">
        <v>37</v>
      </c>
      <c r="F897" s="29">
        <v>39</v>
      </c>
      <c r="G897" s="24">
        <v>199.67000000000002</v>
      </c>
      <c r="H897" s="24">
        <v>199.69</v>
      </c>
      <c r="I897" s="24">
        <v>199.67</v>
      </c>
      <c r="J897" s="24">
        <v>199.69</v>
      </c>
      <c r="K897" s="18">
        <v>-2.8421709430404007E-14</v>
      </c>
      <c r="L897" s="18">
        <v>0</v>
      </c>
      <c r="T897" t="str">
        <v>U1588A-22</v>
      </c>
      <c r="U897" s="24">
        <v>1</v>
      </c>
      <c r="V897" s="24">
        <v>1</v>
      </c>
      <c r="W897" s="29">
        <v>193</v>
      </c>
      <c r="X897" s="24">
        <v>6.6699999999999875</v>
      </c>
      <c r="Y897" s="24">
        <v>6.6899999999999977</v>
      </c>
      <c r="Z897" s="24">
        <v>199.67</v>
      </c>
      <c r="AA897" s="24">
        <v>199.69</v>
      </c>
      <c r="AB897" s="24">
        <v>199.67</v>
      </c>
      <c r="AC897" s="24">
        <v>199.69</v>
      </c>
      <c r="AF897" s="24">
        <v>8.3859999999999992</v>
      </c>
      <c r="AG897" s="24">
        <v>208.05599999999998</v>
      </c>
      <c r="AH897" s="24">
        <v>208.07599999999999</v>
      </c>
      <c r="AI897" s="24">
        <v>208.05599999999998</v>
      </c>
      <c r="AJ897" s="24">
        <v>208.07599999999999</v>
      </c>
      <c r="AK897" s="38">
        <v>0</v>
      </c>
      <c r="AL897" s="38">
        <v>0</v>
      </c>
    </row>
    <row r="898" spans="1:38" x14ac:dyDescent="0.15">
      <c r="A898" t="str">
        <v>U1588C-32-1</v>
      </c>
      <c r="B898">
        <v>238.6</v>
      </c>
      <c r="C898" t="str">
        <v>U1588A-22-6</v>
      </c>
      <c r="D898" s="31">
        <v>199.3</v>
      </c>
      <c r="E898" s="29">
        <v>48</v>
      </c>
      <c r="F898" s="29">
        <v>49</v>
      </c>
      <c r="G898" s="24">
        <v>199.78</v>
      </c>
      <c r="H898" s="24">
        <v>199.79000000000002</v>
      </c>
      <c r="I898" s="24">
        <v>199.78</v>
      </c>
      <c r="J898" s="24">
        <v>199.79</v>
      </c>
      <c r="K898" s="18">
        <v>0</v>
      </c>
      <c r="L898" s="18">
        <v>-2.8421709430404007E-14</v>
      </c>
      <c r="T898" t="str">
        <v>U1588A-22</v>
      </c>
      <c r="U898" s="24">
        <v>1</v>
      </c>
      <c r="V898" s="24">
        <v>1</v>
      </c>
      <c r="W898" s="29">
        <v>193</v>
      </c>
      <c r="X898" s="24">
        <v>6.7800000000000011</v>
      </c>
      <c r="Y898" s="24">
        <v>6.789999999999992</v>
      </c>
      <c r="Z898" s="24">
        <v>199.78</v>
      </c>
      <c r="AA898" s="24">
        <v>199.79</v>
      </c>
      <c r="AB898" s="24">
        <v>199.78</v>
      </c>
      <c r="AC898" s="24">
        <v>199.79</v>
      </c>
      <c r="AF898" s="24">
        <v>8.3859999999999992</v>
      </c>
      <c r="AG898" s="24">
        <v>208.166</v>
      </c>
      <c r="AH898" s="24">
        <v>208.17599999999999</v>
      </c>
      <c r="AI898" s="24">
        <v>208.166</v>
      </c>
      <c r="AJ898" s="24">
        <v>208.17599999999999</v>
      </c>
      <c r="AK898" s="38">
        <v>0</v>
      </c>
      <c r="AL898" s="38">
        <v>0</v>
      </c>
    </row>
    <row r="899" spans="1:38" x14ac:dyDescent="0.15">
      <c r="A899" t="str">
        <v>U1588C-32-2</v>
      </c>
      <c r="B899">
        <v>240.09</v>
      </c>
      <c r="C899" t="str">
        <v>U1588A-22-6</v>
      </c>
      <c r="D899" s="31">
        <v>199.3</v>
      </c>
      <c r="E899" s="29">
        <v>48</v>
      </c>
      <c r="F899" s="29">
        <v>49</v>
      </c>
      <c r="G899" s="24">
        <v>199.78</v>
      </c>
      <c r="H899" s="24">
        <v>199.79000000000002</v>
      </c>
      <c r="I899" s="24">
        <v>199.78</v>
      </c>
      <c r="J899" s="24">
        <v>199.79</v>
      </c>
      <c r="K899" s="18">
        <v>0</v>
      </c>
      <c r="L899" s="18">
        <v>-2.8421709430404007E-14</v>
      </c>
      <c r="T899" t="str">
        <v>U1588A-22</v>
      </c>
      <c r="U899" s="24">
        <v>1</v>
      </c>
      <c r="V899" s="24">
        <v>1</v>
      </c>
      <c r="W899" s="29">
        <v>193</v>
      </c>
      <c r="X899" s="24">
        <v>6.7800000000000011</v>
      </c>
      <c r="Y899" s="24">
        <v>6.789999999999992</v>
      </c>
      <c r="Z899" s="24">
        <v>199.78</v>
      </c>
      <c r="AA899" s="24">
        <v>199.79</v>
      </c>
      <c r="AB899" s="24">
        <v>199.78</v>
      </c>
      <c r="AC899" s="24">
        <v>199.79</v>
      </c>
      <c r="AF899" s="24">
        <v>8.3859999999999992</v>
      </c>
      <c r="AG899" s="24">
        <v>208.166</v>
      </c>
      <c r="AH899" s="24">
        <v>208.17599999999999</v>
      </c>
      <c r="AI899" s="24">
        <v>208.166</v>
      </c>
      <c r="AJ899" s="24">
        <v>208.17599999999999</v>
      </c>
      <c r="AK899" s="38">
        <v>0</v>
      </c>
      <c r="AL899" s="38">
        <v>0</v>
      </c>
    </row>
    <row r="900" spans="1:38" x14ac:dyDescent="0.15">
      <c r="A900" t="str">
        <v>U1588C-32-3</v>
      </c>
      <c r="B900">
        <v>241.59</v>
      </c>
      <c r="C900" t="str">
        <v>U1588A-22-6</v>
      </c>
      <c r="D900" s="31">
        <v>199.3</v>
      </c>
      <c r="E900" s="29">
        <v>48</v>
      </c>
      <c r="F900" s="29">
        <v>48</v>
      </c>
      <c r="G900" s="24">
        <v>199.78</v>
      </c>
      <c r="H900" s="24">
        <v>199.78</v>
      </c>
      <c r="I900" s="24">
        <v>199.78</v>
      </c>
      <c r="J900" s="24">
        <v>199.78</v>
      </c>
      <c r="K900" s="18">
        <v>0</v>
      </c>
      <c r="L900" s="18">
        <v>0</v>
      </c>
      <c r="T900" t="str">
        <v>U1588A-22</v>
      </c>
      <c r="U900" s="24">
        <v>1</v>
      </c>
      <c r="V900" s="24">
        <v>1</v>
      </c>
      <c r="W900" s="29">
        <v>193</v>
      </c>
      <c r="X900" s="24">
        <v>6.7800000000000011</v>
      </c>
      <c r="Y900" s="24">
        <v>6.7800000000000011</v>
      </c>
      <c r="Z900" s="24">
        <v>199.78</v>
      </c>
      <c r="AA900" s="24">
        <v>199.78</v>
      </c>
      <c r="AB900" s="24">
        <v>199.78</v>
      </c>
      <c r="AC900" s="24">
        <v>199.78</v>
      </c>
      <c r="AF900" s="24">
        <v>8.3859999999999992</v>
      </c>
      <c r="AG900" s="24">
        <v>208.166</v>
      </c>
      <c r="AH900" s="24">
        <v>208.166</v>
      </c>
      <c r="AI900" s="24">
        <v>208.166</v>
      </c>
      <c r="AJ900" s="24">
        <v>208.166</v>
      </c>
      <c r="AK900" s="38">
        <v>0</v>
      </c>
      <c r="AL900" s="38">
        <v>0</v>
      </c>
    </row>
    <row r="901" spans="1:38" x14ac:dyDescent="0.15">
      <c r="A901" t="str">
        <v>U1588C-32-4</v>
      </c>
      <c r="B901">
        <v>243.01</v>
      </c>
      <c r="C901" t="str">
        <v>U1588A-22-6</v>
      </c>
      <c r="D901" s="31">
        <v>199.3</v>
      </c>
      <c r="E901" s="29">
        <v>60</v>
      </c>
      <c r="F901" s="29">
        <v>60</v>
      </c>
      <c r="G901" s="24">
        <v>199.9</v>
      </c>
      <c r="H901" s="24">
        <v>199.9</v>
      </c>
      <c r="I901" s="24">
        <v>199.9</v>
      </c>
      <c r="J901" s="24">
        <v>199.9</v>
      </c>
      <c r="K901" s="18">
        <v>0</v>
      </c>
      <c r="L901" s="18">
        <v>0</v>
      </c>
      <c r="T901" t="str">
        <v>U1588A-22</v>
      </c>
      <c r="U901" s="24">
        <v>1</v>
      </c>
      <c r="V901" s="24">
        <v>1</v>
      </c>
      <c r="W901" s="29">
        <v>193</v>
      </c>
      <c r="X901" s="24">
        <v>6.9000000000000057</v>
      </c>
      <c r="Y901" s="24">
        <v>6.9000000000000057</v>
      </c>
      <c r="Z901" s="24">
        <v>199.9</v>
      </c>
      <c r="AA901" s="24">
        <v>199.9</v>
      </c>
      <c r="AB901" s="24">
        <v>199.9</v>
      </c>
      <c r="AC901" s="24">
        <v>199.9</v>
      </c>
      <c r="AF901" s="24">
        <v>8.3859999999999992</v>
      </c>
      <c r="AG901" s="24">
        <v>208.286</v>
      </c>
      <c r="AH901" s="24">
        <v>208.286</v>
      </c>
      <c r="AI901" s="24">
        <v>208.286</v>
      </c>
      <c r="AJ901" s="24">
        <v>208.286</v>
      </c>
      <c r="AK901" s="38">
        <v>0</v>
      </c>
      <c r="AL901" s="38">
        <v>0</v>
      </c>
    </row>
    <row r="902" spans="1:38" x14ac:dyDescent="0.15">
      <c r="A902" t="str">
        <v>U1588C-32-CC</v>
      </c>
      <c r="B902">
        <v>243.62</v>
      </c>
      <c r="C902" t="str">
        <v>U1588A-22-6</v>
      </c>
      <c r="D902" s="31">
        <v>199.3</v>
      </c>
      <c r="E902" s="29">
        <v>108</v>
      </c>
      <c r="F902" s="29">
        <v>118</v>
      </c>
      <c r="G902" s="24">
        <v>200.38000000000002</v>
      </c>
      <c r="H902" s="24">
        <v>200.48000000000002</v>
      </c>
      <c r="I902" s="24">
        <v>200.38</v>
      </c>
      <c r="J902" s="24">
        <v>200.43</v>
      </c>
      <c r="K902" s="18">
        <v>-2.8421709430404007E-14</v>
      </c>
      <c r="L902" s="18">
        <v>-5.0000000000011369E-2</v>
      </c>
      <c r="T902" t="str">
        <v>U1588A-22</v>
      </c>
      <c r="U902" s="24">
        <v>1</v>
      </c>
      <c r="V902" s="24">
        <v>1</v>
      </c>
      <c r="W902" s="29">
        <v>193</v>
      </c>
      <c r="X902" s="24">
        <v>7.3799999999999955</v>
      </c>
      <c r="Y902" s="24">
        <v>7.4300000000000068</v>
      </c>
      <c r="Z902" s="24">
        <v>200.38</v>
      </c>
      <c r="AA902" s="24">
        <v>200.43</v>
      </c>
      <c r="AB902" s="24">
        <v>200.38</v>
      </c>
      <c r="AC902" s="24">
        <v>200.43</v>
      </c>
      <c r="AF902" s="24">
        <v>8.3859999999999992</v>
      </c>
      <c r="AG902" s="24">
        <v>208.76599999999999</v>
      </c>
      <c r="AH902" s="24">
        <v>208.816</v>
      </c>
      <c r="AI902" s="24">
        <v>208.76599999999999</v>
      </c>
      <c r="AJ902" s="24">
        <v>208.816</v>
      </c>
      <c r="AK902" s="38">
        <v>0</v>
      </c>
      <c r="AL902" s="38">
        <v>0</v>
      </c>
    </row>
    <row r="903" spans="1:38" x14ac:dyDescent="0.15">
      <c r="A903" t="str">
        <v>U1588C-33-1</v>
      </c>
      <c r="B903">
        <v>243.5</v>
      </c>
      <c r="C903" t="str">
        <v>U1588A-22-6</v>
      </c>
      <c r="D903" s="31">
        <v>199.3</v>
      </c>
      <c r="E903" s="29">
        <v>108</v>
      </c>
      <c r="F903" s="29">
        <v>118</v>
      </c>
      <c r="G903" s="24">
        <v>200.38000000000002</v>
      </c>
      <c r="H903" s="24">
        <v>200.48000000000002</v>
      </c>
      <c r="I903" s="24">
        <v>200.38</v>
      </c>
      <c r="J903" s="24">
        <v>200.43</v>
      </c>
      <c r="K903" s="18">
        <v>-2.8421709430404007E-14</v>
      </c>
      <c r="L903" s="18">
        <v>-5.0000000000011369E-2</v>
      </c>
      <c r="T903" t="str">
        <v>U1588A-22</v>
      </c>
      <c r="U903" s="24">
        <v>1</v>
      </c>
      <c r="V903" s="24">
        <v>1</v>
      </c>
      <c r="W903" s="29">
        <v>193</v>
      </c>
      <c r="X903" s="24">
        <v>7.3799999999999955</v>
      </c>
      <c r="Y903" s="24">
        <v>7.4300000000000068</v>
      </c>
      <c r="Z903" s="24">
        <v>200.38</v>
      </c>
      <c r="AA903" s="24">
        <v>200.43</v>
      </c>
      <c r="AB903" s="24">
        <v>200.38</v>
      </c>
      <c r="AC903" s="24">
        <v>200.43</v>
      </c>
      <c r="AF903" s="24">
        <v>8.3859999999999992</v>
      </c>
      <c r="AG903" s="24">
        <v>208.76599999999999</v>
      </c>
      <c r="AH903" s="24">
        <v>208.816</v>
      </c>
      <c r="AI903" s="24">
        <v>208.76599999999999</v>
      </c>
      <c r="AJ903" s="24">
        <v>208.816</v>
      </c>
      <c r="AK903" s="38">
        <v>0</v>
      </c>
      <c r="AL903" s="38">
        <v>0</v>
      </c>
    </row>
    <row r="904" spans="1:38" x14ac:dyDescent="0.15">
      <c r="A904" t="str">
        <v>U1588C-33-2</v>
      </c>
      <c r="B904">
        <v>244.99</v>
      </c>
      <c r="C904" t="str">
        <v>U1588A-22-6</v>
      </c>
      <c r="D904" s="31">
        <v>199.3</v>
      </c>
      <c r="E904" s="29">
        <v>108</v>
      </c>
      <c r="F904" s="29">
        <v>118</v>
      </c>
      <c r="G904" s="24">
        <v>200.38000000000002</v>
      </c>
      <c r="H904" s="24">
        <v>200.48000000000002</v>
      </c>
      <c r="I904" s="24">
        <v>200.38</v>
      </c>
      <c r="J904" s="24">
        <v>200.43</v>
      </c>
      <c r="K904" s="18">
        <v>-2.8421709430404007E-14</v>
      </c>
      <c r="L904" s="18">
        <v>-5.0000000000011369E-2</v>
      </c>
      <c r="T904" t="str">
        <v>U1588A-22</v>
      </c>
      <c r="U904" s="24">
        <v>1</v>
      </c>
      <c r="V904" s="24">
        <v>1</v>
      </c>
      <c r="W904" s="29">
        <v>193</v>
      </c>
      <c r="X904" s="24">
        <v>7.3799999999999955</v>
      </c>
      <c r="Y904" s="24">
        <v>7.4300000000000068</v>
      </c>
      <c r="Z904" s="24">
        <v>200.38</v>
      </c>
      <c r="AA904" s="24">
        <v>200.43</v>
      </c>
      <c r="AB904" s="24">
        <v>200.38</v>
      </c>
      <c r="AC904" s="24">
        <v>200.43</v>
      </c>
      <c r="AF904" s="24">
        <v>8.3859999999999992</v>
      </c>
      <c r="AG904" s="24">
        <v>208.76599999999999</v>
      </c>
      <c r="AH904" s="24">
        <v>208.816</v>
      </c>
      <c r="AI904" s="24">
        <v>208.76599999999999</v>
      </c>
      <c r="AJ904" s="24">
        <v>208.816</v>
      </c>
      <c r="AK904" s="38">
        <v>0</v>
      </c>
      <c r="AL904" s="38">
        <v>0</v>
      </c>
    </row>
    <row r="905" spans="1:38" x14ac:dyDescent="0.15">
      <c r="A905" t="str">
        <v>U1588C-33-3</v>
      </c>
      <c r="B905">
        <v>246.49</v>
      </c>
      <c r="C905" t="str">
        <v>U1588A-22-6</v>
      </c>
      <c r="D905" s="31">
        <v>199.3</v>
      </c>
      <c r="E905" s="29">
        <v>108</v>
      </c>
      <c r="F905" s="29">
        <v>118</v>
      </c>
      <c r="G905" s="24">
        <v>200.38000000000002</v>
      </c>
      <c r="H905" s="24">
        <v>200.48000000000002</v>
      </c>
      <c r="I905" s="24">
        <v>200.38</v>
      </c>
      <c r="J905" s="24">
        <v>200.43</v>
      </c>
      <c r="K905" s="18">
        <v>-2.8421709430404007E-14</v>
      </c>
      <c r="L905" s="18">
        <v>-5.0000000000011369E-2</v>
      </c>
      <c r="T905" t="str">
        <v>U1588A-22</v>
      </c>
      <c r="U905" s="24">
        <v>1</v>
      </c>
      <c r="V905" s="24">
        <v>1</v>
      </c>
      <c r="W905" s="29">
        <v>193</v>
      </c>
      <c r="X905" s="24">
        <v>7.3799999999999955</v>
      </c>
      <c r="Y905" s="24">
        <v>7.4300000000000068</v>
      </c>
      <c r="Z905" s="24">
        <v>200.38</v>
      </c>
      <c r="AA905" s="24">
        <v>200.43</v>
      </c>
      <c r="AB905" s="24">
        <v>200.38</v>
      </c>
      <c r="AC905" s="24">
        <v>200.43</v>
      </c>
      <c r="AF905" s="24">
        <v>8.3859999999999992</v>
      </c>
      <c r="AG905" s="24">
        <v>208.76599999999999</v>
      </c>
      <c r="AH905" s="24">
        <v>208.816</v>
      </c>
      <c r="AI905" s="24">
        <v>208.76599999999999</v>
      </c>
      <c r="AJ905" s="24">
        <v>208.816</v>
      </c>
      <c r="AK905" s="38">
        <v>0</v>
      </c>
      <c r="AL905" s="38">
        <v>0</v>
      </c>
    </row>
    <row r="906" spans="1:38" x14ac:dyDescent="0.15">
      <c r="A906" t="str">
        <v>U1588C-33-4</v>
      </c>
      <c r="B906">
        <v>247.99</v>
      </c>
      <c r="C906" t="str">
        <v>U1588A-22-6</v>
      </c>
      <c r="D906" s="31">
        <v>199.3</v>
      </c>
      <c r="E906" s="29">
        <v>108</v>
      </c>
      <c r="F906" s="29">
        <v>118</v>
      </c>
      <c r="G906" s="24">
        <v>200.38000000000002</v>
      </c>
      <c r="H906" s="24">
        <v>200.48000000000002</v>
      </c>
      <c r="I906" s="24">
        <v>200.38</v>
      </c>
      <c r="J906" s="24">
        <v>200.43</v>
      </c>
      <c r="K906" s="18">
        <v>-2.8421709430404007E-14</v>
      </c>
      <c r="L906" s="18">
        <v>-5.0000000000011369E-2</v>
      </c>
      <c r="T906" t="str">
        <v>U1588A-22</v>
      </c>
      <c r="U906" s="24">
        <v>1</v>
      </c>
      <c r="V906" s="24">
        <v>1</v>
      </c>
      <c r="W906" s="29">
        <v>193</v>
      </c>
      <c r="X906" s="24">
        <v>7.3799999999999955</v>
      </c>
      <c r="Y906" s="24">
        <v>7.4300000000000068</v>
      </c>
      <c r="Z906" s="24">
        <v>200.38</v>
      </c>
      <c r="AA906" s="24">
        <v>200.43</v>
      </c>
      <c r="AB906" s="24">
        <v>200.38</v>
      </c>
      <c r="AC906" s="24">
        <v>200.43</v>
      </c>
      <c r="AF906" s="24">
        <v>8.3859999999999992</v>
      </c>
      <c r="AG906" s="24">
        <v>208.76599999999999</v>
      </c>
      <c r="AH906" s="24">
        <v>208.816</v>
      </c>
      <c r="AI906" s="24">
        <v>208.76599999999999</v>
      </c>
      <c r="AJ906" s="24">
        <v>208.816</v>
      </c>
      <c r="AK906" s="38">
        <v>0</v>
      </c>
      <c r="AL906" s="38">
        <v>0</v>
      </c>
    </row>
    <row r="907" spans="1:38" x14ac:dyDescent="0.15">
      <c r="A907" t="str">
        <v>U1588C-33-5</v>
      </c>
      <c r="B907">
        <v>249.3</v>
      </c>
      <c r="C907" t="str">
        <v>U1588A-22-6</v>
      </c>
      <c r="D907" s="31">
        <v>199.3</v>
      </c>
      <c r="E907" s="29">
        <v>108</v>
      </c>
      <c r="F907" s="29">
        <v>118</v>
      </c>
      <c r="G907" s="24">
        <v>200.38000000000002</v>
      </c>
      <c r="H907" s="24">
        <v>200.48000000000002</v>
      </c>
      <c r="I907" s="24">
        <v>200.38</v>
      </c>
      <c r="J907" s="24">
        <v>200.43</v>
      </c>
      <c r="K907" s="18">
        <v>-2.8421709430404007E-14</v>
      </c>
      <c r="L907" s="18">
        <v>-5.0000000000011369E-2</v>
      </c>
      <c r="T907" t="str">
        <v>U1588A-22</v>
      </c>
      <c r="U907" s="24">
        <v>1</v>
      </c>
      <c r="V907" s="24">
        <v>1</v>
      </c>
      <c r="W907" s="29">
        <v>193</v>
      </c>
      <c r="X907" s="24">
        <v>7.3799999999999955</v>
      </c>
      <c r="Y907" s="24">
        <v>7.4300000000000068</v>
      </c>
      <c r="Z907" s="24">
        <v>200.38</v>
      </c>
      <c r="AA907" s="24">
        <v>200.43</v>
      </c>
      <c r="AB907" s="24">
        <v>200.38</v>
      </c>
      <c r="AC907" s="24">
        <v>200.43</v>
      </c>
      <c r="AF907" s="24">
        <v>8.3859999999999992</v>
      </c>
      <c r="AG907" s="24">
        <v>208.76599999999999</v>
      </c>
      <c r="AH907" s="24">
        <v>208.816</v>
      </c>
      <c r="AI907" s="24">
        <v>208.76599999999999</v>
      </c>
      <c r="AJ907" s="24">
        <v>208.816</v>
      </c>
      <c r="AK907" s="38">
        <v>0</v>
      </c>
      <c r="AL907" s="38">
        <v>0</v>
      </c>
    </row>
    <row r="908" spans="1:38" x14ac:dyDescent="0.15">
      <c r="A908" t="str">
        <v>U1588C-33-CC</v>
      </c>
      <c r="B908">
        <v>249.93</v>
      </c>
      <c r="C908" t="str">
        <v>U1588A-22-6</v>
      </c>
      <c r="D908" s="31">
        <v>199.3</v>
      </c>
      <c r="E908" s="29">
        <v>108</v>
      </c>
      <c r="F908" s="29">
        <v>118</v>
      </c>
      <c r="G908" s="24">
        <v>200.38000000000002</v>
      </c>
      <c r="H908" s="24">
        <v>200.48000000000002</v>
      </c>
      <c r="I908" s="24">
        <v>200.38</v>
      </c>
      <c r="J908" s="24">
        <v>200.43</v>
      </c>
      <c r="K908" s="18">
        <v>-2.8421709430404007E-14</v>
      </c>
      <c r="L908" s="18">
        <v>-5.0000000000011369E-2</v>
      </c>
      <c r="T908" t="str">
        <v>U1588A-22</v>
      </c>
      <c r="U908" s="24">
        <v>1</v>
      </c>
      <c r="V908" s="24">
        <v>1</v>
      </c>
      <c r="W908" s="29">
        <v>193</v>
      </c>
      <c r="X908" s="24">
        <v>7.3799999999999955</v>
      </c>
      <c r="Y908" s="24">
        <v>7.4300000000000068</v>
      </c>
      <c r="Z908" s="24">
        <v>200.38</v>
      </c>
      <c r="AA908" s="24">
        <v>200.43</v>
      </c>
      <c r="AB908" s="24">
        <v>200.38</v>
      </c>
      <c r="AC908" s="24">
        <v>200.43</v>
      </c>
      <c r="AF908" s="24">
        <v>8.3859999999999992</v>
      </c>
      <c r="AG908" s="24">
        <v>208.76599999999999</v>
      </c>
      <c r="AH908" s="24">
        <v>208.816</v>
      </c>
      <c r="AI908" s="24">
        <v>208.76599999999999</v>
      </c>
      <c r="AJ908" s="24">
        <v>208.816</v>
      </c>
      <c r="AK908" s="38">
        <v>0</v>
      </c>
      <c r="AL908" s="38">
        <v>0</v>
      </c>
    </row>
    <row r="909" spans="1:38" x14ac:dyDescent="0.15">
      <c r="A909" t="str">
        <v>U1588C-34-1</v>
      </c>
      <c r="B909">
        <v>248.3</v>
      </c>
      <c r="C909" t="str">
        <v>U1588A-22-6</v>
      </c>
      <c r="D909" s="31">
        <v>199.3</v>
      </c>
      <c r="E909" s="29">
        <v>108</v>
      </c>
      <c r="F909" s="29">
        <v>118</v>
      </c>
      <c r="G909" s="24">
        <v>200.38000000000002</v>
      </c>
      <c r="H909" s="24">
        <v>200.48000000000002</v>
      </c>
      <c r="I909" s="24">
        <v>200.38</v>
      </c>
      <c r="J909" s="24">
        <v>200.43</v>
      </c>
      <c r="K909" s="18">
        <v>-2.8421709430404007E-14</v>
      </c>
      <c r="L909" s="18">
        <v>-5.0000000000011369E-2</v>
      </c>
      <c r="T909" t="str">
        <v>U1588A-22</v>
      </c>
      <c r="U909" s="24">
        <v>1</v>
      </c>
      <c r="V909" s="24">
        <v>1</v>
      </c>
      <c r="W909" s="29">
        <v>193</v>
      </c>
      <c r="X909" s="24">
        <v>7.3799999999999955</v>
      </c>
      <c r="Y909" s="24">
        <v>7.4300000000000068</v>
      </c>
      <c r="Z909" s="24">
        <v>200.38</v>
      </c>
      <c r="AA909" s="24">
        <v>200.43</v>
      </c>
      <c r="AB909" s="24">
        <v>200.38</v>
      </c>
      <c r="AC909" s="24">
        <v>200.43</v>
      </c>
      <c r="AF909" s="24">
        <v>8.3859999999999992</v>
      </c>
      <c r="AG909" s="24">
        <v>208.76599999999999</v>
      </c>
      <c r="AH909" s="24">
        <v>208.816</v>
      </c>
      <c r="AI909" s="24">
        <v>208.76599999999999</v>
      </c>
      <c r="AJ909" s="24">
        <v>208.816</v>
      </c>
      <c r="AK909" s="38">
        <v>0</v>
      </c>
      <c r="AL909" s="38">
        <v>0</v>
      </c>
    </row>
    <row r="910" spans="1:38" x14ac:dyDescent="0.15">
      <c r="A910" t="str">
        <v>U1588C-34-2</v>
      </c>
      <c r="B910">
        <v>249.79</v>
      </c>
      <c r="C910" t="str">
        <v>U1588A-22-6</v>
      </c>
      <c r="D910" s="31">
        <v>199.3</v>
      </c>
      <c r="E910" s="29">
        <v>108</v>
      </c>
      <c r="F910" s="29">
        <v>118</v>
      </c>
      <c r="G910" s="24">
        <v>200.38000000000002</v>
      </c>
      <c r="H910" s="24">
        <v>200.48000000000002</v>
      </c>
      <c r="I910" s="24">
        <v>200.38</v>
      </c>
      <c r="J910" s="24">
        <v>200.43</v>
      </c>
      <c r="K910" s="18">
        <v>-2.8421709430404007E-14</v>
      </c>
      <c r="L910" s="18">
        <v>-5.0000000000011369E-2</v>
      </c>
      <c r="T910" t="str">
        <v>U1588A-22</v>
      </c>
      <c r="U910" s="24">
        <v>1</v>
      </c>
      <c r="V910" s="24">
        <v>1</v>
      </c>
      <c r="W910" s="29">
        <v>193</v>
      </c>
      <c r="X910" s="24">
        <v>7.3799999999999955</v>
      </c>
      <c r="Y910" s="24">
        <v>7.4300000000000068</v>
      </c>
      <c r="Z910" s="24">
        <v>200.38</v>
      </c>
      <c r="AA910" s="24">
        <v>200.43</v>
      </c>
      <c r="AB910" s="24">
        <v>200.38</v>
      </c>
      <c r="AC910" s="24">
        <v>200.43</v>
      </c>
      <c r="AF910" s="24">
        <v>8.3859999999999992</v>
      </c>
      <c r="AG910" s="24">
        <v>208.76599999999999</v>
      </c>
      <c r="AH910" s="24">
        <v>208.816</v>
      </c>
      <c r="AI910" s="24">
        <v>208.76599999999999</v>
      </c>
      <c r="AJ910" s="24">
        <v>208.816</v>
      </c>
      <c r="AK910" s="38">
        <v>0</v>
      </c>
      <c r="AL910" s="38">
        <v>0</v>
      </c>
    </row>
    <row r="911" spans="1:38" x14ac:dyDescent="0.15">
      <c r="A911" t="str">
        <v>U1588C-34-3</v>
      </c>
      <c r="B911">
        <v>251.28</v>
      </c>
      <c r="C911" t="str">
        <v>U1588A-22-6</v>
      </c>
      <c r="D911" s="31">
        <v>199.3</v>
      </c>
      <c r="E911" s="29">
        <v>108</v>
      </c>
      <c r="F911" s="29">
        <v>118</v>
      </c>
      <c r="G911" s="24">
        <v>200.38000000000002</v>
      </c>
      <c r="H911" s="24">
        <v>200.48000000000002</v>
      </c>
      <c r="I911" s="24">
        <v>200.38</v>
      </c>
      <c r="J911" s="24">
        <v>200.48</v>
      </c>
      <c r="K911" s="18">
        <v>-2.8421709430404007E-14</v>
      </c>
      <c r="L911" s="18">
        <v>-2.8421709430404007E-14</v>
      </c>
      <c r="T911" t="str">
        <v>U1588A-22</v>
      </c>
      <c r="U911" s="24">
        <v>1</v>
      </c>
      <c r="V911" s="24">
        <v>1</v>
      </c>
      <c r="W911" s="29">
        <v>193</v>
      </c>
      <c r="X911" s="24">
        <v>7.3799999999999955</v>
      </c>
      <c r="Y911" s="24">
        <v>7.4799999999999898</v>
      </c>
      <c r="Z911" s="24">
        <v>200.38</v>
      </c>
      <c r="AA911" s="24">
        <v>200.48</v>
      </c>
      <c r="AB911" s="24">
        <v>200.38</v>
      </c>
      <c r="AC911" s="24">
        <v>200.48</v>
      </c>
      <c r="AF911" s="24">
        <v>8.3859999999999992</v>
      </c>
      <c r="AG911" s="24">
        <v>208.76599999999999</v>
      </c>
      <c r="AH911" s="24">
        <v>208.86599999999999</v>
      </c>
      <c r="AI911" s="24">
        <v>208.76599999999999</v>
      </c>
      <c r="AJ911" s="24">
        <v>208.86599999999999</v>
      </c>
      <c r="AK911" s="38">
        <v>0</v>
      </c>
      <c r="AL911" s="38">
        <v>0</v>
      </c>
    </row>
    <row r="912" spans="1:38" x14ac:dyDescent="0.15">
      <c r="A912" t="str">
        <v>U1588C-34-4</v>
      </c>
      <c r="B912">
        <v>252.78</v>
      </c>
      <c r="C912" t="str">
        <v>U1588A-22-7</v>
      </c>
      <c r="D912" s="31">
        <v>200.48</v>
      </c>
      <c r="E912" s="29">
        <v>0</v>
      </c>
      <c r="F912" s="29">
        <v>5</v>
      </c>
      <c r="G912" s="24">
        <v>200.48</v>
      </c>
      <c r="H912" s="24">
        <v>200.53</v>
      </c>
      <c r="I912" s="24">
        <v>200.48</v>
      </c>
      <c r="J912" s="24">
        <v>200.53</v>
      </c>
      <c r="K912" s="18">
        <v>0</v>
      </c>
      <c r="L912" s="18">
        <v>0</v>
      </c>
      <c r="T912" t="str">
        <v>U1588A-22</v>
      </c>
      <c r="U912" s="24">
        <v>1</v>
      </c>
      <c r="V912" s="24">
        <v>1</v>
      </c>
      <c r="W912" s="29">
        <v>193</v>
      </c>
      <c r="X912" s="24">
        <v>7.4799999999999898</v>
      </c>
      <c r="Y912" s="24">
        <v>7.5300000000000011</v>
      </c>
      <c r="Z912" s="24">
        <v>200.48</v>
      </c>
      <c r="AA912" s="24">
        <v>200.53</v>
      </c>
      <c r="AB912" s="24">
        <v>200.48</v>
      </c>
      <c r="AC912" s="24">
        <v>200.53</v>
      </c>
      <c r="AF912" s="24">
        <v>8.3859999999999992</v>
      </c>
      <c r="AG912" s="24">
        <v>208.86599999999999</v>
      </c>
      <c r="AH912" s="24">
        <v>208.916</v>
      </c>
      <c r="AI912" s="24">
        <v>208.86599999999999</v>
      </c>
      <c r="AJ912" s="24">
        <v>208.916</v>
      </c>
      <c r="AK912" s="38">
        <v>0</v>
      </c>
      <c r="AL912" s="38">
        <v>0</v>
      </c>
    </row>
    <row r="913" spans="1:38" x14ac:dyDescent="0.15">
      <c r="A913" t="str">
        <v>U1588C-34-5</v>
      </c>
      <c r="B913">
        <v>254.07</v>
      </c>
      <c r="C913" t="str">
        <v>U1588A-22-7</v>
      </c>
      <c r="D913" s="31">
        <v>200.48</v>
      </c>
      <c r="E913" s="29">
        <v>40</v>
      </c>
      <c r="F913" s="29">
        <v>40</v>
      </c>
      <c r="G913" s="24">
        <v>200.88</v>
      </c>
      <c r="H913" s="24">
        <v>200.88</v>
      </c>
      <c r="I913" s="24">
        <v>200.88</v>
      </c>
      <c r="J913" s="24">
        <v>200.88</v>
      </c>
      <c r="K913" s="18">
        <v>0</v>
      </c>
      <c r="L913" s="18">
        <v>0</v>
      </c>
      <c r="T913" t="str">
        <v>U1588A-22</v>
      </c>
      <c r="U913" s="24">
        <v>1</v>
      </c>
      <c r="V913" s="24">
        <v>1</v>
      </c>
      <c r="W913" s="29">
        <v>193</v>
      </c>
      <c r="X913" s="24">
        <v>7.8799999999999955</v>
      </c>
      <c r="Y913" s="24">
        <v>7.8799999999999955</v>
      </c>
      <c r="Z913" s="24">
        <v>200.88</v>
      </c>
      <c r="AA913" s="24">
        <v>200.88</v>
      </c>
      <c r="AB913" s="24">
        <v>200.88</v>
      </c>
      <c r="AC913" s="24">
        <v>200.88</v>
      </c>
      <c r="AF913" s="24">
        <v>8.3859999999999992</v>
      </c>
      <c r="AG913" s="24">
        <v>209.26599999999999</v>
      </c>
      <c r="AH913" s="24">
        <v>209.26599999999999</v>
      </c>
      <c r="AI913" s="24">
        <v>209.26599999999999</v>
      </c>
      <c r="AJ913" s="24">
        <v>209.26599999999999</v>
      </c>
      <c r="AK913" s="38">
        <v>0</v>
      </c>
      <c r="AL913" s="38">
        <v>0</v>
      </c>
    </row>
    <row r="914" spans="1:38" x14ac:dyDescent="0.15">
      <c r="A914" t="str">
        <v>U1588C-34-CC</v>
      </c>
      <c r="B914">
        <v>254.67</v>
      </c>
      <c r="C914" t="str">
        <v>U1588A-22-CC</v>
      </c>
      <c r="D914" s="31">
        <v>201.12</v>
      </c>
      <c r="E914" s="29">
        <v>30</v>
      </c>
      <c r="F914" s="29">
        <v>37</v>
      </c>
      <c r="G914" s="24">
        <v>201.42000000000002</v>
      </c>
      <c r="H914" s="24">
        <v>201.49</v>
      </c>
      <c r="I914" s="24">
        <v>201.42</v>
      </c>
      <c r="J914" s="24">
        <v>201.49</v>
      </c>
      <c r="K914" s="18">
        <v>-2.8421709430404007E-14</v>
      </c>
      <c r="L914" s="18">
        <v>0</v>
      </c>
      <c r="T914" t="str">
        <v>U1588A-22</v>
      </c>
      <c r="U914" s="24">
        <v>1</v>
      </c>
      <c r="V914" s="24">
        <v>1</v>
      </c>
      <c r="W914" s="29">
        <v>193</v>
      </c>
      <c r="X914" s="24">
        <v>8.4199999999999875</v>
      </c>
      <c r="Y914" s="24">
        <v>8.4900000000000091</v>
      </c>
      <c r="Z914" s="24">
        <v>201.42</v>
      </c>
      <c r="AA914" s="24">
        <v>201.49</v>
      </c>
      <c r="AB914" s="24">
        <v>201.42</v>
      </c>
      <c r="AC914" s="24">
        <v>201.49</v>
      </c>
      <c r="AF914" s="24">
        <v>8.3859999999999992</v>
      </c>
      <c r="AG914" s="24">
        <v>209.80599999999998</v>
      </c>
      <c r="AH914" s="24">
        <v>209.876</v>
      </c>
      <c r="AI914" s="24">
        <v>209.80599999999998</v>
      </c>
      <c r="AJ914" s="24">
        <v>209.876</v>
      </c>
      <c r="AK914" s="38">
        <v>0</v>
      </c>
      <c r="AL914" s="38">
        <v>0</v>
      </c>
    </row>
    <row r="915" spans="1:38" x14ac:dyDescent="0.15">
      <c r="A915" t="str">
        <v>U1588C-35-1</v>
      </c>
      <c r="B915">
        <v>253.2</v>
      </c>
      <c r="C915" t="str">
        <v>U1588A-22-CC</v>
      </c>
      <c r="D915" s="31">
        <v>201.12</v>
      </c>
      <c r="E915" s="29">
        <v>30</v>
      </c>
      <c r="F915" s="29">
        <v>37</v>
      </c>
      <c r="G915" s="24">
        <v>201.42000000000002</v>
      </c>
      <c r="H915" s="24">
        <v>201.49</v>
      </c>
      <c r="I915" s="24">
        <v>201.42</v>
      </c>
      <c r="J915" s="24">
        <v>201.49</v>
      </c>
      <c r="K915" s="18">
        <v>-2.8421709430404007E-14</v>
      </c>
      <c r="L915" s="18">
        <v>0</v>
      </c>
      <c r="T915" t="str">
        <v>U1588A-22</v>
      </c>
      <c r="U915" s="24">
        <v>1</v>
      </c>
      <c r="V915" s="24">
        <v>1</v>
      </c>
      <c r="W915" s="29">
        <v>193</v>
      </c>
      <c r="X915" s="24">
        <v>8.4199999999999875</v>
      </c>
      <c r="Y915" s="24">
        <v>8.4900000000000091</v>
      </c>
      <c r="Z915" s="24">
        <v>201.42</v>
      </c>
      <c r="AA915" s="24">
        <v>201.49</v>
      </c>
      <c r="AB915" s="24">
        <v>201.42</v>
      </c>
      <c r="AC915" s="24">
        <v>201.49</v>
      </c>
      <c r="AF915" s="24">
        <v>8.3859999999999992</v>
      </c>
      <c r="AG915" s="24">
        <v>209.80599999999998</v>
      </c>
      <c r="AH915" s="24">
        <v>209.876</v>
      </c>
      <c r="AI915" s="24">
        <v>209.80599999999998</v>
      </c>
      <c r="AJ915" s="24">
        <v>209.876</v>
      </c>
      <c r="AK915" s="38">
        <v>0</v>
      </c>
      <c r="AL915" s="38">
        <v>0</v>
      </c>
    </row>
    <row r="916" spans="1:38" x14ac:dyDescent="0.15">
      <c r="A916" t="str">
        <v>U1588C-35-2</v>
      </c>
      <c r="B916">
        <v>254.69</v>
      </c>
      <c r="C916" t="str">
        <v>U1588A-22-CC</v>
      </c>
      <c r="D916" s="31">
        <v>201.12</v>
      </c>
      <c r="E916" s="29">
        <v>30</v>
      </c>
      <c r="F916" s="29">
        <v>37</v>
      </c>
      <c r="G916" s="24">
        <v>201.42000000000002</v>
      </c>
      <c r="H916" s="24">
        <v>201.49</v>
      </c>
      <c r="I916" s="24">
        <v>201.42</v>
      </c>
      <c r="J916" s="24">
        <v>201.49</v>
      </c>
      <c r="K916" s="18">
        <v>-2.8421709430404007E-14</v>
      </c>
      <c r="L916" s="18">
        <v>0</v>
      </c>
      <c r="T916" t="str">
        <v>U1588A-22</v>
      </c>
      <c r="U916" s="24">
        <v>1</v>
      </c>
      <c r="V916" s="24">
        <v>1</v>
      </c>
      <c r="W916" s="29">
        <v>193</v>
      </c>
      <c r="X916" s="24">
        <v>8.4199999999999875</v>
      </c>
      <c r="Y916" s="24">
        <v>8.4900000000000091</v>
      </c>
      <c r="Z916" s="24">
        <v>201.42</v>
      </c>
      <c r="AA916" s="24">
        <v>201.49</v>
      </c>
      <c r="AB916" s="24">
        <v>201.42</v>
      </c>
      <c r="AC916" s="24">
        <v>201.49</v>
      </c>
      <c r="AF916" s="24">
        <v>8.3859999999999992</v>
      </c>
      <c r="AG916" s="24">
        <v>209.80599999999998</v>
      </c>
      <c r="AH916" s="24">
        <v>209.876</v>
      </c>
      <c r="AI916" s="24">
        <v>209.80599999999998</v>
      </c>
      <c r="AJ916" s="24">
        <v>209.876</v>
      </c>
      <c r="AK916" s="38">
        <v>0</v>
      </c>
      <c r="AL916" s="38">
        <v>0</v>
      </c>
    </row>
    <row r="917" spans="1:38" x14ac:dyDescent="0.15">
      <c r="A917" t="str">
        <v>U1588C-35-3</v>
      </c>
      <c r="B917">
        <v>256.19</v>
      </c>
      <c r="C917" t="str">
        <v>U1588A-22-CC</v>
      </c>
      <c r="D917" s="31">
        <v>201.12</v>
      </c>
      <c r="E917" s="29">
        <v>30</v>
      </c>
      <c r="F917" s="29">
        <v>37</v>
      </c>
      <c r="G917" s="24">
        <v>201.42000000000002</v>
      </c>
      <c r="H917" s="24">
        <v>201.49</v>
      </c>
      <c r="I917" s="24">
        <v>201.42</v>
      </c>
      <c r="J917" s="24">
        <v>201.49</v>
      </c>
      <c r="K917" s="18">
        <v>-2.8421709430404007E-14</v>
      </c>
      <c r="L917" s="18">
        <v>0</v>
      </c>
      <c r="T917" t="str">
        <v>U1588A-22</v>
      </c>
      <c r="U917" s="24">
        <v>1</v>
      </c>
      <c r="V917" s="24">
        <v>1</v>
      </c>
      <c r="W917" s="29">
        <v>193</v>
      </c>
      <c r="X917" s="24">
        <v>8.4199999999999875</v>
      </c>
      <c r="Y917" s="24">
        <v>8.4900000000000091</v>
      </c>
      <c r="Z917" s="24">
        <v>201.42</v>
      </c>
      <c r="AA917" s="24">
        <v>201.49</v>
      </c>
      <c r="AB917" s="24">
        <v>201.42</v>
      </c>
      <c r="AC917" s="24">
        <v>201.49</v>
      </c>
      <c r="AF917" s="24">
        <v>8.3859999999999992</v>
      </c>
      <c r="AG917" s="24">
        <v>209.80599999999998</v>
      </c>
      <c r="AH917" s="24">
        <v>209.876</v>
      </c>
      <c r="AI917" s="24">
        <v>209.80599999999998</v>
      </c>
      <c r="AJ917" s="24">
        <v>209.876</v>
      </c>
      <c r="AK917" s="38">
        <v>0</v>
      </c>
      <c r="AL917" s="38">
        <v>0</v>
      </c>
    </row>
    <row r="918" spans="1:38" x14ac:dyDescent="0.15">
      <c r="A918" t="str">
        <v>U1588C-35-4</v>
      </c>
      <c r="B918">
        <v>257.69</v>
      </c>
      <c r="C918" t="str">
        <v>U1588A-22-CC</v>
      </c>
      <c r="D918" s="31">
        <v>201.12</v>
      </c>
      <c r="E918" s="29">
        <v>30</v>
      </c>
      <c r="F918" s="29">
        <v>37</v>
      </c>
      <c r="G918" s="24">
        <v>201.42000000000002</v>
      </c>
      <c r="H918" s="24">
        <v>201.49</v>
      </c>
      <c r="I918" s="24">
        <v>201.42</v>
      </c>
      <c r="J918" s="24">
        <v>201.49</v>
      </c>
      <c r="K918" s="18">
        <v>-2.8421709430404007E-14</v>
      </c>
      <c r="L918" s="18">
        <v>0</v>
      </c>
      <c r="T918" t="str">
        <v>U1588A-22</v>
      </c>
      <c r="U918" s="24">
        <v>1</v>
      </c>
      <c r="V918" s="24">
        <v>1</v>
      </c>
      <c r="W918" s="29">
        <v>193</v>
      </c>
      <c r="X918" s="24">
        <v>8.4199999999999875</v>
      </c>
      <c r="Y918" s="24">
        <v>8.4900000000000091</v>
      </c>
      <c r="Z918" s="24">
        <v>201.42</v>
      </c>
      <c r="AA918" s="24">
        <v>201.49</v>
      </c>
      <c r="AB918" s="24">
        <v>201.42</v>
      </c>
      <c r="AC918" s="24">
        <v>201.49</v>
      </c>
      <c r="AF918" s="24">
        <v>8.3859999999999992</v>
      </c>
      <c r="AG918" s="24">
        <v>209.80599999999998</v>
      </c>
      <c r="AH918" s="24">
        <v>209.876</v>
      </c>
      <c r="AI918" s="24">
        <v>209.80599999999998</v>
      </c>
      <c r="AJ918" s="24">
        <v>209.876</v>
      </c>
      <c r="AK918" s="38">
        <v>0</v>
      </c>
      <c r="AL918" s="38">
        <v>0</v>
      </c>
    </row>
    <row r="919" spans="1:38" x14ac:dyDescent="0.15">
      <c r="A919" t="str">
        <v>U1588C-35-5</v>
      </c>
      <c r="B919">
        <v>258.61</v>
      </c>
      <c r="C919" t="str">
        <v>U1588A-22-CC</v>
      </c>
      <c r="D919" s="31">
        <v>201.12</v>
      </c>
      <c r="E919" s="29">
        <v>30</v>
      </c>
      <c r="F919" s="29">
        <v>37</v>
      </c>
      <c r="G919" s="24">
        <v>201.42000000000002</v>
      </c>
      <c r="H919" s="24">
        <v>201.49</v>
      </c>
      <c r="I919" s="24">
        <v>201.42</v>
      </c>
      <c r="J919" s="24">
        <v>201.49</v>
      </c>
      <c r="K919" s="18">
        <v>-2.8421709430404007E-14</v>
      </c>
      <c r="L919" s="18">
        <v>0</v>
      </c>
      <c r="T919" t="str">
        <v>U1588A-22</v>
      </c>
      <c r="U919" s="24">
        <v>1</v>
      </c>
      <c r="V919" s="24">
        <v>1</v>
      </c>
      <c r="W919" s="29">
        <v>193</v>
      </c>
      <c r="X919" s="24">
        <v>8.4199999999999875</v>
      </c>
      <c r="Y919" s="24">
        <v>8.4900000000000091</v>
      </c>
      <c r="Z919" s="24">
        <v>201.42</v>
      </c>
      <c r="AA919" s="24">
        <v>201.49</v>
      </c>
      <c r="AB919" s="24">
        <v>201.42</v>
      </c>
      <c r="AC919" s="24">
        <v>201.49</v>
      </c>
      <c r="AF919" s="24">
        <v>8.3859999999999992</v>
      </c>
      <c r="AG919" s="24">
        <v>209.80599999999998</v>
      </c>
      <c r="AH919" s="24">
        <v>209.876</v>
      </c>
      <c r="AI919" s="24">
        <v>209.80599999999998</v>
      </c>
      <c r="AJ919" s="24">
        <v>209.876</v>
      </c>
      <c r="AK919" s="38">
        <v>0</v>
      </c>
      <c r="AL919" s="38">
        <v>0</v>
      </c>
    </row>
    <row r="920" spans="1:38" x14ac:dyDescent="0.15">
      <c r="A920" t="str">
        <v>U1588C-35-CC</v>
      </c>
      <c r="B920">
        <v>259.20999999999998</v>
      </c>
      <c r="C920" t="str">
        <v>U1588A-22-CC</v>
      </c>
      <c r="D920" s="31">
        <v>201.12</v>
      </c>
      <c r="E920" s="29">
        <v>30</v>
      </c>
      <c r="F920" s="29">
        <v>37</v>
      </c>
      <c r="G920" s="24">
        <v>201.42000000000002</v>
      </c>
      <c r="H920" s="24">
        <v>201.49</v>
      </c>
      <c r="I920" s="24">
        <v>201.42</v>
      </c>
      <c r="J920" s="24">
        <v>201.49</v>
      </c>
      <c r="K920" s="18">
        <v>-2.8421709430404007E-14</v>
      </c>
      <c r="L920" s="18">
        <v>0</v>
      </c>
      <c r="T920" t="str">
        <v>U1588A-22</v>
      </c>
      <c r="U920" s="24">
        <v>1</v>
      </c>
      <c r="V920" s="24">
        <v>1</v>
      </c>
      <c r="W920" s="29">
        <v>193</v>
      </c>
      <c r="X920" s="24">
        <v>8.4199999999999875</v>
      </c>
      <c r="Y920" s="24">
        <v>8.4900000000000091</v>
      </c>
      <c r="Z920" s="24">
        <v>201.42</v>
      </c>
      <c r="AA920" s="24">
        <v>201.49</v>
      </c>
      <c r="AB920" s="24">
        <v>201.42</v>
      </c>
      <c r="AC920" s="24">
        <v>201.49</v>
      </c>
      <c r="AF920" s="24">
        <v>8.3859999999999992</v>
      </c>
      <c r="AG920" s="24">
        <v>209.80599999999998</v>
      </c>
      <c r="AH920" s="24">
        <v>209.876</v>
      </c>
      <c r="AI920" s="24">
        <v>209.80599999999998</v>
      </c>
      <c r="AJ920" s="24">
        <v>209.876</v>
      </c>
      <c r="AK920" s="38">
        <v>0</v>
      </c>
      <c r="AL920" s="38">
        <v>0</v>
      </c>
    </row>
    <row r="921" spans="1:38" x14ac:dyDescent="0.15">
      <c r="A921" t="str">
        <v>U1588C-36-1</v>
      </c>
      <c r="B921">
        <v>258</v>
      </c>
      <c r="C921" t="str">
        <v>U1588A-22-CC</v>
      </c>
      <c r="D921" s="31">
        <v>201.12</v>
      </c>
      <c r="E921" s="29">
        <v>30</v>
      </c>
      <c r="F921" s="29">
        <v>37</v>
      </c>
      <c r="G921" s="24">
        <v>201.42000000000002</v>
      </c>
      <c r="H921" s="24">
        <v>201.49</v>
      </c>
      <c r="I921" s="24">
        <v>201.42</v>
      </c>
      <c r="J921" s="24">
        <v>201.49</v>
      </c>
      <c r="K921" s="18">
        <v>-2.8421709430404007E-14</v>
      </c>
      <c r="L921" s="18">
        <v>0</v>
      </c>
      <c r="T921" t="str">
        <v>U1588A-22</v>
      </c>
      <c r="U921" s="24">
        <v>1</v>
      </c>
      <c r="V921" s="24">
        <v>1</v>
      </c>
      <c r="W921" s="29">
        <v>193</v>
      </c>
      <c r="X921" s="24">
        <v>8.4199999999999875</v>
      </c>
      <c r="Y921" s="24">
        <v>8.4900000000000091</v>
      </c>
      <c r="Z921" s="24">
        <v>201.42</v>
      </c>
      <c r="AA921" s="24">
        <v>201.49</v>
      </c>
      <c r="AB921" s="24">
        <v>201.42</v>
      </c>
      <c r="AC921" s="24">
        <v>201.49</v>
      </c>
      <c r="AF921" s="24">
        <v>8.3859999999999992</v>
      </c>
      <c r="AG921" s="24">
        <v>209.80599999999998</v>
      </c>
      <c r="AH921" s="24">
        <v>209.876</v>
      </c>
      <c r="AI921" s="24">
        <v>209.80599999999998</v>
      </c>
      <c r="AJ921" s="24">
        <v>209.876</v>
      </c>
      <c r="AK921" s="38">
        <v>0</v>
      </c>
      <c r="AL921" s="38">
        <v>0</v>
      </c>
    </row>
    <row r="922" spans="1:38" x14ac:dyDescent="0.15">
      <c r="A922" t="str">
        <v>U1588C-36-2</v>
      </c>
      <c r="B922">
        <v>259.5</v>
      </c>
      <c r="C922" t="str">
        <v>U1588A-22-CC</v>
      </c>
      <c r="D922" s="31">
        <v>201.12</v>
      </c>
      <c r="E922" s="29">
        <v>30</v>
      </c>
      <c r="F922" s="29">
        <v>37</v>
      </c>
      <c r="G922" s="24">
        <v>201.42000000000002</v>
      </c>
      <c r="H922" s="24">
        <v>201.49</v>
      </c>
      <c r="I922" s="24">
        <v>201.42</v>
      </c>
      <c r="J922" s="24">
        <v>201.49</v>
      </c>
      <c r="K922" s="18">
        <v>-2.8421709430404007E-14</v>
      </c>
      <c r="L922" s="18">
        <v>0</v>
      </c>
      <c r="T922" t="str">
        <v>U1588A-22</v>
      </c>
      <c r="U922" s="24">
        <v>1</v>
      </c>
      <c r="V922" s="24">
        <v>1</v>
      </c>
      <c r="W922" s="29">
        <v>193</v>
      </c>
      <c r="X922" s="24">
        <v>8.4199999999999875</v>
      </c>
      <c r="Y922" s="24">
        <v>8.4900000000000091</v>
      </c>
      <c r="Z922" s="24">
        <v>201.42</v>
      </c>
      <c r="AA922" s="24">
        <v>201.49</v>
      </c>
      <c r="AB922" s="24">
        <v>201.42</v>
      </c>
      <c r="AC922" s="24">
        <v>201.49</v>
      </c>
      <c r="AF922" s="24">
        <v>8.3859999999999992</v>
      </c>
      <c r="AG922" s="24">
        <v>209.80599999999998</v>
      </c>
      <c r="AH922" s="24">
        <v>209.876</v>
      </c>
      <c r="AI922" s="24">
        <v>209.80599999999998</v>
      </c>
      <c r="AJ922" s="24">
        <v>209.876</v>
      </c>
      <c r="AK922" s="38">
        <v>0</v>
      </c>
      <c r="AL922" s="38">
        <v>0</v>
      </c>
    </row>
    <row r="923" spans="1:38" x14ac:dyDescent="0.15">
      <c r="A923" t="str">
        <v>U1588C-36-3</v>
      </c>
      <c r="B923">
        <v>260.99</v>
      </c>
      <c r="C923" t="str">
        <v>U1588A-22-CC</v>
      </c>
      <c r="D923" s="31">
        <v>201.12</v>
      </c>
      <c r="E923" s="29">
        <v>30</v>
      </c>
      <c r="F923" s="29">
        <v>37</v>
      </c>
      <c r="G923" s="24">
        <v>201.42000000000002</v>
      </c>
      <c r="H923" s="24">
        <v>201.49</v>
      </c>
      <c r="I923" s="24">
        <v>201.42</v>
      </c>
      <c r="J923" s="24">
        <v>201.49</v>
      </c>
      <c r="K923" s="18">
        <v>-2.8421709430404007E-14</v>
      </c>
      <c r="L923" s="18">
        <v>0</v>
      </c>
      <c r="T923" t="str">
        <v>U1588A-22</v>
      </c>
      <c r="U923" s="24">
        <v>1</v>
      </c>
      <c r="V923" s="24">
        <v>1</v>
      </c>
      <c r="W923" s="29">
        <v>193</v>
      </c>
      <c r="X923" s="24">
        <v>8.4199999999999875</v>
      </c>
      <c r="Y923" s="24">
        <v>8.4900000000000091</v>
      </c>
      <c r="Z923" s="24">
        <v>201.42</v>
      </c>
      <c r="AA923" s="24">
        <v>201.49</v>
      </c>
      <c r="AB923" s="24">
        <v>201.42</v>
      </c>
      <c r="AC923" s="24">
        <v>201.49</v>
      </c>
      <c r="AF923" s="24">
        <v>8.3859999999999992</v>
      </c>
      <c r="AG923" s="24">
        <v>209.80599999999998</v>
      </c>
      <c r="AH923" s="24">
        <v>209.876</v>
      </c>
      <c r="AI923" s="24">
        <v>209.80599999999998</v>
      </c>
      <c r="AJ923" s="24">
        <v>209.876</v>
      </c>
      <c r="AK923" s="38">
        <v>0</v>
      </c>
      <c r="AL923" s="38">
        <v>0</v>
      </c>
    </row>
    <row r="924" spans="1:38" x14ac:dyDescent="0.15">
      <c r="A924" t="str">
        <v>U1588C-36-4</v>
      </c>
      <c r="B924">
        <v>262.49</v>
      </c>
      <c r="C924" t="str">
        <v>U1588A-23-1</v>
      </c>
      <c r="D924" s="31">
        <v>202.7</v>
      </c>
      <c r="E924" s="29">
        <v>40</v>
      </c>
      <c r="F924" s="29">
        <v>40</v>
      </c>
      <c r="G924" s="24">
        <v>203.1</v>
      </c>
      <c r="H924" s="24">
        <v>203.1</v>
      </c>
      <c r="I924" s="24">
        <v>203.1</v>
      </c>
      <c r="J924" s="24">
        <v>203.1</v>
      </c>
      <c r="K924" s="18">
        <v>0</v>
      </c>
      <c r="L924" s="18">
        <v>0</v>
      </c>
      <c r="T924" t="str">
        <v>U1588A-23</v>
      </c>
      <c r="U924" s="24">
        <v>1</v>
      </c>
      <c r="V924" s="24">
        <v>1</v>
      </c>
      <c r="W924" s="29">
        <v>202.7</v>
      </c>
      <c r="X924" s="24">
        <v>0.40000000000000568</v>
      </c>
      <c r="Y924" s="24">
        <v>0.40000000000000568</v>
      </c>
      <c r="Z924" s="24">
        <v>203.1</v>
      </c>
      <c r="AA924" s="24">
        <v>203.1</v>
      </c>
      <c r="AB924" s="24">
        <v>203.1</v>
      </c>
      <c r="AC924" s="24">
        <v>203.1</v>
      </c>
      <c r="AF924" s="24">
        <v>7.7649999999999997</v>
      </c>
      <c r="AG924" s="24">
        <v>210.86499999999998</v>
      </c>
      <c r="AH924" s="24">
        <v>210.86499999999998</v>
      </c>
      <c r="AI924" s="24">
        <v>210.86499999999998</v>
      </c>
      <c r="AJ924" s="24">
        <v>210.86499999999998</v>
      </c>
      <c r="AK924" s="38">
        <v>0</v>
      </c>
      <c r="AL924" s="38">
        <v>0</v>
      </c>
    </row>
    <row r="925" spans="1:38" x14ac:dyDescent="0.15">
      <c r="A925" t="str">
        <v>U1588C-36-5</v>
      </c>
      <c r="B925">
        <v>263.77</v>
      </c>
      <c r="C925" t="str">
        <v>U1588A-23-2</v>
      </c>
      <c r="D925" s="31">
        <v>203.45</v>
      </c>
      <c r="E925" s="29">
        <v>20</v>
      </c>
      <c r="F925" s="29">
        <v>20</v>
      </c>
      <c r="G925" s="24">
        <v>203.64999999999998</v>
      </c>
      <c r="H925" s="24">
        <v>203.64999999999998</v>
      </c>
      <c r="I925" s="24">
        <v>203.65</v>
      </c>
      <c r="J925" s="24">
        <v>203.65</v>
      </c>
      <c r="K925" s="18">
        <v>2.8421709430404007E-14</v>
      </c>
      <c r="L925" s="18">
        <v>2.8421709430404007E-14</v>
      </c>
      <c r="T925" t="str">
        <v>U1588A-23</v>
      </c>
      <c r="U925" s="24">
        <v>1</v>
      </c>
      <c r="V925" s="24">
        <v>1</v>
      </c>
      <c r="W925" s="29">
        <v>202.7</v>
      </c>
      <c r="X925" s="24">
        <v>0.95000000000001705</v>
      </c>
      <c r="Y925" s="24">
        <v>0.95000000000001705</v>
      </c>
      <c r="Z925" s="24">
        <v>203.65</v>
      </c>
      <c r="AA925" s="24">
        <v>203.65</v>
      </c>
      <c r="AB925" s="24">
        <v>203.65</v>
      </c>
      <c r="AC925" s="24">
        <v>203.65</v>
      </c>
      <c r="AF925" s="24">
        <v>7.7649999999999997</v>
      </c>
      <c r="AG925" s="24">
        <v>211.41499999999999</v>
      </c>
      <c r="AH925" s="24">
        <v>211.41499999999999</v>
      </c>
      <c r="AI925" s="24">
        <v>211.41499999999999</v>
      </c>
      <c r="AJ925" s="24">
        <v>211.41499999999999</v>
      </c>
      <c r="AK925" s="38">
        <v>0</v>
      </c>
      <c r="AL925" s="38">
        <v>0</v>
      </c>
    </row>
    <row r="926" spans="1:38" x14ac:dyDescent="0.15">
      <c r="A926" t="str">
        <v>U1588C-36-CC</v>
      </c>
      <c r="B926">
        <v>264.37</v>
      </c>
      <c r="C926" t="str">
        <v>U1588A-23-2</v>
      </c>
      <c r="D926" s="31">
        <v>203.45</v>
      </c>
      <c r="E926" s="29">
        <v>20</v>
      </c>
      <c r="F926" s="29">
        <v>21</v>
      </c>
      <c r="G926" s="24">
        <v>203.64999999999998</v>
      </c>
      <c r="H926" s="24">
        <v>203.66</v>
      </c>
      <c r="I926" s="24">
        <v>203.65</v>
      </c>
      <c r="J926" s="24">
        <v>203.66</v>
      </c>
      <c r="K926" s="18">
        <v>2.8421709430404007E-14</v>
      </c>
      <c r="L926" s="18">
        <v>0</v>
      </c>
      <c r="T926" t="str">
        <v>U1588A-23</v>
      </c>
      <c r="U926" s="24">
        <v>1</v>
      </c>
      <c r="V926" s="24">
        <v>1</v>
      </c>
      <c r="W926" s="29">
        <v>202.7</v>
      </c>
      <c r="X926" s="24">
        <v>0.95000000000001705</v>
      </c>
      <c r="Y926" s="24">
        <v>0.96000000000000796</v>
      </c>
      <c r="Z926" s="24">
        <v>203.65</v>
      </c>
      <c r="AA926" s="24">
        <v>203.66</v>
      </c>
      <c r="AB926" s="24">
        <v>203.65</v>
      </c>
      <c r="AC926" s="24">
        <v>203.66</v>
      </c>
      <c r="AF926" s="24">
        <v>7.7649999999999997</v>
      </c>
      <c r="AG926" s="24">
        <v>211.41499999999999</v>
      </c>
      <c r="AH926" s="24">
        <v>211.42499999999998</v>
      </c>
      <c r="AI926" s="24">
        <v>211.41499999999999</v>
      </c>
      <c r="AJ926" s="24">
        <v>211.42499999999998</v>
      </c>
      <c r="AK926" s="38">
        <v>0</v>
      </c>
      <c r="AL926" s="38">
        <v>0</v>
      </c>
    </row>
    <row r="927" spans="1:38" x14ac:dyDescent="0.15">
      <c r="A927" t="str">
        <v>U1588C-37-1</v>
      </c>
      <c r="B927">
        <v>262.89999999999998</v>
      </c>
      <c r="C927" t="str">
        <v>U1588A-23-2</v>
      </c>
      <c r="D927" s="31">
        <v>203.45</v>
      </c>
      <c r="E927" s="29">
        <v>60</v>
      </c>
      <c r="F927" s="29">
        <v>60</v>
      </c>
      <c r="G927" s="24">
        <v>204.04999999999998</v>
      </c>
      <c r="H927" s="24">
        <v>204.04999999999998</v>
      </c>
      <c r="I927" s="24">
        <v>204.05</v>
      </c>
      <c r="J927" s="24">
        <v>204.05</v>
      </c>
      <c r="K927" s="18">
        <v>2.8421709430404007E-14</v>
      </c>
      <c r="L927" s="18">
        <v>2.8421709430404007E-14</v>
      </c>
      <c r="T927" t="str">
        <v>U1588A-23</v>
      </c>
      <c r="U927" s="24">
        <v>1</v>
      </c>
      <c r="V927" s="24">
        <v>1</v>
      </c>
      <c r="W927" s="29">
        <v>202.7</v>
      </c>
      <c r="X927" s="24">
        <v>1.3500000000000227</v>
      </c>
      <c r="Y927" s="24">
        <v>1.3500000000000227</v>
      </c>
      <c r="Z927" s="24">
        <v>204.05</v>
      </c>
      <c r="AA927" s="24">
        <v>204.05</v>
      </c>
      <c r="AB927" s="24">
        <v>204.05</v>
      </c>
      <c r="AC927" s="24">
        <v>204.05</v>
      </c>
      <c r="AF927" s="24">
        <v>7.7649999999999997</v>
      </c>
      <c r="AG927" s="24">
        <v>211.815</v>
      </c>
      <c r="AH927" s="24">
        <v>211.815</v>
      </c>
      <c r="AI927" s="24">
        <v>211.815</v>
      </c>
      <c r="AJ927" s="24">
        <v>211.815</v>
      </c>
      <c r="AK927" s="38">
        <v>0</v>
      </c>
      <c r="AL927" s="38">
        <v>0</v>
      </c>
    </row>
    <row r="928" spans="1:38" x14ac:dyDescent="0.15">
      <c r="A928" t="str">
        <v>U1588C-37-2</v>
      </c>
      <c r="B928">
        <v>264.39</v>
      </c>
      <c r="C928" t="str">
        <v>U1588A-23-3</v>
      </c>
      <c r="D928" s="31">
        <v>204.6</v>
      </c>
      <c r="E928" s="29">
        <v>60</v>
      </c>
      <c r="F928" s="29">
        <v>60</v>
      </c>
      <c r="G928" s="24">
        <v>205.2</v>
      </c>
      <c r="H928" s="24">
        <v>205.2</v>
      </c>
      <c r="I928" s="24">
        <v>205.2</v>
      </c>
      <c r="J928" s="24">
        <v>205.2</v>
      </c>
      <c r="K928" s="18">
        <v>0</v>
      </c>
      <c r="L928" s="18">
        <v>0</v>
      </c>
      <c r="T928" t="str">
        <v>U1588A-23</v>
      </c>
      <c r="U928" s="24">
        <v>1</v>
      </c>
      <c r="V928" s="24">
        <v>1</v>
      </c>
      <c r="W928" s="29">
        <v>202.7</v>
      </c>
      <c r="X928" s="24">
        <v>2.5</v>
      </c>
      <c r="Y928" s="24">
        <v>2.5</v>
      </c>
      <c r="Z928" s="24">
        <v>205.2</v>
      </c>
      <c r="AA928" s="24">
        <v>205.2</v>
      </c>
      <c r="AB928" s="24">
        <v>205.2</v>
      </c>
      <c r="AC928" s="24">
        <v>205.2</v>
      </c>
      <c r="AF928" s="24">
        <v>7.7649999999999997</v>
      </c>
      <c r="AG928" s="24">
        <v>212.96499999999997</v>
      </c>
      <c r="AH928" s="24">
        <v>212.96499999999997</v>
      </c>
      <c r="AI928" s="24">
        <v>212.96499999999997</v>
      </c>
      <c r="AJ928" s="24">
        <v>212.96499999999997</v>
      </c>
      <c r="AK928" s="38">
        <v>0</v>
      </c>
      <c r="AL928" s="38">
        <v>0</v>
      </c>
    </row>
    <row r="929" spans="1:38" x14ac:dyDescent="0.15">
      <c r="A929" t="str">
        <v>U1588C-37-3</v>
      </c>
      <c r="B929">
        <v>265.88</v>
      </c>
      <c r="C929" t="str">
        <v>U1588A-23-4</v>
      </c>
      <c r="D929" s="31">
        <v>205.56</v>
      </c>
      <c r="E929" s="29">
        <v>0</v>
      </c>
      <c r="F929" s="29">
        <v>0</v>
      </c>
      <c r="G929" s="24">
        <v>205.56</v>
      </c>
      <c r="H929" s="24">
        <v>205.56</v>
      </c>
      <c r="I929" s="24">
        <v>205.56</v>
      </c>
      <c r="J929" s="24">
        <v>205.56</v>
      </c>
      <c r="K929" s="18">
        <v>0</v>
      </c>
      <c r="L929" s="18">
        <v>0</v>
      </c>
      <c r="T929" t="str">
        <v>U1588A-23</v>
      </c>
      <c r="U929" s="24">
        <v>1</v>
      </c>
      <c r="V929" s="24">
        <v>1</v>
      </c>
      <c r="W929" s="29">
        <v>202.7</v>
      </c>
      <c r="X929" s="24">
        <v>2.8600000000000136</v>
      </c>
      <c r="Y929" s="24">
        <v>2.8600000000000136</v>
      </c>
      <c r="Z929" s="24">
        <v>205.56</v>
      </c>
      <c r="AA929" s="24">
        <v>205.56</v>
      </c>
      <c r="AB929" s="24">
        <v>205.56</v>
      </c>
      <c r="AC929" s="24">
        <v>205.56</v>
      </c>
      <c r="AF929" s="24">
        <v>7.7649999999999997</v>
      </c>
      <c r="AG929" s="24">
        <v>213.32499999999999</v>
      </c>
      <c r="AH929" s="24">
        <v>213.32499999999999</v>
      </c>
      <c r="AI929" s="24">
        <v>213.32499999999999</v>
      </c>
      <c r="AJ929" s="24">
        <v>213.32499999999999</v>
      </c>
      <c r="AK929" s="38">
        <v>0</v>
      </c>
      <c r="AL929" s="38">
        <v>0</v>
      </c>
    </row>
    <row r="930" spans="1:38" x14ac:dyDescent="0.15">
      <c r="A930" t="str">
        <v>U1588C-37-4</v>
      </c>
      <c r="B930">
        <v>267.38</v>
      </c>
      <c r="C930" t="str">
        <v>U1588A-23-4</v>
      </c>
      <c r="D930" s="31">
        <v>205.56</v>
      </c>
      <c r="E930" s="29">
        <v>60</v>
      </c>
      <c r="F930" s="29">
        <v>60</v>
      </c>
      <c r="G930" s="24">
        <v>206.16</v>
      </c>
      <c r="H930" s="24">
        <v>206.16</v>
      </c>
      <c r="I930" s="24">
        <v>206.16</v>
      </c>
      <c r="J930" s="24">
        <v>206.16</v>
      </c>
      <c r="K930" s="18">
        <v>0</v>
      </c>
      <c r="L930" s="18">
        <v>0</v>
      </c>
      <c r="T930" t="str">
        <v>U1588A-23</v>
      </c>
      <c r="U930" s="24">
        <v>1</v>
      </c>
      <c r="V930" s="24">
        <v>1</v>
      </c>
      <c r="W930" s="29">
        <v>202.7</v>
      </c>
      <c r="X930" s="24">
        <v>3.460000000000008</v>
      </c>
      <c r="Y930" s="24">
        <v>3.460000000000008</v>
      </c>
      <c r="Z930" s="24">
        <v>206.16</v>
      </c>
      <c r="AA930" s="24">
        <v>206.16</v>
      </c>
      <c r="AB930" s="24">
        <v>206.16</v>
      </c>
      <c r="AC930" s="24">
        <v>206.16</v>
      </c>
      <c r="AF930" s="24">
        <v>7.7649999999999997</v>
      </c>
      <c r="AG930" s="24">
        <v>213.92499999999998</v>
      </c>
      <c r="AH930" s="24">
        <v>213.92499999999998</v>
      </c>
      <c r="AI930" s="24">
        <v>213.92499999999998</v>
      </c>
      <c r="AJ930" s="24">
        <v>213.92499999999998</v>
      </c>
      <c r="AK930" s="38">
        <v>0</v>
      </c>
      <c r="AL930" s="38">
        <v>0</v>
      </c>
    </row>
    <row r="931" spans="1:38" x14ac:dyDescent="0.15">
      <c r="A931" t="str">
        <v>U1588C-37-5</v>
      </c>
      <c r="B931">
        <v>268.7</v>
      </c>
      <c r="C931" t="str">
        <v>U1588A-23-4</v>
      </c>
      <c r="D931" s="31">
        <v>205.56</v>
      </c>
      <c r="E931" s="29">
        <v>60</v>
      </c>
      <c r="F931" s="29">
        <v>61</v>
      </c>
      <c r="G931" s="24">
        <v>206.16</v>
      </c>
      <c r="H931" s="24">
        <v>206.17000000000002</v>
      </c>
      <c r="I931" s="24">
        <v>206.16</v>
      </c>
      <c r="J931" s="24">
        <v>206.17</v>
      </c>
      <c r="K931" s="18">
        <v>0</v>
      </c>
      <c r="L931" s="18">
        <v>-2.8421709430404007E-14</v>
      </c>
      <c r="T931" t="str">
        <v>U1588A-23</v>
      </c>
      <c r="U931" s="24">
        <v>1</v>
      </c>
      <c r="V931" s="24">
        <v>1</v>
      </c>
      <c r="W931" s="29">
        <v>202.7</v>
      </c>
      <c r="X931" s="24">
        <v>3.460000000000008</v>
      </c>
      <c r="Y931" s="24">
        <v>3.4699999999999989</v>
      </c>
      <c r="Z931" s="24">
        <v>206.16</v>
      </c>
      <c r="AA931" s="24">
        <v>206.17</v>
      </c>
      <c r="AB931" s="24">
        <v>206.16</v>
      </c>
      <c r="AC931" s="24">
        <v>206.17</v>
      </c>
      <c r="AF931" s="24">
        <v>7.7649999999999997</v>
      </c>
      <c r="AG931" s="24">
        <v>213.92499999999998</v>
      </c>
      <c r="AH931" s="24">
        <v>213.93499999999997</v>
      </c>
      <c r="AI931" s="24">
        <v>213.92499999999998</v>
      </c>
      <c r="AJ931" s="24">
        <v>213.93499999999997</v>
      </c>
      <c r="AK931" s="38">
        <v>0</v>
      </c>
      <c r="AL931" s="38">
        <v>0</v>
      </c>
    </row>
    <row r="932" spans="1:38" x14ac:dyDescent="0.15">
      <c r="A932" t="str">
        <v>U1588C-37-CC</v>
      </c>
      <c r="B932">
        <v>269.3</v>
      </c>
      <c r="C932" t="str">
        <v>U1588A-23-4</v>
      </c>
      <c r="D932" s="31">
        <v>205.56</v>
      </c>
      <c r="E932" s="29">
        <v>60</v>
      </c>
      <c r="F932" s="29">
        <v>61</v>
      </c>
      <c r="G932" s="24">
        <v>206.16</v>
      </c>
      <c r="H932" s="24">
        <v>206.17000000000002</v>
      </c>
      <c r="I932" s="24">
        <v>206.16</v>
      </c>
      <c r="J932" s="24">
        <v>206.17</v>
      </c>
      <c r="K932" s="18">
        <v>0</v>
      </c>
      <c r="L932" s="18">
        <v>-2.8421709430404007E-14</v>
      </c>
      <c r="T932" t="str">
        <v>U1588A-23</v>
      </c>
      <c r="U932" s="24">
        <v>1</v>
      </c>
      <c r="V932" s="24">
        <v>1</v>
      </c>
      <c r="W932" s="29">
        <v>202.7</v>
      </c>
      <c r="X932" s="24">
        <v>3.460000000000008</v>
      </c>
      <c r="Y932" s="24">
        <v>3.4699999999999989</v>
      </c>
      <c r="Z932" s="24">
        <v>206.16</v>
      </c>
      <c r="AA932" s="24">
        <v>206.17</v>
      </c>
      <c r="AB932" s="24">
        <v>206.16</v>
      </c>
      <c r="AC932" s="24">
        <v>206.17</v>
      </c>
      <c r="AF932" s="24">
        <v>7.7649999999999997</v>
      </c>
      <c r="AG932" s="24">
        <v>213.92499999999998</v>
      </c>
      <c r="AH932" s="24">
        <v>213.93499999999997</v>
      </c>
      <c r="AI932" s="24">
        <v>213.92499999999998</v>
      </c>
      <c r="AJ932" s="24">
        <v>213.93499999999997</v>
      </c>
      <c r="AK932" s="38">
        <v>0</v>
      </c>
      <c r="AL932" s="38">
        <v>0</v>
      </c>
    </row>
    <row r="933" spans="1:38" x14ac:dyDescent="0.15">
      <c r="A933" t="str">
        <v>U1588C-38-1</v>
      </c>
      <c r="B933">
        <v>267.7</v>
      </c>
      <c r="C933" t="str">
        <v>U1588A-23-4</v>
      </c>
      <c r="D933" s="31">
        <v>205.56</v>
      </c>
      <c r="E933" s="29">
        <v>60</v>
      </c>
      <c r="F933" s="29">
        <v>60</v>
      </c>
      <c r="G933" s="24">
        <v>206.16</v>
      </c>
      <c r="H933" s="24">
        <v>206.16</v>
      </c>
      <c r="I933" s="24">
        <v>206.16</v>
      </c>
      <c r="J933" s="24">
        <v>206.16</v>
      </c>
      <c r="K933" s="18">
        <v>0</v>
      </c>
      <c r="L933" s="18">
        <v>0</v>
      </c>
      <c r="T933" t="str">
        <v>U1588A-23</v>
      </c>
      <c r="U933" s="24">
        <v>1</v>
      </c>
      <c r="V933" s="24">
        <v>1</v>
      </c>
      <c r="W933" s="29">
        <v>202.7</v>
      </c>
      <c r="X933" s="24">
        <v>3.460000000000008</v>
      </c>
      <c r="Y933" s="24">
        <v>3.460000000000008</v>
      </c>
      <c r="Z933" s="24">
        <v>206.16</v>
      </c>
      <c r="AA933" s="24">
        <v>206.16</v>
      </c>
      <c r="AB933" s="24">
        <v>206.16</v>
      </c>
      <c r="AC933" s="24">
        <v>206.16</v>
      </c>
      <c r="AF933" s="24">
        <v>7.7649999999999997</v>
      </c>
      <c r="AG933" s="24">
        <v>213.92499999999998</v>
      </c>
      <c r="AH933" s="24">
        <v>213.92499999999998</v>
      </c>
      <c r="AI933" s="24">
        <v>213.92499999999998</v>
      </c>
      <c r="AJ933" s="24">
        <v>213.92499999999998</v>
      </c>
      <c r="AK933" s="38">
        <v>0</v>
      </c>
      <c r="AL933" s="38">
        <v>0</v>
      </c>
    </row>
    <row r="934" spans="1:38" x14ac:dyDescent="0.15">
      <c r="A934" t="str">
        <v>U1588C-38-2</v>
      </c>
      <c r="B934">
        <v>269.2</v>
      </c>
      <c r="C934" t="str">
        <v>U1588A-23-4</v>
      </c>
      <c r="D934" s="31">
        <v>205.56</v>
      </c>
      <c r="E934" s="29">
        <v>77</v>
      </c>
      <c r="F934" s="29">
        <v>79</v>
      </c>
      <c r="G934" s="24">
        <v>206.33</v>
      </c>
      <c r="H934" s="24">
        <v>206.35</v>
      </c>
      <c r="I934" s="24">
        <v>206.33</v>
      </c>
      <c r="J934" s="24">
        <v>206.35</v>
      </c>
      <c r="K934" s="18">
        <v>0</v>
      </c>
      <c r="L934" s="18">
        <v>0</v>
      </c>
      <c r="T934" t="str">
        <v>U1588A-23</v>
      </c>
      <c r="U934" s="24">
        <v>1</v>
      </c>
      <c r="V934" s="24">
        <v>1</v>
      </c>
      <c r="W934" s="29">
        <v>202.7</v>
      </c>
      <c r="X934" s="24">
        <v>3.6300000000000239</v>
      </c>
      <c r="Y934" s="24">
        <v>3.6500000000000057</v>
      </c>
      <c r="Z934" s="24">
        <v>206.33</v>
      </c>
      <c r="AA934" s="24">
        <v>206.35</v>
      </c>
      <c r="AB934" s="24">
        <v>206.33</v>
      </c>
      <c r="AC934" s="24">
        <v>206.35</v>
      </c>
      <c r="AF934" s="24">
        <v>7.7649999999999997</v>
      </c>
      <c r="AG934" s="24">
        <v>214.095</v>
      </c>
      <c r="AH934" s="24">
        <v>214.11499999999998</v>
      </c>
      <c r="AI934" s="24">
        <v>214.095</v>
      </c>
      <c r="AJ934" s="24">
        <v>214.11499999999998</v>
      </c>
      <c r="AK934" s="38">
        <v>0</v>
      </c>
      <c r="AL934" s="38">
        <v>0</v>
      </c>
    </row>
    <row r="935" spans="1:38" x14ac:dyDescent="0.15">
      <c r="A935" t="str">
        <v>U1588C-38-3</v>
      </c>
      <c r="B935">
        <v>270.7</v>
      </c>
      <c r="C935" t="str">
        <v>U1588A-23-4</v>
      </c>
      <c r="D935" s="31">
        <v>205.56</v>
      </c>
      <c r="E935" s="29">
        <v>99</v>
      </c>
      <c r="F935" s="29">
        <v>101</v>
      </c>
      <c r="G935" s="24">
        <v>206.55</v>
      </c>
      <c r="H935" s="24">
        <v>206.57</v>
      </c>
      <c r="I935" s="24">
        <v>206.55</v>
      </c>
      <c r="J935" s="24">
        <v>206.57</v>
      </c>
      <c r="K935" s="18">
        <v>0</v>
      </c>
      <c r="L935" s="18">
        <v>0</v>
      </c>
      <c r="T935" t="str">
        <v>U1588A-23</v>
      </c>
      <c r="U935" s="24">
        <v>1</v>
      </c>
      <c r="V935" s="24">
        <v>1</v>
      </c>
      <c r="W935" s="29">
        <v>202.7</v>
      </c>
      <c r="X935" s="24">
        <v>3.8500000000000227</v>
      </c>
      <c r="Y935" s="24">
        <v>3.8700000000000045</v>
      </c>
      <c r="Z935" s="24">
        <v>206.55</v>
      </c>
      <c r="AA935" s="24">
        <v>206.57</v>
      </c>
      <c r="AB935" s="24">
        <v>206.55</v>
      </c>
      <c r="AC935" s="24">
        <v>206.57</v>
      </c>
      <c r="AF935" s="24">
        <v>7.7649999999999997</v>
      </c>
      <c r="AG935" s="24">
        <v>214.315</v>
      </c>
      <c r="AH935" s="24">
        <v>214.33499999999998</v>
      </c>
      <c r="AI935" s="24">
        <v>214.315</v>
      </c>
      <c r="AJ935" s="24">
        <v>214.33499999999998</v>
      </c>
      <c r="AK935" s="38">
        <v>0</v>
      </c>
      <c r="AL935" s="38">
        <v>0</v>
      </c>
    </row>
    <row r="936" spans="1:38" x14ac:dyDescent="0.15">
      <c r="A936" t="str">
        <v>U1588C-38-4</v>
      </c>
      <c r="B936">
        <v>272.2</v>
      </c>
      <c r="C936" t="str">
        <v>U1588A-23-5</v>
      </c>
      <c r="D936" s="31">
        <v>207.01</v>
      </c>
      <c r="E936" s="29">
        <v>60</v>
      </c>
      <c r="F936" s="29">
        <v>60</v>
      </c>
      <c r="G936" s="24">
        <v>207.60999999999999</v>
      </c>
      <c r="H936" s="24">
        <v>207.60999999999999</v>
      </c>
      <c r="I936" s="24">
        <v>207.61</v>
      </c>
      <c r="J936" s="24">
        <v>207.61</v>
      </c>
      <c r="K936" s="18">
        <v>2.8421709430404007E-14</v>
      </c>
      <c r="L936" s="18">
        <v>2.8421709430404007E-14</v>
      </c>
      <c r="T936" t="str">
        <v>U1588A-23</v>
      </c>
      <c r="U936" s="24">
        <v>1</v>
      </c>
      <c r="V936" s="24">
        <v>1</v>
      </c>
      <c r="W936" s="29">
        <v>202.7</v>
      </c>
      <c r="X936" s="24">
        <v>4.910000000000025</v>
      </c>
      <c r="Y936" s="24">
        <v>4.910000000000025</v>
      </c>
      <c r="Z936" s="24">
        <v>207.61</v>
      </c>
      <c r="AA936" s="24">
        <v>207.61</v>
      </c>
      <c r="AB936" s="24">
        <v>207.61</v>
      </c>
      <c r="AC936" s="24">
        <v>207.61</v>
      </c>
      <c r="AF936" s="24">
        <v>7.7649999999999997</v>
      </c>
      <c r="AG936" s="24">
        <v>215.375</v>
      </c>
      <c r="AH936" s="24">
        <v>215.375</v>
      </c>
      <c r="AI936" s="24">
        <v>215.375</v>
      </c>
      <c r="AJ936" s="24">
        <v>215.375</v>
      </c>
      <c r="AK936" s="38">
        <v>0</v>
      </c>
      <c r="AL936" s="38">
        <v>0</v>
      </c>
    </row>
    <row r="937" spans="1:38" x14ac:dyDescent="0.15">
      <c r="A937" t="str">
        <v>U1588C-38-CC</v>
      </c>
      <c r="B937">
        <v>273.68</v>
      </c>
      <c r="C937" t="str">
        <v>U1588A-23-6</v>
      </c>
      <c r="D937" s="31">
        <v>208.07</v>
      </c>
      <c r="E937" s="29">
        <v>60</v>
      </c>
      <c r="F937" s="29">
        <v>60</v>
      </c>
      <c r="G937" s="24">
        <v>208.67</v>
      </c>
      <c r="H937" s="24">
        <v>208.67</v>
      </c>
      <c r="I937" s="24">
        <v>208.67</v>
      </c>
      <c r="J937" s="24">
        <v>208.67</v>
      </c>
      <c r="K937" s="18">
        <v>0</v>
      </c>
      <c r="L937" s="18">
        <v>0</v>
      </c>
      <c r="T937" t="str">
        <v>U1588A-23</v>
      </c>
      <c r="U937" s="24">
        <v>1</v>
      </c>
      <c r="V937" s="24">
        <v>1</v>
      </c>
      <c r="W937" s="29">
        <v>202.7</v>
      </c>
      <c r="X937" s="24">
        <v>5.9699999999999989</v>
      </c>
      <c r="Y937" s="24">
        <v>5.9699999999999989</v>
      </c>
      <c r="Z937" s="24">
        <v>208.67</v>
      </c>
      <c r="AA937" s="24">
        <v>208.67</v>
      </c>
      <c r="AB937" s="24">
        <v>208.67</v>
      </c>
      <c r="AC937" s="24">
        <v>208.67</v>
      </c>
      <c r="AF937" s="24">
        <v>7.7649999999999997</v>
      </c>
      <c r="AG937" s="24">
        <v>216.43499999999997</v>
      </c>
      <c r="AH937" s="24">
        <v>216.43499999999997</v>
      </c>
      <c r="AI937" s="24">
        <v>216.43499999999997</v>
      </c>
      <c r="AJ937" s="24">
        <v>216.43499999999997</v>
      </c>
      <c r="AK937" s="38">
        <v>0</v>
      </c>
      <c r="AL937" s="38">
        <v>0</v>
      </c>
    </row>
    <row r="938" spans="1:38" x14ac:dyDescent="0.15">
      <c r="A938" t="str">
        <v>U1588C-39-1</v>
      </c>
      <c r="B938">
        <v>272.60000000000002</v>
      </c>
      <c r="C938" t="str">
        <v>U1588A-23-6</v>
      </c>
      <c r="D938" s="31">
        <v>208.07</v>
      </c>
      <c r="E938" s="29">
        <v>108</v>
      </c>
      <c r="F938" s="29">
        <v>118</v>
      </c>
      <c r="G938" s="24">
        <v>209.15</v>
      </c>
      <c r="H938" s="24">
        <v>209.25</v>
      </c>
      <c r="I938" s="24">
        <v>209.15</v>
      </c>
      <c r="J938" s="24">
        <v>209.2</v>
      </c>
      <c r="K938" s="18">
        <v>0</v>
      </c>
      <c r="L938" s="18">
        <v>-5.0000000000011369E-2</v>
      </c>
      <c r="T938" t="str">
        <v>U1588A-23</v>
      </c>
      <c r="U938" s="24">
        <v>1</v>
      </c>
      <c r="V938" s="24">
        <v>1</v>
      </c>
      <c r="W938" s="29">
        <v>202.7</v>
      </c>
      <c r="X938" s="24">
        <v>6.4500000000000171</v>
      </c>
      <c r="Y938" s="24">
        <v>6.5</v>
      </c>
      <c r="Z938" s="24">
        <v>209.15</v>
      </c>
      <c r="AA938" s="24">
        <v>209.2</v>
      </c>
      <c r="AB938" s="24">
        <v>209.15</v>
      </c>
      <c r="AC938" s="24">
        <v>209.2</v>
      </c>
      <c r="AF938" s="24">
        <v>7.7649999999999997</v>
      </c>
      <c r="AG938" s="24">
        <v>216.91499999999999</v>
      </c>
      <c r="AH938" s="24">
        <v>216.96499999999997</v>
      </c>
      <c r="AI938" s="24">
        <v>216.91499999999999</v>
      </c>
      <c r="AJ938" s="24">
        <v>216.96499999999997</v>
      </c>
      <c r="AK938" s="38">
        <v>0</v>
      </c>
      <c r="AL938" s="38">
        <v>0</v>
      </c>
    </row>
    <row r="939" spans="1:38" x14ac:dyDescent="0.15">
      <c r="A939" t="str">
        <v>U1588C-39-2</v>
      </c>
      <c r="B939">
        <v>274.10000000000002</v>
      </c>
      <c r="C939" t="str">
        <v>U1588A-23-6</v>
      </c>
      <c r="D939" s="31">
        <v>208.07</v>
      </c>
      <c r="E939" s="29">
        <v>108</v>
      </c>
      <c r="F939" s="29">
        <v>118</v>
      </c>
      <c r="G939" s="24">
        <v>209.15</v>
      </c>
      <c r="H939" s="24">
        <v>209.25</v>
      </c>
      <c r="I939" s="24">
        <v>209.15</v>
      </c>
      <c r="J939" s="24">
        <v>209.2</v>
      </c>
      <c r="K939" s="18">
        <v>0</v>
      </c>
      <c r="L939" s="18">
        <v>-5.0000000000011369E-2</v>
      </c>
      <c r="T939" t="str">
        <v>U1588A-23</v>
      </c>
      <c r="U939" s="24">
        <v>1</v>
      </c>
      <c r="V939" s="24">
        <v>1</v>
      </c>
      <c r="W939" s="29">
        <v>202.7</v>
      </c>
      <c r="X939" s="24">
        <v>6.4500000000000171</v>
      </c>
      <c r="Y939" s="24">
        <v>6.5</v>
      </c>
      <c r="Z939" s="24">
        <v>209.15</v>
      </c>
      <c r="AA939" s="24">
        <v>209.2</v>
      </c>
      <c r="AB939" s="24">
        <v>209.15</v>
      </c>
      <c r="AC939" s="24">
        <v>209.2</v>
      </c>
      <c r="AF939" s="24">
        <v>7.7649999999999997</v>
      </c>
      <c r="AG939" s="24">
        <v>216.91499999999999</v>
      </c>
      <c r="AH939" s="24">
        <v>216.96499999999997</v>
      </c>
      <c r="AI939" s="24">
        <v>216.91499999999999</v>
      </c>
      <c r="AJ939" s="24">
        <v>216.96499999999997</v>
      </c>
      <c r="AK939" s="38">
        <v>0</v>
      </c>
      <c r="AL939" s="38">
        <v>0</v>
      </c>
    </row>
    <row r="940" spans="1:38" x14ac:dyDescent="0.15">
      <c r="A940" t="str">
        <v>U1588C-39-3</v>
      </c>
      <c r="B940">
        <v>275.58999999999997</v>
      </c>
      <c r="C940" t="str">
        <v>U1588A-23-6</v>
      </c>
      <c r="D940" s="31">
        <v>208.07</v>
      </c>
      <c r="E940" s="29">
        <v>108</v>
      </c>
      <c r="F940" s="29">
        <v>118</v>
      </c>
      <c r="G940" s="24">
        <v>209.15</v>
      </c>
      <c r="H940" s="24">
        <v>209.25</v>
      </c>
      <c r="I940" s="24">
        <v>209.15</v>
      </c>
      <c r="J940" s="24">
        <v>209.2</v>
      </c>
      <c r="K940" s="18">
        <v>0</v>
      </c>
      <c r="L940" s="18">
        <v>-5.0000000000011369E-2</v>
      </c>
      <c r="T940" t="str">
        <v>U1588A-23</v>
      </c>
      <c r="U940" s="24">
        <v>1</v>
      </c>
      <c r="V940" s="24">
        <v>1</v>
      </c>
      <c r="W940" s="29">
        <v>202.7</v>
      </c>
      <c r="X940" s="24">
        <v>6.4500000000000171</v>
      </c>
      <c r="Y940" s="24">
        <v>6.5</v>
      </c>
      <c r="Z940" s="24">
        <v>209.15</v>
      </c>
      <c r="AA940" s="24">
        <v>209.2</v>
      </c>
      <c r="AB940" s="24">
        <v>209.15</v>
      </c>
      <c r="AC940" s="24">
        <v>209.2</v>
      </c>
      <c r="AF940" s="24">
        <v>7.7649999999999997</v>
      </c>
      <c r="AG940" s="24">
        <v>216.91499999999999</v>
      </c>
      <c r="AH940" s="24">
        <v>216.96499999999997</v>
      </c>
      <c r="AI940" s="24">
        <v>216.91499999999999</v>
      </c>
      <c r="AJ940" s="24">
        <v>216.96499999999997</v>
      </c>
      <c r="AK940" s="38">
        <v>0</v>
      </c>
      <c r="AL940" s="38">
        <v>0</v>
      </c>
    </row>
    <row r="941" spans="1:38" x14ac:dyDescent="0.15">
      <c r="A941" t="str">
        <v>U1588C-39-4</v>
      </c>
      <c r="B941">
        <v>277.08999999999997</v>
      </c>
      <c r="C941" t="str">
        <v>U1588A-23-6</v>
      </c>
      <c r="D941" s="31">
        <v>208.07</v>
      </c>
      <c r="E941" s="29">
        <v>108</v>
      </c>
      <c r="F941" s="29">
        <v>118</v>
      </c>
      <c r="G941" s="24">
        <v>209.15</v>
      </c>
      <c r="H941" s="24">
        <v>209.25</v>
      </c>
      <c r="I941" s="24">
        <v>209.15</v>
      </c>
      <c r="J941" s="24">
        <v>209.2</v>
      </c>
      <c r="K941" s="18">
        <v>0</v>
      </c>
      <c r="L941" s="18">
        <v>-5.0000000000011369E-2</v>
      </c>
      <c r="T941" t="str">
        <v>U1588A-23</v>
      </c>
      <c r="U941" s="24">
        <v>1</v>
      </c>
      <c r="V941" s="24">
        <v>1</v>
      </c>
      <c r="W941" s="29">
        <v>202.7</v>
      </c>
      <c r="X941" s="24">
        <v>6.4500000000000171</v>
      </c>
      <c r="Y941" s="24">
        <v>6.5</v>
      </c>
      <c r="Z941" s="24">
        <v>209.15</v>
      </c>
      <c r="AA941" s="24">
        <v>209.2</v>
      </c>
      <c r="AB941" s="24">
        <v>209.15</v>
      </c>
      <c r="AC941" s="24">
        <v>209.2</v>
      </c>
      <c r="AF941" s="24">
        <v>7.7649999999999997</v>
      </c>
      <c r="AG941" s="24">
        <v>216.91499999999999</v>
      </c>
      <c r="AH941" s="24">
        <v>216.96499999999997</v>
      </c>
      <c r="AI941" s="24">
        <v>216.91499999999999</v>
      </c>
      <c r="AJ941" s="24">
        <v>216.96499999999997</v>
      </c>
      <c r="AK941" s="38">
        <v>0</v>
      </c>
      <c r="AL941" s="38">
        <v>0</v>
      </c>
    </row>
    <row r="942" spans="1:38" x14ac:dyDescent="0.15">
      <c r="A942" t="str">
        <v>U1588C-39-5</v>
      </c>
      <c r="B942">
        <v>278.60000000000002</v>
      </c>
      <c r="C942" t="str">
        <v>U1588A-23-6</v>
      </c>
      <c r="D942" s="31">
        <v>208.07</v>
      </c>
      <c r="E942" s="29">
        <v>108</v>
      </c>
      <c r="F942" s="29">
        <v>118</v>
      </c>
      <c r="G942" s="24">
        <v>209.15</v>
      </c>
      <c r="H942" s="24">
        <v>209.25</v>
      </c>
      <c r="I942" s="24">
        <v>209.15</v>
      </c>
      <c r="J942" s="24">
        <v>209.2</v>
      </c>
      <c r="K942" s="18">
        <v>0</v>
      </c>
      <c r="L942" s="18">
        <v>-5.0000000000011369E-2</v>
      </c>
      <c r="T942" t="str">
        <v>U1588A-23</v>
      </c>
      <c r="U942" s="24">
        <v>1</v>
      </c>
      <c r="V942" s="24">
        <v>1</v>
      </c>
      <c r="W942" s="29">
        <v>202.7</v>
      </c>
      <c r="X942" s="24">
        <v>6.4500000000000171</v>
      </c>
      <c r="Y942" s="24">
        <v>6.5</v>
      </c>
      <c r="Z942" s="24">
        <v>209.15</v>
      </c>
      <c r="AA942" s="24">
        <v>209.2</v>
      </c>
      <c r="AB942" s="24">
        <v>209.15</v>
      </c>
      <c r="AC942" s="24">
        <v>209.2</v>
      </c>
      <c r="AF942" s="24">
        <v>7.7649999999999997</v>
      </c>
      <c r="AG942" s="24">
        <v>216.91499999999999</v>
      </c>
      <c r="AH942" s="24">
        <v>216.96499999999997</v>
      </c>
      <c r="AI942" s="24">
        <v>216.91499999999999</v>
      </c>
      <c r="AJ942" s="24">
        <v>216.96499999999997</v>
      </c>
      <c r="AK942" s="38">
        <v>0</v>
      </c>
      <c r="AL942" s="38">
        <v>0</v>
      </c>
    </row>
    <row r="943" spans="1:38" x14ac:dyDescent="0.15">
      <c r="A943" t="str">
        <v>U1588C-39-6</v>
      </c>
      <c r="B943">
        <v>279.52999999999997</v>
      </c>
      <c r="C943" t="str">
        <v>U1588A-23-6</v>
      </c>
      <c r="D943" s="31">
        <v>208.07</v>
      </c>
      <c r="E943" s="29">
        <v>108</v>
      </c>
      <c r="F943" s="29">
        <v>118</v>
      </c>
      <c r="G943" s="24">
        <v>209.15</v>
      </c>
      <c r="H943" s="24">
        <v>209.25</v>
      </c>
      <c r="I943" s="24">
        <v>209.15</v>
      </c>
      <c r="J943" s="24">
        <v>209.2</v>
      </c>
      <c r="K943" s="18">
        <v>0</v>
      </c>
      <c r="L943" s="18">
        <v>-5.0000000000011369E-2</v>
      </c>
      <c r="T943" t="str">
        <v>U1588A-23</v>
      </c>
      <c r="U943" s="24">
        <v>1</v>
      </c>
      <c r="V943" s="24">
        <v>1</v>
      </c>
      <c r="W943" s="29">
        <v>202.7</v>
      </c>
      <c r="X943" s="24">
        <v>6.4500000000000171</v>
      </c>
      <c r="Y943" s="24">
        <v>6.5</v>
      </c>
      <c r="Z943" s="24">
        <v>209.15</v>
      </c>
      <c r="AA943" s="24">
        <v>209.2</v>
      </c>
      <c r="AB943" s="24">
        <v>209.15</v>
      </c>
      <c r="AC943" s="24">
        <v>209.2</v>
      </c>
      <c r="AF943" s="24">
        <v>7.7649999999999997</v>
      </c>
      <c r="AG943" s="24">
        <v>216.91499999999999</v>
      </c>
      <c r="AH943" s="24">
        <v>216.96499999999997</v>
      </c>
      <c r="AI943" s="24">
        <v>216.91499999999999</v>
      </c>
      <c r="AJ943" s="24">
        <v>216.96499999999997</v>
      </c>
      <c r="AK943" s="38">
        <v>0</v>
      </c>
      <c r="AL943" s="38">
        <v>0</v>
      </c>
    </row>
    <row r="944" spans="1:38" x14ac:dyDescent="0.15">
      <c r="A944" t="str">
        <v>U1588C-39-CC</v>
      </c>
      <c r="B944">
        <v>280.14</v>
      </c>
      <c r="C944" t="str">
        <v>U1588A-23-6</v>
      </c>
      <c r="D944" s="31">
        <v>208.07</v>
      </c>
      <c r="E944" s="29">
        <v>108</v>
      </c>
      <c r="F944" s="29">
        <v>118</v>
      </c>
      <c r="G944" s="24">
        <v>209.15</v>
      </c>
      <c r="H944" s="24">
        <v>209.25</v>
      </c>
      <c r="I944" s="24">
        <v>209.15</v>
      </c>
      <c r="J944" s="24">
        <v>209.25</v>
      </c>
      <c r="K944" s="18">
        <v>0</v>
      </c>
      <c r="L944" s="18">
        <v>0</v>
      </c>
      <c r="T944" t="str">
        <v>U1588A-23</v>
      </c>
      <c r="U944" s="24">
        <v>1</v>
      </c>
      <c r="V944" s="24">
        <v>1</v>
      </c>
      <c r="W944" s="29">
        <v>202.7</v>
      </c>
      <c r="X944" s="24">
        <v>6.4500000000000171</v>
      </c>
      <c r="Y944" s="24">
        <v>6.5500000000000114</v>
      </c>
      <c r="Z944" s="24">
        <v>209.15</v>
      </c>
      <c r="AA944" s="24">
        <v>209.25</v>
      </c>
      <c r="AB944" s="24">
        <v>209.15</v>
      </c>
      <c r="AC944" s="24">
        <v>209.25</v>
      </c>
      <c r="AF944" s="24">
        <v>7.7649999999999997</v>
      </c>
      <c r="AG944" s="24">
        <v>216.91499999999999</v>
      </c>
      <c r="AH944" s="24">
        <v>217.01499999999999</v>
      </c>
      <c r="AI944" s="24">
        <v>216.91499999999999</v>
      </c>
      <c r="AJ944" s="24">
        <v>217.01499999999999</v>
      </c>
      <c r="AK944" s="38">
        <v>0</v>
      </c>
      <c r="AL944" s="38">
        <v>0</v>
      </c>
    </row>
    <row r="945" spans="1:38" x14ac:dyDescent="0.15">
      <c r="A945" t="str">
        <v>U1588C-40-1</v>
      </c>
      <c r="B945">
        <v>278.60000000000002</v>
      </c>
      <c r="C945" t="str">
        <v>U1588A-23-6</v>
      </c>
      <c r="D945" s="31">
        <v>208.07</v>
      </c>
      <c r="E945" s="29">
        <v>108</v>
      </c>
      <c r="F945" s="29">
        <v>118</v>
      </c>
      <c r="G945" s="24">
        <v>209.15</v>
      </c>
      <c r="H945" s="24">
        <v>209.25</v>
      </c>
      <c r="I945" s="24">
        <v>209.15</v>
      </c>
      <c r="J945" s="24">
        <v>209.2</v>
      </c>
      <c r="K945" s="18">
        <v>0</v>
      </c>
      <c r="L945" s="18">
        <v>-5.0000000000011369E-2</v>
      </c>
      <c r="T945" t="str">
        <v>U1588A-23</v>
      </c>
      <c r="U945" s="24">
        <v>1</v>
      </c>
      <c r="V945" s="24">
        <v>1</v>
      </c>
      <c r="W945" s="29">
        <v>202.7</v>
      </c>
      <c r="X945" s="24">
        <v>6.4500000000000171</v>
      </c>
      <c r="Y945" s="24">
        <v>6.5</v>
      </c>
      <c r="Z945" s="24">
        <v>209.15</v>
      </c>
      <c r="AA945" s="24">
        <v>209.2</v>
      </c>
      <c r="AB945" s="24">
        <v>209.15</v>
      </c>
      <c r="AC945" s="24">
        <v>209.2</v>
      </c>
      <c r="AF945" s="24">
        <v>7.7649999999999997</v>
      </c>
      <c r="AG945" s="24">
        <v>216.91499999999999</v>
      </c>
      <c r="AH945" s="24">
        <v>216.96499999999997</v>
      </c>
      <c r="AI945" s="24">
        <v>216.91499999999999</v>
      </c>
      <c r="AJ945" s="24">
        <v>216.96499999999997</v>
      </c>
      <c r="AK945" s="38">
        <v>0</v>
      </c>
      <c r="AL945" s="38">
        <v>0</v>
      </c>
    </row>
    <row r="946" spans="1:38" x14ac:dyDescent="0.15">
      <c r="A946" t="str">
        <v>U1588C-40-2</v>
      </c>
      <c r="B946">
        <v>280.10000000000002</v>
      </c>
      <c r="C946" t="str">
        <v>U1588A-23-6</v>
      </c>
      <c r="D946" s="31">
        <v>208.07</v>
      </c>
      <c r="E946" s="29">
        <v>108</v>
      </c>
      <c r="F946" s="29">
        <v>118</v>
      </c>
      <c r="G946" s="24">
        <v>209.15</v>
      </c>
      <c r="H946" s="24">
        <v>209.25</v>
      </c>
      <c r="I946" s="24">
        <v>209.15</v>
      </c>
      <c r="J946" s="24">
        <v>209.2</v>
      </c>
      <c r="K946" s="18">
        <v>0</v>
      </c>
      <c r="L946" s="18">
        <v>-5.0000000000011369E-2</v>
      </c>
      <c r="T946" t="str">
        <v>U1588A-23</v>
      </c>
      <c r="U946" s="24">
        <v>1</v>
      </c>
      <c r="V946" s="24">
        <v>1</v>
      </c>
      <c r="W946" s="29">
        <v>202.7</v>
      </c>
      <c r="X946" s="24">
        <v>6.4500000000000171</v>
      </c>
      <c r="Y946" s="24">
        <v>6.5</v>
      </c>
      <c r="Z946" s="24">
        <v>209.15</v>
      </c>
      <c r="AA946" s="24">
        <v>209.2</v>
      </c>
      <c r="AB946" s="24">
        <v>209.15</v>
      </c>
      <c r="AC946" s="24">
        <v>209.2</v>
      </c>
      <c r="AF946" s="24">
        <v>7.7649999999999997</v>
      </c>
      <c r="AG946" s="24">
        <v>216.91499999999999</v>
      </c>
      <c r="AH946" s="24">
        <v>216.96499999999997</v>
      </c>
      <c r="AI946" s="24">
        <v>216.91499999999999</v>
      </c>
      <c r="AJ946" s="24">
        <v>216.96499999999997</v>
      </c>
      <c r="AK946" s="38">
        <v>0</v>
      </c>
      <c r="AL946" s="38">
        <v>0</v>
      </c>
    </row>
    <row r="947" spans="1:38" x14ac:dyDescent="0.15">
      <c r="A947" t="str">
        <v>U1588C-40-3</v>
      </c>
      <c r="B947">
        <v>281.60000000000002</v>
      </c>
      <c r="C947" t="str">
        <v>U1588A-23-6</v>
      </c>
      <c r="D947" s="31">
        <v>208.07</v>
      </c>
      <c r="E947" s="29">
        <v>108</v>
      </c>
      <c r="F947" s="29">
        <v>118</v>
      </c>
      <c r="G947" s="24">
        <v>209.15</v>
      </c>
      <c r="H947" s="24">
        <v>209.25</v>
      </c>
      <c r="I947" s="24">
        <v>209.15</v>
      </c>
      <c r="J947" s="24">
        <v>209.2</v>
      </c>
      <c r="K947" s="18">
        <v>0</v>
      </c>
      <c r="L947" s="18">
        <v>-5.0000000000011369E-2</v>
      </c>
      <c r="T947" t="str">
        <v>U1588A-23</v>
      </c>
      <c r="U947" s="24">
        <v>1</v>
      </c>
      <c r="V947" s="24">
        <v>1</v>
      </c>
      <c r="W947" s="29">
        <v>202.7</v>
      </c>
      <c r="X947" s="24">
        <v>6.4500000000000171</v>
      </c>
      <c r="Y947" s="24">
        <v>6.5</v>
      </c>
      <c r="Z947" s="24">
        <v>209.15</v>
      </c>
      <c r="AA947" s="24">
        <v>209.2</v>
      </c>
      <c r="AB947" s="24">
        <v>209.15</v>
      </c>
      <c r="AC947" s="24">
        <v>209.2</v>
      </c>
      <c r="AF947" s="24">
        <v>7.7649999999999997</v>
      </c>
      <c r="AG947" s="24">
        <v>216.91499999999999</v>
      </c>
      <c r="AH947" s="24">
        <v>216.96499999999997</v>
      </c>
      <c r="AI947" s="24">
        <v>216.91499999999999</v>
      </c>
      <c r="AJ947" s="24">
        <v>216.96499999999997</v>
      </c>
      <c r="AK947" s="38">
        <v>0</v>
      </c>
      <c r="AL947" s="38">
        <v>0</v>
      </c>
    </row>
    <row r="948" spans="1:38" x14ac:dyDescent="0.15">
      <c r="A948" t="str">
        <v>U1588C-40-4</v>
      </c>
      <c r="B948">
        <v>283.08999999999997</v>
      </c>
      <c r="C948" t="str">
        <v>U1588A-23-7</v>
      </c>
      <c r="D948" s="31">
        <v>209.25</v>
      </c>
      <c r="E948" s="29">
        <v>0</v>
      </c>
      <c r="F948" s="29">
        <v>5</v>
      </c>
      <c r="G948" s="24">
        <v>209.25</v>
      </c>
      <c r="H948" s="24">
        <v>209.3</v>
      </c>
      <c r="I948" s="24">
        <v>209.25</v>
      </c>
      <c r="J948" s="24">
        <v>209.3</v>
      </c>
      <c r="K948" s="18">
        <v>0</v>
      </c>
      <c r="L948" s="18">
        <v>0</v>
      </c>
      <c r="T948" t="str">
        <v>U1588A-23</v>
      </c>
      <c r="U948" s="24">
        <v>1</v>
      </c>
      <c r="V948" s="24">
        <v>1</v>
      </c>
      <c r="W948" s="29">
        <v>202.7</v>
      </c>
      <c r="X948" s="24">
        <v>6.5500000000000114</v>
      </c>
      <c r="Y948" s="24">
        <v>6.6000000000000227</v>
      </c>
      <c r="Z948" s="24">
        <v>209.25</v>
      </c>
      <c r="AA948" s="24">
        <v>209.3</v>
      </c>
      <c r="AB948" s="24">
        <v>209.25</v>
      </c>
      <c r="AC948" s="24">
        <v>209.3</v>
      </c>
      <c r="AF948" s="24">
        <v>7.7649999999999997</v>
      </c>
      <c r="AG948" s="24">
        <v>217.01499999999999</v>
      </c>
      <c r="AH948" s="24">
        <v>217.065</v>
      </c>
      <c r="AI948" s="24">
        <v>217.01499999999999</v>
      </c>
      <c r="AJ948" s="24">
        <v>217.065</v>
      </c>
      <c r="AK948" s="38">
        <v>0</v>
      </c>
      <c r="AL948" s="38">
        <v>0</v>
      </c>
    </row>
    <row r="949" spans="1:38" x14ac:dyDescent="0.15">
      <c r="A949" t="str">
        <v>U1588C-40-5</v>
      </c>
      <c r="B949">
        <v>284.58</v>
      </c>
      <c r="C949" t="str">
        <v>U1588A-23-7</v>
      </c>
      <c r="D949" s="31">
        <v>209.25</v>
      </c>
      <c r="E949" s="29">
        <v>35</v>
      </c>
      <c r="F949" s="29">
        <v>35</v>
      </c>
      <c r="G949" s="24">
        <v>209.6</v>
      </c>
      <c r="H949" s="24">
        <v>209.6</v>
      </c>
      <c r="I949" s="24">
        <v>209.6</v>
      </c>
      <c r="J949" s="24">
        <v>209.6</v>
      </c>
      <c r="K949" s="18">
        <v>0</v>
      </c>
      <c r="L949" s="18">
        <v>0</v>
      </c>
      <c r="T949" t="str">
        <v>U1588A-23</v>
      </c>
      <c r="U949" s="24">
        <v>1</v>
      </c>
      <c r="V949" s="24">
        <v>1</v>
      </c>
      <c r="W949" s="29">
        <v>202.7</v>
      </c>
      <c r="X949" s="24">
        <v>6.9000000000000057</v>
      </c>
      <c r="Y949" s="24">
        <v>6.9000000000000057</v>
      </c>
      <c r="Z949" s="24">
        <v>209.6</v>
      </c>
      <c r="AA949" s="24">
        <v>209.6</v>
      </c>
      <c r="AB949" s="24">
        <v>209.6</v>
      </c>
      <c r="AC949" s="24">
        <v>209.6</v>
      </c>
      <c r="AF949" s="24">
        <v>7.7649999999999997</v>
      </c>
      <c r="AG949" s="24">
        <v>217.36499999999998</v>
      </c>
      <c r="AH949" s="24">
        <v>217.36499999999998</v>
      </c>
      <c r="AI949" s="24">
        <v>217.36499999999998</v>
      </c>
      <c r="AJ949" s="24">
        <v>217.36499999999998</v>
      </c>
      <c r="AK949" s="38">
        <v>0</v>
      </c>
      <c r="AL949" s="38">
        <v>0</v>
      </c>
    </row>
    <row r="950" spans="1:38" x14ac:dyDescent="0.15">
      <c r="A950" t="str">
        <v>U1588C-40-6</v>
      </c>
      <c r="B950">
        <v>286.08</v>
      </c>
      <c r="C950" t="str">
        <v>U1588A-23-CC</v>
      </c>
      <c r="D950" s="31">
        <v>209.87</v>
      </c>
      <c r="E950" s="29">
        <v>65</v>
      </c>
      <c r="F950" s="29">
        <v>72</v>
      </c>
      <c r="G950" s="24">
        <v>210.52</v>
      </c>
      <c r="H950" s="24">
        <v>210.59</v>
      </c>
      <c r="I950" s="24">
        <v>210.52</v>
      </c>
      <c r="J950" s="24">
        <v>210.59</v>
      </c>
      <c r="K950" s="18">
        <v>0</v>
      </c>
      <c r="L950" s="18">
        <v>0</v>
      </c>
      <c r="T950" t="str">
        <v>U1588A-23</v>
      </c>
      <c r="U950" s="24">
        <v>1</v>
      </c>
      <c r="V950" s="24">
        <v>1</v>
      </c>
      <c r="W950" s="29">
        <v>202.7</v>
      </c>
      <c r="X950" s="24">
        <v>7.8200000000000216</v>
      </c>
      <c r="Y950" s="24">
        <v>7.8900000000000148</v>
      </c>
      <c r="Z950" s="24">
        <v>210.52</v>
      </c>
      <c r="AA950" s="24">
        <v>210.59</v>
      </c>
      <c r="AB950" s="24">
        <v>210.52</v>
      </c>
      <c r="AC950" s="24">
        <v>210.59</v>
      </c>
      <c r="AF950" s="24">
        <v>7.7649999999999997</v>
      </c>
      <c r="AG950" s="24">
        <v>218.285</v>
      </c>
      <c r="AH950" s="24">
        <v>218.35499999999999</v>
      </c>
      <c r="AI950" s="24">
        <v>218.285</v>
      </c>
      <c r="AJ950" s="24">
        <v>218.35499999999999</v>
      </c>
      <c r="AK950" s="38">
        <v>0</v>
      </c>
      <c r="AL950" s="38">
        <v>0</v>
      </c>
    </row>
    <row r="951" spans="1:38" x14ac:dyDescent="0.15">
      <c r="A951" t="str">
        <v>U1588C-40-7</v>
      </c>
      <c r="B951">
        <v>287.16000000000003</v>
      </c>
      <c r="C951" t="str">
        <v>U1588A-23-CC</v>
      </c>
      <c r="D951" s="31">
        <v>209.87</v>
      </c>
      <c r="E951" s="29">
        <v>65</v>
      </c>
      <c r="F951" s="29">
        <v>72</v>
      </c>
      <c r="G951" s="24">
        <v>210.52</v>
      </c>
      <c r="H951" s="24">
        <v>210.59</v>
      </c>
      <c r="I951" s="24">
        <v>210.52</v>
      </c>
      <c r="J951" s="24">
        <v>210.59</v>
      </c>
      <c r="K951" s="18">
        <v>0</v>
      </c>
      <c r="L951" s="18">
        <v>0</v>
      </c>
      <c r="T951" t="str">
        <v>U1588A-23</v>
      </c>
      <c r="U951" s="24">
        <v>1</v>
      </c>
      <c r="V951" s="24">
        <v>1</v>
      </c>
      <c r="W951" s="29">
        <v>202.7</v>
      </c>
      <c r="X951" s="24">
        <v>7.8200000000000216</v>
      </c>
      <c r="Y951" s="24">
        <v>7.8900000000000148</v>
      </c>
      <c r="Z951" s="24">
        <v>210.52</v>
      </c>
      <c r="AA951" s="24">
        <v>210.59</v>
      </c>
      <c r="AB951" s="24">
        <v>210.52</v>
      </c>
      <c r="AC951" s="24">
        <v>210.59</v>
      </c>
      <c r="AF951" s="24">
        <v>7.7649999999999997</v>
      </c>
      <c r="AG951" s="24">
        <v>218.285</v>
      </c>
      <c r="AH951" s="24">
        <v>218.35499999999999</v>
      </c>
      <c r="AI951" s="24">
        <v>218.285</v>
      </c>
      <c r="AJ951" s="24">
        <v>218.35499999999999</v>
      </c>
      <c r="AK951" s="38">
        <v>0</v>
      </c>
      <c r="AL951" s="38">
        <v>0</v>
      </c>
    </row>
    <row r="952" spans="1:38" x14ac:dyDescent="0.15">
      <c r="A952" t="str">
        <v>U1588C-40-CC</v>
      </c>
      <c r="B952">
        <v>287.68</v>
      </c>
      <c r="C952" t="str">
        <v>U1588A-23-CC</v>
      </c>
      <c r="D952" s="31">
        <v>209.87</v>
      </c>
      <c r="E952" s="29">
        <v>65</v>
      </c>
      <c r="F952" s="29">
        <v>72</v>
      </c>
      <c r="G952" s="24">
        <v>210.52</v>
      </c>
      <c r="H952" s="24">
        <v>210.59</v>
      </c>
      <c r="I952" s="24">
        <v>210.52</v>
      </c>
      <c r="J952" s="24">
        <v>210.59</v>
      </c>
      <c r="K952" s="18">
        <v>0</v>
      </c>
      <c r="L952" s="18">
        <v>0</v>
      </c>
      <c r="T952" t="str">
        <v>U1588A-23</v>
      </c>
      <c r="U952" s="24">
        <v>1</v>
      </c>
      <c r="V952" s="24">
        <v>1</v>
      </c>
      <c r="W952" s="29">
        <v>202.7</v>
      </c>
      <c r="X952" s="24">
        <v>7.8200000000000216</v>
      </c>
      <c r="Y952" s="24">
        <v>7.8900000000000148</v>
      </c>
      <c r="Z952" s="24">
        <v>210.52</v>
      </c>
      <c r="AA952" s="24">
        <v>210.59</v>
      </c>
      <c r="AB952" s="24">
        <v>210.52</v>
      </c>
      <c r="AC952" s="24">
        <v>210.59</v>
      </c>
      <c r="AF952" s="24">
        <v>7.7649999999999997</v>
      </c>
      <c r="AG952" s="24">
        <v>218.285</v>
      </c>
      <c r="AH952" s="24">
        <v>218.35499999999999</v>
      </c>
      <c r="AI952" s="24">
        <v>218.285</v>
      </c>
      <c r="AJ952" s="24">
        <v>218.35499999999999</v>
      </c>
      <c r="AK952" s="38">
        <v>0</v>
      </c>
      <c r="AL952" s="38">
        <v>0</v>
      </c>
    </row>
    <row r="953" spans="1:38" x14ac:dyDescent="0.15">
      <c r="A953" t="str">
        <v>U1588C-41-1</v>
      </c>
      <c r="B953">
        <v>284.60000000000002</v>
      </c>
      <c r="C953" t="str">
        <v>U1588A-23-CC</v>
      </c>
      <c r="D953" s="31">
        <v>209.87</v>
      </c>
      <c r="E953" s="29">
        <v>65</v>
      </c>
      <c r="F953" s="29">
        <v>72</v>
      </c>
      <c r="G953" s="24">
        <v>210.52</v>
      </c>
      <c r="H953" s="24">
        <v>210.59</v>
      </c>
      <c r="I953" s="24">
        <v>210.52</v>
      </c>
      <c r="J953" s="24">
        <v>210.59</v>
      </c>
      <c r="K953" s="18">
        <v>0</v>
      </c>
      <c r="L953" s="18">
        <v>0</v>
      </c>
      <c r="T953" t="str">
        <v>U1588A-23</v>
      </c>
      <c r="U953" s="24">
        <v>1</v>
      </c>
      <c r="V953" s="24">
        <v>1</v>
      </c>
      <c r="W953" s="29">
        <v>202.7</v>
      </c>
      <c r="X953" s="24">
        <v>7.8200000000000216</v>
      </c>
      <c r="Y953" s="24">
        <v>7.8900000000000148</v>
      </c>
      <c r="Z953" s="24">
        <v>210.52</v>
      </c>
      <c r="AA953" s="24">
        <v>210.59</v>
      </c>
      <c r="AB953" s="24">
        <v>210.52</v>
      </c>
      <c r="AC953" s="24">
        <v>210.59</v>
      </c>
      <c r="AF953" s="24">
        <v>7.7649999999999997</v>
      </c>
      <c r="AG953" s="24">
        <v>218.285</v>
      </c>
      <c r="AH953" s="24">
        <v>218.35499999999999</v>
      </c>
      <c r="AI953" s="24">
        <v>218.285</v>
      </c>
      <c r="AJ953" s="24">
        <v>218.35499999999999</v>
      </c>
      <c r="AK953" s="38">
        <v>0</v>
      </c>
      <c r="AL953" s="38">
        <v>0</v>
      </c>
    </row>
    <row r="954" spans="1:38" x14ac:dyDescent="0.15">
      <c r="A954" t="str">
        <v>U1588C-41-2</v>
      </c>
      <c r="B954">
        <v>286.10000000000002</v>
      </c>
      <c r="C954" t="str">
        <v>U1588A-23-CC</v>
      </c>
      <c r="D954" s="31">
        <v>209.87</v>
      </c>
      <c r="E954" s="29">
        <v>65</v>
      </c>
      <c r="F954" s="29">
        <v>72</v>
      </c>
      <c r="G954" s="24">
        <v>210.52</v>
      </c>
      <c r="H954" s="24">
        <v>210.59</v>
      </c>
      <c r="I954" s="24">
        <v>210.52</v>
      </c>
      <c r="J954" s="24">
        <v>210.59</v>
      </c>
      <c r="K954" s="18">
        <v>0</v>
      </c>
      <c r="L954" s="18">
        <v>0</v>
      </c>
      <c r="T954" t="str">
        <v>U1588A-23</v>
      </c>
      <c r="U954" s="24">
        <v>1</v>
      </c>
      <c r="V954" s="24">
        <v>1</v>
      </c>
      <c r="W954" s="29">
        <v>202.7</v>
      </c>
      <c r="X954" s="24">
        <v>7.8200000000000216</v>
      </c>
      <c r="Y954" s="24">
        <v>7.8900000000000148</v>
      </c>
      <c r="Z954" s="24">
        <v>210.52</v>
      </c>
      <c r="AA954" s="24">
        <v>210.59</v>
      </c>
      <c r="AB954" s="24">
        <v>210.52</v>
      </c>
      <c r="AC954" s="24">
        <v>210.59</v>
      </c>
      <c r="AF954" s="24">
        <v>7.7649999999999997</v>
      </c>
      <c r="AG954" s="24">
        <v>218.285</v>
      </c>
      <c r="AH954" s="24">
        <v>218.35499999999999</v>
      </c>
      <c r="AI954" s="24">
        <v>218.285</v>
      </c>
      <c r="AJ954" s="24">
        <v>218.35499999999999</v>
      </c>
      <c r="AK954" s="38">
        <v>0</v>
      </c>
      <c r="AL954" s="38">
        <v>0</v>
      </c>
    </row>
    <row r="955" spans="1:38" x14ac:dyDescent="0.15">
      <c r="A955" t="str">
        <v>U1588C-41-3</v>
      </c>
      <c r="B955">
        <v>287.60000000000002</v>
      </c>
      <c r="C955" t="str">
        <v>U1588A-23-CC</v>
      </c>
      <c r="D955" s="31">
        <v>209.87</v>
      </c>
      <c r="E955" s="29">
        <v>65</v>
      </c>
      <c r="F955" s="29">
        <v>72</v>
      </c>
      <c r="G955" s="24">
        <v>210.52</v>
      </c>
      <c r="H955" s="24">
        <v>210.59</v>
      </c>
      <c r="I955" s="24">
        <v>210.52</v>
      </c>
      <c r="J955" s="24">
        <v>210.59</v>
      </c>
      <c r="K955" s="18">
        <v>0</v>
      </c>
      <c r="L955" s="18">
        <v>0</v>
      </c>
      <c r="T955" t="str">
        <v>U1588A-23</v>
      </c>
      <c r="U955" s="24">
        <v>1</v>
      </c>
      <c r="V955" s="24">
        <v>1</v>
      </c>
      <c r="W955" s="29">
        <v>202.7</v>
      </c>
      <c r="X955" s="24">
        <v>7.8200000000000216</v>
      </c>
      <c r="Y955" s="24">
        <v>7.8900000000000148</v>
      </c>
      <c r="Z955" s="24">
        <v>210.52</v>
      </c>
      <c r="AA955" s="24">
        <v>210.59</v>
      </c>
      <c r="AB955" s="24">
        <v>210.52</v>
      </c>
      <c r="AC955" s="24">
        <v>210.59</v>
      </c>
      <c r="AF955" s="24">
        <v>7.7649999999999997</v>
      </c>
      <c r="AG955" s="24">
        <v>218.285</v>
      </c>
      <c r="AH955" s="24">
        <v>218.35499999999999</v>
      </c>
      <c r="AI955" s="24">
        <v>218.285</v>
      </c>
      <c r="AJ955" s="24">
        <v>218.35499999999999</v>
      </c>
      <c r="AK955" s="38">
        <v>0</v>
      </c>
      <c r="AL955" s="38">
        <v>0</v>
      </c>
    </row>
    <row r="956" spans="1:38" x14ac:dyDescent="0.15">
      <c r="A956" t="str">
        <v>U1588C-41-4</v>
      </c>
      <c r="B956">
        <v>289.10000000000002</v>
      </c>
      <c r="C956" t="str">
        <v>U1588A-23-CC</v>
      </c>
      <c r="D956" s="31">
        <v>209.87</v>
      </c>
      <c r="E956" s="29">
        <v>65</v>
      </c>
      <c r="F956" s="29">
        <v>72</v>
      </c>
      <c r="G956" s="24">
        <v>210.52</v>
      </c>
      <c r="H956" s="24">
        <v>210.59</v>
      </c>
      <c r="I956" s="24">
        <v>210.52</v>
      </c>
      <c r="J956" s="24">
        <v>210.59</v>
      </c>
      <c r="K956" s="18">
        <v>0</v>
      </c>
      <c r="L956" s="18">
        <v>0</v>
      </c>
      <c r="T956" t="str">
        <v>U1588A-23</v>
      </c>
      <c r="U956" s="24">
        <v>1</v>
      </c>
      <c r="V956" s="24">
        <v>1</v>
      </c>
      <c r="W956" s="29">
        <v>202.7</v>
      </c>
      <c r="X956" s="24">
        <v>7.8200000000000216</v>
      </c>
      <c r="Y956" s="24">
        <v>7.8900000000000148</v>
      </c>
      <c r="Z956" s="24">
        <v>210.52</v>
      </c>
      <c r="AA956" s="24">
        <v>210.59</v>
      </c>
      <c r="AB956" s="24">
        <v>210.52</v>
      </c>
      <c r="AC956" s="24">
        <v>210.59</v>
      </c>
      <c r="AF956" s="24">
        <v>7.7649999999999997</v>
      </c>
      <c r="AG956" s="24">
        <v>218.285</v>
      </c>
      <c r="AH956" s="24">
        <v>218.35499999999999</v>
      </c>
      <c r="AI956" s="24">
        <v>218.285</v>
      </c>
      <c r="AJ956" s="24">
        <v>218.35499999999999</v>
      </c>
      <c r="AK956" s="38">
        <v>0</v>
      </c>
      <c r="AL956" s="38">
        <v>0</v>
      </c>
    </row>
    <row r="957" spans="1:38" x14ac:dyDescent="0.15">
      <c r="A957" t="str">
        <v>U1588C-41-CC</v>
      </c>
      <c r="B957">
        <v>289.74</v>
      </c>
      <c r="C957" t="str">
        <v>U1588A-23-CC</v>
      </c>
      <c r="D957" s="31">
        <v>209.87</v>
      </c>
      <c r="E957" s="29">
        <v>65</v>
      </c>
      <c r="F957" s="29">
        <v>72</v>
      </c>
      <c r="G957" s="24">
        <v>210.52</v>
      </c>
      <c r="H957" s="24">
        <v>210.59</v>
      </c>
      <c r="I957" s="24">
        <v>210.52</v>
      </c>
      <c r="J957" s="24">
        <v>210.59</v>
      </c>
      <c r="K957" s="18">
        <v>0</v>
      </c>
      <c r="L957" s="18">
        <v>0</v>
      </c>
      <c r="T957" t="str">
        <v>U1588A-23</v>
      </c>
      <c r="U957" s="24">
        <v>1</v>
      </c>
      <c r="V957" s="24">
        <v>1</v>
      </c>
      <c r="W957" s="29">
        <v>202.7</v>
      </c>
      <c r="X957" s="24">
        <v>7.8200000000000216</v>
      </c>
      <c r="Y957" s="24">
        <v>7.8900000000000148</v>
      </c>
      <c r="Z957" s="24">
        <v>210.52</v>
      </c>
      <c r="AA957" s="24">
        <v>210.59</v>
      </c>
      <c r="AB957" s="24">
        <v>210.52</v>
      </c>
      <c r="AC957" s="24">
        <v>210.59</v>
      </c>
      <c r="AF957" s="24">
        <v>7.7649999999999997</v>
      </c>
      <c r="AG957" s="24">
        <v>218.285</v>
      </c>
      <c r="AH957" s="24">
        <v>218.35499999999999</v>
      </c>
      <c r="AI957" s="24">
        <v>218.285</v>
      </c>
      <c r="AJ957" s="24">
        <v>218.35499999999999</v>
      </c>
      <c r="AK957" s="38">
        <v>0</v>
      </c>
      <c r="AL957" s="38">
        <v>0</v>
      </c>
    </row>
    <row r="958" spans="1:38" x14ac:dyDescent="0.15">
      <c r="A958" t="str">
        <v>U1588C-42-1</v>
      </c>
      <c r="B958">
        <v>289.39999999999998</v>
      </c>
      <c r="C958" t="str">
        <v>U1588A-23-CC</v>
      </c>
      <c r="D958" s="31">
        <v>209.87</v>
      </c>
      <c r="E958" s="29">
        <v>65</v>
      </c>
      <c r="F958" s="29">
        <v>72</v>
      </c>
      <c r="G958" s="24">
        <v>210.52</v>
      </c>
      <c r="H958" s="24">
        <v>210.59</v>
      </c>
      <c r="I958" s="24">
        <v>210.52</v>
      </c>
      <c r="J958" s="24">
        <v>210.59</v>
      </c>
      <c r="K958" s="18">
        <v>0</v>
      </c>
      <c r="L958" s="18">
        <v>0</v>
      </c>
      <c r="T958" t="str">
        <v>U1588A-23</v>
      </c>
      <c r="U958" s="24">
        <v>1</v>
      </c>
      <c r="V958" s="24">
        <v>1</v>
      </c>
      <c r="W958" s="29">
        <v>202.7</v>
      </c>
      <c r="X958" s="24">
        <v>7.8200000000000216</v>
      </c>
      <c r="Y958" s="24">
        <v>7.8900000000000148</v>
      </c>
      <c r="Z958" s="24">
        <v>210.52</v>
      </c>
      <c r="AA958" s="24">
        <v>210.59</v>
      </c>
      <c r="AB958" s="24">
        <v>210.52</v>
      </c>
      <c r="AC958" s="24">
        <v>210.59</v>
      </c>
      <c r="AF958" s="24">
        <v>7.7649999999999997</v>
      </c>
      <c r="AG958" s="24">
        <v>218.285</v>
      </c>
      <c r="AH958" s="24">
        <v>218.35499999999999</v>
      </c>
      <c r="AI958" s="24">
        <v>218.285</v>
      </c>
      <c r="AJ958" s="24">
        <v>218.35499999999999</v>
      </c>
      <c r="AK958" s="38">
        <v>0</v>
      </c>
      <c r="AL958" s="38">
        <v>0</v>
      </c>
    </row>
    <row r="959" spans="1:38" x14ac:dyDescent="0.15">
      <c r="A959" t="str">
        <v>U1588C-42-2</v>
      </c>
      <c r="B959">
        <v>290.89</v>
      </c>
      <c r="C959" t="str">
        <v>U1588A-23-CC</v>
      </c>
      <c r="D959" s="31">
        <v>209.87</v>
      </c>
      <c r="E959" s="29">
        <v>65</v>
      </c>
      <c r="F959" s="29">
        <v>72</v>
      </c>
      <c r="G959" s="24">
        <v>210.52</v>
      </c>
      <c r="H959" s="24">
        <v>210.59</v>
      </c>
      <c r="I959" s="24">
        <v>210.52</v>
      </c>
      <c r="J959" s="24">
        <v>210.59</v>
      </c>
      <c r="K959" s="18">
        <v>0</v>
      </c>
      <c r="L959" s="18">
        <v>0</v>
      </c>
      <c r="T959" t="str">
        <v>U1588A-23</v>
      </c>
      <c r="U959" s="24">
        <v>1</v>
      </c>
      <c r="V959" s="24">
        <v>1</v>
      </c>
      <c r="W959" s="29">
        <v>202.7</v>
      </c>
      <c r="X959" s="24">
        <v>7.8200000000000216</v>
      </c>
      <c r="Y959" s="24">
        <v>7.8900000000000148</v>
      </c>
      <c r="Z959" s="24">
        <v>210.52</v>
      </c>
      <c r="AA959" s="24">
        <v>210.59</v>
      </c>
      <c r="AB959" s="24">
        <v>210.52</v>
      </c>
      <c r="AC959" s="24">
        <v>210.59</v>
      </c>
      <c r="AF959" s="24">
        <v>7.7649999999999997</v>
      </c>
      <c r="AG959" s="24">
        <v>218.285</v>
      </c>
      <c r="AH959" s="24">
        <v>218.35499999999999</v>
      </c>
      <c r="AI959" s="24">
        <v>218.285</v>
      </c>
      <c r="AJ959" s="24">
        <v>218.35499999999999</v>
      </c>
      <c r="AK959" s="38">
        <v>0</v>
      </c>
      <c r="AL959" s="38">
        <v>0</v>
      </c>
    </row>
    <row r="960" spans="1:38" x14ac:dyDescent="0.15">
      <c r="A960" t="str">
        <v>U1588C-42-3</v>
      </c>
      <c r="B960">
        <v>292.39</v>
      </c>
      <c r="C960" t="str">
        <v>U1588A-24-1</v>
      </c>
      <c r="D960" s="31">
        <v>212.4</v>
      </c>
      <c r="E960" s="29">
        <v>25</v>
      </c>
      <c r="F960" s="29">
        <v>25</v>
      </c>
      <c r="G960" s="24">
        <v>212.65</v>
      </c>
      <c r="H960" s="24">
        <v>212.65</v>
      </c>
      <c r="I960" s="24">
        <v>212.65</v>
      </c>
      <c r="J960" s="24">
        <v>212.65</v>
      </c>
      <c r="K960" s="18">
        <v>0</v>
      </c>
      <c r="L960" s="18">
        <v>0</v>
      </c>
      <c r="T960" t="str">
        <v>U1588A-24</v>
      </c>
      <c r="U960" s="24">
        <v>0.99589322381930179</v>
      </c>
      <c r="V960" s="24">
        <v>1</v>
      </c>
      <c r="W960" s="29">
        <v>212.4</v>
      </c>
      <c r="X960" s="24">
        <v>0.25</v>
      </c>
      <c r="Y960" s="24">
        <v>0.25</v>
      </c>
      <c r="Z960" s="24">
        <v>212.64897330595483</v>
      </c>
      <c r="AA960" s="24">
        <v>212.64897330595483</v>
      </c>
      <c r="AB960" s="24">
        <v>212.65</v>
      </c>
      <c r="AC960" s="24">
        <v>212.65</v>
      </c>
      <c r="AF960" s="24">
        <v>7.2880000000000003</v>
      </c>
      <c r="AG960" s="24">
        <v>219.93697330595484</v>
      </c>
      <c r="AH960" s="24">
        <v>219.93697330595484</v>
      </c>
      <c r="AI960" s="24">
        <v>219.93800000000002</v>
      </c>
      <c r="AJ960" s="24">
        <v>219.93800000000002</v>
      </c>
      <c r="AK960" s="38">
        <v>-0.10266940451799655</v>
      </c>
      <c r="AL960" s="38">
        <v>-0.10266940451799655</v>
      </c>
    </row>
    <row r="961" spans="1:38" x14ac:dyDescent="0.15">
      <c r="A961" t="str">
        <v>U1588C-42-4</v>
      </c>
      <c r="B961">
        <v>293.89</v>
      </c>
      <c r="C961" t="str">
        <v>U1588A-24-2</v>
      </c>
      <c r="D961" s="31">
        <v>212.84</v>
      </c>
      <c r="E961" s="29">
        <v>75</v>
      </c>
      <c r="F961" s="29">
        <v>75</v>
      </c>
      <c r="G961" s="24">
        <v>213.59</v>
      </c>
      <c r="H961" s="24">
        <v>213.59</v>
      </c>
      <c r="I961" s="24">
        <v>213.59</v>
      </c>
      <c r="J961" s="24">
        <v>213.59</v>
      </c>
      <c r="K961" s="18">
        <v>0</v>
      </c>
      <c r="L961" s="18">
        <v>0</v>
      </c>
      <c r="T961" t="str">
        <v>U1588A-24</v>
      </c>
      <c r="U961" s="24">
        <v>0.99589322381930179</v>
      </c>
      <c r="V961" s="24">
        <v>1</v>
      </c>
      <c r="W961" s="29">
        <v>212.4</v>
      </c>
      <c r="X961" s="24">
        <v>1.1899999999999977</v>
      </c>
      <c r="Y961" s="24">
        <v>1.1899999999999977</v>
      </c>
      <c r="Z961" s="24">
        <v>213.58511293634498</v>
      </c>
      <c r="AA961" s="24">
        <v>213.58511293634498</v>
      </c>
      <c r="AB961" s="24">
        <v>213.59</v>
      </c>
      <c r="AC961" s="24">
        <v>213.59</v>
      </c>
      <c r="AF961" s="24">
        <v>7.2880000000000003</v>
      </c>
      <c r="AG961" s="24">
        <v>220.873112936345</v>
      </c>
      <c r="AH961" s="24">
        <v>220.873112936345</v>
      </c>
      <c r="AI961" s="24">
        <v>220.87800000000001</v>
      </c>
      <c r="AJ961" s="24">
        <v>220.87800000000001</v>
      </c>
      <c r="AK961" s="38">
        <v>-0.48870636550191193</v>
      </c>
      <c r="AL961" s="38">
        <v>-0.48870636550191193</v>
      </c>
    </row>
    <row r="962" spans="1:38" x14ac:dyDescent="0.15">
      <c r="A962" t="str">
        <v>U1588C-42-CC</v>
      </c>
      <c r="B962">
        <v>295.17</v>
      </c>
      <c r="C962" t="str">
        <v>U1588A-24-3</v>
      </c>
      <c r="D962" s="31">
        <v>214.3</v>
      </c>
      <c r="E962" s="29">
        <v>38</v>
      </c>
      <c r="F962" s="29">
        <v>39</v>
      </c>
      <c r="G962" s="24">
        <v>214.68</v>
      </c>
      <c r="H962" s="24">
        <v>214.69</v>
      </c>
      <c r="I962" s="24">
        <v>214.68</v>
      </c>
      <c r="J962" s="24">
        <v>214.69</v>
      </c>
      <c r="K962" s="18">
        <v>0</v>
      </c>
      <c r="L962" s="18">
        <v>0</v>
      </c>
      <c r="T962" t="str">
        <v>U1588A-24</v>
      </c>
      <c r="U962" s="24">
        <v>0.99589322381930179</v>
      </c>
      <c r="V962" s="24">
        <v>1</v>
      </c>
      <c r="W962" s="29">
        <v>212.4</v>
      </c>
      <c r="X962" s="24">
        <v>2.2800000000000011</v>
      </c>
      <c r="Y962" s="24">
        <v>2.289999999999992</v>
      </c>
      <c r="Z962" s="24">
        <v>214.67063655030802</v>
      </c>
      <c r="AA962" s="24">
        <v>214.68059548254621</v>
      </c>
      <c r="AB962" s="24">
        <v>214.68</v>
      </c>
      <c r="AC962" s="24">
        <v>214.69</v>
      </c>
      <c r="AF962" s="24">
        <v>7.2880000000000003</v>
      </c>
      <c r="AG962" s="24">
        <v>221.95863655030803</v>
      </c>
      <c r="AH962" s="24">
        <v>221.96859548254622</v>
      </c>
      <c r="AI962" s="24">
        <v>221.96800000000002</v>
      </c>
      <c r="AJ962" s="24">
        <v>221.97800000000001</v>
      </c>
      <c r="AK962" s="38">
        <v>-0.93634496919889898</v>
      </c>
      <c r="AL962" s="38">
        <v>-0.94045174537882303</v>
      </c>
    </row>
    <row r="963" spans="1:38" x14ac:dyDescent="0.15">
      <c r="A963" t="str">
        <v>U1588C-43-1</v>
      </c>
      <c r="B963">
        <v>294.3</v>
      </c>
      <c r="C963" t="str">
        <v>U1588A-24-3</v>
      </c>
      <c r="D963" s="31">
        <v>214.3</v>
      </c>
      <c r="E963" s="29">
        <v>38</v>
      </c>
      <c r="F963" s="29">
        <v>38</v>
      </c>
      <c r="G963" s="24">
        <v>214.68</v>
      </c>
      <c r="H963" s="24">
        <v>214.68</v>
      </c>
      <c r="I963" s="24">
        <v>214.68</v>
      </c>
      <c r="J963" s="24">
        <v>214.68</v>
      </c>
      <c r="K963" s="18">
        <v>0</v>
      </c>
      <c r="L963" s="18">
        <v>0</v>
      </c>
      <c r="T963" t="str">
        <v>U1588A-24</v>
      </c>
      <c r="U963" s="24">
        <v>0.99589322381930179</v>
      </c>
      <c r="V963" s="24">
        <v>1</v>
      </c>
      <c r="W963" s="29">
        <v>212.4</v>
      </c>
      <c r="X963" s="24">
        <v>2.2800000000000011</v>
      </c>
      <c r="Y963" s="24">
        <v>2.2800000000000011</v>
      </c>
      <c r="Z963" s="24">
        <v>214.67063655030802</v>
      </c>
      <c r="AA963" s="24">
        <v>214.67063655030802</v>
      </c>
      <c r="AB963" s="24">
        <v>214.68</v>
      </c>
      <c r="AC963" s="24">
        <v>214.68</v>
      </c>
      <c r="AF963" s="24">
        <v>7.2880000000000003</v>
      </c>
      <c r="AG963" s="24">
        <v>221.95863655030803</v>
      </c>
      <c r="AH963" s="24">
        <v>221.95863655030803</v>
      </c>
      <c r="AI963" s="24">
        <v>221.96800000000002</v>
      </c>
      <c r="AJ963" s="24">
        <v>221.96800000000002</v>
      </c>
      <c r="AK963" s="38">
        <v>-0.93634496919889898</v>
      </c>
      <c r="AL963" s="38">
        <v>-0.93634496919889898</v>
      </c>
    </row>
    <row r="964" spans="1:38" x14ac:dyDescent="0.15">
      <c r="A964" t="str">
        <v>U1588C-43-2</v>
      </c>
      <c r="B964">
        <v>295.75</v>
      </c>
      <c r="C964" t="str">
        <v>U1588A-24-3</v>
      </c>
      <c r="D964" s="31">
        <v>214.3</v>
      </c>
      <c r="E964" s="29">
        <v>38</v>
      </c>
      <c r="F964" s="29">
        <v>39</v>
      </c>
      <c r="G964" s="24">
        <v>214.68</v>
      </c>
      <c r="H964" s="24">
        <v>214.69</v>
      </c>
      <c r="I964" s="24">
        <v>214.68</v>
      </c>
      <c r="J964" s="24">
        <v>214.69</v>
      </c>
      <c r="K964" s="18">
        <v>0</v>
      </c>
      <c r="L964" s="18">
        <v>0</v>
      </c>
      <c r="T964" t="str">
        <v>U1588A-24</v>
      </c>
      <c r="U964" s="24">
        <v>0.99589322381930179</v>
      </c>
      <c r="V964" s="24">
        <v>1</v>
      </c>
      <c r="W964" s="29">
        <v>212.4</v>
      </c>
      <c r="X964" s="24">
        <v>2.2800000000000011</v>
      </c>
      <c r="Y964" s="24">
        <v>2.289999999999992</v>
      </c>
      <c r="Z964" s="24">
        <v>214.67063655030802</v>
      </c>
      <c r="AA964" s="24">
        <v>214.68059548254621</v>
      </c>
      <c r="AB964" s="24">
        <v>214.68</v>
      </c>
      <c r="AC964" s="24">
        <v>214.69</v>
      </c>
      <c r="AF964" s="24">
        <v>7.2880000000000003</v>
      </c>
      <c r="AG964" s="24">
        <v>221.95863655030803</v>
      </c>
      <c r="AH964" s="24">
        <v>221.96859548254622</v>
      </c>
      <c r="AI964" s="24">
        <v>221.96800000000002</v>
      </c>
      <c r="AJ964" s="24">
        <v>221.97800000000001</v>
      </c>
      <c r="AK964" s="38">
        <v>-0.93634496919889898</v>
      </c>
      <c r="AL964" s="38">
        <v>-0.94045174537882303</v>
      </c>
    </row>
    <row r="965" spans="1:38" x14ac:dyDescent="0.15">
      <c r="A965" t="str">
        <v>U1588C-43-3</v>
      </c>
      <c r="B965">
        <v>297.24</v>
      </c>
      <c r="C965" t="str">
        <v>U1588A-24-3</v>
      </c>
      <c r="D965" s="31">
        <v>214.3</v>
      </c>
      <c r="E965" s="29">
        <v>75</v>
      </c>
      <c r="F965" s="29">
        <v>75</v>
      </c>
      <c r="G965" s="24">
        <v>215.05</v>
      </c>
      <c r="H965" s="24">
        <v>215.05</v>
      </c>
      <c r="I965" s="24">
        <v>215.05</v>
      </c>
      <c r="J965" s="24">
        <v>215.05</v>
      </c>
      <c r="K965" s="18">
        <v>0</v>
      </c>
      <c r="L965" s="18">
        <v>0</v>
      </c>
      <c r="T965" t="str">
        <v>U1588A-24</v>
      </c>
      <c r="U965" s="24">
        <v>0.99589322381930179</v>
      </c>
      <c r="V965" s="24">
        <v>1</v>
      </c>
      <c r="W965" s="29">
        <v>212.4</v>
      </c>
      <c r="X965" s="24">
        <v>2.6500000000000057</v>
      </c>
      <c r="Y965" s="24">
        <v>2.6500000000000057</v>
      </c>
      <c r="Z965" s="24">
        <v>215.03911704312117</v>
      </c>
      <c r="AA965" s="24">
        <v>215.03911704312117</v>
      </c>
      <c r="AB965" s="24">
        <v>215.05</v>
      </c>
      <c r="AC965" s="24">
        <v>215.05</v>
      </c>
      <c r="AF965" s="24">
        <v>7.2880000000000003</v>
      </c>
      <c r="AG965" s="24">
        <v>222.32711704312118</v>
      </c>
      <c r="AH965" s="24">
        <v>222.32711704312118</v>
      </c>
      <c r="AI965" s="24">
        <v>222.33800000000002</v>
      </c>
      <c r="AJ965" s="24">
        <v>222.33800000000002</v>
      </c>
      <c r="AK965" s="38">
        <v>-1.0882956878845107</v>
      </c>
      <c r="AL965" s="38">
        <v>-1.0882956878845107</v>
      </c>
    </row>
    <row r="966" spans="1:38" x14ac:dyDescent="0.15">
      <c r="A966" t="str">
        <v>U1588C-43-4</v>
      </c>
      <c r="B966">
        <v>298.74</v>
      </c>
      <c r="C966" t="str">
        <v>U1588A-24-4</v>
      </c>
      <c r="D966" s="31">
        <v>215.76</v>
      </c>
      <c r="E966" s="29">
        <v>64</v>
      </c>
      <c r="F966" s="29">
        <v>66</v>
      </c>
      <c r="G966" s="24">
        <v>216.39999999999998</v>
      </c>
      <c r="H966" s="24">
        <v>216.42</v>
      </c>
      <c r="I966" s="24">
        <v>216.4</v>
      </c>
      <c r="J966" s="24">
        <v>216.42</v>
      </c>
      <c r="K966" s="18">
        <v>2.8421709430404007E-14</v>
      </c>
      <c r="L966" s="18">
        <v>0</v>
      </c>
      <c r="T966" t="str">
        <v>U1588A-24</v>
      </c>
      <c r="U966" s="24">
        <v>0.99589322381930179</v>
      </c>
      <c r="V966" s="24">
        <v>1</v>
      </c>
      <c r="W966" s="29">
        <v>212.4</v>
      </c>
      <c r="X966" s="24">
        <v>4</v>
      </c>
      <c r="Y966" s="24">
        <v>4.0199999999999818</v>
      </c>
      <c r="Z966" s="24">
        <v>216.38357289527721</v>
      </c>
      <c r="AA966" s="24">
        <v>216.40349075975359</v>
      </c>
      <c r="AB966" s="24">
        <v>216.4</v>
      </c>
      <c r="AC966" s="24">
        <v>216.42</v>
      </c>
      <c r="AF966" s="24">
        <v>7.2880000000000003</v>
      </c>
      <c r="AG966" s="24">
        <v>223.67157289527722</v>
      </c>
      <c r="AH966" s="24">
        <v>223.69149075975361</v>
      </c>
      <c r="AI966" s="24">
        <v>223.68800000000002</v>
      </c>
      <c r="AJ966" s="24">
        <v>223.708</v>
      </c>
      <c r="AK966" s="38">
        <v>-1.6427104722794184</v>
      </c>
      <c r="AL966" s="38">
        <v>-1.6509240246392665</v>
      </c>
    </row>
    <row r="967" spans="1:38" x14ac:dyDescent="0.15">
      <c r="A967" t="str">
        <v>U1588C-43-CC</v>
      </c>
      <c r="B967">
        <v>299.91000000000003</v>
      </c>
      <c r="C967" t="str">
        <v>U1588A-24-4</v>
      </c>
      <c r="D967" s="31">
        <v>215.76</v>
      </c>
      <c r="E967" s="29">
        <v>70</v>
      </c>
      <c r="F967" s="29">
        <v>70</v>
      </c>
      <c r="G967" s="24">
        <v>216.45999999999998</v>
      </c>
      <c r="H967" s="24">
        <v>216.45999999999998</v>
      </c>
      <c r="I967" s="24">
        <v>216.46</v>
      </c>
      <c r="J967" s="24">
        <v>216.46</v>
      </c>
      <c r="K967" s="18">
        <v>2.8421709430404007E-14</v>
      </c>
      <c r="L967" s="18">
        <v>2.8421709430404007E-14</v>
      </c>
      <c r="T967" t="str">
        <v>U1588A-24</v>
      </c>
      <c r="U967" s="24">
        <v>0.99589322381930179</v>
      </c>
      <c r="V967" s="24">
        <v>1</v>
      </c>
      <c r="W967" s="29">
        <v>212.4</v>
      </c>
      <c r="X967" s="24">
        <v>4.0600000000000023</v>
      </c>
      <c r="Y967" s="24">
        <v>4.0600000000000023</v>
      </c>
      <c r="Z967" s="24">
        <v>216.44332648870636</v>
      </c>
      <c r="AA967" s="24">
        <v>216.44332648870636</v>
      </c>
      <c r="AB967" s="24">
        <v>216.46</v>
      </c>
      <c r="AC967" s="24">
        <v>216.46</v>
      </c>
      <c r="AF967" s="24">
        <v>7.2880000000000003</v>
      </c>
      <c r="AG967" s="24">
        <v>223.73132648870637</v>
      </c>
      <c r="AH967" s="24">
        <v>223.73132648870637</v>
      </c>
      <c r="AI967" s="24">
        <v>223.74800000000002</v>
      </c>
      <c r="AJ967" s="24">
        <v>223.74800000000002</v>
      </c>
      <c r="AK967" s="38">
        <v>-1.667351129364647</v>
      </c>
      <c r="AL967" s="38">
        <v>-1.667351129364647</v>
      </c>
    </row>
    <row r="968" spans="1:38" x14ac:dyDescent="0.15">
      <c r="A968" t="str">
        <v>U1588C-44-1</v>
      </c>
      <c r="B968">
        <v>299.10000000000002</v>
      </c>
      <c r="C968" t="str">
        <v>U1588A-24-5</v>
      </c>
      <c r="D968" s="31">
        <v>217.22</v>
      </c>
      <c r="E968" s="29">
        <v>0</v>
      </c>
      <c r="F968" s="29">
        <v>0</v>
      </c>
      <c r="G968" s="24">
        <v>217.22</v>
      </c>
      <c r="H968" s="24">
        <v>217.22</v>
      </c>
      <c r="I968" s="24">
        <v>217.22</v>
      </c>
      <c r="J968" s="24">
        <v>217.22</v>
      </c>
      <c r="K968" s="18">
        <v>0</v>
      </c>
      <c r="L968" s="18">
        <v>0</v>
      </c>
      <c r="T968" t="str">
        <v>U1588A-24</v>
      </c>
      <c r="U968" s="24">
        <v>0.99589322381930179</v>
      </c>
      <c r="V968" s="24">
        <v>1</v>
      </c>
      <c r="W968" s="29">
        <v>212.4</v>
      </c>
      <c r="X968" s="24">
        <v>4.8199999999999932</v>
      </c>
      <c r="Y968" s="24">
        <v>4.8199999999999932</v>
      </c>
      <c r="Z968" s="24">
        <v>217.20020533880904</v>
      </c>
      <c r="AA968" s="24">
        <v>217.20020533880904</v>
      </c>
      <c r="AB968" s="24">
        <v>217.22</v>
      </c>
      <c r="AC968" s="24">
        <v>217.22</v>
      </c>
      <c r="AF968" s="24">
        <v>7.2880000000000003</v>
      </c>
      <c r="AG968" s="24">
        <v>224.48820533880905</v>
      </c>
      <c r="AH968" s="24">
        <v>224.48820533880905</v>
      </c>
      <c r="AI968" s="24">
        <v>224.50800000000001</v>
      </c>
      <c r="AJ968" s="24">
        <v>224.50800000000001</v>
      </c>
      <c r="AK968" s="38">
        <v>-1.9794661190957186</v>
      </c>
      <c r="AL968" s="38">
        <v>-1.9794661190957186</v>
      </c>
    </row>
    <row r="969" spans="1:38" x14ac:dyDescent="0.15">
      <c r="A969" t="str">
        <v>U1588C-44-2</v>
      </c>
      <c r="B969">
        <v>300.58999999999997</v>
      </c>
      <c r="C969" t="str">
        <v>U1588A-24-5</v>
      </c>
      <c r="D969" s="31">
        <v>217.22</v>
      </c>
      <c r="E969" s="29">
        <v>32</v>
      </c>
      <c r="F969" s="29">
        <v>34</v>
      </c>
      <c r="G969" s="24">
        <v>217.54</v>
      </c>
      <c r="H969" s="24">
        <v>217.56</v>
      </c>
      <c r="I969" s="24">
        <v>217.54</v>
      </c>
      <c r="J969" s="24">
        <v>217.56</v>
      </c>
      <c r="K969" s="18">
        <v>0</v>
      </c>
      <c r="L969" s="18">
        <v>0</v>
      </c>
      <c r="T969" t="str">
        <v>U1588A-24</v>
      </c>
      <c r="U969" s="24">
        <v>0.99589322381930179</v>
      </c>
      <c r="V969" s="24">
        <v>1</v>
      </c>
      <c r="W969" s="29">
        <v>212.4</v>
      </c>
      <c r="X969" s="24">
        <v>5.1399999999999864</v>
      </c>
      <c r="Y969" s="24">
        <v>5.1599999999999966</v>
      </c>
      <c r="Z969" s="24">
        <v>217.5188911704312</v>
      </c>
      <c r="AA969" s="24">
        <v>217.53880903490759</v>
      </c>
      <c r="AB969" s="24">
        <v>217.54</v>
      </c>
      <c r="AC969" s="24">
        <v>217.56</v>
      </c>
      <c r="AF969" s="24">
        <v>7.2880000000000003</v>
      </c>
      <c r="AG969" s="24">
        <v>224.80689117043121</v>
      </c>
      <c r="AH969" s="24">
        <v>224.8268090349076</v>
      </c>
      <c r="AI969" s="24">
        <v>224.828</v>
      </c>
      <c r="AJ969" s="24">
        <v>224.84800000000001</v>
      </c>
      <c r="AK969" s="38">
        <v>-2.1108829568788678</v>
      </c>
      <c r="AL969" s="38">
        <v>-2.1190965092415581</v>
      </c>
    </row>
    <row r="970" spans="1:38" x14ac:dyDescent="0.15">
      <c r="A970" t="str">
        <v>U1588C-44-3</v>
      </c>
      <c r="B970">
        <v>302.08999999999997</v>
      </c>
      <c r="C970" t="str">
        <v>U1588A-24-5</v>
      </c>
      <c r="D970" s="31">
        <v>217.22</v>
      </c>
      <c r="E970" s="29">
        <v>70</v>
      </c>
      <c r="F970" s="29">
        <v>70</v>
      </c>
      <c r="G970" s="24">
        <v>217.92</v>
      </c>
      <c r="H970" s="24">
        <v>217.92</v>
      </c>
      <c r="I970" s="24">
        <v>217.92</v>
      </c>
      <c r="J970" s="24">
        <v>217.92</v>
      </c>
      <c r="K970" s="18">
        <v>0</v>
      </c>
      <c r="L970" s="18">
        <v>0</v>
      </c>
      <c r="T970" t="str">
        <v>U1588A-24</v>
      </c>
      <c r="U970" s="24">
        <v>0.99589322381930179</v>
      </c>
      <c r="V970" s="24">
        <v>1</v>
      </c>
      <c r="W970" s="29">
        <v>212.4</v>
      </c>
      <c r="X970" s="24">
        <v>5.5199999999999818</v>
      </c>
      <c r="Y970" s="24">
        <v>5.5199999999999818</v>
      </c>
      <c r="Z970" s="24">
        <v>217.89733059548254</v>
      </c>
      <c r="AA970" s="24">
        <v>217.89733059548254</v>
      </c>
      <c r="AB970" s="24">
        <v>217.92</v>
      </c>
      <c r="AC970" s="24">
        <v>217.92</v>
      </c>
      <c r="AF970" s="24">
        <v>7.2880000000000003</v>
      </c>
      <c r="AG970" s="24">
        <v>225.18533059548255</v>
      </c>
      <c r="AH970" s="24">
        <v>225.18533059548255</v>
      </c>
      <c r="AI970" s="24">
        <v>225.208</v>
      </c>
      <c r="AJ970" s="24">
        <v>225.208</v>
      </c>
      <c r="AK970" s="38">
        <v>-2.2669404517444036</v>
      </c>
      <c r="AL970" s="38">
        <v>-2.2669404517444036</v>
      </c>
    </row>
    <row r="971" spans="1:38" x14ac:dyDescent="0.15">
      <c r="A971" t="str">
        <v>U1588C-44-4</v>
      </c>
      <c r="B971">
        <v>303.58</v>
      </c>
      <c r="C971" t="str">
        <v>U1588A-24-6</v>
      </c>
      <c r="D971" s="31">
        <v>218.66</v>
      </c>
      <c r="E971" s="29">
        <v>70</v>
      </c>
      <c r="F971" s="29">
        <v>70</v>
      </c>
      <c r="G971" s="24">
        <v>219.35999999999999</v>
      </c>
      <c r="H971" s="24">
        <v>219.35999999999999</v>
      </c>
      <c r="I971" s="24">
        <v>219.36</v>
      </c>
      <c r="J971" s="24">
        <v>219.36</v>
      </c>
      <c r="K971" s="18">
        <v>2.8421709430404007E-14</v>
      </c>
      <c r="L971" s="18">
        <v>2.8421709430404007E-14</v>
      </c>
      <c r="T971" t="str">
        <v>U1588A-24</v>
      </c>
      <c r="U971" s="24">
        <v>0.99589322381930179</v>
      </c>
      <c r="V971" s="24">
        <v>1</v>
      </c>
      <c r="W971" s="29">
        <v>212.4</v>
      </c>
      <c r="X971" s="24">
        <v>6.960000000000008</v>
      </c>
      <c r="Y971" s="24">
        <v>6.960000000000008</v>
      </c>
      <c r="Z971" s="24">
        <v>219.33141683778234</v>
      </c>
      <c r="AA971" s="24">
        <v>219.33141683778234</v>
      </c>
      <c r="AB971" s="24">
        <v>219.36</v>
      </c>
      <c r="AC971" s="24">
        <v>219.36</v>
      </c>
      <c r="AF971" s="24">
        <v>7.2880000000000003</v>
      </c>
      <c r="AG971" s="24">
        <v>226.61941683778235</v>
      </c>
      <c r="AH971" s="24">
        <v>226.61941683778235</v>
      </c>
      <c r="AI971" s="24">
        <v>226.64800000000002</v>
      </c>
      <c r="AJ971" s="24">
        <v>226.64800000000002</v>
      </c>
      <c r="AK971" s="38">
        <v>-2.8583162217671543</v>
      </c>
      <c r="AL971" s="38">
        <v>-2.8583162217671543</v>
      </c>
    </row>
    <row r="972" spans="1:38" x14ac:dyDescent="0.15">
      <c r="A972" t="str">
        <v>U1588C-44-5</v>
      </c>
      <c r="B972">
        <v>305.07</v>
      </c>
      <c r="C972" t="str">
        <v>U1588A-24-7</v>
      </c>
      <c r="D972" s="31">
        <v>219.77</v>
      </c>
      <c r="E972" s="29">
        <v>62</v>
      </c>
      <c r="F972" s="29">
        <v>62</v>
      </c>
      <c r="G972" s="24">
        <v>220.39000000000001</v>
      </c>
      <c r="H972" s="24">
        <v>220.39000000000001</v>
      </c>
      <c r="I972" s="24">
        <v>220.39</v>
      </c>
      <c r="J972" s="24">
        <v>220.39</v>
      </c>
      <c r="K972" s="18">
        <v>-2.8421709430404007E-14</v>
      </c>
      <c r="L972" s="18">
        <v>-2.8421709430404007E-14</v>
      </c>
      <c r="T972" t="str">
        <v>U1588A-24</v>
      </c>
      <c r="U972" s="24">
        <v>0.99589322381930179</v>
      </c>
      <c r="V972" s="24">
        <v>1</v>
      </c>
      <c r="W972" s="29">
        <v>212.4</v>
      </c>
      <c r="X972" s="24">
        <v>7.9899999999999807</v>
      </c>
      <c r="Y972" s="24">
        <v>7.9899999999999807</v>
      </c>
      <c r="Z972" s="24">
        <v>220.3571868583162</v>
      </c>
      <c r="AA972" s="24">
        <v>220.3571868583162</v>
      </c>
      <c r="AB972" s="24">
        <v>220.39</v>
      </c>
      <c r="AC972" s="24">
        <v>220.39</v>
      </c>
      <c r="AF972" s="24">
        <v>7.2880000000000003</v>
      </c>
      <c r="AG972" s="24">
        <v>227.64518685831621</v>
      </c>
      <c r="AH972" s="24">
        <v>227.64518685831621</v>
      </c>
      <c r="AI972" s="24">
        <v>227.678</v>
      </c>
      <c r="AJ972" s="24">
        <v>227.678</v>
      </c>
      <c r="AK972" s="38">
        <v>-3.2813141683789127</v>
      </c>
      <c r="AL972" s="38">
        <v>-3.2813141683789127</v>
      </c>
    </row>
    <row r="973" spans="1:38" x14ac:dyDescent="0.15">
      <c r="A973" t="str">
        <v>U1588C-44-CC</v>
      </c>
      <c r="B973">
        <v>305.63</v>
      </c>
      <c r="C973" t="str">
        <v>U1588A-24-7</v>
      </c>
      <c r="D973" s="31">
        <v>219.77</v>
      </c>
      <c r="E973" s="29">
        <v>116</v>
      </c>
      <c r="F973" s="29">
        <v>126</v>
      </c>
      <c r="G973" s="24">
        <v>220.93</v>
      </c>
      <c r="H973" s="24">
        <v>221.03</v>
      </c>
      <c r="I973" s="24">
        <v>220.93</v>
      </c>
      <c r="J973" s="24">
        <v>220.98</v>
      </c>
      <c r="K973" s="18">
        <v>0</v>
      </c>
      <c r="L973" s="18">
        <v>-5.0000000000011369E-2</v>
      </c>
      <c r="T973" t="str">
        <v>U1588A-24</v>
      </c>
      <c r="U973" s="24">
        <v>0.99589322381930179</v>
      </c>
      <c r="V973" s="24">
        <v>1</v>
      </c>
      <c r="W973" s="29">
        <v>212.4</v>
      </c>
      <c r="X973" s="24">
        <v>8.5300000000000011</v>
      </c>
      <c r="Y973" s="24">
        <v>8.5799999999999841</v>
      </c>
      <c r="Z973" s="24">
        <v>220.89496919917866</v>
      </c>
      <c r="AA973" s="24">
        <v>220.94476386036959</v>
      </c>
      <c r="AB973" s="24">
        <v>220.93</v>
      </c>
      <c r="AC973" s="24">
        <v>220.98</v>
      </c>
      <c r="AF973" s="24">
        <v>7.2880000000000003</v>
      </c>
      <c r="AG973" s="24">
        <v>228.18296919917867</v>
      </c>
      <c r="AH973" s="24">
        <v>228.2327638603696</v>
      </c>
      <c r="AI973" s="24">
        <v>228.21800000000002</v>
      </c>
      <c r="AJ973" s="24">
        <v>228.268</v>
      </c>
      <c r="AK973" s="38">
        <v>-3.503080082134602</v>
      </c>
      <c r="AL973" s="38">
        <v>-3.5236139630399066</v>
      </c>
    </row>
    <row r="974" spans="1:38" x14ac:dyDescent="0.15">
      <c r="A974" t="str">
        <v>U1588C-45-1</v>
      </c>
      <c r="B974">
        <v>304</v>
      </c>
      <c r="C974" t="str">
        <v>U1588A-24-7</v>
      </c>
      <c r="D974" s="31">
        <v>219.77</v>
      </c>
      <c r="E974" s="29">
        <v>116</v>
      </c>
      <c r="F974" s="29">
        <v>126</v>
      </c>
      <c r="G974" s="24">
        <v>220.93</v>
      </c>
      <c r="H974" s="24">
        <v>221.03</v>
      </c>
      <c r="I974" s="24">
        <v>220.93</v>
      </c>
      <c r="J974" s="24">
        <v>220.98</v>
      </c>
      <c r="K974" s="18">
        <v>0</v>
      </c>
      <c r="L974" s="18">
        <v>-5.0000000000011369E-2</v>
      </c>
      <c r="T974" t="str">
        <v>U1588A-24</v>
      </c>
      <c r="U974" s="24">
        <v>0.99589322381930179</v>
      </c>
      <c r="V974" s="24">
        <v>1</v>
      </c>
      <c r="W974" s="29">
        <v>212.4</v>
      </c>
      <c r="X974" s="24">
        <v>8.5300000000000011</v>
      </c>
      <c r="Y974" s="24">
        <v>8.5799999999999841</v>
      </c>
      <c r="Z974" s="24">
        <v>220.89496919917866</v>
      </c>
      <c r="AA974" s="24">
        <v>220.94476386036959</v>
      </c>
      <c r="AB974" s="24">
        <v>220.93</v>
      </c>
      <c r="AC974" s="24">
        <v>220.98</v>
      </c>
      <c r="AF974" s="24">
        <v>7.2880000000000003</v>
      </c>
      <c r="AG974" s="24">
        <v>228.18296919917867</v>
      </c>
      <c r="AH974" s="24">
        <v>228.2327638603696</v>
      </c>
      <c r="AI974" s="24">
        <v>228.21800000000002</v>
      </c>
      <c r="AJ974" s="24">
        <v>228.268</v>
      </c>
      <c r="AK974" s="38">
        <v>-3.503080082134602</v>
      </c>
      <c r="AL974" s="38">
        <v>-3.5236139630399066</v>
      </c>
    </row>
    <row r="975" spans="1:38" x14ac:dyDescent="0.15">
      <c r="A975" t="str">
        <v>U1588C-45-2</v>
      </c>
      <c r="B975">
        <v>305.5</v>
      </c>
      <c r="C975" t="str">
        <v>U1588A-24-7</v>
      </c>
      <c r="D975" s="31">
        <v>219.77</v>
      </c>
      <c r="E975" s="29">
        <v>116</v>
      </c>
      <c r="F975" s="29">
        <v>126</v>
      </c>
      <c r="G975" s="24">
        <v>220.93</v>
      </c>
      <c r="H975" s="24">
        <v>221.03</v>
      </c>
      <c r="I975" s="24">
        <v>220.93</v>
      </c>
      <c r="J975" s="24">
        <v>221.03</v>
      </c>
      <c r="K975" s="18">
        <v>0</v>
      </c>
      <c r="L975" s="18">
        <v>0</v>
      </c>
      <c r="T975" t="str">
        <v>U1588A-24</v>
      </c>
      <c r="U975" s="24">
        <v>0.99589322381930179</v>
      </c>
      <c r="V975" s="24">
        <v>1</v>
      </c>
      <c r="W975" s="29">
        <v>212.4</v>
      </c>
      <c r="X975" s="24">
        <v>8.5300000000000011</v>
      </c>
      <c r="Y975" s="24">
        <v>8.6299999999999955</v>
      </c>
      <c r="Z975" s="24">
        <v>220.89496919917866</v>
      </c>
      <c r="AA975" s="24">
        <v>220.99455852156058</v>
      </c>
      <c r="AB975" s="24">
        <v>220.93</v>
      </c>
      <c r="AC975" s="24">
        <v>221.03</v>
      </c>
      <c r="AF975" s="24">
        <v>7.2880000000000003</v>
      </c>
      <c r="AG975" s="24">
        <v>228.18296919917867</v>
      </c>
      <c r="AH975" s="24">
        <v>228.28255852156059</v>
      </c>
      <c r="AI975" s="24">
        <v>228.21800000000002</v>
      </c>
      <c r="AJ975" s="24">
        <v>228.31800000000001</v>
      </c>
      <c r="AK975" s="38">
        <v>-3.503080082134602</v>
      </c>
      <c r="AL975" s="38">
        <v>-3.544147843942369</v>
      </c>
    </row>
    <row r="976" spans="1:38" x14ac:dyDescent="0.15">
      <c r="A976" t="str">
        <v>U1588C-45-3</v>
      </c>
      <c r="B976">
        <v>306.99</v>
      </c>
      <c r="C976" t="str">
        <v>U1588A-24-7</v>
      </c>
      <c r="D976" s="31">
        <v>219.77</v>
      </c>
      <c r="E976" s="29">
        <v>116</v>
      </c>
      <c r="F976" s="29">
        <v>126</v>
      </c>
      <c r="G976" s="24">
        <v>220.93</v>
      </c>
      <c r="H976" s="24">
        <v>221.03</v>
      </c>
      <c r="I976" s="24">
        <v>220.93</v>
      </c>
      <c r="J976" s="24">
        <v>220.98</v>
      </c>
      <c r="K976" s="18">
        <v>0</v>
      </c>
      <c r="L976" s="18">
        <v>-5.0000000000011369E-2</v>
      </c>
      <c r="T976" t="str">
        <v>U1588A-24</v>
      </c>
      <c r="U976" s="24">
        <v>0.99589322381930179</v>
      </c>
      <c r="V976" s="24">
        <v>1</v>
      </c>
      <c r="W976" s="29">
        <v>212.4</v>
      </c>
      <c r="X976" s="24">
        <v>8.5300000000000011</v>
      </c>
      <c r="Y976" s="24">
        <v>8.5799999999999841</v>
      </c>
      <c r="Z976" s="24">
        <v>220.89496919917866</v>
      </c>
      <c r="AA976" s="24">
        <v>220.94476386036959</v>
      </c>
      <c r="AB976" s="24">
        <v>220.93</v>
      </c>
      <c r="AC976" s="24">
        <v>220.98</v>
      </c>
      <c r="AF976" s="24">
        <v>7.2880000000000003</v>
      </c>
      <c r="AG976" s="24">
        <v>228.18296919917867</v>
      </c>
      <c r="AH976" s="24">
        <v>228.2327638603696</v>
      </c>
      <c r="AI976" s="24">
        <v>228.21800000000002</v>
      </c>
      <c r="AJ976" s="24">
        <v>228.268</v>
      </c>
      <c r="AK976" s="38">
        <v>-3.503080082134602</v>
      </c>
      <c r="AL976" s="38">
        <v>-3.5236139630399066</v>
      </c>
    </row>
    <row r="977" spans="1:38" x14ac:dyDescent="0.15">
      <c r="A977" t="str">
        <v>U1588C-45-4</v>
      </c>
      <c r="B977">
        <v>308.48</v>
      </c>
      <c r="C977" t="str">
        <v>U1588A-24-7</v>
      </c>
      <c r="D977" s="31">
        <v>219.77</v>
      </c>
      <c r="E977" s="29">
        <v>116</v>
      </c>
      <c r="F977" s="29">
        <v>126</v>
      </c>
      <c r="G977" s="24">
        <v>220.93</v>
      </c>
      <c r="H977" s="24">
        <v>221.03</v>
      </c>
      <c r="I977" s="24">
        <v>220.93</v>
      </c>
      <c r="J977" s="24">
        <v>220.98</v>
      </c>
      <c r="K977" s="18">
        <v>0</v>
      </c>
      <c r="L977" s="18">
        <v>-5.0000000000011369E-2</v>
      </c>
      <c r="T977" t="str">
        <v>U1588A-24</v>
      </c>
      <c r="U977" s="24">
        <v>0.99589322381930179</v>
      </c>
      <c r="V977" s="24">
        <v>1</v>
      </c>
      <c r="W977" s="29">
        <v>212.4</v>
      </c>
      <c r="X977" s="24">
        <v>8.5300000000000011</v>
      </c>
      <c r="Y977" s="24">
        <v>8.5799999999999841</v>
      </c>
      <c r="Z977" s="24">
        <v>220.89496919917866</v>
      </c>
      <c r="AA977" s="24">
        <v>220.94476386036959</v>
      </c>
      <c r="AB977" s="24">
        <v>220.93</v>
      </c>
      <c r="AC977" s="24">
        <v>220.98</v>
      </c>
      <c r="AF977" s="24">
        <v>7.2880000000000003</v>
      </c>
      <c r="AG977" s="24">
        <v>228.18296919917867</v>
      </c>
      <c r="AH977" s="24">
        <v>228.2327638603696</v>
      </c>
      <c r="AI977" s="24">
        <v>228.21800000000002</v>
      </c>
      <c r="AJ977" s="24">
        <v>228.268</v>
      </c>
      <c r="AK977" s="38">
        <v>-3.503080082134602</v>
      </c>
      <c r="AL977" s="38">
        <v>-3.5236139630399066</v>
      </c>
    </row>
    <row r="978" spans="1:38" x14ac:dyDescent="0.15">
      <c r="A978" t="str">
        <v>U1588C-45-CC</v>
      </c>
      <c r="B978">
        <v>309.95999999999998</v>
      </c>
      <c r="C978" t="str">
        <v>U1588A-24-7</v>
      </c>
      <c r="D978" s="31">
        <v>219.77</v>
      </c>
      <c r="E978" s="29">
        <v>116</v>
      </c>
      <c r="F978" s="29">
        <v>126</v>
      </c>
      <c r="G978" s="24">
        <v>220.93</v>
      </c>
      <c r="H978" s="24">
        <v>221.03</v>
      </c>
      <c r="I978" s="24">
        <v>220.93</v>
      </c>
      <c r="J978" s="24">
        <v>220.98</v>
      </c>
      <c r="K978" s="18">
        <v>0</v>
      </c>
      <c r="L978" s="18">
        <v>-5.0000000000011369E-2</v>
      </c>
      <c r="T978" t="str">
        <v>U1588A-24</v>
      </c>
      <c r="U978" s="24">
        <v>0.99589322381930179</v>
      </c>
      <c r="V978" s="24">
        <v>1</v>
      </c>
      <c r="W978" s="29">
        <v>212.4</v>
      </c>
      <c r="X978" s="24">
        <v>8.5300000000000011</v>
      </c>
      <c r="Y978" s="24">
        <v>8.5799999999999841</v>
      </c>
      <c r="Z978" s="24">
        <v>220.89496919917866</v>
      </c>
      <c r="AA978" s="24">
        <v>220.94476386036959</v>
      </c>
      <c r="AB978" s="24">
        <v>220.93</v>
      </c>
      <c r="AC978" s="24">
        <v>220.98</v>
      </c>
      <c r="AF978" s="24">
        <v>7.2880000000000003</v>
      </c>
      <c r="AG978" s="24">
        <v>228.18296919917867</v>
      </c>
      <c r="AH978" s="24">
        <v>228.2327638603696</v>
      </c>
      <c r="AI978" s="24">
        <v>228.21800000000002</v>
      </c>
      <c r="AJ978" s="24">
        <v>228.268</v>
      </c>
      <c r="AK978" s="38">
        <v>-3.503080082134602</v>
      </c>
      <c r="AL978" s="38">
        <v>-3.5236139630399066</v>
      </c>
    </row>
    <row r="979" spans="1:38" x14ac:dyDescent="0.15">
      <c r="A979" t="str">
        <v>U1588C-46-1</v>
      </c>
      <c r="B979">
        <v>308.8</v>
      </c>
      <c r="C979" t="str">
        <v>U1588A-24-7</v>
      </c>
      <c r="D979" s="31">
        <v>219.77</v>
      </c>
      <c r="E979" s="29">
        <v>116</v>
      </c>
      <c r="F979" s="29">
        <v>126</v>
      </c>
      <c r="G979" s="24">
        <v>220.93</v>
      </c>
      <c r="H979" s="24">
        <v>221.03</v>
      </c>
      <c r="I979" s="24">
        <v>220.93</v>
      </c>
      <c r="J979" s="24">
        <v>220.98</v>
      </c>
      <c r="K979" s="18">
        <v>0</v>
      </c>
      <c r="L979" s="18">
        <v>-5.0000000000011369E-2</v>
      </c>
      <c r="T979" t="str">
        <v>U1588A-24</v>
      </c>
      <c r="U979" s="24">
        <v>0.99589322381930179</v>
      </c>
      <c r="V979" s="24">
        <v>1</v>
      </c>
      <c r="W979" s="29">
        <v>212.4</v>
      </c>
      <c r="X979" s="24">
        <v>8.5300000000000011</v>
      </c>
      <c r="Y979" s="24">
        <v>8.5799999999999841</v>
      </c>
      <c r="Z979" s="24">
        <v>220.89496919917866</v>
      </c>
      <c r="AA979" s="24">
        <v>220.94476386036959</v>
      </c>
      <c r="AB979" s="24">
        <v>220.93</v>
      </c>
      <c r="AC979" s="24">
        <v>220.98</v>
      </c>
      <c r="AF979" s="24">
        <v>7.2880000000000003</v>
      </c>
      <c r="AG979" s="24">
        <v>228.18296919917867</v>
      </c>
      <c r="AH979" s="24">
        <v>228.2327638603696</v>
      </c>
      <c r="AI979" s="24">
        <v>228.21800000000002</v>
      </c>
      <c r="AJ979" s="24">
        <v>228.268</v>
      </c>
      <c r="AK979" s="38">
        <v>-3.503080082134602</v>
      </c>
      <c r="AL979" s="38">
        <v>-3.5236139630399066</v>
      </c>
    </row>
    <row r="980" spans="1:38" x14ac:dyDescent="0.15">
      <c r="A980" t="str">
        <v>U1588C-46-2</v>
      </c>
      <c r="B980">
        <v>310.29000000000002</v>
      </c>
      <c r="C980" t="str">
        <v>U1588A-24-7</v>
      </c>
      <c r="D980" s="31">
        <v>219.77</v>
      </c>
      <c r="E980" s="29">
        <v>116</v>
      </c>
      <c r="F980" s="29">
        <v>126</v>
      </c>
      <c r="G980" s="24">
        <v>220.93</v>
      </c>
      <c r="H980" s="24">
        <v>221.03</v>
      </c>
      <c r="I980" s="24">
        <v>220.93</v>
      </c>
      <c r="J980" s="24">
        <v>220.98</v>
      </c>
      <c r="K980" s="18">
        <v>0</v>
      </c>
      <c r="L980" s="18">
        <v>-5.0000000000011369E-2</v>
      </c>
      <c r="T980" t="str">
        <v>U1588A-24</v>
      </c>
      <c r="U980" s="24">
        <v>0.99589322381930179</v>
      </c>
      <c r="V980" s="24">
        <v>1</v>
      </c>
      <c r="W980" s="29">
        <v>212.4</v>
      </c>
      <c r="X980" s="24">
        <v>8.5300000000000011</v>
      </c>
      <c r="Y980" s="24">
        <v>8.5799999999999841</v>
      </c>
      <c r="Z980" s="24">
        <v>220.89496919917866</v>
      </c>
      <c r="AA980" s="24">
        <v>220.94476386036959</v>
      </c>
      <c r="AB980" s="24">
        <v>220.93</v>
      </c>
      <c r="AC980" s="24">
        <v>220.98</v>
      </c>
      <c r="AF980" s="24">
        <v>7.2880000000000003</v>
      </c>
      <c r="AG980" s="24">
        <v>228.18296919917867</v>
      </c>
      <c r="AH980" s="24">
        <v>228.2327638603696</v>
      </c>
      <c r="AI980" s="24">
        <v>228.21800000000002</v>
      </c>
      <c r="AJ980" s="24">
        <v>228.268</v>
      </c>
      <c r="AK980" s="38">
        <v>-3.503080082134602</v>
      </c>
      <c r="AL980" s="38">
        <v>-3.5236139630399066</v>
      </c>
    </row>
    <row r="981" spans="1:38" x14ac:dyDescent="0.15">
      <c r="A981" t="str">
        <v>U1588C-46-3</v>
      </c>
      <c r="B981">
        <v>311.77999999999997</v>
      </c>
      <c r="C981" t="str">
        <v>U1588A-24-7</v>
      </c>
      <c r="D981" s="31">
        <v>219.77</v>
      </c>
      <c r="E981" s="29">
        <v>116</v>
      </c>
      <c r="F981" s="29">
        <v>126</v>
      </c>
      <c r="G981" s="24">
        <v>220.93</v>
      </c>
      <c r="H981" s="24">
        <v>221.03</v>
      </c>
      <c r="I981" s="24">
        <v>220.93</v>
      </c>
      <c r="J981" s="24">
        <v>220.98</v>
      </c>
      <c r="K981" s="18">
        <v>0</v>
      </c>
      <c r="L981" s="18">
        <v>-5.0000000000011369E-2</v>
      </c>
      <c r="T981" t="str">
        <v>U1588A-24</v>
      </c>
      <c r="U981" s="24">
        <v>0.99589322381930179</v>
      </c>
      <c r="V981" s="24">
        <v>1</v>
      </c>
      <c r="W981" s="29">
        <v>212.4</v>
      </c>
      <c r="X981" s="24">
        <v>8.5300000000000011</v>
      </c>
      <c r="Y981" s="24">
        <v>8.5799999999999841</v>
      </c>
      <c r="Z981" s="24">
        <v>220.89496919917866</v>
      </c>
      <c r="AA981" s="24">
        <v>220.94476386036959</v>
      </c>
      <c r="AB981" s="24">
        <v>220.93</v>
      </c>
      <c r="AC981" s="24">
        <v>220.98</v>
      </c>
      <c r="AF981" s="24">
        <v>7.2880000000000003</v>
      </c>
      <c r="AG981" s="24">
        <v>228.18296919917867</v>
      </c>
      <c r="AH981" s="24">
        <v>228.2327638603696</v>
      </c>
      <c r="AI981" s="24">
        <v>228.21800000000002</v>
      </c>
      <c r="AJ981" s="24">
        <v>228.268</v>
      </c>
      <c r="AK981" s="38">
        <v>-3.503080082134602</v>
      </c>
      <c r="AL981" s="38">
        <v>-3.5236139630399066</v>
      </c>
    </row>
    <row r="982" spans="1:38" x14ac:dyDescent="0.15">
      <c r="A982" t="str">
        <v>U1588C-46-4</v>
      </c>
      <c r="B982">
        <v>313.24</v>
      </c>
      <c r="C982" t="str">
        <v>U1588A-24-7</v>
      </c>
      <c r="D982" s="31">
        <v>219.77</v>
      </c>
      <c r="E982" s="29">
        <v>116</v>
      </c>
      <c r="F982" s="29">
        <v>126</v>
      </c>
      <c r="G982" s="24">
        <v>220.93</v>
      </c>
      <c r="H982" s="24">
        <v>221.03</v>
      </c>
      <c r="I982" s="24">
        <v>220.93</v>
      </c>
      <c r="J982" s="24">
        <v>220.98</v>
      </c>
      <c r="K982" s="18">
        <v>0</v>
      </c>
      <c r="L982" s="18">
        <v>-5.0000000000011369E-2</v>
      </c>
      <c r="T982" t="str">
        <v>U1588A-24</v>
      </c>
      <c r="U982" s="24">
        <v>0.99589322381930179</v>
      </c>
      <c r="V982" s="24">
        <v>1</v>
      </c>
      <c r="W982" s="29">
        <v>212.4</v>
      </c>
      <c r="X982" s="24">
        <v>8.5300000000000011</v>
      </c>
      <c r="Y982" s="24">
        <v>8.5799999999999841</v>
      </c>
      <c r="Z982" s="24">
        <v>220.89496919917866</v>
      </c>
      <c r="AA982" s="24">
        <v>220.94476386036959</v>
      </c>
      <c r="AB982" s="24">
        <v>220.93</v>
      </c>
      <c r="AC982" s="24">
        <v>220.98</v>
      </c>
      <c r="AF982" s="24">
        <v>7.2880000000000003</v>
      </c>
      <c r="AG982" s="24">
        <v>228.18296919917867</v>
      </c>
      <c r="AH982" s="24">
        <v>228.2327638603696</v>
      </c>
      <c r="AI982" s="24">
        <v>228.21800000000002</v>
      </c>
      <c r="AJ982" s="24">
        <v>228.268</v>
      </c>
      <c r="AK982" s="38">
        <v>-3.503080082134602</v>
      </c>
      <c r="AL982" s="38">
        <v>-3.5236139630399066</v>
      </c>
    </row>
    <row r="983" spans="1:38" x14ac:dyDescent="0.15">
      <c r="A983" t="str">
        <v>U1588C-46-5</v>
      </c>
      <c r="B983">
        <v>314.57</v>
      </c>
      <c r="C983" t="str">
        <v>U1588A-24-8</v>
      </c>
      <c r="D983" s="31">
        <v>221.03</v>
      </c>
      <c r="E983" s="29">
        <v>0</v>
      </c>
      <c r="F983" s="29">
        <v>5</v>
      </c>
      <c r="G983" s="24">
        <v>221.03</v>
      </c>
      <c r="H983" s="24">
        <v>221.08</v>
      </c>
      <c r="I983" s="24">
        <v>221.03</v>
      </c>
      <c r="J983" s="24">
        <v>221.08</v>
      </c>
      <c r="K983" s="18">
        <v>0</v>
      </c>
      <c r="L983" s="18">
        <v>0</v>
      </c>
      <c r="T983" t="str">
        <v>U1588A-24</v>
      </c>
      <c r="U983" s="24">
        <v>0.99589322381930179</v>
      </c>
      <c r="V983" s="24">
        <v>1</v>
      </c>
      <c r="W983" s="29">
        <v>212.4</v>
      </c>
      <c r="X983" s="24">
        <v>8.6299999999999955</v>
      </c>
      <c r="Y983" s="24">
        <v>8.6800000000000068</v>
      </c>
      <c r="Z983" s="24">
        <v>220.99455852156058</v>
      </c>
      <c r="AA983" s="24">
        <v>221.04435318275156</v>
      </c>
      <c r="AB983" s="24">
        <v>221.03</v>
      </c>
      <c r="AC983" s="24">
        <v>221.08</v>
      </c>
      <c r="AF983" s="24">
        <v>7.2880000000000003</v>
      </c>
      <c r="AG983" s="24">
        <v>228.28255852156059</v>
      </c>
      <c r="AH983" s="24">
        <v>228.33235318275158</v>
      </c>
      <c r="AI983" s="24">
        <v>228.31800000000001</v>
      </c>
      <c r="AJ983" s="24">
        <v>228.36800000000002</v>
      </c>
      <c r="AK983" s="38">
        <v>-3.544147843942369</v>
      </c>
      <c r="AL983" s="38">
        <v>-3.5646817248448315</v>
      </c>
    </row>
    <row r="984" spans="1:38" x14ac:dyDescent="0.15">
      <c r="A984" t="str">
        <v>U1588C-46-CC</v>
      </c>
      <c r="B984">
        <v>315.08</v>
      </c>
      <c r="C984" t="str">
        <v>U1588A-24-8</v>
      </c>
      <c r="D984" s="31">
        <v>221.03</v>
      </c>
      <c r="E984" s="29">
        <v>33</v>
      </c>
      <c r="F984" s="29">
        <v>33</v>
      </c>
      <c r="G984" s="24">
        <v>221.36</v>
      </c>
      <c r="H984" s="24">
        <v>221.36</v>
      </c>
      <c r="I984" s="24">
        <v>221.36</v>
      </c>
      <c r="J984" s="24">
        <v>221.36</v>
      </c>
      <c r="K984" s="18">
        <v>0</v>
      </c>
      <c r="L984" s="18">
        <v>0</v>
      </c>
      <c r="T984" t="str">
        <v>U1588A-24</v>
      </c>
      <c r="U984" s="24">
        <v>0.99589322381930179</v>
      </c>
      <c r="V984" s="24">
        <v>1</v>
      </c>
      <c r="W984" s="29">
        <v>212.4</v>
      </c>
      <c r="X984" s="24">
        <v>8.960000000000008</v>
      </c>
      <c r="Y984" s="24">
        <v>8.960000000000008</v>
      </c>
      <c r="Z984" s="24">
        <v>221.32320328542096</v>
      </c>
      <c r="AA984" s="24">
        <v>221.32320328542096</v>
      </c>
      <c r="AB984" s="24">
        <v>221.36</v>
      </c>
      <c r="AC984" s="24">
        <v>221.36</v>
      </c>
      <c r="AF984" s="24">
        <v>7.2880000000000003</v>
      </c>
      <c r="AG984" s="24">
        <v>228.61120328542097</v>
      </c>
      <c r="AH984" s="24">
        <v>228.61120328542097</v>
      </c>
      <c r="AI984" s="24">
        <v>228.64800000000002</v>
      </c>
      <c r="AJ984" s="24">
        <v>228.64800000000002</v>
      </c>
      <c r="AK984" s="38">
        <v>-3.6796714579054424</v>
      </c>
      <c r="AL984" s="38">
        <v>-3.6796714579054424</v>
      </c>
    </row>
    <row r="985" spans="1:38" x14ac:dyDescent="0.15">
      <c r="A985" t="str">
        <v>U1588C-47-1</v>
      </c>
      <c r="B985">
        <v>313.7</v>
      </c>
      <c r="C985" t="str">
        <v>U1588A-24-8</v>
      </c>
      <c r="D985" s="31">
        <v>221.03</v>
      </c>
      <c r="E985" s="29">
        <v>44</v>
      </c>
      <c r="F985" s="29">
        <v>44</v>
      </c>
      <c r="G985" s="24">
        <v>221.47</v>
      </c>
      <c r="H985" s="24">
        <v>221.47</v>
      </c>
      <c r="I985" s="24">
        <v>221.47</v>
      </c>
      <c r="J985" s="24">
        <v>221.47</v>
      </c>
      <c r="K985" s="18">
        <v>0</v>
      </c>
      <c r="L985" s="18">
        <v>0</v>
      </c>
      <c r="T985" t="str">
        <v>U1588A-24</v>
      </c>
      <c r="U985" s="24">
        <v>0.99589322381930179</v>
      </c>
      <c r="V985" s="24">
        <v>1</v>
      </c>
      <c r="W985" s="29">
        <v>212.4</v>
      </c>
      <c r="X985" s="24">
        <v>9.0699999999999932</v>
      </c>
      <c r="Y985" s="24">
        <v>9.0699999999999932</v>
      </c>
      <c r="Z985" s="24">
        <v>221.43275154004107</v>
      </c>
      <c r="AA985" s="24">
        <v>221.43275154004107</v>
      </c>
      <c r="AB985" s="24">
        <v>221.47</v>
      </c>
      <c r="AC985" s="24">
        <v>221.47</v>
      </c>
      <c r="AF985" s="24">
        <v>7.2880000000000003</v>
      </c>
      <c r="AG985" s="24">
        <v>228.72075154004108</v>
      </c>
      <c r="AH985" s="24">
        <v>228.72075154004108</v>
      </c>
      <c r="AI985" s="24">
        <v>228.75800000000001</v>
      </c>
      <c r="AJ985" s="24">
        <v>228.75800000000001</v>
      </c>
      <c r="AK985" s="38">
        <v>-3.7248459958931335</v>
      </c>
      <c r="AL985" s="38">
        <v>-3.7248459958931335</v>
      </c>
    </row>
    <row r="986" spans="1:38" x14ac:dyDescent="0.15">
      <c r="A986" t="str">
        <v>U1588C-47-2</v>
      </c>
      <c r="B986">
        <v>315.2</v>
      </c>
      <c r="C986" t="str">
        <v>U1588A-24-8</v>
      </c>
      <c r="D986" s="31">
        <v>221.03</v>
      </c>
      <c r="E986" s="29">
        <v>44</v>
      </c>
      <c r="F986" s="29">
        <v>45</v>
      </c>
      <c r="G986" s="24">
        <v>221.47</v>
      </c>
      <c r="H986" s="24">
        <v>221.48</v>
      </c>
      <c r="I986" s="24">
        <v>221.47</v>
      </c>
      <c r="J986" s="24">
        <v>221.48</v>
      </c>
      <c r="K986" s="18">
        <v>0</v>
      </c>
      <c r="L986" s="18">
        <v>0</v>
      </c>
      <c r="T986" t="str">
        <v>U1588A-24</v>
      </c>
      <c r="U986" s="24">
        <v>0.99589322381930179</v>
      </c>
      <c r="V986" s="24">
        <v>1</v>
      </c>
      <c r="W986" s="29">
        <v>212.4</v>
      </c>
      <c r="X986" s="24">
        <v>9.0699999999999932</v>
      </c>
      <c r="Y986" s="24">
        <v>9.0799999999999841</v>
      </c>
      <c r="Z986" s="24">
        <v>221.43275154004107</v>
      </c>
      <c r="AA986" s="24">
        <v>221.44271047227926</v>
      </c>
      <c r="AB986" s="24">
        <v>221.47</v>
      </c>
      <c r="AC986" s="24">
        <v>221.48</v>
      </c>
      <c r="AF986" s="24">
        <v>7.2880000000000003</v>
      </c>
      <c r="AG986" s="24">
        <v>228.72075154004108</v>
      </c>
      <c r="AH986" s="24">
        <v>228.73071047227927</v>
      </c>
      <c r="AI986" s="24">
        <v>228.75800000000001</v>
      </c>
      <c r="AJ986" s="24">
        <v>228.768</v>
      </c>
      <c r="AK986" s="38">
        <v>-3.7248459958931335</v>
      </c>
      <c r="AL986" s="38">
        <v>-3.7289527720730575</v>
      </c>
    </row>
    <row r="987" spans="1:38" x14ac:dyDescent="0.15">
      <c r="A987" t="str">
        <v>U1588C-47-3</v>
      </c>
      <c r="B987">
        <v>316.7</v>
      </c>
      <c r="C987" t="str">
        <v>U1588A-24-CC</v>
      </c>
      <c r="D987" s="31">
        <v>221.63</v>
      </c>
      <c r="E987" s="29">
        <v>44</v>
      </c>
      <c r="F987" s="29">
        <v>51</v>
      </c>
      <c r="G987" s="24">
        <v>222.07</v>
      </c>
      <c r="H987" s="24">
        <v>222.14</v>
      </c>
      <c r="I987" s="24">
        <v>222.07</v>
      </c>
      <c r="J987" s="24">
        <v>222.14</v>
      </c>
      <c r="K987" s="18">
        <v>0</v>
      </c>
      <c r="L987" s="18">
        <v>0</v>
      </c>
      <c r="T987" t="str">
        <v>U1588A-24</v>
      </c>
      <c r="U987" s="24">
        <v>0.99589322381930179</v>
      </c>
      <c r="V987" s="24">
        <v>1</v>
      </c>
      <c r="W987" s="29">
        <v>212.4</v>
      </c>
      <c r="X987" s="24">
        <v>9.6699999999999875</v>
      </c>
      <c r="Y987" s="24">
        <v>9.7399999999999807</v>
      </c>
      <c r="Z987" s="24">
        <v>222.03028747433265</v>
      </c>
      <c r="AA987" s="24">
        <v>222.1</v>
      </c>
      <c r="AB987" s="24">
        <v>222.07</v>
      </c>
      <c r="AC987" s="24">
        <v>222.14</v>
      </c>
      <c r="AF987" s="24">
        <v>7.2880000000000003</v>
      </c>
      <c r="AG987" s="24">
        <v>229.31828747433266</v>
      </c>
      <c r="AH987" s="24">
        <v>229.38800000000001</v>
      </c>
      <c r="AI987" s="24">
        <v>229.358</v>
      </c>
      <c r="AJ987" s="24">
        <v>229.428</v>
      </c>
      <c r="AK987" s="38">
        <v>-3.9712525667340515</v>
      </c>
      <c r="AL987" s="38">
        <v>-3.9999999999992042</v>
      </c>
    </row>
    <row r="988" spans="1:38" x14ac:dyDescent="0.15">
      <c r="A988" t="str">
        <v>U1588C-47-4</v>
      </c>
      <c r="B988">
        <v>317.92</v>
      </c>
      <c r="C988" t="str">
        <v>U1588A-24-CC</v>
      </c>
      <c r="D988" s="31">
        <v>221.63</v>
      </c>
      <c r="E988" s="29">
        <v>44</v>
      </c>
      <c r="F988" s="29">
        <v>51</v>
      </c>
      <c r="G988" s="24">
        <v>222.07</v>
      </c>
      <c r="H988" s="24">
        <v>222.14</v>
      </c>
      <c r="I988" s="24">
        <v>222.07</v>
      </c>
      <c r="J988" s="24">
        <v>222.14</v>
      </c>
      <c r="K988" s="18">
        <v>0</v>
      </c>
      <c r="L988" s="18">
        <v>0</v>
      </c>
      <c r="T988" t="str">
        <v>U1588A-24</v>
      </c>
      <c r="U988" s="24">
        <v>0.99589322381930179</v>
      </c>
      <c r="V988" s="24">
        <v>1</v>
      </c>
      <c r="W988" s="29">
        <v>212.4</v>
      </c>
      <c r="X988" s="24">
        <v>9.6699999999999875</v>
      </c>
      <c r="Y988" s="24">
        <v>9.7399999999999807</v>
      </c>
      <c r="Z988" s="24">
        <v>222.03028747433265</v>
      </c>
      <c r="AA988" s="24">
        <v>222.1</v>
      </c>
      <c r="AB988" s="24">
        <v>222.07</v>
      </c>
      <c r="AC988" s="24">
        <v>222.14</v>
      </c>
      <c r="AF988" s="24">
        <v>7.2880000000000003</v>
      </c>
      <c r="AG988" s="24">
        <v>229.31828747433266</v>
      </c>
      <c r="AH988" s="24">
        <v>229.38800000000001</v>
      </c>
      <c r="AI988" s="24">
        <v>229.358</v>
      </c>
      <c r="AJ988" s="24">
        <v>229.428</v>
      </c>
      <c r="AK988" s="38">
        <v>-3.9712525667340515</v>
      </c>
      <c r="AL988" s="38">
        <v>-3.9999999999992042</v>
      </c>
    </row>
    <row r="989" spans="1:38" x14ac:dyDescent="0.15">
      <c r="A989" t="str">
        <v>U1588C-47-CC</v>
      </c>
      <c r="B989">
        <v>318.43</v>
      </c>
      <c r="C989" t="str">
        <v>U1588A-24-CC</v>
      </c>
      <c r="D989" s="31">
        <v>221.63</v>
      </c>
      <c r="E989" s="29">
        <v>44</v>
      </c>
      <c r="F989" s="29">
        <v>51</v>
      </c>
      <c r="G989" s="24">
        <v>222.07</v>
      </c>
      <c r="H989" s="24">
        <v>222.14</v>
      </c>
      <c r="I989" s="24">
        <v>222.07</v>
      </c>
      <c r="J989" s="24">
        <v>222.14</v>
      </c>
      <c r="K989" s="18">
        <v>0</v>
      </c>
      <c r="L989" s="18">
        <v>0</v>
      </c>
      <c r="T989" t="str">
        <v>U1588A-24</v>
      </c>
      <c r="U989" s="24">
        <v>0.99589322381930179</v>
      </c>
      <c r="V989" s="24">
        <v>1</v>
      </c>
      <c r="W989" s="29">
        <v>212.4</v>
      </c>
      <c r="X989" s="24">
        <v>9.6699999999999875</v>
      </c>
      <c r="Y989" s="24">
        <v>9.7399999999999807</v>
      </c>
      <c r="Z989" s="24">
        <v>222.03028747433265</v>
      </c>
      <c r="AA989" s="24">
        <v>222.1</v>
      </c>
      <c r="AB989" s="24">
        <v>222.07</v>
      </c>
      <c r="AC989" s="24">
        <v>222.14</v>
      </c>
      <c r="AF989" s="24">
        <v>7.2880000000000003</v>
      </c>
      <c r="AG989" s="24">
        <v>229.31828747433266</v>
      </c>
      <c r="AH989" s="24">
        <v>229.38800000000001</v>
      </c>
      <c r="AI989" s="24">
        <v>229.358</v>
      </c>
      <c r="AJ989" s="24">
        <v>229.428</v>
      </c>
      <c r="AK989" s="38">
        <v>-3.9712525667340515</v>
      </c>
      <c r="AL989" s="38">
        <v>-3.9999999999992042</v>
      </c>
    </row>
    <row r="990" spans="1:38" x14ac:dyDescent="0.15">
      <c r="A990" t="str">
        <v>U1588C-48-1</v>
      </c>
      <c r="B990">
        <v>318.5</v>
      </c>
      <c r="C990" t="str">
        <v>U1588A-24-CC</v>
      </c>
      <c r="D990" s="31">
        <v>221.63</v>
      </c>
      <c r="E990" s="29">
        <v>44</v>
      </c>
      <c r="F990" s="29">
        <v>51</v>
      </c>
      <c r="G990" s="24">
        <v>222.07</v>
      </c>
      <c r="H990" s="24">
        <v>222.14</v>
      </c>
      <c r="I990" s="24">
        <v>222.07</v>
      </c>
      <c r="J990" s="24">
        <v>222.14</v>
      </c>
      <c r="K990" s="18">
        <v>0</v>
      </c>
      <c r="L990" s="18">
        <v>0</v>
      </c>
      <c r="T990" t="str">
        <v>U1588A-24</v>
      </c>
      <c r="U990" s="24">
        <v>0.99589322381930179</v>
      </c>
      <c r="V990" s="24">
        <v>1</v>
      </c>
      <c r="W990" s="29">
        <v>212.4</v>
      </c>
      <c r="X990" s="24">
        <v>9.6699999999999875</v>
      </c>
      <c r="Y990" s="24">
        <v>9.7399999999999807</v>
      </c>
      <c r="Z990" s="24">
        <v>222.03028747433265</v>
      </c>
      <c r="AA990" s="24">
        <v>222.1</v>
      </c>
      <c r="AB990" s="24">
        <v>222.07</v>
      </c>
      <c r="AC990" s="24">
        <v>222.14</v>
      </c>
      <c r="AF990" s="24">
        <v>7.2880000000000003</v>
      </c>
      <c r="AG990" s="24">
        <v>229.31828747433266</v>
      </c>
      <c r="AH990" s="24">
        <v>229.38800000000001</v>
      </c>
      <c r="AI990" s="24">
        <v>229.358</v>
      </c>
      <c r="AJ990" s="24">
        <v>229.428</v>
      </c>
      <c r="AK990" s="38">
        <v>-3.9712525667340515</v>
      </c>
      <c r="AL990" s="38">
        <v>-3.9999999999992042</v>
      </c>
    </row>
    <row r="991" spans="1:38" x14ac:dyDescent="0.15">
      <c r="A991" t="str">
        <v>U1588C-48-2</v>
      </c>
      <c r="B991">
        <v>319.99</v>
      </c>
      <c r="C991" t="str">
        <v>U1588A-24-CC</v>
      </c>
      <c r="D991" s="31">
        <v>221.63</v>
      </c>
      <c r="E991" s="29">
        <v>44</v>
      </c>
      <c r="F991" s="29">
        <v>51</v>
      </c>
      <c r="G991" s="24">
        <v>222.07</v>
      </c>
      <c r="H991" s="24">
        <v>222.14</v>
      </c>
      <c r="I991" s="24">
        <v>222.07</v>
      </c>
      <c r="J991" s="24">
        <v>222.14</v>
      </c>
      <c r="K991" s="18">
        <v>0</v>
      </c>
      <c r="L991" s="18">
        <v>0</v>
      </c>
      <c r="T991" t="str">
        <v>U1588A-24</v>
      </c>
      <c r="U991" s="24">
        <v>0.99589322381930179</v>
      </c>
      <c r="V991" s="24">
        <v>1</v>
      </c>
      <c r="W991" s="29">
        <v>212.4</v>
      </c>
      <c r="X991" s="24">
        <v>9.6699999999999875</v>
      </c>
      <c r="Y991" s="24">
        <v>9.7399999999999807</v>
      </c>
      <c r="Z991" s="24">
        <v>222.03028747433265</v>
      </c>
      <c r="AA991" s="24">
        <v>222.1</v>
      </c>
      <c r="AB991" s="24">
        <v>222.07</v>
      </c>
      <c r="AC991" s="24">
        <v>222.14</v>
      </c>
      <c r="AF991" s="24">
        <v>7.2880000000000003</v>
      </c>
      <c r="AG991" s="24">
        <v>229.31828747433266</v>
      </c>
      <c r="AH991" s="24">
        <v>229.38800000000001</v>
      </c>
      <c r="AI991" s="24">
        <v>229.358</v>
      </c>
      <c r="AJ991" s="24">
        <v>229.428</v>
      </c>
      <c r="AK991" s="38">
        <v>-3.9712525667340515</v>
      </c>
      <c r="AL991" s="38">
        <v>-3.9999999999992042</v>
      </c>
    </row>
    <row r="992" spans="1:38" x14ac:dyDescent="0.15">
      <c r="A992" t="str">
        <v>U1588C-48-3</v>
      </c>
      <c r="B992">
        <v>321.49</v>
      </c>
      <c r="C992" t="str">
        <v>U1588A-24-CC</v>
      </c>
      <c r="D992" s="31">
        <v>221.63</v>
      </c>
      <c r="E992" s="29">
        <v>44</v>
      </c>
      <c r="F992" s="29">
        <v>51</v>
      </c>
      <c r="G992" s="24">
        <v>222.07</v>
      </c>
      <c r="H992" s="24">
        <v>222.14</v>
      </c>
      <c r="I992" s="24">
        <v>222.07</v>
      </c>
      <c r="J992" s="24">
        <v>222.14</v>
      </c>
      <c r="K992" s="18">
        <v>0</v>
      </c>
      <c r="L992" s="18">
        <v>0</v>
      </c>
      <c r="T992" t="str">
        <v>U1588A-24</v>
      </c>
      <c r="U992" s="24">
        <v>0.99589322381930179</v>
      </c>
      <c r="V992" s="24">
        <v>1</v>
      </c>
      <c r="W992" s="29">
        <v>212.4</v>
      </c>
      <c r="X992" s="24">
        <v>9.6699999999999875</v>
      </c>
      <c r="Y992" s="24">
        <v>9.7399999999999807</v>
      </c>
      <c r="Z992" s="24">
        <v>222.03028747433265</v>
      </c>
      <c r="AA992" s="24">
        <v>222.1</v>
      </c>
      <c r="AB992" s="24">
        <v>222.07</v>
      </c>
      <c r="AC992" s="24">
        <v>222.14</v>
      </c>
      <c r="AF992" s="24">
        <v>7.2880000000000003</v>
      </c>
      <c r="AG992" s="24">
        <v>229.31828747433266</v>
      </c>
      <c r="AH992" s="24">
        <v>229.38800000000001</v>
      </c>
      <c r="AI992" s="24">
        <v>229.358</v>
      </c>
      <c r="AJ992" s="24">
        <v>229.428</v>
      </c>
      <c r="AK992" s="38">
        <v>-3.9712525667340515</v>
      </c>
      <c r="AL992" s="38">
        <v>-3.9999999999992042</v>
      </c>
    </row>
    <row r="993" spans="1:38" x14ac:dyDescent="0.15">
      <c r="A993" t="str">
        <v>U1588C-48-4</v>
      </c>
      <c r="B993">
        <v>322.98</v>
      </c>
      <c r="C993" t="str">
        <v>U1588A-24-CC</v>
      </c>
      <c r="D993" s="31">
        <v>221.63</v>
      </c>
      <c r="E993" s="29">
        <v>44</v>
      </c>
      <c r="F993" s="29">
        <v>51</v>
      </c>
      <c r="G993" s="24">
        <v>222.07</v>
      </c>
      <c r="H993" s="24">
        <v>222.14</v>
      </c>
      <c r="I993" s="24">
        <v>222.07</v>
      </c>
      <c r="J993" s="24">
        <v>222.14</v>
      </c>
      <c r="K993" s="18">
        <v>0</v>
      </c>
      <c r="L993" s="18">
        <v>0</v>
      </c>
      <c r="T993" t="str">
        <v>U1588A-24</v>
      </c>
      <c r="U993" s="24">
        <v>0.99589322381930179</v>
      </c>
      <c r="V993" s="24">
        <v>1</v>
      </c>
      <c r="W993" s="29">
        <v>212.4</v>
      </c>
      <c r="X993" s="24">
        <v>9.6699999999999875</v>
      </c>
      <c r="Y993" s="24">
        <v>9.7399999999999807</v>
      </c>
      <c r="Z993" s="24">
        <v>222.03028747433265</v>
      </c>
      <c r="AA993" s="24">
        <v>222.1</v>
      </c>
      <c r="AB993" s="24">
        <v>222.07</v>
      </c>
      <c r="AC993" s="24">
        <v>222.14</v>
      </c>
      <c r="AF993" s="24">
        <v>7.2880000000000003</v>
      </c>
      <c r="AG993" s="24">
        <v>229.31828747433266</v>
      </c>
      <c r="AH993" s="24">
        <v>229.38800000000001</v>
      </c>
      <c r="AI993" s="24">
        <v>229.358</v>
      </c>
      <c r="AJ993" s="24">
        <v>229.428</v>
      </c>
      <c r="AK993" s="38">
        <v>-3.9712525667340515</v>
      </c>
      <c r="AL993" s="38">
        <v>-3.9999999999992042</v>
      </c>
    </row>
    <row r="994" spans="1:38" x14ac:dyDescent="0.15">
      <c r="A994" t="str">
        <v>U1588C-48-CC</v>
      </c>
      <c r="B994">
        <v>323.89</v>
      </c>
      <c r="C994" t="str">
        <v>U1588A-24-CC</v>
      </c>
      <c r="D994" s="31">
        <v>221.63</v>
      </c>
      <c r="E994" s="29">
        <v>44</v>
      </c>
      <c r="F994" s="29">
        <v>51</v>
      </c>
      <c r="G994" s="24">
        <v>222.07</v>
      </c>
      <c r="H994" s="24">
        <v>222.14</v>
      </c>
      <c r="I994" s="24">
        <v>222.07</v>
      </c>
      <c r="J994" s="24">
        <v>222.14</v>
      </c>
      <c r="K994" s="18">
        <v>0</v>
      </c>
      <c r="L994" s="18">
        <v>0</v>
      </c>
      <c r="T994" t="str">
        <v>U1588A-24</v>
      </c>
      <c r="U994" s="24">
        <v>0.99589322381930179</v>
      </c>
      <c r="V994" s="24">
        <v>1</v>
      </c>
      <c r="W994" s="29">
        <v>212.4</v>
      </c>
      <c r="X994" s="24">
        <v>9.6699999999999875</v>
      </c>
      <c r="Y994" s="24">
        <v>9.7399999999999807</v>
      </c>
      <c r="Z994" s="24">
        <v>222.03028747433265</v>
      </c>
      <c r="AA994" s="24">
        <v>222.1</v>
      </c>
      <c r="AB994" s="24">
        <v>222.07</v>
      </c>
      <c r="AC994" s="24">
        <v>222.14</v>
      </c>
      <c r="AF994" s="24">
        <v>7.2880000000000003</v>
      </c>
      <c r="AG994" s="24">
        <v>229.31828747433266</v>
      </c>
      <c r="AH994" s="24">
        <v>229.38800000000001</v>
      </c>
      <c r="AI994" s="24">
        <v>229.358</v>
      </c>
      <c r="AJ994" s="24">
        <v>229.428</v>
      </c>
      <c r="AK994" s="38">
        <v>-3.9712525667340515</v>
      </c>
      <c r="AL994" s="38">
        <v>-3.9999999999992042</v>
      </c>
    </row>
    <row r="995" spans="1:38" x14ac:dyDescent="0.15">
      <c r="A995" t="str">
        <v>U1588C-49-1</v>
      </c>
      <c r="B995">
        <v>323.39999999999998</v>
      </c>
      <c r="C995" t="str">
        <v>U1588A-24-CC</v>
      </c>
      <c r="D995" s="31">
        <v>221.63</v>
      </c>
      <c r="E995" s="29">
        <v>44</v>
      </c>
      <c r="F995" s="29">
        <v>51</v>
      </c>
      <c r="G995" s="24">
        <v>222.07</v>
      </c>
      <c r="H995" s="24">
        <v>222.14</v>
      </c>
      <c r="I995" s="24">
        <v>222.07</v>
      </c>
      <c r="J995" s="24">
        <v>222.14</v>
      </c>
      <c r="K995" s="18">
        <v>0</v>
      </c>
      <c r="L995" s="18">
        <v>0</v>
      </c>
      <c r="T995" t="str">
        <v>U1588A-24</v>
      </c>
      <c r="U995" s="24">
        <v>0.99589322381930179</v>
      </c>
      <c r="V995" s="24">
        <v>1</v>
      </c>
      <c r="W995" s="29">
        <v>212.4</v>
      </c>
      <c r="X995" s="24">
        <v>9.6699999999999875</v>
      </c>
      <c r="Y995" s="24">
        <v>9.7399999999999807</v>
      </c>
      <c r="Z995" s="24">
        <v>222.03028747433265</v>
      </c>
      <c r="AA995" s="24">
        <v>222.1</v>
      </c>
      <c r="AB995" s="24">
        <v>222.07</v>
      </c>
      <c r="AC995" s="24">
        <v>222.14</v>
      </c>
      <c r="AF995" s="24">
        <v>7.2880000000000003</v>
      </c>
      <c r="AG995" s="24">
        <v>229.31828747433266</v>
      </c>
      <c r="AH995" s="24">
        <v>229.38800000000001</v>
      </c>
      <c r="AI995" s="24">
        <v>229.358</v>
      </c>
      <c r="AJ995" s="24">
        <v>229.428</v>
      </c>
      <c r="AK995" s="38">
        <v>-3.9712525667340515</v>
      </c>
      <c r="AL995" s="38">
        <v>-3.9999999999992042</v>
      </c>
    </row>
    <row r="996" spans="1:38" x14ac:dyDescent="0.15">
      <c r="A996" t="str">
        <v>U1588C-49-2</v>
      </c>
      <c r="B996">
        <v>324.89999999999998</v>
      </c>
      <c r="C996" t="str">
        <v>U1588A-24-CC</v>
      </c>
      <c r="D996" s="31">
        <v>221.63</v>
      </c>
      <c r="E996" s="29">
        <v>44</v>
      </c>
      <c r="F996" s="29">
        <v>51</v>
      </c>
      <c r="G996" s="24">
        <v>222.07</v>
      </c>
      <c r="H996" s="24">
        <v>222.14</v>
      </c>
      <c r="I996" s="24">
        <v>222.07</v>
      </c>
      <c r="J996" s="24">
        <v>222.14</v>
      </c>
      <c r="K996" s="18">
        <v>0</v>
      </c>
      <c r="L996" s="18">
        <v>0</v>
      </c>
      <c r="T996" t="str">
        <v>U1588A-24</v>
      </c>
      <c r="U996" s="24">
        <v>0.99589322381930179</v>
      </c>
      <c r="V996" s="24">
        <v>1</v>
      </c>
      <c r="W996" s="29">
        <v>212.4</v>
      </c>
      <c r="X996" s="24">
        <v>9.6699999999999875</v>
      </c>
      <c r="Y996" s="24">
        <v>9.7399999999999807</v>
      </c>
      <c r="Z996" s="24">
        <v>222.03028747433265</v>
      </c>
      <c r="AA996" s="24">
        <v>222.1</v>
      </c>
      <c r="AB996" s="24">
        <v>222.07</v>
      </c>
      <c r="AC996" s="24">
        <v>222.14</v>
      </c>
      <c r="AF996" s="24">
        <v>7.2880000000000003</v>
      </c>
      <c r="AG996" s="24">
        <v>229.31828747433266</v>
      </c>
      <c r="AH996" s="24">
        <v>229.38800000000001</v>
      </c>
      <c r="AI996" s="24">
        <v>229.358</v>
      </c>
      <c r="AJ996" s="24">
        <v>229.428</v>
      </c>
      <c r="AK996" s="38">
        <v>-3.9712525667340515</v>
      </c>
      <c r="AL996" s="38">
        <v>-3.9999999999992042</v>
      </c>
    </row>
    <row r="997" spans="1:38" x14ac:dyDescent="0.15">
      <c r="A997" t="str">
        <v>U1588C-49-3</v>
      </c>
      <c r="B997">
        <v>326.39999999999998</v>
      </c>
      <c r="C997" t="str">
        <v>U1588A-25-1</v>
      </c>
      <c r="D997" s="31">
        <v>222.1</v>
      </c>
      <c r="E997" s="29">
        <v>76</v>
      </c>
      <c r="F997" s="29">
        <v>76</v>
      </c>
      <c r="G997" s="24">
        <v>222.85999999999999</v>
      </c>
      <c r="H997" s="24">
        <v>222.85999999999999</v>
      </c>
      <c r="I997" s="24">
        <v>222.86</v>
      </c>
      <c r="J997" s="24">
        <v>222.86</v>
      </c>
      <c r="K997" s="18">
        <v>2.8421709430404007E-14</v>
      </c>
      <c r="L997" s="18">
        <v>2.8421709430404007E-14</v>
      </c>
      <c r="T997" t="str">
        <v>U1588A-25</v>
      </c>
      <c r="U997" s="24">
        <v>0.81632653061224492</v>
      </c>
      <c r="V997" s="24">
        <v>0.81300813008130079</v>
      </c>
      <c r="W997" s="29">
        <v>222.1</v>
      </c>
      <c r="X997" s="24">
        <v>0.76000000000001933</v>
      </c>
      <c r="Y997" s="24">
        <v>0.76000000000001933</v>
      </c>
      <c r="Z997" s="24">
        <v>222.72040816326532</v>
      </c>
      <c r="AA997" s="24">
        <v>222.72040816326532</v>
      </c>
      <c r="AB997" s="24">
        <v>222.71788617886179</v>
      </c>
      <c r="AC997" s="24">
        <v>222.71788617886179</v>
      </c>
      <c r="AF997" s="24">
        <v>7.89</v>
      </c>
      <c r="AG997" s="24">
        <v>230.6104081632653</v>
      </c>
      <c r="AH997" s="24">
        <v>230.6104081632653</v>
      </c>
      <c r="AI997" s="24">
        <v>230.60788617886178</v>
      </c>
      <c r="AJ997" s="24">
        <v>230.60788617886178</v>
      </c>
      <c r="AK997" s="38">
        <v>0.25219844035291317</v>
      </c>
      <c r="AL997" s="38">
        <v>0.25219844035291317</v>
      </c>
    </row>
    <row r="998" spans="1:38" x14ac:dyDescent="0.15">
      <c r="A998" t="str">
        <v>U1588C-49-4</v>
      </c>
      <c r="B998">
        <v>327.89</v>
      </c>
      <c r="C998" t="str">
        <v>U1588A-25-2</v>
      </c>
      <c r="D998" s="31">
        <v>223.56</v>
      </c>
      <c r="E998" s="29">
        <v>77</v>
      </c>
      <c r="F998" s="29">
        <v>77</v>
      </c>
      <c r="G998" s="24">
        <v>224.33</v>
      </c>
      <c r="H998" s="24">
        <v>224.33</v>
      </c>
      <c r="I998" s="24">
        <v>224.33</v>
      </c>
      <c r="J998" s="24">
        <v>224.33</v>
      </c>
      <c r="K998" s="18">
        <v>0</v>
      </c>
      <c r="L998" s="18">
        <v>0</v>
      </c>
      <c r="T998" t="str">
        <v>U1588A-25</v>
      </c>
      <c r="U998" s="24">
        <v>0.81632653061224492</v>
      </c>
      <c r="V998" s="24">
        <v>0.81300813008130079</v>
      </c>
      <c r="W998" s="29">
        <v>222.1</v>
      </c>
      <c r="X998" s="24">
        <v>2.2300000000000182</v>
      </c>
      <c r="Y998" s="24">
        <v>2.2300000000000182</v>
      </c>
      <c r="Z998" s="24">
        <v>223.92040816326531</v>
      </c>
      <c r="AA998" s="24">
        <v>223.92040816326531</v>
      </c>
      <c r="AB998" s="24">
        <v>223.91300813008132</v>
      </c>
      <c r="AC998" s="24">
        <v>223.91300813008132</v>
      </c>
      <c r="AF998" s="24">
        <v>7.89</v>
      </c>
      <c r="AG998" s="24">
        <v>231.81040816326529</v>
      </c>
      <c r="AH998" s="24">
        <v>231.81040816326529</v>
      </c>
      <c r="AI998" s="24">
        <v>231.80300813008131</v>
      </c>
      <c r="AJ998" s="24">
        <v>231.80300813008131</v>
      </c>
      <c r="AK998" s="38">
        <v>0.74000331839840783</v>
      </c>
      <c r="AL998" s="38">
        <v>0.74000331839840783</v>
      </c>
    </row>
    <row r="999" spans="1:38" x14ac:dyDescent="0.15">
      <c r="A999" t="str">
        <v>U1588C-49-CC</v>
      </c>
      <c r="B999">
        <v>328.42</v>
      </c>
      <c r="C999" t="str">
        <v>U1588A-25-3</v>
      </c>
      <c r="D999" s="31">
        <v>225.02</v>
      </c>
      <c r="E999" s="29">
        <v>20</v>
      </c>
      <c r="F999" s="29">
        <v>21</v>
      </c>
      <c r="G999" s="24">
        <v>225.22</v>
      </c>
      <c r="H999" s="24">
        <v>225.23000000000002</v>
      </c>
      <c r="I999" s="24">
        <v>225.22</v>
      </c>
      <c r="J999" s="24">
        <v>225.23</v>
      </c>
      <c r="K999" s="18">
        <v>0</v>
      </c>
      <c r="L999" s="18">
        <v>-2.8421709430404007E-14</v>
      </c>
      <c r="T999" t="str">
        <v>U1588A-25</v>
      </c>
      <c r="U999" s="24">
        <v>0.81632653061224492</v>
      </c>
      <c r="V999" s="24">
        <v>0.81300813008130079</v>
      </c>
      <c r="W999" s="29">
        <v>222.1</v>
      </c>
      <c r="X999" s="24">
        <v>3.1200000000000045</v>
      </c>
      <c r="Y999" s="24">
        <v>3.1299999999999955</v>
      </c>
      <c r="Z999" s="24">
        <v>224.64693877551019</v>
      </c>
      <c r="AA999" s="24">
        <v>224.65510204081633</v>
      </c>
      <c r="AB999" s="24">
        <v>224.63658536585365</v>
      </c>
      <c r="AC999" s="24">
        <v>224.64471544715445</v>
      </c>
      <c r="AF999" s="24">
        <v>7.89</v>
      </c>
      <c r="AG999" s="24">
        <v>232.53693877551018</v>
      </c>
      <c r="AH999" s="24">
        <v>232.54510204081632</v>
      </c>
      <c r="AI999" s="24">
        <v>232.52658536585363</v>
      </c>
      <c r="AJ999" s="24">
        <v>232.53471544715444</v>
      </c>
      <c r="AK999" s="38">
        <v>1.0353409656545409</v>
      </c>
      <c r="AL999" s="38">
        <v>1.0386593661877441</v>
      </c>
    </row>
    <row r="1000" spans="1:38" x14ac:dyDescent="0.15">
      <c r="A1000" t="str">
        <v>U1588C-50-1</v>
      </c>
      <c r="B1000">
        <v>328.2</v>
      </c>
      <c r="C1000" t="str">
        <v>U1588A-25-3</v>
      </c>
      <c r="D1000" s="31">
        <v>225.02</v>
      </c>
      <c r="E1000" s="29">
        <v>20</v>
      </c>
      <c r="F1000" s="29">
        <v>20</v>
      </c>
      <c r="G1000" s="24">
        <v>225.22</v>
      </c>
      <c r="H1000" s="24">
        <v>225.22</v>
      </c>
      <c r="I1000" s="24">
        <v>225.22</v>
      </c>
      <c r="J1000" s="24">
        <v>225.22</v>
      </c>
      <c r="K1000" s="18">
        <v>0</v>
      </c>
      <c r="L1000" s="18">
        <v>0</v>
      </c>
      <c r="T1000" t="str">
        <v>U1588A-25</v>
      </c>
      <c r="U1000" s="24">
        <v>0.81632653061224492</v>
      </c>
      <c r="V1000" s="24">
        <v>0.81300813008130079</v>
      </c>
      <c r="W1000" s="29">
        <v>222.1</v>
      </c>
      <c r="X1000" s="24">
        <v>3.1200000000000045</v>
      </c>
      <c r="Y1000" s="24">
        <v>3.1200000000000045</v>
      </c>
      <c r="Z1000" s="24">
        <v>224.64693877551019</v>
      </c>
      <c r="AA1000" s="24">
        <v>224.64693877551019</v>
      </c>
      <c r="AB1000" s="24">
        <v>224.63658536585365</v>
      </c>
      <c r="AC1000" s="24">
        <v>224.63658536585365</v>
      </c>
      <c r="AF1000" s="24">
        <v>7.89</v>
      </c>
      <c r="AG1000" s="24">
        <v>232.53693877551018</v>
      </c>
      <c r="AH1000" s="24">
        <v>232.53693877551018</v>
      </c>
      <c r="AI1000" s="24">
        <v>232.52658536585363</v>
      </c>
      <c r="AJ1000" s="24">
        <v>232.52658536585363</v>
      </c>
      <c r="AK1000" s="38">
        <v>1.0353409656545409</v>
      </c>
      <c r="AL1000" s="38">
        <v>1.0353409656545409</v>
      </c>
    </row>
    <row r="1001" spans="1:38" x14ac:dyDescent="0.15">
      <c r="A1001" t="str">
        <v>U1588C-50-2</v>
      </c>
      <c r="B1001">
        <v>329.69</v>
      </c>
      <c r="C1001" t="str">
        <v>U1588A-25-3</v>
      </c>
      <c r="D1001" s="31">
        <v>225.02</v>
      </c>
      <c r="E1001" s="29">
        <v>75</v>
      </c>
      <c r="F1001" s="29">
        <v>75</v>
      </c>
      <c r="G1001" s="24">
        <v>225.77</v>
      </c>
      <c r="H1001" s="24">
        <v>225.77</v>
      </c>
      <c r="I1001" s="24">
        <v>225.77</v>
      </c>
      <c r="J1001" s="24">
        <v>225.77</v>
      </c>
      <c r="K1001" s="18">
        <v>0</v>
      </c>
      <c r="L1001" s="18">
        <v>0</v>
      </c>
      <c r="T1001" t="str">
        <v>U1588A-25</v>
      </c>
      <c r="U1001" s="24">
        <v>0.81632653061224492</v>
      </c>
      <c r="V1001" s="24">
        <v>0.81300813008130079</v>
      </c>
      <c r="W1001" s="29">
        <v>222.1</v>
      </c>
      <c r="X1001" s="24">
        <v>3.6700000000000159</v>
      </c>
      <c r="Y1001" s="24">
        <v>3.6700000000000159</v>
      </c>
      <c r="Z1001" s="24">
        <v>225.09591836734694</v>
      </c>
      <c r="AA1001" s="24">
        <v>225.09591836734694</v>
      </c>
      <c r="AB1001" s="24">
        <v>225.08373983739838</v>
      </c>
      <c r="AC1001" s="24">
        <v>225.08373983739838</v>
      </c>
      <c r="AF1001" s="24">
        <v>7.89</v>
      </c>
      <c r="AG1001" s="24">
        <v>232.98591836734693</v>
      </c>
      <c r="AH1001" s="24">
        <v>232.98591836734693</v>
      </c>
      <c r="AI1001" s="24">
        <v>232.97373983739837</v>
      </c>
      <c r="AJ1001" s="24">
        <v>232.97373983739837</v>
      </c>
      <c r="AK1001" s="38">
        <v>1.2178529948556616</v>
      </c>
      <c r="AL1001" s="38">
        <v>1.2178529948556616</v>
      </c>
    </row>
    <row r="1002" spans="1:38" x14ac:dyDescent="0.15">
      <c r="A1002" t="str">
        <v>U1588C-50-3</v>
      </c>
      <c r="B1002">
        <v>331.18</v>
      </c>
      <c r="C1002" t="str">
        <v>U1588A-25-4</v>
      </c>
      <c r="D1002" s="31">
        <v>226.48</v>
      </c>
      <c r="E1002" s="29">
        <v>0</v>
      </c>
      <c r="F1002" s="29">
        <v>0</v>
      </c>
      <c r="G1002" s="24">
        <v>226.48</v>
      </c>
      <c r="H1002" s="24">
        <v>226.48</v>
      </c>
      <c r="I1002" s="24">
        <v>226.48</v>
      </c>
      <c r="J1002" s="24">
        <v>226.48</v>
      </c>
      <c r="K1002" s="18">
        <v>0</v>
      </c>
      <c r="L1002" s="18">
        <v>0</v>
      </c>
      <c r="T1002" t="str">
        <v>U1588A-25</v>
      </c>
      <c r="U1002" s="24">
        <v>0.81632653061224492</v>
      </c>
      <c r="V1002" s="24">
        <v>0.81300813008130079</v>
      </c>
      <c r="W1002" s="29">
        <v>222.1</v>
      </c>
      <c r="X1002" s="24">
        <v>4.3799999999999955</v>
      </c>
      <c r="Y1002" s="24">
        <v>4.3799999999999955</v>
      </c>
      <c r="Z1002" s="24">
        <v>225.67551020408163</v>
      </c>
      <c r="AA1002" s="24">
        <v>225.67551020408163</v>
      </c>
      <c r="AB1002" s="24">
        <v>225.66097560975609</v>
      </c>
      <c r="AC1002" s="24">
        <v>225.66097560975609</v>
      </c>
      <c r="AF1002" s="24">
        <v>7.89</v>
      </c>
      <c r="AG1002" s="24">
        <v>233.56551020408162</v>
      </c>
      <c r="AH1002" s="24">
        <v>233.56551020408162</v>
      </c>
      <c r="AI1002" s="24">
        <v>233.55097560975608</v>
      </c>
      <c r="AJ1002" s="24">
        <v>233.55097560975608</v>
      </c>
      <c r="AK1002" s="38">
        <v>1.4534594325539274</v>
      </c>
      <c r="AL1002" s="38">
        <v>1.4534594325539274</v>
      </c>
    </row>
    <row r="1003" spans="1:38" x14ac:dyDescent="0.15">
      <c r="A1003" t="str">
        <v>U1588C-50-4</v>
      </c>
      <c r="B1003">
        <v>332.68</v>
      </c>
      <c r="C1003" t="str">
        <v>U1588A-25-4</v>
      </c>
      <c r="D1003" s="31">
        <v>226.48</v>
      </c>
      <c r="E1003" s="29">
        <v>60</v>
      </c>
      <c r="F1003" s="29">
        <v>60</v>
      </c>
      <c r="G1003" s="24">
        <v>227.07999999999998</v>
      </c>
      <c r="H1003" s="24">
        <v>227.07999999999998</v>
      </c>
      <c r="I1003" s="24">
        <v>227.08</v>
      </c>
      <c r="J1003" s="24">
        <v>227.08</v>
      </c>
      <c r="K1003" s="18">
        <v>2.8421709430404007E-14</v>
      </c>
      <c r="L1003" s="18">
        <v>2.8421709430404007E-14</v>
      </c>
      <c r="T1003" t="str">
        <v>U1588A-25</v>
      </c>
      <c r="U1003" s="24">
        <v>0.81632653061224492</v>
      </c>
      <c r="V1003" s="24">
        <v>0.81300813008130079</v>
      </c>
      <c r="W1003" s="29">
        <v>222.1</v>
      </c>
      <c r="X1003" s="24">
        <v>4.9800000000000182</v>
      </c>
      <c r="Y1003" s="24">
        <v>4.9800000000000182</v>
      </c>
      <c r="Z1003" s="24">
        <v>226.16530612244898</v>
      </c>
      <c r="AA1003" s="24">
        <v>226.16530612244898</v>
      </c>
      <c r="AB1003" s="24">
        <v>226.14878048780488</v>
      </c>
      <c r="AC1003" s="24">
        <v>226.14878048780488</v>
      </c>
      <c r="AF1003" s="24">
        <v>7.89</v>
      </c>
      <c r="AG1003" s="24">
        <v>234.05530612244897</v>
      </c>
      <c r="AH1003" s="24">
        <v>234.05530612244897</v>
      </c>
      <c r="AI1003" s="24">
        <v>234.03878048780487</v>
      </c>
      <c r="AJ1003" s="24">
        <v>234.03878048780487</v>
      </c>
      <c r="AK1003" s="38">
        <v>1.6525634644096954</v>
      </c>
      <c r="AL1003" s="38">
        <v>1.6525634644096954</v>
      </c>
    </row>
    <row r="1004" spans="1:38" x14ac:dyDescent="0.15">
      <c r="A1004" t="str">
        <v>U1588C-50-5</v>
      </c>
      <c r="B1004">
        <v>333.82</v>
      </c>
      <c r="C1004" t="str">
        <v>U1588A-25-4</v>
      </c>
      <c r="D1004" s="31">
        <v>226.48</v>
      </c>
      <c r="E1004" s="29">
        <v>100</v>
      </c>
      <c r="F1004" s="29">
        <v>100</v>
      </c>
      <c r="G1004" s="24">
        <v>227.48</v>
      </c>
      <c r="H1004" s="24">
        <v>227.48</v>
      </c>
      <c r="I1004" s="24">
        <v>227.48</v>
      </c>
      <c r="J1004" s="24">
        <v>227.48</v>
      </c>
      <c r="K1004" s="18">
        <v>0</v>
      </c>
      <c r="L1004" s="18">
        <v>0</v>
      </c>
      <c r="T1004" t="str">
        <v>U1588A-25</v>
      </c>
      <c r="U1004" s="24">
        <v>0.81632653061224492</v>
      </c>
      <c r="V1004" s="24">
        <v>0.81300813008130079</v>
      </c>
      <c r="W1004" s="29">
        <v>222.1</v>
      </c>
      <c r="X1004" s="24">
        <v>5.3799999999999955</v>
      </c>
      <c r="Y1004" s="24">
        <v>5.3799999999999955</v>
      </c>
      <c r="Z1004" s="24">
        <v>226.49183673469386</v>
      </c>
      <c r="AA1004" s="24">
        <v>226.49183673469386</v>
      </c>
      <c r="AB1004" s="24">
        <v>226.47398373983739</v>
      </c>
      <c r="AC1004" s="24">
        <v>226.47398373983739</v>
      </c>
      <c r="AF1004" s="24">
        <v>7.89</v>
      </c>
      <c r="AG1004" s="24">
        <v>234.38183673469385</v>
      </c>
      <c r="AH1004" s="24">
        <v>234.38183673469385</v>
      </c>
      <c r="AI1004" s="24">
        <v>234.36398373983738</v>
      </c>
      <c r="AJ1004" s="24">
        <v>234.36398373983738</v>
      </c>
      <c r="AK1004" s="38">
        <v>1.785299485646874</v>
      </c>
      <c r="AL1004" s="38">
        <v>1.785299485646874</v>
      </c>
    </row>
    <row r="1005" spans="1:38" x14ac:dyDescent="0.15">
      <c r="A1005" t="str">
        <v>U1588C-50-CC</v>
      </c>
      <c r="B1005">
        <v>334.33</v>
      </c>
      <c r="C1005" t="str">
        <v>U1588A-26-1</v>
      </c>
      <c r="D1005" s="31">
        <v>226.9</v>
      </c>
      <c r="E1005" s="29">
        <v>75</v>
      </c>
      <c r="F1005" s="29">
        <v>75</v>
      </c>
      <c r="G1005" s="24">
        <v>227.65</v>
      </c>
      <c r="H1005" s="24">
        <v>227.65</v>
      </c>
      <c r="I1005" s="24">
        <v>227.65</v>
      </c>
      <c r="J1005" s="24">
        <v>227.65</v>
      </c>
      <c r="K1005" s="18">
        <v>0</v>
      </c>
      <c r="L1005" s="18">
        <v>0</v>
      </c>
      <c r="T1005" t="str">
        <v>U1588A-26</v>
      </c>
      <c r="U1005" s="24">
        <v>0.7865168539325843</v>
      </c>
      <c r="V1005" s="24">
        <v>0.78740157480314965</v>
      </c>
      <c r="W1005" s="29">
        <v>226.9</v>
      </c>
      <c r="X1005" s="24">
        <v>0.75</v>
      </c>
      <c r="Y1005" s="24">
        <v>0.75</v>
      </c>
      <c r="Z1005" s="24">
        <v>227.48988764044944</v>
      </c>
      <c r="AA1005" s="24">
        <v>227.48988764044944</v>
      </c>
      <c r="AB1005" s="24">
        <v>227.49055118110238</v>
      </c>
      <c r="AC1005" s="24">
        <v>227.49055118110238</v>
      </c>
      <c r="AF1005" s="24">
        <v>8.2170000000000005</v>
      </c>
      <c r="AG1005" s="24">
        <v>235.70688764044945</v>
      </c>
      <c r="AH1005" s="24">
        <v>235.70688764044945</v>
      </c>
      <c r="AI1005" s="24">
        <v>235.70755118110239</v>
      </c>
      <c r="AJ1005" s="24">
        <v>235.70755118110239</v>
      </c>
      <c r="AK1005" s="38">
        <v>-6.6354065293694475E-2</v>
      </c>
      <c r="AL1005" s="38">
        <v>-6.6354065293694475E-2</v>
      </c>
    </row>
    <row r="1006" spans="1:38" x14ac:dyDescent="0.15">
      <c r="A1006" t="str">
        <v>U1588C-51-1</v>
      </c>
      <c r="B1006">
        <v>333.1</v>
      </c>
      <c r="C1006" t="str">
        <v>U1588A-25-CC</v>
      </c>
      <c r="D1006" s="31">
        <v>227.54</v>
      </c>
      <c r="E1006" s="29">
        <v>37</v>
      </c>
      <c r="F1006" s="29">
        <v>44</v>
      </c>
      <c r="G1006" s="24">
        <v>227.91</v>
      </c>
      <c r="H1006" s="24">
        <v>227.98</v>
      </c>
      <c r="I1006" s="24">
        <v>227.91</v>
      </c>
      <c r="J1006" s="24">
        <v>227.98</v>
      </c>
      <c r="K1006" s="18">
        <v>0</v>
      </c>
      <c r="L1006" s="18">
        <v>0</v>
      </c>
      <c r="T1006" t="str">
        <v>U1588A-25</v>
      </c>
      <c r="U1006" s="24">
        <v>0.81632653061224492</v>
      </c>
      <c r="V1006" s="24">
        <v>0.81300813008130079</v>
      </c>
      <c r="W1006" s="29">
        <v>222.1</v>
      </c>
      <c r="X1006" s="24">
        <v>5.8100000000000023</v>
      </c>
      <c r="Y1006" s="24">
        <v>5.8799999999999955</v>
      </c>
      <c r="Z1006" s="24">
        <v>226.84285714285713</v>
      </c>
      <c r="AA1006" s="24">
        <v>226.89999999999998</v>
      </c>
      <c r="AB1006" s="24">
        <v>226.82357723577235</v>
      </c>
      <c r="AC1006" s="24">
        <v>226.88048780487804</v>
      </c>
      <c r="AF1006" s="24">
        <v>7.89</v>
      </c>
      <c r="AG1006" s="24">
        <v>234.73285714285711</v>
      </c>
      <c r="AH1006" s="24">
        <v>234.78999999999996</v>
      </c>
      <c r="AI1006" s="24">
        <v>234.71357723577233</v>
      </c>
      <c r="AJ1006" s="24">
        <v>234.77048780487803</v>
      </c>
      <c r="AK1006" s="38">
        <v>1.9279907084779779</v>
      </c>
      <c r="AL1006" s="38">
        <v>1.9512195121933473</v>
      </c>
    </row>
    <row r="1007" spans="1:38" x14ac:dyDescent="0.15">
      <c r="A1007" t="str">
        <v>U1588C-51-2</v>
      </c>
      <c r="B1007">
        <v>334.58</v>
      </c>
      <c r="C1007" t="str">
        <v>U1588A-25-CC</v>
      </c>
      <c r="D1007" s="31">
        <v>227.54</v>
      </c>
      <c r="E1007" s="29">
        <v>37</v>
      </c>
      <c r="F1007" s="29">
        <v>44</v>
      </c>
      <c r="G1007" s="24">
        <v>227.91</v>
      </c>
      <c r="H1007" s="24">
        <v>227.98</v>
      </c>
      <c r="I1007" s="24">
        <v>227.91</v>
      </c>
      <c r="J1007" s="24">
        <v>227.98</v>
      </c>
      <c r="K1007" s="18">
        <v>0</v>
      </c>
      <c r="L1007" s="18">
        <v>0</v>
      </c>
      <c r="T1007" t="str">
        <v>U1588A-25</v>
      </c>
      <c r="U1007" s="24">
        <v>0.81632653061224492</v>
      </c>
      <c r="V1007" s="24">
        <v>0.81300813008130079</v>
      </c>
      <c r="W1007" s="29">
        <v>222.1</v>
      </c>
      <c r="X1007" s="24">
        <v>5.8100000000000023</v>
      </c>
      <c r="Y1007" s="24">
        <v>5.8799999999999955</v>
      </c>
      <c r="Z1007" s="24">
        <v>226.84285714285713</v>
      </c>
      <c r="AA1007" s="24">
        <v>226.89999999999998</v>
      </c>
      <c r="AB1007" s="24">
        <v>226.82357723577235</v>
      </c>
      <c r="AC1007" s="24">
        <v>226.88048780487804</v>
      </c>
      <c r="AF1007" s="24">
        <v>7.89</v>
      </c>
      <c r="AG1007" s="24">
        <v>234.73285714285711</v>
      </c>
      <c r="AH1007" s="24">
        <v>234.78999999999996</v>
      </c>
      <c r="AI1007" s="24">
        <v>234.71357723577233</v>
      </c>
      <c r="AJ1007" s="24">
        <v>234.77048780487803</v>
      </c>
      <c r="AK1007" s="38">
        <v>1.9279907084779779</v>
      </c>
      <c r="AL1007" s="38">
        <v>1.9512195121933473</v>
      </c>
    </row>
    <row r="1008" spans="1:38" x14ac:dyDescent="0.15">
      <c r="A1008" t="str">
        <v>U1588C-51-3</v>
      </c>
      <c r="B1008">
        <v>336.08</v>
      </c>
      <c r="C1008" t="str">
        <v>U1588A-25-CC</v>
      </c>
      <c r="D1008" s="31">
        <v>227.54</v>
      </c>
      <c r="E1008" s="29">
        <v>37</v>
      </c>
      <c r="F1008" s="29">
        <v>44</v>
      </c>
      <c r="G1008" s="24">
        <v>227.91</v>
      </c>
      <c r="H1008" s="24">
        <v>227.98</v>
      </c>
      <c r="I1008" s="24">
        <v>227.91</v>
      </c>
      <c r="J1008" s="24">
        <v>227.98</v>
      </c>
      <c r="K1008" s="18">
        <v>0</v>
      </c>
      <c r="L1008" s="18">
        <v>0</v>
      </c>
      <c r="T1008" t="str">
        <v>U1588A-25</v>
      </c>
      <c r="U1008" s="24">
        <v>0.81632653061224492</v>
      </c>
      <c r="V1008" s="24">
        <v>0.81300813008130079</v>
      </c>
      <c r="W1008" s="29">
        <v>222.1</v>
      </c>
      <c r="X1008" s="24">
        <v>5.8100000000000023</v>
      </c>
      <c r="Y1008" s="24">
        <v>5.8799999999999955</v>
      </c>
      <c r="Z1008" s="24">
        <v>226.84285714285713</v>
      </c>
      <c r="AA1008" s="24">
        <v>226.89999999999998</v>
      </c>
      <c r="AB1008" s="24">
        <v>226.82357723577235</v>
      </c>
      <c r="AC1008" s="24">
        <v>226.88048780487804</v>
      </c>
      <c r="AF1008" s="24">
        <v>7.89</v>
      </c>
      <c r="AG1008" s="24">
        <v>234.73285714285711</v>
      </c>
      <c r="AH1008" s="24">
        <v>234.78999999999996</v>
      </c>
      <c r="AI1008" s="24">
        <v>234.71357723577233</v>
      </c>
      <c r="AJ1008" s="24">
        <v>234.77048780487803</v>
      </c>
      <c r="AK1008" s="38">
        <v>1.9279907084779779</v>
      </c>
      <c r="AL1008" s="38">
        <v>1.9512195121933473</v>
      </c>
    </row>
    <row r="1009" spans="1:38" x14ac:dyDescent="0.15">
      <c r="A1009" t="str">
        <v>U1588C-51-4</v>
      </c>
      <c r="B1009">
        <v>337.33</v>
      </c>
      <c r="C1009" t="str">
        <v>U1588A-25-CC</v>
      </c>
      <c r="D1009" s="31">
        <v>227.54</v>
      </c>
      <c r="E1009" s="29">
        <v>37</v>
      </c>
      <c r="F1009" s="29">
        <v>44</v>
      </c>
      <c r="G1009" s="24">
        <v>227.91</v>
      </c>
      <c r="H1009" s="24">
        <v>227.98</v>
      </c>
      <c r="I1009" s="24">
        <v>227.91</v>
      </c>
      <c r="J1009" s="24">
        <v>227.98</v>
      </c>
      <c r="K1009" s="18">
        <v>0</v>
      </c>
      <c r="L1009" s="18">
        <v>0</v>
      </c>
      <c r="T1009" t="str">
        <v>U1588A-25</v>
      </c>
      <c r="U1009" s="24">
        <v>0.81632653061224492</v>
      </c>
      <c r="V1009" s="24">
        <v>0.81300813008130079</v>
      </c>
      <c r="W1009" s="29">
        <v>222.1</v>
      </c>
      <c r="X1009" s="24">
        <v>5.8100000000000023</v>
      </c>
      <c r="Y1009" s="24">
        <v>5.8799999999999955</v>
      </c>
      <c r="Z1009" s="24">
        <v>226.84285714285713</v>
      </c>
      <c r="AA1009" s="24">
        <v>226.89999999999998</v>
      </c>
      <c r="AB1009" s="24">
        <v>226.82357723577235</v>
      </c>
      <c r="AC1009" s="24">
        <v>226.88048780487804</v>
      </c>
      <c r="AF1009" s="24">
        <v>7.89</v>
      </c>
      <c r="AG1009" s="24">
        <v>234.73285714285711</v>
      </c>
      <c r="AH1009" s="24">
        <v>234.78999999999996</v>
      </c>
      <c r="AI1009" s="24">
        <v>234.71357723577233</v>
      </c>
      <c r="AJ1009" s="24">
        <v>234.77048780487803</v>
      </c>
      <c r="AK1009" s="38">
        <v>1.9279907084779779</v>
      </c>
      <c r="AL1009" s="38">
        <v>1.9512195121933473</v>
      </c>
    </row>
    <row r="1010" spans="1:38" x14ac:dyDescent="0.15">
      <c r="A1010" t="str">
        <v>U1588C-51-CC</v>
      </c>
      <c r="B1010">
        <v>337.86</v>
      </c>
      <c r="C1010" t="str">
        <v>U1588A-25-CC</v>
      </c>
      <c r="D1010" s="31">
        <v>227.54</v>
      </c>
      <c r="E1010" s="29">
        <v>37</v>
      </c>
      <c r="F1010" s="29">
        <v>44</v>
      </c>
      <c r="G1010" s="24">
        <v>227.91</v>
      </c>
      <c r="H1010" s="24">
        <v>227.98</v>
      </c>
      <c r="I1010" s="24">
        <v>227.91</v>
      </c>
      <c r="J1010" s="24">
        <v>227.98</v>
      </c>
      <c r="K1010" s="18">
        <v>0</v>
      </c>
      <c r="L1010" s="18">
        <v>0</v>
      </c>
      <c r="T1010" t="str">
        <v>U1588A-25</v>
      </c>
      <c r="U1010" s="24">
        <v>0.81632653061224492</v>
      </c>
      <c r="V1010" s="24">
        <v>0.81300813008130079</v>
      </c>
      <c r="W1010" s="29">
        <v>222.1</v>
      </c>
      <c r="X1010" s="24">
        <v>5.8100000000000023</v>
      </c>
      <c r="Y1010" s="24">
        <v>5.8799999999999955</v>
      </c>
      <c r="Z1010" s="24">
        <v>226.84285714285713</v>
      </c>
      <c r="AA1010" s="24">
        <v>226.89999999999998</v>
      </c>
      <c r="AB1010" s="24">
        <v>226.82357723577235</v>
      </c>
      <c r="AC1010" s="24">
        <v>226.88048780487804</v>
      </c>
      <c r="AF1010" s="24">
        <v>7.89</v>
      </c>
      <c r="AG1010" s="24">
        <v>234.73285714285711</v>
      </c>
      <c r="AH1010" s="24">
        <v>234.78999999999996</v>
      </c>
      <c r="AI1010" s="24">
        <v>234.71357723577233</v>
      </c>
      <c r="AJ1010" s="24">
        <v>234.77048780487803</v>
      </c>
      <c r="AK1010" s="38">
        <v>1.9279907084779779</v>
      </c>
      <c r="AL1010" s="38">
        <v>1.9512195121933473</v>
      </c>
    </row>
    <row r="1011" spans="1:38" x14ac:dyDescent="0.15">
      <c r="A1011" t="str">
        <v>U1588C-52-1</v>
      </c>
      <c r="B1011">
        <v>337.9</v>
      </c>
      <c r="C1011" t="str">
        <v>U1588A-25-CC</v>
      </c>
      <c r="D1011" s="31">
        <v>227.54</v>
      </c>
      <c r="E1011" s="29">
        <v>37</v>
      </c>
      <c r="F1011" s="29">
        <v>44</v>
      </c>
      <c r="G1011" s="24">
        <v>227.91</v>
      </c>
      <c r="H1011" s="24">
        <v>227.98</v>
      </c>
      <c r="I1011" s="24">
        <v>227.91</v>
      </c>
      <c r="J1011" s="24">
        <v>227.98</v>
      </c>
      <c r="K1011" s="18">
        <v>0</v>
      </c>
      <c r="L1011" s="18">
        <v>0</v>
      </c>
      <c r="T1011" t="str">
        <v>U1588A-25</v>
      </c>
      <c r="U1011" s="24">
        <v>0.81632653061224492</v>
      </c>
      <c r="V1011" s="24">
        <v>0.81300813008130079</v>
      </c>
      <c r="W1011" s="29">
        <v>222.1</v>
      </c>
      <c r="X1011" s="24">
        <v>5.8100000000000023</v>
      </c>
      <c r="Y1011" s="24">
        <v>5.8799999999999955</v>
      </c>
      <c r="Z1011" s="24">
        <v>226.84285714285713</v>
      </c>
      <c r="AA1011" s="24">
        <v>226.89999999999998</v>
      </c>
      <c r="AB1011" s="24">
        <v>226.82357723577235</v>
      </c>
      <c r="AC1011" s="24">
        <v>226.88048780487804</v>
      </c>
      <c r="AF1011" s="24">
        <v>7.89</v>
      </c>
      <c r="AG1011" s="24">
        <v>234.73285714285711</v>
      </c>
      <c r="AH1011" s="24">
        <v>234.78999999999996</v>
      </c>
      <c r="AI1011" s="24">
        <v>234.71357723577233</v>
      </c>
      <c r="AJ1011" s="24">
        <v>234.77048780487803</v>
      </c>
      <c r="AK1011" s="38">
        <v>1.9279907084779779</v>
      </c>
      <c r="AL1011" s="38">
        <v>1.9512195121933473</v>
      </c>
    </row>
    <row r="1012" spans="1:38" x14ac:dyDescent="0.15">
      <c r="A1012" t="str">
        <v>U1588C-52-2</v>
      </c>
      <c r="B1012">
        <v>339.39</v>
      </c>
      <c r="C1012" t="str">
        <v>U1588A-25-CC</v>
      </c>
      <c r="D1012" s="31">
        <v>227.54</v>
      </c>
      <c r="E1012" s="29">
        <v>37</v>
      </c>
      <c r="F1012" s="29">
        <v>44</v>
      </c>
      <c r="G1012" s="24">
        <v>227.91</v>
      </c>
      <c r="H1012" s="24">
        <v>227.98</v>
      </c>
      <c r="I1012" s="24">
        <v>227.91</v>
      </c>
      <c r="J1012" s="24">
        <v>227.98</v>
      </c>
      <c r="K1012" s="18">
        <v>0</v>
      </c>
      <c r="L1012" s="18">
        <v>0</v>
      </c>
      <c r="T1012" t="str">
        <v>U1588A-25</v>
      </c>
      <c r="U1012" s="24">
        <v>0.81632653061224492</v>
      </c>
      <c r="V1012" s="24">
        <v>0.81300813008130079</v>
      </c>
      <c r="W1012" s="29">
        <v>222.1</v>
      </c>
      <c r="X1012" s="24">
        <v>5.8100000000000023</v>
      </c>
      <c r="Y1012" s="24">
        <v>5.8799999999999955</v>
      </c>
      <c r="Z1012" s="24">
        <v>226.84285714285713</v>
      </c>
      <c r="AA1012" s="24">
        <v>226.89999999999998</v>
      </c>
      <c r="AB1012" s="24">
        <v>226.82357723577235</v>
      </c>
      <c r="AC1012" s="24">
        <v>226.88048780487804</v>
      </c>
      <c r="AF1012" s="24">
        <v>7.89</v>
      </c>
      <c r="AG1012" s="24">
        <v>234.73285714285711</v>
      </c>
      <c r="AH1012" s="24">
        <v>234.78999999999996</v>
      </c>
      <c r="AI1012" s="24">
        <v>234.71357723577233</v>
      </c>
      <c r="AJ1012" s="24">
        <v>234.77048780487803</v>
      </c>
      <c r="AK1012" s="38">
        <v>1.9279907084779779</v>
      </c>
      <c r="AL1012" s="38">
        <v>1.9512195121933473</v>
      </c>
    </row>
    <row r="1013" spans="1:38" x14ac:dyDescent="0.15">
      <c r="A1013" t="str">
        <v>U1588C-52-3</v>
      </c>
      <c r="B1013">
        <v>340.88</v>
      </c>
      <c r="C1013" t="str">
        <v>U1588A-25-CC</v>
      </c>
      <c r="D1013" s="31">
        <v>227.54</v>
      </c>
      <c r="E1013" s="29">
        <v>37</v>
      </c>
      <c r="F1013" s="29">
        <v>44</v>
      </c>
      <c r="G1013" s="24">
        <v>227.91</v>
      </c>
      <c r="H1013" s="24">
        <v>227.98</v>
      </c>
      <c r="I1013" s="24">
        <v>227.91</v>
      </c>
      <c r="J1013" s="24">
        <v>227.98</v>
      </c>
      <c r="K1013" s="18">
        <v>0</v>
      </c>
      <c r="L1013" s="18">
        <v>0</v>
      </c>
      <c r="T1013" t="str">
        <v>U1588A-25</v>
      </c>
      <c r="U1013" s="24">
        <v>0.81632653061224492</v>
      </c>
      <c r="V1013" s="24">
        <v>0.81300813008130079</v>
      </c>
      <c r="W1013" s="29">
        <v>222.1</v>
      </c>
      <c r="X1013" s="24">
        <v>5.8100000000000023</v>
      </c>
      <c r="Y1013" s="24">
        <v>5.8799999999999955</v>
      </c>
      <c r="Z1013" s="24">
        <v>226.84285714285713</v>
      </c>
      <c r="AA1013" s="24">
        <v>226.89999999999998</v>
      </c>
      <c r="AB1013" s="24">
        <v>226.82357723577235</v>
      </c>
      <c r="AC1013" s="24">
        <v>226.88048780487804</v>
      </c>
      <c r="AF1013" s="24">
        <v>7.89</v>
      </c>
      <c r="AG1013" s="24">
        <v>234.73285714285711</v>
      </c>
      <c r="AH1013" s="24">
        <v>234.78999999999996</v>
      </c>
      <c r="AI1013" s="24">
        <v>234.71357723577233</v>
      </c>
      <c r="AJ1013" s="24">
        <v>234.77048780487803</v>
      </c>
      <c r="AK1013" s="38">
        <v>1.9279907084779779</v>
      </c>
      <c r="AL1013" s="38">
        <v>1.9512195121933473</v>
      </c>
    </row>
    <row r="1014" spans="1:38" x14ac:dyDescent="0.15">
      <c r="A1014" t="str">
        <v>U1588C-52-4</v>
      </c>
      <c r="B1014">
        <v>342.38</v>
      </c>
      <c r="C1014" t="str">
        <v>U1588A-25-CC</v>
      </c>
      <c r="D1014" s="31">
        <v>227.54</v>
      </c>
      <c r="E1014" s="29">
        <v>37</v>
      </c>
      <c r="F1014" s="29">
        <v>44</v>
      </c>
      <c r="G1014" s="24">
        <v>227.91</v>
      </c>
      <c r="H1014" s="24">
        <v>227.98</v>
      </c>
      <c r="I1014" s="24">
        <v>227.91</v>
      </c>
      <c r="J1014" s="24">
        <v>227.98</v>
      </c>
      <c r="K1014" s="18">
        <v>0</v>
      </c>
      <c r="L1014" s="18">
        <v>0</v>
      </c>
      <c r="T1014" t="str">
        <v>U1588A-25</v>
      </c>
      <c r="U1014" s="24">
        <v>0.81632653061224492</v>
      </c>
      <c r="V1014" s="24">
        <v>0.81300813008130079</v>
      </c>
      <c r="W1014" s="29">
        <v>222.1</v>
      </c>
      <c r="X1014" s="24">
        <v>5.8100000000000023</v>
      </c>
      <c r="Y1014" s="24">
        <v>5.8799999999999955</v>
      </c>
      <c r="Z1014" s="24">
        <v>226.84285714285713</v>
      </c>
      <c r="AA1014" s="24">
        <v>226.89999999999998</v>
      </c>
      <c r="AB1014" s="24">
        <v>226.82357723577235</v>
      </c>
      <c r="AC1014" s="24">
        <v>226.88048780487804</v>
      </c>
      <c r="AF1014" s="24">
        <v>7.89</v>
      </c>
      <c r="AG1014" s="24">
        <v>234.73285714285711</v>
      </c>
      <c r="AH1014" s="24">
        <v>234.78999999999996</v>
      </c>
      <c r="AI1014" s="24">
        <v>234.71357723577233</v>
      </c>
      <c r="AJ1014" s="24">
        <v>234.77048780487803</v>
      </c>
      <c r="AK1014" s="38">
        <v>1.9279907084779779</v>
      </c>
      <c r="AL1014" s="38">
        <v>1.9512195121933473</v>
      </c>
    </row>
    <row r="1015" spans="1:38" x14ac:dyDescent="0.15">
      <c r="A1015" t="str">
        <v>U1588C-52-5</v>
      </c>
      <c r="B1015">
        <v>343.88</v>
      </c>
      <c r="C1015" t="str">
        <v>U1588A-25-CC</v>
      </c>
      <c r="D1015" s="31">
        <v>227.54</v>
      </c>
      <c r="E1015" s="29">
        <v>37</v>
      </c>
      <c r="F1015" s="29">
        <v>44</v>
      </c>
      <c r="G1015" s="24">
        <v>227.91</v>
      </c>
      <c r="H1015" s="24">
        <v>227.98</v>
      </c>
      <c r="I1015" s="24">
        <v>227.91</v>
      </c>
      <c r="J1015" s="24">
        <v>227.98</v>
      </c>
      <c r="K1015" s="18">
        <v>0</v>
      </c>
      <c r="L1015" s="18">
        <v>0</v>
      </c>
      <c r="T1015" t="str">
        <v>U1588A-25</v>
      </c>
      <c r="U1015" s="24">
        <v>0.81632653061224492</v>
      </c>
      <c r="V1015" s="24">
        <v>0.81300813008130079</v>
      </c>
      <c r="W1015" s="29">
        <v>222.1</v>
      </c>
      <c r="X1015" s="24">
        <v>5.8100000000000023</v>
      </c>
      <c r="Y1015" s="24">
        <v>5.8799999999999955</v>
      </c>
      <c r="Z1015" s="24">
        <v>226.84285714285713</v>
      </c>
      <c r="AA1015" s="24">
        <v>226.89999999999998</v>
      </c>
      <c r="AB1015" s="24">
        <v>226.82357723577235</v>
      </c>
      <c r="AC1015" s="24">
        <v>226.88048780487804</v>
      </c>
      <c r="AF1015" s="24">
        <v>7.89</v>
      </c>
      <c r="AG1015" s="24">
        <v>234.73285714285711</v>
      </c>
      <c r="AH1015" s="24">
        <v>234.78999999999996</v>
      </c>
      <c r="AI1015" s="24">
        <v>234.71357723577233</v>
      </c>
      <c r="AJ1015" s="24">
        <v>234.77048780487803</v>
      </c>
      <c r="AK1015" s="38">
        <v>1.9279907084779779</v>
      </c>
      <c r="AL1015" s="38">
        <v>1.9512195121933473</v>
      </c>
    </row>
    <row r="1016" spans="1:38" x14ac:dyDescent="0.15">
      <c r="A1016" t="str">
        <v>U1588C-52-CC</v>
      </c>
      <c r="B1016">
        <v>344.92</v>
      </c>
      <c r="C1016" t="str">
        <v>U1588A-26-2</v>
      </c>
      <c r="D1016" s="31">
        <v>228.36</v>
      </c>
      <c r="E1016" s="29">
        <v>64</v>
      </c>
      <c r="F1016" s="29">
        <v>66</v>
      </c>
      <c r="G1016" s="24">
        <v>229</v>
      </c>
      <c r="H1016" s="24">
        <v>229.02</v>
      </c>
      <c r="I1016" s="24">
        <v>229</v>
      </c>
      <c r="J1016" s="24">
        <v>229.02</v>
      </c>
      <c r="K1016" s="18">
        <v>0</v>
      </c>
      <c r="L1016" s="18">
        <v>0</v>
      </c>
      <c r="T1016" t="str">
        <v>U1588A-26</v>
      </c>
      <c r="U1016" s="24">
        <v>0.7865168539325843</v>
      </c>
      <c r="V1016" s="24">
        <v>0.78740157480314965</v>
      </c>
      <c r="W1016" s="29">
        <v>226.9</v>
      </c>
      <c r="X1016" s="24">
        <v>2.0999999999999943</v>
      </c>
      <c r="Y1016" s="24">
        <v>2.1200000000000045</v>
      </c>
      <c r="Z1016" s="24">
        <v>228.55168539325842</v>
      </c>
      <c r="AA1016" s="24">
        <v>228.56741573033707</v>
      </c>
      <c r="AB1016" s="24">
        <v>228.55354330708661</v>
      </c>
      <c r="AC1016" s="24">
        <v>228.56929133858267</v>
      </c>
      <c r="AF1016" s="24">
        <v>8.2170000000000005</v>
      </c>
      <c r="AG1016" s="24">
        <v>236.76868539325844</v>
      </c>
      <c r="AH1016" s="24">
        <v>236.78441573033709</v>
      </c>
      <c r="AI1016" s="24">
        <v>236.77054330708663</v>
      </c>
      <c r="AJ1016" s="24">
        <v>236.78629133858269</v>
      </c>
      <c r="AK1016" s="38">
        <v>-0.18579138281893393</v>
      </c>
      <c r="AL1016" s="38">
        <v>-0.18756082455979595</v>
      </c>
    </row>
    <row r="1017" spans="1:38" x14ac:dyDescent="0.15">
      <c r="A1017" t="str">
        <v>U1588C-53-1</v>
      </c>
      <c r="B1017">
        <v>342.8</v>
      </c>
      <c r="C1017" t="str">
        <v>U1588A-26-2</v>
      </c>
      <c r="D1017" s="31">
        <v>228.36</v>
      </c>
      <c r="E1017" s="29">
        <v>76</v>
      </c>
      <c r="F1017" s="29">
        <v>76</v>
      </c>
      <c r="G1017" s="24">
        <v>229.12</v>
      </c>
      <c r="H1017" s="24">
        <v>229.12</v>
      </c>
      <c r="I1017" s="24">
        <v>229.12</v>
      </c>
      <c r="J1017" s="24">
        <v>229.12</v>
      </c>
      <c r="K1017" s="18">
        <v>0</v>
      </c>
      <c r="L1017" s="18">
        <v>0</v>
      </c>
      <c r="T1017" t="str">
        <v>U1588A-26</v>
      </c>
      <c r="U1017" s="24">
        <v>0.7865168539325843</v>
      </c>
      <c r="V1017" s="24">
        <v>0.78740157480314965</v>
      </c>
      <c r="W1017" s="29">
        <v>226.9</v>
      </c>
      <c r="X1017" s="24">
        <v>2.2199999999999989</v>
      </c>
      <c r="Y1017" s="24">
        <v>2.2199999999999989</v>
      </c>
      <c r="Z1017" s="24">
        <v>228.64606741573033</v>
      </c>
      <c r="AA1017" s="24">
        <v>228.64606741573033</v>
      </c>
      <c r="AB1017" s="24">
        <v>228.648031496063</v>
      </c>
      <c r="AC1017" s="24">
        <v>228.648031496063</v>
      </c>
      <c r="AF1017" s="24">
        <v>8.2170000000000005</v>
      </c>
      <c r="AG1017" s="24">
        <v>236.86306741573034</v>
      </c>
      <c r="AH1017" s="24">
        <v>236.86306741573034</v>
      </c>
      <c r="AI1017" s="24">
        <v>236.86503149606301</v>
      </c>
      <c r="AJ1017" s="24">
        <v>236.86503149606301</v>
      </c>
      <c r="AK1017" s="38">
        <v>-0.19640803326694822</v>
      </c>
      <c r="AL1017" s="38">
        <v>-0.19640803326694822</v>
      </c>
    </row>
    <row r="1018" spans="1:38" x14ac:dyDescent="0.15">
      <c r="A1018" t="str">
        <v>U1588C-53-2</v>
      </c>
      <c r="B1018">
        <v>344.3</v>
      </c>
      <c r="C1018" t="str">
        <v>U1588A-26-2</v>
      </c>
      <c r="D1018" s="31">
        <v>228.36</v>
      </c>
      <c r="E1018" s="29">
        <v>80</v>
      </c>
      <c r="F1018" s="29">
        <v>80</v>
      </c>
      <c r="G1018" s="24">
        <v>229.16000000000003</v>
      </c>
      <c r="H1018" s="24">
        <v>229.16000000000003</v>
      </c>
      <c r="I1018" s="24">
        <v>229.16</v>
      </c>
      <c r="J1018" s="24">
        <v>229.16</v>
      </c>
      <c r="K1018" s="18">
        <v>-2.8421709430404007E-14</v>
      </c>
      <c r="L1018" s="18">
        <v>-2.8421709430404007E-14</v>
      </c>
      <c r="T1018" t="str">
        <v>U1588A-26</v>
      </c>
      <c r="U1018" s="24">
        <v>0.7865168539325843</v>
      </c>
      <c r="V1018" s="24">
        <v>0.78740157480314965</v>
      </c>
      <c r="W1018" s="29">
        <v>226.9</v>
      </c>
      <c r="X1018" s="24">
        <v>2.2599999999999909</v>
      </c>
      <c r="Y1018" s="24">
        <v>2.2599999999999909</v>
      </c>
      <c r="Z1018" s="24">
        <v>228.67752808988763</v>
      </c>
      <c r="AA1018" s="24">
        <v>228.67752808988763</v>
      </c>
      <c r="AB1018" s="24">
        <v>228.67952755905512</v>
      </c>
      <c r="AC1018" s="24">
        <v>228.67952755905512</v>
      </c>
      <c r="AF1018" s="24">
        <v>8.2170000000000005</v>
      </c>
      <c r="AG1018" s="24">
        <v>236.89452808988764</v>
      </c>
      <c r="AH1018" s="24">
        <v>236.89452808988764</v>
      </c>
      <c r="AI1018" s="24">
        <v>236.89652755905513</v>
      </c>
      <c r="AJ1018" s="24">
        <v>236.89652755905513</v>
      </c>
      <c r="AK1018" s="38">
        <v>-0.19994691674867227</v>
      </c>
      <c r="AL1018" s="38">
        <v>-0.19994691674867227</v>
      </c>
    </row>
    <row r="1019" spans="1:38" x14ac:dyDescent="0.15">
      <c r="A1019" t="str">
        <v>U1588C-53-3</v>
      </c>
      <c r="B1019">
        <v>345.8</v>
      </c>
      <c r="C1019" t="str">
        <v>U1588A-26-2</v>
      </c>
      <c r="D1019" s="31">
        <v>228.36</v>
      </c>
      <c r="E1019" s="29">
        <v>80</v>
      </c>
      <c r="F1019" s="29">
        <v>81</v>
      </c>
      <c r="G1019" s="24">
        <v>229.16000000000003</v>
      </c>
      <c r="H1019" s="24">
        <v>229.17000000000002</v>
      </c>
      <c r="I1019" s="24">
        <v>229.16</v>
      </c>
      <c r="J1019" s="24">
        <v>229.17</v>
      </c>
      <c r="K1019" s="18">
        <v>-2.8421709430404007E-14</v>
      </c>
      <c r="L1019" s="18">
        <v>-2.8421709430404007E-14</v>
      </c>
      <c r="T1019" t="str">
        <v>U1588A-26</v>
      </c>
      <c r="U1019" s="24">
        <v>0.7865168539325843</v>
      </c>
      <c r="V1019" s="24">
        <v>0.78740157480314965</v>
      </c>
      <c r="W1019" s="29">
        <v>226.9</v>
      </c>
      <c r="X1019" s="24">
        <v>2.2599999999999909</v>
      </c>
      <c r="Y1019" s="24">
        <v>2.2699999999999818</v>
      </c>
      <c r="Z1019" s="24">
        <v>228.67752808988763</v>
      </c>
      <c r="AA1019" s="24">
        <v>228.68539325842696</v>
      </c>
      <c r="AB1019" s="24">
        <v>228.67952755905512</v>
      </c>
      <c r="AC1019" s="24">
        <v>228.68740157480315</v>
      </c>
      <c r="AF1019" s="24">
        <v>8.2170000000000005</v>
      </c>
      <c r="AG1019" s="24">
        <v>236.89452808988764</v>
      </c>
      <c r="AH1019" s="24">
        <v>236.90239325842697</v>
      </c>
      <c r="AI1019" s="24">
        <v>236.89652755905513</v>
      </c>
      <c r="AJ1019" s="24">
        <v>236.90440157480316</v>
      </c>
      <c r="AK1019" s="38">
        <v>-0.19994691674867227</v>
      </c>
      <c r="AL1019" s="38">
        <v>-0.20083163761910328</v>
      </c>
    </row>
    <row r="1020" spans="1:38" x14ac:dyDescent="0.15">
      <c r="A1020" t="str">
        <v>U1588C-53-4</v>
      </c>
      <c r="B1020">
        <v>347.14</v>
      </c>
      <c r="C1020" t="str">
        <v>U1588A-26-2</v>
      </c>
      <c r="D1020" s="31">
        <v>228.36</v>
      </c>
      <c r="E1020" s="29">
        <v>80</v>
      </c>
      <c r="F1020" s="29">
        <v>81</v>
      </c>
      <c r="G1020" s="24">
        <v>229.16000000000003</v>
      </c>
      <c r="H1020" s="24">
        <v>229.17000000000002</v>
      </c>
      <c r="I1020" s="24">
        <v>229.16</v>
      </c>
      <c r="J1020" s="24">
        <v>229.17</v>
      </c>
      <c r="K1020" s="18">
        <v>-2.8421709430404007E-14</v>
      </c>
      <c r="L1020" s="18">
        <v>-2.8421709430404007E-14</v>
      </c>
      <c r="T1020" t="str">
        <v>U1588A-26</v>
      </c>
      <c r="U1020" s="24">
        <v>0.7865168539325843</v>
      </c>
      <c r="V1020" s="24">
        <v>0.78740157480314965</v>
      </c>
      <c r="W1020" s="29">
        <v>226.9</v>
      </c>
      <c r="X1020" s="24">
        <v>2.2599999999999909</v>
      </c>
      <c r="Y1020" s="24">
        <v>2.2699999999999818</v>
      </c>
      <c r="Z1020" s="24">
        <v>228.67752808988763</v>
      </c>
      <c r="AA1020" s="24">
        <v>228.68539325842696</v>
      </c>
      <c r="AB1020" s="24">
        <v>228.67952755905512</v>
      </c>
      <c r="AC1020" s="24">
        <v>228.68740157480315</v>
      </c>
      <c r="AF1020" s="24">
        <v>8.2170000000000005</v>
      </c>
      <c r="AG1020" s="24">
        <v>236.89452808988764</v>
      </c>
      <c r="AH1020" s="24">
        <v>236.90239325842697</v>
      </c>
      <c r="AI1020" s="24">
        <v>236.89652755905513</v>
      </c>
      <c r="AJ1020" s="24">
        <v>236.90440157480316</v>
      </c>
      <c r="AK1020" s="38">
        <v>-0.19994691674867227</v>
      </c>
      <c r="AL1020" s="38">
        <v>-0.20083163761910328</v>
      </c>
    </row>
    <row r="1021" spans="1:38" x14ac:dyDescent="0.15">
      <c r="A1021" t="str">
        <v>U1588C-53-CC</v>
      </c>
      <c r="B1021">
        <v>347.65</v>
      </c>
      <c r="C1021" t="str">
        <v>U1588A-26-3</v>
      </c>
      <c r="D1021" s="31">
        <v>229.82</v>
      </c>
      <c r="E1021" s="29">
        <v>75</v>
      </c>
      <c r="F1021" s="29">
        <v>75</v>
      </c>
      <c r="G1021" s="24">
        <v>230.57</v>
      </c>
      <c r="H1021" s="24">
        <v>230.57</v>
      </c>
      <c r="I1021" s="24">
        <v>230.57</v>
      </c>
      <c r="J1021" s="24">
        <v>230.57</v>
      </c>
      <c r="K1021" s="18">
        <v>0</v>
      </c>
      <c r="L1021" s="18">
        <v>0</v>
      </c>
      <c r="T1021" t="str">
        <v>U1588A-26</v>
      </c>
      <c r="U1021" s="24">
        <v>0.7865168539325843</v>
      </c>
      <c r="V1021" s="24">
        <v>0.78740157480314965</v>
      </c>
      <c r="W1021" s="29">
        <v>226.9</v>
      </c>
      <c r="X1021" s="24">
        <v>3.6699999999999875</v>
      </c>
      <c r="Y1021" s="24">
        <v>3.6699999999999875</v>
      </c>
      <c r="Z1021" s="24">
        <v>229.78651685393257</v>
      </c>
      <c r="AA1021" s="24">
        <v>229.78651685393257</v>
      </c>
      <c r="AB1021" s="24">
        <v>229.78976377952756</v>
      </c>
      <c r="AC1021" s="24">
        <v>229.78976377952756</v>
      </c>
      <c r="AF1021" s="24">
        <v>8.2170000000000005</v>
      </c>
      <c r="AG1021" s="24">
        <v>238.00351685393258</v>
      </c>
      <c r="AH1021" s="24">
        <v>238.00351685393258</v>
      </c>
      <c r="AI1021" s="24">
        <v>238.00676377952757</v>
      </c>
      <c r="AJ1021" s="24">
        <v>238.00676377952757</v>
      </c>
      <c r="AK1021" s="38">
        <v>-0.32469255949933995</v>
      </c>
      <c r="AL1021" s="38">
        <v>-0.32469255949933995</v>
      </c>
    </row>
    <row r="1022" spans="1:38" x14ac:dyDescent="0.15">
      <c r="A1022" t="str">
        <v>U1588C-54-1</v>
      </c>
      <c r="B1022">
        <v>347.6</v>
      </c>
      <c r="C1022" t="str">
        <v>U1588A-26-4</v>
      </c>
      <c r="D1022" s="31">
        <v>231.28</v>
      </c>
      <c r="E1022" s="29">
        <v>57</v>
      </c>
      <c r="F1022" s="29">
        <v>59</v>
      </c>
      <c r="G1022" s="24">
        <v>231.85</v>
      </c>
      <c r="H1022" s="24">
        <v>231.87</v>
      </c>
      <c r="I1022" s="24">
        <v>231.85</v>
      </c>
      <c r="J1022" s="24">
        <v>231.87</v>
      </c>
      <c r="K1022" s="18">
        <v>0</v>
      </c>
      <c r="L1022" s="18">
        <v>0</v>
      </c>
      <c r="T1022" t="str">
        <v>U1588A-26</v>
      </c>
      <c r="U1022" s="24">
        <v>0.7865168539325843</v>
      </c>
      <c r="V1022" s="24">
        <v>0.78740157480314965</v>
      </c>
      <c r="W1022" s="29">
        <v>226.9</v>
      </c>
      <c r="X1022" s="24">
        <v>4.9499999999999886</v>
      </c>
      <c r="Y1022" s="24">
        <v>4.9699999999999989</v>
      </c>
      <c r="Z1022" s="24">
        <v>230.79325842696628</v>
      </c>
      <c r="AA1022" s="24">
        <v>230.80898876404495</v>
      </c>
      <c r="AB1022" s="24">
        <v>230.79763779527559</v>
      </c>
      <c r="AC1022" s="24">
        <v>230.81338582677165</v>
      </c>
      <c r="AF1022" s="24">
        <v>8.2170000000000005</v>
      </c>
      <c r="AG1022" s="24">
        <v>239.01025842696629</v>
      </c>
      <c r="AH1022" s="24">
        <v>239.02598876404497</v>
      </c>
      <c r="AI1022" s="24">
        <v>239.0146377952756</v>
      </c>
      <c r="AJ1022" s="24">
        <v>239.03038582677166</v>
      </c>
      <c r="AK1022" s="38">
        <v>-0.43793683093156233</v>
      </c>
      <c r="AL1022" s="38">
        <v>-0.43970627266958218</v>
      </c>
    </row>
    <row r="1023" spans="1:38" x14ac:dyDescent="0.15">
      <c r="A1023" t="str">
        <v>U1588C-54-2</v>
      </c>
      <c r="B1023">
        <v>349.09</v>
      </c>
      <c r="C1023" t="str">
        <v>U1588A-26-4</v>
      </c>
      <c r="D1023" s="31">
        <v>231.28</v>
      </c>
      <c r="E1023" s="29">
        <v>75</v>
      </c>
      <c r="F1023" s="29">
        <v>75</v>
      </c>
      <c r="G1023" s="24">
        <v>232.03</v>
      </c>
      <c r="H1023" s="24">
        <v>232.03</v>
      </c>
      <c r="I1023" s="24">
        <v>232.03</v>
      </c>
      <c r="J1023" s="24">
        <v>232.03</v>
      </c>
      <c r="K1023" s="18">
        <v>0</v>
      </c>
      <c r="L1023" s="18">
        <v>0</v>
      </c>
      <c r="T1023" t="str">
        <v>U1588A-26</v>
      </c>
      <c r="U1023" s="24">
        <v>0.7865168539325843</v>
      </c>
      <c r="V1023" s="24">
        <v>0.78740157480314965</v>
      </c>
      <c r="W1023" s="29">
        <v>226.9</v>
      </c>
      <c r="X1023" s="24">
        <v>5.1299999999999955</v>
      </c>
      <c r="Y1023" s="24">
        <v>5.1299999999999955</v>
      </c>
      <c r="Z1023" s="24">
        <v>230.93483146067416</v>
      </c>
      <c r="AA1023" s="24">
        <v>230.93483146067416</v>
      </c>
      <c r="AB1023" s="24">
        <v>230.93937007874015</v>
      </c>
      <c r="AC1023" s="24">
        <v>230.93937007874015</v>
      </c>
      <c r="AF1023" s="24">
        <v>8.2170000000000005</v>
      </c>
      <c r="AG1023" s="24">
        <v>239.15183146067417</v>
      </c>
      <c r="AH1023" s="24">
        <v>239.15183146067417</v>
      </c>
      <c r="AI1023" s="24">
        <v>239.15637007874017</v>
      </c>
      <c r="AJ1023" s="24">
        <v>239.15637007874017</v>
      </c>
      <c r="AK1023" s="38">
        <v>-0.45386180659932052</v>
      </c>
      <c r="AL1023" s="38">
        <v>-0.45386180659932052</v>
      </c>
    </row>
    <row r="1024" spans="1:38" x14ac:dyDescent="0.15">
      <c r="A1024" t="str">
        <v>U1588C-54-3</v>
      </c>
      <c r="B1024">
        <v>350.57</v>
      </c>
      <c r="C1024" t="str">
        <v>U1588A-26-4</v>
      </c>
      <c r="D1024" s="31">
        <v>231.28</v>
      </c>
      <c r="E1024" s="29">
        <v>97</v>
      </c>
      <c r="F1024" s="29">
        <v>107</v>
      </c>
      <c r="G1024" s="24">
        <v>232.25</v>
      </c>
      <c r="H1024" s="24">
        <v>232.35</v>
      </c>
      <c r="I1024" s="24">
        <v>232.25</v>
      </c>
      <c r="J1024" s="24">
        <v>232.3</v>
      </c>
      <c r="K1024" s="18">
        <v>0</v>
      </c>
      <c r="L1024" s="18">
        <v>-4.9999999999982947E-2</v>
      </c>
      <c r="T1024" t="str">
        <v>U1588A-26</v>
      </c>
      <c r="U1024" s="24">
        <v>0.7865168539325843</v>
      </c>
      <c r="V1024" s="24">
        <v>0.78740157480314965</v>
      </c>
      <c r="W1024" s="29">
        <v>226.9</v>
      </c>
      <c r="X1024" s="24">
        <v>5.3499999999999943</v>
      </c>
      <c r="Y1024" s="24">
        <v>5.4000000000000057</v>
      </c>
      <c r="Z1024" s="24">
        <v>231.10786516853932</v>
      </c>
      <c r="AA1024" s="24">
        <v>231.14719101123598</v>
      </c>
      <c r="AB1024" s="24">
        <v>231.11259842519686</v>
      </c>
      <c r="AC1024" s="24">
        <v>231.15196850393701</v>
      </c>
      <c r="AF1024" s="24">
        <v>8.2170000000000005</v>
      </c>
      <c r="AG1024" s="24">
        <v>239.32486516853933</v>
      </c>
      <c r="AH1024" s="24">
        <v>239.36419101123599</v>
      </c>
      <c r="AI1024" s="24">
        <v>239.32959842519688</v>
      </c>
      <c r="AJ1024" s="24">
        <v>239.36896850393703</v>
      </c>
      <c r="AK1024" s="38">
        <v>-0.47332566575448709</v>
      </c>
      <c r="AL1024" s="38">
        <v>-0.47774927010379997</v>
      </c>
    </row>
    <row r="1025" spans="1:38" x14ac:dyDescent="0.15">
      <c r="A1025" t="str">
        <v>U1588C-54-4</v>
      </c>
      <c r="B1025">
        <v>352.07</v>
      </c>
      <c r="C1025" t="str">
        <v>U1588A-26-4</v>
      </c>
      <c r="D1025" s="31">
        <v>231.28</v>
      </c>
      <c r="E1025" s="29">
        <v>97</v>
      </c>
      <c r="F1025" s="29">
        <v>107</v>
      </c>
      <c r="G1025" s="24">
        <v>232.25</v>
      </c>
      <c r="H1025" s="24">
        <v>232.35</v>
      </c>
      <c r="I1025" s="24">
        <v>232.25</v>
      </c>
      <c r="J1025" s="24">
        <v>232.3</v>
      </c>
      <c r="K1025" s="18">
        <v>0</v>
      </c>
      <c r="L1025" s="18">
        <v>-4.9999999999982947E-2</v>
      </c>
      <c r="T1025" t="str">
        <v>U1588A-26</v>
      </c>
      <c r="U1025" s="24">
        <v>0.7865168539325843</v>
      </c>
      <c r="V1025" s="24">
        <v>0.78740157480314965</v>
      </c>
      <c r="W1025" s="29">
        <v>226.9</v>
      </c>
      <c r="X1025" s="24">
        <v>5.3499999999999943</v>
      </c>
      <c r="Y1025" s="24">
        <v>5.4000000000000057</v>
      </c>
      <c r="Z1025" s="24">
        <v>231.10786516853932</v>
      </c>
      <c r="AA1025" s="24">
        <v>231.14719101123598</v>
      </c>
      <c r="AB1025" s="24">
        <v>231.11259842519686</v>
      </c>
      <c r="AC1025" s="24">
        <v>231.15196850393701</v>
      </c>
      <c r="AF1025" s="24">
        <v>8.2170000000000005</v>
      </c>
      <c r="AG1025" s="24">
        <v>239.32486516853933</v>
      </c>
      <c r="AH1025" s="24">
        <v>239.36419101123599</v>
      </c>
      <c r="AI1025" s="24">
        <v>239.32959842519688</v>
      </c>
      <c r="AJ1025" s="24">
        <v>239.36896850393703</v>
      </c>
      <c r="AK1025" s="38">
        <v>-0.47332566575448709</v>
      </c>
      <c r="AL1025" s="38">
        <v>-0.47774927010379997</v>
      </c>
    </row>
    <row r="1026" spans="1:38" x14ac:dyDescent="0.15">
      <c r="A1026" t="str">
        <v>U1588C-54-5</v>
      </c>
      <c r="B1026">
        <v>353.57</v>
      </c>
      <c r="C1026" t="str">
        <v>U1588A-26-4</v>
      </c>
      <c r="D1026" s="31">
        <v>231.28</v>
      </c>
      <c r="E1026" s="29">
        <v>97</v>
      </c>
      <c r="F1026" s="29">
        <v>107</v>
      </c>
      <c r="G1026" s="24">
        <v>232.25</v>
      </c>
      <c r="H1026" s="24">
        <v>232.35</v>
      </c>
      <c r="I1026" s="24">
        <v>232.25</v>
      </c>
      <c r="J1026" s="24">
        <v>232.3</v>
      </c>
      <c r="K1026" s="18">
        <v>0</v>
      </c>
      <c r="L1026" s="18">
        <v>-4.9999999999982947E-2</v>
      </c>
      <c r="T1026" t="str">
        <v>U1588A-26</v>
      </c>
      <c r="U1026" s="24">
        <v>0.7865168539325843</v>
      </c>
      <c r="V1026" s="24">
        <v>0.78740157480314965</v>
      </c>
      <c r="W1026" s="29">
        <v>226.9</v>
      </c>
      <c r="X1026" s="24">
        <v>5.3499999999999943</v>
      </c>
      <c r="Y1026" s="24">
        <v>5.4000000000000057</v>
      </c>
      <c r="Z1026" s="24">
        <v>231.10786516853932</v>
      </c>
      <c r="AA1026" s="24">
        <v>231.14719101123598</v>
      </c>
      <c r="AB1026" s="24">
        <v>231.11259842519686</v>
      </c>
      <c r="AC1026" s="24">
        <v>231.15196850393701</v>
      </c>
      <c r="AF1026" s="24">
        <v>8.2170000000000005</v>
      </c>
      <c r="AG1026" s="24">
        <v>239.32486516853933</v>
      </c>
      <c r="AH1026" s="24">
        <v>239.36419101123599</v>
      </c>
      <c r="AI1026" s="24">
        <v>239.32959842519688</v>
      </c>
      <c r="AJ1026" s="24">
        <v>239.36896850393703</v>
      </c>
      <c r="AK1026" s="38">
        <v>-0.47332566575448709</v>
      </c>
      <c r="AL1026" s="38">
        <v>-0.47774927010379997</v>
      </c>
    </row>
    <row r="1027" spans="1:38" x14ac:dyDescent="0.15">
      <c r="A1027" t="str">
        <v>U1588C-54-CC</v>
      </c>
      <c r="B1027">
        <v>354.59</v>
      </c>
      <c r="C1027" t="str">
        <v>U1588A-26-4</v>
      </c>
      <c r="D1027" s="31">
        <v>231.28</v>
      </c>
      <c r="E1027" s="29">
        <v>97</v>
      </c>
      <c r="F1027" s="29">
        <v>107</v>
      </c>
      <c r="G1027" s="24">
        <v>232.25</v>
      </c>
      <c r="H1027" s="24">
        <v>232.35</v>
      </c>
      <c r="I1027" s="24">
        <v>232.25</v>
      </c>
      <c r="J1027" s="24">
        <v>232.3</v>
      </c>
      <c r="K1027" s="18">
        <v>0</v>
      </c>
      <c r="L1027" s="18">
        <v>-4.9999999999982947E-2</v>
      </c>
      <c r="T1027" t="str">
        <v>U1588A-26</v>
      </c>
      <c r="U1027" s="24">
        <v>0.7865168539325843</v>
      </c>
      <c r="V1027" s="24">
        <v>0.78740157480314965</v>
      </c>
      <c r="W1027" s="29">
        <v>226.9</v>
      </c>
      <c r="X1027" s="24">
        <v>5.3499999999999943</v>
      </c>
      <c r="Y1027" s="24">
        <v>5.4000000000000057</v>
      </c>
      <c r="Z1027" s="24">
        <v>231.10786516853932</v>
      </c>
      <c r="AA1027" s="24">
        <v>231.14719101123598</v>
      </c>
      <c r="AB1027" s="24">
        <v>231.11259842519686</v>
      </c>
      <c r="AC1027" s="24">
        <v>231.15196850393701</v>
      </c>
      <c r="AF1027" s="24">
        <v>8.2170000000000005</v>
      </c>
      <c r="AG1027" s="24">
        <v>239.32486516853933</v>
      </c>
      <c r="AH1027" s="24">
        <v>239.36419101123599</v>
      </c>
      <c r="AI1027" s="24">
        <v>239.32959842519688</v>
      </c>
      <c r="AJ1027" s="24">
        <v>239.36896850393703</v>
      </c>
      <c r="AK1027" s="38">
        <v>-0.47332566575448709</v>
      </c>
      <c r="AL1027" s="38">
        <v>-0.47774927010379997</v>
      </c>
    </row>
    <row r="1028" spans="1:38" x14ac:dyDescent="0.15">
      <c r="A1028" t="str">
        <v>U1588D-1-1</v>
      </c>
      <c r="B1028">
        <v>0</v>
      </c>
      <c r="C1028" t="str">
        <v>U1588A-26-4</v>
      </c>
      <c r="D1028" s="31">
        <v>231.28</v>
      </c>
      <c r="E1028" s="29">
        <v>97</v>
      </c>
      <c r="F1028" s="29">
        <v>107</v>
      </c>
      <c r="G1028" s="24">
        <v>232.25</v>
      </c>
      <c r="H1028" s="24">
        <v>232.35</v>
      </c>
      <c r="I1028" s="24">
        <v>232.25</v>
      </c>
      <c r="J1028" s="24">
        <v>232.3</v>
      </c>
      <c r="K1028" s="18">
        <v>0</v>
      </c>
      <c r="L1028" s="18">
        <v>-4.9999999999982947E-2</v>
      </c>
      <c r="T1028" t="str">
        <v>U1588A-26</v>
      </c>
      <c r="U1028" s="24">
        <v>0.7865168539325843</v>
      </c>
      <c r="V1028" s="24">
        <v>0.78740157480314965</v>
      </c>
      <c r="W1028" s="29">
        <v>226.9</v>
      </c>
      <c r="X1028" s="24">
        <v>5.3499999999999943</v>
      </c>
      <c r="Y1028" s="24">
        <v>5.4000000000000057</v>
      </c>
      <c r="Z1028" s="24">
        <v>231.10786516853932</v>
      </c>
      <c r="AA1028" s="24">
        <v>231.14719101123598</v>
      </c>
      <c r="AB1028" s="24">
        <v>231.11259842519686</v>
      </c>
      <c r="AC1028" s="24">
        <v>231.15196850393701</v>
      </c>
      <c r="AF1028" s="24">
        <v>8.2170000000000005</v>
      </c>
      <c r="AG1028" s="24">
        <v>239.32486516853933</v>
      </c>
      <c r="AH1028" s="24">
        <v>239.36419101123599</v>
      </c>
      <c r="AI1028" s="24">
        <v>239.32959842519688</v>
      </c>
      <c r="AJ1028" s="24">
        <v>239.36896850393703</v>
      </c>
      <c r="AK1028" s="38">
        <v>-0.47332566575448709</v>
      </c>
      <c r="AL1028" s="38">
        <v>-0.47774927010379997</v>
      </c>
    </row>
    <row r="1029" spans="1:38" x14ac:dyDescent="0.15">
      <c r="A1029" t="str">
        <v>U1588D-1-2</v>
      </c>
      <c r="B1029">
        <v>1.47</v>
      </c>
      <c r="C1029" t="str">
        <v>U1588A-26-4</v>
      </c>
      <c r="D1029" s="31">
        <v>231.28</v>
      </c>
      <c r="E1029" s="29">
        <v>97</v>
      </c>
      <c r="F1029" s="29">
        <v>107</v>
      </c>
      <c r="G1029" s="24">
        <v>232.25</v>
      </c>
      <c r="H1029" s="24">
        <v>232.35</v>
      </c>
      <c r="I1029" s="24">
        <v>232.25</v>
      </c>
      <c r="J1029" s="24">
        <v>232.3</v>
      </c>
      <c r="K1029" s="18">
        <v>0</v>
      </c>
      <c r="L1029" s="18">
        <v>-4.9999999999982947E-2</v>
      </c>
      <c r="T1029" t="str">
        <v>U1588A-26</v>
      </c>
      <c r="U1029" s="24">
        <v>0.7865168539325843</v>
      </c>
      <c r="V1029" s="24">
        <v>0.78740157480314965</v>
      </c>
      <c r="W1029" s="29">
        <v>226.9</v>
      </c>
      <c r="X1029" s="24">
        <v>5.3499999999999943</v>
      </c>
      <c r="Y1029" s="24">
        <v>5.4000000000000057</v>
      </c>
      <c r="Z1029" s="24">
        <v>231.10786516853932</v>
      </c>
      <c r="AA1029" s="24">
        <v>231.14719101123598</v>
      </c>
      <c r="AB1029" s="24">
        <v>231.11259842519686</v>
      </c>
      <c r="AC1029" s="24">
        <v>231.15196850393701</v>
      </c>
      <c r="AF1029" s="24">
        <v>8.2170000000000005</v>
      </c>
      <c r="AG1029" s="24">
        <v>239.32486516853933</v>
      </c>
      <c r="AH1029" s="24">
        <v>239.36419101123599</v>
      </c>
      <c r="AI1029" s="24">
        <v>239.32959842519688</v>
      </c>
      <c r="AJ1029" s="24">
        <v>239.36896850393703</v>
      </c>
      <c r="AK1029" s="38">
        <v>-0.47332566575448709</v>
      </c>
      <c r="AL1029" s="38">
        <v>-0.47774927010379997</v>
      </c>
    </row>
    <row r="1030" spans="1:38" x14ac:dyDescent="0.15">
      <c r="A1030" t="str">
        <v>U1588D-1-3</v>
      </c>
      <c r="B1030">
        <v>2.96</v>
      </c>
      <c r="C1030" t="str">
        <v>U1588A-26-4</v>
      </c>
      <c r="D1030" s="31">
        <v>231.28</v>
      </c>
      <c r="E1030" s="29">
        <v>97</v>
      </c>
      <c r="F1030" s="29">
        <v>107</v>
      </c>
      <c r="G1030" s="24">
        <v>232.25</v>
      </c>
      <c r="H1030" s="24">
        <v>232.35</v>
      </c>
      <c r="I1030" s="24">
        <v>232.25</v>
      </c>
      <c r="J1030" s="24">
        <v>232.3</v>
      </c>
      <c r="K1030" s="18">
        <v>0</v>
      </c>
      <c r="L1030" s="18">
        <v>-4.9999999999982947E-2</v>
      </c>
      <c r="T1030" t="str">
        <v>U1588A-26</v>
      </c>
      <c r="U1030" s="24">
        <v>0.7865168539325843</v>
      </c>
      <c r="V1030" s="24">
        <v>0.78740157480314965</v>
      </c>
      <c r="W1030" s="29">
        <v>226.9</v>
      </c>
      <c r="X1030" s="24">
        <v>5.3499999999999943</v>
      </c>
      <c r="Y1030" s="24">
        <v>5.4000000000000057</v>
      </c>
      <c r="Z1030" s="24">
        <v>231.10786516853932</v>
      </c>
      <c r="AA1030" s="24">
        <v>231.14719101123598</v>
      </c>
      <c r="AB1030" s="24">
        <v>231.11259842519686</v>
      </c>
      <c r="AC1030" s="24">
        <v>231.15196850393701</v>
      </c>
      <c r="AF1030" s="24">
        <v>8.2170000000000005</v>
      </c>
      <c r="AG1030" s="24">
        <v>239.32486516853933</v>
      </c>
      <c r="AH1030" s="24">
        <v>239.36419101123599</v>
      </c>
      <c r="AI1030" s="24">
        <v>239.32959842519688</v>
      </c>
      <c r="AJ1030" s="24">
        <v>239.36896850393703</v>
      </c>
      <c r="AK1030" s="38">
        <v>-0.47332566575448709</v>
      </c>
      <c r="AL1030" s="38">
        <v>-0.47774927010379997</v>
      </c>
    </row>
    <row r="1031" spans="1:38" x14ac:dyDescent="0.15">
      <c r="A1031" t="str">
        <v>U1588D-1-CC</v>
      </c>
      <c r="B1031">
        <v>4.34</v>
      </c>
      <c r="C1031" t="str">
        <v>U1588A-26-4</v>
      </c>
      <c r="D1031" s="31">
        <v>231.28</v>
      </c>
      <c r="E1031" s="29">
        <v>97</v>
      </c>
      <c r="F1031" s="29">
        <v>107</v>
      </c>
      <c r="G1031" s="24">
        <v>232.25</v>
      </c>
      <c r="H1031" s="24">
        <v>232.35</v>
      </c>
      <c r="I1031" s="24">
        <v>232.25</v>
      </c>
      <c r="J1031" s="24">
        <v>232.3</v>
      </c>
      <c r="K1031" s="18">
        <v>0</v>
      </c>
      <c r="L1031" s="18">
        <v>-4.9999999999982947E-2</v>
      </c>
      <c r="T1031" t="str">
        <v>U1588A-26</v>
      </c>
      <c r="U1031" s="24">
        <v>0.7865168539325843</v>
      </c>
      <c r="V1031" s="24">
        <v>0.78740157480314965</v>
      </c>
      <c r="W1031" s="29">
        <v>226.9</v>
      </c>
      <c r="X1031" s="24">
        <v>5.3499999999999943</v>
      </c>
      <c r="Y1031" s="24">
        <v>5.4000000000000057</v>
      </c>
      <c r="Z1031" s="24">
        <v>231.10786516853932</v>
      </c>
      <c r="AA1031" s="24">
        <v>231.14719101123598</v>
      </c>
      <c r="AB1031" s="24">
        <v>231.11259842519686</v>
      </c>
      <c r="AC1031" s="24">
        <v>231.15196850393701</v>
      </c>
      <c r="AF1031" s="24">
        <v>8.2170000000000005</v>
      </c>
      <c r="AG1031" s="24">
        <v>239.32486516853933</v>
      </c>
      <c r="AH1031" s="24">
        <v>239.36419101123599</v>
      </c>
      <c r="AI1031" s="24">
        <v>239.32959842519688</v>
      </c>
      <c r="AJ1031" s="24">
        <v>239.36896850393703</v>
      </c>
      <c r="AK1031" s="38">
        <v>-0.47332566575448709</v>
      </c>
      <c r="AL1031" s="38">
        <v>-0.47774927010379997</v>
      </c>
    </row>
    <row r="1032" spans="1:38" x14ac:dyDescent="0.15">
      <c r="A1032" t="str">
        <v>U1588D-2-1</v>
      </c>
      <c r="B1032">
        <v>4.5</v>
      </c>
      <c r="C1032" t="str">
        <v>U1588A-26-4</v>
      </c>
      <c r="D1032" s="31">
        <v>231.28</v>
      </c>
      <c r="E1032" s="29">
        <v>97</v>
      </c>
      <c r="F1032" s="29">
        <v>107</v>
      </c>
      <c r="G1032" s="24">
        <v>232.25</v>
      </c>
      <c r="H1032" s="24">
        <v>232.35</v>
      </c>
      <c r="I1032" s="24">
        <v>232.25</v>
      </c>
      <c r="J1032" s="24">
        <v>232.3</v>
      </c>
      <c r="K1032" s="18">
        <v>0</v>
      </c>
      <c r="L1032" s="18">
        <v>-4.9999999999982947E-2</v>
      </c>
      <c r="T1032" t="str">
        <v>U1588A-26</v>
      </c>
      <c r="U1032" s="24">
        <v>0.7865168539325843</v>
      </c>
      <c r="V1032" s="24">
        <v>0.78740157480314965</v>
      </c>
      <c r="W1032" s="29">
        <v>226.9</v>
      </c>
      <c r="X1032" s="24">
        <v>5.3499999999999943</v>
      </c>
      <c r="Y1032" s="24">
        <v>5.4000000000000057</v>
      </c>
      <c r="Z1032" s="24">
        <v>231.10786516853932</v>
      </c>
      <c r="AA1032" s="24">
        <v>231.14719101123598</v>
      </c>
      <c r="AB1032" s="24">
        <v>231.11259842519686</v>
      </c>
      <c r="AC1032" s="24">
        <v>231.15196850393701</v>
      </c>
      <c r="AF1032" s="24">
        <v>8.2170000000000005</v>
      </c>
      <c r="AG1032" s="24">
        <v>239.32486516853933</v>
      </c>
      <c r="AH1032" s="24">
        <v>239.36419101123599</v>
      </c>
      <c r="AI1032" s="24">
        <v>239.32959842519688</v>
      </c>
      <c r="AJ1032" s="24">
        <v>239.36896850393703</v>
      </c>
      <c r="AK1032" s="38">
        <v>-0.47332566575448709</v>
      </c>
      <c r="AL1032" s="38">
        <v>-0.47774927010379997</v>
      </c>
    </row>
    <row r="1033" spans="1:38" x14ac:dyDescent="0.15">
      <c r="A1033" t="str">
        <v>U1588D-2-2</v>
      </c>
      <c r="B1033">
        <v>6</v>
      </c>
      <c r="C1033" t="str">
        <v>U1588A-26-4</v>
      </c>
      <c r="D1033" s="31">
        <v>231.28</v>
      </c>
      <c r="E1033" s="29">
        <v>97</v>
      </c>
      <c r="F1033" s="29">
        <v>107</v>
      </c>
      <c r="G1033" s="24">
        <v>232.25</v>
      </c>
      <c r="H1033" s="24">
        <v>232.35</v>
      </c>
      <c r="I1033" s="24">
        <v>232.25</v>
      </c>
      <c r="J1033" s="24">
        <v>232.35</v>
      </c>
      <c r="K1033" s="18">
        <v>0</v>
      </c>
      <c r="L1033" s="18">
        <v>0</v>
      </c>
      <c r="T1033" t="str">
        <v>U1588A-26</v>
      </c>
      <c r="U1033" s="24">
        <v>0.7865168539325843</v>
      </c>
      <c r="V1033" s="24">
        <v>0.78740157480314965</v>
      </c>
      <c r="W1033" s="29">
        <v>226.9</v>
      </c>
      <c r="X1033" s="24">
        <v>5.3499999999999943</v>
      </c>
      <c r="Y1033" s="24">
        <v>5.4499999999999886</v>
      </c>
      <c r="Z1033" s="24">
        <v>231.10786516853932</v>
      </c>
      <c r="AA1033" s="24">
        <v>231.18651685393257</v>
      </c>
      <c r="AB1033" s="24">
        <v>231.11259842519686</v>
      </c>
      <c r="AC1033" s="24">
        <v>231.19133858267716</v>
      </c>
      <c r="AF1033" s="24">
        <v>8.2170000000000005</v>
      </c>
      <c r="AG1033" s="24">
        <v>239.32486516853933</v>
      </c>
      <c r="AH1033" s="24">
        <v>239.40351685393259</v>
      </c>
      <c r="AI1033" s="24">
        <v>239.32959842519688</v>
      </c>
      <c r="AJ1033" s="24">
        <v>239.40833858267717</v>
      </c>
      <c r="AK1033" s="38">
        <v>-0.47332566575448709</v>
      </c>
      <c r="AL1033" s="38">
        <v>-0.4821728744587972</v>
      </c>
    </row>
    <row r="1034" spans="1:38" x14ac:dyDescent="0.15">
      <c r="A1034" t="str">
        <v>U1588D-2-3</v>
      </c>
      <c r="B1034">
        <v>7.5</v>
      </c>
      <c r="C1034" t="str">
        <v>U1588A-26-5</v>
      </c>
      <c r="D1034" s="31">
        <v>232.35</v>
      </c>
      <c r="E1034" s="29">
        <v>0</v>
      </c>
      <c r="F1034" s="29">
        <v>5</v>
      </c>
      <c r="G1034" s="24">
        <v>232.35</v>
      </c>
      <c r="H1034" s="24">
        <v>232.4</v>
      </c>
      <c r="I1034" s="24">
        <v>232.35</v>
      </c>
      <c r="J1034" s="24">
        <v>232.4</v>
      </c>
      <c r="K1034" s="18">
        <v>0</v>
      </c>
      <c r="L1034" s="18">
        <v>0</v>
      </c>
      <c r="T1034" t="str">
        <v>U1588A-26</v>
      </c>
      <c r="U1034" s="24">
        <v>0.7865168539325843</v>
      </c>
      <c r="V1034" s="24">
        <v>0.78740157480314965</v>
      </c>
      <c r="W1034" s="29">
        <v>226.9</v>
      </c>
      <c r="X1034" s="24">
        <v>5.4499999999999886</v>
      </c>
      <c r="Y1034" s="24">
        <v>5.5</v>
      </c>
      <c r="Z1034" s="24">
        <v>231.18651685393257</v>
      </c>
      <c r="AA1034" s="24">
        <v>231.22584269662923</v>
      </c>
      <c r="AB1034" s="24">
        <v>231.19133858267716</v>
      </c>
      <c r="AC1034" s="24">
        <v>231.23070866141734</v>
      </c>
      <c r="AF1034" s="24">
        <v>8.2170000000000005</v>
      </c>
      <c r="AG1034" s="24">
        <v>239.40351685393259</v>
      </c>
      <c r="AH1034" s="24">
        <v>239.44284269662924</v>
      </c>
      <c r="AI1034" s="24">
        <v>239.40833858267717</v>
      </c>
      <c r="AJ1034" s="24">
        <v>239.44770866141735</v>
      </c>
      <c r="AK1034" s="38">
        <v>-0.4821728744587972</v>
      </c>
      <c r="AL1034" s="38">
        <v>-0.48659647881095225</v>
      </c>
    </row>
    <row r="1035" spans="1:38" x14ac:dyDescent="0.15">
      <c r="A1035" t="str">
        <v>U1588D-2-4</v>
      </c>
      <c r="B1035">
        <v>8.99</v>
      </c>
      <c r="C1035" t="str">
        <v>U1588A-27-1</v>
      </c>
      <c r="D1035" s="31">
        <v>231.8</v>
      </c>
      <c r="E1035" s="29">
        <v>75</v>
      </c>
      <c r="F1035" s="29">
        <v>75</v>
      </c>
      <c r="G1035" s="24">
        <v>232.55</v>
      </c>
      <c r="H1035" s="24">
        <v>232.55</v>
      </c>
      <c r="I1035" s="24">
        <v>232.55</v>
      </c>
      <c r="J1035" s="24">
        <v>232.55</v>
      </c>
      <c r="K1035" s="18">
        <v>0</v>
      </c>
      <c r="L1035" s="18">
        <v>0</v>
      </c>
      <c r="T1035" t="str">
        <v>U1588A-27</v>
      </c>
      <c r="U1035" s="24">
        <v>0.81494057724957558</v>
      </c>
      <c r="V1035" s="24">
        <v>0.81300813008130079</v>
      </c>
      <c r="W1035" s="29">
        <v>231.8</v>
      </c>
      <c r="X1035" s="24">
        <v>0.75</v>
      </c>
      <c r="Y1035" s="24">
        <v>0.75</v>
      </c>
      <c r="Z1035" s="24">
        <v>232.41120543293718</v>
      </c>
      <c r="AA1035" s="24">
        <v>232.41120543293718</v>
      </c>
      <c r="AB1035" s="24">
        <v>232.409756097561</v>
      </c>
      <c r="AC1035" s="24">
        <v>232.409756097561</v>
      </c>
      <c r="AF1035" s="24">
        <v>8.8209999999999997</v>
      </c>
      <c r="AG1035" s="24">
        <v>241.23220543293718</v>
      </c>
      <c r="AH1035" s="24">
        <v>241.23220543293718</v>
      </c>
      <c r="AI1035" s="24">
        <v>241.230756097561</v>
      </c>
      <c r="AJ1035" s="24">
        <v>241.230756097561</v>
      </c>
      <c r="AK1035" s="38">
        <v>0.1449335376179306</v>
      </c>
      <c r="AL1035" s="38">
        <v>0.1449335376179306</v>
      </c>
    </row>
    <row r="1036" spans="1:38" x14ac:dyDescent="0.15">
      <c r="A1036" t="str">
        <v>U1588D-2-5</v>
      </c>
      <c r="B1036">
        <v>10.48</v>
      </c>
      <c r="C1036" t="str">
        <v>U1588A-26-5</v>
      </c>
      <c r="D1036" s="31">
        <v>232.35</v>
      </c>
      <c r="E1036" s="29">
        <v>40</v>
      </c>
      <c r="F1036" s="29">
        <v>40</v>
      </c>
      <c r="G1036" s="24">
        <v>232.75</v>
      </c>
      <c r="H1036" s="24">
        <v>232.75</v>
      </c>
      <c r="I1036" s="24">
        <v>232.75</v>
      </c>
      <c r="J1036" s="24">
        <v>232.75</v>
      </c>
      <c r="K1036" s="18">
        <v>0</v>
      </c>
      <c r="L1036" s="18">
        <v>0</v>
      </c>
      <c r="T1036" t="str">
        <v>U1588A-26</v>
      </c>
      <c r="U1036" s="24">
        <v>0.7865168539325843</v>
      </c>
      <c r="V1036" s="24">
        <v>0.78740157480314965</v>
      </c>
      <c r="W1036" s="29">
        <v>226.9</v>
      </c>
      <c r="X1036" s="24">
        <v>5.8499999999999943</v>
      </c>
      <c r="Y1036" s="24">
        <v>5.8499999999999943</v>
      </c>
      <c r="Z1036" s="24">
        <v>231.50112359550562</v>
      </c>
      <c r="AA1036" s="24">
        <v>231.50112359550562</v>
      </c>
      <c r="AB1036" s="24">
        <v>231.50629921259844</v>
      </c>
      <c r="AC1036" s="24">
        <v>231.50629921259844</v>
      </c>
      <c r="AF1036" s="24">
        <v>8.2170000000000005</v>
      </c>
      <c r="AG1036" s="24">
        <v>239.71812359550563</v>
      </c>
      <c r="AH1036" s="24">
        <v>239.71812359550563</v>
      </c>
      <c r="AI1036" s="24">
        <v>239.72329921259845</v>
      </c>
      <c r="AJ1036" s="24">
        <v>239.72329921259845</v>
      </c>
      <c r="AK1036" s="38">
        <v>-0.51756170928172196</v>
      </c>
      <c r="AL1036" s="38">
        <v>-0.51756170928172196</v>
      </c>
    </row>
    <row r="1037" spans="1:38" x14ac:dyDescent="0.15">
      <c r="A1037" t="str">
        <v>U1588D-2-6</v>
      </c>
      <c r="B1037">
        <v>11.98</v>
      </c>
      <c r="C1037" t="str">
        <v>U1588A-26-CC</v>
      </c>
      <c r="D1037" s="31">
        <v>232.87</v>
      </c>
      <c r="E1037" s="29">
        <v>19</v>
      </c>
      <c r="F1037" s="29">
        <v>26</v>
      </c>
      <c r="G1037" s="24">
        <v>233.06</v>
      </c>
      <c r="H1037" s="24">
        <v>233.13</v>
      </c>
      <c r="I1037" s="24">
        <v>233.06</v>
      </c>
      <c r="J1037" s="24">
        <v>233.13</v>
      </c>
      <c r="K1037" s="18">
        <v>0</v>
      </c>
      <c r="L1037" s="18">
        <v>0</v>
      </c>
      <c r="T1037" t="str">
        <v>U1588A-26</v>
      </c>
      <c r="U1037" s="24">
        <v>0.7865168539325843</v>
      </c>
      <c r="V1037" s="24">
        <v>0.78740157480314965</v>
      </c>
      <c r="W1037" s="29">
        <v>226.9</v>
      </c>
      <c r="X1037" s="24">
        <v>6.1599999999999966</v>
      </c>
      <c r="Y1037" s="24">
        <v>6.2299999999999898</v>
      </c>
      <c r="Z1037" s="24">
        <v>231.74494382022473</v>
      </c>
      <c r="AA1037" s="24">
        <v>231.8</v>
      </c>
      <c r="AB1037" s="24">
        <v>231.75039370078741</v>
      </c>
      <c r="AC1037" s="24">
        <v>231.80551181102362</v>
      </c>
      <c r="AF1037" s="24">
        <v>8.2170000000000005</v>
      </c>
      <c r="AG1037" s="24">
        <v>239.96194382022475</v>
      </c>
      <c r="AH1037" s="24">
        <v>240.01700000000002</v>
      </c>
      <c r="AI1037" s="24">
        <v>239.96739370078743</v>
      </c>
      <c r="AJ1037" s="24">
        <v>240.02251181102363</v>
      </c>
      <c r="AK1037" s="38">
        <v>-0.54498805626792546</v>
      </c>
      <c r="AL1037" s="38">
        <v>-0.55118110236094253</v>
      </c>
    </row>
    <row r="1038" spans="1:38" x14ac:dyDescent="0.15">
      <c r="A1038" t="str">
        <v>U1588D-2-7</v>
      </c>
      <c r="B1038">
        <v>13.46</v>
      </c>
      <c r="C1038" t="str">
        <v>U1588A-26-CC</v>
      </c>
      <c r="D1038" s="31">
        <v>232.87</v>
      </c>
      <c r="E1038" s="29">
        <v>19</v>
      </c>
      <c r="F1038" s="29">
        <v>26</v>
      </c>
      <c r="G1038" s="24">
        <v>233.06</v>
      </c>
      <c r="H1038" s="24">
        <v>233.13</v>
      </c>
      <c r="I1038" s="24">
        <v>233.06</v>
      </c>
      <c r="J1038" s="24">
        <v>233.13</v>
      </c>
      <c r="K1038" s="18">
        <v>0</v>
      </c>
      <c r="L1038" s="18">
        <v>0</v>
      </c>
      <c r="T1038" t="str">
        <v>U1588A-26</v>
      </c>
      <c r="U1038" s="24">
        <v>0.7865168539325843</v>
      </c>
      <c r="V1038" s="24">
        <v>0.78740157480314965</v>
      </c>
      <c r="W1038" s="29">
        <v>226.9</v>
      </c>
      <c r="X1038" s="24">
        <v>6.1599999999999966</v>
      </c>
      <c r="Y1038" s="24">
        <v>6.2299999999999898</v>
      </c>
      <c r="Z1038" s="24">
        <v>231.74494382022473</v>
      </c>
      <c r="AA1038" s="24">
        <v>231.8</v>
      </c>
      <c r="AB1038" s="24">
        <v>231.75039370078741</v>
      </c>
      <c r="AC1038" s="24">
        <v>231.80551181102362</v>
      </c>
      <c r="AF1038" s="24">
        <v>8.2170000000000005</v>
      </c>
      <c r="AG1038" s="24">
        <v>239.96194382022475</v>
      </c>
      <c r="AH1038" s="24">
        <v>240.01700000000002</v>
      </c>
      <c r="AI1038" s="24">
        <v>239.96739370078743</v>
      </c>
      <c r="AJ1038" s="24">
        <v>240.02251181102363</v>
      </c>
      <c r="AK1038" s="38">
        <v>-0.54498805626792546</v>
      </c>
      <c r="AL1038" s="38">
        <v>-0.55118110236094253</v>
      </c>
    </row>
    <row r="1039" spans="1:38" x14ac:dyDescent="0.15">
      <c r="A1039" t="str">
        <v>U1588D-2-CC</v>
      </c>
      <c r="B1039">
        <v>14.02</v>
      </c>
      <c r="C1039" t="str">
        <v>U1588A-26-CC</v>
      </c>
      <c r="D1039" s="31">
        <v>232.87</v>
      </c>
      <c r="E1039" s="29">
        <v>19</v>
      </c>
      <c r="F1039" s="29">
        <v>26</v>
      </c>
      <c r="G1039" s="24">
        <v>233.06</v>
      </c>
      <c r="H1039" s="24">
        <v>233.13</v>
      </c>
      <c r="I1039" s="24">
        <v>233.06</v>
      </c>
      <c r="J1039" s="24">
        <v>233.13</v>
      </c>
      <c r="K1039" s="18">
        <v>0</v>
      </c>
      <c r="L1039" s="18">
        <v>0</v>
      </c>
      <c r="T1039" t="str">
        <v>U1588A-26</v>
      </c>
      <c r="U1039" s="24">
        <v>0.7865168539325843</v>
      </c>
      <c r="V1039" s="24">
        <v>0.78740157480314965</v>
      </c>
      <c r="W1039" s="29">
        <v>226.9</v>
      </c>
      <c r="X1039" s="24">
        <v>6.1599999999999966</v>
      </c>
      <c r="Y1039" s="24">
        <v>6.2299999999999898</v>
      </c>
      <c r="Z1039" s="24">
        <v>231.74494382022473</v>
      </c>
      <c r="AA1039" s="24">
        <v>231.8</v>
      </c>
      <c r="AB1039" s="24">
        <v>231.75039370078741</v>
      </c>
      <c r="AC1039" s="24">
        <v>231.80551181102362</v>
      </c>
      <c r="AF1039" s="24">
        <v>8.2170000000000005</v>
      </c>
      <c r="AG1039" s="24">
        <v>239.96194382022475</v>
      </c>
      <c r="AH1039" s="24">
        <v>240.01700000000002</v>
      </c>
      <c r="AI1039" s="24">
        <v>239.96739370078743</v>
      </c>
      <c r="AJ1039" s="24">
        <v>240.02251181102363</v>
      </c>
      <c r="AK1039" s="38">
        <v>-0.54498805626792546</v>
      </c>
      <c r="AL1039" s="38">
        <v>-0.55118110236094253</v>
      </c>
    </row>
    <row r="1040" spans="1:38" x14ac:dyDescent="0.15">
      <c r="A1040" t="str">
        <v>U1588D-3-1</v>
      </c>
      <c r="B1040">
        <v>14</v>
      </c>
      <c r="C1040" t="str">
        <v>U1588A-26-CC</v>
      </c>
      <c r="D1040" s="31">
        <v>232.87</v>
      </c>
      <c r="E1040" s="29">
        <v>19</v>
      </c>
      <c r="F1040" s="29">
        <v>26</v>
      </c>
      <c r="G1040" s="24">
        <v>233.06</v>
      </c>
      <c r="H1040" s="24">
        <v>233.13</v>
      </c>
      <c r="I1040" s="24">
        <v>233.06</v>
      </c>
      <c r="J1040" s="24">
        <v>233.13</v>
      </c>
      <c r="K1040" s="18">
        <v>0</v>
      </c>
      <c r="L1040" s="18">
        <v>0</v>
      </c>
      <c r="T1040" t="str">
        <v>U1588A-26</v>
      </c>
      <c r="U1040" s="24">
        <v>0.7865168539325843</v>
      </c>
      <c r="V1040" s="24">
        <v>0.78740157480314965</v>
      </c>
      <c r="W1040" s="29">
        <v>226.9</v>
      </c>
      <c r="X1040" s="24">
        <v>6.1599999999999966</v>
      </c>
      <c r="Y1040" s="24">
        <v>6.2299999999999898</v>
      </c>
      <c r="Z1040" s="24">
        <v>231.74494382022473</v>
      </c>
      <c r="AA1040" s="24">
        <v>231.8</v>
      </c>
      <c r="AB1040" s="24">
        <v>231.75039370078741</v>
      </c>
      <c r="AC1040" s="24">
        <v>231.80551181102362</v>
      </c>
      <c r="AF1040" s="24">
        <v>8.2170000000000005</v>
      </c>
      <c r="AG1040" s="24">
        <v>239.96194382022475</v>
      </c>
      <c r="AH1040" s="24">
        <v>240.01700000000002</v>
      </c>
      <c r="AI1040" s="24">
        <v>239.96739370078743</v>
      </c>
      <c r="AJ1040" s="24">
        <v>240.02251181102363</v>
      </c>
      <c r="AK1040" s="38">
        <v>-0.54498805626792546</v>
      </c>
      <c r="AL1040" s="38">
        <v>-0.55118110236094253</v>
      </c>
    </row>
    <row r="1041" spans="1:38" x14ac:dyDescent="0.15">
      <c r="A1041" t="str">
        <v>U1588D-3-2</v>
      </c>
      <c r="B1041">
        <v>15.46</v>
      </c>
      <c r="C1041" t="str">
        <v>U1588A-26-CC</v>
      </c>
      <c r="D1041" s="31">
        <v>232.87</v>
      </c>
      <c r="E1041" s="29">
        <v>19</v>
      </c>
      <c r="F1041" s="29">
        <v>26</v>
      </c>
      <c r="G1041" s="24">
        <v>233.06</v>
      </c>
      <c r="H1041" s="24">
        <v>233.13</v>
      </c>
      <c r="I1041" s="24">
        <v>233.06</v>
      </c>
      <c r="J1041" s="24">
        <v>233.13</v>
      </c>
      <c r="K1041" s="18">
        <v>0</v>
      </c>
      <c r="L1041" s="18">
        <v>0</v>
      </c>
      <c r="T1041" t="str">
        <v>U1588A-26</v>
      </c>
      <c r="U1041" s="24">
        <v>0.7865168539325843</v>
      </c>
      <c r="V1041" s="24">
        <v>0.78740157480314965</v>
      </c>
      <c r="W1041" s="29">
        <v>226.9</v>
      </c>
      <c r="X1041" s="24">
        <v>6.1599999999999966</v>
      </c>
      <c r="Y1041" s="24">
        <v>6.2299999999999898</v>
      </c>
      <c r="Z1041" s="24">
        <v>231.74494382022473</v>
      </c>
      <c r="AA1041" s="24">
        <v>231.8</v>
      </c>
      <c r="AB1041" s="24">
        <v>231.75039370078741</v>
      </c>
      <c r="AC1041" s="24">
        <v>231.80551181102362</v>
      </c>
      <c r="AF1041" s="24">
        <v>8.2170000000000005</v>
      </c>
      <c r="AG1041" s="24">
        <v>239.96194382022475</v>
      </c>
      <c r="AH1041" s="24">
        <v>240.01700000000002</v>
      </c>
      <c r="AI1041" s="24">
        <v>239.96739370078743</v>
      </c>
      <c r="AJ1041" s="24">
        <v>240.02251181102363</v>
      </c>
      <c r="AK1041" s="38">
        <v>-0.54498805626792546</v>
      </c>
      <c r="AL1041" s="38">
        <v>-0.55118110236094253</v>
      </c>
    </row>
    <row r="1042" spans="1:38" x14ac:dyDescent="0.15">
      <c r="A1042" t="str">
        <v>U1588D-3-3</v>
      </c>
      <c r="B1042">
        <v>16.920000000000002</v>
      </c>
      <c r="C1042" t="str">
        <v>U1588A-26-CC</v>
      </c>
      <c r="D1042" s="31">
        <v>232.87</v>
      </c>
      <c r="E1042" s="29">
        <v>19</v>
      </c>
      <c r="F1042" s="29">
        <v>26</v>
      </c>
      <c r="G1042" s="24">
        <v>233.06</v>
      </c>
      <c r="H1042" s="24">
        <v>233.13</v>
      </c>
      <c r="I1042" s="24">
        <v>233.06</v>
      </c>
      <c r="J1042" s="24">
        <v>233.13</v>
      </c>
      <c r="K1042" s="18">
        <v>0</v>
      </c>
      <c r="L1042" s="18">
        <v>0</v>
      </c>
      <c r="T1042" t="str">
        <v>U1588A-26</v>
      </c>
      <c r="U1042" s="24">
        <v>0.7865168539325843</v>
      </c>
      <c r="V1042" s="24">
        <v>0.78740157480314965</v>
      </c>
      <c r="W1042" s="29">
        <v>226.9</v>
      </c>
      <c r="X1042" s="24">
        <v>6.1599999999999966</v>
      </c>
      <c r="Y1042" s="24">
        <v>6.2299999999999898</v>
      </c>
      <c r="Z1042" s="24">
        <v>231.74494382022473</v>
      </c>
      <c r="AA1042" s="24">
        <v>231.8</v>
      </c>
      <c r="AB1042" s="24">
        <v>231.75039370078741</v>
      </c>
      <c r="AC1042" s="24">
        <v>231.80551181102362</v>
      </c>
      <c r="AF1042" s="24">
        <v>8.2170000000000005</v>
      </c>
      <c r="AG1042" s="24">
        <v>239.96194382022475</v>
      </c>
      <c r="AH1042" s="24">
        <v>240.01700000000002</v>
      </c>
      <c r="AI1042" s="24">
        <v>239.96739370078743</v>
      </c>
      <c r="AJ1042" s="24">
        <v>240.02251181102363</v>
      </c>
      <c r="AK1042" s="38">
        <v>-0.54498805626792546</v>
      </c>
      <c r="AL1042" s="38">
        <v>-0.55118110236094253</v>
      </c>
    </row>
    <row r="1043" spans="1:38" x14ac:dyDescent="0.15">
      <c r="A1043" t="str">
        <v>U1588D-3-4</v>
      </c>
      <c r="B1043">
        <v>18.38</v>
      </c>
      <c r="C1043" t="str">
        <v>U1588A-26-CC</v>
      </c>
      <c r="D1043" s="31">
        <v>232.87</v>
      </c>
      <c r="E1043" s="29">
        <v>19</v>
      </c>
      <c r="F1043" s="29">
        <v>26</v>
      </c>
      <c r="G1043" s="24">
        <v>233.06</v>
      </c>
      <c r="H1043" s="24">
        <v>233.13</v>
      </c>
      <c r="I1043" s="24">
        <v>233.06</v>
      </c>
      <c r="J1043" s="24">
        <v>233.13</v>
      </c>
      <c r="K1043" s="18">
        <v>0</v>
      </c>
      <c r="L1043" s="18">
        <v>0</v>
      </c>
      <c r="T1043" t="str">
        <v>U1588A-26</v>
      </c>
      <c r="U1043" s="24">
        <v>0.7865168539325843</v>
      </c>
      <c r="V1043" s="24">
        <v>0.78740157480314965</v>
      </c>
      <c r="W1043" s="29">
        <v>226.9</v>
      </c>
      <c r="X1043" s="24">
        <v>6.1599999999999966</v>
      </c>
      <c r="Y1043" s="24">
        <v>6.2299999999999898</v>
      </c>
      <c r="Z1043" s="24">
        <v>231.74494382022473</v>
      </c>
      <c r="AA1043" s="24">
        <v>231.8</v>
      </c>
      <c r="AB1043" s="24">
        <v>231.75039370078741</v>
      </c>
      <c r="AC1043" s="24">
        <v>231.80551181102362</v>
      </c>
      <c r="AF1043" s="24">
        <v>8.2170000000000005</v>
      </c>
      <c r="AG1043" s="24">
        <v>239.96194382022475</v>
      </c>
      <c r="AH1043" s="24">
        <v>240.01700000000002</v>
      </c>
      <c r="AI1043" s="24">
        <v>239.96739370078743</v>
      </c>
      <c r="AJ1043" s="24">
        <v>240.02251181102363</v>
      </c>
      <c r="AK1043" s="38">
        <v>-0.54498805626792546</v>
      </c>
      <c r="AL1043" s="38">
        <v>-0.55118110236094253</v>
      </c>
    </row>
    <row r="1044" spans="1:38" x14ac:dyDescent="0.15">
      <c r="A1044" t="str">
        <v>U1588D-3-5</v>
      </c>
      <c r="B1044">
        <v>19.84</v>
      </c>
      <c r="C1044" t="str">
        <v>U1588A-26-CC</v>
      </c>
      <c r="D1044" s="31">
        <v>232.87</v>
      </c>
      <c r="E1044" s="29">
        <v>19</v>
      </c>
      <c r="F1044" s="29">
        <v>26</v>
      </c>
      <c r="G1044" s="24">
        <v>233.06</v>
      </c>
      <c r="H1044" s="24">
        <v>233.13</v>
      </c>
      <c r="I1044" s="24">
        <v>233.06</v>
      </c>
      <c r="J1044" s="24">
        <v>233.13</v>
      </c>
      <c r="K1044" s="18">
        <v>0</v>
      </c>
      <c r="L1044" s="18">
        <v>0</v>
      </c>
      <c r="T1044" t="str">
        <v>U1588A-26</v>
      </c>
      <c r="U1044" s="24">
        <v>0.7865168539325843</v>
      </c>
      <c r="V1044" s="24">
        <v>0.78740157480314965</v>
      </c>
      <c r="W1044" s="29">
        <v>226.9</v>
      </c>
      <c r="X1044" s="24">
        <v>6.1599999999999966</v>
      </c>
      <c r="Y1044" s="24">
        <v>6.2299999999999898</v>
      </c>
      <c r="Z1044" s="24">
        <v>231.74494382022473</v>
      </c>
      <c r="AA1044" s="24">
        <v>231.8</v>
      </c>
      <c r="AB1044" s="24">
        <v>231.75039370078741</v>
      </c>
      <c r="AC1044" s="24">
        <v>231.80551181102362</v>
      </c>
      <c r="AF1044" s="24">
        <v>8.2170000000000005</v>
      </c>
      <c r="AG1044" s="24">
        <v>239.96194382022475</v>
      </c>
      <c r="AH1044" s="24">
        <v>240.01700000000002</v>
      </c>
      <c r="AI1044" s="24">
        <v>239.96739370078743</v>
      </c>
      <c r="AJ1044" s="24">
        <v>240.02251181102363</v>
      </c>
      <c r="AK1044" s="38">
        <v>-0.54498805626792546</v>
      </c>
      <c r="AL1044" s="38">
        <v>-0.55118110236094253</v>
      </c>
    </row>
    <row r="1045" spans="1:38" x14ac:dyDescent="0.15">
      <c r="A1045" t="str">
        <v>U1588D-3-6</v>
      </c>
      <c r="B1045">
        <v>21.3</v>
      </c>
      <c r="C1045" t="str">
        <v>U1588A-26-CC</v>
      </c>
      <c r="D1045" s="31">
        <v>232.87</v>
      </c>
      <c r="E1045" s="29">
        <v>19</v>
      </c>
      <c r="F1045" s="29">
        <v>26</v>
      </c>
      <c r="G1045" s="24">
        <v>233.06</v>
      </c>
      <c r="H1045" s="24">
        <v>233.13</v>
      </c>
      <c r="I1045" s="24">
        <v>233.06</v>
      </c>
      <c r="J1045" s="24">
        <v>233.13</v>
      </c>
      <c r="K1045" s="18">
        <v>0</v>
      </c>
      <c r="L1045" s="18">
        <v>0</v>
      </c>
      <c r="T1045" t="str">
        <v>U1588A-26</v>
      </c>
      <c r="U1045" s="24">
        <v>0.7865168539325843</v>
      </c>
      <c r="V1045" s="24">
        <v>0.78740157480314965</v>
      </c>
      <c r="W1045" s="29">
        <v>226.9</v>
      </c>
      <c r="X1045" s="24">
        <v>6.1599999999999966</v>
      </c>
      <c r="Y1045" s="24">
        <v>6.2299999999999898</v>
      </c>
      <c r="Z1045" s="24">
        <v>231.74494382022473</v>
      </c>
      <c r="AA1045" s="24">
        <v>231.8</v>
      </c>
      <c r="AB1045" s="24">
        <v>231.75039370078741</v>
      </c>
      <c r="AC1045" s="24">
        <v>231.80551181102362</v>
      </c>
      <c r="AF1045" s="24">
        <v>8.2170000000000005</v>
      </c>
      <c r="AG1045" s="24">
        <v>239.96194382022475</v>
      </c>
      <c r="AH1045" s="24">
        <v>240.01700000000002</v>
      </c>
      <c r="AI1045" s="24">
        <v>239.96739370078743</v>
      </c>
      <c r="AJ1045" s="24">
        <v>240.02251181102363</v>
      </c>
      <c r="AK1045" s="38">
        <v>-0.54498805626792546</v>
      </c>
      <c r="AL1045" s="38">
        <v>-0.55118110236094253</v>
      </c>
    </row>
    <row r="1046" spans="1:38" x14ac:dyDescent="0.15">
      <c r="A1046" t="str">
        <v>U1588D-3-7</v>
      </c>
      <c r="B1046">
        <v>22.76</v>
      </c>
      <c r="C1046" t="str">
        <v>U1588A-26-CC</v>
      </c>
      <c r="D1046" s="31">
        <v>232.87</v>
      </c>
      <c r="E1046" s="29">
        <v>19</v>
      </c>
      <c r="F1046" s="29">
        <v>26</v>
      </c>
      <c r="G1046" s="24">
        <v>233.06</v>
      </c>
      <c r="H1046" s="24">
        <v>233.13</v>
      </c>
      <c r="I1046" s="24">
        <v>233.06</v>
      </c>
      <c r="J1046" s="24">
        <v>233.13</v>
      </c>
      <c r="K1046" s="18">
        <v>0</v>
      </c>
      <c r="L1046" s="18">
        <v>0</v>
      </c>
      <c r="T1046" t="str">
        <v>U1588A-26</v>
      </c>
      <c r="U1046" s="24">
        <v>0.7865168539325843</v>
      </c>
      <c r="V1046" s="24">
        <v>0.78740157480314965</v>
      </c>
      <c r="W1046" s="29">
        <v>226.9</v>
      </c>
      <c r="X1046" s="24">
        <v>6.1599999999999966</v>
      </c>
      <c r="Y1046" s="24">
        <v>6.2299999999999898</v>
      </c>
      <c r="Z1046" s="24">
        <v>231.74494382022473</v>
      </c>
      <c r="AA1046" s="24">
        <v>231.8</v>
      </c>
      <c r="AB1046" s="24">
        <v>231.75039370078741</v>
      </c>
      <c r="AC1046" s="24">
        <v>231.80551181102362</v>
      </c>
      <c r="AF1046" s="24">
        <v>8.2170000000000005</v>
      </c>
      <c r="AG1046" s="24">
        <v>239.96194382022475</v>
      </c>
      <c r="AH1046" s="24">
        <v>240.01700000000002</v>
      </c>
      <c r="AI1046" s="24">
        <v>239.96739370078743</v>
      </c>
      <c r="AJ1046" s="24">
        <v>240.02251181102363</v>
      </c>
      <c r="AK1046" s="38">
        <v>-0.54498805626792546</v>
      </c>
      <c r="AL1046" s="38">
        <v>-0.55118110236094253</v>
      </c>
    </row>
    <row r="1047" spans="1:38" x14ac:dyDescent="0.15">
      <c r="A1047" t="str">
        <v>U1588D-3-CC</v>
      </c>
      <c r="B1047">
        <v>23.6</v>
      </c>
      <c r="C1047" t="str">
        <v>U1588A-27-2</v>
      </c>
      <c r="D1047" s="31">
        <v>233.26</v>
      </c>
      <c r="E1047" s="29">
        <v>75</v>
      </c>
      <c r="F1047" s="29">
        <v>75</v>
      </c>
      <c r="G1047" s="24">
        <v>234.01</v>
      </c>
      <c r="H1047" s="24">
        <v>234.01</v>
      </c>
      <c r="I1047" s="24">
        <v>234.01</v>
      </c>
      <c r="J1047" s="24">
        <v>234.01</v>
      </c>
      <c r="K1047" s="18">
        <v>0</v>
      </c>
      <c r="L1047" s="18">
        <v>0</v>
      </c>
      <c r="T1047" t="str">
        <v>U1588A-27</v>
      </c>
      <c r="U1047" s="24">
        <v>0.81494057724957558</v>
      </c>
      <c r="V1047" s="24">
        <v>0.81300813008130079</v>
      </c>
      <c r="W1047" s="29">
        <v>231.8</v>
      </c>
      <c r="X1047" s="24">
        <v>2.2099999999999795</v>
      </c>
      <c r="Y1047" s="24">
        <v>2.2099999999999795</v>
      </c>
      <c r="Z1047" s="24">
        <v>233.60101867572155</v>
      </c>
      <c r="AA1047" s="24">
        <v>233.60101867572155</v>
      </c>
      <c r="AB1047" s="24">
        <v>233.59674796747967</v>
      </c>
      <c r="AC1047" s="24">
        <v>233.59674796747967</v>
      </c>
      <c r="AF1047" s="24">
        <v>8.8209999999999997</v>
      </c>
      <c r="AG1047" s="24">
        <v>242.42201867572155</v>
      </c>
      <c r="AH1047" s="24">
        <v>242.42201867572155</v>
      </c>
      <c r="AI1047" s="24">
        <v>242.41774796747967</v>
      </c>
      <c r="AJ1047" s="24">
        <v>242.41774796747967</v>
      </c>
      <c r="AK1047" s="38">
        <v>0.42707082418758091</v>
      </c>
      <c r="AL1047" s="38">
        <v>0.42707082418758091</v>
      </c>
    </row>
    <row r="1048" spans="1:38" x14ac:dyDescent="0.15">
      <c r="A1048" t="str">
        <v>U1588D-4-1</v>
      </c>
      <c r="B1048">
        <v>23.5</v>
      </c>
      <c r="C1048" t="str">
        <v>U1588A-27-3</v>
      </c>
      <c r="D1048" s="31">
        <v>234.71</v>
      </c>
      <c r="E1048" s="29">
        <v>70</v>
      </c>
      <c r="F1048" s="29">
        <v>70</v>
      </c>
      <c r="G1048" s="24">
        <v>235.41</v>
      </c>
      <c r="H1048" s="24">
        <v>235.41</v>
      </c>
      <c r="I1048" s="24">
        <v>235.41</v>
      </c>
      <c r="J1048" s="24">
        <v>235.41</v>
      </c>
      <c r="K1048" s="18">
        <v>0</v>
      </c>
      <c r="L1048" s="18">
        <v>0</v>
      </c>
      <c r="T1048" t="str">
        <v>U1588A-27</v>
      </c>
      <c r="U1048" s="24">
        <v>0.81494057724957558</v>
      </c>
      <c r="V1048" s="24">
        <v>0.81300813008130079</v>
      </c>
      <c r="W1048" s="29">
        <v>231.8</v>
      </c>
      <c r="X1048" s="24">
        <v>3.6099999999999852</v>
      </c>
      <c r="Y1048" s="24">
        <v>3.6099999999999852</v>
      </c>
      <c r="Z1048" s="24">
        <v>234.74193548387098</v>
      </c>
      <c r="AA1048" s="24">
        <v>234.74193548387098</v>
      </c>
      <c r="AB1048" s="24">
        <v>234.73495934959351</v>
      </c>
      <c r="AC1048" s="24">
        <v>234.73495934959351</v>
      </c>
      <c r="AF1048" s="24">
        <v>8.8209999999999997</v>
      </c>
      <c r="AG1048" s="24">
        <v>243.56293548387097</v>
      </c>
      <c r="AH1048" s="24">
        <v>243.56293548387097</v>
      </c>
      <c r="AI1048" s="24">
        <v>243.55595934959351</v>
      </c>
      <c r="AJ1048" s="24">
        <v>243.55595934959351</v>
      </c>
      <c r="AK1048" s="38">
        <v>0.69761342774654622</v>
      </c>
      <c r="AL1048" s="38">
        <v>0.69761342774654622</v>
      </c>
    </row>
    <row r="1049" spans="1:38" x14ac:dyDescent="0.15">
      <c r="A1049" t="str">
        <v>U1588D-4-2</v>
      </c>
      <c r="B1049">
        <v>24.96</v>
      </c>
      <c r="C1049" t="str">
        <v>U1588A-27-3</v>
      </c>
      <c r="D1049" s="31">
        <v>234.71</v>
      </c>
      <c r="E1049" s="29">
        <v>70</v>
      </c>
      <c r="F1049" s="29">
        <v>71</v>
      </c>
      <c r="G1049" s="24">
        <v>235.41</v>
      </c>
      <c r="H1049" s="24">
        <v>235.42000000000002</v>
      </c>
      <c r="I1049" s="24">
        <v>235.41</v>
      </c>
      <c r="J1049" s="24">
        <v>235.42</v>
      </c>
      <c r="K1049" s="18">
        <v>0</v>
      </c>
      <c r="L1049" s="18">
        <v>-2.8421709430404007E-14</v>
      </c>
      <c r="T1049" t="str">
        <v>U1588A-27</v>
      </c>
      <c r="U1049" s="24">
        <v>0.81494057724957558</v>
      </c>
      <c r="V1049" s="24">
        <v>0.81300813008130079</v>
      </c>
      <c r="W1049" s="29">
        <v>231.8</v>
      </c>
      <c r="X1049" s="24">
        <v>3.6099999999999852</v>
      </c>
      <c r="Y1049" s="24">
        <v>3.6199999999999761</v>
      </c>
      <c r="Z1049" s="24">
        <v>234.74193548387098</v>
      </c>
      <c r="AA1049" s="24">
        <v>234.75008488964346</v>
      </c>
      <c r="AB1049" s="24">
        <v>234.73495934959351</v>
      </c>
      <c r="AC1049" s="24">
        <v>234.74308943089432</v>
      </c>
      <c r="AF1049" s="24">
        <v>8.8209999999999997</v>
      </c>
      <c r="AG1049" s="24">
        <v>243.56293548387097</v>
      </c>
      <c r="AH1049" s="24">
        <v>243.57108488964346</v>
      </c>
      <c r="AI1049" s="24">
        <v>243.55595934959351</v>
      </c>
      <c r="AJ1049" s="24">
        <v>243.56408943089431</v>
      </c>
      <c r="AK1049" s="38">
        <v>0.69761342774654622</v>
      </c>
      <c r="AL1049" s="38">
        <v>0.69954587491452003</v>
      </c>
    </row>
    <row r="1050" spans="1:38" x14ac:dyDescent="0.15">
      <c r="A1050" t="str">
        <v>U1588D-4-3</v>
      </c>
      <c r="B1050">
        <v>26.42</v>
      </c>
      <c r="C1050" t="str">
        <v>U1588A-27-3</v>
      </c>
      <c r="D1050" s="31">
        <v>234.71</v>
      </c>
      <c r="E1050" s="29">
        <v>75</v>
      </c>
      <c r="F1050" s="29">
        <v>75</v>
      </c>
      <c r="G1050" s="24">
        <v>235.46</v>
      </c>
      <c r="H1050" s="24">
        <v>235.46</v>
      </c>
      <c r="I1050" s="24">
        <v>235.46</v>
      </c>
      <c r="J1050" s="24">
        <v>235.46</v>
      </c>
      <c r="K1050" s="18">
        <v>0</v>
      </c>
      <c r="L1050" s="18">
        <v>0</v>
      </c>
      <c r="T1050" t="str">
        <v>U1588A-27</v>
      </c>
      <c r="U1050" s="24">
        <v>0.81494057724957558</v>
      </c>
      <c r="V1050" s="24">
        <v>0.81300813008130079</v>
      </c>
      <c r="W1050" s="29">
        <v>231.8</v>
      </c>
      <c r="X1050" s="24">
        <v>3.6599999999999966</v>
      </c>
      <c r="Y1050" s="24">
        <v>3.6599999999999966</v>
      </c>
      <c r="Z1050" s="24">
        <v>234.78268251273346</v>
      </c>
      <c r="AA1050" s="24">
        <v>234.78268251273346</v>
      </c>
      <c r="AB1050" s="24">
        <v>234.77560975609757</v>
      </c>
      <c r="AC1050" s="24">
        <v>234.77560975609757</v>
      </c>
      <c r="AF1050" s="24">
        <v>8.8209999999999997</v>
      </c>
      <c r="AG1050" s="24">
        <v>243.60368251273346</v>
      </c>
      <c r="AH1050" s="24">
        <v>243.60368251273346</v>
      </c>
      <c r="AI1050" s="24">
        <v>243.59660975609756</v>
      </c>
      <c r="AJ1050" s="24">
        <v>243.59660975609756</v>
      </c>
      <c r="AK1050" s="38">
        <v>0.70727566358925742</v>
      </c>
      <c r="AL1050" s="38">
        <v>0.70727566358925742</v>
      </c>
    </row>
    <row r="1051" spans="1:38" x14ac:dyDescent="0.15">
      <c r="A1051" t="str">
        <v>U1588D-4-4</v>
      </c>
      <c r="B1051">
        <v>27.87</v>
      </c>
      <c r="C1051" t="str">
        <v>U1588A-27-4</v>
      </c>
      <c r="D1051" s="31">
        <v>236.17</v>
      </c>
      <c r="E1051" s="29">
        <v>75</v>
      </c>
      <c r="F1051" s="29">
        <v>75</v>
      </c>
      <c r="G1051" s="24">
        <v>236.92</v>
      </c>
      <c r="H1051" s="24">
        <v>236.92</v>
      </c>
      <c r="I1051" s="24">
        <v>236.92</v>
      </c>
      <c r="J1051" s="24">
        <v>236.92</v>
      </c>
      <c r="K1051" s="18">
        <v>0</v>
      </c>
      <c r="L1051" s="18">
        <v>0</v>
      </c>
      <c r="T1051" t="str">
        <v>U1588A-27</v>
      </c>
      <c r="U1051" s="24">
        <v>0.81494057724957558</v>
      </c>
      <c r="V1051" s="24">
        <v>0.81300813008130079</v>
      </c>
      <c r="W1051" s="29">
        <v>231.8</v>
      </c>
      <c r="X1051" s="24">
        <v>5.1199999999999761</v>
      </c>
      <c r="Y1051" s="24">
        <v>5.1199999999999761</v>
      </c>
      <c r="Z1051" s="24">
        <v>235.97249575551783</v>
      </c>
      <c r="AA1051" s="24">
        <v>235.97249575551783</v>
      </c>
      <c r="AB1051" s="24">
        <v>235.96260162601627</v>
      </c>
      <c r="AC1051" s="24">
        <v>235.96260162601627</v>
      </c>
      <c r="AF1051" s="24">
        <v>8.8209999999999997</v>
      </c>
      <c r="AG1051" s="24">
        <v>244.79349575551782</v>
      </c>
      <c r="AH1051" s="24">
        <v>244.79349575551782</v>
      </c>
      <c r="AI1051" s="24">
        <v>244.78360162601626</v>
      </c>
      <c r="AJ1051" s="24">
        <v>244.78360162601626</v>
      </c>
      <c r="AK1051" s="38">
        <v>0.98941295015606556</v>
      </c>
      <c r="AL1051" s="38">
        <v>0.98941295015606556</v>
      </c>
    </row>
    <row r="1052" spans="1:38" x14ac:dyDescent="0.15">
      <c r="A1052" t="str">
        <v>U1588D-4-5</v>
      </c>
      <c r="B1052">
        <v>29.33</v>
      </c>
      <c r="C1052" t="str">
        <v>U1588A-28-1</v>
      </c>
      <c r="D1052" s="31">
        <v>236.6</v>
      </c>
      <c r="E1052" s="29">
        <v>75</v>
      </c>
      <c r="F1052" s="29">
        <v>75</v>
      </c>
      <c r="G1052" s="24">
        <v>237.35</v>
      </c>
      <c r="H1052" s="24">
        <v>237.35</v>
      </c>
      <c r="I1052" s="24">
        <v>237.35</v>
      </c>
      <c r="J1052" s="24">
        <v>237.35</v>
      </c>
      <c r="K1052" s="18">
        <v>0</v>
      </c>
      <c r="L1052" s="18">
        <v>0</v>
      </c>
      <c r="T1052" t="str">
        <v>U1588A-28</v>
      </c>
      <c r="U1052" s="24">
        <v>0.79032258064516137</v>
      </c>
      <c r="V1052" s="24">
        <v>0.78740157480314965</v>
      </c>
      <c r="W1052" s="29">
        <v>236.6</v>
      </c>
      <c r="X1052" s="24">
        <v>0.75</v>
      </c>
      <c r="Y1052" s="24">
        <v>0.75</v>
      </c>
      <c r="Z1052" s="24">
        <v>237.19274193548387</v>
      </c>
      <c r="AA1052" s="24">
        <v>237.19274193548387</v>
      </c>
      <c r="AB1052" s="24">
        <v>237.19055118110236</v>
      </c>
      <c r="AC1052" s="24">
        <v>237.19055118110236</v>
      </c>
      <c r="AF1052" s="24">
        <v>9.0980000000000008</v>
      </c>
      <c r="AG1052" s="24">
        <v>246.29074193548388</v>
      </c>
      <c r="AH1052" s="24">
        <v>246.29074193548388</v>
      </c>
      <c r="AI1052" s="24">
        <v>246.28855118110238</v>
      </c>
      <c r="AJ1052" s="24">
        <v>246.28855118110238</v>
      </c>
      <c r="AK1052" s="38">
        <v>0.21907543815018471</v>
      </c>
      <c r="AL1052" s="38">
        <v>0.21907543815018471</v>
      </c>
    </row>
    <row r="1053" spans="1:38" x14ac:dyDescent="0.15">
      <c r="A1053" t="str">
        <v>U1588D-4-6</v>
      </c>
      <c r="B1053">
        <v>30.8</v>
      </c>
      <c r="C1053" t="str">
        <v>U1588A-27-CC</v>
      </c>
      <c r="D1053" s="31">
        <v>237.44</v>
      </c>
      <c r="E1053" s="29">
        <v>18</v>
      </c>
      <c r="F1053" s="29">
        <v>25</v>
      </c>
      <c r="G1053" s="24">
        <v>237.62</v>
      </c>
      <c r="H1053" s="24">
        <v>237.69</v>
      </c>
      <c r="I1053" s="24">
        <v>237.62</v>
      </c>
      <c r="J1053" s="24">
        <v>237.69</v>
      </c>
      <c r="K1053" s="18">
        <v>0</v>
      </c>
      <c r="L1053" s="18">
        <v>0</v>
      </c>
      <c r="T1053" t="str">
        <v>U1588A-27</v>
      </c>
      <c r="U1053" s="24">
        <v>0.81494057724957558</v>
      </c>
      <c r="V1053" s="24">
        <v>0.81300813008130079</v>
      </c>
      <c r="W1053" s="29">
        <v>231.8</v>
      </c>
      <c r="X1053" s="24">
        <v>5.8199999999999932</v>
      </c>
      <c r="Y1053" s="24">
        <v>5.8899999999999864</v>
      </c>
      <c r="Z1053" s="24">
        <v>236.54295415959254</v>
      </c>
      <c r="AA1053" s="24">
        <v>236.6</v>
      </c>
      <c r="AB1053" s="24">
        <v>236.53170731707317</v>
      </c>
      <c r="AC1053" s="24">
        <v>236.58861788617887</v>
      </c>
      <c r="AF1053" s="24">
        <v>8.8209999999999997</v>
      </c>
      <c r="AG1053" s="24">
        <v>245.36395415959254</v>
      </c>
      <c r="AH1053" s="24">
        <v>245.42099999999999</v>
      </c>
      <c r="AI1053" s="24">
        <v>245.35270731707317</v>
      </c>
      <c r="AJ1053" s="24">
        <v>245.40961788617886</v>
      </c>
      <c r="AK1053" s="38">
        <v>1.1246842519369693</v>
      </c>
      <c r="AL1053" s="38">
        <v>1.1382113821127859</v>
      </c>
    </row>
    <row r="1054" spans="1:38" x14ac:dyDescent="0.15">
      <c r="A1054" t="str">
        <v>U1588D-4-7</v>
      </c>
      <c r="B1054">
        <v>32.26</v>
      </c>
      <c r="C1054" t="str">
        <v>U1588A-27-CC</v>
      </c>
      <c r="D1054" s="31">
        <v>237.44</v>
      </c>
      <c r="E1054" s="29">
        <v>18</v>
      </c>
      <c r="F1054" s="29">
        <v>25</v>
      </c>
      <c r="G1054" s="24">
        <v>237.62</v>
      </c>
      <c r="H1054" s="24">
        <v>237.69</v>
      </c>
      <c r="I1054" s="24">
        <v>237.62</v>
      </c>
      <c r="J1054" s="24">
        <v>237.69</v>
      </c>
      <c r="K1054" s="18">
        <v>0</v>
      </c>
      <c r="L1054" s="18">
        <v>0</v>
      </c>
      <c r="T1054" t="str">
        <v>U1588A-27</v>
      </c>
      <c r="U1054" s="24">
        <v>0.81494057724957558</v>
      </c>
      <c r="V1054" s="24">
        <v>0.81300813008130079</v>
      </c>
      <c r="W1054" s="29">
        <v>231.8</v>
      </c>
      <c r="X1054" s="24">
        <v>5.8199999999999932</v>
      </c>
      <c r="Y1054" s="24">
        <v>5.8899999999999864</v>
      </c>
      <c r="Z1054" s="24">
        <v>236.54295415959254</v>
      </c>
      <c r="AA1054" s="24">
        <v>236.6</v>
      </c>
      <c r="AB1054" s="24">
        <v>236.53170731707317</v>
      </c>
      <c r="AC1054" s="24">
        <v>236.58861788617887</v>
      </c>
      <c r="AF1054" s="24">
        <v>8.8209999999999997</v>
      </c>
      <c r="AG1054" s="24">
        <v>245.36395415959254</v>
      </c>
      <c r="AH1054" s="24">
        <v>245.42099999999999</v>
      </c>
      <c r="AI1054" s="24">
        <v>245.35270731707317</v>
      </c>
      <c r="AJ1054" s="24">
        <v>245.40961788617886</v>
      </c>
      <c r="AK1054" s="38">
        <v>1.1246842519369693</v>
      </c>
      <c r="AL1054" s="38">
        <v>1.1382113821127859</v>
      </c>
    </row>
    <row r="1055" spans="1:38" x14ac:dyDescent="0.15">
      <c r="A1055" t="str">
        <v>U1588D-4-CC</v>
      </c>
      <c r="B1055">
        <v>33.01</v>
      </c>
      <c r="C1055" t="str">
        <v>U1588A-27-CC</v>
      </c>
      <c r="D1055" s="31">
        <v>237.44</v>
      </c>
      <c r="E1055" s="29">
        <v>18</v>
      </c>
      <c r="F1055" s="29">
        <v>25</v>
      </c>
      <c r="G1055" s="24">
        <v>237.62</v>
      </c>
      <c r="H1055" s="24">
        <v>237.69</v>
      </c>
      <c r="I1055" s="24">
        <v>237.62</v>
      </c>
      <c r="J1055" s="24">
        <v>237.69</v>
      </c>
      <c r="K1055" s="18">
        <v>0</v>
      </c>
      <c r="L1055" s="18">
        <v>0</v>
      </c>
      <c r="T1055" t="str">
        <v>U1588A-27</v>
      </c>
      <c r="U1055" s="24">
        <v>0.81494057724957558</v>
      </c>
      <c r="V1055" s="24">
        <v>0.81300813008130079</v>
      </c>
      <c r="W1055" s="29">
        <v>231.8</v>
      </c>
      <c r="X1055" s="24">
        <v>5.8199999999999932</v>
      </c>
      <c r="Y1055" s="24">
        <v>5.8899999999999864</v>
      </c>
      <c r="Z1055" s="24">
        <v>236.54295415959254</v>
      </c>
      <c r="AA1055" s="24">
        <v>236.6</v>
      </c>
      <c r="AB1055" s="24">
        <v>236.53170731707317</v>
      </c>
      <c r="AC1055" s="24">
        <v>236.58861788617887</v>
      </c>
      <c r="AF1055" s="24">
        <v>8.8209999999999997</v>
      </c>
      <c r="AG1055" s="24">
        <v>245.36395415959254</v>
      </c>
      <c r="AH1055" s="24">
        <v>245.42099999999999</v>
      </c>
      <c r="AI1055" s="24">
        <v>245.35270731707317</v>
      </c>
      <c r="AJ1055" s="24">
        <v>245.40961788617886</v>
      </c>
      <c r="AK1055" s="38">
        <v>1.1246842519369693</v>
      </c>
      <c r="AL1055" s="38">
        <v>1.1382113821127859</v>
      </c>
    </row>
    <row r="1056" spans="1:38" x14ac:dyDescent="0.15">
      <c r="A1056" t="str">
        <v>U1588D-5-1</v>
      </c>
      <c r="B1056">
        <v>33</v>
      </c>
      <c r="C1056" t="str">
        <v>U1588A-27-CC</v>
      </c>
      <c r="D1056" s="31">
        <v>237.44</v>
      </c>
      <c r="E1056" s="29">
        <v>18</v>
      </c>
      <c r="F1056" s="29">
        <v>25</v>
      </c>
      <c r="G1056" s="24">
        <v>237.62</v>
      </c>
      <c r="H1056" s="24">
        <v>237.69</v>
      </c>
      <c r="I1056" s="24">
        <v>237.62</v>
      </c>
      <c r="J1056" s="24">
        <v>237.69</v>
      </c>
      <c r="K1056" s="18">
        <v>0</v>
      </c>
      <c r="L1056" s="18">
        <v>0</v>
      </c>
      <c r="T1056" t="str">
        <v>U1588A-27</v>
      </c>
      <c r="U1056" s="24">
        <v>0.81494057724957558</v>
      </c>
      <c r="V1056" s="24">
        <v>0.81300813008130079</v>
      </c>
      <c r="W1056" s="29">
        <v>231.8</v>
      </c>
      <c r="X1056" s="24">
        <v>5.8199999999999932</v>
      </c>
      <c r="Y1056" s="24">
        <v>5.8899999999999864</v>
      </c>
      <c r="Z1056" s="24">
        <v>236.54295415959254</v>
      </c>
      <c r="AA1056" s="24">
        <v>236.6</v>
      </c>
      <c r="AB1056" s="24">
        <v>236.53170731707317</v>
      </c>
      <c r="AC1056" s="24">
        <v>236.58861788617887</v>
      </c>
      <c r="AF1056" s="24">
        <v>8.8209999999999997</v>
      </c>
      <c r="AG1056" s="24">
        <v>245.36395415959254</v>
      </c>
      <c r="AH1056" s="24">
        <v>245.42099999999999</v>
      </c>
      <c r="AI1056" s="24">
        <v>245.35270731707317</v>
      </c>
      <c r="AJ1056" s="24">
        <v>245.40961788617886</v>
      </c>
      <c r="AK1056" s="38">
        <v>1.1246842519369693</v>
      </c>
      <c r="AL1056" s="38">
        <v>1.1382113821127859</v>
      </c>
    </row>
    <row r="1057" spans="1:38" x14ac:dyDescent="0.15">
      <c r="A1057" t="str">
        <v>U1588D-5-2</v>
      </c>
      <c r="B1057">
        <v>34.450000000000003</v>
      </c>
      <c r="C1057" t="str">
        <v>U1588A-27-CC</v>
      </c>
      <c r="D1057" s="31">
        <v>237.44</v>
      </c>
      <c r="E1057" s="29">
        <v>18</v>
      </c>
      <c r="F1057" s="29">
        <v>25</v>
      </c>
      <c r="G1057" s="24">
        <v>237.62</v>
      </c>
      <c r="H1057" s="24">
        <v>237.69</v>
      </c>
      <c r="I1057" s="24">
        <v>237.62</v>
      </c>
      <c r="J1057" s="24">
        <v>237.69</v>
      </c>
      <c r="K1057" s="18">
        <v>0</v>
      </c>
      <c r="L1057" s="18">
        <v>0</v>
      </c>
      <c r="T1057" t="str">
        <v>U1588A-27</v>
      </c>
      <c r="U1057" s="24">
        <v>0.81494057724957558</v>
      </c>
      <c r="V1057" s="24">
        <v>0.81300813008130079</v>
      </c>
      <c r="W1057" s="29">
        <v>231.8</v>
      </c>
      <c r="X1057" s="24">
        <v>5.8199999999999932</v>
      </c>
      <c r="Y1057" s="24">
        <v>5.8899999999999864</v>
      </c>
      <c r="Z1057" s="24">
        <v>236.54295415959254</v>
      </c>
      <c r="AA1057" s="24">
        <v>236.6</v>
      </c>
      <c r="AB1057" s="24">
        <v>236.53170731707317</v>
      </c>
      <c r="AC1057" s="24">
        <v>236.58861788617887</v>
      </c>
      <c r="AF1057" s="24">
        <v>8.8209999999999997</v>
      </c>
      <c r="AG1057" s="24">
        <v>245.36395415959254</v>
      </c>
      <c r="AH1057" s="24">
        <v>245.42099999999999</v>
      </c>
      <c r="AI1057" s="24">
        <v>245.35270731707317</v>
      </c>
      <c r="AJ1057" s="24">
        <v>245.40961788617886</v>
      </c>
      <c r="AK1057" s="38">
        <v>1.1246842519369693</v>
      </c>
      <c r="AL1057" s="38">
        <v>1.1382113821127859</v>
      </c>
    </row>
    <row r="1058" spans="1:38" x14ac:dyDescent="0.15">
      <c r="A1058" t="str">
        <v>U1588D-5-3</v>
      </c>
      <c r="B1058">
        <v>35.9</v>
      </c>
      <c r="C1058" t="str">
        <v>U1588A-27-CC</v>
      </c>
      <c r="D1058" s="31">
        <v>237.44</v>
      </c>
      <c r="E1058" s="29">
        <v>18</v>
      </c>
      <c r="F1058" s="29">
        <v>25</v>
      </c>
      <c r="G1058" s="24">
        <v>237.62</v>
      </c>
      <c r="H1058" s="24">
        <v>237.69</v>
      </c>
      <c r="I1058" s="24">
        <v>237.62</v>
      </c>
      <c r="J1058" s="24">
        <v>237.69</v>
      </c>
      <c r="K1058" s="18">
        <v>0</v>
      </c>
      <c r="L1058" s="18">
        <v>0</v>
      </c>
      <c r="T1058" t="str">
        <v>U1588A-27</v>
      </c>
      <c r="U1058" s="24">
        <v>0.81494057724957558</v>
      </c>
      <c r="V1058" s="24">
        <v>0.81300813008130079</v>
      </c>
      <c r="W1058" s="29">
        <v>231.8</v>
      </c>
      <c r="X1058" s="24">
        <v>5.8199999999999932</v>
      </c>
      <c r="Y1058" s="24">
        <v>5.8899999999999864</v>
      </c>
      <c r="Z1058" s="24">
        <v>236.54295415959254</v>
      </c>
      <c r="AA1058" s="24">
        <v>236.6</v>
      </c>
      <c r="AB1058" s="24">
        <v>236.53170731707317</v>
      </c>
      <c r="AC1058" s="24">
        <v>236.58861788617887</v>
      </c>
      <c r="AF1058" s="24">
        <v>8.8209999999999997</v>
      </c>
      <c r="AG1058" s="24">
        <v>245.36395415959254</v>
      </c>
      <c r="AH1058" s="24">
        <v>245.42099999999999</v>
      </c>
      <c r="AI1058" s="24">
        <v>245.35270731707317</v>
      </c>
      <c r="AJ1058" s="24">
        <v>245.40961788617886</v>
      </c>
      <c r="AK1058" s="38">
        <v>1.1246842519369693</v>
      </c>
      <c r="AL1058" s="38">
        <v>1.1382113821127859</v>
      </c>
    </row>
    <row r="1059" spans="1:38" x14ac:dyDescent="0.15">
      <c r="A1059" t="str">
        <v>U1588D-5-4</v>
      </c>
      <c r="B1059">
        <v>37.36</v>
      </c>
      <c r="C1059" t="str">
        <v>U1588A-27-CC</v>
      </c>
      <c r="D1059" s="31">
        <v>237.44</v>
      </c>
      <c r="E1059" s="29">
        <v>18</v>
      </c>
      <c r="F1059" s="29">
        <v>25</v>
      </c>
      <c r="G1059" s="24">
        <v>237.62</v>
      </c>
      <c r="H1059" s="24">
        <v>237.69</v>
      </c>
      <c r="I1059" s="24">
        <v>237.62</v>
      </c>
      <c r="J1059" s="24">
        <v>237.69</v>
      </c>
      <c r="K1059" s="18">
        <v>0</v>
      </c>
      <c r="L1059" s="18">
        <v>0</v>
      </c>
      <c r="T1059" t="str">
        <v>U1588A-27</v>
      </c>
      <c r="U1059" s="24">
        <v>0.81494057724957558</v>
      </c>
      <c r="V1059" s="24">
        <v>0.81300813008130079</v>
      </c>
      <c r="W1059" s="29">
        <v>231.8</v>
      </c>
      <c r="X1059" s="24">
        <v>5.8199999999999932</v>
      </c>
      <c r="Y1059" s="24">
        <v>5.8899999999999864</v>
      </c>
      <c r="Z1059" s="24">
        <v>236.54295415959254</v>
      </c>
      <c r="AA1059" s="24">
        <v>236.6</v>
      </c>
      <c r="AB1059" s="24">
        <v>236.53170731707317</v>
      </c>
      <c r="AC1059" s="24">
        <v>236.58861788617887</v>
      </c>
      <c r="AF1059" s="24">
        <v>8.8209999999999997</v>
      </c>
      <c r="AG1059" s="24">
        <v>245.36395415959254</v>
      </c>
      <c r="AH1059" s="24">
        <v>245.42099999999999</v>
      </c>
      <c r="AI1059" s="24">
        <v>245.35270731707317</v>
      </c>
      <c r="AJ1059" s="24">
        <v>245.40961788617886</v>
      </c>
      <c r="AK1059" s="38">
        <v>1.1246842519369693</v>
      </c>
      <c r="AL1059" s="38">
        <v>1.1382113821127859</v>
      </c>
    </row>
    <row r="1060" spans="1:38" x14ac:dyDescent="0.15">
      <c r="A1060" t="str">
        <v>U1588D-5-5</v>
      </c>
      <c r="B1060">
        <v>38.49</v>
      </c>
      <c r="C1060" t="str">
        <v>U1588A-27-CC</v>
      </c>
      <c r="D1060" s="31">
        <v>237.44</v>
      </c>
      <c r="E1060" s="29">
        <v>18</v>
      </c>
      <c r="F1060" s="29">
        <v>25</v>
      </c>
      <c r="G1060" s="24">
        <v>237.62</v>
      </c>
      <c r="H1060" s="24">
        <v>237.69</v>
      </c>
      <c r="I1060" s="24">
        <v>237.62</v>
      </c>
      <c r="J1060" s="24">
        <v>237.69</v>
      </c>
      <c r="K1060" s="18">
        <v>0</v>
      </c>
      <c r="L1060" s="18">
        <v>0</v>
      </c>
      <c r="T1060" t="str">
        <v>U1588A-27</v>
      </c>
      <c r="U1060" s="24">
        <v>0.81494057724957558</v>
      </c>
      <c r="V1060" s="24">
        <v>0.81300813008130079</v>
      </c>
      <c r="W1060" s="29">
        <v>231.8</v>
      </c>
      <c r="X1060" s="24">
        <v>5.8199999999999932</v>
      </c>
      <c r="Y1060" s="24">
        <v>5.8899999999999864</v>
      </c>
      <c r="Z1060" s="24">
        <v>236.54295415959254</v>
      </c>
      <c r="AA1060" s="24">
        <v>236.6</v>
      </c>
      <c r="AB1060" s="24">
        <v>236.53170731707317</v>
      </c>
      <c r="AC1060" s="24">
        <v>236.58861788617887</v>
      </c>
      <c r="AF1060" s="24">
        <v>8.8209999999999997</v>
      </c>
      <c r="AG1060" s="24">
        <v>245.36395415959254</v>
      </c>
      <c r="AH1060" s="24">
        <v>245.42099999999999</v>
      </c>
      <c r="AI1060" s="24">
        <v>245.35270731707317</v>
      </c>
      <c r="AJ1060" s="24">
        <v>245.40961788617886</v>
      </c>
      <c r="AK1060" s="38">
        <v>1.1246842519369693</v>
      </c>
      <c r="AL1060" s="38">
        <v>1.1382113821127859</v>
      </c>
    </row>
    <row r="1061" spans="1:38" x14ac:dyDescent="0.15">
      <c r="A1061" t="str">
        <v>U1588D-5-CC</v>
      </c>
      <c r="B1061">
        <v>39.020000000000003</v>
      </c>
      <c r="C1061" t="str">
        <v>U1588A-27-CC</v>
      </c>
      <c r="D1061" s="31">
        <v>237.44</v>
      </c>
      <c r="E1061" s="29">
        <v>18</v>
      </c>
      <c r="F1061" s="29">
        <v>25</v>
      </c>
      <c r="G1061" s="24">
        <v>237.62</v>
      </c>
      <c r="H1061" s="24">
        <v>237.69</v>
      </c>
      <c r="I1061" s="24">
        <v>237.62</v>
      </c>
      <c r="J1061" s="24">
        <v>237.69</v>
      </c>
      <c r="K1061" s="18">
        <v>0</v>
      </c>
      <c r="L1061" s="18">
        <v>0</v>
      </c>
      <c r="T1061" t="str">
        <v>U1588A-27</v>
      </c>
      <c r="U1061" s="24">
        <v>0.81494057724957558</v>
      </c>
      <c r="V1061" s="24">
        <v>0.81300813008130079</v>
      </c>
      <c r="W1061" s="29">
        <v>231.8</v>
      </c>
      <c r="X1061" s="24">
        <v>5.8199999999999932</v>
      </c>
      <c r="Y1061" s="24">
        <v>5.8899999999999864</v>
      </c>
      <c r="Z1061" s="24">
        <v>236.54295415959254</v>
      </c>
      <c r="AA1061" s="24">
        <v>236.6</v>
      </c>
      <c r="AB1061" s="24">
        <v>236.53170731707317</v>
      </c>
      <c r="AC1061" s="24">
        <v>236.58861788617887</v>
      </c>
      <c r="AF1061" s="24">
        <v>8.8209999999999997</v>
      </c>
      <c r="AG1061" s="24">
        <v>245.36395415959254</v>
      </c>
      <c r="AH1061" s="24">
        <v>245.42099999999999</v>
      </c>
      <c r="AI1061" s="24">
        <v>245.35270731707317</v>
      </c>
      <c r="AJ1061" s="24">
        <v>245.40961788617886</v>
      </c>
      <c r="AK1061" s="38">
        <v>1.1246842519369693</v>
      </c>
      <c r="AL1061" s="38">
        <v>1.1382113821127859</v>
      </c>
    </row>
    <row r="1062" spans="1:38" x14ac:dyDescent="0.15">
      <c r="A1062" t="str">
        <v>U1588D-6-1</v>
      </c>
      <c r="B1062">
        <v>37</v>
      </c>
      <c r="C1062" t="str">
        <v>U1588A-27-CC</v>
      </c>
      <c r="D1062" s="31">
        <v>237.44</v>
      </c>
      <c r="E1062" s="29">
        <v>18</v>
      </c>
      <c r="F1062" s="29">
        <v>25</v>
      </c>
      <c r="G1062" s="24">
        <v>237.62</v>
      </c>
      <c r="H1062" s="24">
        <v>237.69</v>
      </c>
      <c r="I1062" s="24">
        <v>237.62</v>
      </c>
      <c r="J1062" s="24">
        <v>237.69</v>
      </c>
      <c r="K1062" s="18">
        <v>0</v>
      </c>
      <c r="L1062" s="18">
        <v>0</v>
      </c>
      <c r="T1062" t="str">
        <v>U1588A-27</v>
      </c>
      <c r="U1062" s="24">
        <v>0.81494057724957558</v>
      </c>
      <c r="V1062" s="24">
        <v>0.81300813008130079</v>
      </c>
      <c r="W1062" s="29">
        <v>231.8</v>
      </c>
      <c r="X1062" s="24">
        <v>5.8199999999999932</v>
      </c>
      <c r="Y1062" s="24">
        <v>5.8899999999999864</v>
      </c>
      <c r="Z1062" s="24">
        <v>236.54295415959254</v>
      </c>
      <c r="AA1062" s="24">
        <v>236.6</v>
      </c>
      <c r="AB1062" s="24">
        <v>236.53170731707317</v>
      </c>
      <c r="AC1062" s="24">
        <v>236.58861788617887</v>
      </c>
      <c r="AF1062" s="24">
        <v>8.8209999999999997</v>
      </c>
      <c r="AG1062" s="24">
        <v>245.36395415959254</v>
      </c>
      <c r="AH1062" s="24">
        <v>245.42099999999999</v>
      </c>
      <c r="AI1062" s="24">
        <v>245.35270731707317</v>
      </c>
      <c r="AJ1062" s="24">
        <v>245.40961788617886</v>
      </c>
      <c r="AK1062" s="38">
        <v>1.1246842519369693</v>
      </c>
      <c r="AL1062" s="38">
        <v>1.1382113821127859</v>
      </c>
    </row>
    <row r="1063" spans="1:38" x14ac:dyDescent="0.15">
      <c r="A1063" t="str">
        <v>U1588D-6-2</v>
      </c>
      <c r="B1063">
        <v>38.46</v>
      </c>
      <c r="C1063" t="str">
        <v>U1588A-28-2</v>
      </c>
      <c r="D1063" s="31">
        <v>238.05</v>
      </c>
      <c r="E1063" s="29">
        <v>75</v>
      </c>
      <c r="F1063" s="29">
        <v>75</v>
      </c>
      <c r="G1063" s="24">
        <v>238.8</v>
      </c>
      <c r="H1063" s="24">
        <v>238.8</v>
      </c>
      <c r="I1063" s="24">
        <v>238.8</v>
      </c>
      <c r="J1063" s="24">
        <v>238.8</v>
      </c>
      <c r="K1063" s="18">
        <v>0</v>
      </c>
      <c r="L1063" s="18">
        <v>0</v>
      </c>
      <c r="T1063" t="str">
        <v>U1588A-28</v>
      </c>
      <c r="U1063" s="24">
        <v>0.79032258064516137</v>
      </c>
      <c r="V1063" s="24">
        <v>0.78740157480314965</v>
      </c>
      <c r="W1063" s="29">
        <v>236.6</v>
      </c>
      <c r="X1063" s="24">
        <v>2.2000000000000171</v>
      </c>
      <c r="Y1063" s="24">
        <v>2.2000000000000171</v>
      </c>
      <c r="Z1063" s="24">
        <v>238.33870967741936</v>
      </c>
      <c r="AA1063" s="24">
        <v>238.33870967741936</v>
      </c>
      <c r="AB1063" s="24">
        <v>238.33228346456693</v>
      </c>
      <c r="AC1063" s="24">
        <v>238.33228346456693</v>
      </c>
      <c r="AF1063" s="24">
        <v>9.0980000000000008</v>
      </c>
      <c r="AG1063" s="24">
        <v>247.43670967741937</v>
      </c>
      <c r="AH1063" s="24">
        <v>247.43670967741937</v>
      </c>
      <c r="AI1063" s="24">
        <v>247.43028346456694</v>
      </c>
      <c r="AJ1063" s="24">
        <v>247.43028346456694</v>
      </c>
      <c r="AK1063" s="38">
        <v>0.64262128524319451</v>
      </c>
      <c r="AL1063" s="38">
        <v>0.64262128524319451</v>
      </c>
    </row>
    <row r="1064" spans="1:38" x14ac:dyDescent="0.15">
      <c r="A1064" t="str">
        <v>U1588D-6-3</v>
      </c>
      <c r="B1064">
        <v>39.92</v>
      </c>
      <c r="C1064" t="str">
        <v>U1588A-28-3</v>
      </c>
      <c r="D1064" s="31">
        <v>239.51</v>
      </c>
      <c r="E1064" s="29">
        <v>30</v>
      </c>
      <c r="F1064" s="29">
        <v>31</v>
      </c>
      <c r="G1064" s="24">
        <v>239.81</v>
      </c>
      <c r="H1064" s="24">
        <v>239.82</v>
      </c>
      <c r="I1064" s="24">
        <v>239.81</v>
      </c>
      <c r="J1064" s="24">
        <v>239.82</v>
      </c>
      <c r="K1064" s="18">
        <v>0</v>
      </c>
      <c r="L1064" s="18">
        <v>0</v>
      </c>
      <c r="T1064" t="str">
        <v>U1588A-28</v>
      </c>
      <c r="U1064" s="24">
        <v>0.79032258064516137</v>
      </c>
      <c r="V1064" s="24">
        <v>0.78740157480314965</v>
      </c>
      <c r="W1064" s="29">
        <v>236.6</v>
      </c>
      <c r="X1064" s="24">
        <v>3.210000000000008</v>
      </c>
      <c r="Y1064" s="24">
        <v>3.2199999999999989</v>
      </c>
      <c r="Z1064" s="24">
        <v>239.13693548387096</v>
      </c>
      <c r="AA1064" s="24">
        <v>239.1448387096774</v>
      </c>
      <c r="AB1064" s="24">
        <v>239.1275590551181</v>
      </c>
      <c r="AC1064" s="24">
        <v>239.13543307086613</v>
      </c>
      <c r="AF1064" s="24">
        <v>9.0980000000000008</v>
      </c>
      <c r="AG1064" s="24">
        <v>248.23493548387097</v>
      </c>
      <c r="AH1064" s="24">
        <v>248.24283870967741</v>
      </c>
      <c r="AI1064" s="24">
        <v>248.22555905511811</v>
      </c>
      <c r="AJ1064" s="24">
        <v>248.23343307086614</v>
      </c>
      <c r="AK1064" s="38">
        <v>0.9376428752858601</v>
      </c>
      <c r="AL1064" s="38">
        <v>0.94056388112733202</v>
      </c>
    </row>
    <row r="1065" spans="1:38" x14ac:dyDescent="0.15">
      <c r="A1065" t="str">
        <v>U1588D-6-4</v>
      </c>
      <c r="B1065">
        <v>41.38</v>
      </c>
      <c r="C1065" t="str">
        <v>U1588A-28-3</v>
      </c>
      <c r="D1065" s="31">
        <v>239.51</v>
      </c>
      <c r="E1065" s="29">
        <v>30</v>
      </c>
      <c r="F1065" s="29">
        <v>31</v>
      </c>
      <c r="G1065" s="24">
        <v>239.81</v>
      </c>
      <c r="H1065" s="24">
        <v>239.82</v>
      </c>
      <c r="I1065" s="24">
        <v>239.81</v>
      </c>
      <c r="J1065" s="24">
        <v>239.82</v>
      </c>
      <c r="K1065" s="18">
        <v>0</v>
      </c>
      <c r="L1065" s="18">
        <v>0</v>
      </c>
      <c r="T1065" t="str">
        <v>U1588A-28</v>
      </c>
      <c r="U1065" s="24">
        <v>0.79032258064516137</v>
      </c>
      <c r="V1065" s="24">
        <v>0.78740157480314965</v>
      </c>
      <c r="W1065" s="29">
        <v>236.6</v>
      </c>
      <c r="X1065" s="24">
        <v>3.210000000000008</v>
      </c>
      <c r="Y1065" s="24">
        <v>3.2199999999999989</v>
      </c>
      <c r="Z1065" s="24">
        <v>239.13693548387096</v>
      </c>
      <c r="AA1065" s="24">
        <v>239.1448387096774</v>
      </c>
      <c r="AB1065" s="24">
        <v>239.1275590551181</v>
      </c>
      <c r="AC1065" s="24">
        <v>239.13543307086613</v>
      </c>
      <c r="AF1065" s="24">
        <v>9.0980000000000008</v>
      </c>
      <c r="AG1065" s="24">
        <v>248.23493548387097</v>
      </c>
      <c r="AH1065" s="24">
        <v>248.24283870967741</v>
      </c>
      <c r="AI1065" s="24">
        <v>248.22555905511811</v>
      </c>
      <c r="AJ1065" s="24">
        <v>248.23343307086614</v>
      </c>
      <c r="AK1065" s="38">
        <v>0.9376428752858601</v>
      </c>
      <c r="AL1065" s="38">
        <v>0.94056388112733202</v>
      </c>
    </row>
    <row r="1066" spans="1:38" x14ac:dyDescent="0.15">
      <c r="A1066" t="str">
        <v>U1588D-6-5</v>
      </c>
      <c r="B1066">
        <v>42.84</v>
      </c>
      <c r="C1066" t="str">
        <v>U1588A-28-3</v>
      </c>
      <c r="D1066" s="31">
        <v>239.51</v>
      </c>
      <c r="E1066" s="29">
        <v>30</v>
      </c>
      <c r="F1066" s="29">
        <v>30</v>
      </c>
      <c r="G1066" s="24">
        <v>239.81</v>
      </c>
      <c r="H1066" s="24">
        <v>239.81</v>
      </c>
      <c r="I1066" s="24">
        <v>239.81</v>
      </c>
      <c r="J1066" s="24">
        <v>239.81</v>
      </c>
      <c r="K1066" s="18">
        <v>0</v>
      </c>
      <c r="L1066" s="18">
        <v>0</v>
      </c>
      <c r="T1066" t="str">
        <v>U1588A-28</v>
      </c>
      <c r="U1066" s="24">
        <v>0.79032258064516137</v>
      </c>
      <c r="V1066" s="24">
        <v>0.78740157480314965</v>
      </c>
      <c r="W1066" s="29">
        <v>236.6</v>
      </c>
      <c r="X1066" s="24">
        <v>3.210000000000008</v>
      </c>
      <c r="Y1066" s="24">
        <v>3.210000000000008</v>
      </c>
      <c r="Z1066" s="24">
        <v>239.13693548387096</v>
      </c>
      <c r="AA1066" s="24">
        <v>239.13693548387096</v>
      </c>
      <c r="AB1066" s="24">
        <v>239.1275590551181</v>
      </c>
      <c r="AC1066" s="24">
        <v>239.1275590551181</v>
      </c>
      <c r="AF1066" s="24">
        <v>9.0980000000000008</v>
      </c>
      <c r="AG1066" s="24">
        <v>248.23493548387097</v>
      </c>
      <c r="AH1066" s="24">
        <v>248.23493548387097</v>
      </c>
      <c r="AI1066" s="24">
        <v>248.22555905511811</v>
      </c>
      <c r="AJ1066" s="24">
        <v>248.22555905511811</v>
      </c>
      <c r="AK1066" s="38">
        <v>0.9376428752858601</v>
      </c>
      <c r="AL1066" s="38">
        <v>0.9376428752858601</v>
      </c>
    </row>
    <row r="1067" spans="1:38" x14ac:dyDescent="0.15">
      <c r="A1067" t="str">
        <v>U1588D-6-6</v>
      </c>
      <c r="B1067">
        <v>44.35</v>
      </c>
      <c r="C1067" t="str">
        <v>U1588A-28-3</v>
      </c>
      <c r="D1067" s="31">
        <v>239.51</v>
      </c>
      <c r="E1067" s="29">
        <v>75</v>
      </c>
      <c r="F1067" s="29">
        <v>75</v>
      </c>
      <c r="G1067" s="24">
        <v>240.26</v>
      </c>
      <c r="H1067" s="24">
        <v>240.26</v>
      </c>
      <c r="I1067" s="24">
        <v>240.26</v>
      </c>
      <c r="J1067" s="24">
        <v>240.26</v>
      </c>
      <c r="K1067" s="18">
        <v>0</v>
      </c>
      <c r="L1067" s="18">
        <v>0</v>
      </c>
      <c r="T1067" t="str">
        <v>U1588A-28</v>
      </c>
      <c r="U1067" s="24">
        <v>0.79032258064516137</v>
      </c>
      <c r="V1067" s="24">
        <v>0.78740157480314965</v>
      </c>
      <c r="W1067" s="29">
        <v>236.6</v>
      </c>
      <c r="X1067" s="24">
        <v>3.6599999999999966</v>
      </c>
      <c r="Y1067" s="24">
        <v>3.6599999999999966</v>
      </c>
      <c r="Z1067" s="24">
        <v>239.49258064516127</v>
      </c>
      <c r="AA1067" s="24">
        <v>239.49258064516127</v>
      </c>
      <c r="AB1067" s="24">
        <v>239.48188976377952</v>
      </c>
      <c r="AC1067" s="24">
        <v>239.48188976377952</v>
      </c>
      <c r="AF1067" s="24">
        <v>9.0980000000000008</v>
      </c>
      <c r="AG1067" s="24">
        <v>248.59058064516128</v>
      </c>
      <c r="AH1067" s="24">
        <v>248.59058064516128</v>
      </c>
      <c r="AI1067" s="24">
        <v>248.57988976377953</v>
      </c>
      <c r="AJ1067" s="24">
        <v>248.57988976377953</v>
      </c>
      <c r="AK1067" s="38">
        <v>1.0690881381748341</v>
      </c>
      <c r="AL1067" s="38">
        <v>1.0690881381748341</v>
      </c>
    </row>
    <row r="1068" spans="1:38" x14ac:dyDescent="0.15">
      <c r="A1068" t="str">
        <v>U1588D-6-7</v>
      </c>
      <c r="B1068">
        <v>45.83</v>
      </c>
      <c r="C1068" t="str">
        <v>U1588A-28-3</v>
      </c>
      <c r="D1068" s="31">
        <v>239.51</v>
      </c>
      <c r="E1068" s="29">
        <v>77</v>
      </c>
      <c r="F1068" s="29">
        <v>79</v>
      </c>
      <c r="G1068" s="24">
        <v>240.28</v>
      </c>
      <c r="H1068" s="24">
        <v>240.29999999999998</v>
      </c>
      <c r="I1068" s="24">
        <v>240.28</v>
      </c>
      <c r="J1068" s="24">
        <v>240.3</v>
      </c>
      <c r="K1068" s="18">
        <v>0</v>
      </c>
      <c r="L1068" s="18">
        <v>2.8421709430404007E-14</v>
      </c>
      <c r="T1068" t="str">
        <v>U1588A-28</v>
      </c>
      <c r="U1068" s="24">
        <v>0.79032258064516137</v>
      </c>
      <c r="V1068" s="24">
        <v>0.78740157480314965</v>
      </c>
      <c r="W1068" s="29">
        <v>236.6</v>
      </c>
      <c r="X1068" s="24">
        <v>3.6800000000000068</v>
      </c>
      <c r="Y1068" s="24">
        <v>3.7000000000000171</v>
      </c>
      <c r="Z1068" s="24">
        <v>239.50838709677419</v>
      </c>
      <c r="AA1068" s="24">
        <v>239.5241935483871</v>
      </c>
      <c r="AB1068" s="24">
        <v>239.49763779527558</v>
      </c>
      <c r="AC1068" s="24">
        <v>239.51338582677167</v>
      </c>
      <c r="AF1068" s="24">
        <v>9.0980000000000008</v>
      </c>
      <c r="AG1068" s="24">
        <v>248.6063870967742</v>
      </c>
      <c r="AH1068" s="24">
        <v>248.62219354838712</v>
      </c>
      <c r="AI1068" s="24">
        <v>248.59563779527559</v>
      </c>
      <c r="AJ1068" s="24">
        <v>248.61138582677168</v>
      </c>
      <c r="AK1068" s="38">
        <v>1.0749301498606201</v>
      </c>
      <c r="AL1068" s="38">
        <v>1.0807721615435639</v>
      </c>
    </row>
    <row r="1069" spans="1:38" x14ac:dyDescent="0.15">
      <c r="A1069" t="str">
        <v>U1588D-6-CC</v>
      </c>
      <c r="B1069">
        <v>46.74</v>
      </c>
      <c r="C1069" t="str">
        <v>U1588A-28-3</v>
      </c>
      <c r="D1069" s="31">
        <v>239.51</v>
      </c>
      <c r="E1069" s="29">
        <v>136</v>
      </c>
      <c r="F1069" s="29">
        <v>146</v>
      </c>
      <c r="G1069" s="24">
        <v>240.87</v>
      </c>
      <c r="H1069" s="24">
        <v>240.97</v>
      </c>
      <c r="I1069" s="24">
        <v>240.87</v>
      </c>
      <c r="J1069" s="24">
        <v>240.92</v>
      </c>
      <c r="K1069" s="18">
        <v>0</v>
      </c>
      <c r="L1069" s="18">
        <v>-5.0000000000011369E-2</v>
      </c>
      <c r="T1069" t="str">
        <v>U1588A-28</v>
      </c>
      <c r="U1069" s="24">
        <v>0.79032258064516137</v>
      </c>
      <c r="V1069" s="24">
        <v>0.78740157480314965</v>
      </c>
      <c r="W1069" s="29">
        <v>236.6</v>
      </c>
      <c r="X1069" s="24">
        <v>4.2700000000000102</v>
      </c>
      <c r="Y1069" s="24">
        <v>4.3199999999999932</v>
      </c>
      <c r="Z1069" s="24">
        <v>239.97467741935483</v>
      </c>
      <c r="AA1069" s="24">
        <v>240.01419354838708</v>
      </c>
      <c r="AB1069" s="24">
        <v>239.96220472440945</v>
      </c>
      <c r="AC1069" s="24">
        <v>240.00157480314959</v>
      </c>
      <c r="AF1069" s="24">
        <v>9.0980000000000008</v>
      </c>
      <c r="AG1069" s="24">
        <v>249.07267741935485</v>
      </c>
      <c r="AH1069" s="24">
        <v>249.1121935483871</v>
      </c>
      <c r="AI1069" s="24">
        <v>249.06020472440946</v>
      </c>
      <c r="AJ1069" s="24">
        <v>249.09957480314961</v>
      </c>
      <c r="AK1069" s="38">
        <v>1.2472694945387275</v>
      </c>
      <c r="AL1069" s="38">
        <v>1.2618745237489293</v>
      </c>
    </row>
    <row r="1070" spans="1:38" x14ac:dyDescent="0.15">
      <c r="A1070" t="str">
        <v>U1588D-7-1</v>
      </c>
      <c r="B1070">
        <v>46.5</v>
      </c>
      <c r="C1070" t="str">
        <v>U1588A-28-3</v>
      </c>
      <c r="D1070" s="31">
        <v>239.51</v>
      </c>
      <c r="E1070" s="29">
        <v>136</v>
      </c>
      <c r="F1070" s="29">
        <v>146</v>
      </c>
      <c r="G1070" s="24">
        <v>240.87</v>
      </c>
      <c r="H1070" s="24">
        <v>240.97</v>
      </c>
      <c r="I1070" s="24">
        <v>240.87</v>
      </c>
      <c r="J1070" s="24">
        <v>240.92</v>
      </c>
      <c r="K1070" s="18">
        <v>0</v>
      </c>
      <c r="L1070" s="18">
        <v>-5.0000000000011369E-2</v>
      </c>
      <c r="T1070" t="str">
        <v>U1588A-28</v>
      </c>
      <c r="U1070" s="24">
        <v>0.79032258064516137</v>
      </c>
      <c r="V1070" s="24">
        <v>0.78740157480314965</v>
      </c>
      <c r="W1070" s="29">
        <v>236.6</v>
      </c>
      <c r="X1070" s="24">
        <v>4.2700000000000102</v>
      </c>
      <c r="Y1070" s="24">
        <v>4.3199999999999932</v>
      </c>
      <c r="Z1070" s="24">
        <v>239.97467741935483</v>
      </c>
      <c r="AA1070" s="24">
        <v>240.01419354838708</v>
      </c>
      <c r="AB1070" s="24">
        <v>239.96220472440945</v>
      </c>
      <c r="AC1070" s="24">
        <v>240.00157480314959</v>
      </c>
      <c r="AF1070" s="24">
        <v>9.0980000000000008</v>
      </c>
      <c r="AG1070" s="24">
        <v>249.07267741935485</v>
      </c>
      <c r="AH1070" s="24">
        <v>249.1121935483871</v>
      </c>
      <c r="AI1070" s="24">
        <v>249.06020472440946</v>
      </c>
      <c r="AJ1070" s="24">
        <v>249.09957480314961</v>
      </c>
      <c r="AK1070" s="38">
        <v>1.2472694945387275</v>
      </c>
      <c r="AL1070" s="38">
        <v>1.2618745237489293</v>
      </c>
    </row>
    <row r="1071" spans="1:38" x14ac:dyDescent="0.15">
      <c r="A1071" t="str">
        <v>U1588D-7-2</v>
      </c>
      <c r="B1071">
        <v>47.9</v>
      </c>
      <c r="C1071" t="str">
        <v>U1588A-28-3</v>
      </c>
      <c r="D1071" s="31">
        <v>239.51</v>
      </c>
      <c r="E1071" s="29">
        <v>136</v>
      </c>
      <c r="F1071" s="29">
        <v>146</v>
      </c>
      <c r="G1071" s="24">
        <v>240.87</v>
      </c>
      <c r="H1071" s="24">
        <v>240.97</v>
      </c>
      <c r="I1071" s="24">
        <v>240.87</v>
      </c>
      <c r="J1071" s="24">
        <v>240.92</v>
      </c>
      <c r="K1071" s="18">
        <v>0</v>
      </c>
      <c r="L1071" s="18">
        <v>-5.0000000000011369E-2</v>
      </c>
      <c r="T1071" t="str">
        <v>U1588A-28</v>
      </c>
      <c r="U1071" s="24">
        <v>0.79032258064516137</v>
      </c>
      <c r="V1071" s="24">
        <v>0.78740157480314965</v>
      </c>
      <c r="W1071" s="29">
        <v>236.6</v>
      </c>
      <c r="X1071" s="24">
        <v>4.2700000000000102</v>
      </c>
      <c r="Y1071" s="24">
        <v>4.3199999999999932</v>
      </c>
      <c r="Z1071" s="24">
        <v>239.97467741935483</v>
      </c>
      <c r="AA1071" s="24">
        <v>240.01419354838708</v>
      </c>
      <c r="AB1071" s="24">
        <v>239.96220472440945</v>
      </c>
      <c r="AC1071" s="24">
        <v>240.00157480314959</v>
      </c>
      <c r="AF1071" s="24">
        <v>9.0980000000000008</v>
      </c>
      <c r="AG1071" s="24">
        <v>249.07267741935485</v>
      </c>
      <c r="AH1071" s="24">
        <v>249.1121935483871</v>
      </c>
      <c r="AI1071" s="24">
        <v>249.06020472440946</v>
      </c>
      <c r="AJ1071" s="24">
        <v>249.09957480314961</v>
      </c>
      <c r="AK1071" s="38">
        <v>1.2472694945387275</v>
      </c>
      <c r="AL1071" s="38">
        <v>1.2618745237489293</v>
      </c>
    </row>
    <row r="1072" spans="1:38" x14ac:dyDescent="0.15">
      <c r="A1072" t="str">
        <v>U1588D-7-3</v>
      </c>
      <c r="B1072">
        <v>49.35</v>
      </c>
      <c r="C1072" t="str">
        <v>U1588A-28-3</v>
      </c>
      <c r="D1072" s="31">
        <v>239.51</v>
      </c>
      <c r="E1072" s="29">
        <v>136</v>
      </c>
      <c r="F1072" s="29">
        <v>146</v>
      </c>
      <c r="G1072" s="24">
        <v>240.87</v>
      </c>
      <c r="H1072" s="24">
        <v>240.97</v>
      </c>
      <c r="I1072" s="24">
        <v>240.87</v>
      </c>
      <c r="J1072" s="24">
        <v>240.97</v>
      </c>
      <c r="K1072" s="18">
        <v>0</v>
      </c>
      <c r="L1072" s="18">
        <v>0</v>
      </c>
      <c r="T1072" t="str">
        <v>U1588A-28</v>
      </c>
      <c r="U1072" s="24">
        <v>0.79032258064516137</v>
      </c>
      <c r="V1072" s="24">
        <v>0.78740157480314965</v>
      </c>
      <c r="W1072" s="29">
        <v>236.6</v>
      </c>
      <c r="X1072" s="24">
        <v>4.2700000000000102</v>
      </c>
      <c r="Y1072" s="24">
        <v>4.3700000000000045</v>
      </c>
      <c r="Z1072" s="24">
        <v>239.97467741935483</v>
      </c>
      <c r="AA1072" s="24">
        <v>240.05370967741936</v>
      </c>
      <c r="AB1072" s="24">
        <v>239.96220472440945</v>
      </c>
      <c r="AC1072" s="24">
        <v>240.04094488188977</v>
      </c>
      <c r="AF1072" s="24">
        <v>9.0980000000000008</v>
      </c>
      <c r="AG1072" s="24">
        <v>249.07267741935485</v>
      </c>
      <c r="AH1072" s="24">
        <v>249.15170967741938</v>
      </c>
      <c r="AI1072" s="24">
        <v>249.06020472440946</v>
      </c>
      <c r="AJ1072" s="24">
        <v>249.13894488188978</v>
      </c>
      <c r="AK1072" s="38">
        <v>1.2472694945387275</v>
      </c>
      <c r="AL1072" s="38">
        <v>1.2764795529591311</v>
      </c>
    </row>
    <row r="1073" spans="1:38" x14ac:dyDescent="0.15">
      <c r="A1073" t="str">
        <v>U1588D-7-4</v>
      </c>
      <c r="B1073">
        <v>50.82</v>
      </c>
      <c r="C1073" t="str">
        <v>U1588A-28-3</v>
      </c>
      <c r="D1073" s="31">
        <v>239.51</v>
      </c>
      <c r="E1073" s="29">
        <v>136</v>
      </c>
      <c r="F1073" s="29">
        <v>146</v>
      </c>
      <c r="G1073" s="24">
        <v>240.87</v>
      </c>
      <c r="H1073" s="24">
        <v>240.97</v>
      </c>
      <c r="I1073" s="24">
        <v>240.87</v>
      </c>
      <c r="J1073" s="24">
        <v>240.92</v>
      </c>
      <c r="K1073" s="18">
        <v>0</v>
      </c>
      <c r="L1073" s="18">
        <v>-5.0000000000011369E-2</v>
      </c>
      <c r="T1073" t="str">
        <v>U1588A-28</v>
      </c>
      <c r="U1073" s="24">
        <v>0.79032258064516137</v>
      </c>
      <c r="V1073" s="24">
        <v>0.78740157480314965</v>
      </c>
      <c r="W1073" s="29">
        <v>236.6</v>
      </c>
      <c r="X1073" s="24">
        <v>4.2700000000000102</v>
      </c>
      <c r="Y1073" s="24">
        <v>4.3199999999999932</v>
      </c>
      <c r="Z1073" s="24">
        <v>239.97467741935483</v>
      </c>
      <c r="AA1073" s="24">
        <v>240.01419354838708</v>
      </c>
      <c r="AB1073" s="24">
        <v>239.96220472440945</v>
      </c>
      <c r="AC1073" s="24">
        <v>240.00157480314959</v>
      </c>
      <c r="AF1073" s="24">
        <v>9.0980000000000008</v>
      </c>
      <c r="AG1073" s="24">
        <v>249.07267741935485</v>
      </c>
      <c r="AH1073" s="24">
        <v>249.1121935483871</v>
      </c>
      <c r="AI1073" s="24">
        <v>249.06020472440946</v>
      </c>
      <c r="AJ1073" s="24">
        <v>249.09957480314961</v>
      </c>
      <c r="AK1073" s="38">
        <v>1.2472694945387275</v>
      </c>
      <c r="AL1073" s="38">
        <v>1.2618745237489293</v>
      </c>
    </row>
    <row r="1074" spans="1:38" x14ac:dyDescent="0.15">
      <c r="A1074" t="str">
        <v>U1588D-7-5</v>
      </c>
      <c r="B1074">
        <v>52.27</v>
      </c>
      <c r="C1074" t="str">
        <v>U1588A-28-3</v>
      </c>
      <c r="D1074" s="31">
        <v>239.51</v>
      </c>
      <c r="E1074" s="29">
        <v>136</v>
      </c>
      <c r="F1074" s="29">
        <v>146</v>
      </c>
      <c r="G1074" s="24">
        <v>240.87</v>
      </c>
      <c r="H1074" s="24">
        <v>240.97</v>
      </c>
      <c r="I1074" s="24">
        <v>240.87</v>
      </c>
      <c r="J1074" s="24">
        <v>240.92</v>
      </c>
      <c r="K1074" s="18">
        <v>0</v>
      </c>
      <c r="L1074" s="18">
        <v>-5.0000000000011369E-2</v>
      </c>
      <c r="T1074" t="str">
        <v>U1588A-28</v>
      </c>
      <c r="U1074" s="24">
        <v>0.79032258064516137</v>
      </c>
      <c r="V1074" s="24">
        <v>0.78740157480314965</v>
      </c>
      <c r="W1074" s="29">
        <v>236.6</v>
      </c>
      <c r="X1074" s="24">
        <v>4.2700000000000102</v>
      </c>
      <c r="Y1074" s="24">
        <v>4.3199999999999932</v>
      </c>
      <c r="Z1074" s="24">
        <v>239.97467741935483</v>
      </c>
      <c r="AA1074" s="24">
        <v>240.01419354838708</v>
      </c>
      <c r="AB1074" s="24">
        <v>239.96220472440945</v>
      </c>
      <c r="AC1074" s="24">
        <v>240.00157480314959</v>
      </c>
      <c r="AF1074" s="24">
        <v>9.0980000000000008</v>
      </c>
      <c r="AG1074" s="24">
        <v>249.07267741935485</v>
      </c>
      <c r="AH1074" s="24">
        <v>249.1121935483871</v>
      </c>
      <c r="AI1074" s="24">
        <v>249.06020472440946</v>
      </c>
      <c r="AJ1074" s="24">
        <v>249.09957480314961</v>
      </c>
      <c r="AK1074" s="38">
        <v>1.2472694945387275</v>
      </c>
      <c r="AL1074" s="38">
        <v>1.2618745237489293</v>
      </c>
    </row>
    <row r="1075" spans="1:38" x14ac:dyDescent="0.15">
      <c r="A1075" t="str">
        <v>U1588D-7-6</v>
      </c>
      <c r="B1075">
        <v>53.75</v>
      </c>
      <c r="C1075" t="str">
        <v>U1588A-28-3</v>
      </c>
      <c r="D1075" s="31">
        <v>239.51</v>
      </c>
      <c r="E1075" s="29">
        <v>136</v>
      </c>
      <c r="F1075" s="29">
        <v>146</v>
      </c>
      <c r="G1075" s="24">
        <v>240.87</v>
      </c>
      <c r="H1075" s="24">
        <v>240.97</v>
      </c>
      <c r="I1075" s="24">
        <v>240.87</v>
      </c>
      <c r="J1075" s="24">
        <v>240.92</v>
      </c>
      <c r="K1075" s="18">
        <v>0</v>
      </c>
      <c r="L1075" s="18">
        <v>-5.0000000000011369E-2</v>
      </c>
      <c r="T1075" t="str">
        <v>U1588A-28</v>
      </c>
      <c r="U1075" s="24">
        <v>0.79032258064516137</v>
      </c>
      <c r="V1075" s="24">
        <v>0.78740157480314965</v>
      </c>
      <c r="W1075" s="29">
        <v>236.6</v>
      </c>
      <c r="X1075" s="24">
        <v>4.2700000000000102</v>
      </c>
      <c r="Y1075" s="24">
        <v>4.3199999999999932</v>
      </c>
      <c r="Z1075" s="24">
        <v>239.97467741935483</v>
      </c>
      <c r="AA1075" s="24">
        <v>240.01419354838708</v>
      </c>
      <c r="AB1075" s="24">
        <v>239.96220472440945</v>
      </c>
      <c r="AC1075" s="24">
        <v>240.00157480314959</v>
      </c>
      <c r="AF1075" s="24">
        <v>9.0980000000000008</v>
      </c>
      <c r="AG1075" s="24">
        <v>249.07267741935485</v>
      </c>
      <c r="AH1075" s="24">
        <v>249.1121935483871</v>
      </c>
      <c r="AI1075" s="24">
        <v>249.06020472440946</v>
      </c>
      <c r="AJ1075" s="24">
        <v>249.09957480314961</v>
      </c>
      <c r="AK1075" s="38">
        <v>1.2472694945387275</v>
      </c>
      <c r="AL1075" s="38">
        <v>1.2618745237489293</v>
      </c>
    </row>
    <row r="1076" spans="1:38" x14ac:dyDescent="0.15">
      <c r="A1076" t="str">
        <v>U1588D-7-7</v>
      </c>
      <c r="B1076">
        <v>55.24</v>
      </c>
      <c r="C1076" t="str">
        <v>U1588A-28-3</v>
      </c>
      <c r="D1076" s="31">
        <v>239.51</v>
      </c>
      <c r="E1076" s="29">
        <v>136</v>
      </c>
      <c r="F1076" s="29">
        <v>146</v>
      </c>
      <c r="G1076" s="24">
        <v>240.87</v>
      </c>
      <c r="H1076" s="24">
        <v>240.97</v>
      </c>
      <c r="I1076" s="24">
        <v>240.87</v>
      </c>
      <c r="J1076" s="24">
        <v>240.92</v>
      </c>
      <c r="K1076" s="18">
        <v>0</v>
      </c>
      <c r="L1076" s="18">
        <v>-5.0000000000011369E-2</v>
      </c>
      <c r="T1076" t="str">
        <v>U1588A-28</v>
      </c>
      <c r="U1076" s="24">
        <v>0.79032258064516137</v>
      </c>
      <c r="V1076" s="24">
        <v>0.78740157480314965</v>
      </c>
      <c r="W1076" s="29">
        <v>236.6</v>
      </c>
      <c r="X1076" s="24">
        <v>4.2700000000000102</v>
      </c>
      <c r="Y1076" s="24">
        <v>4.3199999999999932</v>
      </c>
      <c r="Z1076" s="24">
        <v>239.97467741935483</v>
      </c>
      <c r="AA1076" s="24">
        <v>240.01419354838708</v>
      </c>
      <c r="AB1076" s="24">
        <v>239.96220472440945</v>
      </c>
      <c r="AC1076" s="24">
        <v>240.00157480314959</v>
      </c>
      <c r="AF1076" s="24">
        <v>9.0980000000000008</v>
      </c>
      <c r="AG1076" s="24">
        <v>249.07267741935485</v>
      </c>
      <c r="AH1076" s="24">
        <v>249.1121935483871</v>
      </c>
      <c r="AI1076" s="24">
        <v>249.06020472440946</v>
      </c>
      <c r="AJ1076" s="24">
        <v>249.09957480314961</v>
      </c>
      <c r="AK1076" s="38">
        <v>1.2472694945387275</v>
      </c>
      <c r="AL1076" s="38">
        <v>1.2618745237489293</v>
      </c>
    </row>
    <row r="1077" spans="1:38" x14ac:dyDescent="0.15">
      <c r="A1077" t="str">
        <v>U1588D-7-CC</v>
      </c>
      <c r="B1077">
        <v>56.47</v>
      </c>
      <c r="C1077" t="str">
        <v>U1588A-28-3</v>
      </c>
      <c r="D1077" s="31">
        <v>239.51</v>
      </c>
      <c r="E1077" s="29">
        <v>136</v>
      </c>
      <c r="F1077" s="29">
        <v>146</v>
      </c>
      <c r="G1077" s="24">
        <v>240.87</v>
      </c>
      <c r="H1077" s="24">
        <v>240.97</v>
      </c>
      <c r="I1077" s="24">
        <v>240.87</v>
      </c>
      <c r="J1077" s="24">
        <v>240.92</v>
      </c>
      <c r="K1077" s="18">
        <v>0</v>
      </c>
      <c r="L1077" s="18">
        <v>-5.0000000000011369E-2</v>
      </c>
      <c r="T1077" t="str">
        <v>U1588A-28</v>
      </c>
      <c r="U1077" s="24">
        <v>0.79032258064516137</v>
      </c>
      <c r="V1077" s="24">
        <v>0.78740157480314965</v>
      </c>
      <c r="W1077" s="29">
        <v>236.6</v>
      </c>
      <c r="X1077" s="24">
        <v>4.2700000000000102</v>
      </c>
      <c r="Y1077" s="24">
        <v>4.3199999999999932</v>
      </c>
      <c r="Z1077" s="24">
        <v>239.97467741935483</v>
      </c>
      <c r="AA1077" s="24">
        <v>240.01419354838708</v>
      </c>
      <c r="AB1077" s="24">
        <v>239.96220472440945</v>
      </c>
      <c r="AC1077" s="24">
        <v>240.00157480314959</v>
      </c>
      <c r="AF1077" s="24">
        <v>9.0980000000000008</v>
      </c>
      <c r="AG1077" s="24">
        <v>249.07267741935485</v>
      </c>
      <c r="AH1077" s="24">
        <v>249.1121935483871</v>
      </c>
      <c r="AI1077" s="24">
        <v>249.06020472440946</v>
      </c>
      <c r="AJ1077" s="24">
        <v>249.09957480314961</v>
      </c>
      <c r="AK1077" s="38">
        <v>1.2472694945387275</v>
      </c>
      <c r="AL1077" s="38">
        <v>1.2618745237489293</v>
      </c>
    </row>
    <row r="1078" spans="1:38" x14ac:dyDescent="0.15">
      <c r="A1078" t="str">
        <v>U1588D-8-1</v>
      </c>
      <c r="B1078">
        <v>56</v>
      </c>
      <c r="C1078" t="str">
        <v>U1588A-28-3</v>
      </c>
      <c r="D1078" s="31">
        <v>239.51</v>
      </c>
      <c r="E1078" s="29">
        <v>136</v>
      </c>
      <c r="F1078" s="29">
        <v>146</v>
      </c>
      <c r="G1078" s="24">
        <v>240.87</v>
      </c>
      <c r="H1078" s="24">
        <v>240.97</v>
      </c>
      <c r="I1078" s="24">
        <v>240.87</v>
      </c>
      <c r="J1078" s="24">
        <v>240.92</v>
      </c>
      <c r="K1078" s="18">
        <v>0</v>
      </c>
      <c r="L1078" s="18">
        <v>-5.0000000000011369E-2</v>
      </c>
      <c r="T1078" t="str">
        <v>U1588A-28</v>
      </c>
      <c r="U1078" s="24">
        <v>0.79032258064516137</v>
      </c>
      <c r="V1078" s="24">
        <v>0.78740157480314965</v>
      </c>
      <c r="W1078" s="29">
        <v>236.6</v>
      </c>
      <c r="X1078" s="24">
        <v>4.2700000000000102</v>
      </c>
      <c r="Y1078" s="24">
        <v>4.3199999999999932</v>
      </c>
      <c r="Z1078" s="24">
        <v>239.97467741935483</v>
      </c>
      <c r="AA1078" s="24">
        <v>240.01419354838708</v>
      </c>
      <c r="AB1078" s="24">
        <v>239.96220472440945</v>
      </c>
      <c r="AC1078" s="24">
        <v>240.00157480314959</v>
      </c>
      <c r="AF1078" s="24">
        <v>9.0980000000000008</v>
      </c>
      <c r="AG1078" s="24">
        <v>249.07267741935485</v>
      </c>
      <c r="AH1078" s="24">
        <v>249.1121935483871</v>
      </c>
      <c r="AI1078" s="24">
        <v>249.06020472440946</v>
      </c>
      <c r="AJ1078" s="24">
        <v>249.09957480314961</v>
      </c>
      <c r="AK1078" s="38">
        <v>1.2472694945387275</v>
      </c>
      <c r="AL1078" s="38">
        <v>1.2618745237489293</v>
      </c>
    </row>
    <row r="1079" spans="1:38" x14ac:dyDescent="0.15">
      <c r="A1079" t="str">
        <v>U1588D-8-2</v>
      </c>
      <c r="B1079">
        <v>57.41</v>
      </c>
      <c r="C1079" t="str">
        <v>U1588A-28-4</v>
      </c>
      <c r="D1079" s="31">
        <v>240.97</v>
      </c>
      <c r="E1079" s="29">
        <v>0</v>
      </c>
      <c r="F1079" s="29">
        <v>5</v>
      </c>
      <c r="G1079" s="24">
        <v>240.97</v>
      </c>
      <c r="H1079" s="24">
        <v>241.02</v>
      </c>
      <c r="I1079" s="24">
        <v>240.97</v>
      </c>
      <c r="J1079" s="24">
        <v>241.02</v>
      </c>
      <c r="K1079" s="18">
        <v>0</v>
      </c>
      <c r="L1079" s="18">
        <v>0</v>
      </c>
      <c r="T1079" t="str">
        <v>U1588A-28</v>
      </c>
      <c r="U1079" s="24">
        <v>0.79032258064516137</v>
      </c>
      <c r="V1079" s="24">
        <v>0.78740157480314965</v>
      </c>
      <c r="W1079" s="29">
        <v>236.6</v>
      </c>
      <c r="X1079" s="24">
        <v>4.3700000000000045</v>
      </c>
      <c r="Y1079" s="24">
        <v>4.4200000000000159</v>
      </c>
      <c r="Z1079" s="24">
        <v>240.05370967741936</v>
      </c>
      <c r="AA1079" s="24">
        <v>240.09322580645161</v>
      </c>
      <c r="AB1079" s="24">
        <v>240.04094488188977</v>
      </c>
      <c r="AC1079" s="24">
        <v>240.08031496062992</v>
      </c>
      <c r="AF1079" s="24">
        <v>9.0980000000000008</v>
      </c>
      <c r="AG1079" s="24">
        <v>249.15170967741938</v>
      </c>
      <c r="AH1079" s="24">
        <v>249.19122580645163</v>
      </c>
      <c r="AI1079" s="24">
        <v>249.13894488188978</v>
      </c>
      <c r="AJ1079" s="24">
        <v>249.17831496062993</v>
      </c>
      <c r="AK1079" s="38">
        <v>1.2764795529591311</v>
      </c>
      <c r="AL1079" s="38">
        <v>1.2910845821693329</v>
      </c>
    </row>
    <row r="1080" spans="1:38" x14ac:dyDescent="0.15">
      <c r="A1080" t="str">
        <v>U1588D-8-3</v>
      </c>
      <c r="B1080">
        <v>58.85</v>
      </c>
      <c r="C1080" t="str">
        <v>U1588A-28-4</v>
      </c>
      <c r="D1080" s="31">
        <v>240.97</v>
      </c>
      <c r="E1080" s="29">
        <v>66</v>
      </c>
      <c r="F1080" s="29">
        <v>68</v>
      </c>
      <c r="G1080" s="24">
        <v>241.63</v>
      </c>
      <c r="H1080" s="24">
        <v>241.65</v>
      </c>
      <c r="I1080" s="24">
        <v>241.63</v>
      </c>
      <c r="J1080" s="24">
        <v>241.65</v>
      </c>
      <c r="K1080" s="18">
        <v>0</v>
      </c>
      <c r="L1080" s="18">
        <v>0</v>
      </c>
      <c r="T1080" t="str">
        <v>U1588A-28</v>
      </c>
      <c r="U1080" s="24">
        <v>0.79032258064516137</v>
      </c>
      <c r="V1080" s="24">
        <v>0.78740157480314965</v>
      </c>
      <c r="W1080" s="29">
        <v>236.6</v>
      </c>
      <c r="X1080" s="24">
        <v>5.0300000000000011</v>
      </c>
      <c r="Y1080" s="24">
        <v>5.0500000000000114</v>
      </c>
      <c r="Z1080" s="24">
        <v>240.57532258064515</v>
      </c>
      <c r="AA1080" s="24">
        <v>240.59112903225807</v>
      </c>
      <c r="AB1080" s="24">
        <v>240.56062992125985</v>
      </c>
      <c r="AC1080" s="24">
        <v>240.57637795275591</v>
      </c>
      <c r="AF1080" s="24">
        <v>9.0980000000000008</v>
      </c>
      <c r="AG1080" s="24">
        <v>249.67332258064516</v>
      </c>
      <c r="AH1080" s="24">
        <v>249.68912903225808</v>
      </c>
      <c r="AI1080" s="24">
        <v>249.65862992125986</v>
      </c>
      <c r="AJ1080" s="24">
        <v>249.67437795275592</v>
      </c>
      <c r="AK1080" s="38">
        <v>1.4692659385303841</v>
      </c>
      <c r="AL1080" s="38">
        <v>1.4751079502161701</v>
      </c>
    </row>
    <row r="1081" spans="1:38" x14ac:dyDescent="0.15">
      <c r="A1081" t="str">
        <v>U1588D-8-4</v>
      </c>
      <c r="B1081">
        <v>60.31</v>
      </c>
      <c r="C1081" t="str">
        <v>U1588A-28-4</v>
      </c>
      <c r="D1081" s="31">
        <v>240.97</v>
      </c>
      <c r="E1081" s="29">
        <v>75</v>
      </c>
      <c r="F1081" s="29">
        <v>75</v>
      </c>
      <c r="G1081" s="24">
        <v>241.72</v>
      </c>
      <c r="H1081" s="24">
        <v>241.72</v>
      </c>
      <c r="I1081" s="24">
        <v>241.72</v>
      </c>
      <c r="J1081" s="24">
        <v>241.72</v>
      </c>
      <c r="K1081" s="18">
        <v>0</v>
      </c>
      <c r="L1081" s="18">
        <v>0</v>
      </c>
      <c r="T1081" t="str">
        <v>U1588A-28</v>
      </c>
      <c r="U1081" s="24">
        <v>0.79032258064516137</v>
      </c>
      <c r="V1081" s="24">
        <v>0.78740157480314965</v>
      </c>
      <c r="W1081" s="29">
        <v>236.6</v>
      </c>
      <c r="X1081" s="24">
        <v>5.1200000000000045</v>
      </c>
      <c r="Y1081" s="24">
        <v>5.1200000000000045</v>
      </c>
      <c r="Z1081" s="24">
        <v>240.64645161290323</v>
      </c>
      <c r="AA1081" s="24">
        <v>240.64645161290323</v>
      </c>
      <c r="AB1081" s="24">
        <v>240.63149606299211</v>
      </c>
      <c r="AC1081" s="24">
        <v>240.63149606299211</v>
      </c>
      <c r="AF1081" s="24">
        <v>9.0980000000000008</v>
      </c>
      <c r="AG1081" s="24">
        <v>249.74445161290325</v>
      </c>
      <c r="AH1081" s="24">
        <v>249.74445161290325</v>
      </c>
      <c r="AI1081" s="24">
        <v>249.72949606299213</v>
      </c>
      <c r="AJ1081" s="24">
        <v>249.72949606299213</v>
      </c>
      <c r="AK1081" s="38">
        <v>1.4955549911121579</v>
      </c>
      <c r="AL1081" s="38">
        <v>1.4955549911121579</v>
      </c>
    </row>
    <row r="1082" spans="1:38" x14ac:dyDescent="0.15">
      <c r="A1082" t="str">
        <v>U1588D-8-5</v>
      </c>
      <c r="B1082">
        <v>61.8</v>
      </c>
      <c r="C1082" t="str">
        <v>U1588A-29-1</v>
      </c>
      <c r="D1082" s="31">
        <v>241.5</v>
      </c>
      <c r="E1082" s="29">
        <v>75</v>
      </c>
      <c r="F1082" s="29">
        <v>75</v>
      </c>
      <c r="G1082" s="24">
        <v>242.25</v>
      </c>
      <c r="H1082" s="24">
        <v>242.25</v>
      </c>
      <c r="I1082" s="24">
        <v>242.25</v>
      </c>
      <c r="J1082" s="24">
        <v>242.25</v>
      </c>
      <c r="K1082" s="18">
        <v>0</v>
      </c>
      <c r="L1082" s="18">
        <v>0</v>
      </c>
      <c r="T1082" t="str">
        <v>U1588A-29</v>
      </c>
      <c r="U1082" s="24">
        <v>0.75471698113207542</v>
      </c>
      <c r="V1082" s="24">
        <v>0.75187969924812026</v>
      </c>
      <c r="W1082" s="29">
        <v>241.5</v>
      </c>
      <c r="X1082" s="24">
        <v>0.75</v>
      </c>
      <c r="Y1082" s="24">
        <v>0.75</v>
      </c>
      <c r="Z1082" s="24">
        <v>242.06603773584905</v>
      </c>
      <c r="AA1082" s="24">
        <v>242.06603773584905</v>
      </c>
      <c r="AB1082" s="24">
        <v>242.0639097744361</v>
      </c>
      <c r="AC1082" s="24">
        <v>242.0639097744361</v>
      </c>
      <c r="AF1082" s="24">
        <v>9.7780000000000005</v>
      </c>
      <c r="AG1082" s="24">
        <v>251.84403773584904</v>
      </c>
      <c r="AH1082" s="24">
        <v>251.84403773584904</v>
      </c>
      <c r="AI1082" s="24">
        <v>251.84190977443609</v>
      </c>
      <c r="AJ1082" s="24">
        <v>251.84190977443609</v>
      </c>
      <c r="AK1082" s="38">
        <v>0.21279614129525726</v>
      </c>
      <c r="AL1082" s="38">
        <v>0.21279614129525726</v>
      </c>
    </row>
    <row r="1083" spans="1:38" x14ac:dyDescent="0.15">
      <c r="A1083" t="str">
        <v>U1588D-8-6</v>
      </c>
      <c r="B1083">
        <v>63.32</v>
      </c>
      <c r="C1083" t="str">
        <v>U1588A-28-CC</v>
      </c>
      <c r="D1083" s="31">
        <v>242.47</v>
      </c>
      <c r="E1083" s="29">
        <v>26</v>
      </c>
      <c r="F1083" s="29">
        <v>33</v>
      </c>
      <c r="G1083" s="24">
        <v>242.73</v>
      </c>
      <c r="H1083" s="24">
        <v>242.8</v>
      </c>
      <c r="I1083" s="24">
        <v>242.73</v>
      </c>
      <c r="J1083" s="24">
        <v>242.8</v>
      </c>
      <c r="K1083" s="18">
        <v>0</v>
      </c>
      <c r="L1083" s="18">
        <v>0</v>
      </c>
      <c r="T1083" t="str">
        <v>U1588A-28</v>
      </c>
      <c r="U1083" s="24">
        <v>0.79032258064516137</v>
      </c>
      <c r="V1083" s="24">
        <v>0.78740157480314965</v>
      </c>
      <c r="W1083" s="29">
        <v>236.6</v>
      </c>
      <c r="X1083" s="24">
        <v>6.1299999999999955</v>
      </c>
      <c r="Y1083" s="24">
        <v>6.2000000000000171</v>
      </c>
      <c r="Z1083" s="24">
        <v>241.44467741935483</v>
      </c>
      <c r="AA1083" s="24">
        <v>241.5</v>
      </c>
      <c r="AB1083" s="24">
        <v>241.42677165354331</v>
      </c>
      <c r="AC1083" s="24">
        <v>241.48188976377955</v>
      </c>
      <c r="AF1083" s="24">
        <v>9.0980000000000008</v>
      </c>
      <c r="AG1083" s="24">
        <v>250.54267741935485</v>
      </c>
      <c r="AH1083" s="24">
        <v>250.59800000000001</v>
      </c>
      <c r="AI1083" s="24">
        <v>250.52477165354333</v>
      </c>
      <c r="AJ1083" s="24">
        <v>250.57988976377956</v>
      </c>
      <c r="AK1083" s="38">
        <v>1.7905765811519814</v>
      </c>
      <c r="AL1083" s="38">
        <v>1.811023622045127</v>
      </c>
    </row>
    <row r="1084" spans="1:38" x14ac:dyDescent="0.15">
      <c r="A1084" t="str">
        <v>U1588D-8-7</v>
      </c>
      <c r="B1084">
        <v>64.84</v>
      </c>
      <c r="C1084" t="str">
        <v>U1588A-28-CC</v>
      </c>
      <c r="D1084" s="31">
        <v>242.47</v>
      </c>
      <c r="E1084" s="29">
        <v>26</v>
      </c>
      <c r="F1084" s="29">
        <v>33</v>
      </c>
      <c r="G1084" s="24">
        <v>242.73</v>
      </c>
      <c r="H1084" s="24">
        <v>242.8</v>
      </c>
      <c r="I1084" s="24">
        <v>242.73</v>
      </c>
      <c r="J1084" s="24">
        <v>242.8</v>
      </c>
      <c r="K1084" s="18">
        <v>0</v>
      </c>
      <c r="L1084" s="18">
        <v>0</v>
      </c>
      <c r="T1084" t="str">
        <v>U1588A-28</v>
      </c>
      <c r="U1084" s="24">
        <v>0.79032258064516137</v>
      </c>
      <c r="V1084" s="24">
        <v>0.78740157480314965</v>
      </c>
      <c r="W1084" s="29">
        <v>236.6</v>
      </c>
      <c r="X1084" s="24">
        <v>6.1299999999999955</v>
      </c>
      <c r="Y1084" s="24">
        <v>6.2000000000000171</v>
      </c>
      <c r="Z1084" s="24">
        <v>241.44467741935483</v>
      </c>
      <c r="AA1084" s="24">
        <v>241.5</v>
      </c>
      <c r="AB1084" s="24">
        <v>241.42677165354331</v>
      </c>
      <c r="AC1084" s="24">
        <v>241.48188976377955</v>
      </c>
      <c r="AF1084" s="24">
        <v>9.0980000000000008</v>
      </c>
      <c r="AG1084" s="24">
        <v>250.54267741935485</v>
      </c>
      <c r="AH1084" s="24">
        <v>250.59800000000001</v>
      </c>
      <c r="AI1084" s="24">
        <v>250.52477165354333</v>
      </c>
      <c r="AJ1084" s="24">
        <v>250.57988976377956</v>
      </c>
      <c r="AK1084" s="38">
        <v>1.7905765811519814</v>
      </c>
      <c r="AL1084" s="38">
        <v>1.811023622045127</v>
      </c>
    </row>
    <row r="1085" spans="1:38" x14ac:dyDescent="0.15">
      <c r="A1085" t="str">
        <v>U1588D-8-CC</v>
      </c>
      <c r="B1085">
        <v>66.13</v>
      </c>
      <c r="C1085" t="str">
        <v>U1588A-28-CC</v>
      </c>
      <c r="D1085" s="31">
        <v>242.47</v>
      </c>
      <c r="E1085" s="29">
        <v>26</v>
      </c>
      <c r="F1085" s="29">
        <v>33</v>
      </c>
      <c r="G1085" s="24">
        <v>242.73</v>
      </c>
      <c r="H1085" s="24">
        <v>242.8</v>
      </c>
      <c r="I1085" s="24">
        <v>242.73</v>
      </c>
      <c r="J1085" s="24">
        <v>242.8</v>
      </c>
      <c r="K1085" s="18">
        <v>0</v>
      </c>
      <c r="L1085" s="18">
        <v>0</v>
      </c>
      <c r="T1085" t="str">
        <v>U1588A-28</v>
      </c>
      <c r="U1085" s="24">
        <v>0.79032258064516137</v>
      </c>
      <c r="V1085" s="24">
        <v>0.78740157480314965</v>
      </c>
      <c r="W1085" s="29">
        <v>236.6</v>
      </c>
      <c r="X1085" s="24">
        <v>6.1299999999999955</v>
      </c>
      <c r="Y1085" s="24">
        <v>6.2000000000000171</v>
      </c>
      <c r="Z1085" s="24">
        <v>241.44467741935483</v>
      </c>
      <c r="AA1085" s="24">
        <v>241.5</v>
      </c>
      <c r="AB1085" s="24">
        <v>241.42677165354331</v>
      </c>
      <c r="AC1085" s="24">
        <v>241.48188976377955</v>
      </c>
      <c r="AF1085" s="24">
        <v>9.0980000000000008</v>
      </c>
      <c r="AG1085" s="24">
        <v>250.54267741935485</v>
      </c>
      <c r="AH1085" s="24">
        <v>250.59800000000001</v>
      </c>
      <c r="AI1085" s="24">
        <v>250.52477165354333</v>
      </c>
      <c r="AJ1085" s="24">
        <v>250.57988976377956</v>
      </c>
      <c r="AK1085" s="38">
        <v>1.7905765811519814</v>
      </c>
      <c r="AL1085" s="38">
        <v>1.811023622045127</v>
      </c>
    </row>
    <row r="1086" spans="1:38" x14ac:dyDescent="0.15">
      <c r="A1086" t="str">
        <v>U1588D-9-1</v>
      </c>
      <c r="B1086">
        <v>65.5</v>
      </c>
      <c r="C1086" t="str">
        <v>U1588A-28-CC</v>
      </c>
      <c r="D1086" s="31">
        <v>242.47</v>
      </c>
      <c r="E1086" s="29">
        <v>26</v>
      </c>
      <c r="F1086" s="29">
        <v>33</v>
      </c>
      <c r="G1086" s="24">
        <v>242.73</v>
      </c>
      <c r="H1086" s="24">
        <v>242.8</v>
      </c>
      <c r="I1086" s="24">
        <v>242.73</v>
      </c>
      <c r="J1086" s="24">
        <v>242.8</v>
      </c>
      <c r="K1086" s="18">
        <v>0</v>
      </c>
      <c r="L1086" s="18">
        <v>0</v>
      </c>
      <c r="T1086" t="str">
        <v>U1588A-28</v>
      </c>
      <c r="U1086" s="24">
        <v>0.79032258064516137</v>
      </c>
      <c r="V1086" s="24">
        <v>0.78740157480314965</v>
      </c>
      <c r="W1086" s="29">
        <v>236.6</v>
      </c>
      <c r="X1086" s="24">
        <v>6.1299999999999955</v>
      </c>
      <c r="Y1086" s="24">
        <v>6.2000000000000171</v>
      </c>
      <c r="Z1086" s="24">
        <v>241.44467741935483</v>
      </c>
      <c r="AA1086" s="24">
        <v>241.5</v>
      </c>
      <c r="AB1086" s="24">
        <v>241.42677165354331</v>
      </c>
      <c r="AC1086" s="24">
        <v>241.48188976377955</v>
      </c>
      <c r="AF1086" s="24">
        <v>9.0980000000000008</v>
      </c>
      <c r="AG1086" s="24">
        <v>250.54267741935485</v>
      </c>
      <c r="AH1086" s="24">
        <v>250.59800000000001</v>
      </c>
      <c r="AI1086" s="24">
        <v>250.52477165354333</v>
      </c>
      <c r="AJ1086" s="24">
        <v>250.57988976377956</v>
      </c>
      <c r="AK1086" s="38">
        <v>1.7905765811519814</v>
      </c>
      <c r="AL1086" s="38">
        <v>1.811023622045127</v>
      </c>
    </row>
    <row r="1087" spans="1:38" x14ac:dyDescent="0.15">
      <c r="A1087" t="str">
        <v>U1588D-9-2</v>
      </c>
      <c r="B1087">
        <v>66.91</v>
      </c>
      <c r="C1087" t="str">
        <v>U1588A-28-CC</v>
      </c>
      <c r="D1087" s="31">
        <v>242.47</v>
      </c>
      <c r="E1087" s="29">
        <v>26</v>
      </c>
      <c r="F1087" s="29">
        <v>33</v>
      </c>
      <c r="G1087" s="24">
        <v>242.73</v>
      </c>
      <c r="H1087" s="24">
        <v>242.8</v>
      </c>
      <c r="I1087" s="24">
        <v>242.73</v>
      </c>
      <c r="J1087" s="24">
        <v>242.8</v>
      </c>
      <c r="K1087" s="18">
        <v>0</v>
      </c>
      <c r="L1087" s="18">
        <v>0</v>
      </c>
      <c r="T1087" t="str">
        <v>U1588A-28</v>
      </c>
      <c r="U1087" s="24">
        <v>0.79032258064516137</v>
      </c>
      <c r="V1087" s="24">
        <v>0.78740157480314965</v>
      </c>
      <c r="W1087" s="29">
        <v>236.6</v>
      </c>
      <c r="X1087" s="24">
        <v>6.1299999999999955</v>
      </c>
      <c r="Y1087" s="24">
        <v>6.2000000000000171</v>
      </c>
      <c r="Z1087" s="24">
        <v>241.44467741935483</v>
      </c>
      <c r="AA1087" s="24">
        <v>241.5</v>
      </c>
      <c r="AB1087" s="24">
        <v>241.42677165354331</v>
      </c>
      <c r="AC1087" s="24">
        <v>241.48188976377955</v>
      </c>
      <c r="AF1087" s="24">
        <v>9.0980000000000008</v>
      </c>
      <c r="AG1087" s="24">
        <v>250.54267741935485</v>
      </c>
      <c r="AH1087" s="24">
        <v>250.59800000000001</v>
      </c>
      <c r="AI1087" s="24">
        <v>250.52477165354333</v>
      </c>
      <c r="AJ1087" s="24">
        <v>250.57988976377956</v>
      </c>
      <c r="AK1087" s="38">
        <v>1.7905765811519814</v>
      </c>
      <c r="AL1087" s="38">
        <v>1.811023622045127</v>
      </c>
    </row>
    <row r="1088" spans="1:38" x14ac:dyDescent="0.15">
      <c r="A1088" t="str">
        <v>U1588D-9-3</v>
      </c>
      <c r="B1088">
        <v>68.31</v>
      </c>
      <c r="C1088" t="str">
        <v>U1588A-28-CC</v>
      </c>
      <c r="D1088" s="31">
        <v>242.47</v>
      </c>
      <c r="E1088" s="29">
        <v>26</v>
      </c>
      <c r="F1088" s="29">
        <v>33</v>
      </c>
      <c r="G1088" s="24">
        <v>242.73</v>
      </c>
      <c r="H1088" s="24">
        <v>242.8</v>
      </c>
      <c r="I1088" s="24">
        <v>242.73</v>
      </c>
      <c r="J1088" s="24">
        <v>242.8</v>
      </c>
      <c r="K1088" s="18">
        <v>0</v>
      </c>
      <c r="L1088" s="18">
        <v>0</v>
      </c>
      <c r="T1088" t="str">
        <v>U1588A-28</v>
      </c>
      <c r="U1088" s="24">
        <v>0.79032258064516137</v>
      </c>
      <c r="V1088" s="24">
        <v>0.78740157480314965</v>
      </c>
      <c r="W1088" s="29">
        <v>236.6</v>
      </c>
      <c r="X1088" s="24">
        <v>6.1299999999999955</v>
      </c>
      <c r="Y1088" s="24">
        <v>6.2000000000000171</v>
      </c>
      <c r="Z1088" s="24">
        <v>241.44467741935483</v>
      </c>
      <c r="AA1088" s="24">
        <v>241.5</v>
      </c>
      <c r="AB1088" s="24">
        <v>241.42677165354331</v>
      </c>
      <c r="AC1088" s="24">
        <v>241.48188976377955</v>
      </c>
      <c r="AF1088" s="24">
        <v>9.0980000000000008</v>
      </c>
      <c r="AG1088" s="24">
        <v>250.54267741935485</v>
      </c>
      <c r="AH1088" s="24">
        <v>250.59800000000001</v>
      </c>
      <c r="AI1088" s="24">
        <v>250.52477165354333</v>
      </c>
      <c r="AJ1088" s="24">
        <v>250.57988976377956</v>
      </c>
      <c r="AK1088" s="38">
        <v>1.7905765811519814</v>
      </c>
      <c r="AL1088" s="38">
        <v>1.811023622045127</v>
      </c>
    </row>
    <row r="1089" spans="1:38" x14ac:dyDescent="0.15">
      <c r="A1089" t="str">
        <v>U1588D-9-4</v>
      </c>
      <c r="B1089">
        <v>69.7</v>
      </c>
      <c r="C1089" t="str">
        <v>U1588A-28-CC</v>
      </c>
      <c r="D1089" s="31">
        <v>242.47</v>
      </c>
      <c r="E1089" s="29">
        <v>26</v>
      </c>
      <c r="F1089" s="29">
        <v>33</v>
      </c>
      <c r="G1089" s="24">
        <v>242.73</v>
      </c>
      <c r="H1089" s="24">
        <v>242.8</v>
      </c>
      <c r="I1089" s="24">
        <v>242.73</v>
      </c>
      <c r="J1089" s="24">
        <v>242.8</v>
      </c>
      <c r="K1089" s="18">
        <v>0</v>
      </c>
      <c r="L1089" s="18">
        <v>0</v>
      </c>
      <c r="T1089" t="str">
        <v>U1588A-28</v>
      </c>
      <c r="U1089" s="24">
        <v>0.79032258064516137</v>
      </c>
      <c r="V1089" s="24">
        <v>0.78740157480314965</v>
      </c>
      <c r="W1089" s="29">
        <v>236.6</v>
      </c>
      <c r="X1089" s="24">
        <v>6.1299999999999955</v>
      </c>
      <c r="Y1089" s="24">
        <v>6.2000000000000171</v>
      </c>
      <c r="Z1089" s="24">
        <v>241.44467741935483</v>
      </c>
      <c r="AA1089" s="24">
        <v>241.5</v>
      </c>
      <c r="AB1089" s="24">
        <v>241.42677165354331</v>
      </c>
      <c r="AC1089" s="24">
        <v>241.48188976377955</v>
      </c>
      <c r="AF1089" s="24">
        <v>9.0980000000000008</v>
      </c>
      <c r="AG1089" s="24">
        <v>250.54267741935485</v>
      </c>
      <c r="AH1089" s="24">
        <v>250.59800000000001</v>
      </c>
      <c r="AI1089" s="24">
        <v>250.52477165354333</v>
      </c>
      <c r="AJ1089" s="24">
        <v>250.57988976377956</v>
      </c>
      <c r="AK1089" s="38">
        <v>1.7905765811519814</v>
      </c>
      <c r="AL1089" s="38">
        <v>1.811023622045127</v>
      </c>
    </row>
    <row r="1090" spans="1:38" x14ac:dyDescent="0.15">
      <c r="A1090" t="str">
        <v>U1588D-9-5</v>
      </c>
      <c r="B1090">
        <v>71.12</v>
      </c>
      <c r="C1090" t="str">
        <v>U1588A-28-CC</v>
      </c>
      <c r="D1090" s="31">
        <v>242.47</v>
      </c>
      <c r="E1090" s="29">
        <v>26</v>
      </c>
      <c r="F1090" s="29">
        <v>33</v>
      </c>
      <c r="G1090" s="24">
        <v>242.73</v>
      </c>
      <c r="H1090" s="24">
        <v>242.8</v>
      </c>
      <c r="I1090" s="24">
        <v>242.73</v>
      </c>
      <c r="J1090" s="24">
        <v>242.8</v>
      </c>
      <c r="K1090" s="18">
        <v>0</v>
      </c>
      <c r="L1090" s="18">
        <v>0</v>
      </c>
      <c r="T1090" t="str">
        <v>U1588A-28</v>
      </c>
      <c r="U1090" s="24">
        <v>0.79032258064516137</v>
      </c>
      <c r="V1090" s="24">
        <v>0.78740157480314965</v>
      </c>
      <c r="W1090" s="29">
        <v>236.6</v>
      </c>
      <c r="X1090" s="24">
        <v>6.1299999999999955</v>
      </c>
      <c r="Y1090" s="24">
        <v>6.2000000000000171</v>
      </c>
      <c r="Z1090" s="24">
        <v>241.44467741935483</v>
      </c>
      <c r="AA1090" s="24">
        <v>241.5</v>
      </c>
      <c r="AB1090" s="24">
        <v>241.42677165354331</v>
      </c>
      <c r="AC1090" s="24">
        <v>241.48188976377955</v>
      </c>
      <c r="AF1090" s="24">
        <v>9.0980000000000008</v>
      </c>
      <c r="AG1090" s="24">
        <v>250.54267741935485</v>
      </c>
      <c r="AH1090" s="24">
        <v>250.59800000000001</v>
      </c>
      <c r="AI1090" s="24">
        <v>250.52477165354333</v>
      </c>
      <c r="AJ1090" s="24">
        <v>250.57988976377956</v>
      </c>
      <c r="AK1090" s="38">
        <v>1.7905765811519814</v>
      </c>
      <c r="AL1090" s="38">
        <v>1.811023622045127</v>
      </c>
    </row>
    <row r="1091" spans="1:38" x14ac:dyDescent="0.15">
      <c r="A1091" t="str">
        <v>U1588D-9-6</v>
      </c>
      <c r="B1091">
        <v>72.540000000000006</v>
      </c>
      <c r="C1091" t="str">
        <v>U1588A-28-CC</v>
      </c>
      <c r="D1091" s="31">
        <v>242.47</v>
      </c>
      <c r="E1091" s="29">
        <v>26</v>
      </c>
      <c r="F1091" s="29">
        <v>33</v>
      </c>
      <c r="G1091" s="24">
        <v>242.73</v>
      </c>
      <c r="H1091" s="24">
        <v>242.8</v>
      </c>
      <c r="I1091" s="24">
        <v>242.73</v>
      </c>
      <c r="J1091" s="24">
        <v>242.8</v>
      </c>
      <c r="K1091" s="18">
        <v>0</v>
      </c>
      <c r="L1091" s="18">
        <v>0</v>
      </c>
      <c r="T1091" t="str">
        <v>U1588A-28</v>
      </c>
      <c r="U1091" s="24">
        <v>0.79032258064516137</v>
      </c>
      <c r="V1091" s="24">
        <v>0.78740157480314965</v>
      </c>
      <c r="W1091" s="29">
        <v>236.6</v>
      </c>
      <c r="X1091" s="24">
        <v>6.1299999999999955</v>
      </c>
      <c r="Y1091" s="24">
        <v>6.2000000000000171</v>
      </c>
      <c r="Z1091" s="24">
        <v>241.44467741935483</v>
      </c>
      <c r="AA1091" s="24">
        <v>241.5</v>
      </c>
      <c r="AB1091" s="24">
        <v>241.42677165354331</v>
      </c>
      <c r="AC1091" s="24">
        <v>241.48188976377955</v>
      </c>
      <c r="AF1091" s="24">
        <v>9.0980000000000008</v>
      </c>
      <c r="AG1091" s="24">
        <v>250.54267741935485</v>
      </c>
      <c r="AH1091" s="24">
        <v>250.59800000000001</v>
      </c>
      <c r="AI1091" s="24">
        <v>250.52477165354333</v>
      </c>
      <c r="AJ1091" s="24">
        <v>250.57988976377956</v>
      </c>
      <c r="AK1091" s="38">
        <v>1.7905765811519814</v>
      </c>
      <c r="AL1091" s="38">
        <v>1.811023622045127</v>
      </c>
    </row>
    <row r="1092" spans="1:38" x14ac:dyDescent="0.15">
      <c r="A1092" t="str">
        <v>U1588D-9-7</v>
      </c>
      <c r="B1092">
        <v>73.95</v>
      </c>
      <c r="C1092" t="str">
        <v>U1588A-28-CC</v>
      </c>
      <c r="D1092" s="31">
        <v>242.47</v>
      </c>
      <c r="E1092" s="29">
        <v>26</v>
      </c>
      <c r="F1092" s="29">
        <v>33</v>
      </c>
      <c r="G1092" s="24">
        <v>242.73</v>
      </c>
      <c r="H1092" s="24">
        <v>242.8</v>
      </c>
      <c r="I1092" s="24">
        <v>242.73</v>
      </c>
      <c r="J1092" s="24">
        <v>242.8</v>
      </c>
      <c r="K1092" s="18">
        <v>0</v>
      </c>
      <c r="L1092" s="18">
        <v>0</v>
      </c>
      <c r="T1092" t="str">
        <v>U1588A-28</v>
      </c>
      <c r="U1092" s="24">
        <v>0.79032258064516137</v>
      </c>
      <c r="V1092" s="24">
        <v>0.78740157480314965</v>
      </c>
      <c r="W1092" s="29">
        <v>236.6</v>
      </c>
      <c r="X1092" s="24">
        <v>6.1299999999999955</v>
      </c>
      <c r="Y1092" s="24">
        <v>6.2000000000000171</v>
      </c>
      <c r="Z1092" s="24">
        <v>241.44467741935483</v>
      </c>
      <c r="AA1092" s="24">
        <v>241.5</v>
      </c>
      <c r="AB1092" s="24">
        <v>241.42677165354331</v>
      </c>
      <c r="AC1092" s="24">
        <v>241.48188976377955</v>
      </c>
      <c r="AF1092" s="24">
        <v>9.0980000000000008</v>
      </c>
      <c r="AG1092" s="24">
        <v>250.54267741935485</v>
      </c>
      <c r="AH1092" s="24">
        <v>250.59800000000001</v>
      </c>
      <c r="AI1092" s="24">
        <v>250.52477165354333</v>
      </c>
      <c r="AJ1092" s="24">
        <v>250.57988976377956</v>
      </c>
      <c r="AK1092" s="38">
        <v>1.7905765811519814</v>
      </c>
      <c r="AL1092" s="38">
        <v>1.811023622045127</v>
      </c>
    </row>
    <row r="1093" spans="1:38" x14ac:dyDescent="0.15">
      <c r="A1093" t="str">
        <v>U1588D-9-CC</v>
      </c>
      <c r="B1093">
        <v>75.290000000000006</v>
      </c>
      <c r="C1093" t="str">
        <v>U1588A-29-2</v>
      </c>
      <c r="D1093" s="31">
        <v>242.96</v>
      </c>
      <c r="E1093" s="29">
        <v>75</v>
      </c>
      <c r="F1093" s="29">
        <v>75</v>
      </c>
      <c r="G1093" s="24">
        <v>243.71</v>
      </c>
      <c r="H1093" s="24">
        <v>243.71</v>
      </c>
      <c r="I1093" s="24">
        <v>243.71</v>
      </c>
      <c r="J1093" s="24">
        <v>243.71</v>
      </c>
      <c r="K1093" s="18">
        <v>0</v>
      </c>
      <c r="L1093" s="18">
        <v>0</v>
      </c>
      <c r="T1093" t="str">
        <v>U1588A-29</v>
      </c>
      <c r="U1093" s="24">
        <v>0.75471698113207542</v>
      </c>
      <c r="V1093" s="24">
        <v>0.75187969924812026</v>
      </c>
      <c r="W1093" s="29">
        <v>241.5</v>
      </c>
      <c r="X1093" s="24">
        <v>2.210000000000008</v>
      </c>
      <c r="Y1093" s="24">
        <v>2.210000000000008</v>
      </c>
      <c r="Z1093" s="24">
        <v>243.16792452830188</v>
      </c>
      <c r="AA1093" s="24">
        <v>243.16792452830188</v>
      </c>
      <c r="AB1093" s="24">
        <v>243.16165413533835</v>
      </c>
      <c r="AC1093" s="24">
        <v>243.16165413533835</v>
      </c>
      <c r="AF1093" s="24">
        <v>9.7780000000000005</v>
      </c>
      <c r="AG1093" s="24">
        <v>252.94592452830187</v>
      </c>
      <c r="AH1093" s="24">
        <v>252.94592452830187</v>
      </c>
      <c r="AI1093" s="24">
        <v>252.93965413533834</v>
      </c>
      <c r="AJ1093" s="24">
        <v>252.93965413533834</v>
      </c>
      <c r="AK1093" s="38">
        <v>0.62703929635290478</v>
      </c>
      <c r="AL1093" s="38">
        <v>0.62703929635290478</v>
      </c>
    </row>
    <row r="1094" spans="1:38" x14ac:dyDescent="0.15">
      <c r="A1094" t="str">
        <v>U1588D-10-1</v>
      </c>
      <c r="B1094">
        <v>75</v>
      </c>
      <c r="C1094" t="str">
        <v>U1588A-29-3</v>
      </c>
      <c r="D1094" s="31">
        <v>244.42</v>
      </c>
      <c r="E1094" s="29">
        <v>75</v>
      </c>
      <c r="F1094" s="29">
        <v>75</v>
      </c>
      <c r="G1094" s="24">
        <v>245.17</v>
      </c>
      <c r="H1094" s="24">
        <v>245.17</v>
      </c>
      <c r="I1094" s="24">
        <v>245.17</v>
      </c>
      <c r="J1094" s="24">
        <v>245.17</v>
      </c>
      <c r="K1094" s="18">
        <v>0</v>
      </c>
      <c r="L1094" s="18">
        <v>0</v>
      </c>
      <c r="T1094" t="str">
        <v>U1588A-29</v>
      </c>
      <c r="U1094" s="24">
        <v>0.75471698113207542</v>
      </c>
      <c r="V1094" s="24">
        <v>0.75187969924812026</v>
      </c>
      <c r="W1094" s="29">
        <v>241.5</v>
      </c>
      <c r="X1094" s="24">
        <v>3.6699999999999875</v>
      </c>
      <c r="Y1094" s="24">
        <v>3.6699999999999875</v>
      </c>
      <c r="Z1094" s="24">
        <v>244.26981132075471</v>
      </c>
      <c r="AA1094" s="24">
        <v>244.26981132075471</v>
      </c>
      <c r="AB1094" s="24">
        <v>244.25939849624058</v>
      </c>
      <c r="AC1094" s="24">
        <v>244.25939849624058</v>
      </c>
      <c r="AF1094" s="24">
        <v>9.7780000000000005</v>
      </c>
      <c r="AG1094" s="24">
        <v>254.0478113207547</v>
      </c>
      <c r="AH1094" s="24">
        <v>254.0478113207547</v>
      </c>
      <c r="AI1094" s="24">
        <v>254.03739849624057</v>
      </c>
      <c r="AJ1094" s="24">
        <v>254.03739849624057</v>
      </c>
      <c r="AK1094" s="38">
        <v>1.0412824514133945</v>
      </c>
      <c r="AL1094" s="38">
        <v>1.0412824514133945</v>
      </c>
    </row>
    <row r="1095" spans="1:38" x14ac:dyDescent="0.15">
      <c r="A1095" t="str">
        <v>U1588D-10-2</v>
      </c>
      <c r="B1095">
        <v>75.58</v>
      </c>
      <c r="C1095" t="str">
        <v>U1588A-29-4</v>
      </c>
      <c r="D1095" s="31">
        <v>245.88</v>
      </c>
      <c r="E1095" s="29">
        <v>75</v>
      </c>
      <c r="F1095" s="29">
        <v>75</v>
      </c>
      <c r="G1095" s="24">
        <v>246.63</v>
      </c>
      <c r="H1095" s="24">
        <v>246.63</v>
      </c>
      <c r="I1095" s="24">
        <v>246.63</v>
      </c>
      <c r="J1095" s="24">
        <v>246.63</v>
      </c>
      <c r="K1095" s="18">
        <v>0</v>
      </c>
      <c r="L1095" s="18">
        <v>0</v>
      </c>
      <c r="T1095" t="str">
        <v>U1588A-29</v>
      </c>
      <c r="U1095" s="24">
        <v>0.75471698113207542</v>
      </c>
      <c r="V1095" s="24">
        <v>0.75187969924812026</v>
      </c>
      <c r="W1095" s="29">
        <v>241.5</v>
      </c>
      <c r="X1095" s="24">
        <v>5.1299999999999955</v>
      </c>
      <c r="Y1095" s="24">
        <v>5.1299999999999955</v>
      </c>
      <c r="Z1095" s="24">
        <v>245.37169811320754</v>
      </c>
      <c r="AA1095" s="24">
        <v>245.37169811320754</v>
      </c>
      <c r="AB1095" s="24">
        <v>245.35714285714286</v>
      </c>
      <c r="AC1095" s="24">
        <v>245.35714285714286</v>
      </c>
      <c r="AF1095" s="24">
        <v>9.7780000000000005</v>
      </c>
      <c r="AG1095" s="24">
        <v>255.14969811320753</v>
      </c>
      <c r="AH1095" s="24">
        <v>255.14969811320753</v>
      </c>
      <c r="AI1095" s="24">
        <v>255.13514285714285</v>
      </c>
      <c r="AJ1095" s="24">
        <v>255.13514285714285</v>
      </c>
      <c r="AK1095" s="38">
        <v>1.4555256064681998</v>
      </c>
      <c r="AL1095" s="38">
        <v>1.4555256064681998</v>
      </c>
    </row>
    <row r="1096" spans="1:38" x14ac:dyDescent="0.15">
      <c r="A1096" t="str">
        <v>U1588D-10-3</v>
      </c>
      <c r="B1096">
        <v>76.989999999999995</v>
      </c>
      <c r="C1096" t="str">
        <v>U1588A-30-1</v>
      </c>
      <c r="D1096" s="31">
        <v>246.3</v>
      </c>
      <c r="E1096" s="29">
        <v>75</v>
      </c>
      <c r="F1096" s="29">
        <v>75</v>
      </c>
      <c r="G1096" s="24">
        <v>247.05</v>
      </c>
      <c r="H1096" s="24">
        <v>247.05</v>
      </c>
      <c r="I1096" s="24">
        <v>247.05</v>
      </c>
      <c r="J1096" s="24">
        <v>247.05</v>
      </c>
      <c r="K1096" s="18">
        <v>0</v>
      </c>
      <c r="L1096" s="18">
        <v>0</v>
      </c>
      <c r="T1096" t="str">
        <v>U1588A-30</v>
      </c>
      <c r="U1096" s="24">
        <v>0.74923547400611623</v>
      </c>
      <c r="V1096" s="24">
        <v>0.75187969924812026</v>
      </c>
      <c r="W1096" s="29">
        <v>246.3</v>
      </c>
      <c r="X1096" s="24">
        <v>0.75</v>
      </c>
      <c r="Y1096" s="24">
        <v>0.75</v>
      </c>
      <c r="Z1096" s="24">
        <v>246.86192660550461</v>
      </c>
      <c r="AA1096" s="24">
        <v>246.86192660550461</v>
      </c>
      <c r="AB1096" s="24">
        <v>246.86390977443611</v>
      </c>
      <c r="AC1096" s="24">
        <v>246.86390977443611</v>
      </c>
      <c r="AF1096" s="24">
        <v>9.9789999999999992</v>
      </c>
      <c r="AG1096" s="24">
        <v>256.84092660550459</v>
      </c>
      <c r="AH1096" s="24">
        <v>256.84092660550459</v>
      </c>
      <c r="AI1096" s="24">
        <v>256.84290977443612</v>
      </c>
      <c r="AJ1096" s="24">
        <v>256.84290977443612</v>
      </c>
      <c r="AK1096" s="38">
        <v>-0.19831689315310541</v>
      </c>
      <c r="AL1096" s="38">
        <v>-0.19831689315310541</v>
      </c>
    </row>
    <row r="1097" spans="1:38" x14ac:dyDescent="0.15">
      <c r="A1097" t="str">
        <v>U1588D-10-4</v>
      </c>
      <c r="B1097">
        <v>78.28</v>
      </c>
      <c r="C1097" t="str">
        <v>U1588A-29-5</v>
      </c>
      <c r="D1097" s="31">
        <v>247.15</v>
      </c>
      <c r="E1097" s="29">
        <v>19</v>
      </c>
      <c r="F1097" s="29">
        <v>20</v>
      </c>
      <c r="G1097" s="24">
        <v>247.34</v>
      </c>
      <c r="H1097" s="24">
        <v>247.35</v>
      </c>
      <c r="I1097" s="24">
        <v>247.34</v>
      </c>
      <c r="J1097" s="24">
        <v>247.35</v>
      </c>
      <c r="K1097" s="18">
        <v>0</v>
      </c>
      <c r="L1097" s="18">
        <v>0</v>
      </c>
      <c r="T1097" t="str">
        <v>U1588A-29</v>
      </c>
      <c r="U1097" s="24">
        <v>0.75471698113207542</v>
      </c>
      <c r="V1097" s="24">
        <v>0.75187969924812026</v>
      </c>
      <c r="W1097" s="29">
        <v>241.5</v>
      </c>
      <c r="X1097" s="24">
        <v>5.8400000000000034</v>
      </c>
      <c r="Y1097" s="24">
        <v>5.8499999999999943</v>
      </c>
      <c r="Z1097" s="24">
        <v>245.90754716981132</v>
      </c>
      <c r="AA1097" s="24">
        <v>245.91509433962264</v>
      </c>
      <c r="AB1097" s="24">
        <v>245.89097744360902</v>
      </c>
      <c r="AC1097" s="24">
        <v>245.8984962406015</v>
      </c>
      <c r="AF1097" s="24">
        <v>9.7780000000000005</v>
      </c>
      <c r="AG1097" s="24">
        <v>255.68554716981131</v>
      </c>
      <c r="AH1097" s="24">
        <v>255.69309433962263</v>
      </c>
      <c r="AI1097" s="24">
        <v>255.66897744360901</v>
      </c>
      <c r="AJ1097" s="24">
        <v>255.67649624060149</v>
      </c>
      <c r="AK1097" s="38">
        <v>1.6569726202305901</v>
      </c>
      <c r="AL1097" s="38">
        <v>1.6598099021138069</v>
      </c>
    </row>
    <row r="1098" spans="1:38" x14ac:dyDescent="0.15">
      <c r="A1098" t="str">
        <v>U1588D-10-5</v>
      </c>
      <c r="B1098">
        <v>79.64</v>
      </c>
      <c r="C1098" t="str">
        <v>U1588A-29-5</v>
      </c>
      <c r="D1098" s="31">
        <v>247.15</v>
      </c>
      <c r="E1098" s="29">
        <v>19</v>
      </c>
      <c r="F1098" s="29">
        <v>19</v>
      </c>
      <c r="G1098" s="24">
        <v>247.34</v>
      </c>
      <c r="H1098" s="24">
        <v>247.34</v>
      </c>
      <c r="I1098" s="24">
        <v>247.34</v>
      </c>
      <c r="J1098" s="24">
        <v>247.34</v>
      </c>
      <c r="K1098" s="18">
        <v>0</v>
      </c>
      <c r="L1098" s="18">
        <v>0</v>
      </c>
      <c r="T1098" t="str">
        <v>U1588A-29</v>
      </c>
      <c r="U1098" s="24">
        <v>0.75471698113207542</v>
      </c>
      <c r="V1098" s="24">
        <v>0.75187969924812026</v>
      </c>
      <c r="W1098" s="29">
        <v>241.5</v>
      </c>
      <c r="X1098" s="24">
        <v>5.8400000000000034</v>
      </c>
      <c r="Y1098" s="24">
        <v>5.8400000000000034</v>
      </c>
      <c r="Z1098" s="24">
        <v>245.90754716981132</v>
      </c>
      <c r="AA1098" s="24">
        <v>245.90754716981132</v>
      </c>
      <c r="AB1098" s="24">
        <v>245.89097744360902</v>
      </c>
      <c r="AC1098" s="24">
        <v>245.89097744360902</v>
      </c>
      <c r="AF1098" s="24">
        <v>9.7780000000000005</v>
      </c>
      <c r="AG1098" s="24">
        <v>255.68554716981131</v>
      </c>
      <c r="AH1098" s="24">
        <v>255.68554716981131</v>
      </c>
      <c r="AI1098" s="24">
        <v>255.66897744360901</v>
      </c>
      <c r="AJ1098" s="24">
        <v>255.66897744360901</v>
      </c>
      <c r="AK1098" s="38">
        <v>1.6569726202305901</v>
      </c>
      <c r="AL1098" s="38">
        <v>1.6569726202305901</v>
      </c>
    </row>
    <row r="1099" spans="1:38" x14ac:dyDescent="0.15">
      <c r="A1099" t="str">
        <v>U1588D-10-6</v>
      </c>
      <c r="B1099">
        <v>81.040000000000006</v>
      </c>
      <c r="C1099" t="str">
        <v>U1588A-29-5</v>
      </c>
      <c r="D1099" s="31">
        <v>247.15</v>
      </c>
      <c r="E1099" s="29">
        <v>30</v>
      </c>
      <c r="F1099" s="29">
        <v>30</v>
      </c>
      <c r="G1099" s="24">
        <v>247.45000000000002</v>
      </c>
      <c r="H1099" s="24">
        <v>247.45000000000002</v>
      </c>
      <c r="I1099" s="24">
        <v>247.45</v>
      </c>
      <c r="J1099" s="24">
        <v>247.45</v>
      </c>
      <c r="K1099" s="18">
        <v>-2.8421709430404007E-14</v>
      </c>
      <c r="L1099" s="18">
        <v>-2.8421709430404007E-14</v>
      </c>
      <c r="T1099" t="str">
        <v>U1588A-29</v>
      </c>
      <c r="U1099" s="24">
        <v>0.75471698113207542</v>
      </c>
      <c r="V1099" s="24">
        <v>0.75187969924812026</v>
      </c>
      <c r="W1099" s="29">
        <v>241.5</v>
      </c>
      <c r="X1099" s="24">
        <v>5.9499999999999886</v>
      </c>
      <c r="Y1099" s="24">
        <v>5.9499999999999886</v>
      </c>
      <c r="Z1099" s="24">
        <v>245.99056603773585</v>
      </c>
      <c r="AA1099" s="24">
        <v>245.99056603773585</v>
      </c>
      <c r="AB1099" s="24">
        <v>245.9736842105263</v>
      </c>
      <c r="AC1099" s="24">
        <v>245.9736842105263</v>
      </c>
      <c r="AF1099" s="24">
        <v>9.7780000000000005</v>
      </c>
      <c r="AG1099" s="24">
        <v>255.76856603773584</v>
      </c>
      <c r="AH1099" s="24">
        <v>255.76856603773584</v>
      </c>
      <c r="AI1099" s="24">
        <v>255.75168421052629</v>
      </c>
      <c r="AJ1099" s="24">
        <v>255.75168421052629</v>
      </c>
      <c r="AK1099" s="38">
        <v>1.6881827209545008</v>
      </c>
      <c r="AL1099" s="38">
        <v>1.6881827209545008</v>
      </c>
    </row>
    <row r="1100" spans="1:38" x14ac:dyDescent="0.15">
      <c r="A1100" t="str">
        <v>U1588D-10-7</v>
      </c>
      <c r="B1100">
        <v>82.45</v>
      </c>
      <c r="C1100" t="str">
        <v>U1588A-29-CC</v>
      </c>
      <c r="D1100" s="31">
        <v>247.67</v>
      </c>
      <c r="E1100" s="29">
        <v>12</v>
      </c>
      <c r="F1100" s="29">
        <v>19</v>
      </c>
      <c r="G1100" s="24">
        <v>247.79</v>
      </c>
      <c r="H1100" s="24">
        <v>247.85999999999999</v>
      </c>
      <c r="I1100" s="24">
        <v>247.79</v>
      </c>
      <c r="J1100" s="24">
        <v>247.86</v>
      </c>
      <c r="K1100" s="18">
        <v>0</v>
      </c>
      <c r="L1100" s="18">
        <v>2.8421709430404007E-14</v>
      </c>
      <c r="T1100" t="str">
        <v>U1588A-29</v>
      </c>
      <c r="U1100" s="24">
        <v>0.75471698113207542</v>
      </c>
      <c r="V1100" s="24">
        <v>0.75187969924812026</v>
      </c>
      <c r="W1100" s="29">
        <v>241.5</v>
      </c>
      <c r="X1100" s="24">
        <v>6.289999999999992</v>
      </c>
      <c r="Y1100" s="24">
        <v>6.3600000000000136</v>
      </c>
      <c r="Z1100" s="24">
        <v>246.24716981132076</v>
      </c>
      <c r="AA1100" s="24">
        <v>246.3</v>
      </c>
      <c r="AB1100" s="24">
        <v>246.22932330827066</v>
      </c>
      <c r="AC1100" s="24">
        <v>246.28195488721806</v>
      </c>
      <c r="AF1100" s="24">
        <v>9.7780000000000005</v>
      </c>
      <c r="AG1100" s="24">
        <v>256.02516981132078</v>
      </c>
      <c r="AH1100" s="24">
        <v>256.07800000000003</v>
      </c>
      <c r="AI1100" s="24">
        <v>256.00732330827066</v>
      </c>
      <c r="AJ1100" s="24">
        <v>256.05995488721805</v>
      </c>
      <c r="AK1100" s="38">
        <v>1.7846503050122919</v>
      </c>
      <c r="AL1100" s="38">
        <v>1.8045112781976513</v>
      </c>
    </row>
    <row r="1101" spans="1:38" x14ac:dyDescent="0.15">
      <c r="A1101" t="str">
        <v>U1588D-10-8</v>
      </c>
      <c r="B1101">
        <v>83.76</v>
      </c>
      <c r="C1101" t="str">
        <v>U1588A-29-CC</v>
      </c>
      <c r="D1101" s="31">
        <v>247.67</v>
      </c>
      <c r="E1101" s="29">
        <v>12</v>
      </c>
      <c r="F1101" s="29">
        <v>19</v>
      </c>
      <c r="G1101" s="24">
        <v>247.79</v>
      </c>
      <c r="H1101" s="24">
        <v>247.85999999999999</v>
      </c>
      <c r="I1101" s="24">
        <v>247.79</v>
      </c>
      <c r="J1101" s="24">
        <v>247.86</v>
      </c>
      <c r="K1101" s="18">
        <v>0</v>
      </c>
      <c r="L1101" s="18">
        <v>2.8421709430404007E-14</v>
      </c>
      <c r="T1101" t="str">
        <v>U1588A-29</v>
      </c>
      <c r="U1101" s="24">
        <v>0.75471698113207542</v>
      </c>
      <c r="V1101" s="24">
        <v>0.75187969924812026</v>
      </c>
      <c r="W1101" s="29">
        <v>241.5</v>
      </c>
      <c r="X1101" s="24">
        <v>6.289999999999992</v>
      </c>
      <c r="Y1101" s="24">
        <v>6.3600000000000136</v>
      </c>
      <c r="Z1101" s="24">
        <v>246.24716981132076</v>
      </c>
      <c r="AA1101" s="24">
        <v>246.3</v>
      </c>
      <c r="AB1101" s="24">
        <v>246.22932330827066</v>
      </c>
      <c r="AC1101" s="24">
        <v>246.28195488721806</v>
      </c>
      <c r="AF1101" s="24">
        <v>9.7780000000000005</v>
      </c>
      <c r="AG1101" s="24">
        <v>256.02516981132078</v>
      </c>
      <c r="AH1101" s="24">
        <v>256.07800000000003</v>
      </c>
      <c r="AI1101" s="24">
        <v>256.00732330827066</v>
      </c>
      <c r="AJ1101" s="24">
        <v>256.05995488721805</v>
      </c>
      <c r="AK1101" s="38">
        <v>1.7846503050122919</v>
      </c>
      <c r="AL1101" s="38">
        <v>1.8045112781976513</v>
      </c>
    </row>
    <row r="1102" spans="1:38" x14ac:dyDescent="0.15">
      <c r="A1102" t="str">
        <v>U1588D-10-CC</v>
      </c>
      <c r="B1102">
        <v>85.03</v>
      </c>
      <c r="C1102" t="str">
        <v>U1588A-29-CC</v>
      </c>
      <c r="D1102" s="31">
        <v>247.67</v>
      </c>
      <c r="E1102" s="29">
        <v>12</v>
      </c>
      <c r="F1102" s="29">
        <v>19</v>
      </c>
      <c r="G1102" s="24">
        <v>247.79</v>
      </c>
      <c r="H1102" s="24">
        <v>247.85999999999999</v>
      </c>
      <c r="I1102" s="24">
        <v>247.79</v>
      </c>
      <c r="J1102" s="24">
        <v>247.86</v>
      </c>
      <c r="K1102" s="18">
        <v>0</v>
      </c>
      <c r="L1102" s="18">
        <v>2.8421709430404007E-14</v>
      </c>
      <c r="T1102" t="str">
        <v>U1588A-29</v>
      </c>
      <c r="U1102" s="24">
        <v>0.75471698113207542</v>
      </c>
      <c r="V1102" s="24">
        <v>0.75187969924812026</v>
      </c>
      <c r="W1102" s="29">
        <v>241.5</v>
      </c>
      <c r="X1102" s="24">
        <v>6.289999999999992</v>
      </c>
      <c r="Y1102" s="24">
        <v>6.3600000000000136</v>
      </c>
      <c r="Z1102" s="24">
        <v>246.24716981132076</v>
      </c>
      <c r="AA1102" s="24">
        <v>246.3</v>
      </c>
      <c r="AB1102" s="24">
        <v>246.22932330827066</v>
      </c>
      <c r="AC1102" s="24">
        <v>246.28195488721806</v>
      </c>
      <c r="AF1102" s="24">
        <v>9.7780000000000005</v>
      </c>
      <c r="AG1102" s="24">
        <v>256.02516981132078</v>
      </c>
      <c r="AH1102" s="24">
        <v>256.07800000000003</v>
      </c>
      <c r="AI1102" s="24">
        <v>256.00732330827066</v>
      </c>
      <c r="AJ1102" s="24">
        <v>256.05995488721805</v>
      </c>
      <c r="AK1102" s="38">
        <v>1.7846503050122919</v>
      </c>
      <c r="AL1102" s="38">
        <v>1.8045112781976513</v>
      </c>
    </row>
    <row r="1103" spans="1:38" x14ac:dyDescent="0.15">
      <c r="A1103" t="str">
        <v>U1588D-11-1</v>
      </c>
      <c r="B1103">
        <v>84.5</v>
      </c>
      <c r="C1103" t="str">
        <v>U1588A-29-CC</v>
      </c>
      <c r="D1103" s="31">
        <v>247.67</v>
      </c>
      <c r="E1103" s="29">
        <v>12</v>
      </c>
      <c r="F1103" s="29">
        <v>19</v>
      </c>
      <c r="G1103" s="24">
        <v>247.79</v>
      </c>
      <c r="H1103" s="24">
        <v>247.85999999999999</v>
      </c>
      <c r="I1103" s="24">
        <v>247.79</v>
      </c>
      <c r="J1103" s="24">
        <v>247.86</v>
      </c>
      <c r="K1103" s="18">
        <v>0</v>
      </c>
      <c r="L1103" s="18">
        <v>2.8421709430404007E-14</v>
      </c>
      <c r="T1103" t="str">
        <v>U1588A-29</v>
      </c>
      <c r="U1103" s="24">
        <v>0.75471698113207542</v>
      </c>
      <c r="V1103" s="24">
        <v>0.75187969924812026</v>
      </c>
      <c r="W1103" s="29">
        <v>241.5</v>
      </c>
      <c r="X1103" s="24">
        <v>6.289999999999992</v>
      </c>
      <c r="Y1103" s="24">
        <v>6.3600000000000136</v>
      </c>
      <c r="Z1103" s="24">
        <v>246.24716981132076</v>
      </c>
      <c r="AA1103" s="24">
        <v>246.3</v>
      </c>
      <c r="AB1103" s="24">
        <v>246.22932330827066</v>
      </c>
      <c r="AC1103" s="24">
        <v>246.28195488721806</v>
      </c>
      <c r="AF1103" s="24">
        <v>9.7780000000000005</v>
      </c>
      <c r="AG1103" s="24">
        <v>256.02516981132078</v>
      </c>
      <c r="AH1103" s="24">
        <v>256.07800000000003</v>
      </c>
      <c r="AI1103" s="24">
        <v>256.00732330827066</v>
      </c>
      <c r="AJ1103" s="24">
        <v>256.05995488721805</v>
      </c>
      <c r="AK1103" s="38">
        <v>1.7846503050122919</v>
      </c>
      <c r="AL1103" s="38">
        <v>1.8045112781976513</v>
      </c>
    </row>
    <row r="1104" spans="1:38" x14ac:dyDescent="0.15">
      <c r="A1104" t="str">
        <v>U1588D-11-2</v>
      </c>
      <c r="B1104">
        <v>85.87</v>
      </c>
      <c r="C1104" t="str">
        <v>U1588A-29-CC</v>
      </c>
      <c r="D1104" s="31">
        <v>247.67</v>
      </c>
      <c r="E1104" s="29">
        <v>12</v>
      </c>
      <c r="F1104" s="29">
        <v>19</v>
      </c>
      <c r="G1104" s="24">
        <v>247.79</v>
      </c>
      <c r="H1104" s="24">
        <v>247.85999999999999</v>
      </c>
      <c r="I1104" s="24">
        <v>247.79</v>
      </c>
      <c r="J1104" s="24">
        <v>247.86</v>
      </c>
      <c r="K1104" s="18">
        <v>0</v>
      </c>
      <c r="L1104" s="18">
        <v>2.8421709430404007E-14</v>
      </c>
      <c r="T1104" t="str">
        <v>U1588A-29</v>
      </c>
      <c r="U1104" s="24">
        <v>0.75471698113207542</v>
      </c>
      <c r="V1104" s="24">
        <v>0.75187969924812026</v>
      </c>
      <c r="W1104" s="29">
        <v>241.5</v>
      </c>
      <c r="X1104" s="24">
        <v>6.289999999999992</v>
      </c>
      <c r="Y1104" s="24">
        <v>6.3600000000000136</v>
      </c>
      <c r="Z1104" s="24">
        <v>246.24716981132076</v>
      </c>
      <c r="AA1104" s="24">
        <v>246.3</v>
      </c>
      <c r="AB1104" s="24">
        <v>246.22932330827066</v>
      </c>
      <c r="AC1104" s="24">
        <v>246.28195488721806</v>
      </c>
      <c r="AF1104" s="24">
        <v>9.7780000000000005</v>
      </c>
      <c r="AG1104" s="24">
        <v>256.02516981132078</v>
      </c>
      <c r="AH1104" s="24">
        <v>256.07800000000003</v>
      </c>
      <c r="AI1104" s="24">
        <v>256.00732330827066</v>
      </c>
      <c r="AJ1104" s="24">
        <v>256.05995488721805</v>
      </c>
      <c r="AK1104" s="38">
        <v>1.7846503050122919</v>
      </c>
      <c r="AL1104" s="38">
        <v>1.8045112781976513</v>
      </c>
    </row>
    <row r="1105" spans="1:38" x14ac:dyDescent="0.15">
      <c r="A1105" t="str">
        <v>U1588D-11-3</v>
      </c>
      <c r="B1105">
        <v>87.21</v>
      </c>
      <c r="C1105" t="str">
        <v>U1588A-29-CC</v>
      </c>
      <c r="D1105" s="31">
        <v>247.67</v>
      </c>
      <c r="E1105" s="29">
        <v>12</v>
      </c>
      <c r="F1105" s="29">
        <v>19</v>
      </c>
      <c r="G1105" s="24">
        <v>247.79</v>
      </c>
      <c r="H1105" s="24">
        <v>247.85999999999999</v>
      </c>
      <c r="I1105" s="24">
        <v>247.79</v>
      </c>
      <c r="J1105" s="24">
        <v>247.86</v>
      </c>
      <c r="K1105" s="18">
        <v>0</v>
      </c>
      <c r="L1105" s="18">
        <v>2.8421709430404007E-14</v>
      </c>
      <c r="T1105" t="str">
        <v>U1588A-29</v>
      </c>
      <c r="U1105" s="24">
        <v>0.75471698113207542</v>
      </c>
      <c r="V1105" s="24">
        <v>0.75187969924812026</v>
      </c>
      <c r="W1105" s="29">
        <v>241.5</v>
      </c>
      <c r="X1105" s="24">
        <v>6.289999999999992</v>
      </c>
      <c r="Y1105" s="24">
        <v>6.3600000000000136</v>
      </c>
      <c r="Z1105" s="24">
        <v>246.24716981132076</v>
      </c>
      <c r="AA1105" s="24">
        <v>246.3</v>
      </c>
      <c r="AB1105" s="24">
        <v>246.22932330827066</v>
      </c>
      <c r="AC1105" s="24">
        <v>246.28195488721806</v>
      </c>
      <c r="AF1105" s="24">
        <v>9.7780000000000005</v>
      </c>
      <c r="AG1105" s="24">
        <v>256.02516981132078</v>
      </c>
      <c r="AH1105" s="24">
        <v>256.07800000000003</v>
      </c>
      <c r="AI1105" s="24">
        <v>256.00732330827066</v>
      </c>
      <c r="AJ1105" s="24">
        <v>256.05995488721805</v>
      </c>
      <c r="AK1105" s="38">
        <v>1.7846503050122919</v>
      </c>
      <c r="AL1105" s="38">
        <v>1.8045112781976513</v>
      </c>
    </row>
    <row r="1106" spans="1:38" x14ac:dyDescent="0.15">
      <c r="A1106" t="str">
        <v>U1588D-11-4</v>
      </c>
      <c r="B1106">
        <v>88.42</v>
      </c>
      <c r="C1106" t="str">
        <v>U1588A-29-CC</v>
      </c>
      <c r="D1106" s="31">
        <v>247.67</v>
      </c>
      <c r="E1106" s="29">
        <v>12</v>
      </c>
      <c r="F1106" s="29">
        <v>19</v>
      </c>
      <c r="G1106" s="24">
        <v>247.79</v>
      </c>
      <c r="H1106" s="24">
        <v>247.85999999999999</v>
      </c>
      <c r="I1106" s="24">
        <v>247.79</v>
      </c>
      <c r="J1106" s="24">
        <v>247.86</v>
      </c>
      <c r="K1106" s="18">
        <v>0</v>
      </c>
      <c r="L1106" s="18">
        <v>2.8421709430404007E-14</v>
      </c>
      <c r="T1106" t="str">
        <v>U1588A-29</v>
      </c>
      <c r="U1106" s="24">
        <v>0.75471698113207542</v>
      </c>
      <c r="V1106" s="24">
        <v>0.75187969924812026</v>
      </c>
      <c r="W1106" s="29">
        <v>241.5</v>
      </c>
      <c r="X1106" s="24">
        <v>6.289999999999992</v>
      </c>
      <c r="Y1106" s="24">
        <v>6.3600000000000136</v>
      </c>
      <c r="Z1106" s="24">
        <v>246.24716981132076</v>
      </c>
      <c r="AA1106" s="24">
        <v>246.3</v>
      </c>
      <c r="AB1106" s="24">
        <v>246.22932330827066</v>
      </c>
      <c r="AC1106" s="24">
        <v>246.28195488721806</v>
      </c>
      <c r="AF1106" s="24">
        <v>9.7780000000000005</v>
      </c>
      <c r="AG1106" s="24">
        <v>256.02516981132078</v>
      </c>
      <c r="AH1106" s="24">
        <v>256.07800000000003</v>
      </c>
      <c r="AI1106" s="24">
        <v>256.00732330827066</v>
      </c>
      <c r="AJ1106" s="24">
        <v>256.05995488721805</v>
      </c>
      <c r="AK1106" s="38">
        <v>1.7846503050122919</v>
      </c>
      <c r="AL1106" s="38">
        <v>1.8045112781976513</v>
      </c>
    </row>
    <row r="1107" spans="1:38" x14ac:dyDescent="0.15">
      <c r="A1107" t="str">
        <v>U1588D-11-5</v>
      </c>
      <c r="B1107">
        <v>89.68</v>
      </c>
      <c r="C1107" t="str">
        <v>U1588A-29-CC</v>
      </c>
      <c r="D1107" s="31">
        <v>247.67</v>
      </c>
      <c r="E1107" s="29">
        <v>12</v>
      </c>
      <c r="F1107" s="29">
        <v>19</v>
      </c>
      <c r="G1107" s="24">
        <v>247.79</v>
      </c>
      <c r="H1107" s="24">
        <v>247.85999999999999</v>
      </c>
      <c r="I1107" s="24">
        <v>247.79</v>
      </c>
      <c r="J1107" s="24">
        <v>247.86</v>
      </c>
      <c r="K1107" s="18">
        <v>0</v>
      </c>
      <c r="L1107" s="18">
        <v>2.8421709430404007E-14</v>
      </c>
      <c r="T1107" t="str">
        <v>U1588A-29</v>
      </c>
      <c r="U1107" s="24">
        <v>0.75471698113207542</v>
      </c>
      <c r="V1107" s="24">
        <v>0.75187969924812026</v>
      </c>
      <c r="W1107" s="29">
        <v>241.5</v>
      </c>
      <c r="X1107" s="24">
        <v>6.289999999999992</v>
      </c>
      <c r="Y1107" s="24">
        <v>6.3600000000000136</v>
      </c>
      <c r="Z1107" s="24">
        <v>246.24716981132076</v>
      </c>
      <c r="AA1107" s="24">
        <v>246.3</v>
      </c>
      <c r="AB1107" s="24">
        <v>246.22932330827066</v>
      </c>
      <c r="AC1107" s="24">
        <v>246.28195488721806</v>
      </c>
      <c r="AF1107" s="24">
        <v>9.7780000000000005</v>
      </c>
      <c r="AG1107" s="24">
        <v>256.02516981132078</v>
      </c>
      <c r="AH1107" s="24">
        <v>256.07800000000003</v>
      </c>
      <c r="AI1107" s="24">
        <v>256.00732330827066</v>
      </c>
      <c r="AJ1107" s="24">
        <v>256.05995488721805</v>
      </c>
      <c r="AK1107" s="38">
        <v>1.7846503050122919</v>
      </c>
      <c r="AL1107" s="38">
        <v>1.8045112781976513</v>
      </c>
    </row>
    <row r="1108" spans="1:38" x14ac:dyDescent="0.15">
      <c r="A1108" t="str">
        <v>U1588D-11-6</v>
      </c>
      <c r="B1108">
        <v>90.62</v>
      </c>
      <c r="C1108" t="str">
        <v>U1588A-29-CC</v>
      </c>
      <c r="D1108" s="31">
        <v>247.67</v>
      </c>
      <c r="E1108" s="29">
        <v>12</v>
      </c>
      <c r="F1108" s="29">
        <v>19</v>
      </c>
      <c r="G1108" s="24">
        <v>247.79</v>
      </c>
      <c r="H1108" s="24">
        <v>247.85999999999999</v>
      </c>
      <c r="I1108" s="24">
        <v>247.79</v>
      </c>
      <c r="J1108" s="24">
        <v>247.86</v>
      </c>
      <c r="K1108" s="18">
        <v>0</v>
      </c>
      <c r="L1108" s="18">
        <v>2.8421709430404007E-14</v>
      </c>
      <c r="T1108" t="str">
        <v>U1588A-29</v>
      </c>
      <c r="U1108" s="24">
        <v>0.75471698113207542</v>
      </c>
      <c r="V1108" s="24">
        <v>0.75187969924812026</v>
      </c>
      <c r="W1108" s="29">
        <v>241.5</v>
      </c>
      <c r="X1108" s="24">
        <v>6.289999999999992</v>
      </c>
      <c r="Y1108" s="24">
        <v>6.3600000000000136</v>
      </c>
      <c r="Z1108" s="24">
        <v>246.24716981132076</v>
      </c>
      <c r="AA1108" s="24">
        <v>246.3</v>
      </c>
      <c r="AB1108" s="24">
        <v>246.22932330827066</v>
      </c>
      <c r="AC1108" s="24">
        <v>246.28195488721806</v>
      </c>
      <c r="AF1108" s="24">
        <v>9.7780000000000005</v>
      </c>
      <c r="AG1108" s="24">
        <v>256.02516981132078</v>
      </c>
      <c r="AH1108" s="24">
        <v>256.07800000000003</v>
      </c>
      <c r="AI1108" s="24">
        <v>256.00732330827066</v>
      </c>
      <c r="AJ1108" s="24">
        <v>256.05995488721805</v>
      </c>
      <c r="AK1108" s="38">
        <v>1.7846503050122919</v>
      </c>
      <c r="AL1108" s="38">
        <v>1.8045112781976513</v>
      </c>
    </row>
    <row r="1109" spans="1:38" x14ac:dyDescent="0.15">
      <c r="A1109" t="str">
        <v>U1588D-11-CC</v>
      </c>
      <c r="B1109">
        <v>91.31</v>
      </c>
      <c r="C1109" t="str">
        <v>U1588A-29-CC</v>
      </c>
      <c r="D1109" s="31">
        <v>247.67</v>
      </c>
      <c r="E1109" s="29">
        <v>12</v>
      </c>
      <c r="F1109" s="29">
        <v>19</v>
      </c>
      <c r="G1109" s="24">
        <v>247.79</v>
      </c>
      <c r="H1109" s="24">
        <v>247.85999999999999</v>
      </c>
      <c r="I1109" s="24">
        <v>247.79</v>
      </c>
      <c r="J1109" s="24">
        <v>247.86</v>
      </c>
      <c r="K1109" s="18">
        <v>0</v>
      </c>
      <c r="L1109" s="18">
        <v>2.8421709430404007E-14</v>
      </c>
      <c r="T1109" t="str">
        <v>U1588A-29</v>
      </c>
      <c r="U1109" s="24">
        <v>0.75471698113207542</v>
      </c>
      <c r="V1109" s="24">
        <v>0.75187969924812026</v>
      </c>
      <c r="W1109" s="29">
        <v>241.5</v>
      </c>
      <c r="X1109" s="24">
        <v>6.289999999999992</v>
      </c>
      <c r="Y1109" s="24">
        <v>6.3600000000000136</v>
      </c>
      <c r="Z1109" s="24">
        <v>246.24716981132076</v>
      </c>
      <c r="AA1109" s="24">
        <v>246.3</v>
      </c>
      <c r="AB1109" s="24">
        <v>246.22932330827066</v>
      </c>
      <c r="AC1109" s="24">
        <v>246.28195488721806</v>
      </c>
      <c r="AF1109" s="24">
        <v>9.7780000000000005</v>
      </c>
      <c r="AG1109" s="24">
        <v>256.02516981132078</v>
      </c>
      <c r="AH1109" s="24">
        <v>256.07800000000003</v>
      </c>
      <c r="AI1109" s="24">
        <v>256.00732330827066</v>
      </c>
      <c r="AJ1109" s="24">
        <v>256.05995488721805</v>
      </c>
      <c r="AK1109" s="38">
        <v>1.7846503050122919</v>
      </c>
      <c r="AL1109" s="38">
        <v>1.8045112781976513</v>
      </c>
    </row>
    <row r="1110" spans="1:38" x14ac:dyDescent="0.15">
      <c r="A1110" t="str">
        <v>U1588D-12-1</v>
      </c>
      <c r="B1110">
        <v>90.5</v>
      </c>
      <c r="C1110" t="str">
        <v>U1588A-30-2</v>
      </c>
      <c r="D1110" s="31">
        <v>247.76</v>
      </c>
      <c r="E1110" s="29">
        <v>70</v>
      </c>
      <c r="F1110" s="29">
        <v>71</v>
      </c>
      <c r="G1110" s="24">
        <v>248.45999999999998</v>
      </c>
      <c r="H1110" s="24">
        <v>248.47</v>
      </c>
      <c r="I1110" s="24">
        <v>248.46</v>
      </c>
      <c r="J1110" s="24">
        <v>248.47</v>
      </c>
      <c r="K1110" s="18">
        <v>2.8421709430404007E-14</v>
      </c>
      <c r="L1110" s="18">
        <v>0</v>
      </c>
      <c r="T1110" t="str">
        <v>U1588A-30</v>
      </c>
      <c r="U1110" s="24">
        <v>0.74923547400611623</v>
      </c>
      <c r="V1110" s="24">
        <v>0.75187969924812026</v>
      </c>
      <c r="W1110" s="29">
        <v>246.3</v>
      </c>
      <c r="X1110" s="24">
        <v>2.1599999999999966</v>
      </c>
      <c r="Y1110" s="24">
        <v>2.1699999999999875</v>
      </c>
      <c r="Z1110" s="24">
        <v>247.91834862385323</v>
      </c>
      <c r="AA1110" s="24">
        <v>247.92584097859327</v>
      </c>
      <c r="AB1110" s="24">
        <v>247.92406015037594</v>
      </c>
      <c r="AC1110" s="24">
        <v>247.93157894736842</v>
      </c>
      <c r="AF1110" s="24">
        <v>9.9789999999999992</v>
      </c>
      <c r="AG1110" s="24">
        <v>257.89734862385325</v>
      </c>
      <c r="AH1110" s="24">
        <v>257.90484097859326</v>
      </c>
      <c r="AI1110" s="24">
        <v>257.90306015037595</v>
      </c>
      <c r="AJ1110" s="24">
        <v>257.91057894736844</v>
      </c>
      <c r="AK1110" s="38">
        <v>-0.57115265227025702</v>
      </c>
      <c r="AL1110" s="38">
        <v>-0.57379687751790698</v>
      </c>
    </row>
    <row r="1111" spans="1:38" x14ac:dyDescent="0.15">
      <c r="A1111" t="str">
        <v>U1588D-12-2</v>
      </c>
      <c r="B1111">
        <v>91.96</v>
      </c>
      <c r="C1111" t="str">
        <v>U1588A-30-2</v>
      </c>
      <c r="D1111" s="31">
        <v>247.76</v>
      </c>
      <c r="E1111" s="29">
        <v>70</v>
      </c>
      <c r="F1111" s="29">
        <v>70</v>
      </c>
      <c r="G1111" s="24">
        <v>248.45999999999998</v>
      </c>
      <c r="H1111" s="24">
        <v>248.45999999999998</v>
      </c>
      <c r="I1111" s="24">
        <v>248.46</v>
      </c>
      <c r="J1111" s="24">
        <v>248.46</v>
      </c>
      <c r="K1111" s="18">
        <v>2.8421709430404007E-14</v>
      </c>
      <c r="L1111" s="18">
        <v>2.8421709430404007E-14</v>
      </c>
      <c r="T1111" t="str">
        <v>U1588A-30</v>
      </c>
      <c r="U1111" s="24">
        <v>0.74923547400611623</v>
      </c>
      <c r="V1111" s="24">
        <v>0.75187969924812026</v>
      </c>
      <c r="W1111" s="29">
        <v>246.3</v>
      </c>
      <c r="X1111" s="24">
        <v>2.1599999999999966</v>
      </c>
      <c r="Y1111" s="24">
        <v>2.1599999999999966</v>
      </c>
      <c r="Z1111" s="24">
        <v>247.91834862385323</v>
      </c>
      <c r="AA1111" s="24">
        <v>247.91834862385323</v>
      </c>
      <c r="AB1111" s="24">
        <v>247.92406015037594</v>
      </c>
      <c r="AC1111" s="24">
        <v>247.92406015037594</v>
      </c>
      <c r="AF1111" s="24">
        <v>9.9789999999999992</v>
      </c>
      <c r="AG1111" s="24">
        <v>257.89734862385325</v>
      </c>
      <c r="AH1111" s="24">
        <v>257.89734862385325</v>
      </c>
      <c r="AI1111" s="24">
        <v>257.90306015037595</v>
      </c>
      <c r="AJ1111" s="24">
        <v>257.90306015037595</v>
      </c>
      <c r="AK1111" s="38">
        <v>-0.57115265227025702</v>
      </c>
      <c r="AL1111" s="38">
        <v>-0.57115265227025702</v>
      </c>
    </row>
    <row r="1112" spans="1:38" x14ac:dyDescent="0.15">
      <c r="A1112" t="str">
        <v>U1588D-12-3</v>
      </c>
      <c r="B1112">
        <v>93.42</v>
      </c>
      <c r="C1112" t="str">
        <v>U1588A-30-2</v>
      </c>
      <c r="D1112" s="31">
        <v>247.76</v>
      </c>
      <c r="E1112" s="29">
        <v>70</v>
      </c>
      <c r="F1112" s="29">
        <v>71</v>
      </c>
      <c r="G1112" s="24">
        <v>248.45999999999998</v>
      </c>
      <c r="H1112" s="24">
        <v>248.47</v>
      </c>
      <c r="I1112" s="24">
        <v>248.46</v>
      </c>
      <c r="J1112" s="24">
        <v>248.47</v>
      </c>
      <c r="K1112" s="18">
        <v>2.8421709430404007E-14</v>
      </c>
      <c r="L1112" s="18">
        <v>0</v>
      </c>
      <c r="T1112" t="str">
        <v>U1588A-30</v>
      </c>
      <c r="U1112" s="24">
        <v>0.74923547400611623</v>
      </c>
      <c r="V1112" s="24">
        <v>0.75187969924812026</v>
      </c>
      <c r="W1112" s="29">
        <v>246.3</v>
      </c>
      <c r="X1112" s="24">
        <v>2.1599999999999966</v>
      </c>
      <c r="Y1112" s="24">
        <v>2.1699999999999875</v>
      </c>
      <c r="Z1112" s="24">
        <v>247.91834862385323</v>
      </c>
      <c r="AA1112" s="24">
        <v>247.92584097859327</v>
      </c>
      <c r="AB1112" s="24">
        <v>247.92406015037594</v>
      </c>
      <c r="AC1112" s="24">
        <v>247.93157894736842</v>
      </c>
      <c r="AF1112" s="24">
        <v>9.9789999999999992</v>
      </c>
      <c r="AG1112" s="24">
        <v>257.89734862385325</v>
      </c>
      <c r="AH1112" s="24">
        <v>257.90484097859326</v>
      </c>
      <c r="AI1112" s="24">
        <v>257.90306015037595</v>
      </c>
      <c r="AJ1112" s="24">
        <v>257.91057894736844</v>
      </c>
      <c r="AK1112" s="38">
        <v>-0.57115265227025702</v>
      </c>
      <c r="AL1112" s="38">
        <v>-0.57379687751790698</v>
      </c>
    </row>
    <row r="1113" spans="1:38" x14ac:dyDescent="0.15">
      <c r="A1113" t="str">
        <v>U1588D-12-4</v>
      </c>
      <c r="B1113">
        <v>94.88</v>
      </c>
      <c r="C1113" t="str">
        <v>U1588A-30-2</v>
      </c>
      <c r="D1113" s="31">
        <v>247.76</v>
      </c>
      <c r="E1113" s="29">
        <v>75</v>
      </c>
      <c r="F1113" s="29">
        <v>75</v>
      </c>
      <c r="G1113" s="24">
        <v>248.51</v>
      </c>
      <c r="H1113" s="24">
        <v>248.51</v>
      </c>
      <c r="I1113" s="24">
        <v>248.51</v>
      </c>
      <c r="J1113" s="24">
        <v>248.51</v>
      </c>
      <c r="K1113" s="18">
        <v>0</v>
      </c>
      <c r="L1113" s="18">
        <v>0</v>
      </c>
      <c r="T1113" t="str">
        <v>U1588A-30</v>
      </c>
      <c r="U1113" s="24">
        <v>0.74923547400611623</v>
      </c>
      <c r="V1113" s="24">
        <v>0.75187969924812026</v>
      </c>
      <c r="W1113" s="29">
        <v>246.3</v>
      </c>
      <c r="X1113" s="24">
        <v>2.2099999999999795</v>
      </c>
      <c r="Y1113" s="24">
        <v>2.2099999999999795</v>
      </c>
      <c r="Z1113" s="24">
        <v>247.95581039755351</v>
      </c>
      <c r="AA1113" s="24">
        <v>247.95581039755351</v>
      </c>
      <c r="AB1113" s="24">
        <v>247.96165413533834</v>
      </c>
      <c r="AC1113" s="24">
        <v>247.96165413533834</v>
      </c>
      <c r="AF1113" s="24">
        <v>9.9789999999999992</v>
      </c>
      <c r="AG1113" s="24">
        <v>257.93481039755352</v>
      </c>
      <c r="AH1113" s="24">
        <v>257.93481039755352</v>
      </c>
      <c r="AI1113" s="24">
        <v>257.94065413533832</v>
      </c>
      <c r="AJ1113" s="24">
        <v>257.94065413533832</v>
      </c>
      <c r="AK1113" s="38">
        <v>-0.58437377848008509</v>
      </c>
      <c r="AL1113" s="38">
        <v>-0.58437377848008509</v>
      </c>
    </row>
    <row r="1114" spans="1:38" x14ac:dyDescent="0.15">
      <c r="A1114" t="str">
        <v>U1588D-12-5</v>
      </c>
      <c r="B1114">
        <v>96.33</v>
      </c>
      <c r="C1114" t="str">
        <v>U1588A-30-3</v>
      </c>
      <c r="D1114" s="31">
        <v>249.22</v>
      </c>
      <c r="E1114" s="29">
        <v>64.5</v>
      </c>
      <c r="F1114" s="29">
        <v>66.5</v>
      </c>
      <c r="G1114" s="24">
        <v>249.86500000000001</v>
      </c>
      <c r="H1114" s="24">
        <v>249.88499999999999</v>
      </c>
      <c r="I1114" s="24">
        <v>249.86500000000001</v>
      </c>
      <c r="J1114" s="24">
        <v>249.88499999999999</v>
      </c>
      <c r="K1114" s="18">
        <v>0</v>
      </c>
      <c r="L1114" s="18">
        <v>0</v>
      </c>
      <c r="T1114" t="str">
        <v>U1588A-30</v>
      </c>
      <c r="U1114" s="24">
        <v>0.74923547400611623</v>
      </c>
      <c r="V1114" s="24">
        <v>0.75187969924812026</v>
      </c>
      <c r="W1114" s="29">
        <v>246.3</v>
      </c>
      <c r="X1114" s="24">
        <v>3.5649999999999977</v>
      </c>
      <c r="Y1114" s="24">
        <v>3.5849999999999795</v>
      </c>
      <c r="Z1114" s="24">
        <v>248.97102446483183</v>
      </c>
      <c r="AA1114" s="24">
        <v>248.98600917431193</v>
      </c>
      <c r="AB1114" s="24">
        <v>248.98045112781955</v>
      </c>
      <c r="AC1114" s="24">
        <v>248.99548872180452</v>
      </c>
      <c r="AF1114" s="24">
        <v>9.9789999999999992</v>
      </c>
      <c r="AG1114" s="24">
        <v>258.95002446483181</v>
      </c>
      <c r="AH1114" s="24">
        <v>258.96500917431194</v>
      </c>
      <c r="AI1114" s="24">
        <v>258.95945112781953</v>
      </c>
      <c r="AJ1114" s="24">
        <v>258.97448872180451</v>
      </c>
      <c r="AK1114" s="38">
        <v>-0.94266629877211017</v>
      </c>
      <c r="AL1114" s="38">
        <v>-0.9479547492560414</v>
      </c>
    </row>
    <row r="1115" spans="1:38" x14ac:dyDescent="0.15">
      <c r="A1115" t="str">
        <v>U1588D-12-CC</v>
      </c>
      <c r="B1115">
        <v>97.12</v>
      </c>
      <c r="C1115" t="str">
        <v>U1588A-30-3</v>
      </c>
      <c r="D1115" s="31">
        <v>249.22</v>
      </c>
      <c r="E1115" s="29">
        <v>75</v>
      </c>
      <c r="F1115" s="29">
        <v>75</v>
      </c>
      <c r="G1115" s="24">
        <v>249.97</v>
      </c>
      <c r="H1115" s="24">
        <v>249.97</v>
      </c>
      <c r="I1115" s="24">
        <v>249.97</v>
      </c>
      <c r="J1115" s="24">
        <v>249.97</v>
      </c>
      <c r="K1115" s="18">
        <v>0</v>
      </c>
      <c r="L1115" s="18">
        <v>0</v>
      </c>
      <c r="T1115" t="str">
        <v>U1588A-30</v>
      </c>
      <c r="U1115" s="24">
        <v>0.74923547400611623</v>
      </c>
      <c r="V1115" s="24">
        <v>0.75187969924812026</v>
      </c>
      <c r="W1115" s="29">
        <v>246.3</v>
      </c>
      <c r="X1115" s="24">
        <v>3.6699999999999875</v>
      </c>
      <c r="Y1115" s="24">
        <v>3.6699999999999875</v>
      </c>
      <c r="Z1115" s="24">
        <v>249.04969418960246</v>
      </c>
      <c r="AA1115" s="24">
        <v>249.04969418960246</v>
      </c>
      <c r="AB1115" s="24">
        <v>249.05939849624059</v>
      </c>
      <c r="AC1115" s="24">
        <v>249.05939849624059</v>
      </c>
      <c r="AF1115" s="24">
        <v>9.9789999999999992</v>
      </c>
      <c r="AG1115" s="24">
        <v>259.02869418960245</v>
      </c>
      <c r="AH1115" s="24">
        <v>259.02869418960245</v>
      </c>
      <c r="AI1115" s="24">
        <v>259.03839849624057</v>
      </c>
      <c r="AJ1115" s="24">
        <v>259.03839849624057</v>
      </c>
      <c r="AK1115" s="38">
        <v>-0.97043066381274912</v>
      </c>
      <c r="AL1115" s="38">
        <v>-0.97043066381274912</v>
      </c>
    </row>
    <row r="1116" spans="1:38" x14ac:dyDescent="0.15">
      <c r="A1116" t="str">
        <v>U1588D-13-1</v>
      </c>
      <c r="B1116">
        <v>95.3</v>
      </c>
      <c r="C1116" t="str">
        <v>U1588A-30-4</v>
      </c>
      <c r="D1116" s="31">
        <v>250.67</v>
      </c>
      <c r="E1116" s="29">
        <v>75</v>
      </c>
      <c r="F1116" s="29">
        <v>77</v>
      </c>
      <c r="G1116" s="24">
        <v>251.42</v>
      </c>
      <c r="H1116" s="24">
        <v>251.44</v>
      </c>
      <c r="I1116" s="24">
        <v>251.42</v>
      </c>
      <c r="J1116" s="24">
        <v>251.44</v>
      </c>
      <c r="K1116" s="18">
        <v>0</v>
      </c>
      <c r="L1116" s="18">
        <v>0</v>
      </c>
      <c r="T1116" t="str">
        <v>U1588A-30</v>
      </c>
      <c r="U1116" s="24">
        <v>0.74923547400611623</v>
      </c>
      <c r="V1116" s="24">
        <v>0.75187969924812026</v>
      </c>
      <c r="W1116" s="29">
        <v>246.3</v>
      </c>
      <c r="X1116" s="24">
        <v>5.1199999999999761</v>
      </c>
      <c r="Y1116" s="24">
        <v>5.1399999999999864</v>
      </c>
      <c r="Z1116" s="24">
        <v>250.1360856269113</v>
      </c>
      <c r="AA1116" s="24">
        <v>250.15107033639143</v>
      </c>
      <c r="AB1116" s="24">
        <v>250.14962406015036</v>
      </c>
      <c r="AC1116" s="24">
        <v>250.16466165413533</v>
      </c>
      <c r="AF1116" s="24">
        <v>9.9789999999999992</v>
      </c>
      <c r="AG1116" s="24">
        <v>260.11508562691131</v>
      </c>
      <c r="AH1116" s="24">
        <v>260.13007033639144</v>
      </c>
      <c r="AI1116" s="24">
        <v>260.12862406015034</v>
      </c>
      <c r="AJ1116" s="24">
        <v>260.14366165413531</v>
      </c>
      <c r="AK1116" s="38">
        <v>-1.3538433239034475</v>
      </c>
      <c r="AL1116" s="38">
        <v>-1.3591317743873788</v>
      </c>
    </row>
    <row r="1117" spans="1:38" x14ac:dyDescent="0.15">
      <c r="A1117" t="str">
        <v>U1588D-13-2</v>
      </c>
      <c r="B1117">
        <v>96.8</v>
      </c>
      <c r="C1117" t="str">
        <v>U1588A-30-4</v>
      </c>
      <c r="D1117" s="31">
        <v>250.67</v>
      </c>
      <c r="E1117" s="29">
        <v>83</v>
      </c>
      <c r="F1117" s="29">
        <v>83</v>
      </c>
      <c r="G1117" s="24">
        <v>251.5</v>
      </c>
      <c r="H1117" s="24">
        <v>251.5</v>
      </c>
      <c r="I1117" s="24">
        <v>251.5</v>
      </c>
      <c r="J1117" s="24">
        <v>251.5</v>
      </c>
      <c r="K1117" s="18">
        <v>0</v>
      </c>
      <c r="L1117" s="18">
        <v>0</v>
      </c>
      <c r="T1117" t="str">
        <v>U1588A-30</v>
      </c>
      <c r="U1117" s="24">
        <v>0.74923547400611623</v>
      </c>
      <c r="V1117" s="24">
        <v>0.75187969924812026</v>
      </c>
      <c r="W1117" s="29">
        <v>246.3</v>
      </c>
      <c r="X1117" s="24">
        <v>5.1999999999999886</v>
      </c>
      <c r="Y1117" s="24">
        <v>5.1999999999999886</v>
      </c>
      <c r="Z1117" s="24">
        <v>250.19602446483179</v>
      </c>
      <c r="AA1117" s="24">
        <v>250.19602446483179</v>
      </c>
      <c r="AB1117" s="24">
        <v>250.20977443609024</v>
      </c>
      <c r="AC1117" s="24">
        <v>250.20977443609024</v>
      </c>
      <c r="AF1117" s="24">
        <v>9.9789999999999992</v>
      </c>
      <c r="AG1117" s="24">
        <v>260.17502446483178</v>
      </c>
      <c r="AH1117" s="24">
        <v>260.17502446483178</v>
      </c>
      <c r="AI1117" s="24">
        <v>260.18877443609023</v>
      </c>
      <c r="AJ1117" s="24">
        <v>260.18877443609023</v>
      </c>
      <c r="AK1117" s="38">
        <v>-1.3749971258448568</v>
      </c>
      <c r="AL1117" s="38">
        <v>-1.3749971258448568</v>
      </c>
    </row>
    <row r="1118" spans="1:38" x14ac:dyDescent="0.15">
      <c r="A1118" t="str">
        <v>U1588D-13-3</v>
      </c>
      <c r="B1118">
        <v>98.3</v>
      </c>
      <c r="C1118" t="str">
        <v>U1588A-31-1</v>
      </c>
      <c r="D1118" s="31">
        <v>251.2</v>
      </c>
      <c r="E1118" s="29">
        <v>75</v>
      </c>
      <c r="F1118" s="29">
        <v>75</v>
      </c>
      <c r="G1118" s="24">
        <v>251.95</v>
      </c>
      <c r="H1118" s="24">
        <v>251.95</v>
      </c>
      <c r="I1118" s="24">
        <v>251.95</v>
      </c>
      <c r="J1118" s="24">
        <v>251.95</v>
      </c>
      <c r="K1118" s="18">
        <v>0</v>
      </c>
      <c r="L1118" s="18">
        <v>0</v>
      </c>
      <c r="T1118" t="str">
        <v>U1588A-31</v>
      </c>
      <c r="U1118" s="24">
        <v>0.84063047285464099</v>
      </c>
      <c r="V1118" s="24">
        <v>0.84033613445378152</v>
      </c>
      <c r="W1118" s="29">
        <v>251.2</v>
      </c>
      <c r="X1118" s="24">
        <v>0.75</v>
      </c>
      <c r="Y1118" s="24">
        <v>0.75</v>
      </c>
      <c r="Z1118" s="24">
        <v>251.83047285464096</v>
      </c>
      <c r="AA1118" s="24">
        <v>251.83047285464096</v>
      </c>
      <c r="AB1118" s="24">
        <v>251.83025210084031</v>
      </c>
      <c r="AC1118" s="24">
        <v>251.83025210084031</v>
      </c>
      <c r="AF1118" s="24">
        <v>10.332000000000001</v>
      </c>
      <c r="AG1118" s="24">
        <v>262.16247285464095</v>
      </c>
      <c r="AH1118" s="24">
        <v>262.16247285464095</v>
      </c>
      <c r="AI1118" s="24">
        <v>262.16225210084031</v>
      </c>
      <c r="AJ1118" s="24">
        <v>262.16225210084031</v>
      </c>
      <c r="AK1118" s="38">
        <v>2.2075380064734418E-2</v>
      </c>
      <c r="AL1118" s="38">
        <v>2.2075380064734418E-2</v>
      </c>
    </row>
    <row r="1119" spans="1:38" x14ac:dyDescent="0.15">
      <c r="A1119" t="str">
        <v>U1588D-13-4</v>
      </c>
      <c r="B1119">
        <v>99.8</v>
      </c>
      <c r="C1119" t="str">
        <v>U1588A-30-4</v>
      </c>
      <c r="D1119" s="31">
        <v>250.67</v>
      </c>
      <c r="E1119" s="29">
        <v>136</v>
      </c>
      <c r="F1119" s="29">
        <v>146</v>
      </c>
      <c r="G1119" s="24">
        <v>252.03</v>
      </c>
      <c r="H1119" s="24">
        <v>252.13</v>
      </c>
      <c r="I1119" s="24">
        <v>252.03</v>
      </c>
      <c r="J1119" s="24">
        <v>252.08</v>
      </c>
      <c r="K1119" s="18">
        <v>0</v>
      </c>
      <c r="L1119" s="18">
        <v>-4.9999999999982947E-2</v>
      </c>
      <c r="T1119" t="str">
        <v>U1588A-30</v>
      </c>
      <c r="U1119" s="24">
        <v>0.74923547400611623</v>
      </c>
      <c r="V1119" s="24">
        <v>0.75187969924812026</v>
      </c>
      <c r="W1119" s="29">
        <v>246.3</v>
      </c>
      <c r="X1119" s="24">
        <v>5.7299999999999898</v>
      </c>
      <c r="Y1119" s="24">
        <v>5.7800000000000011</v>
      </c>
      <c r="Z1119" s="24">
        <v>250.59311926605506</v>
      </c>
      <c r="AA1119" s="24">
        <v>250.63058103975536</v>
      </c>
      <c r="AB1119" s="24">
        <v>250.60827067669175</v>
      </c>
      <c r="AC1119" s="24">
        <v>250.64586466165414</v>
      </c>
      <c r="AF1119" s="24">
        <v>9.9789999999999992</v>
      </c>
      <c r="AG1119" s="24">
        <v>260.57211926605504</v>
      </c>
      <c r="AH1119" s="24">
        <v>260.60958103975537</v>
      </c>
      <c r="AI1119" s="24">
        <v>260.58727067669173</v>
      </c>
      <c r="AJ1119" s="24">
        <v>260.62486466165416</v>
      </c>
      <c r="AK1119" s="38">
        <v>-1.5151410636690343</v>
      </c>
      <c r="AL1119" s="38">
        <v>-1.5283621898788624</v>
      </c>
    </row>
    <row r="1120" spans="1:38" x14ac:dyDescent="0.15">
      <c r="A1120" t="str">
        <v>U1588D-13-5</v>
      </c>
      <c r="B1120">
        <v>101.3</v>
      </c>
      <c r="C1120" t="str">
        <v>U1588A-30-4</v>
      </c>
      <c r="D1120" s="31">
        <v>250.67</v>
      </c>
      <c r="E1120" s="29">
        <v>136</v>
      </c>
      <c r="F1120" s="29">
        <v>146</v>
      </c>
      <c r="G1120" s="24">
        <v>252.03</v>
      </c>
      <c r="H1120" s="24">
        <v>252.13</v>
      </c>
      <c r="I1120" s="24">
        <v>252.03</v>
      </c>
      <c r="J1120" s="24">
        <v>252.08</v>
      </c>
      <c r="K1120" s="18">
        <v>0</v>
      </c>
      <c r="L1120" s="18">
        <v>-4.9999999999982947E-2</v>
      </c>
      <c r="T1120" t="str">
        <v>U1588A-30</v>
      </c>
      <c r="U1120" s="24">
        <v>0.74923547400611623</v>
      </c>
      <c r="V1120" s="24">
        <v>0.75187969924812026</v>
      </c>
      <c r="W1120" s="29">
        <v>246.3</v>
      </c>
      <c r="X1120" s="24">
        <v>5.7299999999999898</v>
      </c>
      <c r="Y1120" s="24">
        <v>5.7800000000000011</v>
      </c>
      <c r="Z1120" s="24">
        <v>250.59311926605506</v>
      </c>
      <c r="AA1120" s="24">
        <v>250.63058103975536</v>
      </c>
      <c r="AB1120" s="24">
        <v>250.60827067669175</v>
      </c>
      <c r="AC1120" s="24">
        <v>250.64586466165414</v>
      </c>
      <c r="AF1120" s="24">
        <v>9.9789999999999992</v>
      </c>
      <c r="AG1120" s="24">
        <v>260.57211926605504</v>
      </c>
      <c r="AH1120" s="24">
        <v>260.60958103975537</v>
      </c>
      <c r="AI1120" s="24">
        <v>260.58727067669173</v>
      </c>
      <c r="AJ1120" s="24">
        <v>260.62486466165416</v>
      </c>
      <c r="AK1120" s="38">
        <v>-1.5151410636690343</v>
      </c>
      <c r="AL1120" s="38">
        <v>-1.5283621898788624</v>
      </c>
    </row>
    <row r="1121" spans="1:38" x14ac:dyDescent="0.15">
      <c r="A1121" t="str">
        <v>U1588D-13-CC</v>
      </c>
      <c r="B1121">
        <v>102.48</v>
      </c>
      <c r="C1121" t="str">
        <v>U1588A-30-4</v>
      </c>
      <c r="D1121" s="31">
        <v>250.67</v>
      </c>
      <c r="E1121" s="29">
        <v>136</v>
      </c>
      <c r="F1121" s="29">
        <v>146</v>
      </c>
      <c r="G1121" s="24">
        <v>252.03</v>
      </c>
      <c r="H1121" s="24">
        <v>252.13</v>
      </c>
      <c r="I1121" s="24">
        <v>252.03</v>
      </c>
      <c r="J1121" s="24">
        <v>252.08</v>
      </c>
      <c r="K1121" s="18">
        <v>0</v>
      </c>
      <c r="L1121" s="18">
        <v>-4.9999999999982947E-2</v>
      </c>
      <c r="T1121" t="str">
        <v>U1588A-30</v>
      </c>
      <c r="U1121" s="24">
        <v>0.74923547400611623</v>
      </c>
      <c r="V1121" s="24">
        <v>0.75187969924812026</v>
      </c>
      <c r="W1121" s="29">
        <v>246.3</v>
      </c>
      <c r="X1121" s="24">
        <v>5.7299999999999898</v>
      </c>
      <c r="Y1121" s="24">
        <v>5.7800000000000011</v>
      </c>
      <c r="Z1121" s="24">
        <v>250.59311926605506</v>
      </c>
      <c r="AA1121" s="24">
        <v>250.63058103975536</v>
      </c>
      <c r="AB1121" s="24">
        <v>250.60827067669175</v>
      </c>
      <c r="AC1121" s="24">
        <v>250.64586466165414</v>
      </c>
      <c r="AF1121" s="24">
        <v>9.9789999999999992</v>
      </c>
      <c r="AG1121" s="24">
        <v>260.57211926605504</v>
      </c>
      <c r="AH1121" s="24">
        <v>260.60958103975537</v>
      </c>
      <c r="AI1121" s="24">
        <v>260.58727067669173</v>
      </c>
      <c r="AJ1121" s="24">
        <v>260.62486466165416</v>
      </c>
      <c r="AK1121" s="38">
        <v>-1.5151410636690343</v>
      </c>
      <c r="AL1121" s="38">
        <v>-1.5283621898788624</v>
      </c>
    </row>
    <row r="1122" spans="1:38" x14ac:dyDescent="0.15">
      <c r="A1122" t="str">
        <v>U1588D-14-1</v>
      </c>
      <c r="B1122">
        <v>100.2</v>
      </c>
      <c r="C1122" t="str">
        <v>U1588A-30-4</v>
      </c>
      <c r="D1122" s="31">
        <v>250.67</v>
      </c>
      <c r="E1122" s="29">
        <v>136</v>
      </c>
      <c r="F1122" s="29">
        <v>146</v>
      </c>
      <c r="G1122" s="24">
        <v>252.03</v>
      </c>
      <c r="H1122" s="24">
        <v>252.13</v>
      </c>
      <c r="I1122" s="24">
        <v>252.03</v>
      </c>
      <c r="J1122" s="24">
        <v>252.08</v>
      </c>
      <c r="K1122" s="18">
        <v>0</v>
      </c>
      <c r="L1122" s="18">
        <v>-4.9999999999982947E-2</v>
      </c>
      <c r="T1122" t="str">
        <v>U1588A-30</v>
      </c>
      <c r="U1122" s="24">
        <v>0.74923547400611623</v>
      </c>
      <c r="V1122" s="24">
        <v>0.75187969924812026</v>
      </c>
      <c r="W1122" s="29">
        <v>246.3</v>
      </c>
      <c r="X1122" s="24">
        <v>5.7299999999999898</v>
      </c>
      <c r="Y1122" s="24">
        <v>5.7800000000000011</v>
      </c>
      <c r="Z1122" s="24">
        <v>250.59311926605506</v>
      </c>
      <c r="AA1122" s="24">
        <v>250.63058103975536</v>
      </c>
      <c r="AB1122" s="24">
        <v>250.60827067669175</v>
      </c>
      <c r="AC1122" s="24">
        <v>250.64586466165414</v>
      </c>
      <c r="AF1122" s="24">
        <v>9.9789999999999992</v>
      </c>
      <c r="AG1122" s="24">
        <v>260.57211926605504</v>
      </c>
      <c r="AH1122" s="24">
        <v>260.60958103975537</v>
      </c>
      <c r="AI1122" s="24">
        <v>260.58727067669173</v>
      </c>
      <c r="AJ1122" s="24">
        <v>260.62486466165416</v>
      </c>
      <c r="AK1122" s="38">
        <v>-1.5151410636690343</v>
      </c>
      <c r="AL1122" s="38">
        <v>-1.5283621898788624</v>
      </c>
    </row>
    <row r="1123" spans="1:38" x14ac:dyDescent="0.15">
      <c r="A1123" t="str">
        <v>U1588D-14-2</v>
      </c>
      <c r="B1123">
        <v>101.7</v>
      </c>
      <c r="C1123" t="str">
        <v>U1588A-30-4</v>
      </c>
      <c r="D1123" s="31">
        <v>250.67</v>
      </c>
      <c r="E1123" s="29">
        <v>136</v>
      </c>
      <c r="F1123" s="29">
        <v>146</v>
      </c>
      <c r="G1123" s="24">
        <v>252.03</v>
      </c>
      <c r="H1123" s="24">
        <v>252.13</v>
      </c>
      <c r="I1123" s="24">
        <v>252.03</v>
      </c>
      <c r="J1123" s="24">
        <v>252.08</v>
      </c>
      <c r="K1123" s="18">
        <v>0</v>
      </c>
      <c r="L1123" s="18">
        <v>-4.9999999999982947E-2</v>
      </c>
      <c r="T1123" t="str">
        <v>U1588A-30</v>
      </c>
      <c r="U1123" s="24">
        <v>0.74923547400611623</v>
      </c>
      <c r="V1123" s="24">
        <v>0.75187969924812026</v>
      </c>
      <c r="W1123" s="29">
        <v>246.3</v>
      </c>
      <c r="X1123" s="24">
        <v>5.7299999999999898</v>
      </c>
      <c r="Y1123" s="24">
        <v>5.7800000000000011</v>
      </c>
      <c r="Z1123" s="24">
        <v>250.59311926605506</v>
      </c>
      <c r="AA1123" s="24">
        <v>250.63058103975536</v>
      </c>
      <c r="AB1123" s="24">
        <v>250.60827067669175</v>
      </c>
      <c r="AC1123" s="24">
        <v>250.64586466165414</v>
      </c>
      <c r="AF1123" s="24">
        <v>9.9789999999999992</v>
      </c>
      <c r="AG1123" s="24">
        <v>260.57211926605504</v>
      </c>
      <c r="AH1123" s="24">
        <v>260.60958103975537</v>
      </c>
      <c r="AI1123" s="24">
        <v>260.58727067669173</v>
      </c>
      <c r="AJ1123" s="24">
        <v>260.62486466165416</v>
      </c>
      <c r="AK1123" s="38">
        <v>-1.5151410636690343</v>
      </c>
      <c r="AL1123" s="38">
        <v>-1.5283621898788624</v>
      </c>
    </row>
    <row r="1124" spans="1:38" x14ac:dyDescent="0.15">
      <c r="A1124" t="str">
        <v>U1588D-14-3</v>
      </c>
      <c r="B1124">
        <v>103.19</v>
      </c>
      <c r="C1124" t="str">
        <v>U1588A-30-4</v>
      </c>
      <c r="D1124" s="31">
        <v>250.67</v>
      </c>
      <c r="E1124" s="29">
        <v>136</v>
      </c>
      <c r="F1124" s="29">
        <v>146</v>
      </c>
      <c r="G1124" s="24">
        <v>252.03</v>
      </c>
      <c r="H1124" s="24">
        <v>252.13</v>
      </c>
      <c r="I1124" s="24">
        <v>252.03</v>
      </c>
      <c r="J1124" s="24">
        <v>252.13</v>
      </c>
      <c r="K1124" s="18">
        <v>0</v>
      </c>
      <c r="L1124" s="18">
        <v>0</v>
      </c>
      <c r="T1124" t="str">
        <v>U1588A-30</v>
      </c>
      <c r="U1124" s="24">
        <v>0.74923547400611623</v>
      </c>
      <c r="V1124" s="24">
        <v>0.75187969924812026</v>
      </c>
      <c r="W1124" s="29">
        <v>246.3</v>
      </c>
      <c r="X1124" s="24">
        <v>5.7299999999999898</v>
      </c>
      <c r="Y1124" s="24">
        <v>5.8299999999999841</v>
      </c>
      <c r="Z1124" s="24">
        <v>250.59311926605506</v>
      </c>
      <c r="AA1124" s="24">
        <v>250.66804281345566</v>
      </c>
      <c r="AB1124" s="24">
        <v>250.60827067669175</v>
      </c>
      <c r="AC1124" s="24">
        <v>250.68345864661654</v>
      </c>
      <c r="AF1124" s="24">
        <v>9.9789999999999992</v>
      </c>
      <c r="AG1124" s="24">
        <v>260.57211926605504</v>
      </c>
      <c r="AH1124" s="24">
        <v>260.64704281345564</v>
      </c>
      <c r="AI1124" s="24">
        <v>260.58727067669173</v>
      </c>
      <c r="AJ1124" s="24">
        <v>260.66245864661653</v>
      </c>
      <c r="AK1124" s="38">
        <v>-1.5151410636690343</v>
      </c>
      <c r="AL1124" s="38">
        <v>-1.5415833160886905</v>
      </c>
    </row>
    <row r="1125" spans="1:38" x14ac:dyDescent="0.15">
      <c r="A1125" t="str">
        <v>U1588D-14-4</v>
      </c>
      <c r="B1125">
        <v>104.69</v>
      </c>
      <c r="C1125" t="str">
        <v>U1588A-30-4</v>
      </c>
      <c r="D1125" s="31">
        <v>250.67</v>
      </c>
      <c r="E1125" s="29">
        <v>136</v>
      </c>
      <c r="F1125" s="29">
        <v>146</v>
      </c>
      <c r="G1125" s="24">
        <v>252.03</v>
      </c>
      <c r="H1125" s="24">
        <v>252.13</v>
      </c>
      <c r="I1125" s="24">
        <v>252.03</v>
      </c>
      <c r="J1125" s="24">
        <v>252.08</v>
      </c>
      <c r="K1125" s="18">
        <v>0</v>
      </c>
      <c r="L1125" s="18">
        <v>-4.9999999999982947E-2</v>
      </c>
      <c r="T1125" t="str">
        <v>U1588A-30</v>
      </c>
      <c r="U1125" s="24">
        <v>0.74923547400611623</v>
      </c>
      <c r="V1125" s="24">
        <v>0.75187969924812026</v>
      </c>
      <c r="W1125" s="29">
        <v>246.3</v>
      </c>
      <c r="X1125" s="24">
        <v>5.7299999999999898</v>
      </c>
      <c r="Y1125" s="24">
        <v>5.7800000000000011</v>
      </c>
      <c r="Z1125" s="24">
        <v>250.59311926605506</v>
      </c>
      <c r="AA1125" s="24">
        <v>250.63058103975536</v>
      </c>
      <c r="AB1125" s="24">
        <v>250.60827067669175</v>
      </c>
      <c r="AC1125" s="24">
        <v>250.64586466165414</v>
      </c>
      <c r="AF1125" s="24">
        <v>9.9789999999999992</v>
      </c>
      <c r="AG1125" s="24">
        <v>260.57211926605504</v>
      </c>
      <c r="AH1125" s="24">
        <v>260.60958103975537</v>
      </c>
      <c r="AI1125" s="24">
        <v>260.58727067669173</v>
      </c>
      <c r="AJ1125" s="24">
        <v>260.62486466165416</v>
      </c>
      <c r="AK1125" s="38">
        <v>-1.5151410636690343</v>
      </c>
      <c r="AL1125" s="38">
        <v>-1.5283621898788624</v>
      </c>
    </row>
    <row r="1126" spans="1:38" x14ac:dyDescent="0.15">
      <c r="A1126" t="str">
        <v>U1588D-14-5</v>
      </c>
      <c r="B1126">
        <v>106.19</v>
      </c>
      <c r="C1126" t="str">
        <v>U1588A-30-4</v>
      </c>
      <c r="D1126" s="31">
        <v>250.67</v>
      </c>
      <c r="E1126" s="29">
        <v>136</v>
      </c>
      <c r="F1126" s="29">
        <v>146</v>
      </c>
      <c r="G1126" s="24">
        <v>252.03</v>
      </c>
      <c r="H1126" s="24">
        <v>252.13</v>
      </c>
      <c r="I1126" s="24">
        <v>252.03</v>
      </c>
      <c r="J1126" s="24">
        <v>252.08</v>
      </c>
      <c r="K1126" s="18">
        <v>0</v>
      </c>
      <c r="L1126" s="18">
        <v>-4.9999999999982947E-2</v>
      </c>
      <c r="T1126" t="str">
        <v>U1588A-30</v>
      </c>
      <c r="U1126" s="24">
        <v>0.74923547400611623</v>
      </c>
      <c r="V1126" s="24">
        <v>0.75187969924812026</v>
      </c>
      <c r="W1126" s="29">
        <v>246.3</v>
      </c>
      <c r="X1126" s="24">
        <v>5.7299999999999898</v>
      </c>
      <c r="Y1126" s="24">
        <v>5.7800000000000011</v>
      </c>
      <c r="Z1126" s="24">
        <v>250.59311926605506</v>
      </c>
      <c r="AA1126" s="24">
        <v>250.63058103975536</v>
      </c>
      <c r="AB1126" s="24">
        <v>250.60827067669175</v>
      </c>
      <c r="AC1126" s="24">
        <v>250.64586466165414</v>
      </c>
      <c r="AF1126" s="24">
        <v>9.9789999999999992</v>
      </c>
      <c r="AG1126" s="24">
        <v>260.57211926605504</v>
      </c>
      <c r="AH1126" s="24">
        <v>260.60958103975537</v>
      </c>
      <c r="AI1126" s="24">
        <v>260.58727067669173</v>
      </c>
      <c r="AJ1126" s="24">
        <v>260.62486466165416</v>
      </c>
      <c r="AK1126" s="38">
        <v>-1.5151410636690343</v>
      </c>
      <c r="AL1126" s="38">
        <v>-1.5283621898788624</v>
      </c>
    </row>
    <row r="1127" spans="1:38" x14ac:dyDescent="0.15">
      <c r="A1127" t="str">
        <v>U1588D-14-6</v>
      </c>
      <c r="B1127">
        <v>107.69</v>
      </c>
      <c r="C1127" t="str">
        <v>U1588A-30-4</v>
      </c>
      <c r="D1127" s="31">
        <v>250.67</v>
      </c>
      <c r="E1127" s="29">
        <v>136</v>
      </c>
      <c r="F1127" s="29">
        <v>146</v>
      </c>
      <c r="G1127" s="24">
        <v>252.03</v>
      </c>
      <c r="H1127" s="24">
        <v>252.13</v>
      </c>
      <c r="I1127" s="24">
        <v>252.03</v>
      </c>
      <c r="J1127" s="24">
        <v>252.08</v>
      </c>
      <c r="K1127" s="18">
        <v>0</v>
      </c>
      <c r="L1127" s="18">
        <v>-4.9999999999982947E-2</v>
      </c>
      <c r="T1127" t="str">
        <v>U1588A-30</v>
      </c>
      <c r="U1127" s="24">
        <v>0.74923547400611623</v>
      </c>
      <c r="V1127" s="24">
        <v>0.75187969924812026</v>
      </c>
      <c r="W1127" s="29">
        <v>246.3</v>
      </c>
      <c r="X1127" s="24">
        <v>5.7299999999999898</v>
      </c>
      <c r="Y1127" s="24">
        <v>5.7800000000000011</v>
      </c>
      <c r="Z1127" s="24">
        <v>250.59311926605506</v>
      </c>
      <c r="AA1127" s="24">
        <v>250.63058103975536</v>
      </c>
      <c r="AB1127" s="24">
        <v>250.60827067669175</v>
      </c>
      <c r="AC1127" s="24">
        <v>250.64586466165414</v>
      </c>
      <c r="AF1127" s="24">
        <v>9.9789999999999992</v>
      </c>
      <c r="AG1127" s="24">
        <v>260.57211926605504</v>
      </c>
      <c r="AH1127" s="24">
        <v>260.60958103975537</v>
      </c>
      <c r="AI1127" s="24">
        <v>260.58727067669173</v>
      </c>
      <c r="AJ1127" s="24">
        <v>260.62486466165416</v>
      </c>
      <c r="AK1127" s="38">
        <v>-1.5151410636690343</v>
      </c>
      <c r="AL1127" s="38">
        <v>-1.5283621898788624</v>
      </c>
    </row>
    <row r="1128" spans="1:38" x14ac:dyDescent="0.15">
      <c r="A1128" t="str">
        <v>U1588D-14-CC</v>
      </c>
      <c r="B1128">
        <v>108.47</v>
      </c>
      <c r="C1128" t="str">
        <v>U1588A-30-4</v>
      </c>
      <c r="D1128" s="31">
        <v>250.67</v>
      </c>
      <c r="E1128" s="29">
        <v>136</v>
      </c>
      <c r="F1128" s="29">
        <v>146</v>
      </c>
      <c r="G1128" s="24">
        <v>252.03</v>
      </c>
      <c r="H1128" s="24">
        <v>252.13</v>
      </c>
      <c r="I1128" s="24">
        <v>252.03</v>
      </c>
      <c r="J1128" s="24">
        <v>252.08</v>
      </c>
      <c r="K1128" s="18">
        <v>0</v>
      </c>
      <c r="L1128" s="18">
        <v>-4.9999999999982947E-2</v>
      </c>
      <c r="T1128" t="str">
        <v>U1588A-30</v>
      </c>
      <c r="U1128" s="24">
        <v>0.74923547400611623</v>
      </c>
      <c r="V1128" s="24">
        <v>0.75187969924812026</v>
      </c>
      <c r="W1128" s="29">
        <v>246.3</v>
      </c>
      <c r="X1128" s="24">
        <v>5.7299999999999898</v>
      </c>
      <c r="Y1128" s="24">
        <v>5.7800000000000011</v>
      </c>
      <c r="Z1128" s="24">
        <v>250.59311926605506</v>
      </c>
      <c r="AA1128" s="24">
        <v>250.63058103975536</v>
      </c>
      <c r="AB1128" s="24">
        <v>250.60827067669175</v>
      </c>
      <c r="AC1128" s="24">
        <v>250.64586466165414</v>
      </c>
      <c r="AF1128" s="24">
        <v>9.9789999999999992</v>
      </c>
      <c r="AG1128" s="24">
        <v>260.57211926605504</v>
      </c>
      <c r="AH1128" s="24">
        <v>260.60958103975537</v>
      </c>
      <c r="AI1128" s="24">
        <v>260.58727067669173</v>
      </c>
      <c r="AJ1128" s="24">
        <v>260.62486466165416</v>
      </c>
      <c r="AK1128" s="38">
        <v>-1.5151410636690343</v>
      </c>
      <c r="AL1128" s="38">
        <v>-1.5283621898788624</v>
      </c>
    </row>
    <row r="1129" spans="1:38" x14ac:dyDescent="0.15">
      <c r="A1129" t="str">
        <v>U1588D-15-1</v>
      </c>
      <c r="B1129">
        <v>105</v>
      </c>
      <c r="C1129" t="str">
        <v>U1588A-30-5</v>
      </c>
      <c r="D1129" s="31">
        <v>252.13</v>
      </c>
      <c r="E1129" s="29">
        <v>0</v>
      </c>
      <c r="F1129" s="29">
        <v>5</v>
      </c>
      <c r="G1129" s="24">
        <v>252.13</v>
      </c>
      <c r="H1129" s="24">
        <v>252.18</v>
      </c>
      <c r="I1129" s="24">
        <v>252.13</v>
      </c>
      <c r="J1129" s="24">
        <v>252.18</v>
      </c>
      <c r="K1129" s="18">
        <v>0</v>
      </c>
      <c r="L1129" s="18">
        <v>0</v>
      </c>
      <c r="T1129" t="str">
        <v>U1588A-30</v>
      </c>
      <c r="U1129" s="24">
        <v>0.74923547400611623</v>
      </c>
      <c r="V1129" s="24">
        <v>0.75187969924812026</v>
      </c>
      <c r="W1129" s="29">
        <v>246.3</v>
      </c>
      <c r="X1129" s="24">
        <v>5.8299999999999841</v>
      </c>
      <c r="Y1129" s="24">
        <v>5.8799999999999955</v>
      </c>
      <c r="Z1129" s="24">
        <v>250.66804281345566</v>
      </c>
      <c r="AA1129" s="24">
        <v>250.70550458715599</v>
      </c>
      <c r="AB1129" s="24">
        <v>250.68345864661654</v>
      </c>
      <c r="AC1129" s="24">
        <v>250.72105263157894</v>
      </c>
      <c r="AF1129" s="24">
        <v>9.9789999999999992</v>
      </c>
      <c r="AG1129" s="24">
        <v>260.64704281345564</v>
      </c>
      <c r="AH1129" s="24">
        <v>260.68450458715597</v>
      </c>
      <c r="AI1129" s="24">
        <v>260.66245864661653</v>
      </c>
      <c r="AJ1129" s="24">
        <v>260.70005263157896</v>
      </c>
      <c r="AK1129" s="38">
        <v>-1.5415833160886905</v>
      </c>
      <c r="AL1129" s="38">
        <v>-1.5548044422985186</v>
      </c>
    </row>
    <row r="1130" spans="1:38" x14ac:dyDescent="0.15">
      <c r="A1130" t="str">
        <v>U1588D-15-2</v>
      </c>
      <c r="B1130">
        <v>106.5</v>
      </c>
      <c r="C1130" t="str">
        <v>U1588A-30-5</v>
      </c>
      <c r="D1130" s="31">
        <v>252.13</v>
      </c>
      <c r="E1130" s="29">
        <v>40</v>
      </c>
      <c r="F1130" s="29">
        <v>40</v>
      </c>
      <c r="G1130" s="24">
        <v>252.53</v>
      </c>
      <c r="H1130" s="24">
        <v>252.53</v>
      </c>
      <c r="I1130" s="24">
        <v>252.53</v>
      </c>
      <c r="J1130" s="24">
        <v>252.53</v>
      </c>
      <c r="K1130" s="18">
        <v>0</v>
      </c>
      <c r="L1130" s="18">
        <v>0</v>
      </c>
      <c r="T1130" t="str">
        <v>U1588A-30</v>
      </c>
      <c r="U1130" s="24">
        <v>0.74923547400611623</v>
      </c>
      <c r="V1130" s="24">
        <v>0.75187969924812026</v>
      </c>
      <c r="W1130" s="29">
        <v>246.3</v>
      </c>
      <c r="X1130" s="24">
        <v>6.2299999999999898</v>
      </c>
      <c r="Y1130" s="24">
        <v>6.2299999999999898</v>
      </c>
      <c r="Z1130" s="24">
        <v>250.96773700305812</v>
      </c>
      <c r="AA1130" s="24">
        <v>250.96773700305812</v>
      </c>
      <c r="AB1130" s="24">
        <v>250.98421052631579</v>
      </c>
      <c r="AC1130" s="24">
        <v>250.98421052631579</v>
      </c>
      <c r="AF1130" s="24">
        <v>9.9789999999999992</v>
      </c>
      <c r="AG1130" s="24">
        <v>260.9467370030581</v>
      </c>
      <c r="AH1130" s="24">
        <v>260.9467370030581</v>
      </c>
      <c r="AI1130" s="24">
        <v>260.96321052631578</v>
      </c>
      <c r="AJ1130" s="24">
        <v>260.96321052631578</v>
      </c>
      <c r="AK1130" s="38">
        <v>-1.6473523257673151</v>
      </c>
      <c r="AL1130" s="38">
        <v>-1.6473523257673151</v>
      </c>
    </row>
    <row r="1131" spans="1:38" x14ac:dyDescent="0.15">
      <c r="A1131" t="str">
        <v>U1588D-15-3</v>
      </c>
      <c r="B1131">
        <v>108</v>
      </c>
      <c r="C1131" t="str">
        <v>U1588A-30-CC</v>
      </c>
      <c r="D1131" s="31">
        <v>252.68</v>
      </c>
      <c r="E1131" s="29">
        <v>9</v>
      </c>
      <c r="F1131" s="29">
        <v>16</v>
      </c>
      <c r="G1131" s="24">
        <v>252.77</v>
      </c>
      <c r="H1131" s="24">
        <v>252.84</v>
      </c>
      <c r="I1131" s="24">
        <v>252.77</v>
      </c>
      <c r="J1131" s="24">
        <v>252.84</v>
      </c>
      <c r="K1131" s="18">
        <v>0</v>
      </c>
      <c r="L1131" s="18">
        <v>0</v>
      </c>
      <c r="T1131" t="str">
        <v>U1588A-30</v>
      </c>
      <c r="U1131" s="24">
        <v>0.74923547400611623</v>
      </c>
      <c r="V1131" s="24">
        <v>0.75187969924812026</v>
      </c>
      <c r="W1131" s="29">
        <v>246.3</v>
      </c>
      <c r="X1131" s="24">
        <v>6.4699999999999989</v>
      </c>
      <c r="Y1131" s="24">
        <v>6.539999999999992</v>
      </c>
      <c r="Z1131" s="24">
        <v>251.14755351681958</v>
      </c>
      <c r="AA1131" s="24">
        <v>251.20000000000002</v>
      </c>
      <c r="AB1131" s="24">
        <v>251.16466165413536</v>
      </c>
      <c r="AC1131" s="24">
        <v>251.2172932330827</v>
      </c>
      <c r="AF1131" s="24">
        <v>9.9789999999999992</v>
      </c>
      <c r="AG1131" s="24">
        <v>261.12655351681957</v>
      </c>
      <c r="AH1131" s="24">
        <v>261.17900000000003</v>
      </c>
      <c r="AI1131" s="24">
        <v>261.14366165413537</v>
      </c>
      <c r="AJ1131" s="24">
        <v>261.19629323308271</v>
      </c>
      <c r="AK1131" s="38">
        <v>-1.7108137315801741</v>
      </c>
      <c r="AL1131" s="38">
        <v>-1.7293233082682491</v>
      </c>
    </row>
    <row r="1132" spans="1:38" x14ac:dyDescent="0.15">
      <c r="A1132" t="str">
        <v>U1588D-15-4</v>
      </c>
      <c r="B1132">
        <v>109.49</v>
      </c>
      <c r="C1132" t="str">
        <v>U1588A-30-CC</v>
      </c>
      <c r="D1132" s="31">
        <v>252.68</v>
      </c>
      <c r="E1132" s="29">
        <v>9</v>
      </c>
      <c r="F1132" s="29">
        <v>16</v>
      </c>
      <c r="G1132" s="24">
        <v>252.77</v>
      </c>
      <c r="H1132" s="24">
        <v>252.84</v>
      </c>
      <c r="I1132" s="24">
        <v>252.77</v>
      </c>
      <c r="J1132" s="24">
        <v>252.84</v>
      </c>
      <c r="K1132" s="18">
        <v>0</v>
      </c>
      <c r="L1132" s="18">
        <v>0</v>
      </c>
      <c r="T1132" t="str">
        <v>U1588A-30</v>
      </c>
      <c r="U1132" s="24">
        <v>0.74923547400611623</v>
      </c>
      <c r="V1132" s="24">
        <v>0.75187969924812026</v>
      </c>
      <c r="W1132" s="29">
        <v>246.3</v>
      </c>
      <c r="X1132" s="24">
        <v>6.4699999999999989</v>
      </c>
      <c r="Y1132" s="24">
        <v>6.539999999999992</v>
      </c>
      <c r="Z1132" s="24">
        <v>251.14755351681958</v>
      </c>
      <c r="AA1132" s="24">
        <v>251.20000000000002</v>
      </c>
      <c r="AB1132" s="24">
        <v>251.16466165413536</v>
      </c>
      <c r="AC1132" s="24">
        <v>251.2172932330827</v>
      </c>
      <c r="AF1132" s="24">
        <v>9.9789999999999992</v>
      </c>
      <c r="AG1132" s="24">
        <v>261.12655351681957</v>
      </c>
      <c r="AH1132" s="24">
        <v>261.17900000000003</v>
      </c>
      <c r="AI1132" s="24">
        <v>261.14366165413537</v>
      </c>
      <c r="AJ1132" s="24">
        <v>261.19629323308271</v>
      </c>
      <c r="AK1132" s="38">
        <v>-1.7108137315801741</v>
      </c>
      <c r="AL1132" s="38">
        <v>-1.7293233082682491</v>
      </c>
    </row>
    <row r="1133" spans="1:38" x14ac:dyDescent="0.15">
      <c r="A1133" t="str">
        <v>U1588D-15-5</v>
      </c>
      <c r="B1133">
        <v>110.98</v>
      </c>
      <c r="C1133" t="str">
        <v>U1588A-30-CC</v>
      </c>
      <c r="D1133" s="31">
        <v>252.68</v>
      </c>
      <c r="E1133" s="29">
        <v>9</v>
      </c>
      <c r="F1133" s="29">
        <v>16</v>
      </c>
      <c r="G1133" s="24">
        <v>252.77</v>
      </c>
      <c r="H1133" s="24">
        <v>252.84</v>
      </c>
      <c r="I1133" s="24">
        <v>252.77</v>
      </c>
      <c r="J1133" s="24">
        <v>252.84</v>
      </c>
      <c r="K1133" s="18">
        <v>0</v>
      </c>
      <c r="L1133" s="18">
        <v>0</v>
      </c>
      <c r="T1133" t="str">
        <v>U1588A-30</v>
      </c>
      <c r="U1133" s="24">
        <v>0.74923547400611623</v>
      </c>
      <c r="V1133" s="24">
        <v>0.75187969924812026</v>
      </c>
      <c r="W1133" s="29">
        <v>246.3</v>
      </c>
      <c r="X1133" s="24">
        <v>6.4699999999999989</v>
      </c>
      <c r="Y1133" s="24">
        <v>6.539999999999992</v>
      </c>
      <c r="Z1133" s="24">
        <v>251.14755351681958</v>
      </c>
      <c r="AA1133" s="24">
        <v>251.20000000000002</v>
      </c>
      <c r="AB1133" s="24">
        <v>251.16466165413536</v>
      </c>
      <c r="AC1133" s="24">
        <v>251.2172932330827</v>
      </c>
      <c r="AF1133" s="24">
        <v>9.9789999999999992</v>
      </c>
      <c r="AG1133" s="24">
        <v>261.12655351681957</v>
      </c>
      <c r="AH1133" s="24">
        <v>261.17900000000003</v>
      </c>
      <c r="AI1133" s="24">
        <v>261.14366165413537</v>
      </c>
      <c r="AJ1133" s="24">
        <v>261.19629323308271</v>
      </c>
      <c r="AK1133" s="38">
        <v>-1.7108137315801741</v>
      </c>
      <c r="AL1133" s="38">
        <v>-1.7293233082682491</v>
      </c>
    </row>
    <row r="1134" spans="1:38" x14ac:dyDescent="0.15">
      <c r="A1134" t="str">
        <v>U1588D-15-CC</v>
      </c>
      <c r="B1134">
        <v>112.26</v>
      </c>
      <c r="C1134" t="str">
        <v>U1588A-30-CC</v>
      </c>
      <c r="D1134" s="31">
        <v>252.68</v>
      </c>
      <c r="E1134" s="29">
        <v>9</v>
      </c>
      <c r="F1134" s="29">
        <v>16</v>
      </c>
      <c r="G1134" s="24">
        <v>252.77</v>
      </c>
      <c r="H1134" s="24">
        <v>252.84</v>
      </c>
      <c r="I1134" s="24">
        <v>252.77</v>
      </c>
      <c r="J1134" s="24">
        <v>252.84</v>
      </c>
      <c r="K1134" s="18">
        <v>0</v>
      </c>
      <c r="L1134" s="18">
        <v>0</v>
      </c>
      <c r="T1134" t="str">
        <v>U1588A-30</v>
      </c>
      <c r="U1134" s="24">
        <v>0.74923547400611623</v>
      </c>
      <c r="V1134" s="24">
        <v>0.75187969924812026</v>
      </c>
      <c r="W1134" s="29">
        <v>246.3</v>
      </c>
      <c r="X1134" s="24">
        <v>6.4699999999999989</v>
      </c>
      <c r="Y1134" s="24">
        <v>6.539999999999992</v>
      </c>
      <c r="Z1134" s="24">
        <v>251.14755351681958</v>
      </c>
      <c r="AA1134" s="24">
        <v>251.20000000000002</v>
      </c>
      <c r="AB1134" s="24">
        <v>251.16466165413536</v>
      </c>
      <c r="AC1134" s="24">
        <v>251.2172932330827</v>
      </c>
      <c r="AF1134" s="24">
        <v>9.9789999999999992</v>
      </c>
      <c r="AG1134" s="24">
        <v>261.12655351681957</v>
      </c>
      <c r="AH1134" s="24">
        <v>261.17900000000003</v>
      </c>
      <c r="AI1134" s="24">
        <v>261.14366165413537</v>
      </c>
      <c r="AJ1134" s="24">
        <v>261.19629323308271</v>
      </c>
      <c r="AK1134" s="38">
        <v>-1.7108137315801741</v>
      </c>
      <c r="AL1134" s="38">
        <v>-1.7293233082682491</v>
      </c>
    </row>
    <row r="1135" spans="1:38" x14ac:dyDescent="0.15">
      <c r="A1135" t="str">
        <v>U1588D-16-1</v>
      </c>
      <c r="B1135">
        <v>109.9</v>
      </c>
      <c r="C1135" t="str">
        <v>U1588A-30-CC</v>
      </c>
      <c r="D1135" s="31">
        <v>252.68</v>
      </c>
      <c r="E1135" s="29">
        <v>9</v>
      </c>
      <c r="F1135" s="29">
        <v>16</v>
      </c>
      <c r="G1135" s="24">
        <v>252.77</v>
      </c>
      <c r="H1135" s="24">
        <v>252.84</v>
      </c>
      <c r="I1135" s="24">
        <v>252.77</v>
      </c>
      <c r="J1135" s="24">
        <v>252.84</v>
      </c>
      <c r="K1135" s="18">
        <v>0</v>
      </c>
      <c r="L1135" s="18">
        <v>0</v>
      </c>
      <c r="T1135" t="str">
        <v>U1588A-30</v>
      </c>
      <c r="U1135" s="24">
        <v>0.74923547400611623</v>
      </c>
      <c r="V1135" s="24">
        <v>0.75187969924812026</v>
      </c>
      <c r="W1135" s="29">
        <v>246.3</v>
      </c>
      <c r="X1135" s="24">
        <v>6.4699999999999989</v>
      </c>
      <c r="Y1135" s="24">
        <v>6.539999999999992</v>
      </c>
      <c r="Z1135" s="24">
        <v>251.14755351681958</v>
      </c>
      <c r="AA1135" s="24">
        <v>251.20000000000002</v>
      </c>
      <c r="AB1135" s="24">
        <v>251.16466165413536</v>
      </c>
      <c r="AC1135" s="24">
        <v>251.2172932330827</v>
      </c>
      <c r="AF1135" s="24">
        <v>9.9789999999999992</v>
      </c>
      <c r="AG1135" s="24">
        <v>261.12655351681957</v>
      </c>
      <c r="AH1135" s="24">
        <v>261.17900000000003</v>
      </c>
      <c r="AI1135" s="24">
        <v>261.14366165413537</v>
      </c>
      <c r="AJ1135" s="24">
        <v>261.19629323308271</v>
      </c>
      <c r="AK1135" s="38">
        <v>-1.7108137315801741</v>
      </c>
      <c r="AL1135" s="38">
        <v>-1.7293233082682491</v>
      </c>
    </row>
    <row r="1136" spans="1:38" x14ac:dyDescent="0.15">
      <c r="A1136" t="str">
        <v>U1588D-16-2</v>
      </c>
      <c r="B1136">
        <v>111.4</v>
      </c>
      <c r="C1136" t="str">
        <v>U1588A-30-CC</v>
      </c>
      <c r="D1136" s="31">
        <v>252.68</v>
      </c>
      <c r="E1136" s="29">
        <v>9</v>
      </c>
      <c r="F1136" s="29">
        <v>16</v>
      </c>
      <c r="G1136" s="24">
        <v>252.77</v>
      </c>
      <c r="H1136" s="24">
        <v>252.84</v>
      </c>
      <c r="I1136" s="24">
        <v>252.77</v>
      </c>
      <c r="J1136" s="24">
        <v>252.84</v>
      </c>
      <c r="K1136" s="18">
        <v>0</v>
      </c>
      <c r="L1136" s="18">
        <v>0</v>
      </c>
      <c r="T1136" t="str">
        <v>U1588A-30</v>
      </c>
      <c r="U1136" s="24">
        <v>0.74923547400611623</v>
      </c>
      <c r="V1136" s="24">
        <v>0.75187969924812026</v>
      </c>
      <c r="W1136" s="29">
        <v>246.3</v>
      </c>
      <c r="X1136" s="24">
        <v>6.4699999999999989</v>
      </c>
      <c r="Y1136" s="24">
        <v>6.539999999999992</v>
      </c>
      <c r="Z1136" s="24">
        <v>251.14755351681958</v>
      </c>
      <c r="AA1136" s="24">
        <v>251.20000000000002</v>
      </c>
      <c r="AB1136" s="24">
        <v>251.16466165413536</v>
      </c>
      <c r="AC1136" s="24">
        <v>251.2172932330827</v>
      </c>
      <c r="AF1136" s="24">
        <v>9.9789999999999992</v>
      </c>
      <c r="AG1136" s="24">
        <v>261.12655351681957</v>
      </c>
      <c r="AH1136" s="24">
        <v>261.17900000000003</v>
      </c>
      <c r="AI1136" s="24">
        <v>261.14366165413537</v>
      </c>
      <c r="AJ1136" s="24">
        <v>261.19629323308271</v>
      </c>
      <c r="AK1136" s="38">
        <v>-1.7108137315801741</v>
      </c>
      <c r="AL1136" s="38">
        <v>-1.7293233082682491</v>
      </c>
    </row>
    <row r="1137" spans="1:38" x14ac:dyDescent="0.15">
      <c r="A1137" t="str">
        <v>U1588D-16-3</v>
      </c>
      <c r="B1137">
        <v>112.89</v>
      </c>
      <c r="C1137" t="str">
        <v>U1588A-30-CC</v>
      </c>
      <c r="D1137" s="31">
        <v>252.68</v>
      </c>
      <c r="E1137" s="29">
        <v>9</v>
      </c>
      <c r="F1137" s="29">
        <v>16</v>
      </c>
      <c r="G1137" s="24">
        <v>252.77</v>
      </c>
      <c r="H1137" s="24">
        <v>252.84</v>
      </c>
      <c r="I1137" s="24">
        <v>252.77</v>
      </c>
      <c r="J1137" s="24">
        <v>252.84</v>
      </c>
      <c r="K1137" s="18">
        <v>0</v>
      </c>
      <c r="L1137" s="18">
        <v>0</v>
      </c>
      <c r="T1137" t="str">
        <v>U1588A-30</v>
      </c>
      <c r="U1137" s="24">
        <v>0.74923547400611623</v>
      </c>
      <c r="V1137" s="24">
        <v>0.75187969924812026</v>
      </c>
      <c r="W1137" s="29">
        <v>246.3</v>
      </c>
      <c r="X1137" s="24">
        <v>6.4699999999999989</v>
      </c>
      <c r="Y1137" s="24">
        <v>6.539999999999992</v>
      </c>
      <c r="Z1137" s="24">
        <v>251.14755351681958</v>
      </c>
      <c r="AA1137" s="24">
        <v>251.20000000000002</v>
      </c>
      <c r="AB1137" s="24">
        <v>251.16466165413536</v>
      </c>
      <c r="AC1137" s="24">
        <v>251.2172932330827</v>
      </c>
      <c r="AF1137" s="24">
        <v>9.9789999999999992</v>
      </c>
      <c r="AG1137" s="24">
        <v>261.12655351681957</v>
      </c>
      <c r="AH1137" s="24">
        <v>261.17900000000003</v>
      </c>
      <c r="AI1137" s="24">
        <v>261.14366165413537</v>
      </c>
      <c r="AJ1137" s="24">
        <v>261.19629323308271</v>
      </c>
      <c r="AK1137" s="38">
        <v>-1.7108137315801741</v>
      </c>
      <c r="AL1137" s="38">
        <v>-1.7293233082682491</v>
      </c>
    </row>
    <row r="1138" spans="1:38" x14ac:dyDescent="0.15">
      <c r="A1138" t="str">
        <v>U1588D-16-4</v>
      </c>
      <c r="B1138">
        <v>114.38</v>
      </c>
      <c r="C1138" t="str">
        <v>U1588A-30-CC</v>
      </c>
      <c r="D1138" s="31">
        <v>252.68</v>
      </c>
      <c r="E1138" s="29">
        <v>9</v>
      </c>
      <c r="F1138" s="29">
        <v>16</v>
      </c>
      <c r="G1138" s="24">
        <v>252.77</v>
      </c>
      <c r="H1138" s="24">
        <v>252.84</v>
      </c>
      <c r="I1138" s="24">
        <v>252.77</v>
      </c>
      <c r="J1138" s="24">
        <v>252.84</v>
      </c>
      <c r="K1138" s="18">
        <v>0</v>
      </c>
      <c r="L1138" s="18">
        <v>0</v>
      </c>
      <c r="T1138" t="str">
        <v>U1588A-30</v>
      </c>
      <c r="U1138" s="24">
        <v>0.74923547400611623</v>
      </c>
      <c r="V1138" s="24">
        <v>0.75187969924812026</v>
      </c>
      <c r="W1138" s="29">
        <v>246.3</v>
      </c>
      <c r="X1138" s="24">
        <v>6.4699999999999989</v>
      </c>
      <c r="Y1138" s="24">
        <v>6.539999999999992</v>
      </c>
      <c r="Z1138" s="24">
        <v>251.14755351681958</v>
      </c>
      <c r="AA1138" s="24">
        <v>251.20000000000002</v>
      </c>
      <c r="AB1138" s="24">
        <v>251.16466165413536</v>
      </c>
      <c r="AC1138" s="24">
        <v>251.2172932330827</v>
      </c>
      <c r="AF1138" s="24">
        <v>9.9789999999999992</v>
      </c>
      <c r="AG1138" s="24">
        <v>261.12655351681957</v>
      </c>
      <c r="AH1138" s="24">
        <v>261.17900000000003</v>
      </c>
      <c r="AI1138" s="24">
        <v>261.14366165413537</v>
      </c>
      <c r="AJ1138" s="24">
        <v>261.19629323308271</v>
      </c>
      <c r="AK1138" s="38">
        <v>-1.7108137315801741</v>
      </c>
      <c r="AL1138" s="38">
        <v>-1.7293233082682491</v>
      </c>
    </row>
    <row r="1139" spans="1:38" x14ac:dyDescent="0.15">
      <c r="A1139" t="str">
        <v>U1588D-16-5</v>
      </c>
      <c r="B1139">
        <v>115.88</v>
      </c>
      <c r="C1139" t="str">
        <v>U1588A-30-CC</v>
      </c>
      <c r="D1139" s="31">
        <v>252.68</v>
      </c>
      <c r="E1139" s="29">
        <v>9</v>
      </c>
      <c r="F1139" s="29">
        <v>16</v>
      </c>
      <c r="G1139" s="24">
        <v>252.77</v>
      </c>
      <c r="H1139" s="24">
        <v>252.84</v>
      </c>
      <c r="I1139" s="24">
        <v>252.77</v>
      </c>
      <c r="J1139" s="24">
        <v>252.84</v>
      </c>
      <c r="K1139" s="18">
        <v>0</v>
      </c>
      <c r="L1139" s="18">
        <v>0</v>
      </c>
      <c r="T1139" t="str">
        <v>U1588A-30</v>
      </c>
      <c r="U1139" s="24">
        <v>0.74923547400611623</v>
      </c>
      <c r="V1139" s="24">
        <v>0.75187969924812026</v>
      </c>
      <c r="W1139" s="29">
        <v>246.3</v>
      </c>
      <c r="X1139" s="24">
        <v>6.4699999999999989</v>
      </c>
      <c r="Y1139" s="24">
        <v>6.539999999999992</v>
      </c>
      <c r="Z1139" s="24">
        <v>251.14755351681958</v>
      </c>
      <c r="AA1139" s="24">
        <v>251.20000000000002</v>
      </c>
      <c r="AB1139" s="24">
        <v>251.16466165413536</v>
      </c>
      <c r="AC1139" s="24">
        <v>251.2172932330827</v>
      </c>
      <c r="AF1139" s="24">
        <v>9.9789999999999992</v>
      </c>
      <c r="AG1139" s="24">
        <v>261.12655351681957</v>
      </c>
      <c r="AH1139" s="24">
        <v>261.17900000000003</v>
      </c>
      <c r="AI1139" s="24">
        <v>261.14366165413537</v>
      </c>
      <c r="AJ1139" s="24">
        <v>261.19629323308271</v>
      </c>
      <c r="AK1139" s="38">
        <v>-1.7108137315801741</v>
      </c>
      <c r="AL1139" s="38">
        <v>-1.7293233082682491</v>
      </c>
    </row>
    <row r="1140" spans="1:38" x14ac:dyDescent="0.15">
      <c r="A1140" t="str">
        <v>U1588D-16-6</v>
      </c>
      <c r="B1140">
        <v>117.38</v>
      </c>
      <c r="C1140" t="str">
        <v>U1588A-30-CC</v>
      </c>
      <c r="D1140" s="31">
        <v>252.68</v>
      </c>
      <c r="E1140" s="29">
        <v>9</v>
      </c>
      <c r="F1140" s="29">
        <v>16</v>
      </c>
      <c r="G1140" s="24">
        <v>252.77</v>
      </c>
      <c r="H1140" s="24">
        <v>252.84</v>
      </c>
      <c r="I1140" s="24">
        <v>252.77</v>
      </c>
      <c r="J1140" s="24">
        <v>252.84</v>
      </c>
      <c r="K1140" s="18">
        <v>0</v>
      </c>
      <c r="L1140" s="18">
        <v>0</v>
      </c>
      <c r="T1140" t="str">
        <v>U1588A-30</v>
      </c>
      <c r="U1140" s="24">
        <v>0.74923547400611623</v>
      </c>
      <c r="V1140" s="24">
        <v>0.75187969924812026</v>
      </c>
      <c r="W1140" s="29">
        <v>246.3</v>
      </c>
      <c r="X1140" s="24">
        <v>6.4699999999999989</v>
      </c>
      <c r="Y1140" s="24">
        <v>6.539999999999992</v>
      </c>
      <c r="Z1140" s="24">
        <v>251.14755351681958</v>
      </c>
      <c r="AA1140" s="24">
        <v>251.20000000000002</v>
      </c>
      <c r="AB1140" s="24">
        <v>251.16466165413536</v>
      </c>
      <c r="AC1140" s="24">
        <v>251.2172932330827</v>
      </c>
      <c r="AF1140" s="24">
        <v>9.9789999999999992</v>
      </c>
      <c r="AG1140" s="24">
        <v>261.12655351681957</v>
      </c>
      <c r="AH1140" s="24">
        <v>261.17900000000003</v>
      </c>
      <c r="AI1140" s="24">
        <v>261.14366165413537</v>
      </c>
      <c r="AJ1140" s="24">
        <v>261.19629323308271</v>
      </c>
      <c r="AK1140" s="38">
        <v>-1.7108137315801741</v>
      </c>
      <c r="AL1140" s="38">
        <v>-1.7293233082682491</v>
      </c>
    </row>
    <row r="1141" spans="1:38" x14ac:dyDescent="0.15">
      <c r="A1141" t="str">
        <v>U1588D-16-CC</v>
      </c>
      <c r="B1141">
        <v>118.33</v>
      </c>
      <c r="C1141" t="str">
        <v>U1588A-31-2</v>
      </c>
      <c r="D1141" s="31">
        <v>252.66</v>
      </c>
      <c r="E1141" s="29">
        <v>64</v>
      </c>
      <c r="F1141" s="29">
        <v>64</v>
      </c>
      <c r="G1141" s="24">
        <v>253.29999999999998</v>
      </c>
      <c r="H1141" s="24">
        <v>253.29999999999998</v>
      </c>
      <c r="I1141" s="24">
        <v>253.3</v>
      </c>
      <c r="J1141" s="24">
        <v>253.3</v>
      </c>
      <c r="K1141" s="18">
        <v>2.8421709430404007E-14</v>
      </c>
      <c r="L1141" s="18">
        <v>2.8421709430404007E-14</v>
      </c>
      <c r="T1141" t="str">
        <v>U1588A-31</v>
      </c>
      <c r="U1141" s="24">
        <v>0.84063047285464099</v>
      </c>
      <c r="V1141" s="24">
        <v>0.84033613445378152</v>
      </c>
      <c r="W1141" s="29">
        <v>251.2</v>
      </c>
      <c r="X1141" s="24">
        <v>2.1000000000000227</v>
      </c>
      <c r="Y1141" s="24">
        <v>2.1000000000000227</v>
      </c>
      <c r="Z1141" s="24">
        <v>252.96532399299474</v>
      </c>
      <c r="AA1141" s="24">
        <v>252.96532399299474</v>
      </c>
      <c r="AB1141" s="24">
        <v>252.96470588235294</v>
      </c>
      <c r="AC1141" s="24">
        <v>252.96470588235294</v>
      </c>
      <c r="AF1141" s="24">
        <v>10.332000000000001</v>
      </c>
      <c r="AG1141" s="24">
        <v>263.29732399299473</v>
      </c>
      <c r="AH1141" s="24">
        <v>263.29732399299473</v>
      </c>
      <c r="AI1141" s="24">
        <v>263.29670588235297</v>
      </c>
      <c r="AJ1141" s="24">
        <v>263.29670588235297</v>
      </c>
      <c r="AK1141" s="38">
        <v>6.1811064176708896E-2</v>
      </c>
      <c r="AL1141" s="38">
        <v>6.1811064176708896E-2</v>
      </c>
    </row>
    <row r="1142" spans="1:38" x14ac:dyDescent="0.15">
      <c r="A1142" t="str">
        <v>U1588D-17-1</v>
      </c>
      <c r="B1142">
        <v>114.7</v>
      </c>
      <c r="C1142" t="str">
        <v>U1588A-31-2</v>
      </c>
      <c r="D1142" s="31">
        <v>252.66</v>
      </c>
      <c r="E1142" s="29">
        <v>64</v>
      </c>
      <c r="F1142" s="29">
        <v>65</v>
      </c>
      <c r="G1142" s="24">
        <v>253.29999999999998</v>
      </c>
      <c r="H1142" s="24">
        <v>253.31</v>
      </c>
      <c r="I1142" s="24">
        <v>253.3</v>
      </c>
      <c r="J1142" s="24">
        <v>253.31</v>
      </c>
      <c r="K1142" s="18">
        <v>2.8421709430404007E-14</v>
      </c>
      <c r="L1142" s="18">
        <v>0</v>
      </c>
      <c r="T1142" t="str">
        <v>U1588A-31</v>
      </c>
      <c r="U1142" s="24">
        <v>0.84063047285464099</v>
      </c>
      <c r="V1142" s="24">
        <v>0.84033613445378152</v>
      </c>
      <c r="W1142" s="29">
        <v>251.2</v>
      </c>
      <c r="X1142" s="24">
        <v>2.1000000000000227</v>
      </c>
      <c r="Y1142" s="24">
        <v>2.1100000000000136</v>
      </c>
      <c r="Z1142" s="24">
        <v>252.96532399299474</v>
      </c>
      <c r="AA1142" s="24">
        <v>252.97373029772328</v>
      </c>
      <c r="AB1142" s="24">
        <v>252.96470588235294</v>
      </c>
      <c r="AC1142" s="24">
        <v>252.97310924369748</v>
      </c>
      <c r="AF1142" s="24">
        <v>10.332000000000001</v>
      </c>
      <c r="AG1142" s="24">
        <v>263.29732399299473</v>
      </c>
      <c r="AH1142" s="24">
        <v>263.3057302977233</v>
      </c>
      <c r="AI1142" s="24">
        <v>263.29670588235297</v>
      </c>
      <c r="AJ1142" s="24">
        <v>263.30510924369747</v>
      </c>
      <c r="AK1142" s="38">
        <v>6.1811064176708896E-2</v>
      </c>
      <c r="AL1142" s="38">
        <v>6.2105402582801617E-2</v>
      </c>
    </row>
    <row r="1143" spans="1:38" x14ac:dyDescent="0.15">
      <c r="A1143" t="str">
        <v>U1588D-17-2</v>
      </c>
      <c r="B1143">
        <v>116.19</v>
      </c>
      <c r="C1143" t="str">
        <v>U1588A-31-2</v>
      </c>
      <c r="D1143" s="31">
        <v>252.66</v>
      </c>
      <c r="E1143" s="29">
        <v>75</v>
      </c>
      <c r="F1143" s="29">
        <v>75</v>
      </c>
      <c r="G1143" s="24">
        <v>253.41</v>
      </c>
      <c r="H1143" s="24">
        <v>253.41</v>
      </c>
      <c r="I1143" s="24">
        <v>253.41</v>
      </c>
      <c r="J1143" s="24">
        <v>253.41</v>
      </c>
      <c r="K1143" s="18">
        <v>0</v>
      </c>
      <c r="L1143" s="18">
        <v>0</v>
      </c>
      <c r="T1143" t="str">
        <v>U1588A-31</v>
      </c>
      <c r="U1143" s="24">
        <v>0.84063047285464099</v>
      </c>
      <c r="V1143" s="24">
        <v>0.84033613445378152</v>
      </c>
      <c r="W1143" s="29">
        <v>251.2</v>
      </c>
      <c r="X1143" s="24">
        <v>2.210000000000008</v>
      </c>
      <c r="Y1143" s="24">
        <v>2.210000000000008</v>
      </c>
      <c r="Z1143" s="24">
        <v>253.05779334500875</v>
      </c>
      <c r="AA1143" s="24">
        <v>253.05779334500875</v>
      </c>
      <c r="AB1143" s="24">
        <v>253.05714285714285</v>
      </c>
      <c r="AC1143" s="24">
        <v>253.05714285714285</v>
      </c>
      <c r="AF1143" s="24">
        <v>10.332000000000001</v>
      </c>
      <c r="AG1143" s="24">
        <v>263.38979334500874</v>
      </c>
      <c r="AH1143" s="24">
        <v>263.38979334500874</v>
      </c>
      <c r="AI1143" s="24">
        <v>263.38914285714287</v>
      </c>
      <c r="AJ1143" s="24">
        <v>263.38914285714287</v>
      </c>
      <c r="AK1143" s="38">
        <v>6.5048786586885399E-2</v>
      </c>
      <c r="AL1143" s="38">
        <v>6.5048786586885399E-2</v>
      </c>
    </row>
    <row r="1144" spans="1:38" x14ac:dyDescent="0.15">
      <c r="A1144" t="str">
        <v>U1588D-17-3</v>
      </c>
      <c r="B1144">
        <v>117.69</v>
      </c>
      <c r="C1144" t="str">
        <v>U1588A-31-3</v>
      </c>
      <c r="D1144" s="31">
        <v>254.12</v>
      </c>
      <c r="E1144" s="29">
        <v>75</v>
      </c>
      <c r="F1144" s="29">
        <v>75</v>
      </c>
      <c r="G1144" s="24">
        <v>254.87</v>
      </c>
      <c r="H1144" s="24">
        <v>254.87</v>
      </c>
      <c r="I1144" s="24">
        <v>254.87</v>
      </c>
      <c r="J1144" s="24">
        <v>254.87</v>
      </c>
      <c r="K1144" s="18">
        <v>0</v>
      </c>
      <c r="L1144" s="18">
        <v>0</v>
      </c>
      <c r="T1144" t="str">
        <v>U1588A-31</v>
      </c>
      <c r="U1144" s="24">
        <v>0.84063047285464099</v>
      </c>
      <c r="V1144" s="24">
        <v>0.84033613445378152</v>
      </c>
      <c r="W1144" s="29">
        <v>251.2</v>
      </c>
      <c r="X1144" s="24">
        <v>3.6700000000000159</v>
      </c>
      <c r="Y1144" s="24">
        <v>3.6700000000000159</v>
      </c>
      <c r="Z1144" s="24">
        <v>254.28511383537654</v>
      </c>
      <c r="AA1144" s="24">
        <v>254.28511383537654</v>
      </c>
      <c r="AB1144" s="24">
        <v>254.28403361344539</v>
      </c>
      <c r="AC1144" s="24">
        <v>254.28403361344539</v>
      </c>
      <c r="AF1144" s="24">
        <v>10.332000000000001</v>
      </c>
      <c r="AG1144" s="24">
        <v>264.61711383537653</v>
      </c>
      <c r="AH1144" s="24">
        <v>264.61711383537653</v>
      </c>
      <c r="AI1144" s="24">
        <v>264.61603361344538</v>
      </c>
      <c r="AJ1144" s="24">
        <v>264.61603361344538</v>
      </c>
      <c r="AK1144" s="38">
        <v>0.10802219311472072</v>
      </c>
      <c r="AL1144" s="38">
        <v>0.10802219311472072</v>
      </c>
    </row>
    <row r="1145" spans="1:38" x14ac:dyDescent="0.15">
      <c r="A1145" t="str">
        <v>U1588D-17-4</v>
      </c>
      <c r="B1145">
        <v>119.18</v>
      </c>
      <c r="C1145" t="str">
        <v>U1588A-31-4</v>
      </c>
      <c r="D1145" s="31">
        <v>255.61</v>
      </c>
      <c r="E1145" s="29">
        <v>75</v>
      </c>
      <c r="F1145" s="29">
        <v>75</v>
      </c>
      <c r="G1145" s="24">
        <v>256.36</v>
      </c>
      <c r="H1145" s="24">
        <v>256.36</v>
      </c>
      <c r="I1145" s="24">
        <v>256.36</v>
      </c>
      <c r="J1145" s="24">
        <v>256.36</v>
      </c>
      <c r="K1145" s="18">
        <v>0</v>
      </c>
      <c r="L1145" s="18">
        <v>0</v>
      </c>
      <c r="T1145" t="str">
        <v>U1588A-31</v>
      </c>
      <c r="U1145" s="24">
        <v>0.84063047285464099</v>
      </c>
      <c r="V1145" s="24">
        <v>0.84033613445378152</v>
      </c>
      <c r="W1145" s="29">
        <v>251.2</v>
      </c>
      <c r="X1145" s="24">
        <v>5.160000000000025</v>
      </c>
      <c r="Y1145" s="24">
        <v>5.160000000000025</v>
      </c>
      <c r="Z1145" s="24">
        <v>255.53765323992997</v>
      </c>
      <c r="AA1145" s="24">
        <v>255.53765323992997</v>
      </c>
      <c r="AB1145" s="24">
        <v>255.53613445378153</v>
      </c>
      <c r="AC1145" s="24">
        <v>255.53613445378153</v>
      </c>
      <c r="AF1145" s="24">
        <v>10.332000000000001</v>
      </c>
      <c r="AG1145" s="24">
        <v>265.86965323992996</v>
      </c>
      <c r="AH1145" s="24">
        <v>265.86965323992996</v>
      </c>
      <c r="AI1145" s="24">
        <v>265.86813445378152</v>
      </c>
      <c r="AJ1145" s="24">
        <v>265.86813445378152</v>
      </c>
      <c r="AK1145" s="38">
        <v>0.15187861484378118</v>
      </c>
      <c r="AL1145" s="38">
        <v>0.15187861484378118</v>
      </c>
    </row>
    <row r="1146" spans="1:38" x14ac:dyDescent="0.15">
      <c r="A1146" t="str">
        <v>U1588D-17-5</v>
      </c>
      <c r="B1146">
        <v>120.67</v>
      </c>
      <c r="C1146" t="str">
        <v>U1588A-32-1</v>
      </c>
      <c r="D1146" s="31">
        <v>256</v>
      </c>
      <c r="E1146" s="29">
        <v>74</v>
      </c>
      <c r="F1146" s="29">
        <v>74</v>
      </c>
      <c r="G1146" s="24">
        <v>256.74</v>
      </c>
      <c r="H1146" s="24">
        <v>256.74</v>
      </c>
      <c r="I1146" s="24">
        <v>256.74</v>
      </c>
      <c r="J1146" s="24">
        <v>256.74</v>
      </c>
      <c r="K1146" s="18">
        <v>0</v>
      </c>
      <c r="L1146" s="18">
        <v>0</v>
      </c>
      <c r="T1146" t="str">
        <v>U1588A-32</v>
      </c>
      <c r="U1146" s="24">
        <v>0.70000000000000007</v>
      </c>
      <c r="V1146" s="24">
        <v>0.69930069930069927</v>
      </c>
      <c r="W1146" s="29">
        <v>256</v>
      </c>
      <c r="X1146" s="24">
        <v>0.74000000000000909</v>
      </c>
      <c r="Y1146" s="24">
        <v>0.74000000000000909</v>
      </c>
      <c r="Z1146" s="24">
        <v>256.51800000000003</v>
      </c>
      <c r="AA1146" s="24">
        <v>256.51800000000003</v>
      </c>
      <c r="AB1146" s="24">
        <v>256.51748251748251</v>
      </c>
      <c r="AC1146" s="24">
        <v>256.51748251748251</v>
      </c>
      <c r="AF1146" s="24">
        <v>10.609</v>
      </c>
      <c r="AG1146" s="24">
        <v>267.12700000000001</v>
      </c>
      <c r="AH1146" s="24">
        <v>267.12700000000001</v>
      </c>
      <c r="AI1146" s="24">
        <v>267.12648251748249</v>
      </c>
      <c r="AJ1146" s="24">
        <v>267.12648251748249</v>
      </c>
      <c r="AK1146" s="38">
        <v>5.17482517523149E-2</v>
      </c>
      <c r="AL1146" s="38">
        <v>5.17482517523149E-2</v>
      </c>
    </row>
    <row r="1147" spans="1:38" x14ac:dyDescent="0.15">
      <c r="A1147" t="str">
        <v>U1588D-17-CC</v>
      </c>
      <c r="B1147">
        <v>121.28</v>
      </c>
      <c r="C1147" t="str">
        <v>U1588A-31-CC</v>
      </c>
      <c r="D1147" s="31">
        <v>256.74</v>
      </c>
      <c r="E1147" s="29">
        <v>10</v>
      </c>
      <c r="F1147" s="29">
        <v>17</v>
      </c>
      <c r="G1147" s="24">
        <v>256.84000000000003</v>
      </c>
      <c r="H1147" s="24">
        <v>256.91000000000003</v>
      </c>
      <c r="I1147" s="24">
        <v>256.83999999999997</v>
      </c>
      <c r="J1147" s="24">
        <v>256.91000000000003</v>
      </c>
      <c r="K1147" s="18">
        <v>-5.6843418860808015E-14</v>
      </c>
      <c r="L1147" s="18">
        <v>0</v>
      </c>
      <c r="T1147" t="str">
        <v>U1588A-31</v>
      </c>
      <c r="U1147" s="24">
        <v>0.84063047285464099</v>
      </c>
      <c r="V1147" s="24">
        <v>0.84033613445378152</v>
      </c>
      <c r="W1147" s="29">
        <v>251.2</v>
      </c>
      <c r="X1147" s="24">
        <v>5.6399999999999864</v>
      </c>
      <c r="Y1147" s="24">
        <v>5.7100000000000364</v>
      </c>
      <c r="Z1147" s="24">
        <v>255.94115586690015</v>
      </c>
      <c r="AA1147" s="24">
        <v>256</v>
      </c>
      <c r="AB1147" s="24">
        <v>255.93949579831931</v>
      </c>
      <c r="AC1147" s="24">
        <v>255.99831932773111</v>
      </c>
      <c r="AF1147" s="24">
        <v>10.332000000000001</v>
      </c>
      <c r="AG1147" s="24">
        <v>266.27315586690014</v>
      </c>
      <c r="AH1147" s="24">
        <v>266.33199999999999</v>
      </c>
      <c r="AI1147" s="24">
        <v>266.27149579831934</v>
      </c>
      <c r="AJ1147" s="24">
        <v>266.3303193277311</v>
      </c>
      <c r="AK1147" s="38">
        <v>0.16600685808043636</v>
      </c>
      <c r="AL1147" s="38">
        <v>0.16806722688897935</v>
      </c>
    </row>
    <row r="1148" spans="1:38" x14ac:dyDescent="0.15">
      <c r="A1148" t="str">
        <v>U1588D-18-1</v>
      </c>
      <c r="B1148">
        <v>119.6</v>
      </c>
      <c r="C1148" t="str">
        <v>U1588A-31-CC</v>
      </c>
      <c r="D1148" s="31">
        <v>256.74</v>
      </c>
      <c r="E1148" s="29">
        <v>10</v>
      </c>
      <c r="F1148" s="29">
        <v>17</v>
      </c>
      <c r="G1148" s="24">
        <v>256.84000000000003</v>
      </c>
      <c r="H1148" s="24">
        <v>256.91000000000003</v>
      </c>
      <c r="I1148" s="24">
        <v>256.83999999999997</v>
      </c>
      <c r="J1148" s="24">
        <v>256.91000000000003</v>
      </c>
      <c r="K1148" s="18">
        <v>-5.6843418860808015E-14</v>
      </c>
      <c r="L1148" s="18">
        <v>0</v>
      </c>
      <c r="T1148" t="str">
        <v>U1588A-31</v>
      </c>
      <c r="U1148" s="24">
        <v>0.84063047285464099</v>
      </c>
      <c r="V1148" s="24">
        <v>0.84033613445378152</v>
      </c>
      <c r="W1148" s="29">
        <v>251.2</v>
      </c>
      <c r="X1148" s="24">
        <v>5.6399999999999864</v>
      </c>
      <c r="Y1148" s="24">
        <v>5.7100000000000364</v>
      </c>
      <c r="Z1148" s="24">
        <v>255.94115586690015</v>
      </c>
      <c r="AA1148" s="24">
        <v>256</v>
      </c>
      <c r="AB1148" s="24">
        <v>255.93949579831931</v>
      </c>
      <c r="AC1148" s="24">
        <v>255.99831932773111</v>
      </c>
      <c r="AF1148" s="24">
        <v>10.332000000000001</v>
      </c>
      <c r="AG1148" s="24">
        <v>266.27315586690014</v>
      </c>
      <c r="AH1148" s="24">
        <v>266.33199999999999</v>
      </c>
      <c r="AI1148" s="24">
        <v>266.27149579831934</v>
      </c>
      <c r="AJ1148" s="24">
        <v>266.3303193277311</v>
      </c>
      <c r="AK1148" s="38">
        <v>0.16600685808043636</v>
      </c>
      <c r="AL1148" s="38">
        <v>0.16806722688897935</v>
      </c>
    </row>
    <row r="1149" spans="1:38" x14ac:dyDescent="0.15">
      <c r="A1149" t="str">
        <v>U1588D-18-2</v>
      </c>
      <c r="B1149">
        <v>121.09</v>
      </c>
      <c r="C1149" t="str">
        <v>U1588A-31-CC</v>
      </c>
      <c r="D1149" s="31">
        <v>256.74</v>
      </c>
      <c r="E1149" s="29">
        <v>10</v>
      </c>
      <c r="F1149" s="29">
        <v>17</v>
      </c>
      <c r="G1149" s="24">
        <v>256.84000000000003</v>
      </c>
      <c r="H1149" s="24">
        <v>256.91000000000003</v>
      </c>
      <c r="I1149" s="24">
        <v>256.83999999999997</v>
      </c>
      <c r="J1149" s="24">
        <v>256.91000000000003</v>
      </c>
      <c r="K1149" s="18">
        <v>-5.6843418860808015E-14</v>
      </c>
      <c r="L1149" s="18">
        <v>0</v>
      </c>
      <c r="T1149" t="str">
        <v>U1588A-31</v>
      </c>
      <c r="U1149" s="24">
        <v>0.84063047285464099</v>
      </c>
      <c r="V1149" s="24">
        <v>0.84033613445378152</v>
      </c>
      <c r="W1149" s="29">
        <v>251.2</v>
      </c>
      <c r="X1149" s="24">
        <v>5.6399999999999864</v>
      </c>
      <c r="Y1149" s="24">
        <v>5.7100000000000364</v>
      </c>
      <c r="Z1149" s="24">
        <v>255.94115586690015</v>
      </c>
      <c r="AA1149" s="24">
        <v>256</v>
      </c>
      <c r="AB1149" s="24">
        <v>255.93949579831931</v>
      </c>
      <c r="AC1149" s="24">
        <v>255.99831932773111</v>
      </c>
      <c r="AF1149" s="24">
        <v>10.332000000000001</v>
      </c>
      <c r="AG1149" s="24">
        <v>266.27315586690014</v>
      </c>
      <c r="AH1149" s="24">
        <v>266.33199999999999</v>
      </c>
      <c r="AI1149" s="24">
        <v>266.27149579831934</v>
      </c>
      <c r="AJ1149" s="24">
        <v>266.3303193277311</v>
      </c>
      <c r="AK1149" s="38">
        <v>0.16600685808043636</v>
      </c>
      <c r="AL1149" s="38">
        <v>0.16806722688897935</v>
      </c>
    </row>
    <row r="1150" spans="1:38" x14ac:dyDescent="0.15">
      <c r="A1150" t="str">
        <v>U1588D-18-3</v>
      </c>
      <c r="B1150">
        <v>122.59</v>
      </c>
      <c r="C1150" t="str">
        <v>U1588A-31-CC</v>
      </c>
      <c r="D1150" s="31">
        <v>256.74</v>
      </c>
      <c r="E1150" s="29">
        <v>10</v>
      </c>
      <c r="F1150" s="29">
        <v>17</v>
      </c>
      <c r="G1150" s="24">
        <v>256.84000000000003</v>
      </c>
      <c r="H1150" s="24">
        <v>256.91000000000003</v>
      </c>
      <c r="I1150" s="24">
        <v>256.83999999999997</v>
      </c>
      <c r="J1150" s="24">
        <v>256.91000000000003</v>
      </c>
      <c r="K1150" s="18">
        <v>-5.6843418860808015E-14</v>
      </c>
      <c r="L1150" s="18">
        <v>0</v>
      </c>
      <c r="T1150" t="str">
        <v>U1588A-31</v>
      </c>
      <c r="U1150" s="24">
        <v>0.84063047285464099</v>
      </c>
      <c r="V1150" s="24">
        <v>0.84033613445378152</v>
      </c>
      <c r="W1150" s="29">
        <v>251.2</v>
      </c>
      <c r="X1150" s="24">
        <v>5.6399999999999864</v>
      </c>
      <c r="Y1150" s="24">
        <v>5.7100000000000364</v>
      </c>
      <c r="Z1150" s="24">
        <v>255.94115586690015</v>
      </c>
      <c r="AA1150" s="24">
        <v>256</v>
      </c>
      <c r="AB1150" s="24">
        <v>255.93949579831931</v>
      </c>
      <c r="AC1150" s="24">
        <v>255.99831932773111</v>
      </c>
      <c r="AF1150" s="24">
        <v>10.332000000000001</v>
      </c>
      <c r="AG1150" s="24">
        <v>266.27315586690014</v>
      </c>
      <c r="AH1150" s="24">
        <v>266.33199999999999</v>
      </c>
      <c r="AI1150" s="24">
        <v>266.27149579831934</v>
      </c>
      <c r="AJ1150" s="24">
        <v>266.3303193277311</v>
      </c>
      <c r="AK1150" s="38">
        <v>0.16600685808043636</v>
      </c>
      <c r="AL1150" s="38">
        <v>0.16806722688897935</v>
      </c>
    </row>
    <row r="1151" spans="1:38" x14ac:dyDescent="0.15">
      <c r="A1151" t="str">
        <v>U1588D-18-4</v>
      </c>
      <c r="B1151">
        <v>124.08</v>
      </c>
      <c r="C1151" t="str">
        <v>U1588A-31-CC</v>
      </c>
      <c r="D1151" s="31">
        <v>256.74</v>
      </c>
      <c r="E1151" s="29">
        <v>10</v>
      </c>
      <c r="F1151" s="29">
        <v>17</v>
      </c>
      <c r="G1151" s="24">
        <v>256.84000000000003</v>
      </c>
      <c r="H1151" s="24">
        <v>256.91000000000003</v>
      </c>
      <c r="I1151" s="24">
        <v>256.83999999999997</v>
      </c>
      <c r="J1151" s="24">
        <v>256.91000000000003</v>
      </c>
      <c r="K1151" s="18">
        <v>-5.6843418860808015E-14</v>
      </c>
      <c r="L1151" s="18">
        <v>0</v>
      </c>
      <c r="T1151" t="str">
        <v>U1588A-31</v>
      </c>
      <c r="U1151" s="24">
        <v>0.84063047285464099</v>
      </c>
      <c r="V1151" s="24">
        <v>0.84033613445378152</v>
      </c>
      <c r="W1151" s="29">
        <v>251.2</v>
      </c>
      <c r="X1151" s="24">
        <v>5.6399999999999864</v>
      </c>
      <c r="Y1151" s="24">
        <v>5.7100000000000364</v>
      </c>
      <c r="Z1151" s="24">
        <v>255.94115586690015</v>
      </c>
      <c r="AA1151" s="24">
        <v>256</v>
      </c>
      <c r="AB1151" s="24">
        <v>255.93949579831931</v>
      </c>
      <c r="AC1151" s="24">
        <v>255.99831932773111</v>
      </c>
      <c r="AF1151" s="24">
        <v>10.332000000000001</v>
      </c>
      <c r="AG1151" s="24">
        <v>266.27315586690014</v>
      </c>
      <c r="AH1151" s="24">
        <v>266.33199999999999</v>
      </c>
      <c r="AI1151" s="24">
        <v>266.27149579831934</v>
      </c>
      <c r="AJ1151" s="24">
        <v>266.3303193277311</v>
      </c>
      <c r="AK1151" s="38">
        <v>0.16600685808043636</v>
      </c>
      <c r="AL1151" s="38">
        <v>0.16806722688897935</v>
      </c>
    </row>
    <row r="1152" spans="1:38" x14ac:dyDescent="0.15">
      <c r="A1152" t="str">
        <v>U1588D-18-5</v>
      </c>
      <c r="B1152">
        <v>125.58</v>
      </c>
      <c r="C1152" t="str">
        <v>U1588A-31-CC</v>
      </c>
      <c r="D1152" s="31">
        <v>256.74</v>
      </c>
      <c r="E1152" s="29">
        <v>10</v>
      </c>
      <c r="F1152" s="29">
        <v>17</v>
      </c>
      <c r="G1152" s="24">
        <v>256.84000000000003</v>
      </c>
      <c r="H1152" s="24">
        <v>256.91000000000003</v>
      </c>
      <c r="I1152" s="24">
        <v>256.83999999999997</v>
      </c>
      <c r="J1152" s="24">
        <v>256.91000000000003</v>
      </c>
      <c r="K1152" s="18">
        <v>-5.6843418860808015E-14</v>
      </c>
      <c r="L1152" s="18">
        <v>0</v>
      </c>
      <c r="T1152" t="str">
        <v>U1588A-31</v>
      </c>
      <c r="U1152" s="24">
        <v>0.84063047285464099</v>
      </c>
      <c r="V1152" s="24">
        <v>0.84033613445378152</v>
      </c>
      <c r="W1152" s="29">
        <v>251.2</v>
      </c>
      <c r="X1152" s="24">
        <v>5.6399999999999864</v>
      </c>
      <c r="Y1152" s="24">
        <v>5.7100000000000364</v>
      </c>
      <c r="Z1152" s="24">
        <v>255.94115586690015</v>
      </c>
      <c r="AA1152" s="24">
        <v>256</v>
      </c>
      <c r="AB1152" s="24">
        <v>255.93949579831931</v>
      </c>
      <c r="AC1152" s="24">
        <v>255.99831932773111</v>
      </c>
      <c r="AF1152" s="24">
        <v>10.332000000000001</v>
      </c>
      <c r="AG1152" s="24">
        <v>266.27315586690014</v>
      </c>
      <c r="AH1152" s="24">
        <v>266.33199999999999</v>
      </c>
      <c r="AI1152" s="24">
        <v>266.27149579831934</v>
      </c>
      <c r="AJ1152" s="24">
        <v>266.3303193277311</v>
      </c>
      <c r="AK1152" s="38">
        <v>0.16600685808043636</v>
      </c>
      <c r="AL1152" s="38">
        <v>0.16806722688897935</v>
      </c>
    </row>
    <row r="1153" spans="1:38" x14ac:dyDescent="0.15">
      <c r="A1153" t="str">
        <v>U1588D-18-6</v>
      </c>
      <c r="B1153">
        <v>126.62</v>
      </c>
      <c r="C1153" t="str">
        <v>U1588A-31-CC</v>
      </c>
      <c r="D1153" s="31">
        <v>256.74</v>
      </c>
      <c r="E1153" s="29">
        <v>10</v>
      </c>
      <c r="F1153" s="29">
        <v>17</v>
      </c>
      <c r="G1153" s="24">
        <v>256.84000000000003</v>
      </c>
      <c r="H1153" s="24">
        <v>256.91000000000003</v>
      </c>
      <c r="I1153" s="24">
        <v>256.83999999999997</v>
      </c>
      <c r="J1153" s="24">
        <v>256.91000000000003</v>
      </c>
      <c r="K1153" s="18">
        <v>-5.6843418860808015E-14</v>
      </c>
      <c r="L1153" s="18">
        <v>0</v>
      </c>
      <c r="T1153" t="str">
        <v>U1588A-31</v>
      </c>
      <c r="U1153" s="24">
        <v>0.84063047285464099</v>
      </c>
      <c r="V1153" s="24">
        <v>0.84033613445378152</v>
      </c>
      <c r="W1153" s="29">
        <v>251.2</v>
      </c>
      <c r="X1153" s="24">
        <v>5.6399999999999864</v>
      </c>
      <c r="Y1153" s="24">
        <v>5.7100000000000364</v>
      </c>
      <c r="Z1153" s="24">
        <v>255.94115586690015</v>
      </c>
      <c r="AA1153" s="24">
        <v>256</v>
      </c>
      <c r="AB1153" s="24">
        <v>255.93949579831931</v>
      </c>
      <c r="AC1153" s="24">
        <v>255.99831932773111</v>
      </c>
      <c r="AF1153" s="24">
        <v>10.332000000000001</v>
      </c>
      <c r="AG1153" s="24">
        <v>266.27315586690014</v>
      </c>
      <c r="AH1153" s="24">
        <v>266.33199999999999</v>
      </c>
      <c r="AI1153" s="24">
        <v>266.27149579831934</v>
      </c>
      <c r="AJ1153" s="24">
        <v>266.3303193277311</v>
      </c>
      <c r="AK1153" s="38">
        <v>0.16600685808043636</v>
      </c>
      <c r="AL1153" s="38">
        <v>0.16806722688897935</v>
      </c>
    </row>
    <row r="1154" spans="1:38" x14ac:dyDescent="0.15">
      <c r="A1154" t="str">
        <v>U1588D-18-CC</v>
      </c>
      <c r="B1154">
        <v>127.14</v>
      </c>
      <c r="C1154" t="str">
        <v>U1588A-31-CC</v>
      </c>
      <c r="D1154" s="31">
        <v>256.74</v>
      </c>
      <c r="E1154" s="29">
        <v>10</v>
      </c>
      <c r="F1154" s="29">
        <v>17</v>
      </c>
      <c r="G1154" s="24">
        <v>256.84000000000003</v>
      </c>
      <c r="H1154" s="24">
        <v>256.91000000000003</v>
      </c>
      <c r="I1154" s="24">
        <v>256.83999999999997</v>
      </c>
      <c r="J1154" s="24">
        <v>256.91000000000003</v>
      </c>
      <c r="K1154" s="18">
        <v>-5.6843418860808015E-14</v>
      </c>
      <c r="L1154" s="18">
        <v>0</v>
      </c>
      <c r="T1154" t="str">
        <v>U1588A-31</v>
      </c>
      <c r="U1154" s="24">
        <v>0.84063047285464099</v>
      </c>
      <c r="V1154" s="24">
        <v>0.84033613445378152</v>
      </c>
      <c r="W1154" s="29">
        <v>251.2</v>
      </c>
      <c r="X1154" s="24">
        <v>5.6399999999999864</v>
      </c>
      <c r="Y1154" s="24">
        <v>5.7100000000000364</v>
      </c>
      <c r="Z1154" s="24">
        <v>255.94115586690015</v>
      </c>
      <c r="AA1154" s="24">
        <v>256</v>
      </c>
      <c r="AB1154" s="24">
        <v>255.93949579831931</v>
      </c>
      <c r="AC1154" s="24">
        <v>255.99831932773111</v>
      </c>
      <c r="AF1154" s="24">
        <v>10.332000000000001</v>
      </c>
      <c r="AG1154" s="24">
        <v>266.27315586690014</v>
      </c>
      <c r="AH1154" s="24">
        <v>266.33199999999999</v>
      </c>
      <c r="AI1154" s="24">
        <v>266.27149579831934</v>
      </c>
      <c r="AJ1154" s="24">
        <v>266.3303193277311</v>
      </c>
      <c r="AK1154" s="38">
        <v>0.16600685808043636</v>
      </c>
      <c r="AL1154" s="38">
        <v>0.16806722688897935</v>
      </c>
    </row>
    <row r="1155" spans="1:38" x14ac:dyDescent="0.15">
      <c r="A1155" t="str">
        <v>U1588D-19-1</v>
      </c>
      <c r="B1155">
        <v>124.4</v>
      </c>
      <c r="C1155" t="str">
        <v>U1588A-31-CC</v>
      </c>
      <c r="D1155" s="31">
        <v>256.74</v>
      </c>
      <c r="E1155" s="29">
        <v>10</v>
      </c>
      <c r="F1155" s="29">
        <v>17</v>
      </c>
      <c r="G1155" s="24">
        <v>256.84000000000003</v>
      </c>
      <c r="H1155" s="24">
        <v>256.91000000000003</v>
      </c>
      <c r="I1155" s="24">
        <v>256.83999999999997</v>
      </c>
      <c r="J1155" s="24">
        <v>256.91000000000003</v>
      </c>
      <c r="K1155" s="18">
        <v>-5.6843418860808015E-14</v>
      </c>
      <c r="L1155" s="18">
        <v>0</v>
      </c>
      <c r="T1155" t="str">
        <v>U1588A-31</v>
      </c>
      <c r="U1155" s="24">
        <v>0.84063047285464099</v>
      </c>
      <c r="V1155" s="24">
        <v>0.84033613445378152</v>
      </c>
      <c r="W1155" s="29">
        <v>251.2</v>
      </c>
      <c r="X1155" s="24">
        <v>5.6399999999999864</v>
      </c>
      <c r="Y1155" s="24">
        <v>5.7100000000000364</v>
      </c>
      <c r="Z1155" s="24">
        <v>255.94115586690015</v>
      </c>
      <c r="AA1155" s="24">
        <v>256</v>
      </c>
      <c r="AB1155" s="24">
        <v>255.93949579831931</v>
      </c>
      <c r="AC1155" s="24">
        <v>255.99831932773111</v>
      </c>
      <c r="AF1155" s="24">
        <v>10.332000000000001</v>
      </c>
      <c r="AG1155" s="24">
        <v>266.27315586690014</v>
      </c>
      <c r="AH1155" s="24">
        <v>266.33199999999999</v>
      </c>
      <c r="AI1155" s="24">
        <v>266.27149579831934</v>
      </c>
      <c r="AJ1155" s="24">
        <v>266.3303193277311</v>
      </c>
      <c r="AK1155" s="38">
        <v>0.16600685808043636</v>
      </c>
      <c r="AL1155" s="38">
        <v>0.16806722688897935</v>
      </c>
    </row>
    <row r="1156" spans="1:38" x14ac:dyDescent="0.15">
      <c r="A1156" t="str">
        <v>U1588D-19-2</v>
      </c>
      <c r="B1156">
        <v>125.89</v>
      </c>
      <c r="C1156" t="str">
        <v>U1588A-31-CC</v>
      </c>
      <c r="D1156" s="31">
        <v>256.74</v>
      </c>
      <c r="E1156" s="29">
        <v>10</v>
      </c>
      <c r="F1156" s="29">
        <v>17</v>
      </c>
      <c r="G1156" s="24">
        <v>256.84000000000003</v>
      </c>
      <c r="H1156" s="24">
        <v>256.91000000000003</v>
      </c>
      <c r="I1156" s="24">
        <v>256.83999999999997</v>
      </c>
      <c r="J1156" s="24">
        <v>256.91000000000003</v>
      </c>
      <c r="K1156" s="18">
        <v>-5.6843418860808015E-14</v>
      </c>
      <c r="L1156" s="18">
        <v>0</v>
      </c>
      <c r="T1156" t="str">
        <v>U1588A-31</v>
      </c>
      <c r="U1156" s="24">
        <v>0.84063047285464099</v>
      </c>
      <c r="V1156" s="24">
        <v>0.84033613445378152</v>
      </c>
      <c r="W1156" s="29">
        <v>251.2</v>
      </c>
      <c r="X1156" s="24">
        <v>5.6399999999999864</v>
      </c>
      <c r="Y1156" s="24">
        <v>5.7100000000000364</v>
      </c>
      <c r="Z1156" s="24">
        <v>255.94115586690015</v>
      </c>
      <c r="AA1156" s="24">
        <v>256</v>
      </c>
      <c r="AB1156" s="24">
        <v>255.93949579831931</v>
      </c>
      <c r="AC1156" s="24">
        <v>255.99831932773111</v>
      </c>
      <c r="AF1156" s="24">
        <v>10.332000000000001</v>
      </c>
      <c r="AG1156" s="24">
        <v>266.27315586690014</v>
      </c>
      <c r="AH1156" s="24">
        <v>266.33199999999999</v>
      </c>
      <c r="AI1156" s="24">
        <v>266.27149579831934</v>
      </c>
      <c r="AJ1156" s="24">
        <v>266.3303193277311</v>
      </c>
      <c r="AK1156" s="38">
        <v>0.16600685808043636</v>
      </c>
      <c r="AL1156" s="38">
        <v>0.16806722688897935</v>
      </c>
    </row>
    <row r="1157" spans="1:38" x14ac:dyDescent="0.15">
      <c r="A1157" t="str">
        <v>U1588D-19-3</v>
      </c>
      <c r="B1157">
        <v>127.38</v>
      </c>
      <c r="C1157" t="str">
        <v>U1588A-32-2</v>
      </c>
      <c r="D1157" s="31">
        <v>257.5</v>
      </c>
      <c r="E1157" s="29">
        <v>75</v>
      </c>
      <c r="F1157" s="29">
        <v>75</v>
      </c>
      <c r="G1157" s="24">
        <v>258.25</v>
      </c>
      <c r="H1157" s="24">
        <v>258.25</v>
      </c>
      <c r="I1157" s="24">
        <v>258.25</v>
      </c>
      <c r="J1157" s="24">
        <v>258.25</v>
      </c>
      <c r="K1157" s="18">
        <v>0</v>
      </c>
      <c r="L1157" s="18">
        <v>0</v>
      </c>
      <c r="T1157" t="str">
        <v>U1588A-32</v>
      </c>
      <c r="U1157" s="24">
        <v>0.70000000000000007</v>
      </c>
      <c r="V1157" s="24">
        <v>0.69930069930069927</v>
      </c>
      <c r="W1157" s="29">
        <v>256</v>
      </c>
      <c r="X1157" s="24">
        <v>2.25</v>
      </c>
      <c r="Y1157" s="24">
        <v>2.25</v>
      </c>
      <c r="Z1157" s="24">
        <v>257.57499999999999</v>
      </c>
      <c r="AA1157" s="24">
        <v>257.57499999999999</v>
      </c>
      <c r="AB1157" s="24">
        <v>257.57342657342656</v>
      </c>
      <c r="AC1157" s="24">
        <v>257.57342657342656</v>
      </c>
      <c r="AF1157" s="24">
        <v>10.609</v>
      </c>
      <c r="AG1157" s="24">
        <v>268.18399999999997</v>
      </c>
      <c r="AH1157" s="24">
        <v>268.18399999999997</v>
      </c>
      <c r="AI1157" s="24">
        <v>268.18242657342654</v>
      </c>
      <c r="AJ1157" s="24">
        <v>268.18242657342654</v>
      </c>
      <c r="AK1157" s="38">
        <v>0.1573426573429515</v>
      </c>
      <c r="AL1157" s="38">
        <v>0.1573426573429515</v>
      </c>
    </row>
    <row r="1158" spans="1:38" x14ac:dyDescent="0.15">
      <c r="A1158" t="str">
        <v>U1588D-19-4</v>
      </c>
      <c r="B1158">
        <v>128.88</v>
      </c>
      <c r="C1158" t="str">
        <v>U1588A-32-2</v>
      </c>
      <c r="D1158" s="31">
        <v>257.5</v>
      </c>
      <c r="E1158" s="29">
        <v>80</v>
      </c>
      <c r="F1158" s="29">
        <v>80</v>
      </c>
      <c r="G1158" s="24">
        <v>258.3</v>
      </c>
      <c r="H1158" s="24">
        <v>258.3</v>
      </c>
      <c r="I1158" s="24">
        <v>258.3</v>
      </c>
      <c r="J1158" s="24">
        <v>258.3</v>
      </c>
      <c r="K1158" s="18">
        <v>0</v>
      </c>
      <c r="L1158" s="18">
        <v>0</v>
      </c>
      <c r="T1158" t="str">
        <v>U1588A-32</v>
      </c>
      <c r="U1158" s="24">
        <v>0.70000000000000007</v>
      </c>
      <c r="V1158" s="24">
        <v>0.69930069930069927</v>
      </c>
      <c r="W1158" s="29">
        <v>256</v>
      </c>
      <c r="X1158" s="24">
        <v>2.3000000000000114</v>
      </c>
      <c r="Y1158" s="24">
        <v>2.3000000000000114</v>
      </c>
      <c r="Z1158" s="24">
        <v>257.61</v>
      </c>
      <c r="AA1158" s="24">
        <v>257.61</v>
      </c>
      <c r="AB1158" s="24">
        <v>257.60839160839163</v>
      </c>
      <c r="AC1158" s="24">
        <v>257.60839160839163</v>
      </c>
      <c r="AF1158" s="24">
        <v>10.609</v>
      </c>
      <c r="AG1158" s="24">
        <v>268.21899999999999</v>
      </c>
      <c r="AH1158" s="24">
        <v>268.21899999999999</v>
      </c>
      <c r="AI1158" s="24">
        <v>268.21739160839161</v>
      </c>
      <c r="AJ1158" s="24">
        <v>268.21739160839161</v>
      </c>
      <c r="AK1158" s="38">
        <v>0.1608391608385773</v>
      </c>
      <c r="AL1158" s="38">
        <v>0.1608391608385773</v>
      </c>
    </row>
    <row r="1159" spans="1:38" x14ac:dyDescent="0.15">
      <c r="A1159" t="str">
        <v>U1588D-19-5</v>
      </c>
      <c r="B1159">
        <v>130.38999999999999</v>
      </c>
      <c r="C1159" t="str">
        <v>U1588A-32-3</v>
      </c>
      <c r="D1159" s="31">
        <v>259</v>
      </c>
      <c r="E1159" s="29">
        <v>38</v>
      </c>
      <c r="F1159" s="29">
        <v>40</v>
      </c>
      <c r="G1159" s="24">
        <v>259.38</v>
      </c>
      <c r="H1159" s="24">
        <v>259.39999999999998</v>
      </c>
      <c r="I1159" s="24">
        <v>259.38</v>
      </c>
      <c r="J1159" s="24">
        <v>259.39999999999998</v>
      </c>
      <c r="K1159" s="18">
        <v>0</v>
      </c>
      <c r="L1159" s="18">
        <v>0</v>
      </c>
      <c r="T1159" t="str">
        <v>U1588A-32</v>
      </c>
      <c r="U1159" s="24">
        <v>0.70000000000000007</v>
      </c>
      <c r="V1159" s="24">
        <v>0.69930069930069927</v>
      </c>
      <c r="W1159" s="29">
        <v>256</v>
      </c>
      <c r="X1159" s="24">
        <v>3.3799999999999955</v>
      </c>
      <c r="Y1159" s="24">
        <v>3.3999999999999773</v>
      </c>
      <c r="Z1159" s="24">
        <v>258.36599999999999</v>
      </c>
      <c r="AA1159" s="24">
        <v>258.38</v>
      </c>
      <c r="AB1159" s="24">
        <v>258.36363636363637</v>
      </c>
      <c r="AC1159" s="24">
        <v>258.37762237762234</v>
      </c>
      <c r="AF1159" s="24">
        <v>10.609</v>
      </c>
      <c r="AG1159" s="24">
        <v>268.97499999999997</v>
      </c>
      <c r="AH1159" s="24">
        <v>268.98899999999998</v>
      </c>
      <c r="AI1159" s="24">
        <v>268.97263636363635</v>
      </c>
      <c r="AJ1159" s="24">
        <v>268.98662237762233</v>
      </c>
      <c r="AK1159" s="38">
        <v>0.23636363636114766</v>
      </c>
      <c r="AL1159" s="38">
        <v>0.23776223776508232</v>
      </c>
    </row>
    <row r="1160" spans="1:38" x14ac:dyDescent="0.15">
      <c r="A1160" t="str">
        <v>U1588D-19-6</v>
      </c>
      <c r="B1160">
        <v>131.88</v>
      </c>
      <c r="C1160" t="str">
        <v>U1588A-32-3</v>
      </c>
      <c r="D1160" s="31">
        <v>259</v>
      </c>
      <c r="E1160" s="29">
        <v>75</v>
      </c>
      <c r="F1160" s="29">
        <v>75</v>
      </c>
      <c r="G1160" s="24">
        <v>259.75</v>
      </c>
      <c r="H1160" s="24">
        <v>259.75</v>
      </c>
      <c r="I1160" s="24">
        <v>259.75</v>
      </c>
      <c r="J1160" s="24">
        <v>259.75</v>
      </c>
      <c r="K1160" s="18">
        <v>0</v>
      </c>
      <c r="L1160" s="18">
        <v>0</v>
      </c>
      <c r="T1160" t="str">
        <v>U1588A-32</v>
      </c>
      <c r="U1160" s="24">
        <v>0.70000000000000007</v>
      </c>
      <c r="V1160" s="24">
        <v>0.69930069930069927</v>
      </c>
      <c r="W1160" s="29">
        <v>256</v>
      </c>
      <c r="X1160" s="24">
        <v>3.75</v>
      </c>
      <c r="Y1160" s="24">
        <v>3.75</v>
      </c>
      <c r="Z1160" s="24">
        <v>258.625</v>
      </c>
      <c r="AA1160" s="24">
        <v>258.625</v>
      </c>
      <c r="AB1160" s="24">
        <v>258.6223776223776</v>
      </c>
      <c r="AC1160" s="24">
        <v>258.6223776223776</v>
      </c>
      <c r="AF1160" s="24">
        <v>10.609</v>
      </c>
      <c r="AG1160" s="24">
        <v>269.23399999999998</v>
      </c>
      <c r="AH1160" s="24">
        <v>269.23399999999998</v>
      </c>
      <c r="AI1160" s="24">
        <v>269.23137762237758</v>
      </c>
      <c r="AJ1160" s="24">
        <v>269.23137762237758</v>
      </c>
      <c r="AK1160" s="38">
        <v>0.26223776224014728</v>
      </c>
      <c r="AL1160" s="38">
        <v>0.26223776224014728</v>
      </c>
    </row>
    <row r="1161" spans="1:38" x14ac:dyDescent="0.15">
      <c r="A1161" t="str">
        <v>U1588D-19-CC</v>
      </c>
      <c r="B1161">
        <v>132.5</v>
      </c>
      <c r="C1161" t="str">
        <v>U1588A-32-3</v>
      </c>
      <c r="D1161" s="31">
        <v>259</v>
      </c>
      <c r="E1161" s="29">
        <v>80</v>
      </c>
      <c r="F1161" s="29">
        <v>81</v>
      </c>
      <c r="G1161" s="24">
        <v>259.8</v>
      </c>
      <c r="H1161" s="24">
        <v>259.81</v>
      </c>
      <c r="I1161" s="24">
        <v>259.8</v>
      </c>
      <c r="J1161" s="24">
        <v>259.81</v>
      </c>
      <c r="K1161" s="18">
        <v>0</v>
      </c>
      <c r="L1161" s="18">
        <v>0</v>
      </c>
      <c r="T1161" t="str">
        <v>U1588A-32</v>
      </c>
      <c r="U1161" s="24">
        <v>0.70000000000000007</v>
      </c>
      <c r="V1161" s="24">
        <v>0.69930069930069927</v>
      </c>
      <c r="W1161" s="29">
        <v>256</v>
      </c>
      <c r="X1161" s="24">
        <v>3.8000000000000114</v>
      </c>
      <c r="Y1161" s="24">
        <v>3.8100000000000023</v>
      </c>
      <c r="Z1161" s="24">
        <v>258.66000000000003</v>
      </c>
      <c r="AA1161" s="24">
        <v>258.66700000000003</v>
      </c>
      <c r="AB1161" s="24">
        <v>258.65734265734267</v>
      </c>
      <c r="AC1161" s="24">
        <v>258.66433566433568</v>
      </c>
      <c r="AF1161" s="24">
        <v>10.609</v>
      </c>
      <c r="AG1161" s="24">
        <v>269.26900000000001</v>
      </c>
      <c r="AH1161" s="24">
        <v>269.27600000000001</v>
      </c>
      <c r="AI1161" s="24">
        <v>269.26634265734265</v>
      </c>
      <c r="AJ1161" s="24">
        <v>269.27333566433566</v>
      </c>
      <c r="AK1161" s="38">
        <v>0.26573426573577308</v>
      </c>
      <c r="AL1161" s="38">
        <v>0.26643356643489824</v>
      </c>
    </row>
    <row r="1162" spans="1:38" x14ac:dyDescent="0.15">
      <c r="A1162" t="str">
        <v>U1588D-20-1</v>
      </c>
      <c r="B1162">
        <v>129.30000000000001</v>
      </c>
      <c r="C1162" t="str">
        <v>U1588A-32-3</v>
      </c>
      <c r="D1162" s="31">
        <v>259</v>
      </c>
      <c r="E1162" s="29">
        <v>80</v>
      </c>
      <c r="F1162" s="29">
        <v>81</v>
      </c>
      <c r="G1162" s="24">
        <v>259.8</v>
      </c>
      <c r="H1162" s="24">
        <v>259.81</v>
      </c>
      <c r="I1162" s="24">
        <v>259.8</v>
      </c>
      <c r="J1162" s="24">
        <v>259.81</v>
      </c>
      <c r="K1162" s="18">
        <v>0</v>
      </c>
      <c r="L1162" s="18">
        <v>0</v>
      </c>
      <c r="T1162" t="str">
        <v>U1588A-32</v>
      </c>
      <c r="U1162" s="24">
        <v>0.70000000000000007</v>
      </c>
      <c r="V1162" s="24">
        <v>0.69930069930069927</v>
      </c>
      <c r="W1162" s="29">
        <v>256</v>
      </c>
      <c r="X1162" s="24">
        <v>3.8000000000000114</v>
      </c>
      <c r="Y1162" s="24">
        <v>3.8100000000000023</v>
      </c>
      <c r="Z1162" s="24">
        <v>258.66000000000003</v>
      </c>
      <c r="AA1162" s="24">
        <v>258.66700000000003</v>
      </c>
      <c r="AB1162" s="24">
        <v>258.65734265734267</v>
      </c>
      <c r="AC1162" s="24">
        <v>258.66433566433568</v>
      </c>
      <c r="AF1162" s="24">
        <v>10.609</v>
      </c>
      <c r="AG1162" s="24">
        <v>269.26900000000001</v>
      </c>
      <c r="AH1162" s="24">
        <v>269.27600000000001</v>
      </c>
      <c r="AI1162" s="24">
        <v>269.26634265734265</v>
      </c>
      <c r="AJ1162" s="24">
        <v>269.27333566433566</v>
      </c>
      <c r="AK1162" s="38">
        <v>0.26573426573577308</v>
      </c>
      <c r="AL1162" s="38">
        <v>0.26643356643489824</v>
      </c>
    </row>
    <row r="1163" spans="1:38" x14ac:dyDescent="0.15">
      <c r="A1163" t="str">
        <v>U1588D-20-2</v>
      </c>
      <c r="B1163">
        <v>130.79</v>
      </c>
      <c r="C1163" t="str">
        <v>U1588A-32-3</v>
      </c>
      <c r="D1163" s="31">
        <v>259</v>
      </c>
      <c r="E1163" s="29">
        <v>102</v>
      </c>
      <c r="F1163" s="29">
        <v>104</v>
      </c>
      <c r="G1163" s="24">
        <v>260.02</v>
      </c>
      <c r="H1163" s="24">
        <v>260.04000000000002</v>
      </c>
      <c r="I1163" s="24">
        <v>260.02</v>
      </c>
      <c r="J1163" s="24">
        <v>260.04000000000002</v>
      </c>
      <c r="K1163" s="18">
        <v>0</v>
      </c>
      <c r="L1163" s="18">
        <v>0</v>
      </c>
      <c r="T1163" t="str">
        <v>U1588A-32</v>
      </c>
      <c r="U1163" s="24">
        <v>0.70000000000000007</v>
      </c>
      <c r="V1163" s="24">
        <v>0.69930069930069927</v>
      </c>
      <c r="W1163" s="29">
        <v>256</v>
      </c>
      <c r="X1163" s="24">
        <v>4.0199999999999818</v>
      </c>
      <c r="Y1163" s="24">
        <v>4.0400000000000205</v>
      </c>
      <c r="Z1163" s="24">
        <v>258.81399999999996</v>
      </c>
      <c r="AA1163" s="24">
        <v>258.82800000000003</v>
      </c>
      <c r="AB1163" s="24">
        <v>258.8111888111888</v>
      </c>
      <c r="AC1163" s="24">
        <v>258.82517482517483</v>
      </c>
      <c r="AF1163" s="24">
        <v>10.609</v>
      </c>
      <c r="AG1163" s="24">
        <v>269.42299999999994</v>
      </c>
      <c r="AH1163" s="24">
        <v>269.43700000000001</v>
      </c>
      <c r="AI1163" s="24">
        <v>269.42018881118878</v>
      </c>
      <c r="AJ1163" s="24">
        <v>269.43417482517481</v>
      </c>
      <c r="AK1163" s="38">
        <v>0.28111888111652661</v>
      </c>
      <c r="AL1163" s="38">
        <v>0.28251748252046127</v>
      </c>
    </row>
    <row r="1164" spans="1:38" x14ac:dyDescent="0.15">
      <c r="A1164" t="str">
        <v>U1588D-20-3</v>
      </c>
      <c r="B1164">
        <v>132.29</v>
      </c>
      <c r="C1164" t="str">
        <v>U1588A-32-4</v>
      </c>
      <c r="D1164" s="31">
        <v>260.5</v>
      </c>
      <c r="E1164" s="29">
        <v>75</v>
      </c>
      <c r="F1164" s="29">
        <v>75</v>
      </c>
      <c r="G1164" s="24">
        <v>261.25</v>
      </c>
      <c r="H1164" s="24">
        <v>261.25</v>
      </c>
      <c r="I1164" s="24">
        <v>261.25</v>
      </c>
      <c r="J1164" s="24">
        <v>261.25</v>
      </c>
      <c r="K1164" s="18">
        <v>0</v>
      </c>
      <c r="L1164" s="18">
        <v>0</v>
      </c>
      <c r="T1164" t="str">
        <v>U1588A-32</v>
      </c>
      <c r="U1164" s="24">
        <v>0.70000000000000007</v>
      </c>
      <c r="V1164" s="24">
        <v>0.69930069930069927</v>
      </c>
      <c r="W1164" s="29">
        <v>256</v>
      </c>
      <c r="X1164" s="24">
        <v>5.25</v>
      </c>
      <c r="Y1164" s="24">
        <v>5.25</v>
      </c>
      <c r="Z1164" s="24">
        <v>259.67500000000001</v>
      </c>
      <c r="AA1164" s="24">
        <v>259.67500000000001</v>
      </c>
      <c r="AB1164" s="24">
        <v>259.67132867132869</v>
      </c>
      <c r="AC1164" s="24">
        <v>259.67132867132869</v>
      </c>
      <c r="AF1164" s="24">
        <v>10.609</v>
      </c>
      <c r="AG1164" s="24">
        <v>270.28399999999999</v>
      </c>
      <c r="AH1164" s="24">
        <v>270.28399999999999</v>
      </c>
      <c r="AI1164" s="24">
        <v>270.28032867132868</v>
      </c>
      <c r="AJ1164" s="24">
        <v>270.28032867132868</v>
      </c>
      <c r="AK1164" s="38">
        <v>0.36713286713165871</v>
      </c>
      <c r="AL1164" s="38">
        <v>0.36713286713165871</v>
      </c>
    </row>
    <row r="1165" spans="1:38" x14ac:dyDescent="0.15">
      <c r="A1165" t="str">
        <v>U1588D-20-4</v>
      </c>
      <c r="B1165">
        <v>133.78</v>
      </c>
      <c r="C1165" t="str">
        <v>U1588A-33-1</v>
      </c>
      <c r="D1165" s="31">
        <v>260.89999999999998</v>
      </c>
      <c r="E1165" s="29">
        <v>76</v>
      </c>
      <c r="F1165" s="29">
        <v>76</v>
      </c>
      <c r="G1165" s="24">
        <v>261.65999999999997</v>
      </c>
      <c r="H1165" s="24">
        <v>261.65999999999997</v>
      </c>
      <c r="I1165" s="24">
        <v>261.66000000000003</v>
      </c>
      <c r="J1165" s="24">
        <v>261.66000000000003</v>
      </c>
      <c r="K1165" s="18">
        <v>5.6843418860808015E-14</v>
      </c>
      <c r="L1165" s="18">
        <v>5.6843418860808015E-14</v>
      </c>
      <c r="T1165" t="str">
        <v>U1588A-33</v>
      </c>
      <c r="U1165" s="24">
        <v>0.75235109717868343</v>
      </c>
      <c r="V1165" s="24">
        <v>0.75187969924812026</v>
      </c>
      <c r="W1165" s="29">
        <v>260.89999999999998</v>
      </c>
      <c r="X1165" s="24">
        <v>0.76000000000004775</v>
      </c>
      <c r="Y1165" s="24">
        <v>0.76000000000004775</v>
      </c>
      <c r="Z1165" s="24">
        <v>261.47178683385579</v>
      </c>
      <c r="AA1165" s="24">
        <v>261.47178683385579</v>
      </c>
      <c r="AB1165" s="24">
        <v>261.47142857142859</v>
      </c>
      <c r="AC1165" s="24">
        <v>261.47142857142859</v>
      </c>
      <c r="AF1165" s="24">
        <v>11.616</v>
      </c>
      <c r="AG1165" s="24">
        <v>273.08778683385577</v>
      </c>
      <c r="AH1165" s="24">
        <v>273.08778683385577</v>
      </c>
      <c r="AI1165" s="24">
        <v>273.08742857142857</v>
      </c>
      <c r="AJ1165" s="24">
        <v>273.08742857142857</v>
      </c>
      <c r="AK1165" s="38">
        <v>3.5826242719849688E-2</v>
      </c>
      <c r="AL1165" s="38">
        <v>3.5826242719849688E-2</v>
      </c>
    </row>
    <row r="1166" spans="1:38" x14ac:dyDescent="0.15">
      <c r="A1166" t="str">
        <v>U1588D-20-5</v>
      </c>
      <c r="B1166">
        <v>135.28</v>
      </c>
      <c r="C1166" t="str">
        <v>U1588A-32-4</v>
      </c>
      <c r="D1166" s="31">
        <v>260.5</v>
      </c>
      <c r="E1166" s="29">
        <v>140</v>
      </c>
      <c r="F1166" s="29">
        <v>150</v>
      </c>
      <c r="G1166" s="24">
        <v>261.89999999999998</v>
      </c>
      <c r="H1166" s="24">
        <v>262</v>
      </c>
      <c r="I1166" s="24">
        <v>261.89999999999998</v>
      </c>
      <c r="J1166" s="24">
        <v>261.95</v>
      </c>
      <c r="K1166" s="18">
        <v>0</v>
      </c>
      <c r="L1166" s="18">
        <v>-5.0000000000011369E-2</v>
      </c>
      <c r="T1166" t="str">
        <v>U1588A-32</v>
      </c>
      <c r="U1166" s="24">
        <v>0.70000000000000007</v>
      </c>
      <c r="V1166" s="24">
        <v>0.69930069930069927</v>
      </c>
      <c r="W1166" s="29">
        <v>256</v>
      </c>
      <c r="X1166" s="24">
        <v>5.8999999999999773</v>
      </c>
      <c r="Y1166" s="24">
        <v>5.9499999999999886</v>
      </c>
      <c r="Z1166" s="24">
        <v>260.13</v>
      </c>
      <c r="AA1166" s="24">
        <v>260.16499999999996</v>
      </c>
      <c r="AB1166" s="24">
        <v>260.12587412587413</v>
      </c>
      <c r="AC1166" s="24">
        <v>260.16083916083915</v>
      </c>
      <c r="AF1166" s="24">
        <v>10.609</v>
      </c>
      <c r="AG1166" s="24">
        <v>270.73899999999998</v>
      </c>
      <c r="AH1166" s="24">
        <v>270.77399999999994</v>
      </c>
      <c r="AI1166" s="24">
        <v>270.73487412587411</v>
      </c>
      <c r="AJ1166" s="24">
        <v>270.76983916083913</v>
      </c>
      <c r="AK1166" s="38">
        <v>0.41258741258616283</v>
      </c>
      <c r="AL1166" s="38">
        <v>0.41608391608178863</v>
      </c>
    </row>
    <row r="1167" spans="1:38" x14ac:dyDescent="0.15">
      <c r="A1167" t="str">
        <v>U1588D-20-CC</v>
      </c>
      <c r="B1167">
        <v>136.63</v>
      </c>
      <c r="C1167" t="str">
        <v>U1588A-32-4</v>
      </c>
      <c r="D1167" s="31">
        <v>260.5</v>
      </c>
      <c r="E1167" s="29">
        <v>140</v>
      </c>
      <c r="F1167" s="29">
        <v>150</v>
      </c>
      <c r="G1167" s="24">
        <v>261.89999999999998</v>
      </c>
      <c r="H1167" s="24">
        <v>262</v>
      </c>
      <c r="I1167" s="24">
        <v>261.89999999999998</v>
      </c>
      <c r="J1167" s="24">
        <v>261.95</v>
      </c>
      <c r="K1167" s="18">
        <v>0</v>
      </c>
      <c r="L1167" s="18">
        <v>-5.0000000000011369E-2</v>
      </c>
      <c r="T1167" t="str">
        <v>U1588A-32</v>
      </c>
      <c r="U1167" s="24">
        <v>0.70000000000000007</v>
      </c>
      <c r="V1167" s="24">
        <v>0.69930069930069927</v>
      </c>
      <c r="W1167" s="29">
        <v>256</v>
      </c>
      <c r="X1167" s="24">
        <v>5.8999999999999773</v>
      </c>
      <c r="Y1167" s="24">
        <v>5.9499999999999886</v>
      </c>
      <c r="Z1167" s="24">
        <v>260.13</v>
      </c>
      <c r="AA1167" s="24">
        <v>260.16499999999996</v>
      </c>
      <c r="AB1167" s="24">
        <v>260.12587412587413</v>
      </c>
      <c r="AC1167" s="24">
        <v>260.16083916083915</v>
      </c>
      <c r="AF1167" s="24">
        <v>10.609</v>
      </c>
      <c r="AG1167" s="24">
        <v>270.73899999999998</v>
      </c>
      <c r="AH1167" s="24">
        <v>270.77399999999994</v>
      </c>
      <c r="AI1167" s="24">
        <v>270.73487412587411</v>
      </c>
      <c r="AJ1167" s="24">
        <v>270.76983916083913</v>
      </c>
      <c r="AK1167" s="38">
        <v>0.41258741258616283</v>
      </c>
      <c r="AL1167" s="38">
        <v>0.41608391608178863</v>
      </c>
    </row>
    <row r="1168" spans="1:38" x14ac:dyDescent="0.15">
      <c r="A1168" t="str">
        <v>U1588D-21-1</v>
      </c>
      <c r="B1168">
        <v>134.1</v>
      </c>
      <c r="C1168" t="str">
        <v>U1588A-32-4</v>
      </c>
      <c r="D1168" s="31">
        <v>260.5</v>
      </c>
      <c r="E1168" s="29">
        <v>140</v>
      </c>
      <c r="F1168" s="29">
        <v>150</v>
      </c>
      <c r="G1168" s="24">
        <v>261.89999999999998</v>
      </c>
      <c r="H1168" s="24">
        <v>262</v>
      </c>
      <c r="I1168" s="24">
        <v>261.89999999999998</v>
      </c>
      <c r="J1168" s="24">
        <v>261.95</v>
      </c>
      <c r="K1168" s="18">
        <v>0</v>
      </c>
      <c r="L1168" s="18">
        <v>-5.0000000000011369E-2</v>
      </c>
      <c r="T1168" t="str">
        <v>U1588A-32</v>
      </c>
      <c r="U1168" s="24">
        <v>0.70000000000000007</v>
      </c>
      <c r="V1168" s="24">
        <v>0.69930069930069927</v>
      </c>
      <c r="W1168" s="29">
        <v>256</v>
      </c>
      <c r="X1168" s="24">
        <v>5.8999999999999773</v>
      </c>
      <c r="Y1168" s="24">
        <v>5.9499999999999886</v>
      </c>
      <c r="Z1168" s="24">
        <v>260.13</v>
      </c>
      <c r="AA1168" s="24">
        <v>260.16499999999996</v>
      </c>
      <c r="AB1168" s="24">
        <v>260.12587412587413</v>
      </c>
      <c r="AC1168" s="24">
        <v>260.16083916083915</v>
      </c>
      <c r="AF1168" s="24">
        <v>10.609</v>
      </c>
      <c r="AG1168" s="24">
        <v>270.73899999999998</v>
      </c>
      <c r="AH1168" s="24">
        <v>270.77399999999994</v>
      </c>
      <c r="AI1168" s="24">
        <v>270.73487412587411</v>
      </c>
      <c r="AJ1168" s="24">
        <v>270.76983916083913</v>
      </c>
      <c r="AK1168" s="38">
        <v>0.41258741258616283</v>
      </c>
      <c r="AL1168" s="38">
        <v>0.41608391608178863</v>
      </c>
    </row>
    <row r="1169" spans="1:38" x14ac:dyDescent="0.15">
      <c r="A1169" t="str">
        <v>U1588D-21-2</v>
      </c>
      <c r="B1169">
        <v>135.59</v>
      </c>
      <c r="C1169" t="str">
        <v>U1588A-32-4</v>
      </c>
      <c r="D1169" s="31">
        <v>260.5</v>
      </c>
      <c r="E1169" s="29">
        <v>140</v>
      </c>
      <c r="F1169" s="29">
        <v>150</v>
      </c>
      <c r="G1169" s="24">
        <v>261.89999999999998</v>
      </c>
      <c r="H1169" s="24">
        <v>262</v>
      </c>
      <c r="I1169" s="24">
        <v>261.89999999999998</v>
      </c>
      <c r="J1169" s="24">
        <v>261.95</v>
      </c>
      <c r="K1169" s="18">
        <v>0</v>
      </c>
      <c r="L1169" s="18">
        <v>-5.0000000000011369E-2</v>
      </c>
      <c r="T1169" t="str">
        <v>U1588A-32</v>
      </c>
      <c r="U1169" s="24">
        <v>0.70000000000000007</v>
      </c>
      <c r="V1169" s="24">
        <v>0.69930069930069927</v>
      </c>
      <c r="W1169" s="29">
        <v>256</v>
      </c>
      <c r="X1169" s="24">
        <v>5.8999999999999773</v>
      </c>
      <c r="Y1169" s="24">
        <v>5.9499999999999886</v>
      </c>
      <c r="Z1169" s="24">
        <v>260.13</v>
      </c>
      <c r="AA1169" s="24">
        <v>260.16499999999996</v>
      </c>
      <c r="AB1169" s="24">
        <v>260.12587412587413</v>
      </c>
      <c r="AC1169" s="24">
        <v>260.16083916083915</v>
      </c>
      <c r="AF1169" s="24">
        <v>10.609</v>
      </c>
      <c r="AG1169" s="24">
        <v>270.73899999999998</v>
      </c>
      <c r="AH1169" s="24">
        <v>270.77399999999994</v>
      </c>
      <c r="AI1169" s="24">
        <v>270.73487412587411</v>
      </c>
      <c r="AJ1169" s="24">
        <v>270.76983916083913</v>
      </c>
      <c r="AK1169" s="38">
        <v>0.41258741258616283</v>
      </c>
      <c r="AL1169" s="38">
        <v>0.41608391608178863</v>
      </c>
    </row>
    <row r="1170" spans="1:38" x14ac:dyDescent="0.15">
      <c r="A1170" t="str">
        <v>U1588D-21-3</v>
      </c>
      <c r="B1170">
        <v>137.08000000000001</v>
      </c>
      <c r="C1170" t="str">
        <v>U1588A-32-4</v>
      </c>
      <c r="D1170" s="31">
        <v>260.5</v>
      </c>
      <c r="E1170" s="29">
        <v>140</v>
      </c>
      <c r="F1170" s="29">
        <v>150</v>
      </c>
      <c r="G1170" s="24">
        <v>261.89999999999998</v>
      </c>
      <c r="H1170" s="24">
        <v>262</v>
      </c>
      <c r="I1170" s="24">
        <v>261.89999999999998</v>
      </c>
      <c r="J1170" s="24">
        <v>261.95</v>
      </c>
      <c r="K1170" s="18">
        <v>0</v>
      </c>
      <c r="L1170" s="18">
        <v>-5.0000000000011369E-2</v>
      </c>
      <c r="T1170" t="str">
        <v>U1588A-32</v>
      </c>
      <c r="U1170" s="24">
        <v>0.70000000000000007</v>
      </c>
      <c r="V1170" s="24">
        <v>0.69930069930069927</v>
      </c>
      <c r="W1170" s="29">
        <v>256</v>
      </c>
      <c r="X1170" s="24">
        <v>5.8999999999999773</v>
      </c>
      <c r="Y1170" s="24">
        <v>5.9499999999999886</v>
      </c>
      <c r="Z1170" s="24">
        <v>260.13</v>
      </c>
      <c r="AA1170" s="24">
        <v>260.16499999999996</v>
      </c>
      <c r="AB1170" s="24">
        <v>260.12587412587413</v>
      </c>
      <c r="AC1170" s="24">
        <v>260.16083916083915</v>
      </c>
      <c r="AF1170" s="24">
        <v>10.609</v>
      </c>
      <c r="AG1170" s="24">
        <v>270.73899999999998</v>
      </c>
      <c r="AH1170" s="24">
        <v>270.77399999999994</v>
      </c>
      <c r="AI1170" s="24">
        <v>270.73487412587411</v>
      </c>
      <c r="AJ1170" s="24">
        <v>270.76983916083913</v>
      </c>
      <c r="AK1170" s="38">
        <v>0.41258741258616283</v>
      </c>
      <c r="AL1170" s="38">
        <v>0.41608391608178863</v>
      </c>
    </row>
    <row r="1171" spans="1:38" x14ac:dyDescent="0.15">
      <c r="A1171" t="str">
        <v>U1588D-21-4</v>
      </c>
      <c r="B1171">
        <v>138.58000000000001</v>
      </c>
      <c r="C1171" t="str">
        <v>U1588A-32-4</v>
      </c>
      <c r="D1171" s="31">
        <v>260.5</v>
      </c>
      <c r="E1171" s="29">
        <v>140</v>
      </c>
      <c r="F1171" s="29">
        <v>150</v>
      </c>
      <c r="G1171" s="24">
        <v>261.89999999999998</v>
      </c>
      <c r="H1171" s="24">
        <v>262</v>
      </c>
      <c r="I1171" s="24">
        <v>261.89999999999998</v>
      </c>
      <c r="J1171" s="24">
        <v>262</v>
      </c>
      <c r="K1171" s="18">
        <v>0</v>
      </c>
      <c r="L1171" s="18">
        <v>0</v>
      </c>
      <c r="T1171" t="str">
        <v>U1588A-32</v>
      </c>
      <c r="U1171" s="24">
        <v>0.70000000000000007</v>
      </c>
      <c r="V1171" s="24">
        <v>0.69930069930069927</v>
      </c>
      <c r="W1171" s="29">
        <v>256</v>
      </c>
      <c r="X1171" s="24">
        <v>5.8999999999999773</v>
      </c>
      <c r="Y1171" s="24">
        <v>6</v>
      </c>
      <c r="Z1171" s="24">
        <v>260.13</v>
      </c>
      <c r="AA1171" s="24">
        <v>260.2</v>
      </c>
      <c r="AB1171" s="24">
        <v>260.12587412587413</v>
      </c>
      <c r="AC1171" s="24">
        <v>260.19580419580421</v>
      </c>
      <c r="AF1171" s="24">
        <v>10.609</v>
      </c>
      <c r="AG1171" s="24">
        <v>270.73899999999998</v>
      </c>
      <c r="AH1171" s="24">
        <v>270.80899999999997</v>
      </c>
      <c r="AI1171" s="24">
        <v>270.73487412587411</v>
      </c>
      <c r="AJ1171" s="24">
        <v>270.80480419580419</v>
      </c>
      <c r="AK1171" s="38">
        <v>0.41258741258616283</v>
      </c>
      <c r="AL1171" s="38">
        <v>0.41958041957741443</v>
      </c>
    </row>
    <row r="1172" spans="1:38" x14ac:dyDescent="0.15">
      <c r="A1172" t="str">
        <v>U1588D-21-5</v>
      </c>
      <c r="B1172">
        <v>140.07</v>
      </c>
      <c r="C1172" t="str">
        <v>U1588A-32-4</v>
      </c>
      <c r="D1172" s="31">
        <v>260.5</v>
      </c>
      <c r="E1172" s="29">
        <v>140</v>
      </c>
      <c r="F1172" s="29">
        <v>150</v>
      </c>
      <c r="G1172" s="24">
        <v>261.89999999999998</v>
      </c>
      <c r="H1172" s="24">
        <v>262</v>
      </c>
      <c r="I1172" s="24">
        <v>261.89999999999998</v>
      </c>
      <c r="J1172" s="24">
        <v>261.95</v>
      </c>
      <c r="K1172" s="18">
        <v>0</v>
      </c>
      <c r="L1172" s="18">
        <v>-5.0000000000011369E-2</v>
      </c>
      <c r="T1172" t="str">
        <v>U1588A-32</v>
      </c>
      <c r="U1172" s="24">
        <v>0.70000000000000007</v>
      </c>
      <c r="V1172" s="24">
        <v>0.69930069930069927</v>
      </c>
      <c r="W1172" s="29">
        <v>256</v>
      </c>
      <c r="X1172" s="24">
        <v>5.8999999999999773</v>
      </c>
      <c r="Y1172" s="24">
        <v>5.9499999999999886</v>
      </c>
      <c r="Z1172" s="24">
        <v>260.13</v>
      </c>
      <c r="AA1172" s="24">
        <v>260.16499999999996</v>
      </c>
      <c r="AB1172" s="24">
        <v>260.12587412587413</v>
      </c>
      <c r="AC1172" s="24">
        <v>260.16083916083915</v>
      </c>
      <c r="AF1172" s="24">
        <v>10.609</v>
      </c>
      <c r="AG1172" s="24">
        <v>270.73899999999998</v>
      </c>
      <c r="AH1172" s="24">
        <v>270.77399999999994</v>
      </c>
      <c r="AI1172" s="24">
        <v>270.73487412587411</v>
      </c>
      <c r="AJ1172" s="24">
        <v>270.76983916083913</v>
      </c>
      <c r="AK1172" s="38">
        <v>0.41258741258616283</v>
      </c>
      <c r="AL1172" s="38">
        <v>0.41608391608178863</v>
      </c>
    </row>
    <row r="1173" spans="1:38" x14ac:dyDescent="0.15">
      <c r="A1173" t="str">
        <v>U1588D-21-CC</v>
      </c>
      <c r="B1173">
        <v>141.22</v>
      </c>
      <c r="C1173" t="str">
        <v>U1588A-32-4</v>
      </c>
      <c r="D1173" s="31">
        <v>260.5</v>
      </c>
      <c r="E1173" s="29">
        <v>140</v>
      </c>
      <c r="F1173" s="29">
        <v>150</v>
      </c>
      <c r="G1173" s="24">
        <v>261.89999999999998</v>
      </c>
      <c r="H1173" s="24">
        <v>262</v>
      </c>
      <c r="I1173" s="24">
        <v>261.89999999999998</v>
      </c>
      <c r="J1173" s="24">
        <v>261.95</v>
      </c>
      <c r="K1173" s="18">
        <v>0</v>
      </c>
      <c r="L1173" s="18">
        <v>-5.0000000000011369E-2</v>
      </c>
      <c r="T1173" t="str">
        <v>U1588A-32</v>
      </c>
      <c r="U1173" s="24">
        <v>0.70000000000000007</v>
      </c>
      <c r="V1173" s="24">
        <v>0.69930069930069927</v>
      </c>
      <c r="W1173" s="29">
        <v>256</v>
      </c>
      <c r="X1173" s="24">
        <v>5.8999999999999773</v>
      </c>
      <c r="Y1173" s="24">
        <v>5.9499999999999886</v>
      </c>
      <c r="Z1173" s="24">
        <v>260.13</v>
      </c>
      <c r="AA1173" s="24">
        <v>260.16499999999996</v>
      </c>
      <c r="AB1173" s="24">
        <v>260.12587412587413</v>
      </c>
      <c r="AC1173" s="24">
        <v>260.16083916083915</v>
      </c>
      <c r="AF1173" s="24">
        <v>10.609</v>
      </c>
      <c r="AG1173" s="24">
        <v>270.73899999999998</v>
      </c>
      <c r="AH1173" s="24">
        <v>270.77399999999994</v>
      </c>
      <c r="AI1173" s="24">
        <v>270.73487412587411</v>
      </c>
      <c r="AJ1173" s="24">
        <v>270.76983916083913</v>
      </c>
      <c r="AK1173" s="38">
        <v>0.41258741258616283</v>
      </c>
      <c r="AL1173" s="38">
        <v>0.41608391608178863</v>
      </c>
    </row>
    <row r="1174" spans="1:38" x14ac:dyDescent="0.15">
      <c r="A1174" t="str">
        <v>U1588D-22-1</v>
      </c>
      <c r="B1174">
        <v>139</v>
      </c>
      <c r="C1174" t="str">
        <v>U1588A-32-4</v>
      </c>
      <c r="D1174" s="31">
        <v>260.5</v>
      </c>
      <c r="E1174" s="29">
        <v>140</v>
      </c>
      <c r="F1174" s="29">
        <v>150</v>
      </c>
      <c r="G1174" s="24">
        <v>261.89999999999998</v>
      </c>
      <c r="H1174" s="24">
        <v>262</v>
      </c>
      <c r="I1174" s="24">
        <v>261.89999999999998</v>
      </c>
      <c r="J1174" s="24">
        <v>261.95</v>
      </c>
      <c r="K1174" s="18">
        <v>0</v>
      </c>
      <c r="L1174" s="18">
        <v>-5.0000000000011369E-2</v>
      </c>
      <c r="T1174" t="str">
        <v>U1588A-32</v>
      </c>
      <c r="U1174" s="24">
        <v>0.70000000000000007</v>
      </c>
      <c r="V1174" s="24">
        <v>0.69930069930069927</v>
      </c>
      <c r="W1174" s="29">
        <v>256</v>
      </c>
      <c r="X1174" s="24">
        <v>5.8999999999999773</v>
      </c>
      <c r="Y1174" s="24">
        <v>5.9499999999999886</v>
      </c>
      <c r="Z1174" s="24">
        <v>260.13</v>
      </c>
      <c r="AA1174" s="24">
        <v>260.16499999999996</v>
      </c>
      <c r="AB1174" s="24">
        <v>260.12587412587413</v>
      </c>
      <c r="AC1174" s="24">
        <v>260.16083916083915</v>
      </c>
      <c r="AF1174" s="24">
        <v>10.609</v>
      </c>
      <c r="AG1174" s="24">
        <v>270.73899999999998</v>
      </c>
      <c r="AH1174" s="24">
        <v>270.77399999999994</v>
      </c>
      <c r="AI1174" s="24">
        <v>270.73487412587411</v>
      </c>
      <c r="AJ1174" s="24">
        <v>270.76983916083913</v>
      </c>
      <c r="AK1174" s="38">
        <v>0.41258741258616283</v>
      </c>
      <c r="AL1174" s="38">
        <v>0.41608391608178863</v>
      </c>
    </row>
    <row r="1175" spans="1:38" x14ac:dyDescent="0.15">
      <c r="A1175" t="str">
        <v>U1588D-22-2</v>
      </c>
      <c r="B1175">
        <v>140.5</v>
      </c>
      <c r="C1175" t="str">
        <v>U1588A-32-4</v>
      </c>
      <c r="D1175" s="31">
        <v>260.5</v>
      </c>
      <c r="E1175" s="29">
        <v>140</v>
      </c>
      <c r="F1175" s="29">
        <v>150</v>
      </c>
      <c r="G1175" s="24">
        <v>261.89999999999998</v>
      </c>
      <c r="H1175" s="24">
        <v>262</v>
      </c>
      <c r="I1175" s="24">
        <v>261.89999999999998</v>
      </c>
      <c r="J1175" s="24">
        <v>261.95</v>
      </c>
      <c r="K1175" s="18">
        <v>0</v>
      </c>
      <c r="L1175" s="18">
        <v>-5.0000000000011369E-2</v>
      </c>
      <c r="T1175" t="str">
        <v>U1588A-32</v>
      </c>
      <c r="U1175" s="24">
        <v>0.70000000000000007</v>
      </c>
      <c r="V1175" s="24">
        <v>0.69930069930069927</v>
      </c>
      <c r="W1175" s="29">
        <v>256</v>
      </c>
      <c r="X1175" s="24">
        <v>5.8999999999999773</v>
      </c>
      <c r="Y1175" s="24">
        <v>5.9499999999999886</v>
      </c>
      <c r="Z1175" s="24">
        <v>260.13</v>
      </c>
      <c r="AA1175" s="24">
        <v>260.16499999999996</v>
      </c>
      <c r="AB1175" s="24">
        <v>260.12587412587413</v>
      </c>
      <c r="AC1175" s="24">
        <v>260.16083916083915</v>
      </c>
      <c r="AF1175" s="24">
        <v>10.609</v>
      </c>
      <c r="AG1175" s="24">
        <v>270.73899999999998</v>
      </c>
      <c r="AH1175" s="24">
        <v>270.77399999999994</v>
      </c>
      <c r="AI1175" s="24">
        <v>270.73487412587411</v>
      </c>
      <c r="AJ1175" s="24">
        <v>270.76983916083913</v>
      </c>
      <c r="AK1175" s="38">
        <v>0.41258741258616283</v>
      </c>
      <c r="AL1175" s="38">
        <v>0.41608391608178863</v>
      </c>
    </row>
    <row r="1176" spans="1:38" x14ac:dyDescent="0.15">
      <c r="A1176" t="str">
        <v>U1588D-22-3</v>
      </c>
      <c r="B1176">
        <v>141.99</v>
      </c>
      <c r="C1176" t="str">
        <v>U1588A-32-5</v>
      </c>
      <c r="D1176" s="31">
        <v>262</v>
      </c>
      <c r="E1176" s="29">
        <v>0</v>
      </c>
      <c r="F1176" s="29">
        <v>5</v>
      </c>
      <c r="G1176" s="24">
        <v>262</v>
      </c>
      <c r="H1176" s="24">
        <v>262.05</v>
      </c>
      <c r="I1176" s="24">
        <v>262</v>
      </c>
      <c r="J1176" s="24">
        <v>262.05</v>
      </c>
      <c r="K1176" s="18">
        <v>0</v>
      </c>
      <c r="L1176" s="18">
        <v>0</v>
      </c>
      <c r="T1176" t="str">
        <v>U1588A-32</v>
      </c>
      <c r="U1176" s="24">
        <v>0.70000000000000007</v>
      </c>
      <c r="V1176" s="24">
        <v>0.69930069930069927</v>
      </c>
      <c r="W1176" s="29">
        <v>256</v>
      </c>
      <c r="X1176" s="24">
        <v>6</v>
      </c>
      <c r="Y1176" s="24">
        <v>6.0500000000000114</v>
      </c>
      <c r="Z1176" s="24">
        <v>260.2</v>
      </c>
      <c r="AA1176" s="24">
        <v>260.23500000000001</v>
      </c>
      <c r="AB1176" s="24">
        <v>260.19580419580421</v>
      </c>
      <c r="AC1176" s="24">
        <v>260.23076923076923</v>
      </c>
      <c r="AF1176" s="24">
        <v>10.609</v>
      </c>
      <c r="AG1176" s="24">
        <v>270.80899999999997</v>
      </c>
      <c r="AH1176" s="24">
        <v>270.84399999999999</v>
      </c>
      <c r="AI1176" s="24">
        <v>270.80480419580419</v>
      </c>
      <c r="AJ1176" s="24">
        <v>270.83976923076921</v>
      </c>
      <c r="AK1176" s="38">
        <v>0.41958041957741443</v>
      </c>
      <c r="AL1176" s="38">
        <v>0.42307692307872458</v>
      </c>
    </row>
    <row r="1177" spans="1:38" x14ac:dyDescent="0.15">
      <c r="A1177" t="str">
        <v>U1588D-22-4</v>
      </c>
      <c r="B1177">
        <v>143.49</v>
      </c>
      <c r="C1177" t="str">
        <v>U1588A-32-5</v>
      </c>
      <c r="D1177" s="31">
        <v>262</v>
      </c>
      <c r="E1177" s="29">
        <v>50</v>
      </c>
      <c r="F1177" s="29">
        <v>50</v>
      </c>
      <c r="G1177" s="24">
        <v>262.5</v>
      </c>
      <c r="H1177" s="24">
        <v>262.5</v>
      </c>
      <c r="I1177" s="24">
        <v>262.5</v>
      </c>
      <c r="J1177" s="24">
        <v>262.5</v>
      </c>
      <c r="K1177" s="18">
        <v>0</v>
      </c>
      <c r="L1177" s="18">
        <v>0</v>
      </c>
      <c r="T1177" t="str">
        <v>U1588A-32</v>
      </c>
      <c r="U1177" s="24">
        <v>0.70000000000000007</v>
      </c>
      <c r="V1177" s="24">
        <v>0.69930069930069927</v>
      </c>
      <c r="W1177" s="29">
        <v>256</v>
      </c>
      <c r="X1177" s="24">
        <v>6.5</v>
      </c>
      <c r="Y1177" s="24">
        <v>6.5</v>
      </c>
      <c r="Z1177" s="24">
        <v>260.55</v>
      </c>
      <c r="AA1177" s="24">
        <v>260.55</v>
      </c>
      <c r="AB1177" s="24">
        <v>260.54545454545456</v>
      </c>
      <c r="AC1177" s="24">
        <v>260.54545454545456</v>
      </c>
      <c r="AF1177" s="24">
        <v>10.609</v>
      </c>
      <c r="AG1177" s="24">
        <v>271.15899999999999</v>
      </c>
      <c r="AH1177" s="24">
        <v>271.15899999999999</v>
      </c>
      <c r="AI1177" s="24">
        <v>271.15445454545454</v>
      </c>
      <c r="AJ1177" s="24">
        <v>271.15445454545454</v>
      </c>
      <c r="AK1177" s="38">
        <v>0.45454545454504114</v>
      </c>
      <c r="AL1177" s="38">
        <v>0.45454545454504114</v>
      </c>
    </row>
    <row r="1178" spans="1:38" x14ac:dyDescent="0.15">
      <c r="A1178" t="str">
        <v>U1588D-22-5</v>
      </c>
      <c r="B1178">
        <v>144.97999999999999</v>
      </c>
      <c r="C1178" t="str">
        <v>U1588A-32-CC</v>
      </c>
      <c r="D1178" s="31">
        <v>262.73</v>
      </c>
      <c r="E1178" s="29">
        <v>20</v>
      </c>
      <c r="F1178" s="29">
        <v>27</v>
      </c>
      <c r="G1178" s="24">
        <v>262.93</v>
      </c>
      <c r="H1178" s="24">
        <v>263</v>
      </c>
      <c r="I1178" s="24">
        <v>262.93</v>
      </c>
      <c r="J1178" s="24">
        <v>263</v>
      </c>
      <c r="K1178" s="18">
        <v>0</v>
      </c>
      <c r="L1178" s="18">
        <v>0</v>
      </c>
      <c r="T1178" t="str">
        <v>U1588A-32</v>
      </c>
      <c r="U1178" s="24">
        <v>0.70000000000000007</v>
      </c>
      <c r="V1178" s="24">
        <v>0.69930069930069927</v>
      </c>
      <c r="W1178" s="29">
        <v>256</v>
      </c>
      <c r="X1178" s="24">
        <v>6.9300000000000068</v>
      </c>
      <c r="Y1178" s="24">
        <v>7</v>
      </c>
      <c r="Z1178" s="24">
        <v>260.851</v>
      </c>
      <c r="AA1178" s="24">
        <v>260.89999999999998</v>
      </c>
      <c r="AB1178" s="24">
        <v>260.84615384615387</v>
      </c>
      <c r="AC1178" s="24">
        <v>260.89510489510491</v>
      </c>
      <c r="AF1178" s="24">
        <v>10.609</v>
      </c>
      <c r="AG1178" s="24">
        <v>271.45999999999998</v>
      </c>
      <c r="AH1178" s="24">
        <v>271.50899999999996</v>
      </c>
      <c r="AI1178" s="24">
        <v>271.45515384615385</v>
      </c>
      <c r="AJ1178" s="24">
        <v>271.50410489510489</v>
      </c>
      <c r="AK1178" s="38">
        <v>0.48461538461310738</v>
      </c>
      <c r="AL1178" s="38">
        <v>0.4895104895069835</v>
      </c>
    </row>
    <row r="1179" spans="1:38" x14ac:dyDescent="0.15">
      <c r="A1179" t="str">
        <v>U1588D-22-CC</v>
      </c>
      <c r="B1179">
        <v>146.4</v>
      </c>
      <c r="C1179" t="str">
        <v>U1588A-32-CC</v>
      </c>
      <c r="D1179" s="31">
        <v>262.73</v>
      </c>
      <c r="E1179" s="29">
        <v>20</v>
      </c>
      <c r="F1179" s="29">
        <v>27</v>
      </c>
      <c r="G1179" s="24">
        <v>262.93</v>
      </c>
      <c r="H1179" s="24">
        <v>263</v>
      </c>
      <c r="I1179" s="24">
        <v>262.93</v>
      </c>
      <c r="J1179" s="24">
        <v>263</v>
      </c>
      <c r="K1179" s="18">
        <v>0</v>
      </c>
      <c r="L1179" s="18">
        <v>0</v>
      </c>
      <c r="T1179" t="str">
        <v>U1588A-32</v>
      </c>
      <c r="U1179" s="24">
        <v>0.70000000000000007</v>
      </c>
      <c r="V1179" s="24">
        <v>0.69930069930069927</v>
      </c>
      <c r="W1179" s="29">
        <v>256</v>
      </c>
      <c r="X1179" s="24">
        <v>6.9300000000000068</v>
      </c>
      <c r="Y1179" s="24">
        <v>7</v>
      </c>
      <c r="Z1179" s="24">
        <v>260.851</v>
      </c>
      <c r="AA1179" s="24">
        <v>260.89999999999998</v>
      </c>
      <c r="AB1179" s="24">
        <v>260.84615384615387</v>
      </c>
      <c r="AC1179" s="24">
        <v>260.89510489510491</v>
      </c>
      <c r="AF1179" s="24">
        <v>10.609</v>
      </c>
      <c r="AG1179" s="24">
        <v>271.45999999999998</v>
      </c>
      <c r="AH1179" s="24">
        <v>271.50899999999996</v>
      </c>
      <c r="AI1179" s="24">
        <v>271.45515384615385</v>
      </c>
      <c r="AJ1179" s="24">
        <v>271.50410489510489</v>
      </c>
      <c r="AK1179" s="38">
        <v>0.48461538461310738</v>
      </c>
      <c r="AL1179" s="38">
        <v>0.4895104895069835</v>
      </c>
    </row>
    <row r="1180" spans="1:38" x14ac:dyDescent="0.15">
      <c r="A1180" t="str">
        <v>U1588D-23-1</v>
      </c>
      <c r="B1180">
        <v>143.80000000000001</v>
      </c>
      <c r="C1180" t="str">
        <v>U1588A-32-CC</v>
      </c>
      <c r="D1180" s="31">
        <v>262.73</v>
      </c>
      <c r="E1180" s="29">
        <v>20</v>
      </c>
      <c r="F1180" s="29">
        <v>27</v>
      </c>
      <c r="G1180" s="24">
        <v>262.93</v>
      </c>
      <c r="H1180" s="24">
        <v>263</v>
      </c>
      <c r="I1180" s="24">
        <v>262.93</v>
      </c>
      <c r="J1180" s="24">
        <v>263</v>
      </c>
      <c r="K1180" s="18">
        <v>0</v>
      </c>
      <c r="L1180" s="18">
        <v>0</v>
      </c>
      <c r="T1180" t="str">
        <v>U1588A-32</v>
      </c>
      <c r="U1180" s="24">
        <v>0.70000000000000007</v>
      </c>
      <c r="V1180" s="24">
        <v>0.69930069930069927</v>
      </c>
      <c r="W1180" s="29">
        <v>256</v>
      </c>
      <c r="X1180" s="24">
        <v>6.9300000000000068</v>
      </c>
      <c r="Y1180" s="24">
        <v>7</v>
      </c>
      <c r="Z1180" s="24">
        <v>260.851</v>
      </c>
      <c r="AA1180" s="24">
        <v>260.89999999999998</v>
      </c>
      <c r="AB1180" s="24">
        <v>260.84615384615387</v>
      </c>
      <c r="AC1180" s="24">
        <v>260.89510489510491</v>
      </c>
      <c r="AF1180" s="24">
        <v>10.609</v>
      </c>
      <c r="AG1180" s="24">
        <v>271.45999999999998</v>
      </c>
      <c r="AH1180" s="24">
        <v>271.50899999999996</v>
      </c>
      <c r="AI1180" s="24">
        <v>271.45515384615385</v>
      </c>
      <c r="AJ1180" s="24">
        <v>271.50410489510489</v>
      </c>
      <c r="AK1180" s="38">
        <v>0.48461538461310738</v>
      </c>
      <c r="AL1180" s="38">
        <v>0.4895104895069835</v>
      </c>
    </row>
    <row r="1181" spans="1:38" x14ac:dyDescent="0.15">
      <c r="A1181" t="str">
        <v>U1588D-23-2</v>
      </c>
      <c r="B1181">
        <v>145.30000000000001</v>
      </c>
      <c r="C1181" t="str">
        <v>U1588A-32-CC</v>
      </c>
      <c r="D1181" s="31">
        <v>262.73</v>
      </c>
      <c r="E1181" s="29">
        <v>20</v>
      </c>
      <c r="F1181" s="29">
        <v>27</v>
      </c>
      <c r="G1181" s="24">
        <v>262.93</v>
      </c>
      <c r="H1181" s="24">
        <v>263</v>
      </c>
      <c r="I1181" s="24">
        <v>262.93</v>
      </c>
      <c r="J1181" s="24">
        <v>263</v>
      </c>
      <c r="K1181" s="18">
        <v>0</v>
      </c>
      <c r="L1181" s="18">
        <v>0</v>
      </c>
      <c r="T1181" t="str">
        <v>U1588A-32</v>
      </c>
      <c r="U1181" s="24">
        <v>0.70000000000000007</v>
      </c>
      <c r="V1181" s="24">
        <v>0.69930069930069927</v>
      </c>
      <c r="W1181" s="29">
        <v>256</v>
      </c>
      <c r="X1181" s="24">
        <v>6.9300000000000068</v>
      </c>
      <c r="Y1181" s="24">
        <v>7</v>
      </c>
      <c r="Z1181" s="24">
        <v>260.851</v>
      </c>
      <c r="AA1181" s="24">
        <v>260.89999999999998</v>
      </c>
      <c r="AB1181" s="24">
        <v>260.84615384615387</v>
      </c>
      <c r="AC1181" s="24">
        <v>260.89510489510491</v>
      </c>
      <c r="AF1181" s="24">
        <v>10.609</v>
      </c>
      <c r="AG1181" s="24">
        <v>271.45999999999998</v>
      </c>
      <c r="AH1181" s="24">
        <v>271.50899999999996</v>
      </c>
      <c r="AI1181" s="24">
        <v>271.45515384615385</v>
      </c>
      <c r="AJ1181" s="24">
        <v>271.50410489510489</v>
      </c>
      <c r="AK1181" s="38">
        <v>0.48461538461310738</v>
      </c>
      <c r="AL1181" s="38">
        <v>0.4895104895069835</v>
      </c>
    </row>
    <row r="1182" spans="1:38" x14ac:dyDescent="0.15">
      <c r="A1182" t="str">
        <v>U1588D-23-3</v>
      </c>
      <c r="B1182">
        <v>146.80000000000001</v>
      </c>
      <c r="C1182" t="str">
        <v>U1588A-32-CC</v>
      </c>
      <c r="D1182" s="31">
        <v>262.73</v>
      </c>
      <c r="E1182" s="29">
        <v>20</v>
      </c>
      <c r="F1182" s="29">
        <v>27</v>
      </c>
      <c r="G1182" s="24">
        <v>262.93</v>
      </c>
      <c r="H1182" s="24">
        <v>263</v>
      </c>
      <c r="I1182" s="24">
        <v>262.93</v>
      </c>
      <c r="J1182" s="24">
        <v>263</v>
      </c>
      <c r="K1182" s="18">
        <v>0</v>
      </c>
      <c r="L1182" s="18">
        <v>0</v>
      </c>
      <c r="T1182" t="str">
        <v>U1588A-32</v>
      </c>
      <c r="U1182" s="24">
        <v>0.70000000000000007</v>
      </c>
      <c r="V1182" s="24">
        <v>0.69930069930069927</v>
      </c>
      <c r="W1182" s="29">
        <v>256</v>
      </c>
      <c r="X1182" s="24">
        <v>6.9300000000000068</v>
      </c>
      <c r="Y1182" s="24">
        <v>7</v>
      </c>
      <c r="Z1182" s="24">
        <v>260.851</v>
      </c>
      <c r="AA1182" s="24">
        <v>260.89999999999998</v>
      </c>
      <c r="AB1182" s="24">
        <v>260.84615384615387</v>
      </c>
      <c r="AC1182" s="24">
        <v>260.89510489510491</v>
      </c>
      <c r="AF1182" s="24">
        <v>10.609</v>
      </c>
      <c r="AG1182" s="24">
        <v>271.45999999999998</v>
      </c>
      <c r="AH1182" s="24">
        <v>271.50899999999996</v>
      </c>
      <c r="AI1182" s="24">
        <v>271.45515384615385</v>
      </c>
      <c r="AJ1182" s="24">
        <v>271.50410489510489</v>
      </c>
      <c r="AK1182" s="38">
        <v>0.48461538461310738</v>
      </c>
      <c r="AL1182" s="38">
        <v>0.4895104895069835</v>
      </c>
    </row>
    <row r="1183" spans="1:38" x14ac:dyDescent="0.15">
      <c r="A1183" t="str">
        <v>U1588D-23-4</v>
      </c>
      <c r="B1183">
        <v>148.30000000000001</v>
      </c>
      <c r="C1183" t="str">
        <v>U1588A-32-CC</v>
      </c>
      <c r="D1183" s="31">
        <v>262.73</v>
      </c>
      <c r="E1183" s="29">
        <v>20</v>
      </c>
      <c r="F1183" s="29">
        <v>27</v>
      </c>
      <c r="G1183" s="24">
        <v>262.93</v>
      </c>
      <c r="H1183" s="24">
        <v>263</v>
      </c>
      <c r="I1183" s="24">
        <v>262.93</v>
      </c>
      <c r="J1183" s="24">
        <v>263</v>
      </c>
      <c r="K1183" s="18">
        <v>0</v>
      </c>
      <c r="L1183" s="18">
        <v>0</v>
      </c>
      <c r="T1183" t="str">
        <v>U1588A-32</v>
      </c>
      <c r="U1183" s="24">
        <v>0.70000000000000007</v>
      </c>
      <c r="V1183" s="24">
        <v>0.69930069930069927</v>
      </c>
      <c r="W1183" s="29">
        <v>256</v>
      </c>
      <c r="X1183" s="24">
        <v>6.9300000000000068</v>
      </c>
      <c r="Y1183" s="24">
        <v>7</v>
      </c>
      <c r="Z1183" s="24">
        <v>260.851</v>
      </c>
      <c r="AA1183" s="24">
        <v>260.89999999999998</v>
      </c>
      <c r="AB1183" s="24">
        <v>260.84615384615387</v>
      </c>
      <c r="AC1183" s="24">
        <v>260.89510489510491</v>
      </c>
      <c r="AF1183" s="24">
        <v>10.609</v>
      </c>
      <c r="AG1183" s="24">
        <v>271.45999999999998</v>
      </c>
      <c r="AH1183" s="24">
        <v>271.50899999999996</v>
      </c>
      <c r="AI1183" s="24">
        <v>271.45515384615385</v>
      </c>
      <c r="AJ1183" s="24">
        <v>271.50410489510489</v>
      </c>
      <c r="AK1183" s="38">
        <v>0.48461538461310738</v>
      </c>
      <c r="AL1183" s="38">
        <v>0.4895104895069835</v>
      </c>
    </row>
    <row r="1184" spans="1:38" x14ac:dyDescent="0.15">
      <c r="A1184" t="str">
        <v>U1588D-23-5</v>
      </c>
      <c r="B1184">
        <v>149.80000000000001</v>
      </c>
      <c r="C1184" t="str">
        <v>U1588A-32-CC</v>
      </c>
      <c r="D1184" s="31">
        <v>262.73</v>
      </c>
      <c r="E1184" s="29">
        <v>20</v>
      </c>
      <c r="F1184" s="29">
        <v>27</v>
      </c>
      <c r="G1184" s="24">
        <v>262.93</v>
      </c>
      <c r="H1184" s="24">
        <v>263</v>
      </c>
      <c r="I1184" s="24">
        <v>262.93</v>
      </c>
      <c r="J1184" s="24">
        <v>263</v>
      </c>
      <c r="K1184" s="18">
        <v>0</v>
      </c>
      <c r="L1184" s="18">
        <v>0</v>
      </c>
      <c r="T1184" t="str">
        <v>U1588A-32</v>
      </c>
      <c r="U1184" s="24">
        <v>0.70000000000000007</v>
      </c>
      <c r="V1184" s="24">
        <v>0.69930069930069927</v>
      </c>
      <c r="W1184" s="29">
        <v>256</v>
      </c>
      <c r="X1184" s="24">
        <v>6.9300000000000068</v>
      </c>
      <c r="Y1184" s="24">
        <v>7</v>
      </c>
      <c r="Z1184" s="24">
        <v>260.851</v>
      </c>
      <c r="AA1184" s="24">
        <v>260.89999999999998</v>
      </c>
      <c r="AB1184" s="24">
        <v>260.84615384615387</v>
      </c>
      <c r="AC1184" s="24">
        <v>260.89510489510491</v>
      </c>
      <c r="AF1184" s="24">
        <v>10.609</v>
      </c>
      <c r="AG1184" s="24">
        <v>271.45999999999998</v>
      </c>
      <c r="AH1184" s="24">
        <v>271.50899999999996</v>
      </c>
      <c r="AI1184" s="24">
        <v>271.45515384615385</v>
      </c>
      <c r="AJ1184" s="24">
        <v>271.50410489510489</v>
      </c>
      <c r="AK1184" s="38">
        <v>0.48461538461310738</v>
      </c>
      <c r="AL1184" s="38">
        <v>0.4895104895069835</v>
      </c>
    </row>
    <row r="1185" spans="1:38" x14ac:dyDescent="0.15">
      <c r="A1185" t="str">
        <v>U1588D-23-CC</v>
      </c>
      <c r="B1185">
        <v>150.68</v>
      </c>
      <c r="C1185" t="str">
        <v>U1588A-32-CC</v>
      </c>
      <c r="D1185" s="31">
        <v>262.73</v>
      </c>
      <c r="E1185" s="29">
        <v>20</v>
      </c>
      <c r="F1185" s="29">
        <v>27</v>
      </c>
      <c r="G1185" s="24">
        <v>262.93</v>
      </c>
      <c r="H1185" s="24">
        <v>263</v>
      </c>
      <c r="I1185" s="24">
        <v>262.93</v>
      </c>
      <c r="J1185" s="24">
        <v>263</v>
      </c>
      <c r="K1185" s="18">
        <v>0</v>
      </c>
      <c r="L1185" s="18">
        <v>0</v>
      </c>
      <c r="T1185" t="str">
        <v>U1588A-32</v>
      </c>
      <c r="U1185" s="24">
        <v>0.70000000000000007</v>
      </c>
      <c r="V1185" s="24">
        <v>0.69930069930069927</v>
      </c>
      <c r="W1185" s="29">
        <v>256</v>
      </c>
      <c r="X1185" s="24">
        <v>6.9300000000000068</v>
      </c>
      <c r="Y1185" s="24">
        <v>7</v>
      </c>
      <c r="Z1185" s="24">
        <v>260.851</v>
      </c>
      <c r="AA1185" s="24">
        <v>260.89999999999998</v>
      </c>
      <c r="AB1185" s="24">
        <v>260.84615384615387</v>
      </c>
      <c r="AC1185" s="24">
        <v>260.89510489510491</v>
      </c>
      <c r="AF1185" s="24">
        <v>10.609</v>
      </c>
      <c r="AG1185" s="24">
        <v>271.45999999999998</v>
      </c>
      <c r="AH1185" s="24">
        <v>271.50899999999996</v>
      </c>
      <c r="AI1185" s="24">
        <v>271.45515384615385</v>
      </c>
      <c r="AJ1185" s="24">
        <v>271.50410489510489</v>
      </c>
      <c r="AK1185" s="38">
        <v>0.48461538461310738</v>
      </c>
      <c r="AL1185" s="38">
        <v>0.4895104895069835</v>
      </c>
    </row>
    <row r="1186" spans="1:38" x14ac:dyDescent="0.15">
      <c r="A1186" t="str">
        <v>U1588D-24-1</v>
      </c>
      <c r="B1186">
        <v>148.69999999999999</v>
      </c>
      <c r="C1186" t="str">
        <v>U1588A-32-CC</v>
      </c>
      <c r="D1186" s="31">
        <v>262.73</v>
      </c>
      <c r="E1186" s="29">
        <v>20</v>
      </c>
      <c r="F1186" s="29">
        <v>27</v>
      </c>
      <c r="G1186" s="24">
        <v>262.93</v>
      </c>
      <c r="H1186" s="24">
        <v>263</v>
      </c>
      <c r="I1186" s="24">
        <v>262.93</v>
      </c>
      <c r="J1186" s="24">
        <v>263</v>
      </c>
      <c r="K1186" s="18">
        <v>0</v>
      </c>
      <c r="L1186" s="18">
        <v>0</v>
      </c>
      <c r="T1186" t="str">
        <v>U1588A-32</v>
      </c>
      <c r="U1186" s="24">
        <v>0.70000000000000007</v>
      </c>
      <c r="V1186" s="24">
        <v>0.69930069930069927</v>
      </c>
      <c r="W1186" s="29">
        <v>256</v>
      </c>
      <c r="X1186" s="24">
        <v>6.9300000000000068</v>
      </c>
      <c r="Y1186" s="24">
        <v>7</v>
      </c>
      <c r="Z1186" s="24">
        <v>260.851</v>
      </c>
      <c r="AA1186" s="24">
        <v>260.89999999999998</v>
      </c>
      <c r="AB1186" s="24">
        <v>260.84615384615387</v>
      </c>
      <c r="AC1186" s="24">
        <v>260.89510489510491</v>
      </c>
      <c r="AF1186" s="24">
        <v>10.609</v>
      </c>
      <c r="AG1186" s="24">
        <v>271.45999999999998</v>
      </c>
      <c r="AH1186" s="24">
        <v>271.50899999999996</v>
      </c>
      <c r="AI1186" s="24">
        <v>271.45515384615385</v>
      </c>
      <c r="AJ1186" s="24">
        <v>271.50410489510489</v>
      </c>
      <c r="AK1186" s="38">
        <v>0.48461538461310738</v>
      </c>
      <c r="AL1186" s="38">
        <v>0.4895104895069835</v>
      </c>
    </row>
    <row r="1187" spans="1:38" x14ac:dyDescent="0.15">
      <c r="A1187" t="str">
        <v>U1588D-24-2</v>
      </c>
      <c r="B1187">
        <v>150.19999999999999</v>
      </c>
      <c r="C1187" t="str">
        <v>U1588A-32-CC</v>
      </c>
      <c r="D1187" s="31">
        <v>262.73</v>
      </c>
      <c r="E1187" s="29">
        <v>20</v>
      </c>
      <c r="F1187" s="29">
        <v>27</v>
      </c>
      <c r="G1187" s="24">
        <v>262.93</v>
      </c>
      <c r="H1187" s="24">
        <v>263</v>
      </c>
      <c r="I1187" s="24">
        <v>262.93</v>
      </c>
      <c r="J1187" s="24">
        <v>263</v>
      </c>
      <c r="K1187" s="18">
        <v>0</v>
      </c>
      <c r="L1187" s="18">
        <v>0</v>
      </c>
      <c r="T1187" t="str">
        <v>U1588A-32</v>
      </c>
      <c r="U1187" s="24">
        <v>0.70000000000000007</v>
      </c>
      <c r="V1187" s="24">
        <v>0.69930069930069927</v>
      </c>
      <c r="W1187" s="29">
        <v>256</v>
      </c>
      <c r="X1187" s="24">
        <v>6.9300000000000068</v>
      </c>
      <c r="Y1187" s="24">
        <v>7</v>
      </c>
      <c r="Z1187" s="24">
        <v>260.851</v>
      </c>
      <c r="AA1187" s="24">
        <v>260.89999999999998</v>
      </c>
      <c r="AB1187" s="24">
        <v>260.84615384615387</v>
      </c>
      <c r="AC1187" s="24">
        <v>260.89510489510491</v>
      </c>
      <c r="AF1187" s="24">
        <v>10.609</v>
      </c>
      <c r="AG1187" s="24">
        <v>271.45999999999998</v>
      </c>
      <c r="AH1187" s="24">
        <v>271.50899999999996</v>
      </c>
      <c r="AI1187" s="24">
        <v>271.45515384615385</v>
      </c>
      <c r="AJ1187" s="24">
        <v>271.50410489510489</v>
      </c>
      <c r="AK1187" s="38">
        <v>0.48461538461310738</v>
      </c>
      <c r="AL1187" s="38">
        <v>0.4895104895069835</v>
      </c>
    </row>
    <row r="1188" spans="1:38" x14ac:dyDescent="0.15">
      <c r="A1188" t="str">
        <v>U1588D-24-3</v>
      </c>
      <c r="B1188">
        <v>151.69999999999999</v>
      </c>
      <c r="C1188" t="str">
        <v>U1588A-33-2</v>
      </c>
      <c r="D1188" s="31">
        <v>262.39999999999998</v>
      </c>
      <c r="E1188" s="29">
        <v>75</v>
      </c>
      <c r="F1188" s="29">
        <v>75</v>
      </c>
      <c r="G1188" s="24">
        <v>263.14999999999998</v>
      </c>
      <c r="H1188" s="24">
        <v>263.14999999999998</v>
      </c>
      <c r="I1188" s="24">
        <v>263.14999999999998</v>
      </c>
      <c r="J1188" s="24">
        <v>263.14999999999998</v>
      </c>
      <c r="K1188" s="18">
        <v>0</v>
      </c>
      <c r="L1188" s="18">
        <v>0</v>
      </c>
      <c r="T1188" t="str">
        <v>U1588A-33</v>
      </c>
      <c r="U1188" s="24">
        <v>0.75235109717868343</v>
      </c>
      <c r="V1188" s="24">
        <v>0.75187969924812026</v>
      </c>
      <c r="W1188" s="29">
        <v>260.89999999999998</v>
      </c>
      <c r="X1188" s="24">
        <v>2.25</v>
      </c>
      <c r="Y1188" s="24">
        <v>2.25</v>
      </c>
      <c r="Z1188" s="24">
        <v>262.59278996865203</v>
      </c>
      <c r="AA1188" s="24">
        <v>262.59278996865203</v>
      </c>
      <c r="AB1188" s="24">
        <v>262.59172932330824</v>
      </c>
      <c r="AC1188" s="24">
        <v>262.59172932330824</v>
      </c>
      <c r="AF1188" s="24">
        <v>11.616</v>
      </c>
      <c r="AG1188" s="24">
        <v>274.20878996865201</v>
      </c>
      <c r="AH1188" s="24">
        <v>274.20878996865201</v>
      </c>
      <c r="AI1188" s="24">
        <v>274.20772932330823</v>
      </c>
      <c r="AJ1188" s="24">
        <v>274.20772932330823</v>
      </c>
      <c r="AK1188" s="38">
        <v>0.10606453437844721</v>
      </c>
      <c r="AL1188" s="38">
        <v>0.10606453437844721</v>
      </c>
    </row>
    <row r="1189" spans="1:38" x14ac:dyDescent="0.15">
      <c r="A1189" t="str">
        <v>U1588D-24-4</v>
      </c>
      <c r="B1189">
        <v>153.19999999999999</v>
      </c>
      <c r="C1189" t="str">
        <v>U1588A-33-3</v>
      </c>
      <c r="D1189" s="31">
        <v>263.89999999999998</v>
      </c>
      <c r="E1189" s="29">
        <v>75</v>
      </c>
      <c r="F1189" s="29">
        <v>75</v>
      </c>
      <c r="G1189" s="24">
        <v>264.64999999999998</v>
      </c>
      <c r="H1189" s="24">
        <v>264.64999999999998</v>
      </c>
      <c r="I1189" s="24">
        <v>264.64999999999998</v>
      </c>
      <c r="J1189" s="24">
        <v>264.64999999999998</v>
      </c>
      <c r="K1189" s="18">
        <v>0</v>
      </c>
      <c r="L1189" s="18">
        <v>0</v>
      </c>
      <c r="T1189" t="str">
        <v>U1588A-33</v>
      </c>
      <c r="U1189" s="24">
        <v>0.75235109717868343</v>
      </c>
      <c r="V1189" s="24">
        <v>0.75187969924812026</v>
      </c>
      <c r="W1189" s="29">
        <v>260.89999999999998</v>
      </c>
      <c r="X1189" s="24">
        <v>3.75</v>
      </c>
      <c r="Y1189" s="24">
        <v>3.75</v>
      </c>
      <c r="Z1189" s="24">
        <v>263.72131661442006</v>
      </c>
      <c r="AA1189" s="24">
        <v>263.72131661442006</v>
      </c>
      <c r="AB1189" s="24">
        <v>263.71954887218044</v>
      </c>
      <c r="AC1189" s="24">
        <v>263.71954887218044</v>
      </c>
      <c r="AF1189" s="24">
        <v>11.616</v>
      </c>
      <c r="AG1189" s="24">
        <v>275.33731661442005</v>
      </c>
      <c r="AH1189" s="24">
        <v>275.33731661442005</v>
      </c>
      <c r="AI1189" s="24">
        <v>275.33554887218042</v>
      </c>
      <c r="AJ1189" s="24">
        <v>275.33554887218042</v>
      </c>
      <c r="AK1189" s="38">
        <v>0.1767742239621839</v>
      </c>
      <c r="AL1189" s="38">
        <v>0.1767742239621839</v>
      </c>
    </row>
    <row r="1190" spans="1:38" x14ac:dyDescent="0.15">
      <c r="A1190" t="str">
        <v>U1588D-24-5</v>
      </c>
      <c r="B1190">
        <v>154.36000000000001</v>
      </c>
      <c r="C1190" t="str">
        <v>U1588A-33-4</v>
      </c>
      <c r="D1190" s="31">
        <v>265.39999999999998</v>
      </c>
      <c r="E1190" s="29">
        <v>18</v>
      </c>
      <c r="F1190" s="29">
        <v>18</v>
      </c>
      <c r="G1190" s="24">
        <v>265.58</v>
      </c>
      <c r="H1190" s="24">
        <v>265.58</v>
      </c>
      <c r="I1190" s="24">
        <v>265.58</v>
      </c>
      <c r="J1190" s="24">
        <v>265.58</v>
      </c>
      <c r="K1190" s="18">
        <v>0</v>
      </c>
      <c r="L1190" s="18">
        <v>0</v>
      </c>
      <c r="T1190" t="str">
        <v>U1588A-33</v>
      </c>
      <c r="U1190" s="24">
        <v>0.75235109717868343</v>
      </c>
      <c r="V1190" s="24">
        <v>0.75187969924812026</v>
      </c>
      <c r="W1190" s="29">
        <v>260.89999999999998</v>
      </c>
      <c r="X1190" s="24">
        <v>4.6800000000000068</v>
      </c>
      <c r="Y1190" s="24">
        <v>4.6800000000000068</v>
      </c>
      <c r="Z1190" s="24">
        <v>264.42100313479619</v>
      </c>
      <c r="AA1190" s="24">
        <v>264.42100313479619</v>
      </c>
      <c r="AB1190" s="24">
        <v>264.41879699248119</v>
      </c>
      <c r="AC1190" s="24">
        <v>264.41879699248119</v>
      </c>
      <c r="AF1190" s="24">
        <v>11.616</v>
      </c>
      <c r="AG1190" s="24">
        <v>276.03700313479618</v>
      </c>
      <c r="AH1190" s="24">
        <v>276.03700313479618</v>
      </c>
      <c r="AI1190" s="24">
        <v>276.03479699248118</v>
      </c>
      <c r="AJ1190" s="24">
        <v>276.03479699248118</v>
      </c>
      <c r="AK1190" s="38">
        <v>0.22061423150034898</v>
      </c>
      <c r="AL1190" s="38">
        <v>0.22061423150034898</v>
      </c>
    </row>
    <row r="1191" spans="1:38" x14ac:dyDescent="0.15">
      <c r="A1191" t="str">
        <v>U1588D-24-CC</v>
      </c>
      <c r="B1191">
        <v>154.88</v>
      </c>
      <c r="C1191" t="str">
        <v>U1588A-33-4</v>
      </c>
      <c r="D1191" s="31">
        <v>265.39999999999998</v>
      </c>
      <c r="E1191" s="29">
        <v>18</v>
      </c>
      <c r="F1191" s="29">
        <v>19</v>
      </c>
      <c r="G1191" s="24">
        <v>265.58</v>
      </c>
      <c r="H1191" s="24">
        <v>265.58999999999997</v>
      </c>
      <c r="I1191" s="24">
        <v>265.58</v>
      </c>
      <c r="J1191" s="24">
        <v>265.58999999999997</v>
      </c>
      <c r="K1191" s="18">
        <v>0</v>
      </c>
      <c r="L1191" s="18">
        <v>0</v>
      </c>
      <c r="T1191" t="str">
        <v>U1588A-33</v>
      </c>
      <c r="U1191" s="24">
        <v>0.75235109717868343</v>
      </c>
      <c r="V1191" s="24">
        <v>0.75187969924812026</v>
      </c>
      <c r="W1191" s="29">
        <v>260.89999999999998</v>
      </c>
      <c r="X1191" s="24">
        <v>4.6800000000000068</v>
      </c>
      <c r="Y1191" s="24">
        <v>4.6899999999999977</v>
      </c>
      <c r="Z1191" s="24">
        <v>264.42100313479619</v>
      </c>
      <c r="AA1191" s="24">
        <v>264.42852664576799</v>
      </c>
      <c r="AB1191" s="24">
        <v>264.41879699248119</v>
      </c>
      <c r="AC1191" s="24">
        <v>264.42631578947368</v>
      </c>
      <c r="AF1191" s="24">
        <v>11.616</v>
      </c>
      <c r="AG1191" s="24">
        <v>276.03700313479618</v>
      </c>
      <c r="AH1191" s="24">
        <v>276.04452664576797</v>
      </c>
      <c r="AI1191" s="24">
        <v>276.03479699248118</v>
      </c>
      <c r="AJ1191" s="24">
        <v>276.04231578947366</v>
      </c>
      <c r="AK1191" s="38">
        <v>0.22061423150034898</v>
      </c>
      <c r="AL1191" s="38">
        <v>0.22108562943117249</v>
      </c>
    </row>
    <row r="1192" spans="1:38" x14ac:dyDescent="0.15">
      <c r="A1192" t="str">
        <v>U1588D-25-1</v>
      </c>
      <c r="B1192">
        <v>153.5</v>
      </c>
      <c r="C1192" t="str">
        <v>U1588A-33-4</v>
      </c>
      <c r="D1192" s="31">
        <v>265.39999999999998</v>
      </c>
      <c r="E1192" s="29">
        <v>74</v>
      </c>
      <c r="F1192" s="29">
        <v>74</v>
      </c>
      <c r="G1192" s="24">
        <v>266.14</v>
      </c>
      <c r="H1192" s="24">
        <v>266.14</v>
      </c>
      <c r="I1192" s="24">
        <v>266.14</v>
      </c>
      <c r="J1192" s="24">
        <v>266.14</v>
      </c>
      <c r="K1192" s="18">
        <v>0</v>
      </c>
      <c r="L1192" s="18">
        <v>0</v>
      </c>
      <c r="T1192" t="str">
        <v>U1588A-33</v>
      </c>
      <c r="U1192" s="24">
        <v>0.75235109717868343</v>
      </c>
      <c r="V1192" s="24">
        <v>0.75187969924812026</v>
      </c>
      <c r="W1192" s="29">
        <v>260.89999999999998</v>
      </c>
      <c r="X1192" s="24">
        <v>5.2400000000000091</v>
      </c>
      <c r="Y1192" s="24">
        <v>5.2400000000000091</v>
      </c>
      <c r="Z1192" s="24">
        <v>264.8423197492163</v>
      </c>
      <c r="AA1192" s="24">
        <v>264.8423197492163</v>
      </c>
      <c r="AB1192" s="24">
        <v>264.83984962406015</v>
      </c>
      <c r="AC1192" s="24">
        <v>264.83984962406015</v>
      </c>
      <c r="AF1192" s="24">
        <v>11.616</v>
      </c>
      <c r="AG1192" s="24">
        <v>276.45831974921629</v>
      </c>
      <c r="AH1192" s="24">
        <v>276.45831974921629</v>
      </c>
      <c r="AI1192" s="24">
        <v>276.45584962406014</v>
      </c>
      <c r="AJ1192" s="24">
        <v>276.45584962406014</v>
      </c>
      <c r="AK1192" s="38">
        <v>0.24701251561509707</v>
      </c>
      <c r="AL1192" s="38">
        <v>0.24701251561509707</v>
      </c>
    </row>
    <row r="1193" spans="1:38" x14ac:dyDescent="0.15">
      <c r="A1193" t="str">
        <v>U1588D-25-2</v>
      </c>
      <c r="B1193">
        <v>154.99</v>
      </c>
      <c r="C1193" t="str">
        <v>U1588A-34-1</v>
      </c>
      <c r="D1193" s="31">
        <v>265.7</v>
      </c>
      <c r="E1193" s="29">
        <v>74</v>
      </c>
      <c r="F1193" s="29">
        <v>74</v>
      </c>
      <c r="G1193" s="24">
        <v>266.44</v>
      </c>
      <c r="H1193" s="24">
        <v>266.44</v>
      </c>
      <c r="I1193" s="24">
        <v>266.44</v>
      </c>
      <c r="J1193" s="24">
        <v>266.44</v>
      </c>
      <c r="K1193" s="18">
        <v>0</v>
      </c>
      <c r="L1193" s="18">
        <v>0</v>
      </c>
      <c r="T1193" t="str">
        <v>U1588A-34</v>
      </c>
      <c r="U1193" s="24">
        <v>0.74468085106382986</v>
      </c>
      <c r="V1193" s="24">
        <v>0.74626865671641796</v>
      </c>
      <c r="W1193" s="29">
        <v>265.7</v>
      </c>
      <c r="X1193" s="24">
        <v>0.74000000000000909</v>
      </c>
      <c r="Y1193" s="24">
        <v>0.74000000000000909</v>
      </c>
      <c r="Z1193" s="24">
        <v>266.25106382978726</v>
      </c>
      <c r="AA1193" s="24">
        <v>266.25106382978726</v>
      </c>
      <c r="AB1193" s="24">
        <v>266.25223880597014</v>
      </c>
      <c r="AC1193" s="24">
        <v>266.25223880597014</v>
      </c>
      <c r="AF1193" s="24">
        <v>11.917999999999999</v>
      </c>
      <c r="AG1193" s="24">
        <v>278.16906382978726</v>
      </c>
      <c r="AH1193" s="24">
        <v>278.16906382978726</v>
      </c>
      <c r="AI1193" s="24">
        <v>278.17023880597014</v>
      </c>
      <c r="AJ1193" s="24">
        <v>278.17023880597014</v>
      </c>
      <c r="AK1193" s="38">
        <v>-0.11749761828809824</v>
      </c>
      <c r="AL1193" s="38">
        <v>-0.11749761828809824</v>
      </c>
    </row>
    <row r="1194" spans="1:38" x14ac:dyDescent="0.15">
      <c r="A1194" t="str">
        <v>U1588D-25-3</v>
      </c>
      <c r="B1194">
        <v>156.49</v>
      </c>
      <c r="C1194" t="str">
        <v>U1588A-33-5</v>
      </c>
      <c r="D1194" s="31">
        <v>266.52</v>
      </c>
      <c r="E1194" s="29">
        <v>35</v>
      </c>
      <c r="F1194" s="29">
        <v>35</v>
      </c>
      <c r="G1194" s="24">
        <v>266.87</v>
      </c>
      <c r="H1194" s="24">
        <v>266.87</v>
      </c>
      <c r="I1194" s="24">
        <v>266.87</v>
      </c>
      <c r="J1194" s="24">
        <v>266.87</v>
      </c>
      <c r="K1194" s="18">
        <v>0</v>
      </c>
      <c r="L1194" s="18">
        <v>0</v>
      </c>
      <c r="T1194" t="str">
        <v>U1588A-33</v>
      </c>
      <c r="U1194" s="24">
        <v>0.75235109717868343</v>
      </c>
      <c r="V1194" s="24">
        <v>0.75187969924812026</v>
      </c>
      <c r="W1194" s="29">
        <v>260.89999999999998</v>
      </c>
      <c r="X1194" s="24">
        <v>5.9700000000000273</v>
      </c>
      <c r="Y1194" s="24">
        <v>5.9700000000000273</v>
      </c>
      <c r="Z1194" s="24">
        <v>265.39153605015673</v>
      </c>
      <c r="AA1194" s="24">
        <v>265.39153605015673</v>
      </c>
      <c r="AB1194" s="24">
        <v>265.38872180451125</v>
      </c>
      <c r="AC1194" s="24">
        <v>265.38872180451125</v>
      </c>
      <c r="AF1194" s="24">
        <v>11.616</v>
      </c>
      <c r="AG1194" s="24">
        <v>277.00753605015672</v>
      </c>
      <c r="AH1194" s="24">
        <v>277.00753605015672</v>
      </c>
      <c r="AI1194" s="24">
        <v>277.00472180451123</v>
      </c>
      <c r="AJ1194" s="24">
        <v>277.00472180451123</v>
      </c>
      <c r="AK1194" s="38">
        <v>0.28142456454816056</v>
      </c>
      <c r="AL1194" s="38">
        <v>0.28142456454816056</v>
      </c>
    </row>
    <row r="1195" spans="1:38" x14ac:dyDescent="0.15">
      <c r="A1195" t="str">
        <v>U1588D-25-4</v>
      </c>
      <c r="B1195">
        <v>157.99</v>
      </c>
      <c r="C1195" t="str">
        <v>U1588A-33-CC</v>
      </c>
      <c r="D1195" s="31">
        <v>267.02999999999997</v>
      </c>
      <c r="E1195" s="29">
        <v>18</v>
      </c>
      <c r="F1195" s="29">
        <v>25</v>
      </c>
      <c r="G1195" s="24">
        <v>267.20999999999998</v>
      </c>
      <c r="H1195" s="24">
        <v>267.27999999999997</v>
      </c>
      <c r="I1195" s="24">
        <v>267.20999999999998</v>
      </c>
      <c r="J1195" s="24">
        <v>267.27999999999997</v>
      </c>
      <c r="K1195" s="18">
        <v>0</v>
      </c>
      <c r="L1195" s="18">
        <v>0</v>
      </c>
      <c r="T1195" t="str">
        <v>U1588A-33</v>
      </c>
      <c r="U1195" s="24">
        <v>0.75235109717868343</v>
      </c>
      <c r="V1195" s="24">
        <v>0.75187969924812026</v>
      </c>
      <c r="W1195" s="29">
        <v>260.89999999999998</v>
      </c>
      <c r="X1195" s="24">
        <v>6.3100000000000023</v>
      </c>
      <c r="Y1195" s="24">
        <v>6.3799999999999955</v>
      </c>
      <c r="Z1195" s="24">
        <v>265.64733542319749</v>
      </c>
      <c r="AA1195" s="24">
        <v>265.7</v>
      </c>
      <c r="AB1195" s="24">
        <v>265.64436090225564</v>
      </c>
      <c r="AC1195" s="24">
        <v>265.69699248120298</v>
      </c>
      <c r="AF1195" s="24">
        <v>11.616</v>
      </c>
      <c r="AG1195" s="24">
        <v>277.26333542319747</v>
      </c>
      <c r="AH1195" s="24">
        <v>277.31599999999997</v>
      </c>
      <c r="AI1195" s="24">
        <v>277.26036090225563</v>
      </c>
      <c r="AJ1195" s="24">
        <v>277.31299248120297</v>
      </c>
      <c r="AK1195" s="38">
        <v>0.29745209418479135</v>
      </c>
      <c r="AL1195" s="38">
        <v>0.30075187970055595</v>
      </c>
    </row>
    <row r="1196" spans="1:38" x14ac:dyDescent="0.15">
      <c r="A1196" t="str">
        <v>U1588D-25-5</v>
      </c>
      <c r="B1196">
        <v>159.49</v>
      </c>
      <c r="C1196" t="str">
        <v>U1588A-33-CC</v>
      </c>
      <c r="D1196" s="31">
        <v>267.02999999999997</v>
      </c>
      <c r="E1196" s="29">
        <v>18</v>
      </c>
      <c r="F1196" s="29">
        <v>25</v>
      </c>
      <c r="G1196" s="24">
        <v>267.20999999999998</v>
      </c>
      <c r="H1196" s="24">
        <v>267.27999999999997</v>
      </c>
      <c r="I1196" s="24">
        <v>267.20999999999998</v>
      </c>
      <c r="J1196" s="24">
        <v>267.27999999999997</v>
      </c>
      <c r="K1196" s="18">
        <v>0</v>
      </c>
      <c r="L1196" s="18">
        <v>0</v>
      </c>
      <c r="T1196" t="str">
        <v>U1588A-33</v>
      </c>
      <c r="U1196" s="24">
        <v>0.75235109717868343</v>
      </c>
      <c r="V1196" s="24">
        <v>0.75187969924812026</v>
      </c>
      <c r="W1196" s="29">
        <v>260.89999999999998</v>
      </c>
      <c r="X1196" s="24">
        <v>6.3100000000000023</v>
      </c>
      <c r="Y1196" s="24">
        <v>6.3799999999999955</v>
      </c>
      <c r="Z1196" s="24">
        <v>265.64733542319749</v>
      </c>
      <c r="AA1196" s="24">
        <v>265.7</v>
      </c>
      <c r="AB1196" s="24">
        <v>265.64436090225564</v>
      </c>
      <c r="AC1196" s="24">
        <v>265.69699248120298</v>
      </c>
      <c r="AF1196" s="24">
        <v>11.616</v>
      </c>
      <c r="AG1196" s="24">
        <v>277.26333542319747</v>
      </c>
      <c r="AH1196" s="24">
        <v>277.31599999999997</v>
      </c>
      <c r="AI1196" s="24">
        <v>277.26036090225563</v>
      </c>
      <c r="AJ1196" s="24">
        <v>277.31299248120297</v>
      </c>
      <c r="AK1196" s="38">
        <v>0.29745209418479135</v>
      </c>
      <c r="AL1196" s="38">
        <v>0.30075187970055595</v>
      </c>
    </row>
    <row r="1197" spans="1:38" x14ac:dyDescent="0.15">
      <c r="A1197" t="str">
        <v>U1588D-25-6</v>
      </c>
      <c r="B1197">
        <v>160.77000000000001</v>
      </c>
      <c r="C1197" t="str">
        <v>U1588A-33-CC</v>
      </c>
      <c r="D1197" s="31">
        <v>267.02999999999997</v>
      </c>
      <c r="E1197" s="29">
        <v>18</v>
      </c>
      <c r="F1197" s="29">
        <v>25</v>
      </c>
      <c r="G1197" s="24">
        <v>267.20999999999998</v>
      </c>
      <c r="H1197" s="24">
        <v>267.27999999999997</v>
      </c>
      <c r="I1197" s="24">
        <v>267.20999999999998</v>
      </c>
      <c r="J1197" s="24">
        <v>267.27999999999997</v>
      </c>
      <c r="K1197" s="18">
        <v>0</v>
      </c>
      <c r="L1197" s="18">
        <v>0</v>
      </c>
      <c r="T1197" t="str">
        <v>U1588A-33</v>
      </c>
      <c r="U1197" s="24">
        <v>0.75235109717868343</v>
      </c>
      <c r="V1197" s="24">
        <v>0.75187969924812026</v>
      </c>
      <c r="W1197" s="29">
        <v>260.89999999999998</v>
      </c>
      <c r="X1197" s="24">
        <v>6.3100000000000023</v>
      </c>
      <c r="Y1197" s="24">
        <v>6.3799999999999955</v>
      </c>
      <c r="Z1197" s="24">
        <v>265.64733542319749</v>
      </c>
      <c r="AA1197" s="24">
        <v>265.7</v>
      </c>
      <c r="AB1197" s="24">
        <v>265.64436090225564</v>
      </c>
      <c r="AC1197" s="24">
        <v>265.69699248120298</v>
      </c>
      <c r="AF1197" s="24">
        <v>11.616</v>
      </c>
      <c r="AG1197" s="24">
        <v>277.26333542319747</v>
      </c>
      <c r="AH1197" s="24">
        <v>277.31599999999997</v>
      </c>
      <c r="AI1197" s="24">
        <v>277.26036090225563</v>
      </c>
      <c r="AJ1197" s="24">
        <v>277.31299248120297</v>
      </c>
      <c r="AK1197" s="38">
        <v>0.29745209418479135</v>
      </c>
      <c r="AL1197" s="38">
        <v>0.30075187970055595</v>
      </c>
    </row>
    <row r="1198" spans="1:38" x14ac:dyDescent="0.15">
      <c r="A1198" t="str">
        <v>U1588D-25-CC</v>
      </c>
      <c r="B1198">
        <v>161.28</v>
      </c>
      <c r="C1198" t="str">
        <v>U1588A-33-CC</v>
      </c>
      <c r="D1198" s="31">
        <v>267.02999999999997</v>
      </c>
      <c r="E1198" s="29">
        <v>18</v>
      </c>
      <c r="F1198" s="29">
        <v>25</v>
      </c>
      <c r="G1198" s="24">
        <v>267.20999999999998</v>
      </c>
      <c r="H1198" s="24">
        <v>267.27999999999997</v>
      </c>
      <c r="I1198" s="24">
        <v>267.20999999999998</v>
      </c>
      <c r="J1198" s="24">
        <v>267.27999999999997</v>
      </c>
      <c r="K1198" s="18">
        <v>0</v>
      </c>
      <c r="L1198" s="18">
        <v>0</v>
      </c>
      <c r="T1198" t="str">
        <v>U1588A-33</v>
      </c>
      <c r="U1198" s="24">
        <v>0.75235109717868343</v>
      </c>
      <c r="V1198" s="24">
        <v>0.75187969924812026</v>
      </c>
      <c r="W1198" s="29">
        <v>260.89999999999998</v>
      </c>
      <c r="X1198" s="24">
        <v>6.3100000000000023</v>
      </c>
      <c r="Y1198" s="24">
        <v>6.3799999999999955</v>
      </c>
      <c r="Z1198" s="24">
        <v>265.64733542319749</v>
      </c>
      <c r="AA1198" s="24">
        <v>265.7</v>
      </c>
      <c r="AB1198" s="24">
        <v>265.64436090225564</v>
      </c>
      <c r="AC1198" s="24">
        <v>265.69699248120298</v>
      </c>
      <c r="AF1198" s="24">
        <v>11.616</v>
      </c>
      <c r="AG1198" s="24">
        <v>277.26333542319747</v>
      </c>
      <c r="AH1198" s="24">
        <v>277.31599999999997</v>
      </c>
      <c r="AI1198" s="24">
        <v>277.26036090225563</v>
      </c>
      <c r="AJ1198" s="24">
        <v>277.31299248120297</v>
      </c>
      <c r="AK1198" s="38">
        <v>0.29745209418479135</v>
      </c>
      <c r="AL1198" s="38">
        <v>0.30075187970055595</v>
      </c>
    </row>
    <row r="1199" spans="1:38" x14ac:dyDescent="0.15">
      <c r="A1199" t="str">
        <v>U1588D-26-1</v>
      </c>
      <c r="B1199">
        <v>158.4</v>
      </c>
      <c r="C1199" t="str">
        <v>U1588A-33-CC</v>
      </c>
      <c r="D1199" s="31">
        <v>267.02999999999997</v>
      </c>
      <c r="E1199" s="29">
        <v>18</v>
      </c>
      <c r="F1199" s="29">
        <v>25</v>
      </c>
      <c r="G1199" s="24">
        <v>267.20999999999998</v>
      </c>
      <c r="H1199" s="24">
        <v>267.27999999999997</v>
      </c>
      <c r="I1199" s="24">
        <v>267.20999999999998</v>
      </c>
      <c r="J1199" s="24">
        <v>267.27999999999997</v>
      </c>
      <c r="K1199" s="18">
        <v>0</v>
      </c>
      <c r="L1199" s="18">
        <v>0</v>
      </c>
      <c r="T1199" t="str">
        <v>U1588A-33</v>
      </c>
      <c r="U1199" s="24">
        <v>0.75235109717868343</v>
      </c>
      <c r="V1199" s="24">
        <v>0.75187969924812026</v>
      </c>
      <c r="W1199" s="29">
        <v>260.89999999999998</v>
      </c>
      <c r="X1199" s="24">
        <v>6.3100000000000023</v>
      </c>
      <c r="Y1199" s="24">
        <v>6.3799999999999955</v>
      </c>
      <c r="Z1199" s="24">
        <v>265.64733542319749</v>
      </c>
      <c r="AA1199" s="24">
        <v>265.7</v>
      </c>
      <c r="AB1199" s="24">
        <v>265.64436090225564</v>
      </c>
      <c r="AC1199" s="24">
        <v>265.69699248120298</v>
      </c>
      <c r="AF1199" s="24">
        <v>11.616</v>
      </c>
      <c r="AG1199" s="24">
        <v>277.26333542319747</v>
      </c>
      <c r="AH1199" s="24">
        <v>277.31599999999997</v>
      </c>
      <c r="AI1199" s="24">
        <v>277.26036090225563</v>
      </c>
      <c r="AJ1199" s="24">
        <v>277.31299248120297</v>
      </c>
      <c r="AK1199" s="38">
        <v>0.29745209418479135</v>
      </c>
      <c r="AL1199" s="38">
        <v>0.30075187970055595</v>
      </c>
    </row>
    <row r="1200" spans="1:38" x14ac:dyDescent="0.15">
      <c r="A1200" t="str">
        <v>U1588D-26-2</v>
      </c>
      <c r="B1200">
        <v>159.9</v>
      </c>
      <c r="C1200" t="str">
        <v>U1588A-33-CC</v>
      </c>
      <c r="D1200" s="31">
        <v>267.02999999999997</v>
      </c>
      <c r="E1200" s="29">
        <v>18</v>
      </c>
      <c r="F1200" s="29">
        <v>25</v>
      </c>
      <c r="G1200" s="24">
        <v>267.20999999999998</v>
      </c>
      <c r="H1200" s="24">
        <v>267.27999999999997</v>
      </c>
      <c r="I1200" s="24">
        <v>267.20999999999998</v>
      </c>
      <c r="J1200" s="24">
        <v>267.27999999999997</v>
      </c>
      <c r="K1200" s="18">
        <v>0</v>
      </c>
      <c r="L1200" s="18">
        <v>0</v>
      </c>
      <c r="T1200" t="str">
        <v>U1588A-33</v>
      </c>
      <c r="U1200" s="24">
        <v>0.75235109717868343</v>
      </c>
      <c r="V1200" s="24">
        <v>0.75187969924812026</v>
      </c>
      <c r="W1200" s="29">
        <v>260.89999999999998</v>
      </c>
      <c r="X1200" s="24">
        <v>6.3100000000000023</v>
      </c>
      <c r="Y1200" s="24">
        <v>6.3799999999999955</v>
      </c>
      <c r="Z1200" s="24">
        <v>265.64733542319749</v>
      </c>
      <c r="AA1200" s="24">
        <v>265.7</v>
      </c>
      <c r="AB1200" s="24">
        <v>265.64436090225564</v>
      </c>
      <c r="AC1200" s="24">
        <v>265.69699248120298</v>
      </c>
      <c r="AF1200" s="24">
        <v>11.616</v>
      </c>
      <c r="AG1200" s="24">
        <v>277.26333542319747</v>
      </c>
      <c r="AH1200" s="24">
        <v>277.31599999999997</v>
      </c>
      <c r="AI1200" s="24">
        <v>277.26036090225563</v>
      </c>
      <c r="AJ1200" s="24">
        <v>277.31299248120297</v>
      </c>
      <c r="AK1200" s="38">
        <v>0.29745209418479135</v>
      </c>
      <c r="AL1200" s="38">
        <v>0.30075187970055595</v>
      </c>
    </row>
    <row r="1201" spans="1:38" x14ac:dyDescent="0.15">
      <c r="A1201" t="str">
        <v>U1588D-26-3</v>
      </c>
      <c r="B1201">
        <v>161.38999999999999</v>
      </c>
      <c r="C1201" t="str">
        <v>U1588A-33-CC</v>
      </c>
      <c r="D1201" s="31">
        <v>267.02999999999997</v>
      </c>
      <c r="E1201" s="29">
        <v>18</v>
      </c>
      <c r="F1201" s="29">
        <v>25</v>
      </c>
      <c r="G1201" s="24">
        <v>267.20999999999998</v>
      </c>
      <c r="H1201" s="24">
        <v>267.27999999999997</v>
      </c>
      <c r="I1201" s="24">
        <v>267.20999999999998</v>
      </c>
      <c r="J1201" s="24">
        <v>267.27999999999997</v>
      </c>
      <c r="K1201" s="18">
        <v>0</v>
      </c>
      <c r="L1201" s="18">
        <v>0</v>
      </c>
      <c r="T1201" t="str">
        <v>U1588A-33</v>
      </c>
      <c r="U1201" s="24">
        <v>0.75235109717868343</v>
      </c>
      <c r="V1201" s="24">
        <v>0.75187969924812026</v>
      </c>
      <c r="W1201" s="29">
        <v>260.89999999999998</v>
      </c>
      <c r="X1201" s="24">
        <v>6.3100000000000023</v>
      </c>
      <c r="Y1201" s="24">
        <v>6.3799999999999955</v>
      </c>
      <c r="Z1201" s="24">
        <v>265.64733542319749</v>
      </c>
      <c r="AA1201" s="24">
        <v>265.7</v>
      </c>
      <c r="AB1201" s="24">
        <v>265.64436090225564</v>
      </c>
      <c r="AC1201" s="24">
        <v>265.69699248120298</v>
      </c>
      <c r="AF1201" s="24">
        <v>11.616</v>
      </c>
      <c r="AG1201" s="24">
        <v>277.26333542319747</v>
      </c>
      <c r="AH1201" s="24">
        <v>277.31599999999997</v>
      </c>
      <c r="AI1201" s="24">
        <v>277.26036090225563</v>
      </c>
      <c r="AJ1201" s="24">
        <v>277.31299248120297</v>
      </c>
      <c r="AK1201" s="38">
        <v>0.29745209418479135</v>
      </c>
      <c r="AL1201" s="38">
        <v>0.30075187970055595</v>
      </c>
    </row>
    <row r="1202" spans="1:38" x14ac:dyDescent="0.15">
      <c r="A1202" t="str">
        <v>U1588D-26-4</v>
      </c>
      <c r="B1202">
        <v>162.88999999999999</v>
      </c>
      <c r="C1202" t="str">
        <v>U1588A-33-CC</v>
      </c>
      <c r="D1202" s="31">
        <v>267.02999999999997</v>
      </c>
      <c r="E1202" s="29">
        <v>18</v>
      </c>
      <c r="F1202" s="29">
        <v>25</v>
      </c>
      <c r="G1202" s="24">
        <v>267.20999999999998</v>
      </c>
      <c r="H1202" s="24">
        <v>267.27999999999997</v>
      </c>
      <c r="I1202" s="24">
        <v>267.20999999999998</v>
      </c>
      <c r="J1202" s="24">
        <v>267.27999999999997</v>
      </c>
      <c r="K1202" s="18">
        <v>0</v>
      </c>
      <c r="L1202" s="18">
        <v>0</v>
      </c>
      <c r="T1202" t="str">
        <v>U1588A-33</v>
      </c>
      <c r="U1202" s="24">
        <v>0.75235109717868343</v>
      </c>
      <c r="V1202" s="24">
        <v>0.75187969924812026</v>
      </c>
      <c r="W1202" s="29">
        <v>260.89999999999998</v>
      </c>
      <c r="X1202" s="24">
        <v>6.3100000000000023</v>
      </c>
      <c r="Y1202" s="24">
        <v>6.3799999999999955</v>
      </c>
      <c r="Z1202" s="24">
        <v>265.64733542319749</v>
      </c>
      <c r="AA1202" s="24">
        <v>265.7</v>
      </c>
      <c r="AB1202" s="24">
        <v>265.64436090225564</v>
      </c>
      <c r="AC1202" s="24">
        <v>265.69699248120298</v>
      </c>
      <c r="AF1202" s="24">
        <v>11.616</v>
      </c>
      <c r="AG1202" s="24">
        <v>277.26333542319747</v>
      </c>
      <c r="AH1202" s="24">
        <v>277.31599999999997</v>
      </c>
      <c r="AI1202" s="24">
        <v>277.26036090225563</v>
      </c>
      <c r="AJ1202" s="24">
        <v>277.31299248120297</v>
      </c>
      <c r="AK1202" s="38">
        <v>0.29745209418479135</v>
      </c>
      <c r="AL1202" s="38">
        <v>0.30075187970055595</v>
      </c>
    </row>
    <row r="1203" spans="1:38" x14ac:dyDescent="0.15">
      <c r="A1203" t="str">
        <v>U1588D-26-5</v>
      </c>
      <c r="B1203">
        <v>164.39</v>
      </c>
      <c r="C1203" t="str">
        <v>U1588A-33-CC</v>
      </c>
      <c r="D1203" s="31">
        <v>267.02999999999997</v>
      </c>
      <c r="E1203" s="29">
        <v>18</v>
      </c>
      <c r="F1203" s="29">
        <v>25</v>
      </c>
      <c r="G1203" s="24">
        <v>267.20999999999998</v>
      </c>
      <c r="H1203" s="24">
        <v>267.27999999999997</v>
      </c>
      <c r="I1203" s="24">
        <v>267.20999999999998</v>
      </c>
      <c r="J1203" s="24">
        <v>267.27999999999997</v>
      </c>
      <c r="K1203" s="18">
        <v>0</v>
      </c>
      <c r="L1203" s="18">
        <v>0</v>
      </c>
      <c r="T1203" t="str">
        <v>U1588A-33</v>
      </c>
      <c r="U1203" s="24">
        <v>0.75235109717868343</v>
      </c>
      <c r="V1203" s="24">
        <v>0.75187969924812026</v>
      </c>
      <c r="W1203" s="29">
        <v>260.89999999999998</v>
      </c>
      <c r="X1203" s="24">
        <v>6.3100000000000023</v>
      </c>
      <c r="Y1203" s="24">
        <v>6.3799999999999955</v>
      </c>
      <c r="Z1203" s="24">
        <v>265.64733542319749</v>
      </c>
      <c r="AA1203" s="24">
        <v>265.7</v>
      </c>
      <c r="AB1203" s="24">
        <v>265.64436090225564</v>
      </c>
      <c r="AC1203" s="24">
        <v>265.69699248120298</v>
      </c>
      <c r="AF1203" s="24">
        <v>11.616</v>
      </c>
      <c r="AG1203" s="24">
        <v>277.26333542319747</v>
      </c>
      <c r="AH1203" s="24">
        <v>277.31599999999997</v>
      </c>
      <c r="AI1203" s="24">
        <v>277.26036090225563</v>
      </c>
      <c r="AJ1203" s="24">
        <v>277.31299248120297</v>
      </c>
      <c r="AK1203" s="38">
        <v>0.29745209418479135</v>
      </c>
      <c r="AL1203" s="38">
        <v>0.30075187970055595</v>
      </c>
    </row>
    <row r="1204" spans="1:38" x14ac:dyDescent="0.15">
      <c r="A1204" t="str">
        <v>U1588D-26-6</v>
      </c>
      <c r="B1204">
        <v>165.68</v>
      </c>
      <c r="C1204" t="str">
        <v>U1588A-33-CC</v>
      </c>
      <c r="D1204" s="31">
        <v>267.02999999999997</v>
      </c>
      <c r="E1204" s="29">
        <v>18</v>
      </c>
      <c r="F1204" s="29">
        <v>25</v>
      </c>
      <c r="G1204" s="24">
        <v>267.20999999999998</v>
      </c>
      <c r="H1204" s="24">
        <v>267.27999999999997</v>
      </c>
      <c r="I1204" s="24">
        <v>267.20999999999998</v>
      </c>
      <c r="J1204" s="24">
        <v>267.27999999999997</v>
      </c>
      <c r="K1204" s="18">
        <v>0</v>
      </c>
      <c r="L1204" s="18">
        <v>0</v>
      </c>
      <c r="T1204" t="str">
        <v>U1588A-33</v>
      </c>
      <c r="U1204" s="24">
        <v>0.75235109717868343</v>
      </c>
      <c r="V1204" s="24">
        <v>0.75187969924812026</v>
      </c>
      <c r="W1204" s="29">
        <v>260.89999999999998</v>
      </c>
      <c r="X1204" s="24">
        <v>6.3100000000000023</v>
      </c>
      <c r="Y1204" s="24">
        <v>6.3799999999999955</v>
      </c>
      <c r="Z1204" s="24">
        <v>265.64733542319749</v>
      </c>
      <c r="AA1204" s="24">
        <v>265.7</v>
      </c>
      <c r="AB1204" s="24">
        <v>265.64436090225564</v>
      </c>
      <c r="AC1204" s="24">
        <v>265.69699248120298</v>
      </c>
      <c r="AF1204" s="24">
        <v>11.616</v>
      </c>
      <c r="AG1204" s="24">
        <v>277.26333542319747</v>
      </c>
      <c r="AH1204" s="24">
        <v>277.31599999999997</v>
      </c>
      <c r="AI1204" s="24">
        <v>277.26036090225563</v>
      </c>
      <c r="AJ1204" s="24">
        <v>277.31299248120297</v>
      </c>
      <c r="AK1204" s="38">
        <v>0.29745209418479135</v>
      </c>
      <c r="AL1204" s="38">
        <v>0.30075187970055595</v>
      </c>
    </row>
    <row r="1205" spans="1:38" x14ac:dyDescent="0.15">
      <c r="A1205" t="str">
        <v>U1588D-26-CC</v>
      </c>
      <c r="B1205">
        <v>166.19</v>
      </c>
      <c r="C1205" t="str">
        <v>U1588A-34-2</v>
      </c>
      <c r="D1205" s="31">
        <v>267.2</v>
      </c>
      <c r="E1205" s="29">
        <v>72</v>
      </c>
      <c r="F1205" s="29">
        <v>72</v>
      </c>
      <c r="G1205" s="24">
        <v>267.92</v>
      </c>
      <c r="H1205" s="24">
        <v>267.92</v>
      </c>
      <c r="I1205" s="24">
        <v>267.92</v>
      </c>
      <c r="J1205" s="24">
        <v>267.92</v>
      </c>
      <c r="K1205" s="18">
        <v>0</v>
      </c>
      <c r="L1205" s="18">
        <v>0</v>
      </c>
      <c r="T1205" t="str">
        <v>U1588A-34</v>
      </c>
      <c r="U1205" s="24">
        <v>0.74468085106382986</v>
      </c>
      <c r="V1205" s="24">
        <v>0.74626865671641796</v>
      </c>
      <c r="W1205" s="29">
        <v>265.7</v>
      </c>
      <c r="X1205" s="24">
        <v>2.2200000000000273</v>
      </c>
      <c r="Y1205" s="24">
        <v>2.2200000000000273</v>
      </c>
      <c r="Z1205" s="24">
        <v>267.35319148936173</v>
      </c>
      <c r="AA1205" s="24">
        <v>267.35319148936173</v>
      </c>
      <c r="AB1205" s="24">
        <v>267.35671641791043</v>
      </c>
      <c r="AC1205" s="24">
        <v>267.35671641791043</v>
      </c>
      <c r="AF1205" s="24">
        <v>11.917999999999999</v>
      </c>
      <c r="AG1205" s="24">
        <v>279.27119148936174</v>
      </c>
      <c r="AH1205" s="24">
        <v>279.27119148936174</v>
      </c>
      <c r="AI1205" s="24">
        <v>279.27471641791044</v>
      </c>
      <c r="AJ1205" s="24">
        <v>279.27471641791044</v>
      </c>
      <c r="AK1205" s="38">
        <v>-0.35249285486997906</v>
      </c>
      <c r="AL1205" s="38">
        <v>-0.35249285486997906</v>
      </c>
    </row>
    <row r="1206" spans="1:38" x14ac:dyDescent="0.15">
      <c r="A1206" t="str">
        <v>U1588D-27-1</v>
      </c>
      <c r="B1206">
        <v>164.4</v>
      </c>
      <c r="C1206" t="str">
        <v>U1588A-34-3</v>
      </c>
      <c r="D1206" s="31">
        <v>268.7</v>
      </c>
      <c r="E1206" s="29">
        <v>25</v>
      </c>
      <c r="F1206" s="29">
        <v>26</v>
      </c>
      <c r="G1206" s="24">
        <v>268.95</v>
      </c>
      <c r="H1206" s="24">
        <v>268.95999999999998</v>
      </c>
      <c r="I1206" s="24">
        <v>268.95</v>
      </c>
      <c r="J1206" s="24">
        <v>268.95999999999998</v>
      </c>
      <c r="K1206" s="18">
        <v>0</v>
      </c>
      <c r="L1206" s="18">
        <v>0</v>
      </c>
      <c r="T1206" t="str">
        <v>U1588A-34</v>
      </c>
      <c r="U1206" s="24">
        <v>0.74468085106382986</v>
      </c>
      <c r="V1206" s="24">
        <v>0.74626865671641796</v>
      </c>
      <c r="W1206" s="29">
        <v>265.7</v>
      </c>
      <c r="X1206" s="24">
        <v>3.25</v>
      </c>
      <c r="Y1206" s="24">
        <v>3.2599999999999909</v>
      </c>
      <c r="Z1206" s="24">
        <v>268.12021276595743</v>
      </c>
      <c r="AA1206" s="24">
        <v>268.12765957446805</v>
      </c>
      <c r="AB1206" s="24">
        <v>268.12537313432836</v>
      </c>
      <c r="AC1206" s="24">
        <v>268.13283582089548</v>
      </c>
      <c r="AF1206" s="24">
        <v>11.917999999999999</v>
      </c>
      <c r="AG1206" s="24">
        <v>280.03821276595744</v>
      </c>
      <c r="AH1206" s="24">
        <v>280.04565957446806</v>
      </c>
      <c r="AI1206" s="24">
        <v>280.04337313432836</v>
      </c>
      <c r="AJ1206" s="24">
        <v>280.05083582089549</v>
      </c>
      <c r="AK1206" s="38">
        <v>-0.51603683709231518</v>
      </c>
      <c r="AL1206" s="38">
        <v>-0.51762464274247577</v>
      </c>
    </row>
    <row r="1207" spans="1:38" x14ac:dyDescent="0.15">
      <c r="A1207" t="str">
        <v>U1588D-27-2</v>
      </c>
      <c r="B1207">
        <v>165.89</v>
      </c>
      <c r="C1207" t="str">
        <v>U1588A-34-3</v>
      </c>
      <c r="D1207" s="31">
        <v>268.7</v>
      </c>
      <c r="E1207" s="29">
        <v>25</v>
      </c>
      <c r="F1207" s="29">
        <v>25</v>
      </c>
      <c r="G1207" s="24">
        <v>268.95</v>
      </c>
      <c r="H1207" s="24">
        <v>268.95</v>
      </c>
      <c r="I1207" s="24">
        <v>268.95</v>
      </c>
      <c r="J1207" s="24">
        <v>268.95</v>
      </c>
      <c r="K1207" s="18">
        <v>0</v>
      </c>
      <c r="L1207" s="18">
        <v>0</v>
      </c>
      <c r="T1207" t="str">
        <v>U1588A-34</v>
      </c>
      <c r="U1207" s="24">
        <v>0.74468085106382986</v>
      </c>
      <c r="V1207" s="24">
        <v>0.74626865671641796</v>
      </c>
      <c r="W1207" s="29">
        <v>265.7</v>
      </c>
      <c r="X1207" s="24">
        <v>3.25</v>
      </c>
      <c r="Y1207" s="24">
        <v>3.25</v>
      </c>
      <c r="Z1207" s="24">
        <v>268.12021276595743</v>
      </c>
      <c r="AA1207" s="24">
        <v>268.12021276595743</v>
      </c>
      <c r="AB1207" s="24">
        <v>268.12537313432836</v>
      </c>
      <c r="AC1207" s="24">
        <v>268.12537313432836</v>
      </c>
      <c r="AF1207" s="24">
        <v>11.917999999999999</v>
      </c>
      <c r="AG1207" s="24">
        <v>280.03821276595744</v>
      </c>
      <c r="AH1207" s="24">
        <v>280.03821276595744</v>
      </c>
      <c r="AI1207" s="24">
        <v>280.04337313432836</v>
      </c>
      <c r="AJ1207" s="24">
        <v>280.04337313432836</v>
      </c>
      <c r="AK1207" s="38">
        <v>-0.51603683709231518</v>
      </c>
      <c r="AL1207" s="38">
        <v>-0.51603683709231518</v>
      </c>
    </row>
    <row r="1208" spans="1:38" x14ac:dyDescent="0.15">
      <c r="A1208" t="str">
        <v>U1588D-27-3</v>
      </c>
      <c r="B1208">
        <v>167.38</v>
      </c>
      <c r="C1208" t="str">
        <v>U1588A-34-3</v>
      </c>
      <c r="D1208" s="31">
        <v>268.7</v>
      </c>
      <c r="E1208" s="29">
        <v>25</v>
      </c>
      <c r="F1208" s="29">
        <v>26</v>
      </c>
      <c r="G1208" s="24">
        <v>268.95</v>
      </c>
      <c r="H1208" s="24">
        <v>268.95999999999998</v>
      </c>
      <c r="I1208" s="24">
        <v>268.95</v>
      </c>
      <c r="J1208" s="24">
        <v>268.95999999999998</v>
      </c>
      <c r="K1208" s="18">
        <v>0</v>
      </c>
      <c r="L1208" s="18">
        <v>0</v>
      </c>
      <c r="T1208" t="str">
        <v>U1588A-34</v>
      </c>
      <c r="U1208" s="24">
        <v>0.74468085106382986</v>
      </c>
      <c r="V1208" s="24">
        <v>0.74626865671641796</v>
      </c>
      <c r="W1208" s="29">
        <v>265.7</v>
      </c>
      <c r="X1208" s="24">
        <v>3.25</v>
      </c>
      <c r="Y1208" s="24">
        <v>3.2599999999999909</v>
      </c>
      <c r="Z1208" s="24">
        <v>268.12021276595743</v>
      </c>
      <c r="AA1208" s="24">
        <v>268.12765957446805</v>
      </c>
      <c r="AB1208" s="24">
        <v>268.12537313432836</v>
      </c>
      <c r="AC1208" s="24">
        <v>268.13283582089548</v>
      </c>
      <c r="AF1208" s="24">
        <v>11.917999999999999</v>
      </c>
      <c r="AG1208" s="24">
        <v>280.03821276595744</v>
      </c>
      <c r="AH1208" s="24">
        <v>280.04565957446806</v>
      </c>
      <c r="AI1208" s="24">
        <v>280.04337313432836</v>
      </c>
      <c r="AJ1208" s="24">
        <v>280.05083582089549</v>
      </c>
      <c r="AK1208" s="38">
        <v>-0.51603683709231518</v>
      </c>
      <c r="AL1208" s="38">
        <v>-0.51762464274247577</v>
      </c>
    </row>
    <row r="1209" spans="1:38" x14ac:dyDescent="0.15">
      <c r="A1209" t="str">
        <v>U1588D-27-4</v>
      </c>
      <c r="B1209">
        <v>168.88</v>
      </c>
      <c r="C1209" t="str">
        <v>U1588A-34-3</v>
      </c>
      <c r="D1209" s="31">
        <v>268.7</v>
      </c>
      <c r="E1209" s="29">
        <v>49</v>
      </c>
      <c r="F1209" s="29">
        <v>51</v>
      </c>
      <c r="G1209" s="24">
        <v>269.19</v>
      </c>
      <c r="H1209" s="24">
        <v>269.20999999999998</v>
      </c>
      <c r="I1209" s="24">
        <v>269.19</v>
      </c>
      <c r="J1209" s="24">
        <v>269.20999999999998</v>
      </c>
      <c r="K1209" s="18">
        <v>0</v>
      </c>
      <c r="L1209" s="18">
        <v>0</v>
      </c>
      <c r="T1209" t="str">
        <v>U1588A-34</v>
      </c>
      <c r="U1209" s="24">
        <v>0.74468085106382986</v>
      </c>
      <c r="V1209" s="24">
        <v>0.74626865671641796</v>
      </c>
      <c r="W1209" s="29">
        <v>265.7</v>
      </c>
      <c r="X1209" s="24">
        <v>3.4900000000000091</v>
      </c>
      <c r="Y1209" s="24">
        <v>3.5099999999999909</v>
      </c>
      <c r="Z1209" s="24">
        <v>268.29893617021276</v>
      </c>
      <c r="AA1209" s="24">
        <v>268.313829787234</v>
      </c>
      <c r="AB1209" s="24">
        <v>268.30447761194029</v>
      </c>
      <c r="AC1209" s="24">
        <v>268.31940298507459</v>
      </c>
      <c r="AF1209" s="24">
        <v>11.917999999999999</v>
      </c>
      <c r="AG1209" s="24">
        <v>280.21693617021276</v>
      </c>
      <c r="AH1209" s="24">
        <v>280.23182978723401</v>
      </c>
      <c r="AI1209" s="24">
        <v>280.22247761194029</v>
      </c>
      <c r="AJ1209" s="24">
        <v>280.2374029850746</v>
      </c>
      <c r="AK1209" s="38">
        <v>-0.55414417275301275</v>
      </c>
      <c r="AL1209" s="38">
        <v>-0.55731978405901828</v>
      </c>
    </row>
    <row r="1210" spans="1:38" x14ac:dyDescent="0.15">
      <c r="A1210" t="str">
        <v>U1588D-27-5</v>
      </c>
      <c r="B1210">
        <v>170.38</v>
      </c>
      <c r="C1210" t="str">
        <v>U1588A-34-3</v>
      </c>
      <c r="D1210" s="31">
        <v>268.7</v>
      </c>
      <c r="E1210" s="29">
        <v>75</v>
      </c>
      <c r="F1210" s="29">
        <v>75</v>
      </c>
      <c r="G1210" s="24">
        <v>269.45</v>
      </c>
      <c r="H1210" s="24">
        <v>269.45</v>
      </c>
      <c r="I1210" s="24">
        <v>269.45</v>
      </c>
      <c r="J1210" s="24">
        <v>269.45</v>
      </c>
      <c r="K1210" s="18">
        <v>0</v>
      </c>
      <c r="L1210" s="18">
        <v>0</v>
      </c>
      <c r="T1210" t="str">
        <v>U1588A-34</v>
      </c>
      <c r="U1210" s="24">
        <v>0.74468085106382986</v>
      </c>
      <c r="V1210" s="24">
        <v>0.74626865671641796</v>
      </c>
      <c r="W1210" s="29">
        <v>265.7</v>
      </c>
      <c r="X1210" s="24">
        <v>3.75</v>
      </c>
      <c r="Y1210" s="24">
        <v>3.75</v>
      </c>
      <c r="Z1210" s="24">
        <v>268.49255319148938</v>
      </c>
      <c r="AA1210" s="24">
        <v>268.49255319148938</v>
      </c>
      <c r="AB1210" s="24">
        <v>268.49850746268658</v>
      </c>
      <c r="AC1210" s="24">
        <v>268.49850746268658</v>
      </c>
      <c r="AF1210" s="24">
        <v>11.917999999999999</v>
      </c>
      <c r="AG1210" s="24">
        <v>280.41055319148938</v>
      </c>
      <c r="AH1210" s="24">
        <v>280.41055319148938</v>
      </c>
      <c r="AI1210" s="24">
        <v>280.41650746268658</v>
      </c>
      <c r="AJ1210" s="24">
        <v>280.41650746268658</v>
      </c>
      <c r="AK1210" s="38">
        <v>-0.59542711971971585</v>
      </c>
      <c r="AL1210" s="38">
        <v>-0.59542711971971585</v>
      </c>
    </row>
    <row r="1211" spans="1:38" x14ac:dyDescent="0.15">
      <c r="A1211" t="str">
        <v>U1588D-27-CC</v>
      </c>
      <c r="B1211">
        <v>171.08</v>
      </c>
      <c r="C1211" t="str">
        <v>U1588A-34-3</v>
      </c>
      <c r="D1211" s="31">
        <v>268.7</v>
      </c>
      <c r="E1211" s="29">
        <v>96</v>
      </c>
      <c r="F1211" s="29">
        <v>98</v>
      </c>
      <c r="G1211" s="24">
        <v>269.65999999999997</v>
      </c>
      <c r="H1211" s="24">
        <v>269.68</v>
      </c>
      <c r="I1211" s="24">
        <v>269.66000000000003</v>
      </c>
      <c r="J1211" s="24">
        <v>269.68</v>
      </c>
      <c r="K1211" s="18">
        <v>5.6843418860808015E-14</v>
      </c>
      <c r="L1211" s="18">
        <v>0</v>
      </c>
      <c r="T1211" t="str">
        <v>U1588A-34</v>
      </c>
      <c r="U1211" s="24">
        <v>0.74468085106382986</v>
      </c>
      <c r="V1211" s="24">
        <v>0.74626865671641796</v>
      </c>
      <c r="W1211" s="29">
        <v>265.7</v>
      </c>
      <c r="X1211" s="24">
        <v>3.9600000000000364</v>
      </c>
      <c r="Y1211" s="24">
        <v>3.9800000000000182</v>
      </c>
      <c r="Z1211" s="24">
        <v>268.64893617021278</v>
      </c>
      <c r="AA1211" s="24">
        <v>268.66382978723402</v>
      </c>
      <c r="AB1211" s="24">
        <v>268.65522388059702</v>
      </c>
      <c r="AC1211" s="24">
        <v>268.67014925373132</v>
      </c>
      <c r="AF1211" s="24">
        <v>11.917999999999999</v>
      </c>
      <c r="AG1211" s="24">
        <v>280.56693617021278</v>
      </c>
      <c r="AH1211" s="24">
        <v>280.58182978723403</v>
      </c>
      <c r="AI1211" s="24">
        <v>280.57322388059703</v>
      </c>
      <c r="AJ1211" s="24">
        <v>280.58814925373133</v>
      </c>
      <c r="AK1211" s="38">
        <v>-0.62877103842424731</v>
      </c>
      <c r="AL1211" s="38">
        <v>-0.63194664973025283</v>
      </c>
    </row>
    <row r="1212" spans="1:38" x14ac:dyDescent="0.15">
      <c r="A1212" t="str">
        <v>U1588D-28-1</v>
      </c>
      <c r="B1212">
        <v>169.3</v>
      </c>
      <c r="C1212" t="str">
        <v>U1588A-34-4</v>
      </c>
      <c r="D1212" s="31">
        <v>270.2</v>
      </c>
      <c r="E1212" s="29">
        <v>75</v>
      </c>
      <c r="F1212" s="29">
        <v>75</v>
      </c>
      <c r="G1212" s="24">
        <v>270.95</v>
      </c>
      <c r="H1212" s="24">
        <v>270.95</v>
      </c>
      <c r="I1212" s="24">
        <v>270.95</v>
      </c>
      <c r="J1212" s="24">
        <v>270.95</v>
      </c>
      <c r="K1212" s="18">
        <v>0</v>
      </c>
      <c r="L1212" s="18">
        <v>0</v>
      </c>
      <c r="T1212" t="str">
        <v>U1588A-34</v>
      </c>
      <c r="U1212" s="24">
        <v>0.74468085106382986</v>
      </c>
      <c r="V1212" s="24">
        <v>0.74626865671641796</v>
      </c>
      <c r="W1212" s="29">
        <v>265.7</v>
      </c>
      <c r="X1212" s="24">
        <v>5.25</v>
      </c>
      <c r="Y1212" s="24">
        <v>5.25</v>
      </c>
      <c r="Z1212" s="24">
        <v>269.6095744680851</v>
      </c>
      <c r="AA1212" s="24">
        <v>269.6095744680851</v>
      </c>
      <c r="AB1212" s="24">
        <v>269.61791044776118</v>
      </c>
      <c r="AC1212" s="24">
        <v>269.61791044776118</v>
      </c>
      <c r="AF1212" s="24">
        <v>11.917999999999999</v>
      </c>
      <c r="AG1212" s="24">
        <v>281.52757446808511</v>
      </c>
      <c r="AH1212" s="24">
        <v>281.52757446808511</v>
      </c>
      <c r="AI1212" s="24">
        <v>281.53591044776118</v>
      </c>
      <c r="AJ1212" s="24">
        <v>281.53591044776118</v>
      </c>
      <c r="AK1212" s="38">
        <v>-0.83359796760760219</v>
      </c>
      <c r="AL1212" s="38">
        <v>-0.83359796760760219</v>
      </c>
    </row>
    <row r="1213" spans="1:38" x14ac:dyDescent="0.15">
      <c r="A1213" t="str">
        <v>U1588D-28-2</v>
      </c>
      <c r="B1213">
        <v>170.79</v>
      </c>
      <c r="C1213" t="str">
        <v>U1588A-34-4</v>
      </c>
      <c r="D1213" s="31">
        <v>270.2</v>
      </c>
      <c r="E1213" s="29">
        <v>102</v>
      </c>
      <c r="F1213" s="29">
        <v>102</v>
      </c>
      <c r="G1213" s="24">
        <v>271.21999999999997</v>
      </c>
      <c r="H1213" s="24">
        <v>271.21999999999997</v>
      </c>
      <c r="I1213" s="24">
        <v>271.22000000000003</v>
      </c>
      <c r="J1213" s="24">
        <v>271.22000000000003</v>
      </c>
      <c r="K1213" s="18">
        <v>5.6843418860808015E-14</v>
      </c>
      <c r="L1213" s="18">
        <v>5.6843418860808015E-14</v>
      </c>
      <c r="T1213" t="str">
        <v>U1588A-34</v>
      </c>
      <c r="U1213" s="24">
        <v>0.74468085106382986</v>
      </c>
      <c r="V1213" s="24">
        <v>0.74626865671641796</v>
      </c>
      <c r="W1213" s="29">
        <v>265.7</v>
      </c>
      <c r="X1213" s="24">
        <v>5.5200000000000387</v>
      </c>
      <c r="Y1213" s="24">
        <v>5.5200000000000387</v>
      </c>
      <c r="Z1213" s="24">
        <v>269.81063829787234</v>
      </c>
      <c r="AA1213" s="24">
        <v>269.81063829787234</v>
      </c>
      <c r="AB1213" s="24">
        <v>269.81940298507465</v>
      </c>
      <c r="AC1213" s="24">
        <v>269.81940298507465</v>
      </c>
      <c r="AF1213" s="24">
        <v>11.917999999999999</v>
      </c>
      <c r="AG1213" s="24">
        <v>281.72863829787235</v>
      </c>
      <c r="AH1213" s="24">
        <v>281.72863829787235</v>
      </c>
      <c r="AI1213" s="24">
        <v>281.73740298507465</v>
      </c>
      <c r="AJ1213" s="24">
        <v>281.73740298507465</v>
      </c>
      <c r="AK1213" s="38">
        <v>-0.87646872023015021</v>
      </c>
      <c r="AL1213" s="38">
        <v>-0.87646872023015021</v>
      </c>
    </row>
    <row r="1214" spans="1:38" x14ac:dyDescent="0.15">
      <c r="A1214" t="str">
        <v>U1588D-28-3</v>
      </c>
      <c r="B1214">
        <v>172.29</v>
      </c>
      <c r="C1214" t="str">
        <v>U1588A-34-4</v>
      </c>
      <c r="D1214" s="31">
        <v>270.2</v>
      </c>
      <c r="E1214" s="29">
        <v>108</v>
      </c>
      <c r="F1214" s="29">
        <v>118</v>
      </c>
      <c r="G1214" s="24">
        <v>271.27999999999997</v>
      </c>
      <c r="H1214" s="24">
        <v>271.38</v>
      </c>
      <c r="I1214" s="24">
        <v>271.27999999999997</v>
      </c>
      <c r="J1214" s="24">
        <v>271.33</v>
      </c>
      <c r="K1214" s="18">
        <v>0</v>
      </c>
      <c r="L1214" s="18">
        <v>-5.0000000000011369E-2</v>
      </c>
      <c r="T1214" t="str">
        <v>U1588A-34</v>
      </c>
      <c r="U1214" s="24">
        <v>0.74468085106382986</v>
      </c>
      <c r="V1214" s="24">
        <v>0.74626865671641796</v>
      </c>
      <c r="W1214" s="29">
        <v>265.7</v>
      </c>
      <c r="X1214" s="24">
        <v>5.5799999999999841</v>
      </c>
      <c r="Y1214" s="24">
        <v>5.6299999999999955</v>
      </c>
      <c r="Z1214" s="24">
        <v>269.85531914893613</v>
      </c>
      <c r="AA1214" s="24">
        <v>269.89255319148936</v>
      </c>
      <c r="AB1214" s="24">
        <v>269.86417910447761</v>
      </c>
      <c r="AC1214" s="24">
        <v>269.9014925373134</v>
      </c>
      <c r="AF1214" s="24">
        <v>11.917999999999999</v>
      </c>
      <c r="AG1214" s="24">
        <v>281.77331914893614</v>
      </c>
      <c r="AH1214" s="24">
        <v>281.81055319148936</v>
      </c>
      <c r="AI1214" s="24">
        <v>281.78217910447762</v>
      </c>
      <c r="AJ1214" s="24">
        <v>281.81949253731341</v>
      </c>
      <c r="AK1214" s="38">
        <v>-0.88599555414816678</v>
      </c>
      <c r="AL1214" s="38">
        <v>-0.89393458240465407</v>
      </c>
    </row>
    <row r="1215" spans="1:38" x14ac:dyDescent="0.15">
      <c r="A1215" t="str">
        <v>U1588D-28-4</v>
      </c>
      <c r="B1215">
        <v>173.79</v>
      </c>
      <c r="C1215" t="str">
        <v>U1588A-34-4</v>
      </c>
      <c r="D1215" s="31">
        <v>270.2</v>
      </c>
      <c r="E1215" s="29">
        <v>108</v>
      </c>
      <c r="F1215" s="29">
        <v>118</v>
      </c>
      <c r="G1215" s="24">
        <v>271.27999999999997</v>
      </c>
      <c r="H1215" s="24">
        <v>271.38</v>
      </c>
      <c r="I1215" s="24">
        <v>271.27999999999997</v>
      </c>
      <c r="J1215" s="24">
        <v>271.33</v>
      </c>
      <c r="K1215" s="18">
        <v>0</v>
      </c>
      <c r="L1215" s="18">
        <v>-5.0000000000011369E-2</v>
      </c>
      <c r="T1215" t="str">
        <v>U1588A-34</v>
      </c>
      <c r="U1215" s="24">
        <v>0.74468085106382986</v>
      </c>
      <c r="V1215" s="24">
        <v>0.74626865671641796</v>
      </c>
      <c r="W1215" s="29">
        <v>265.7</v>
      </c>
      <c r="X1215" s="24">
        <v>5.5799999999999841</v>
      </c>
      <c r="Y1215" s="24">
        <v>5.6299999999999955</v>
      </c>
      <c r="Z1215" s="24">
        <v>269.85531914893613</v>
      </c>
      <c r="AA1215" s="24">
        <v>269.89255319148936</v>
      </c>
      <c r="AB1215" s="24">
        <v>269.86417910447761</v>
      </c>
      <c r="AC1215" s="24">
        <v>269.9014925373134</v>
      </c>
      <c r="AF1215" s="24">
        <v>11.917999999999999</v>
      </c>
      <c r="AG1215" s="24">
        <v>281.77331914893614</v>
      </c>
      <c r="AH1215" s="24">
        <v>281.81055319148936</v>
      </c>
      <c r="AI1215" s="24">
        <v>281.78217910447762</v>
      </c>
      <c r="AJ1215" s="24">
        <v>281.81949253731341</v>
      </c>
      <c r="AK1215" s="38">
        <v>-0.88599555414816678</v>
      </c>
      <c r="AL1215" s="38">
        <v>-0.89393458240465407</v>
      </c>
    </row>
    <row r="1216" spans="1:38" x14ac:dyDescent="0.15">
      <c r="A1216" t="str">
        <v>U1588D-28-5</v>
      </c>
      <c r="B1216">
        <v>175.28</v>
      </c>
      <c r="C1216" t="str">
        <v>U1588A-34-4</v>
      </c>
      <c r="D1216" s="31">
        <v>270.2</v>
      </c>
      <c r="E1216" s="29">
        <v>108</v>
      </c>
      <c r="F1216" s="29">
        <v>118</v>
      </c>
      <c r="G1216" s="24">
        <v>271.27999999999997</v>
      </c>
      <c r="H1216" s="24">
        <v>271.38</v>
      </c>
      <c r="I1216" s="24">
        <v>271.27999999999997</v>
      </c>
      <c r="J1216" s="24">
        <v>271.33</v>
      </c>
      <c r="K1216" s="18">
        <v>0</v>
      </c>
      <c r="L1216" s="18">
        <v>-5.0000000000011369E-2</v>
      </c>
      <c r="T1216" t="str">
        <v>U1588A-34</v>
      </c>
      <c r="U1216" s="24">
        <v>0.74468085106382986</v>
      </c>
      <c r="V1216" s="24">
        <v>0.74626865671641796</v>
      </c>
      <c r="W1216" s="29">
        <v>265.7</v>
      </c>
      <c r="X1216" s="24">
        <v>5.5799999999999841</v>
      </c>
      <c r="Y1216" s="24">
        <v>5.6299999999999955</v>
      </c>
      <c r="Z1216" s="24">
        <v>269.85531914893613</v>
      </c>
      <c r="AA1216" s="24">
        <v>269.89255319148936</v>
      </c>
      <c r="AB1216" s="24">
        <v>269.86417910447761</v>
      </c>
      <c r="AC1216" s="24">
        <v>269.9014925373134</v>
      </c>
      <c r="AF1216" s="24">
        <v>11.917999999999999</v>
      </c>
      <c r="AG1216" s="24">
        <v>281.77331914893614</v>
      </c>
      <c r="AH1216" s="24">
        <v>281.81055319148936</v>
      </c>
      <c r="AI1216" s="24">
        <v>281.78217910447762</v>
      </c>
      <c r="AJ1216" s="24">
        <v>281.81949253731341</v>
      </c>
      <c r="AK1216" s="38">
        <v>-0.88599555414816678</v>
      </c>
      <c r="AL1216" s="38">
        <v>-0.89393458240465407</v>
      </c>
    </row>
    <row r="1217" spans="1:38" x14ac:dyDescent="0.15">
      <c r="A1217" t="str">
        <v>U1588D-28-6</v>
      </c>
      <c r="B1217">
        <v>176.45</v>
      </c>
      <c r="C1217" t="str">
        <v>U1588A-34-4</v>
      </c>
      <c r="D1217" s="31">
        <v>270.2</v>
      </c>
      <c r="E1217" s="29">
        <v>108</v>
      </c>
      <c r="F1217" s="29">
        <v>118</v>
      </c>
      <c r="G1217" s="24">
        <v>271.27999999999997</v>
      </c>
      <c r="H1217" s="24">
        <v>271.38</v>
      </c>
      <c r="I1217" s="24">
        <v>271.27999999999997</v>
      </c>
      <c r="J1217" s="24">
        <v>271.33</v>
      </c>
      <c r="K1217" s="18">
        <v>0</v>
      </c>
      <c r="L1217" s="18">
        <v>-5.0000000000011369E-2</v>
      </c>
      <c r="T1217" t="str">
        <v>U1588A-34</v>
      </c>
      <c r="U1217" s="24">
        <v>0.74468085106382986</v>
      </c>
      <c r="V1217" s="24">
        <v>0.74626865671641796</v>
      </c>
      <c r="W1217" s="29">
        <v>265.7</v>
      </c>
      <c r="X1217" s="24">
        <v>5.5799999999999841</v>
      </c>
      <c r="Y1217" s="24">
        <v>5.6299999999999955</v>
      </c>
      <c r="Z1217" s="24">
        <v>269.85531914893613</v>
      </c>
      <c r="AA1217" s="24">
        <v>269.89255319148936</v>
      </c>
      <c r="AB1217" s="24">
        <v>269.86417910447761</v>
      </c>
      <c r="AC1217" s="24">
        <v>269.9014925373134</v>
      </c>
      <c r="AF1217" s="24">
        <v>11.917999999999999</v>
      </c>
      <c r="AG1217" s="24">
        <v>281.77331914893614</v>
      </c>
      <c r="AH1217" s="24">
        <v>281.81055319148936</v>
      </c>
      <c r="AI1217" s="24">
        <v>281.78217910447762</v>
      </c>
      <c r="AJ1217" s="24">
        <v>281.81949253731341</v>
      </c>
      <c r="AK1217" s="38">
        <v>-0.88599555414816678</v>
      </c>
      <c r="AL1217" s="38">
        <v>-0.89393458240465407</v>
      </c>
    </row>
    <row r="1218" spans="1:38" x14ac:dyDescent="0.15">
      <c r="A1218" t="str">
        <v>U1588D-28-CC</v>
      </c>
      <c r="B1218">
        <v>176.97</v>
      </c>
      <c r="C1218" t="str">
        <v>U1588A-34-4</v>
      </c>
      <c r="D1218" s="31">
        <v>270.2</v>
      </c>
      <c r="E1218" s="29">
        <v>108</v>
      </c>
      <c r="F1218" s="29">
        <v>118</v>
      </c>
      <c r="G1218" s="24">
        <v>271.27999999999997</v>
      </c>
      <c r="H1218" s="24">
        <v>271.38</v>
      </c>
      <c r="I1218" s="24">
        <v>271.27999999999997</v>
      </c>
      <c r="J1218" s="24">
        <v>271.33</v>
      </c>
      <c r="K1218" s="18">
        <v>0</v>
      </c>
      <c r="L1218" s="18">
        <v>-5.0000000000011369E-2</v>
      </c>
      <c r="T1218" t="str">
        <v>U1588A-34</v>
      </c>
      <c r="U1218" s="24">
        <v>0.74468085106382986</v>
      </c>
      <c r="V1218" s="24">
        <v>0.74626865671641796</v>
      </c>
      <c r="W1218" s="29">
        <v>265.7</v>
      </c>
      <c r="X1218" s="24">
        <v>5.5799999999999841</v>
      </c>
      <c r="Y1218" s="24">
        <v>5.6299999999999955</v>
      </c>
      <c r="Z1218" s="24">
        <v>269.85531914893613</v>
      </c>
      <c r="AA1218" s="24">
        <v>269.89255319148936</v>
      </c>
      <c r="AB1218" s="24">
        <v>269.86417910447761</v>
      </c>
      <c r="AC1218" s="24">
        <v>269.9014925373134</v>
      </c>
      <c r="AF1218" s="24">
        <v>11.917999999999999</v>
      </c>
      <c r="AG1218" s="24">
        <v>281.77331914893614</v>
      </c>
      <c r="AH1218" s="24">
        <v>281.81055319148936</v>
      </c>
      <c r="AI1218" s="24">
        <v>281.78217910447762</v>
      </c>
      <c r="AJ1218" s="24">
        <v>281.81949253731341</v>
      </c>
      <c r="AK1218" s="38">
        <v>-0.88599555414816678</v>
      </c>
      <c r="AL1218" s="38">
        <v>-0.89393458240465407</v>
      </c>
    </row>
    <row r="1219" spans="1:38" x14ac:dyDescent="0.15">
      <c r="A1219" t="str">
        <v>U1588D-29-1</v>
      </c>
      <c r="B1219">
        <v>174.1</v>
      </c>
      <c r="C1219" t="str">
        <v>U1588A-34-4</v>
      </c>
      <c r="D1219" s="31">
        <v>270.2</v>
      </c>
      <c r="E1219" s="29">
        <v>108</v>
      </c>
      <c r="F1219" s="29">
        <v>118</v>
      </c>
      <c r="G1219" s="24">
        <v>271.27999999999997</v>
      </c>
      <c r="H1219" s="24">
        <v>271.38</v>
      </c>
      <c r="I1219" s="24">
        <v>271.27999999999997</v>
      </c>
      <c r="J1219" s="24">
        <v>271.38</v>
      </c>
      <c r="K1219" s="18">
        <v>0</v>
      </c>
      <c r="L1219" s="18">
        <v>0</v>
      </c>
      <c r="T1219" t="str">
        <v>U1588A-34</v>
      </c>
      <c r="U1219" s="24">
        <v>0.74468085106382986</v>
      </c>
      <c r="V1219" s="24">
        <v>0.74626865671641796</v>
      </c>
      <c r="W1219" s="29">
        <v>265.7</v>
      </c>
      <c r="X1219" s="24">
        <v>5.5799999999999841</v>
      </c>
      <c r="Y1219" s="24">
        <v>5.6800000000000068</v>
      </c>
      <c r="Z1219" s="24">
        <v>269.85531914893613</v>
      </c>
      <c r="AA1219" s="24">
        <v>269.92978723404252</v>
      </c>
      <c r="AB1219" s="24">
        <v>269.86417910447761</v>
      </c>
      <c r="AC1219" s="24">
        <v>269.93880597014925</v>
      </c>
      <c r="AF1219" s="24">
        <v>11.917999999999999</v>
      </c>
      <c r="AG1219" s="24">
        <v>281.77331914893614</v>
      </c>
      <c r="AH1219" s="24">
        <v>281.84778723404253</v>
      </c>
      <c r="AI1219" s="24">
        <v>281.78217910447762</v>
      </c>
      <c r="AJ1219" s="24">
        <v>281.85680597014925</v>
      </c>
      <c r="AK1219" s="38">
        <v>-0.88599555414816678</v>
      </c>
      <c r="AL1219" s="38">
        <v>-0.90187361067251004</v>
      </c>
    </row>
    <row r="1220" spans="1:38" x14ac:dyDescent="0.15">
      <c r="A1220" t="str">
        <v>U1588D-29-2</v>
      </c>
      <c r="B1220">
        <v>175.59</v>
      </c>
      <c r="C1220" t="str">
        <v>U1588A-34-4</v>
      </c>
      <c r="D1220" s="31">
        <v>270.2</v>
      </c>
      <c r="E1220" s="29">
        <v>108</v>
      </c>
      <c r="F1220" s="29">
        <v>118</v>
      </c>
      <c r="G1220" s="24">
        <v>271.27999999999997</v>
      </c>
      <c r="H1220" s="24">
        <v>271.38</v>
      </c>
      <c r="I1220" s="24">
        <v>271.27999999999997</v>
      </c>
      <c r="J1220" s="24">
        <v>271.33</v>
      </c>
      <c r="K1220" s="18">
        <v>0</v>
      </c>
      <c r="L1220" s="18">
        <v>-5.0000000000011369E-2</v>
      </c>
      <c r="T1220" t="str">
        <v>U1588A-34</v>
      </c>
      <c r="U1220" s="24">
        <v>0.74468085106382986</v>
      </c>
      <c r="V1220" s="24">
        <v>0.74626865671641796</v>
      </c>
      <c r="W1220" s="29">
        <v>265.7</v>
      </c>
      <c r="X1220" s="24">
        <v>5.5799999999999841</v>
      </c>
      <c r="Y1220" s="24">
        <v>5.6299999999999955</v>
      </c>
      <c r="Z1220" s="24">
        <v>269.85531914893613</v>
      </c>
      <c r="AA1220" s="24">
        <v>269.89255319148936</v>
      </c>
      <c r="AB1220" s="24">
        <v>269.86417910447761</v>
      </c>
      <c r="AC1220" s="24">
        <v>269.9014925373134</v>
      </c>
      <c r="AF1220" s="24">
        <v>11.917999999999999</v>
      </c>
      <c r="AG1220" s="24">
        <v>281.77331914893614</v>
      </c>
      <c r="AH1220" s="24">
        <v>281.81055319148936</v>
      </c>
      <c r="AI1220" s="24">
        <v>281.78217910447762</v>
      </c>
      <c r="AJ1220" s="24">
        <v>281.81949253731341</v>
      </c>
      <c r="AK1220" s="38">
        <v>-0.88599555414816678</v>
      </c>
      <c r="AL1220" s="38">
        <v>-0.89393458240465407</v>
      </c>
    </row>
    <row r="1221" spans="1:38" x14ac:dyDescent="0.15">
      <c r="A1221" t="str">
        <v>U1588D-29-3</v>
      </c>
      <c r="B1221">
        <v>177.09</v>
      </c>
      <c r="C1221" t="str">
        <v>U1588A-34-4</v>
      </c>
      <c r="D1221" s="31">
        <v>270.2</v>
      </c>
      <c r="E1221" s="29">
        <v>108</v>
      </c>
      <c r="F1221" s="29">
        <v>118</v>
      </c>
      <c r="G1221" s="24">
        <v>271.27999999999997</v>
      </c>
      <c r="H1221" s="24">
        <v>271.38</v>
      </c>
      <c r="I1221" s="24">
        <v>271.27999999999997</v>
      </c>
      <c r="J1221" s="24">
        <v>271.33</v>
      </c>
      <c r="K1221" s="18">
        <v>0</v>
      </c>
      <c r="L1221" s="18">
        <v>-5.0000000000011369E-2</v>
      </c>
      <c r="T1221" t="str">
        <v>U1588A-34</v>
      </c>
      <c r="U1221" s="24">
        <v>0.74468085106382986</v>
      </c>
      <c r="V1221" s="24">
        <v>0.74626865671641796</v>
      </c>
      <c r="W1221" s="29">
        <v>265.7</v>
      </c>
      <c r="X1221" s="24">
        <v>5.5799999999999841</v>
      </c>
      <c r="Y1221" s="24">
        <v>5.6299999999999955</v>
      </c>
      <c r="Z1221" s="24">
        <v>269.85531914893613</v>
      </c>
      <c r="AA1221" s="24">
        <v>269.89255319148936</v>
      </c>
      <c r="AB1221" s="24">
        <v>269.86417910447761</v>
      </c>
      <c r="AC1221" s="24">
        <v>269.9014925373134</v>
      </c>
      <c r="AF1221" s="24">
        <v>11.917999999999999</v>
      </c>
      <c r="AG1221" s="24">
        <v>281.77331914893614</v>
      </c>
      <c r="AH1221" s="24">
        <v>281.81055319148936</v>
      </c>
      <c r="AI1221" s="24">
        <v>281.78217910447762</v>
      </c>
      <c r="AJ1221" s="24">
        <v>281.81949253731341</v>
      </c>
      <c r="AK1221" s="38">
        <v>-0.88599555414816678</v>
      </c>
      <c r="AL1221" s="38">
        <v>-0.89393458240465407</v>
      </c>
    </row>
    <row r="1222" spans="1:38" x14ac:dyDescent="0.15">
      <c r="A1222" t="str">
        <v>U1588D-29-4</v>
      </c>
      <c r="B1222">
        <v>178.59</v>
      </c>
      <c r="C1222" t="str">
        <v>U1588A-34-4</v>
      </c>
      <c r="D1222" s="31">
        <v>270.2</v>
      </c>
      <c r="E1222" s="29">
        <v>108</v>
      </c>
      <c r="F1222" s="29">
        <v>118</v>
      </c>
      <c r="G1222" s="24">
        <v>271.27999999999997</v>
      </c>
      <c r="H1222" s="24">
        <v>271.38</v>
      </c>
      <c r="I1222" s="24">
        <v>271.27999999999997</v>
      </c>
      <c r="J1222" s="24">
        <v>271.33</v>
      </c>
      <c r="K1222" s="18">
        <v>0</v>
      </c>
      <c r="L1222" s="18">
        <v>-5.0000000000011369E-2</v>
      </c>
      <c r="T1222" t="str">
        <v>U1588A-34</v>
      </c>
      <c r="U1222" s="24">
        <v>0.74468085106382986</v>
      </c>
      <c r="V1222" s="24">
        <v>0.74626865671641796</v>
      </c>
      <c r="W1222" s="29">
        <v>265.7</v>
      </c>
      <c r="X1222" s="24">
        <v>5.5799999999999841</v>
      </c>
      <c r="Y1222" s="24">
        <v>5.6299999999999955</v>
      </c>
      <c r="Z1222" s="24">
        <v>269.85531914893613</v>
      </c>
      <c r="AA1222" s="24">
        <v>269.89255319148936</v>
      </c>
      <c r="AB1222" s="24">
        <v>269.86417910447761</v>
      </c>
      <c r="AC1222" s="24">
        <v>269.9014925373134</v>
      </c>
      <c r="AF1222" s="24">
        <v>11.917999999999999</v>
      </c>
      <c r="AG1222" s="24">
        <v>281.77331914893614</v>
      </c>
      <c r="AH1222" s="24">
        <v>281.81055319148936</v>
      </c>
      <c r="AI1222" s="24">
        <v>281.78217910447762</v>
      </c>
      <c r="AJ1222" s="24">
        <v>281.81949253731341</v>
      </c>
      <c r="AK1222" s="38">
        <v>-0.88599555414816678</v>
      </c>
      <c r="AL1222" s="38">
        <v>-0.89393458240465407</v>
      </c>
    </row>
    <row r="1223" spans="1:38" x14ac:dyDescent="0.15">
      <c r="A1223" t="str">
        <v>U1588D-29-5</v>
      </c>
      <c r="B1223">
        <v>180.09</v>
      </c>
      <c r="C1223" t="str">
        <v>U1588A-34-4</v>
      </c>
      <c r="D1223" s="31">
        <v>270.2</v>
      </c>
      <c r="E1223" s="29">
        <v>108</v>
      </c>
      <c r="F1223" s="29">
        <v>118</v>
      </c>
      <c r="G1223" s="24">
        <v>271.27999999999997</v>
      </c>
      <c r="H1223" s="24">
        <v>271.38</v>
      </c>
      <c r="I1223" s="24">
        <v>271.27999999999997</v>
      </c>
      <c r="J1223" s="24">
        <v>271.33</v>
      </c>
      <c r="K1223" s="18">
        <v>0</v>
      </c>
      <c r="L1223" s="18">
        <v>-5.0000000000011369E-2</v>
      </c>
      <c r="T1223" t="str">
        <v>U1588A-34</v>
      </c>
      <c r="U1223" s="24">
        <v>0.74468085106382986</v>
      </c>
      <c r="V1223" s="24">
        <v>0.74626865671641796</v>
      </c>
      <c r="W1223" s="29">
        <v>265.7</v>
      </c>
      <c r="X1223" s="24">
        <v>5.5799999999999841</v>
      </c>
      <c r="Y1223" s="24">
        <v>5.6299999999999955</v>
      </c>
      <c r="Z1223" s="24">
        <v>269.85531914893613</v>
      </c>
      <c r="AA1223" s="24">
        <v>269.89255319148936</v>
      </c>
      <c r="AB1223" s="24">
        <v>269.86417910447761</v>
      </c>
      <c r="AC1223" s="24">
        <v>269.9014925373134</v>
      </c>
      <c r="AF1223" s="24">
        <v>11.917999999999999</v>
      </c>
      <c r="AG1223" s="24">
        <v>281.77331914893614</v>
      </c>
      <c r="AH1223" s="24">
        <v>281.81055319148936</v>
      </c>
      <c r="AI1223" s="24">
        <v>281.78217910447762</v>
      </c>
      <c r="AJ1223" s="24">
        <v>281.81949253731341</v>
      </c>
      <c r="AK1223" s="38">
        <v>-0.88599555414816678</v>
      </c>
      <c r="AL1223" s="38">
        <v>-0.89393458240465407</v>
      </c>
    </row>
    <row r="1224" spans="1:38" x14ac:dyDescent="0.15">
      <c r="A1224" t="str">
        <v>U1588D-29-CC</v>
      </c>
      <c r="B1224">
        <v>181.03</v>
      </c>
      <c r="C1224" t="str">
        <v>U1588A-35-1</v>
      </c>
      <c r="D1224" s="31">
        <v>270.60000000000002</v>
      </c>
      <c r="E1224" s="29">
        <v>75</v>
      </c>
      <c r="F1224" s="29">
        <v>75</v>
      </c>
      <c r="G1224" s="24">
        <v>271.35000000000002</v>
      </c>
      <c r="H1224" s="24">
        <v>271.35000000000002</v>
      </c>
      <c r="I1224" s="24">
        <v>271.35000000000002</v>
      </c>
      <c r="J1224" s="24">
        <v>271.35000000000002</v>
      </c>
      <c r="K1224" s="18">
        <v>0</v>
      </c>
      <c r="L1224" s="18">
        <v>0</v>
      </c>
      <c r="T1224" t="str">
        <v>U1588A-35</v>
      </c>
      <c r="U1224" s="24">
        <v>0.89719626168224298</v>
      </c>
      <c r="V1224" s="24">
        <v>0.90090090090090091</v>
      </c>
      <c r="W1224" s="29">
        <v>270.60000000000002</v>
      </c>
      <c r="X1224" s="24">
        <v>0.75</v>
      </c>
      <c r="Y1224" s="24">
        <v>0.75</v>
      </c>
      <c r="Z1224" s="24">
        <v>271.27289719626168</v>
      </c>
      <c r="AA1224" s="24">
        <v>271.27289719626168</v>
      </c>
      <c r="AB1224" s="24">
        <v>271.2756756756757</v>
      </c>
      <c r="AC1224" s="24">
        <v>271.2756756756757</v>
      </c>
      <c r="AF1224" s="24">
        <v>12.925000000000001</v>
      </c>
      <c r="AG1224" s="24">
        <v>284.19789719626169</v>
      </c>
      <c r="AH1224" s="24">
        <v>284.19789719626169</v>
      </c>
      <c r="AI1224" s="24">
        <v>284.20067567567571</v>
      </c>
      <c r="AJ1224" s="24">
        <v>284.20067567567571</v>
      </c>
      <c r="AK1224" s="38">
        <v>-0.27784794140188751</v>
      </c>
      <c r="AL1224" s="38">
        <v>-0.27784794140188751</v>
      </c>
    </row>
    <row r="1225" spans="1:38" x14ac:dyDescent="0.15">
      <c r="A1225" t="str">
        <v>U1588D-30-1</v>
      </c>
      <c r="B1225">
        <v>179</v>
      </c>
      <c r="C1225" t="str">
        <v>U1588A-34-5</v>
      </c>
      <c r="D1225" s="31">
        <v>271.38</v>
      </c>
      <c r="E1225" s="29">
        <v>0</v>
      </c>
      <c r="F1225" s="29">
        <v>5</v>
      </c>
      <c r="G1225" s="24">
        <v>271.38</v>
      </c>
      <c r="H1225" s="24">
        <v>271.43</v>
      </c>
      <c r="I1225" s="24">
        <v>271.38</v>
      </c>
      <c r="J1225" s="24">
        <v>271.43</v>
      </c>
      <c r="K1225" s="18">
        <v>0</v>
      </c>
      <c r="L1225" s="18">
        <v>0</v>
      </c>
      <c r="T1225" t="str">
        <v>U1588A-34</v>
      </c>
      <c r="U1225" s="24">
        <v>0.74468085106382986</v>
      </c>
      <c r="V1225" s="24">
        <v>0.74626865671641796</v>
      </c>
      <c r="W1225" s="29">
        <v>265.7</v>
      </c>
      <c r="X1225" s="24">
        <v>5.6800000000000068</v>
      </c>
      <c r="Y1225" s="24">
        <v>5.7300000000000182</v>
      </c>
      <c r="Z1225" s="24">
        <v>269.92978723404252</v>
      </c>
      <c r="AA1225" s="24">
        <v>269.96702127659574</v>
      </c>
      <c r="AB1225" s="24">
        <v>269.93880597014925</v>
      </c>
      <c r="AC1225" s="24">
        <v>269.97611940298509</v>
      </c>
      <c r="AF1225" s="24">
        <v>11.917999999999999</v>
      </c>
      <c r="AG1225" s="24">
        <v>281.84778723404253</v>
      </c>
      <c r="AH1225" s="24">
        <v>281.88502127659575</v>
      </c>
      <c r="AI1225" s="24">
        <v>281.85680597014925</v>
      </c>
      <c r="AJ1225" s="24">
        <v>281.8941194029851</v>
      </c>
      <c r="AK1225" s="38">
        <v>-0.90187361067251004</v>
      </c>
      <c r="AL1225" s="38">
        <v>-0.90981263893468167</v>
      </c>
    </row>
    <row r="1226" spans="1:38" x14ac:dyDescent="0.15">
      <c r="A1226" t="str">
        <v>U1588D-30-2</v>
      </c>
      <c r="B1226">
        <v>180.49</v>
      </c>
      <c r="C1226" t="str">
        <v>U1588A-34-5</v>
      </c>
      <c r="D1226" s="31">
        <v>271.38</v>
      </c>
      <c r="E1226" s="29">
        <v>40</v>
      </c>
      <c r="F1226" s="29">
        <v>40</v>
      </c>
      <c r="G1226" s="24">
        <v>271.77999999999997</v>
      </c>
      <c r="H1226" s="24">
        <v>271.77999999999997</v>
      </c>
      <c r="I1226" s="24">
        <v>271.77999999999997</v>
      </c>
      <c r="J1226" s="24">
        <v>271.77999999999997</v>
      </c>
      <c r="K1226" s="18">
        <v>0</v>
      </c>
      <c r="L1226" s="18">
        <v>0</v>
      </c>
      <c r="T1226" t="str">
        <v>U1588A-34</v>
      </c>
      <c r="U1226" s="24">
        <v>0.74468085106382986</v>
      </c>
      <c r="V1226" s="24">
        <v>0.74626865671641796</v>
      </c>
      <c r="W1226" s="29">
        <v>265.7</v>
      </c>
      <c r="X1226" s="24">
        <v>6.0799999999999841</v>
      </c>
      <c r="Y1226" s="24">
        <v>6.0799999999999841</v>
      </c>
      <c r="Z1226" s="24">
        <v>270.22765957446808</v>
      </c>
      <c r="AA1226" s="24">
        <v>270.22765957446808</v>
      </c>
      <c r="AB1226" s="24">
        <v>270.23731343283578</v>
      </c>
      <c r="AC1226" s="24">
        <v>270.23731343283578</v>
      </c>
      <c r="AF1226" s="24">
        <v>11.917999999999999</v>
      </c>
      <c r="AG1226" s="24">
        <v>282.14565957446808</v>
      </c>
      <c r="AH1226" s="24">
        <v>282.14565957446808</v>
      </c>
      <c r="AI1226" s="24">
        <v>282.15531343283578</v>
      </c>
      <c r="AJ1226" s="24">
        <v>282.15531343283578</v>
      </c>
      <c r="AK1226" s="38">
        <v>-0.9653858367698831</v>
      </c>
      <c r="AL1226" s="38">
        <v>-0.9653858367698831</v>
      </c>
    </row>
    <row r="1227" spans="1:38" x14ac:dyDescent="0.15">
      <c r="A1227" t="str">
        <v>U1588D-30-3</v>
      </c>
      <c r="B1227">
        <v>181.99</v>
      </c>
      <c r="C1227" t="str">
        <v>U1588A-34-CC</v>
      </c>
      <c r="D1227" s="31">
        <v>271.89999999999998</v>
      </c>
      <c r="E1227" s="29">
        <v>31</v>
      </c>
      <c r="F1227" s="29">
        <v>38</v>
      </c>
      <c r="G1227" s="24">
        <v>272.20999999999998</v>
      </c>
      <c r="H1227" s="24">
        <v>272.27999999999997</v>
      </c>
      <c r="I1227" s="24">
        <v>272.20999999999998</v>
      </c>
      <c r="J1227" s="24">
        <v>272.27999999999997</v>
      </c>
      <c r="K1227" s="18">
        <v>0</v>
      </c>
      <c r="L1227" s="18">
        <v>0</v>
      </c>
      <c r="T1227" t="str">
        <v>U1588A-34</v>
      </c>
      <c r="U1227" s="24">
        <v>0.74468085106382986</v>
      </c>
      <c r="V1227" s="24">
        <v>0.74626865671641796</v>
      </c>
      <c r="W1227" s="29">
        <v>265.7</v>
      </c>
      <c r="X1227" s="24">
        <v>6.5099999999999909</v>
      </c>
      <c r="Y1227" s="24">
        <v>6.5799999999999841</v>
      </c>
      <c r="Z1227" s="24">
        <v>270.5478723404255</v>
      </c>
      <c r="AA1227" s="24">
        <v>270.59999999999997</v>
      </c>
      <c r="AB1227" s="24">
        <v>270.55820895522385</v>
      </c>
      <c r="AC1227" s="24">
        <v>270.610447761194</v>
      </c>
      <c r="AF1227" s="24">
        <v>11.917999999999999</v>
      </c>
      <c r="AG1227" s="24">
        <v>282.46587234042551</v>
      </c>
      <c r="AH1227" s="24">
        <v>282.51799999999997</v>
      </c>
      <c r="AI1227" s="24">
        <v>282.47620895522385</v>
      </c>
      <c r="AJ1227" s="24">
        <v>282.528447761194</v>
      </c>
      <c r="AK1227" s="38">
        <v>-1.033661479834791</v>
      </c>
      <c r="AL1227" s="38">
        <v>-1.0447761194029681</v>
      </c>
    </row>
    <row r="1228" spans="1:38" x14ac:dyDescent="0.15">
      <c r="A1228" t="str">
        <v>U1588D-30-4</v>
      </c>
      <c r="B1228">
        <v>183.49</v>
      </c>
      <c r="C1228" t="str">
        <v>U1588A-34-CC</v>
      </c>
      <c r="D1228" s="31">
        <v>271.89999999999998</v>
      </c>
      <c r="E1228" s="29">
        <v>31</v>
      </c>
      <c r="F1228" s="29">
        <v>38</v>
      </c>
      <c r="G1228" s="24">
        <v>272.20999999999998</v>
      </c>
      <c r="H1228" s="24">
        <v>272.27999999999997</v>
      </c>
      <c r="I1228" s="24">
        <v>272.20999999999998</v>
      </c>
      <c r="J1228" s="24">
        <v>272.27999999999997</v>
      </c>
      <c r="K1228" s="18">
        <v>0</v>
      </c>
      <c r="L1228" s="18">
        <v>0</v>
      </c>
      <c r="T1228" t="str">
        <v>U1588A-34</v>
      </c>
      <c r="U1228" s="24">
        <v>0.74468085106382986</v>
      </c>
      <c r="V1228" s="24">
        <v>0.74626865671641796</v>
      </c>
      <c r="W1228" s="29">
        <v>265.7</v>
      </c>
      <c r="X1228" s="24">
        <v>6.5099999999999909</v>
      </c>
      <c r="Y1228" s="24">
        <v>6.5799999999999841</v>
      </c>
      <c r="Z1228" s="24">
        <v>270.5478723404255</v>
      </c>
      <c r="AA1228" s="24">
        <v>270.59999999999997</v>
      </c>
      <c r="AB1228" s="24">
        <v>270.55820895522385</v>
      </c>
      <c r="AC1228" s="24">
        <v>270.610447761194</v>
      </c>
      <c r="AF1228" s="24">
        <v>11.917999999999999</v>
      </c>
      <c r="AG1228" s="24">
        <v>282.46587234042551</v>
      </c>
      <c r="AH1228" s="24">
        <v>282.51799999999997</v>
      </c>
      <c r="AI1228" s="24">
        <v>282.47620895522385</v>
      </c>
      <c r="AJ1228" s="24">
        <v>282.528447761194</v>
      </c>
      <c r="AK1228" s="38">
        <v>-1.033661479834791</v>
      </c>
      <c r="AL1228" s="38">
        <v>-1.0447761194029681</v>
      </c>
    </row>
    <row r="1229" spans="1:38" x14ac:dyDescent="0.15">
      <c r="A1229" t="str">
        <v>U1588D-30-5</v>
      </c>
      <c r="B1229">
        <v>184.38</v>
      </c>
      <c r="C1229" t="str">
        <v>U1588A-34-CC</v>
      </c>
      <c r="D1229" s="31">
        <v>271.89999999999998</v>
      </c>
      <c r="E1229" s="29">
        <v>31</v>
      </c>
      <c r="F1229" s="29">
        <v>38</v>
      </c>
      <c r="G1229" s="24">
        <v>272.20999999999998</v>
      </c>
      <c r="H1229" s="24">
        <v>272.27999999999997</v>
      </c>
      <c r="I1229" s="24">
        <v>272.20999999999998</v>
      </c>
      <c r="J1229" s="24">
        <v>272.27999999999997</v>
      </c>
      <c r="K1229" s="18">
        <v>0</v>
      </c>
      <c r="L1229" s="18">
        <v>0</v>
      </c>
      <c r="T1229" t="str">
        <v>U1588A-34</v>
      </c>
      <c r="U1229" s="24">
        <v>0.74468085106382986</v>
      </c>
      <c r="V1229" s="24">
        <v>0.74626865671641796</v>
      </c>
      <c r="W1229" s="29">
        <v>265.7</v>
      </c>
      <c r="X1229" s="24">
        <v>6.5099999999999909</v>
      </c>
      <c r="Y1229" s="24">
        <v>6.5799999999999841</v>
      </c>
      <c r="Z1229" s="24">
        <v>270.5478723404255</v>
      </c>
      <c r="AA1229" s="24">
        <v>270.59999999999997</v>
      </c>
      <c r="AB1229" s="24">
        <v>270.55820895522385</v>
      </c>
      <c r="AC1229" s="24">
        <v>270.610447761194</v>
      </c>
      <c r="AF1229" s="24">
        <v>11.917999999999999</v>
      </c>
      <c r="AG1229" s="24">
        <v>282.46587234042551</v>
      </c>
      <c r="AH1229" s="24">
        <v>282.51799999999997</v>
      </c>
      <c r="AI1229" s="24">
        <v>282.47620895522385</v>
      </c>
      <c r="AJ1229" s="24">
        <v>282.528447761194</v>
      </c>
      <c r="AK1229" s="38">
        <v>-1.033661479834791</v>
      </c>
      <c r="AL1229" s="38">
        <v>-1.0447761194029681</v>
      </c>
    </row>
    <row r="1230" spans="1:38" x14ac:dyDescent="0.15">
      <c r="A1230" t="str">
        <v>U1588D-30-CC</v>
      </c>
      <c r="B1230">
        <v>185.85</v>
      </c>
      <c r="C1230" t="str">
        <v>U1588A-34-CC</v>
      </c>
      <c r="D1230" s="31">
        <v>271.89999999999998</v>
      </c>
      <c r="E1230" s="29">
        <v>31</v>
      </c>
      <c r="F1230" s="29">
        <v>38</v>
      </c>
      <c r="G1230" s="24">
        <v>272.20999999999998</v>
      </c>
      <c r="H1230" s="24">
        <v>272.27999999999997</v>
      </c>
      <c r="I1230" s="24">
        <v>272.20999999999998</v>
      </c>
      <c r="J1230" s="24">
        <v>272.27999999999997</v>
      </c>
      <c r="K1230" s="18">
        <v>0</v>
      </c>
      <c r="L1230" s="18">
        <v>0</v>
      </c>
      <c r="T1230" t="str">
        <v>U1588A-34</v>
      </c>
      <c r="U1230" s="24">
        <v>0.74468085106382986</v>
      </c>
      <c r="V1230" s="24">
        <v>0.74626865671641796</v>
      </c>
      <c r="W1230" s="29">
        <v>265.7</v>
      </c>
      <c r="X1230" s="24">
        <v>6.5099999999999909</v>
      </c>
      <c r="Y1230" s="24">
        <v>6.5799999999999841</v>
      </c>
      <c r="Z1230" s="24">
        <v>270.5478723404255</v>
      </c>
      <c r="AA1230" s="24">
        <v>270.59999999999997</v>
      </c>
      <c r="AB1230" s="24">
        <v>270.55820895522385</v>
      </c>
      <c r="AC1230" s="24">
        <v>270.610447761194</v>
      </c>
      <c r="AF1230" s="24">
        <v>11.917999999999999</v>
      </c>
      <c r="AG1230" s="24">
        <v>282.46587234042551</v>
      </c>
      <c r="AH1230" s="24">
        <v>282.51799999999997</v>
      </c>
      <c r="AI1230" s="24">
        <v>282.47620895522385</v>
      </c>
      <c r="AJ1230" s="24">
        <v>282.528447761194</v>
      </c>
      <c r="AK1230" s="38">
        <v>-1.033661479834791</v>
      </c>
      <c r="AL1230" s="38">
        <v>-1.0447761194029681</v>
      </c>
    </row>
    <row r="1231" spans="1:38" x14ac:dyDescent="0.15">
      <c r="A1231" t="str">
        <v>U1588D-31-1</v>
      </c>
      <c r="B1231">
        <v>183.8</v>
      </c>
      <c r="C1231" t="str">
        <v>U1588A-34-CC</v>
      </c>
      <c r="D1231" s="31">
        <v>271.89999999999998</v>
      </c>
      <c r="E1231" s="29">
        <v>31</v>
      </c>
      <c r="F1231" s="29">
        <v>38</v>
      </c>
      <c r="G1231" s="24">
        <v>272.20999999999998</v>
      </c>
      <c r="H1231" s="24">
        <v>272.27999999999997</v>
      </c>
      <c r="I1231" s="24">
        <v>272.20999999999998</v>
      </c>
      <c r="J1231" s="24">
        <v>272.27999999999997</v>
      </c>
      <c r="K1231" s="18">
        <v>0</v>
      </c>
      <c r="L1231" s="18">
        <v>0</v>
      </c>
      <c r="T1231" t="str">
        <v>U1588A-34</v>
      </c>
      <c r="U1231" s="24">
        <v>0.74468085106382986</v>
      </c>
      <c r="V1231" s="24">
        <v>0.74626865671641796</v>
      </c>
      <c r="W1231" s="29">
        <v>265.7</v>
      </c>
      <c r="X1231" s="24">
        <v>6.5099999999999909</v>
      </c>
      <c r="Y1231" s="24">
        <v>6.5799999999999841</v>
      </c>
      <c r="Z1231" s="24">
        <v>270.5478723404255</v>
      </c>
      <c r="AA1231" s="24">
        <v>270.59999999999997</v>
      </c>
      <c r="AB1231" s="24">
        <v>270.55820895522385</v>
      </c>
      <c r="AC1231" s="24">
        <v>270.610447761194</v>
      </c>
      <c r="AF1231" s="24">
        <v>11.917999999999999</v>
      </c>
      <c r="AG1231" s="24">
        <v>282.46587234042551</v>
      </c>
      <c r="AH1231" s="24">
        <v>282.51799999999997</v>
      </c>
      <c r="AI1231" s="24">
        <v>282.47620895522385</v>
      </c>
      <c r="AJ1231" s="24">
        <v>282.528447761194</v>
      </c>
      <c r="AK1231" s="38">
        <v>-1.033661479834791</v>
      </c>
      <c r="AL1231" s="38">
        <v>-1.0447761194029681</v>
      </c>
    </row>
    <row r="1232" spans="1:38" x14ac:dyDescent="0.15">
      <c r="A1232" t="str">
        <v>U1588D-31-2</v>
      </c>
      <c r="B1232">
        <v>185.3</v>
      </c>
      <c r="C1232" t="str">
        <v>U1588A-34-CC</v>
      </c>
      <c r="D1232" s="31">
        <v>271.89999999999998</v>
      </c>
      <c r="E1232" s="29">
        <v>31</v>
      </c>
      <c r="F1232" s="29">
        <v>38</v>
      </c>
      <c r="G1232" s="24">
        <v>272.20999999999998</v>
      </c>
      <c r="H1232" s="24">
        <v>272.27999999999997</v>
      </c>
      <c r="I1232" s="24">
        <v>272.20999999999998</v>
      </c>
      <c r="J1232" s="24">
        <v>272.27999999999997</v>
      </c>
      <c r="K1232" s="18">
        <v>0</v>
      </c>
      <c r="L1232" s="18">
        <v>0</v>
      </c>
      <c r="T1232" t="str">
        <v>U1588A-34</v>
      </c>
      <c r="U1232" s="24">
        <v>0.74468085106382986</v>
      </c>
      <c r="V1232" s="24">
        <v>0.74626865671641796</v>
      </c>
      <c r="W1232" s="29">
        <v>265.7</v>
      </c>
      <c r="X1232" s="24">
        <v>6.5099999999999909</v>
      </c>
      <c r="Y1232" s="24">
        <v>6.5799999999999841</v>
      </c>
      <c r="Z1232" s="24">
        <v>270.5478723404255</v>
      </c>
      <c r="AA1232" s="24">
        <v>270.59999999999997</v>
      </c>
      <c r="AB1232" s="24">
        <v>270.55820895522385</v>
      </c>
      <c r="AC1232" s="24">
        <v>270.610447761194</v>
      </c>
      <c r="AF1232" s="24">
        <v>11.917999999999999</v>
      </c>
      <c r="AG1232" s="24">
        <v>282.46587234042551</v>
      </c>
      <c r="AH1232" s="24">
        <v>282.51799999999997</v>
      </c>
      <c r="AI1232" s="24">
        <v>282.47620895522385</v>
      </c>
      <c r="AJ1232" s="24">
        <v>282.528447761194</v>
      </c>
      <c r="AK1232" s="38">
        <v>-1.033661479834791</v>
      </c>
      <c r="AL1232" s="38">
        <v>-1.0447761194029681</v>
      </c>
    </row>
    <row r="1233" spans="1:38" x14ac:dyDescent="0.15">
      <c r="A1233" t="str">
        <v>U1588D-31-3</v>
      </c>
      <c r="B1233">
        <v>186.8</v>
      </c>
      <c r="C1233" t="str">
        <v>U1588A-34-CC</v>
      </c>
      <c r="D1233" s="31">
        <v>271.89999999999998</v>
      </c>
      <c r="E1233" s="29">
        <v>31</v>
      </c>
      <c r="F1233" s="29">
        <v>38</v>
      </c>
      <c r="G1233" s="24">
        <v>272.20999999999998</v>
      </c>
      <c r="H1233" s="24">
        <v>272.27999999999997</v>
      </c>
      <c r="I1233" s="24">
        <v>272.20999999999998</v>
      </c>
      <c r="J1233" s="24">
        <v>272.27999999999997</v>
      </c>
      <c r="K1233" s="18">
        <v>0</v>
      </c>
      <c r="L1233" s="18">
        <v>0</v>
      </c>
      <c r="T1233" t="str">
        <v>U1588A-34</v>
      </c>
      <c r="U1233" s="24">
        <v>0.74468085106382986</v>
      </c>
      <c r="V1233" s="24">
        <v>0.74626865671641796</v>
      </c>
      <c r="W1233" s="29">
        <v>265.7</v>
      </c>
      <c r="X1233" s="24">
        <v>6.5099999999999909</v>
      </c>
      <c r="Y1233" s="24">
        <v>6.5799999999999841</v>
      </c>
      <c r="Z1233" s="24">
        <v>270.5478723404255</v>
      </c>
      <c r="AA1233" s="24">
        <v>270.59999999999997</v>
      </c>
      <c r="AB1233" s="24">
        <v>270.55820895522385</v>
      </c>
      <c r="AC1233" s="24">
        <v>270.610447761194</v>
      </c>
      <c r="AF1233" s="24">
        <v>11.917999999999999</v>
      </c>
      <c r="AG1233" s="24">
        <v>282.46587234042551</v>
      </c>
      <c r="AH1233" s="24">
        <v>282.51799999999997</v>
      </c>
      <c r="AI1233" s="24">
        <v>282.47620895522385</v>
      </c>
      <c r="AJ1233" s="24">
        <v>282.528447761194</v>
      </c>
      <c r="AK1233" s="38">
        <v>-1.033661479834791</v>
      </c>
      <c r="AL1233" s="38">
        <v>-1.0447761194029681</v>
      </c>
    </row>
    <row r="1234" spans="1:38" x14ac:dyDescent="0.15">
      <c r="A1234" t="str">
        <v>U1588D-31-4</v>
      </c>
      <c r="B1234">
        <v>188.29</v>
      </c>
      <c r="C1234" t="str">
        <v>U1588A-34-CC</v>
      </c>
      <c r="D1234" s="31">
        <v>271.89999999999998</v>
      </c>
      <c r="E1234" s="29">
        <v>31</v>
      </c>
      <c r="F1234" s="29">
        <v>38</v>
      </c>
      <c r="G1234" s="24">
        <v>272.20999999999998</v>
      </c>
      <c r="H1234" s="24">
        <v>272.27999999999997</v>
      </c>
      <c r="I1234" s="24">
        <v>272.20999999999998</v>
      </c>
      <c r="J1234" s="24">
        <v>272.27999999999997</v>
      </c>
      <c r="K1234" s="18">
        <v>0</v>
      </c>
      <c r="L1234" s="18">
        <v>0</v>
      </c>
      <c r="T1234" t="str">
        <v>U1588A-34</v>
      </c>
      <c r="U1234" s="24">
        <v>0.74468085106382986</v>
      </c>
      <c r="V1234" s="24">
        <v>0.74626865671641796</v>
      </c>
      <c r="W1234" s="29">
        <v>265.7</v>
      </c>
      <c r="X1234" s="24">
        <v>6.5099999999999909</v>
      </c>
      <c r="Y1234" s="24">
        <v>6.5799999999999841</v>
      </c>
      <c r="Z1234" s="24">
        <v>270.5478723404255</v>
      </c>
      <c r="AA1234" s="24">
        <v>270.59999999999997</v>
      </c>
      <c r="AB1234" s="24">
        <v>270.55820895522385</v>
      </c>
      <c r="AC1234" s="24">
        <v>270.610447761194</v>
      </c>
      <c r="AF1234" s="24">
        <v>11.917999999999999</v>
      </c>
      <c r="AG1234" s="24">
        <v>282.46587234042551</v>
      </c>
      <c r="AH1234" s="24">
        <v>282.51799999999997</v>
      </c>
      <c r="AI1234" s="24">
        <v>282.47620895522385</v>
      </c>
      <c r="AJ1234" s="24">
        <v>282.528447761194</v>
      </c>
      <c r="AK1234" s="38">
        <v>-1.033661479834791</v>
      </c>
      <c r="AL1234" s="38">
        <v>-1.0447761194029681</v>
      </c>
    </row>
    <row r="1235" spans="1:38" x14ac:dyDescent="0.15">
      <c r="A1235" t="str">
        <v>U1588D-31-5</v>
      </c>
      <c r="B1235">
        <v>189.79</v>
      </c>
      <c r="C1235" t="str">
        <v>U1588A-34-CC</v>
      </c>
      <c r="D1235" s="31">
        <v>271.89999999999998</v>
      </c>
      <c r="E1235" s="29">
        <v>31</v>
      </c>
      <c r="F1235" s="29">
        <v>38</v>
      </c>
      <c r="G1235" s="24">
        <v>272.20999999999998</v>
      </c>
      <c r="H1235" s="24">
        <v>272.27999999999997</v>
      </c>
      <c r="I1235" s="24">
        <v>272.20999999999998</v>
      </c>
      <c r="J1235" s="24">
        <v>272.27999999999997</v>
      </c>
      <c r="K1235" s="18">
        <v>0</v>
      </c>
      <c r="L1235" s="18">
        <v>0</v>
      </c>
      <c r="T1235" t="str">
        <v>U1588A-34</v>
      </c>
      <c r="U1235" s="24">
        <v>0.74468085106382986</v>
      </c>
      <c r="V1235" s="24">
        <v>0.74626865671641796</v>
      </c>
      <c r="W1235" s="29">
        <v>265.7</v>
      </c>
      <c r="X1235" s="24">
        <v>6.5099999999999909</v>
      </c>
      <c r="Y1235" s="24">
        <v>6.5799999999999841</v>
      </c>
      <c r="Z1235" s="24">
        <v>270.5478723404255</v>
      </c>
      <c r="AA1235" s="24">
        <v>270.59999999999997</v>
      </c>
      <c r="AB1235" s="24">
        <v>270.55820895522385</v>
      </c>
      <c r="AC1235" s="24">
        <v>270.610447761194</v>
      </c>
      <c r="AF1235" s="24">
        <v>11.917999999999999</v>
      </c>
      <c r="AG1235" s="24">
        <v>282.46587234042551</v>
      </c>
      <c r="AH1235" s="24">
        <v>282.51799999999997</v>
      </c>
      <c r="AI1235" s="24">
        <v>282.47620895522385</v>
      </c>
      <c r="AJ1235" s="24">
        <v>282.528447761194</v>
      </c>
      <c r="AK1235" s="38">
        <v>-1.033661479834791</v>
      </c>
      <c r="AL1235" s="38">
        <v>-1.0447761194029681</v>
      </c>
    </row>
    <row r="1236" spans="1:38" x14ac:dyDescent="0.15">
      <c r="A1236" t="str">
        <v>U1588D-31-CC</v>
      </c>
      <c r="B1236">
        <v>190.83</v>
      </c>
      <c r="C1236" t="str">
        <v>U1588A-34-CC</v>
      </c>
      <c r="D1236" s="31">
        <v>271.89999999999998</v>
      </c>
      <c r="E1236" s="29">
        <v>31</v>
      </c>
      <c r="F1236" s="29">
        <v>38</v>
      </c>
      <c r="G1236" s="24">
        <v>272.20999999999998</v>
      </c>
      <c r="H1236" s="24">
        <v>272.27999999999997</v>
      </c>
      <c r="I1236" s="24">
        <v>272.20999999999998</v>
      </c>
      <c r="J1236" s="24">
        <v>272.27999999999997</v>
      </c>
      <c r="K1236" s="18">
        <v>0</v>
      </c>
      <c r="L1236" s="18">
        <v>0</v>
      </c>
      <c r="T1236" t="str">
        <v>U1588A-34</v>
      </c>
      <c r="U1236" s="24">
        <v>0.74468085106382986</v>
      </c>
      <c r="V1236" s="24">
        <v>0.74626865671641796</v>
      </c>
      <c r="W1236" s="29">
        <v>265.7</v>
      </c>
      <c r="X1236" s="24">
        <v>6.5099999999999909</v>
      </c>
      <c r="Y1236" s="24">
        <v>6.5799999999999841</v>
      </c>
      <c r="Z1236" s="24">
        <v>270.5478723404255</v>
      </c>
      <c r="AA1236" s="24">
        <v>270.59999999999997</v>
      </c>
      <c r="AB1236" s="24">
        <v>270.55820895522385</v>
      </c>
      <c r="AC1236" s="24">
        <v>270.610447761194</v>
      </c>
      <c r="AF1236" s="24">
        <v>11.917999999999999</v>
      </c>
      <c r="AG1236" s="24">
        <v>282.46587234042551</v>
      </c>
      <c r="AH1236" s="24">
        <v>282.51799999999997</v>
      </c>
      <c r="AI1236" s="24">
        <v>282.47620895522385</v>
      </c>
      <c r="AJ1236" s="24">
        <v>282.528447761194</v>
      </c>
      <c r="AK1236" s="38">
        <v>-1.033661479834791</v>
      </c>
      <c r="AL1236" s="38">
        <v>-1.0447761194029681</v>
      </c>
    </row>
    <row r="1237" spans="1:38" x14ac:dyDescent="0.15">
      <c r="A1237" t="str">
        <v>U1588D-32-1</v>
      </c>
      <c r="B1237">
        <v>188.7</v>
      </c>
      <c r="C1237" t="str">
        <v>U1588A-35-2</v>
      </c>
      <c r="D1237" s="31">
        <v>272.10000000000002</v>
      </c>
      <c r="E1237" s="29">
        <v>75</v>
      </c>
      <c r="F1237" s="29">
        <v>75</v>
      </c>
      <c r="G1237" s="24">
        <v>272.85000000000002</v>
      </c>
      <c r="H1237" s="24">
        <v>272.85000000000002</v>
      </c>
      <c r="I1237" s="24">
        <v>272.85000000000002</v>
      </c>
      <c r="J1237" s="24">
        <v>272.85000000000002</v>
      </c>
      <c r="K1237" s="18">
        <v>0</v>
      </c>
      <c r="L1237" s="18">
        <v>0</v>
      </c>
      <c r="T1237" t="str">
        <v>U1588A-35</v>
      </c>
      <c r="U1237" s="24">
        <v>0.89719626168224298</v>
      </c>
      <c r="V1237" s="24">
        <v>0.90090090090090091</v>
      </c>
      <c r="W1237" s="29">
        <v>270.60000000000002</v>
      </c>
      <c r="X1237" s="24">
        <v>2.25</v>
      </c>
      <c r="Y1237" s="24">
        <v>2.25</v>
      </c>
      <c r="Z1237" s="24">
        <v>272.61869158878505</v>
      </c>
      <c r="AA1237" s="24">
        <v>272.61869158878505</v>
      </c>
      <c r="AB1237" s="24">
        <v>272.62702702702705</v>
      </c>
      <c r="AC1237" s="24">
        <v>272.62702702702705</v>
      </c>
      <c r="AF1237" s="24">
        <v>12.925000000000001</v>
      </c>
      <c r="AG1237" s="24">
        <v>285.54369158878507</v>
      </c>
      <c r="AH1237" s="24">
        <v>285.54369158878507</v>
      </c>
      <c r="AI1237" s="24">
        <v>285.55202702702707</v>
      </c>
      <c r="AJ1237" s="24">
        <v>285.55202702702707</v>
      </c>
      <c r="AK1237" s="38">
        <v>-0.83354382419997819</v>
      </c>
      <c r="AL1237" s="38">
        <v>-0.83354382419997819</v>
      </c>
    </row>
    <row r="1238" spans="1:38" x14ac:dyDescent="0.15">
      <c r="A1238" t="str">
        <v>U1588D-32-2</v>
      </c>
      <c r="B1238">
        <v>190.19</v>
      </c>
      <c r="C1238" t="str">
        <v>U1588A-35-3</v>
      </c>
      <c r="D1238" s="31">
        <v>273.60000000000002</v>
      </c>
      <c r="E1238" s="29">
        <v>54</v>
      </c>
      <c r="F1238" s="29">
        <v>54</v>
      </c>
      <c r="G1238" s="24">
        <v>274.14000000000004</v>
      </c>
      <c r="H1238" s="24">
        <v>274.14000000000004</v>
      </c>
      <c r="I1238" s="24">
        <v>274.14</v>
      </c>
      <c r="J1238" s="24">
        <v>274.14</v>
      </c>
      <c r="K1238" s="18">
        <v>-5.6843418860808015E-14</v>
      </c>
      <c r="L1238" s="18">
        <v>-5.6843418860808015E-14</v>
      </c>
      <c r="T1238" t="str">
        <v>U1588A-35</v>
      </c>
      <c r="U1238" s="24">
        <v>0.89719626168224298</v>
      </c>
      <c r="V1238" s="24">
        <v>0.90090090090090091</v>
      </c>
      <c r="W1238" s="29">
        <v>270.60000000000002</v>
      </c>
      <c r="X1238" s="24">
        <v>3.5399999999999636</v>
      </c>
      <c r="Y1238" s="24">
        <v>3.5399999999999636</v>
      </c>
      <c r="Z1238" s="24">
        <v>273.77607476635512</v>
      </c>
      <c r="AA1238" s="24">
        <v>273.77607476635512</v>
      </c>
      <c r="AB1238" s="24">
        <v>273.78918918918919</v>
      </c>
      <c r="AC1238" s="24">
        <v>273.78918918918919</v>
      </c>
      <c r="AF1238" s="24">
        <v>12.925000000000001</v>
      </c>
      <c r="AG1238" s="24">
        <v>286.70107476635513</v>
      </c>
      <c r="AH1238" s="24">
        <v>286.70107476635513</v>
      </c>
      <c r="AI1238" s="24">
        <v>286.7141891891892</v>
      </c>
      <c r="AJ1238" s="24">
        <v>286.7141891891892</v>
      </c>
      <c r="AK1238" s="38">
        <v>-1.3114422834064499</v>
      </c>
      <c r="AL1238" s="38">
        <v>-1.3114422834064499</v>
      </c>
    </row>
    <row r="1239" spans="1:38" x14ac:dyDescent="0.15">
      <c r="A1239" t="str">
        <v>U1588D-32-3</v>
      </c>
      <c r="B1239">
        <v>191.69</v>
      </c>
      <c r="C1239" t="str">
        <v>U1588A-35-3</v>
      </c>
      <c r="D1239" s="31">
        <v>273.60000000000002</v>
      </c>
      <c r="E1239" s="29">
        <v>54</v>
      </c>
      <c r="F1239" s="29">
        <v>55</v>
      </c>
      <c r="G1239" s="24">
        <v>274.14000000000004</v>
      </c>
      <c r="H1239" s="24">
        <v>274.15000000000003</v>
      </c>
      <c r="I1239" s="24">
        <v>274.14</v>
      </c>
      <c r="J1239" s="24">
        <v>274.14999999999998</v>
      </c>
      <c r="K1239" s="18">
        <v>-5.6843418860808015E-14</v>
      </c>
      <c r="L1239" s="18">
        <v>-5.6843418860808015E-14</v>
      </c>
      <c r="T1239" t="str">
        <v>U1588A-35</v>
      </c>
      <c r="U1239" s="24">
        <v>0.89719626168224298</v>
      </c>
      <c r="V1239" s="24">
        <v>0.90090090090090091</v>
      </c>
      <c r="W1239" s="29">
        <v>270.60000000000002</v>
      </c>
      <c r="X1239" s="24">
        <v>3.5399999999999636</v>
      </c>
      <c r="Y1239" s="24">
        <v>3.5499999999999545</v>
      </c>
      <c r="Z1239" s="24">
        <v>273.77607476635512</v>
      </c>
      <c r="AA1239" s="24">
        <v>273.78504672897196</v>
      </c>
      <c r="AB1239" s="24">
        <v>273.78918918918919</v>
      </c>
      <c r="AC1239" s="24">
        <v>273.79819819819818</v>
      </c>
      <c r="AF1239" s="24">
        <v>12.925000000000001</v>
      </c>
      <c r="AG1239" s="24">
        <v>286.70107476635513</v>
      </c>
      <c r="AH1239" s="24">
        <v>286.71004672897197</v>
      </c>
      <c r="AI1239" s="24">
        <v>286.7141891891892</v>
      </c>
      <c r="AJ1239" s="24">
        <v>286.72319819819819</v>
      </c>
      <c r="AK1239" s="38">
        <v>-1.3114422834064499</v>
      </c>
      <c r="AL1239" s="38">
        <v>-1.3151469226215795</v>
      </c>
    </row>
    <row r="1240" spans="1:38" x14ac:dyDescent="0.15">
      <c r="A1240" t="str">
        <v>U1588D-32-4</v>
      </c>
      <c r="B1240">
        <v>193.19</v>
      </c>
      <c r="C1240" t="str">
        <v>U1588A-35-3</v>
      </c>
      <c r="D1240" s="31">
        <v>273.60000000000002</v>
      </c>
      <c r="E1240" s="29">
        <v>75</v>
      </c>
      <c r="F1240" s="29">
        <v>75</v>
      </c>
      <c r="G1240" s="24">
        <v>274.35000000000002</v>
      </c>
      <c r="H1240" s="24">
        <v>274.35000000000002</v>
      </c>
      <c r="I1240" s="24">
        <v>274.35000000000002</v>
      </c>
      <c r="J1240" s="24">
        <v>274.35000000000002</v>
      </c>
      <c r="K1240" s="18">
        <v>0</v>
      </c>
      <c r="L1240" s="18">
        <v>0</v>
      </c>
      <c r="T1240" t="str">
        <v>U1588A-35</v>
      </c>
      <c r="U1240" s="24">
        <v>0.89719626168224298</v>
      </c>
      <c r="V1240" s="24">
        <v>0.90090090090090091</v>
      </c>
      <c r="W1240" s="29">
        <v>270.60000000000002</v>
      </c>
      <c r="X1240" s="24">
        <v>3.75</v>
      </c>
      <c r="Y1240" s="24">
        <v>3.75</v>
      </c>
      <c r="Z1240" s="24">
        <v>273.96448598130843</v>
      </c>
      <c r="AA1240" s="24">
        <v>273.96448598130843</v>
      </c>
      <c r="AB1240" s="24">
        <v>273.97837837837841</v>
      </c>
      <c r="AC1240" s="24">
        <v>273.97837837837841</v>
      </c>
      <c r="AF1240" s="24">
        <v>12.925000000000001</v>
      </c>
      <c r="AG1240" s="24">
        <v>286.88948598130844</v>
      </c>
      <c r="AH1240" s="24">
        <v>286.88948598130844</v>
      </c>
      <c r="AI1240" s="24">
        <v>286.90337837837842</v>
      </c>
      <c r="AJ1240" s="24">
        <v>286.90337837837842</v>
      </c>
      <c r="AK1240" s="38">
        <v>-1.3892397069980689</v>
      </c>
      <c r="AL1240" s="38">
        <v>-1.3892397069980689</v>
      </c>
    </row>
    <row r="1241" spans="1:38" x14ac:dyDescent="0.15">
      <c r="A1241" t="str">
        <v>U1588D-32-5</v>
      </c>
      <c r="B1241">
        <v>194.68</v>
      </c>
      <c r="C1241" t="str">
        <v>U1588A-35-4</v>
      </c>
      <c r="D1241" s="31">
        <v>275.10000000000002</v>
      </c>
      <c r="E1241" s="29">
        <v>50</v>
      </c>
      <c r="F1241" s="29">
        <v>50</v>
      </c>
      <c r="G1241" s="24">
        <v>275.60000000000002</v>
      </c>
      <c r="H1241" s="24">
        <v>275.60000000000002</v>
      </c>
      <c r="I1241" s="24">
        <v>275.60000000000002</v>
      </c>
      <c r="J1241" s="24">
        <v>275.60000000000002</v>
      </c>
      <c r="K1241" s="18">
        <v>0</v>
      </c>
      <c r="L1241" s="18">
        <v>0</v>
      </c>
      <c r="T1241" t="str">
        <v>U1588A-35</v>
      </c>
      <c r="U1241" s="24">
        <v>0.89719626168224298</v>
      </c>
      <c r="V1241" s="24">
        <v>0.90090090090090091</v>
      </c>
      <c r="W1241" s="29">
        <v>270.60000000000002</v>
      </c>
      <c r="X1241" s="24">
        <v>5</v>
      </c>
      <c r="Y1241" s="24">
        <v>5</v>
      </c>
      <c r="Z1241" s="24">
        <v>275.08598130841125</v>
      </c>
      <c r="AA1241" s="24">
        <v>275.08598130841125</v>
      </c>
      <c r="AB1241" s="24">
        <v>275.10450450450452</v>
      </c>
      <c r="AC1241" s="24">
        <v>275.10450450450452</v>
      </c>
      <c r="AF1241" s="24">
        <v>12.925000000000001</v>
      </c>
      <c r="AG1241" s="24">
        <v>288.01098130841126</v>
      </c>
      <c r="AH1241" s="24">
        <v>288.01098130841126</v>
      </c>
      <c r="AI1241" s="24">
        <v>288.02950450450453</v>
      </c>
      <c r="AJ1241" s="24">
        <v>288.02950450450453</v>
      </c>
      <c r="AK1241" s="38">
        <v>-1.8523196093269689</v>
      </c>
      <c r="AL1241" s="38">
        <v>-1.8523196093269689</v>
      </c>
    </row>
    <row r="1242" spans="1:38" x14ac:dyDescent="0.15">
      <c r="A1242" t="str">
        <v>U1588D-32-CC</v>
      </c>
      <c r="B1242">
        <v>195.86</v>
      </c>
      <c r="C1242" t="str">
        <v>U1588A-35-CC</v>
      </c>
      <c r="D1242" s="31">
        <v>275.8</v>
      </c>
      <c r="E1242" s="29">
        <v>8</v>
      </c>
      <c r="F1242" s="29">
        <v>15</v>
      </c>
      <c r="G1242" s="24">
        <v>275.88</v>
      </c>
      <c r="H1242" s="24">
        <v>275.95</v>
      </c>
      <c r="I1242" s="24">
        <v>275.88</v>
      </c>
      <c r="J1242" s="24">
        <v>275.95</v>
      </c>
      <c r="K1242" s="18">
        <v>0</v>
      </c>
      <c r="L1242" s="18">
        <v>0</v>
      </c>
      <c r="T1242" t="str">
        <v>U1588A-35</v>
      </c>
      <c r="U1242" s="24">
        <v>0.89719626168224298</v>
      </c>
      <c r="V1242" s="24">
        <v>0.90090090090090091</v>
      </c>
      <c r="W1242" s="29">
        <v>270.60000000000002</v>
      </c>
      <c r="X1242" s="24">
        <v>5.2799999999999727</v>
      </c>
      <c r="Y1242" s="24">
        <v>5.3499999999999659</v>
      </c>
      <c r="Z1242" s="24">
        <v>275.33719626168227</v>
      </c>
      <c r="AA1242" s="24">
        <v>275.39999999999998</v>
      </c>
      <c r="AB1242" s="24">
        <v>275.35675675675674</v>
      </c>
      <c r="AC1242" s="24">
        <v>275.41981981981979</v>
      </c>
      <c r="AF1242" s="24">
        <v>12.925000000000001</v>
      </c>
      <c r="AG1242" s="24">
        <v>288.26219626168228</v>
      </c>
      <c r="AH1242" s="24">
        <v>288.32499999999999</v>
      </c>
      <c r="AI1242" s="24">
        <v>288.28175675675675</v>
      </c>
      <c r="AJ1242" s="24">
        <v>288.3448198198198</v>
      </c>
      <c r="AK1242" s="38">
        <v>-1.9560495074472328</v>
      </c>
      <c r="AL1242" s="38">
        <v>-1.9819819819815621</v>
      </c>
    </row>
    <row r="1243" spans="1:38" x14ac:dyDescent="0.15">
      <c r="A1243" t="str">
        <v>U1588D-33-1</v>
      </c>
      <c r="B1243">
        <v>193.5</v>
      </c>
      <c r="C1243" t="str">
        <v>U1588A-35-CC</v>
      </c>
      <c r="D1243" s="31">
        <v>275.8</v>
      </c>
      <c r="E1243" s="29">
        <v>8</v>
      </c>
      <c r="F1243" s="29">
        <v>15</v>
      </c>
      <c r="G1243" s="24">
        <v>275.88</v>
      </c>
      <c r="H1243" s="24">
        <v>275.95</v>
      </c>
      <c r="I1243" s="24">
        <v>275.88</v>
      </c>
      <c r="J1243" s="24">
        <v>275.95</v>
      </c>
      <c r="K1243" s="18">
        <v>0</v>
      </c>
      <c r="L1243" s="18">
        <v>0</v>
      </c>
      <c r="T1243" t="str">
        <v>U1588A-35</v>
      </c>
      <c r="U1243" s="24">
        <v>0.89719626168224298</v>
      </c>
      <c r="V1243" s="24">
        <v>0.90090090090090091</v>
      </c>
      <c r="W1243" s="29">
        <v>270.60000000000002</v>
      </c>
      <c r="X1243" s="24">
        <v>5.2799999999999727</v>
      </c>
      <c r="Y1243" s="24">
        <v>5.3499999999999659</v>
      </c>
      <c r="Z1243" s="24">
        <v>275.33719626168227</v>
      </c>
      <c r="AA1243" s="24">
        <v>275.39999999999998</v>
      </c>
      <c r="AB1243" s="24">
        <v>275.35675675675674</v>
      </c>
      <c r="AC1243" s="24">
        <v>275.41981981981979</v>
      </c>
      <c r="AF1243" s="24">
        <v>12.925000000000001</v>
      </c>
      <c r="AG1243" s="24">
        <v>288.26219626168228</v>
      </c>
      <c r="AH1243" s="24">
        <v>288.32499999999999</v>
      </c>
      <c r="AI1243" s="24">
        <v>288.28175675675675</v>
      </c>
      <c r="AJ1243" s="24">
        <v>288.3448198198198</v>
      </c>
      <c r="AK1243" s="38">
        <v>-1.9560495074472328</v>
      </c>
      <c r="AL1243" s="38">
        <v>-1.9819819819815621</v>
      </c>
    </row>
    <row r="1244" spans="1:38" x14ac:dyDescent="0.15">
      <c r="A1244" t="str">
        <v>U1588D-33-2</v>
      </c>
      <c r="B1244">
        <v>194.99</v>
      </c>
      <c r="C1244" t="str">
        <v>U1588A-35-CC</v>
      </c>
      <c r="D1244" s="31">
        <v>275.8</v>
      </c>
      <c r="E1244" s="29">
        <v>8</v>
      </c>
      <c r="F1244" s="29">
        <v>15</v>
      </c>
      <c r="G1244" s="24">
        <v>275.88</v>
      </c>
      <c r="H1244" s="24">
        <v>275.95</v>
      </c>
      <c r="I1244" s="24">
        <v>275.88</v>
      </c>
      <c r="J1244" s="24">
        <v>275.95</v>
      </c>
      <c r="K1244" s="18">
        <v>0</v>
      </c>
      <c r="L1244" s="18">
        <v>0</v>
      </c>
      <c r="T1244" t="str">
        <v>U1588A-35</v>
      </c>
      <c r="U1244" s="24">
        <v>0.89719626168224298</v>
      </c>
      <c r="V1244" s="24">
        <v>0.90090090090090091</v>
      </c>
      <c r="W1244" s="29">
        <v>270.60000000000002</v>
      </c>
      <c r="X1244" s="24">
        <v>5.2799999999999727</v>
      </c>
      <c r="Y1244" s="24">
        <v>5.3499999999999659</v>
      </c>
      <c r="Z1244" s="24">
        <v>275.33719626168227</v>
      </c>
      <c r="AA1244" s="24">
        <v>275.39999999999998</v>
      </c>
      <c r="AB1244" s="24">
        <v>275.35675675675674</v>
      </c>
      <c r="AC1244" s="24">
        <v>275.41981981981979</v>
      </c>
      <c r="AF1244" s="24">
        <v>12.925000000000001</v>
      </c>
      <c r="AG1244" s="24">
        <v>288.26219626168228</v>
      </c>
      <c r="AH1244" s="24">
        <v>288.32499999999999</v>
      </c>
      <c r="AI1244" s="24">
        <v>288.28175675675675</v>
      </c>
      <c r="AJ1244" s="24">
        <v>288.3448198198198</v>
      </c>
      <c r="AK1244" s="38">
        <v>-1.9560495074472328</v>
      </c>
      <c r="AL1244" s="38">
        <v>-1.9819819819815621</v>
      </c>
    </row>
    <row r="1245" spans="1:38" x14ac:dyDescent="0.15">
      <c r="A1245" t="str">
        <v>U1588D-33-3</v>
      </c>
      <c r="B1245">
        <v>196.48</v>
      </c>
      <c r="C1245" t="str">
        <v>U1588A-35-CC</v>
      </c>
      <c r="D1245" s="31">
        <v>275.8</v>
      </c>
      <c r="E1245" s="29">
        <v>8</v>
      </c>
      <c r="F1245" s="29">
        <v>15</v>
      </c>
      <c r="G1245" s="24">
        <v>275.88</v>
      </c>
      <c r="H1245" s="24">
        <v>275.95</v>
      </c>
      <c r="I1245" s="24">
        <v>275.88</v>
      </c>
      <c r="J1245" s="24">
        <v>275.95</v>
      </c>
      <c r="K1245" s="18">
        <v>0</v>
      </c>
      <c r="L1245" s="18">
        <v>0</v>
      </c>
      <c r="T1245" t="str">
        <v>U1588A-35</v>
      </c>
      <c r="U1245" s="24">
        <v>0.89719626168224298</v>
      </c>
      <c r="V1245" s="24">
        <v>0.90090090090090091</v>
      </c>
      <c r="W1245" s="29">
        <v>270.60000000000002</v>
      </c>
      <c r="X1245" s="24">
        <v>5.2799999999999727</v>
      </c>
      <c r="Y1245" s="24">
        <v>5.3499999999999659</v>
      </c>
      <c r="Z1245" s="24">
        <v>275.33719626168227</v>
      </c>
      <c r="AA1245" s="24">
        <v>275.39999999999998</v>
      </c>
      <c r="AB1245" s="24">
        <v>275.35675675675674</v>
      </c>
      <c r="AC1245" s="24">
        <v>275.41981981981979</v>
      </c>
      <c r="AF1245" s="24">
        <v>12.925000000000001</v>
      </c>
      <c r="AG1245" s="24">
        <v>288.26219626168228</v>
      </c>
      <c r="AH1245" s="24">
        <v>288.32499999999999</v>
      </c>
      <c r="AI1245" s="24">
        <v>288.28175675675675</v>
      </c>
      <c r="AJ1245" s="24">
        <v>288.3448198198198</v>
      </c>
      <c r="AK1245" s="38">
        <v>-1.9560495074472328</v>
      </c>
      <c r="AL1245" s="38">
        <v>-1.9819819819815621</v>
      </c>
    </row>
    <row r="1246" spans="1:38" x14ac:dyDescent="0.15">
      <c r="A1246" t="str">
        <v>U1588D-33-4</v>
      </c>
      <c r="B1246">
        <v>197.98</v>
      </c>
      <c r="C1246" t="str">
        <v>U1588A-35-CC</v>
      </c>
      <c r="D1246" s="31">
        <v>275.8</v>
      </c>
      <c r="E1246" s="29">
        <v>8</v>
      </c>
      <c r="F1246" s="29">
        <v>15</v>
      </c>
      <c r="G1246" s="24">
        <v>275.88</v>
      </c>
      <c r="H1246" s="24">
        <v>275.95</v>
      </c>
      <c r="I1246" s="24">
        <v>275.88</v>
      </c>
      <c r="J1246" s="24">
        <v>275.95</v>
      </c>
      <c r="K1246" s="18">
        <v>0</v>
      </c>
      <c r="L1246" s="18">
        <v>0</v>
      </c>
      <c r="T1246" t="str">
        <v>U1588A-35</v>
      </c>
      <c r="U1246" s="24">
        <v>0.89719626168224298</v>
      </c>
      <c r="V1246" s="24">
        <v>0.90090090090090091</v>
      </c>
      <c r="W1246" s="29">
        <v>270.60000000000002</v>
      </c>
      <c r="X1246" s="24">
        <v>5.2799999999999727</v>
      </c>
      <c r="Y1246" s="24">
        <v>5.3499999999999659</v>
      </c>
      <c r="Z1246" s="24">
        <v>275.33719626168227</v>
      </c>
      <c r="AA1246" s="24">
        <v>275.39999999999998</v>
      </c>
      <c r="AB1246" s="24">
        <v>275.35675675675674</v>
      </c>
      <c r="AC1246" s="24">
        <v>275.41981981981979</v>
      </c>
      <c r="AF1246" s="24">
        <v>12.925000000000001</v>
      </c>
      <c r="AG1246" s="24">
        <v>288.26219626168228</v>
      </c>
      <c r="AH1246" s="24">
        <v>288.32499999999999</v>
      </c>
      <c r="AI1246" s="24">
        <v>288.28175675675675</v>
      </c>
      <c r="AJ1246" s="24">
        <v>288.3448198198198</v>
      </c>
      <c r="AK1246" s="38">
        <v>-1.9560495074472328</v>
      </c>
      <c r="AL1246" s="38">
        <v>-1.9819819819815621</v>
      </c>
    </row>
    <row r="1247" spans="1:38" x14ac:dyDescent="0.15">
      <c r="A1247" t="str">
        <v>U1588D-33-5</v>
      </c>
      <c r="B1247">
        <v>199.48</v>
      </c>
      <c r="C1247" t="str">
        <v>U1588A-35-CC</v>
      </c>
      <c r="D1247" s="31">
        <v>275.8</v>
      </c>
      <c r="E1247" s="29">
        <v>8</v>
      </c>
      <c r="F1247" s="29">
        <v>15</v>
      </c>
      <c r="G1247" s="24">
        <v>275.88</v>
      </c>
      <c r="H1247" s="24">
        <v>275.95</v>
      </c>
      <c r="I1247" s="24">
        <v>275.88</v>
      </c>
      <c r="J1247" s="24">
        <v>275.95</v>
      </c>
      <c r="K1247" s="18">
        <v>0</v>
      </c>
      <c r="L1247" s="18">
        <v>0</v>
      </c>
      <c r="T1247" t="str">
        <v>U1588A-35</v>
      </c>
      <c r="U1247" s="24">
        <v>0.89719626168224298</v>
      </c>
      <c r="V1247" s="24">
        <v>0.90090090090090091</v>
      </c>
      <c r="W1247" s="29">
        <v>270.60000000000002</v>
      </c>
      <c r="X1247" s="24">
        <v>5.2799999999999727</v>
      </c>
      <c r="Y1247" s="24">
        <v>5.3499999999999659</v>
      </c>
      <c r="Z1247" s="24">
        <v>275.33719626168227</v>
      </c>
      <c r="AA1247" s="24">
        <v>275.39999999999998</v>
      </c>
      <c r="AB1247" s="24">
        <v>275.35675675675674</v>
      </c>
      <c r="AC1247" s="24">
        <v>275.41981981981979</v>
      </c>
      <c r="AF1247" s="24">
        <v>12.925000000000001</v>
      </c>
      <c r="AG1247" s="24">
        <v>288.26219626168228</v>
      </c>
      <c r="AH1247" s="24">
        <v>288.32499999999999</v>
      </c>
      <c r="AI1247" s="24">
        <v>288.28175675675675</v>
      </c>
      <c r="AJ1247" s="24">
        <v>288.3448198198198</v>
      </c>
      <c r="AK1247" s="38">
        <v>-1.9560495074472328</v>
      </c>
      <c r="AL1247" s="38">
        <v>-1.9819819819815621</v>
      </c>
    </row>
    <row r="1248" spans="1:38" x14ac:dyDescent="0.15">
      <c r="A1248" t="str">
        <v>U1588D-33-CC</v>
      </c>
      <c r="B1248">
        <v>200.44</v>
      </c>
      <c r="C1248" t="str">
        <v>U1588A-35-CC</v>
      </c>
      <c r="D1248" s="31">
        <v>275.8</v>
      </c>
      <c r="E1248" s="29">
        <v>8</v>
      </c>
      <c r="F1248" s="29">
        <v>15</v>
      </c>
      <c r="G1248" s="24">
        <v>275.88</v>
      </c>
      <c r="H1248" s="24">
        <v>275.95</v>
      </c>
      <c r="I1248" s="24">
        <v>275.88</v>
      </c>
      <c r="J1248" s="24">
        <v>275.95</v>
      </c>
      <c r="K1248" s="18">
        <v>0</v>
      </c>
      <c r="L1248" s="18">
        <v>0</v>
      </c>
      <c r="T1248" t="str">
        <v>U1588A-35</v>
      </c>
      <c r="U1248" s="24">
        <v>0.89719626168224298</v>
      </c>
      <c r="V1248" s="24">
        <v>0.90090090090090091</v>
      </c>
      <c r="W1248" s="29">
        <v>270.60000000000002</v>
      </c>
      <c r="X1248" s="24">
        <v>5.2799999999999727</v>
      </c>
      <c r="Y1248" s="24">
        <v>5.3499999999999659</v>
      </c>
      <c r="Z1248" s="24">
        <v>275.33719626168227</v>
      </c>
      <c r="AA1248" s="24">
        <v>275.39999999999998</v>
      </c>
      <c r="AB1248" s="24">
        <v>275.35675675675674</v>
      </c>
      <c r="AC1248" s="24">
        <v>275.41981981981979</v>
      </c>
      <c r="AF1248" s="24">
        <v>12.925000000000001</v>
      </c>
      <c r="AG1248" s="24">
        <v>288.26219626168228</v>
      </c>
      <c r="AH1248" s="24">
        <v>288.32499999999999</v>
      </c>
      <c r="AI1248" s="24">
        <v>288.28175675675675</v>
      </c>
      <c r="AJ1248" s="24">
        <v>288.3448198198198</v>
      </c>
      <c r="AK1248" s="38">
        <v>-1.9560495074472328</v>
      </c>
      <c r="AL1248" s="38">
        <v>-1.9819819819815621</v>
      </c>
    </row>
    <row r="1249" spans="1:38" x14ac:dyDescent="0.15">
      <c r="A1249" t="str">
        <v>U1588D-34-1</v>
      </c>
      <c r="B1249">
        <v>198.4</v>
      </c>
      <c r="C1249" t="str">
        <v>U1588A-35-CC</v>
      </c>
      <c r="D1249" s="31">
        <v>275.8</v>
      </c>
      <c r="E1249" s="29">
        <v>8</v>
      </c>
      <c r="F1249" s="29">
        <v>15</v>
      </c>
      <c r="G1249" s="24">
        <v>275.88</v>
      </c>
      <c r="H1249" s="24">
        <v>275.95</v>
      </c>
      <c r="I1249" s="24">
        <v>275.88</v>
      </c>
      <c r="J1249" s="24">
        <v>275.95</v>
      </c>
      <c r="K1249" s="18">
        <v>0</v>
      </c>
      <c r="L1249" s="18">
        <v>0</v>
      </c>
      <c r="T1249" t="str">
        <v>U1588A-35</v>
      </c>
      <c r="U1249" s="24">
        <v>0.89719626168224298</v>
      </c>
      <c r="V1249" s="24">
        <v>0.90090090090090091</v>
      </c>
      <c r="W1249" s="29">
        <v>270.60000000000002</v>
      </c>
      <c r="X1249" s="24">
        <v>5.2799999999999727</v>
      </c>
      <c r="Y1249" s="24">
        <v>5.3499999999999659</v>
      </c>
      <c r="Z1249" s="24">
        <v>275.33719626168227</v>
      </c>
      <c r="AA1249" s="24">
        <v>275.39999999999998</v>
      </c>
      <c r="AB1249" s="24">
        <v>275.35675675675674</v>
      </c>
      <c r="AC1249" s="24">
        <v>275.41981981981979</v>
      </c>
      <c r="AF1249" s="24">
        <v>12.925000000000001</v>
      </c>
      <c r="AG1249" s="24">
        <v>288.26219626168228</v>
      </c>
      <c r="AH1249" s="24">
        <v>288.32499999999999</v>
      </c>
      <c r="AI1249" s="24">
        <v>288.28175675675675</v>
      </c>
      <c r="AJ1249" s="24">
        <v>288.3448198198198</v>
      </c>
      <c r="AK1249" s="38">
        <v>-1.9560495074472328</v>
      </c>
      <c r="AL1249" s="38">
        <v>-1.9819819819815621</v>
      </c>
    </row>
    <row r="1250" spans="1:38" x14ac:dyDescent="0.15">
      <c r="A1250" t="str">
        <v>U1588D-34-2</v>
      </c>
      <c r="B1250">
        <v>199.88</v>
      </c>
      <c r="C1250" t="str">
        <v>U1588A-35-CC</v>
      </c>
      <c r="D1250" s="31">
        <v>275.8</v>
      </c>
      <c r="E1250" s="29">
        <v>8</v>
      </c>
      <c r="F1250" s="29">
        <v>15</v>
      </c>
      <c r="G1250" s="24">
        <v>275.88</v>
      </c>
      <c r="H1250" s="24">
        <v>275.95</v>
      </c>
      <c r="I1250" s="24">
        <v>275.88</v>
      </c>
      <c r="J1250" s="24">
        <v>275.95</v>
      </c>
      <c r="K1250" s="18">
        <v>0</v>
      </c>
      <c r="L1250" s="18">
        <v>0</v>
      </c>
      <c r="T1250" t="str">
        <v>U1588A-35</v>
      </c>
      <c r="U1250" s="24">
        <v>0.89719626168224298</v>
      </c>
      <c r="V1250" s="24">
        <v>0.90090090090090091</v>
      </c>
      <c r="W1250" s="29">
        <v>270.60000000000002</v>
      </c>
      <c r="X1250" s="24">
        <v>5.2799999999999727</v>
      </c>
      <c r="Y1250" s="24">
        <v>5.3499999999999659</v>
      </c>
      <c r="Z1250" s="24">
        <v>275.33719626168227</v>
      </c>
      <c r="AA1250" s="24">
        <v>275.39999999999998</v>
      </c>
      <c r="AB1250" s="24">
        <v>275.35675675675674</v>
      </c>
      <c r="AC1250" s="24">
        <v>275.41981981981979</v>
      </c>
      <c r="AF1250" s="24">
        <v>12.925000000000001</v>
      </c>
      <c r="AG1250" s="24">
        <v>288.26219626168228</v>
      </c>
      <c r="AH1250" s="24">
        <v>288.32499999999999</v>
      </c>
      <c r="AI1250" s="24">
        <v>288.28175675675675</v>
      </c>
      <c r="AJ1250" s="24">
        <v>288.3448198198198</v>
      </c>
      <c r="AK1250" s="38">
        <v>-1.9560495074472328</v>
      </c>
      <c r="AL1250" s="38">
        <v>-1.9819819819815621</v>
      </c>
    </row>
    <row r="1251" spans="1:38" x14ac:dyDescent="0.15">
      <c r="A1251" t="str">
        <v>U1588D-34-3</v>
      </c>
      <c r="B1251">
        <v>201.38</v>
      </c>
      <c r="C1251" t="str">
        <v>U1588A-35-CC</v>
      </c>
      <c r="D1251" s="31">
        <v>275.8</v>
      </c>
      <c r="E1251" s="29">
        <v>8</v>
      </c>
      <c r="F1251" s="29">
        <v>15</v>
      </c>
      <c r="G1251" s="24">
        <v>275.88</v>
      </c>
      <c r="H1251" s="24">
        <v>275.95</v>
      </c>
      <c r="I1251" s="24">
        <v>275.88</v>
      </c>
      <c r="J1251" s="24">
        <v>275.95</v>
      </c>
      <c r="K1251" s="18">
        <v>0</v>
      </c>
      <c r="L1251" s="18">
        <v>0</v>
      </c>
      <c r="T1251" t="str">
        <v>U1588A-35</v>
      </c>
      <c r="U1251" s="24">
        <v>0.89719626168224298</v>
      </c>
      <c r="V1251" s="24">
        <v>0.90090090090090091</v>
      </c>
      <c r="W1251" s="29">
        <v>270.60000000000002</v>
      </c>
      <c r="X1251" s="24">
        <v>5.2799999999999727</v>
      </c>
      <c r="Y1251" s="24">
        <v>5.3499999999999659</v>
      </c>
      <c r="Z1251" s="24">
        <v>275.33719626168227</v>
      </c>
      <c r="AA1251" s="24">
        <v>275.39999999999998</v>
      </c>
      <c r="AB1251" s="24">
        <v>275.35675675675674</v>
      </c>
      <c r="AC1251" s="24">
        <v>275.41981981981979</v>
      </c>
      <c r="AF1251" s="24">
        <v>12.925000000000001</v>
      </c>
      <c r="AG1251" s="24">
        <v>288.26219626168228</v>
      </c>
      <c r="AH1251" s="24">
        <v>288.32499999999999</v>
      </c>
      <c r="AI1251" s="24">
        <v>288.28175675675675</v>
      </c>
      <c r="AJ1251" s="24">
        <v>288.3448198198198</v>
      </c>
      <c r="AK1251" s="38">
        <v>-1.9560495074472328</v>
      </c>
      <c r="AL1251" s="38">
        <v>-1.9819819819815621</v>
      </c>
    </row>
    <row r="1252" spans="1:38" x14ac:dyDescent="0.15">
      <c r="A1252" t="str">
        <v>U1588D-34-4</v>
      </c>
      <c r="B1252">
        <v>202.88</v>
      </c>
      <c r="C1252" t="str">
        <v>U1588A-36-1</v>
      </c>
      <c r="D1252" s="31">
        <v>275.39999999999998</v>
      </c>
      <c r="E1252" s="29">
        <v>75</v>
      </c>
      <c r="F1252" s="29">
        <v>75</v>
      </c>
      <c r="G1252" s="24">
        <v>276.14999999999998</v>
      </c>
      <c r="H1252" s="24">
        <v>276.14999999999998</v>
      </c>
      <c r="I1252" s="24">
        <v>276.14999999999998</v>
      </c>
      <c r="J1252" s="24">
        <v>276.14999999999998</v>
      </c>
      <c r="K1252" s="18">
        <v>0</v>
      </c>
      <c r="L1252" s="18">
        <v>0</v>
      </c>
      <c r="T1252" t="str">
        <v>U1588A-36</v>
      </c>
      <c r="U1252" s="24">
        <v>0.76323987538940818</v>
      </c>
      <c r="V1252" s="24">
        <v>0.76335877862595425</v>
      </c>
      <c r="W1252" s="29">
        <v>275.39999999999998</v>
      </c>
      <c r="X1252" s="24">
        <v>0.75</v>
      </c>
      <c r="Y1252" s="24">
        <v>0.75</v>
      </c>
      <c r="Z1252" s="24">
        <v>275.97242990654206</v>
      </c>
      <c r="AA1252" s="24">
        <v>275.97242990654206</v>
      </c>
      <c r="AB1252" s="24">
        <v>275.97251908396942</v>
      </c>
      <c r="AC1252" s="24">
        <v>275.97251908396942</v>
      </c>
      <c r="AF1252" s="24">
        <v>13.051</v>
      </c>
      <c r="AG1252" s="24">
        <v>289.02342990654205</v>
      </c>
      <c r="AH1252" s="24">
        <v>289.02342990654205</v>
      </c>
      <c r="AI1252" s="24">
        <v>289.0235190839694</v>
      </c>
      <c r="AJ1252" s="24">
        <v>289.0235190839694</v>
      </c>
      <c r="AK1252" s="38">
        <v>-8.9177427355480177E-3</v>
      </c>
      <c r="AL1252" s="38">
        <v>-8.9177427355480177E-3</v>
      </c>
    </row>
    <row r="1253" spans="1:38" x14ac:dyDescent="0.15">
      <c r="A1253" t="str">
        <v>U1588D-34-5</v>
      </c>
      <c r="B1253">
        <v>204.37</v>
      </c>
      <c r="C1253" t="str">
        <v>U1588A-36-2</v>
      </c>
      <c r="D1253" s="31">
        <v>276.83999999999997</v>
      </c>
      <c r="E1253" s="29">
        <v>75</v>
      </c>
      <c r="F1253" s="29">
        <v>75</v>
      </c>
      <c r="G1253" s="24">
        <v>277.58999999999997</v>
      </c>
      <c r="H1253" s="24">
        <v>277.58999999999997</v>
      </c>
      <c r="I1253" s="24">
        <v>277.58999999999997</v>
      </c>
      <c r="J1253" s="24">
        <v>277.58999999999997</v>
      </c>
      <c r="K1253" s="18">
        <v>0</v>
      </c>
      <c r="L1253" s="18">
        <v>0</v>
      </c>
      <c r="T1253" t="str">
        <v>U1588A-36</v>
      </c>
      <c r="U1253" s="24">
        <v>0.76323987538940818</v>
      </c>
      <c r="V1253" s="24">
        <v>0.76335877862595425</v>
      </c>
      <c r="W1253" s="29">
        <v>275.39999999999998</v>
      </c>
      <c r="X1253" s="24">
        <v>2.1899999999999977</v>
      </c>
      <c r="Y1253" s="24">
        <v>2.1899999999999977</v>
      </c>
      <c r="Z1253" s="24">
        <v>277.07149532710275</v>
      </c>
      <c r="AA1253" s="24">
        <v>277.07149532710275</v>
      </c>
      <c r="AB1253" s="24">
        <v>277.07175572519083</v>
      </c>
      <c r="AC1253" s="24">
        <v>277.07175572519083</v>
      </c>
      <c r="AF1253" s="24">
        <v>13.051</v>
      </c>
      <c r="AG1253" s="24">
        <v>290.12249532710274</v>
      </c>
      <c r="AH1253" s="24">
        <v>290.12249532710274</v>
      </c>
      <c r="AI1253" s="24">
        <v>290.12275572519081</v>
      </c>
      <c r="AJ1253" s="24">
        <v>290.12275572519081</v>
      </c>
      <c r="AK1253" s="38">
        <v>-2.6039808807354348E-2</v>
      </c>
      <c r="AL1253" s="38">
        <v>-2.6039808807354348E-2</v>
      </c>
    </row>
    <row r="1254" spans="1:38" x14ac:dyDescent="0.15">
      <c r="A1254" t="str">
        <v>U1588D-34-CC</v>
      </c>
      <c r="B1254">
        <v>205.42</v>
      </c>
      <c r="C1254" t="str">
        <v>U1588A-36-3</v>
      </c>
      <c r="D1254" s="31">
        <v>278.33999999999997</v>
      </c>
      <c r="E1254" s="29">
        <v>19</v>
      </c>
      <c r="F1254" s="29">
        <v>20</v>
      </c>
      <c r="G1254" s="24">
        <v>278.52999999999997</v>
      </c>
      <c r="H1254" s="24">
        <v>278.53999999999996</v>
      </c>
      <c r="I1254" s="24">
        <v>278.52999999999997</v>
      </c>
      <c r="J1254" s="24">
        <v>278.54000000000002</v>
      </c>
      <c r="K1254" s="18">
        <v>0</v>
      </c>
      <c r="L1254" s="18">
        <v>5.6843418860808015E-14</v>
      </c>
      <c r="T1254" t="str">
        <v>U1588A-36</v>
      </c>
      <c r="U1254" s="24">
        <v>0.76323987538940818</v>
      </c>
      <c r="V1254" s="24">
        <v>0.76335877862595425</v>
      </c>
      <c r="W1254" s="29">
        <v>275.39999999999998</v>
      </c>
      <c r="X1254" s="24">
        <v>3.1299999999999955</v>
      </c>
      <c r="Y1254" s="24">
        <v>3.1400000000000432</v>
      </c>
      <c r="Z1254" s="24">
        <v>277.78894080996884</v>
      </c>
      <c r="AA1254" s="24">
        <v>277.79657320872275</v>
      </c>
      <c r="AB1254" s="24">
        <v>277.7893129770992</v>
      </c>
      <c r="AC1254" s="24">
        <v>277.7969465648855</v>
      </c>
      <c r="AF1254" s="24">
        <v>13.051</v>
      </c>
      <c r="AG1254" s="24">
        <v>290.83994080996882</v>
      </c>
      <c r="AH1254" s="24">
        <v>290.84757320872274</v>
      </c>
      <c r="AI1254" s="24">
        <v>290.84031297709919</v>
      </c>
      <c r="AJ1254" s="24">
        <v>290.84794656488549</v>
      </c>
      <c r="AK1254" s="38">
        <v>-3.7216713036514193E-2</v>
      </c>
      <c r="AL1254" s="38">
        <v>-3.7335616275413486E-2</v>
      </c>
    </row>
    <row r="1255" spans="1:38" x14ac:dyDescent="0.15">
      <c r="A1255" t="str">
        <v>U1588D-35-1</v>
      </c>
      <c r="B1255">
        <v>203.2</v>
      </c>
      <c r="C1255" t="str">
        <v>U1588A-36-3</v>
      </c>
      <c r="D1255" s="31">
        <v>278.33999999999997</v>
      </c>
      <c r="E1255" s="29">
        <v>19</v>
      </c>
      <c r="F1255" s="29">
        <v>20</v>
      </c>
      <c r="G1255" s="24">
        <v>278.52999999999997</v>
      </c>
      <c r="H1255" s="24">
        <v>278.53999999999996</v>
      </c>
      <c r="I1255" s="24">
        <v>278.52999999999997</v>
      </c>
      <c r="J1255" s="24">
        <v>278.54000000000002</v>
      </c>
      <c r="K1255" s="18">
        <v>0</v>
      </c>
      <c r="L1255" s="18">
        <v>5.6843418860808015E-14</v>
      </c>
      <c r="T1255" t="str">
        <v>U1588A-36</v>
      </c>
      <c r="U1255" s="24">
        <v>0.76323987538940818</v>
      </c>
      <c r="V1255" s="24">
        <v>0.76335877862595425</v>
      </c>
      <c r="W1255" s="29">
        <v>275.39999999999998</v>
      </c>
      <c r="X1255" s="24">
        <v>3.1299999999999955</v>
      </c>
      <c r="Y1255" s="24">
        <v>3.1400000000000432</v>
      </c>
      <c r="Z1255" s="24">
        <v>277.78894080996884</v>
      </c>
      <c r="AA1255" s="24">
        <v>277.79657320872275</v>
      </c>
      <c r="AB1255" s="24">
        <v>277.7893129770992</v>
      </c>
      <c r="AC1255" s="24">
        <v>277.7969465648855</v>
      </c>
      <c r="AF1255" s="24">
        <v>13.051</v>
      </c>
      <c r="AG1255" s="24">
        <v>290.83994080996882</v>
      </c>
      <c r="AH1255" s="24">
        <v>290.84757320872274</v>
      </c>
      <c r="AI1255" s="24">
        <v>290.84031297709919</v>
      </c>
      <c r="AJ1255" s="24">
        <v>290.84794656488549</v>
      </c>
      <c r="AK1255" s="38">
        <v>-3.7216713036514193E-2</v>
      </c>
      <c r="AL1255" s="38">
        <v>-3.7335616275413486E-2</v>
      </c>
    </row>
    <row r="1256" spans="1:38" x14ac:dyDescent="0.15">
      <c r="A1256" t="str">
        <v>U1588D-35-2</v>
      </c>
      <c r="B1256">
        <v>204.69</v>
      </c>
      <c r="C1256" t="str">
        <v>U1588A-36-3</v>
      </c>
      <c r="D1256" s="31">
        <v>278.33999999999997</v>
      </c>
      <c r="E1256" s="29">
        <v>19</v>
      </c>
      <c r="F1256" s="29">
        <v>19</v>
      </c>
      <c r="G1256" s="24">
        <v>278.52999999999997</v>
      </c>
      <c r="H1256" s="24">
        <v>278.52999999999997</v>
      </c>
      <c r="I1256" s="24">
        <v>278.52999999999997</v>
      </c>
      <c r="J1256" s="24">
        <v>278.52999999999997</v>
      </c>
      <c r="K1256" s="18">
        <v>0</v>
      </c>
      <c r="L1256" s="18">
        <v>0</v>
      </c>
      <c r="T1256" t="str">
        <v>U1588A-36</v>
      </c>
      <c r="U1256" s="24">
        <v>0.76323987538940818</v>
      </c>
      <c r="V1256" s="24">
        <v>0.76335877862595425</v>
      </c>
      <c r="W1256" s="29">
        <v>275.39999999999998</v>
      </c>
      <c r="X1256" s="24">
        <v>3.1299999999999955</v>
      </c>
      <c r="Y1256" s="24">
        <v>3.1299999999999955</v>
      </c>
      <c r="Z1256" s="24">
        <v>277.78894080996884</v>
      </c>
      <c r="AA1256" s="24">
        <v>277.78894080996884</v>
      </c>
      <c r="AB1256" s="24">
        <v>277.7893129770992</v>
      </c>
      <c r="AC1256" s="24">
        <v>277.7893129770992</v>
      </c>
      <c r="AF1256" s="24">
        <v>13.051</v>
      </c>
      <c r="AG1256" s="24">
        <v>290.83994080996882</v>
      </c>
      <c r="AH1256" s="24">
        <v>290.83994080996882</v>
      </c>
      <c r="AI1256" s="24">
        <v>290.84031297709919</v>
      </c>
      <c r="AJ1256" s="24">
        <v>290.84031297709919</v>
      </c>
      <c r="AK1256" s="38">
        <v>-3.7216713036514193E-2</v>
      </c>
      <c r="AL1256" s="38">
        <v>-3.7216713036514193E-2</v>
      </c>
    </row>
    <row r="1257" spans="1:38" x14ac:dyDescent="0.15">
      <c r="A1257" t="str">
        <v>U1588D-35-3</v>
      </c>
      <c r="B1257">
        <v>206.19</v>
      </c>
      <c r="C1257" t="str">
        <v>U1588A-36-3</v>
      </c>
      <c r="D1257" s="31">
        <v>278.33999999999997</v>
      </c>
      <c r="E1257" s="29">
        <v>46</v>
      </c>
      <c r="F1257" s="29">
        <v>48</v>
      </c>
      <c r="G1257" s="24">
        <v>278.79999999999995</v>
      </c>
      <c r="H1257" s="24">
        <v>278.82</v>
      </c>
      <c r="I1257" s="24">
        <v>278.8</v>
      </c>
      <c r="J1257" s="24">
        <v>278.82</v>
      </c>
      <c r="K1257" s="18">
        <v>5.6843418860808015E-14</v>
      </c>
      <c r="L1257" s="18">
        <v>0</v>
      </c>
      <c r="T1257" t="str">
        <v>U1588A-36</v>
      </c>
      <c r="U1257" s="24">
        <v>0.76323987538940818</v>
      </c>
      <c r="V1257" s="24">
        <v>0.76335877862595425</v>
      </c>
      <c r="W1257" s="29">
        <v>275.39999999999998</v>
      </c>
      <c r="X1257" s="24">
        <v>3.4000000000000341</v>
      </c>
      <c r="Y1257" s="24">
        <v>3.4200000000000159</v>
      </c>
      <c r="Z1257" s="24">
        <v>277.99501557632396</v>
      </c>
      <c r="AA1257" s="24">
        <v>278.01028037383179</v>
      </c>
      <c r="AB1257" s="24">
        <v>277.99541984732826</v>
      </c>
      <c r="AC1257" s="24">
        <v>278.01068702290075</v>
      </c>
      <c r="AF1257" s="24">
        <v>13.051</v>
      </c>
      <c r="AG1257" s="24">
        <v>291.04601557632395</v>
      </c>
      <c r="AH1257" s="24">
        <v>291.06128037383178</v>
      </c>
      <c r="AI1257" s="24">
        <v>291.04641984732825</v>
      </c>
      <c r="AJ1257" s="24">
        <v>291.06168702290074</v>
      </c>
      <c r="AK1257" s="38">
        <v>-4.0427100429951679E-2</v>
      </c>
      <c r="AL1257" s="38">
        <v>-4.0664906896381581E-2</v>
      </c>
    </row>
    <row r="1258" spans="1:38" x14ac:dyDescent="0.15">
      <c r="A1258" t="str">
        <v>U1588D-35-4</v>
      </c>
      <c r="B1258">
        <v>207.69</v>
      </c>
      <c r="C1258" t="str">
        <v>U1588A-36-3</v>
      </c>
      <c r="D1258" s="31">
        <v>278.33999999999997</v>
      </c>
      <c r="E1258" s="29">
        <v>75</v>
      </c>
      <c r="F1258" s="29">
        <v>75</v>
      </c>
      <c r="G1258" s="24">
        <v>279.08999999999997</v>
      </c>
      <c r="H1258" s="24">
        <v>279.08999999999997</v>
      </c>
      <c r="I1258" s="24">
        <v>279.08999999999997</v>
      </c>
      <c r="J1258" s="24">
        <v>279.08999999999997</v>
      </c>
      <c r="K1258" s="18">
        <v>0</v>
      </c>
      <c r="L1258" s="18">
        <v>0</v>
      </c>
      <c r="T1258" t="str">
        <v>U1588A-36</v>
      </c>
      <c r="U1258" s="24">
        <v>0.76323987538940818</v>
      </c>
      <c r="V1258" s="24">
        <v>0.76335877862595425</v>
      </c>
      <c r="W1258" s="29">
        <v>275.39999999999998</v>
      </c>
      <c r="X1258" s="24">
        <v>3.6899999999999977</v>
      </c>
      <c r="Y1258" s="24">
        <v>3.6899999999999977</v>
      </c>
      <c r="Z1258" s="24">
        <v>278.21635514018692</v>
      </c>
      <c r="AA1258" s="24">
        <v>278.21635514018692</v>
      </c>
      <c r="AB1258" s="24">
        <v>278.21679389312976</v>
      </c>
      <c r="AC1258" s="24">
        <v>278.21679389312976</v>
      </c>
      <c r="AF1258" s="24">
        <v>13.051</v>
      </c>
      <c r="AG1258" s="24">
        <v>291.26735514018691</v>
      </c>
      <c r="AH1258" s="24">
        <v>291.26735514018691</v>
      </c>
      <c r="AI1258" s="24">
        <v>291.26779389312975</v>
      </c>
      <c r="AJ1258" s="24">
        <v>291.26779389312975</v>
      </c>
      <c r="AK1258" s="38">
        <v>-4.3875294284134725E-2</v>
      </c>
      <c r="AL1258" s="38">
        <v>-4.3875294284134725E-2</v>
      </c>
    </row>
    <row r="1259" spans="1:38" x14ac:dyDescent="0.15">
      <c r="A1259" t="str">
        <v>U1588D-35-5</v>
      </c>
      <c r="B1259">
        <v>209.1</v>
      </c>
      <c r="C1259" t="str">
        <v>U1588A-36-4</v>
      </c>
      <c r="D1259" s="31">
        <v>279.83999999999997</v>
      </c>
      <c r="E1259" s="29">
        <v>43</v>
      </c>
      <c r="F1259" s="29">
        <v>45</v>
      </c>
      <c r="G1259" s="24">
        <v>280.27</v>
      </c>
      <c r="H1259" s="24">
        <v>280.28999999999996</v>
      </c>
      <c r="I1259" s="24">
        <v>280.27</v>
      </c>
      <c r="J1259" s="24">
        <v>280.29000000000002</v>
      </c>
      <c r="K1259" s="18">
        <v>0</v>
      </c>
      <c r="L1259" s="18">
        <v>5.6843418860808015E-14</v>
      </c>
      <c r="T1259" t="str">
        <v>U1588A-36</v>
      </c>
      <c r="U1259" s="24">
        <v>0.76323987538940818</v>
      </c>
      <c r="V1259" s="24">
        <v>0.76335877862595425</v>
      </c>
      <c r="W1259" s="29">
        <v>275.39999999999998</v>
      </c>
      <c r="X1259" s="24">
        <v>4.8700000000000045</v>
      </c>
      <c r="Y1259" s="24">
        <v>4.8900000000000432</v>
      </c>
      <c r="Z1259" s="24">
        <v>279.11697819314639</v>
      </c>
      <c r="AA1259" s="24">
        <v>279.13224299065422</v>
      </c>
      <c r="AB1259" s="24">
        <v>279.11755725190835</v>
      </c>
      <c r="AC1259" s="24">
        <v>279.13282442748095</v>
      </c>
      <c r="AF1259" s="24">
        <v>13.051</v>
      </c>
      <c r="AG1259" s="24">
        <v>292.16797819314638</v>
      </c>
      <c r="AH1259" s="24">
        <v>292.18324299065421</v>
      </c>
      <c r="AI1259" s="24">
        <v>292.16855725190834</v>
      </c>
      <c r="AJ1259" s="24">
        <v>292.18382442748094</v>
      </c>
      <c r="AK1259" s="38">
        <v>-5.790587619571852E-2</v>
      </c>
      <c r="AL1259" s="38">
        <v>-5.8143682673517105E-2</v>
      </c>
    </row>
    <row r="1260" spans="1:38" x14ac:dyDescent="0.15">
      <c r="A1260" t="str">
        <v>U1588D-35-CC</v>
      </c>
      <c r="B1260">
        <v>209.61</v>
      </c>
      <c r="C1260" t="str">
        <v>U1588A-36-4</v>
      </c>
      <c r="D1260" s="31">
        <v>279.83999999999997</v>
      </c>
      <c r="E1260" s="29">
        <v>82</v>
      </c>
      <c r="F1260" s="29">
        <v>82</v>
      </c>
      <c r="G1260" s="24">
        <v>280.65999999999997</v>
      </c>
      <c r="H1260" s="24">
        <v>280.65999999999997</v>
      </c>
      <c r="I1260" s="24">
        <v>280.66000000000003</v>
      </c>
      <c r="J1260" s="24">
        <v>280.66000000000003</v>
      </c>
      <c r="K1260" s="18">
        <v>5.6843418860808015E-14</v>
      </c>
      <c r="L1260" s="18">
        <v>5.6843418860808015E-14</v>
      </c>
      <c r="T1260" t="str">
        <v>U1588A-36</v>
      </c>
      <c r="U1260" s="24">
        <v>0.76323987538940818</v>
      </c>
      <c r="V1260" s="24">
        <v>0.76335877862595425</v>
      </c>
      <c r="W1260" s="29">
        <v>275.39999999999998</v>
      </c>
      <c r="X1260" s="24">
        <v>5.2600000000000477</v>
      </c>
      <c r="Y1260" s="24">
        <v>5.2600000000000477</v>
      </c>
      <c r="Z1260" s="24">
        <v>279.41464174454831</v>
      </c>
      <c r="AA1260" s="24">
        <v>279.41464174454831</v>
      </c>
      <c r="AB1260" s="24">
        <v>279.41526717557252</v>
      </c>
      <c r="AC1260" s="24">
        <v>279.41526717557252</v>
      </c>
      <c r="AF1260" s="24">
        <v>13.051</v>
      </c>
      <c r="AG1260" s="24">
        <v>292.46564174454829</v>
      </c>
      <c r="AH1260" s="24">
        <v>292.46564174454829</v>
      </c>
      <c r="AI1260" s="24">
        <v>292.46626717557251</v>
      </c>
      <c r="AJ1260" s="24">
        <v>292.46626717557251</v>
      </c>
      <c r="AK1260" s="38">
        <v>-6.2543102421841468E-2</v>
      </c>
      <c r="AL1260" s="38">
        <v>-6.2543102421841468E-2</v>
      </c>
    </row>
    <row r="1261" spans="1:38" x14ac:dyDescent="0.15">
      <c r="A1261" t="str">
        <v>U1588D-36-1</v>
      </c>
      <c r="B1261">
        <v>208.1</v>
      </c>
      <c r="C1261" t="str">
        <v>U1588A-36-4</v>
      </c>
      <c r="D1261" s="31">
        <v>279.83999999999997</v>
      </c>
      <c r="E1261" s="29">
        <v>112</v>
      </c>
      <c r="F1261" s="29">
        <v>122</v>
      </c>
      <c r="G1261" s="24">
        <v>280.95999999999998</v>
      </c>
      <c r="H1261" s="24">
        <v>281.06</v>
      </c>
      <c r="I1261" s="24">
        <v>280.95999999999998</v>
      </c>
      <c r="J1261" s="24">
        <v>281.01</v>
      </c>
      <c r="K1261" s="18">
        <v>0</v>
      </c>
      <c r="L1261" s="18">
        <v>-5.0000000000011369E-2</v>
      </c>
      <c r="T1261" t="str">
        <v>U1588A-36</v>
      </c>
      <c r="U1261" s="24">
        <v>0.76323987538940818</v>
      </c>
      <c r="V1261" s="24">
        <v>0.76335877862595425</v>
      </c>
      <c r="W1261" s="29">
        <v>275.39999999999998</v>
      </c>
      <c r="X1261" s="24">
        <v>5.5600000000000023</v>
      </c>
      <c r="Y1261" s="24">
        <v>5.6100000000000136</v>
      </c>
      <c r="Z1261" s="24">
        <v>279.64361370716512</v>
      </c>
      <c r="AA1261" s="24">
        <v>279.68177570093457</v>
      </c>
      <c r="AB1261" s="24">
        <v>279.64427480916027</v>
      </c>
      <c r="AC1261" s="24">
        <v>279.6824427480916</v>
      </c>
      <c r="AF1261" s="24">
        <v>13.051</v>
      </c>
      <c r="AG1261" s="24">
        <v>292.6946137071651</v>
      </c>
      <c r="AH1261" s="24">
        <v>292.73277570093455</v>
      </c>
      <c r="AI1261" s="24">
        <v>292.69527480916025</v>
      </c>
      <c r="AJ1261" s="24">
        <v>292.73344274809159</v>
      </c>
      <c r="AK1261" s="38">
        <v>-6.6110199514923806E-2</v>
      </c>
      <c r="AL1261" s="38">
        <v>-6.6704715703735928E-2</v>
      </c>
    </row>
    <row r="1262" spans="1:38" x14ac:dyDescent="0.15">
      <c r="A1262" t="str">
        <v>U1588D-36-2</v>
      </c>
      <c r="B1262">
        <v>209.59</v>
      </c>
      <c r="C1262" t="str">
        <v>U1588A-36-4</v>
      </c>
      <c r="D1262" s="31">
        <v>279.83999999999997</v>
      </c>
      <c r="E1262" s="29">
        <v>112</v>
      </c>
      <c r="F1262" s="29">
        <v>122</v>
      </c>
      <c r="G1262" s="24">
        <v>280.95999999999998</v>
      </c>
      <c r="H1262" s="24">
        <v>281.06</v>
      </c>
      <c r="I1262" s="24">
        <v>280.95999999999998</v>
      </c>
      <c r="J1262" s="24">
        <v>281.01</v>
      </c>
      <c r="K1262" s="18">
        <v>0</v>
      </c>
      <c r="L1262" s="18">
        <v>-5.0000000000011369E-2</v>
      </c>
      <c r="T1262" t="str">
        <v>U1588A-36</v>
      </c>
      <c r="U1262" s="24">
        <v>0.76323987538940818</v>
      </c>
      <c r="V1262" s="24">
        <v>0.76335877862595425</v>
      </c>
      <c r="W1262" s="29">
        <v>275.39999999999998</v>
      </c>
      <c r="X1262" s="24">
        <v>5.5600000000000023</v>
      </c>
      <c r="Y1262" s="24">
        <v>5.6100000000000136</v>
      </c>
      <c r="Z1262" s="24">
        <v>279.64361370716512</v>
      </c>
      <c r="AA1262" s="24">
        <v>279.68177570093457</v>
      </c>
      <c r="AB1262" s="24">
        <v>279.64427480916027</v>
      </c>
      <c r="AC1262" s="24">
        <v>279.6824427480916</v>
      </c>
      <c r="AF1262" s="24">
        <v>13.051</v>
      </c>
      <c r="AG1262" s="24">
        <v>292.6946137071651</v>
      </c>
      <c r="AH1262" s="24">
        <v>292.73277570093455</v>
      </c>
      <c r="AI1262" s="24">
        <v>292.69527480916025</v>
      </c>
      <c r="AJ1262" s="24">
        <v>292.73344274809159</v>
      </c>
      <c r="AK1262" s="38">
        <v>-6.6110199514923806E-2</v>
      </c>
      <c r="AL1262" s="38">
        <v>-6.6704715703735928E-2</v>
      </c>
    </row>
    <row r="1263" spans="1:38" x14ac:dyDescent="0.15">
      <c r="A1263" t="str">
        <v>U1588D-36-3</v>
      </c>
      <c r="B1263">
        <v>211.08</v>
      </c>
      <c r="C1263" t="str">
        <v>U1588A-36-4</v>
      </c>
      <c r="D1263" s="31">
        <v>279.83999999999997</v>
      </c>
      <c r="E1263" s="29">
        <v>112</v>
      </c>
      <c r="F1263" s="29">
        <v>122</v>
      </c>
      <c r="G1263" s="24">
        <v>280.95999999999998</v>
      </c>
      <c r="H1263" s="24">
        <v>281.06</v>
      </c>
      <c r="I1263" s="24">
        <v>280.95999999999998</v>
      </c>
      <c r="J1263" s="24">
        <v>281.01</v>
      </c>
      <c r="K1263" s="18">
        <v>0</v>
      </c>
      <c r="L1263" s="18">
        <v>-5.0000000000011369E-2</v>
      </c>
      <c r="T1263" t="str">
        <v>U1588A-36</v>
      </c>
      <c r="U1263" s="24">
        <v>0.76323987538940818</v>
      </c>
      <c r="V1263" s="24">
        <v>0.76335877862595425</v>
      </c>
      <c r="W1263" s="29">
        <v>275.39999999999998</v>
      </c>
      <c r="X1263" s="24">
        <v>5.5600000000000023</v>
      </c>
      <c r="Y1263" s="24">
        <v>5.6100000000000136</v>
      </c>
      <c r="Z1263" s="24">
        <v>279.64361370716512</v>
      </c>
      <c r="AA1263" s="24">
        <v>279.68177570093457</v>
      </c>
      <c r="AB1263" s="24">
        <v>279.64427480916027</v>
      </c>
      <c r="AC1263" s="24">
        <v>279.6824427480916</v>
      </c>
      <c r="AF1263" s="24">
        <v>13.051</v>
      </c>
      <c r="AG1263" s="24">
        <v>292.6946137071651</v>
      </c>
      <c r="AH1263" s="24">
        <v>292.73277570093455</v>
      </c>
      <c r="AI1263" s="24">
        <v>292.69527480916025</v>
      </c>
      <c r="AJ1263" s="24">
        <v>292.73344274809159</v>
      </c>
      <c r="AK1263" s="38">
        <v>-6.6110199514923806E-2</v>
      </c>
      <c r="AL1263" s="38">
        <v>-6.6704715703735928E-2</v>
      </c>
    </row>
    <row r="1264" spans="1:38" x14ac:dyDescent="0.15">
      <c r="A1264" t="str">
        <v>U1588D-36-4</v>
      </c>
      <c r="B1264">
        <v>212.58</v>
      </c>
      <c r="C1264" t="str">
        <v>U1588A-36-4</v>
      </c>
      <c r="D1264" s="31">
        <v>279.83999999999997</v>
      </c>
      <c r="E1264" s="29">
        <v>112</v>
      </c>
      <c r="F1264" s="29">
        <v>122</v>
      </c>
      <c r="G1264" s="24">
        <v>280.95999999999998</v>
      </c>
      <c r="H1264" s="24">
        <v>281.06</v>
      </c>
      <c r="I1264" s="24">
        <v>280.95999999999998</v>
      </c>
      <c r="J1264" s="24">
        <v>281.01</v>
      </c>
      <c r="K1264" s="18">
        <v>0</v>
      </c>
      <c r="L1264" s="18">
        <v>-5.0000000000011369E-2</v>
      </c>
      <c r="T1264" t="str">
        <v>U1588A-36</v>
      </c>
      <c r="U1264" s="24">
        <v>0.76323987538940818</v>
      </c>
      <c r="V1264" s="24">
        <v>0.76335877862595425</v>
      </c>
      <c r="W1264" s="29">
        <v>275.39999999999998</v>
      </c>
      <c r="X1264" s="24">
        <v>5.5600000000000023</v>
      </c>
      <c r="Y1264" s="24">
        <v>5.6100000000000136</v>
      </c>
      <c r="Z1264" s="24">
        <v>279.64361370716512</v>
      </c>
      <c r="AA1264" s="24">
        <v>279.68177570093457</v>
      </c>
      <c r="AB1264" s="24">
        <v>279.64427480916027</v>
      </c>
      <c r="AC1264" s="24">
        <v>279.6824427480916</v>
      </c>
      <c r="AF1264" s="24">
        <v>13.051</v>
      </c>
      <c r="AG1264" s="24">
        <v>292.6946137071651</v>
      </c>
      <c r="AH1264" s="24">
        <v>292.73277570093455</v>
      </c>
      <c r="AI1264" s="24">
        <v>292.69527480916025</v>
      </c>
      <c r="AJ1264" s="24">
        <v>292.73344274809159</v>
      </c>
      <c r="AK1264" s="38">
        <v>-6.6110199514923806E-2</v>
      </c>
      <c r="AL1264" s="38">
        <v>-6.6704715703735928E-2</v>
      </c>
    </row>
    <row r="1265" spans="1:38" x14ac:dyDescent="0.15">
      <c r="A1265" t="str">
        <v>U1588D-36-5</v>
      </c>
      <c r="B1265">
        <v>214.08</v>
      </c>
      <c r="C1265" t="str">
        <v>U1588A-36-4</v>
      </c>
      <c r="D1265" s="31">
        <v>279.83999999999997</v>
      </c>
      <c r="E1265" s="29">
        <v>112</v>
      </c>
      <c r="F1265" s="29">
        <v>122</v>
      </c>
      <c r="G1265" s="24">
        <v>280.95999999999998</v>
      </c>
      <c r="H1265" s="24">
        <v>281.06</v>
      </c>
      <c r="I1265" s="24">
        <v>280.95999999999998</v>
      </c>
      <c r="J1265" s="24">
        <v>281.01</v>
      </c>
      <c r="K1265" s="18">
        <v>0</v>
      </c>
      <c r="L1265" s="18">
        <v>-5.0000000000011369E-2</v>
      </c>
      <c r="T1265" t="str">
        <v>U1588A-36</v>
      </c>
      <c r="U1265" s="24">
        <v>0.76323987538940818</v>
      </c>
      <c r="V1265" s="24">
        <v>0.76335877862595425</v>
      </c>
      <c r="W1265" s="29">
        <v>275.39999999999998</v>
      </c>
      <c r="X1265" s="24">
        <v>5.5600000000000023</v>
      </c>
      <c r="Y1265" s="24">
        <v>5.6100000000000136</v>
      </c>
      <c r="Z1265" s="24">
        <v>279.64361370716512</v>
      </c>
      <c r="AA1265" s="24">
        <v>279.68177570093457</v>
      </c>
      <c r="AB1265" s="24">
        <v>279.64427480916027</v>
      </c>
      <c r="AC1265" s="24">
        <v>279.6824427480916</v>
      </c>
      <c r="AF1265" s="24">
        <v>13.051</v>
      </c>
      <c r="AG1265" s="24">
        <v>292.6946137071651</v>
      </c>
      <c r="AH1265" s="24">
        <v>292.73277570093455</v>
      </c>
      <c r="AI1265" s="24">
        <v>292.69527480916025</v>
      </c>
      <c r="AJ1265" s="24">
        <v>292.73344274809159</v>
      </c>
      <c r="AK1265" s="38">
        <v>-6.6110199514923806E-2</v>
      </c>
      <c r="AL1265" s="38">
        <v>-6.6704715703735928E-2</v>
      </c>
    </row>
    <row r="1266" spans="1:38" x14ac:dyDescent="0.15">
      <c r="A1266" t="str">
        <v>U1588D-36-CC</v>
      </c>
      <c r="B1266">
        <v>214.65</v>
      </c>
      <c r="C1266" t="str">
        <v>U1588A-36-4</v>
      </c>
      <c r="D1266" s="31">
        <v>279.83999999999997</v>
      </c>
      <c r="E1266" s="29">
        <v>112</v>
      </c>
      <c r="F1266" s="29">
        <v>122</v>
      </c>
      <c r="G1266" s="24">
        <v>280.95999999999998</v>
      </c>
      <c r="H1266" s="24">
        <v>281.06</v>
      </c>
      <c r="I1266" s="24">
        <v>280.95999999999998</v>
      </c>
      <c r="J1266" s="24">
        <v>281.01</v>
      </c>
      <c r="K1266" s="18">
        <v>0</v>
      </c>
      <c r="L1266" s="18">
        <v>-5.0000000000011369E-2</v>
      </c>
      <c r="T1266" t="str">
        <v>U1588A-36</v>
      </c>
      <c r="U1266" s="24">
        <v>0.76323987538940818</v>
      </c>
      <c r="V1266" s="24">
        <v>0.76335877862595425</v>
      </c>
      <c r="W1266" s="29">
        <v>275.39999999999998</v>
      </c>
      <c r="X1266" s="24">
        <v>5.5600000000000023</v>
      </c>
      <c r="Y1266" s="24">
        <v>5.6100000000000136</v>
      </c>
      <c r="Z1266" s="24">
        <v>279.64361370716512</v>
      </c>
      <c r="AA1266" s="24">
        <v>279.68177570093457</v>
      </c>
      <c r="AB1266" s="24">
        <v>279.64427480916027</v>
      </c>
      <c r="AC1266" s="24">
        <v>279.6824427480916</v>
      </c>
      <c r="AF1266" s="24">
        <v>13.051</v>
      </c>
      <c r="AG1266" s="24">
        <v>292.6946137071651</v>
      </c>
      <c r="AH1266" s="24">
        <v>292.73277570093455</v>
      </c>
      <c r="AI1266" s="24">
        <v>292.69527480916025</v>
      </c>
      <c r="AJ1266" s="24">
        <v>292.73344274809159</v>
      </c>
      <c r="AK1266" s="38">
        <v>-6.6110199514923806E-2</v>
      </c>
      <c r="AL1266" s="38">
        <v>-6.6704715703735928E-2</v>
      </c>
    </row>
    <row r="1267" spans="1:38" x14ac:dyDescent="0.15">
      <c r="A1267" t="str">
        <v>U1588D-37-1</v>
      </c>
      <c r="B1267">
        <v>212.9</v>
      </c>
      <c r="C1267" t="str">
        <v>U1588A-36-4</v>
      </c>
      <c r="D1267" s="31">
        <v>279.83999999999997</v>
      </c>
      <c r="E1267" s="29">
        <v>112</v>
      </c>
      <c r="F1267" s="29">
        <v>122</v>
      </c>
      <c r="G1267" s="24">
        <v>280.95999999999998</v>
      </c>
      <c r="H1267" s="24">
        <v>281.06</v>
      </c>
      <c r="I1267" s="24">
        <v>280.95999999999998</v>
      </c>
      <c r="J1267" s="24">
        <v>281.01</v>
      </c>
      <c r="K1267" s="18">
        <v>0</v>
      </c>
      <c r="L1267" s="18">
        <v>-5.0000000000011369E-2</v>
      </c>
      <c r="T1267" t="str">
        <v>U1588A-36</v>
      </c>
      <c r="U1267" s="24">
        <v>0.76323987538940818</v>
      </c>
      <c r="V1267" s="24">
        <v>0.76335877862595425</v>
      </c>
      <c r="W1267" s="29">
        <v>275.39999999999998</v>
      </c>
      <c r="X1267" s="24">
        <v>5.5600000000000023</v>
      </c>
      <c r="Y1267" s="24">
        <v>5.6100000000000136</v>
      </c>
      <c r="Z1267" s="24">
        <v>279.64361370716512</v>
      </c>
      <c r="AA1267" s="24">
        <v>279.68177570093457</v>
      </c>
      <c r="AB1267" s="24">
        <v>279.64427480916027</v>
      </c>
      <c r="AC1267" s="24">
        <v>279.6824427480916</v>
      </c>
      <c r="AF1267" s="24">
        <v>13.051</v>
      </c>
      <c r="AG1267" s="24">
        <v>292.6946137071651</v>
      </c>
      <c r="AH1267" s="24">
        <v>292.73277570093455</v>
      </c>
      <c r="AI1267" s="24">
        <v>292.69527480916025</v>
      </c>
      <c r="AJ1267" s="24">
        <v>292.73344274809159</v>
      </c>
      <c r="AK1267" s="38">
        <v>-6.6110199514923806E-2</v>
      </c>
      <c r="AL1267" s="38">
        <v>-6.6704715703735928E-2</v>
      </c>
    </row>
    <row r="1268" spans="1:38" x14ac:dyDescent="0.15">
      <c r="A1268" t="str">
        <v>U1588D-37-2</v>
      </c>
      <c r="B1268">
        <v>214.39</v>
      </c>
      <c r="C1268" t="str">
        <v>U1588A-36-4</v>
      </c>
      <c r="D1268" s="31">
        <v>279.83999999999997</v>
      </c>
      <c r="E1268" s="29">
        <v>112</v>
      </c>
      <c r="F1268" s="29">
        <v>122</v>
      </c>
      <c r="G1268" s="24">
        <v>280.95999999999998</v>
      </c>
      <c r="H1268" s="24">
        <v>281.06</v>
      </c>
      <c r="I1268" s="24">
        <v>280.95999999999998</v>
      </c>
      <c r="J1268" s="24">
        <v>281.06</v>
      </c>
      <c r="K1268" s="18">
        <v>0</v>
      </c>
      <c r="L1268" s="18">
        <v>0</v>
      </c>
      <c r="T1268" t="str">
        <v>U1588A-36</v>
      </c>
      <c r="U1268" s="24">
        <v>0.76323987538940818</v>
      </c>
      <c r="V1268" s="24">
        <v>0.76335877862595425</v>
      </c>
      <c r="W1268" s="29">
        <v>275.39999999999998</v>
      </c>
      <c r="X1268" s="24">
        <v>5.5600000000000023</v>
      </c>
      <c r="Y1268" s="24">
        <v>5.660000000000025</v>
      </c>
      <c r="Z1268" s="24">
        <v>279.64361370716512</v>
      </c>
      <c r="AA1268" s="24">
        <v>279.71993769470407</v>
      </c>
      <c r="AB1268" s="24">
        <v>279.64427480916027</v>
      </c>
      <c r="AC1268" s="24">
        <v>279.72061068702288</v>
      </c>
      <c r="AF1268" s="24">
        <v>13.051</v>
      </c>
      <c r="AG1268" s="24">
        <v>292.6946137071651</v>
      </c>
      <c r="AH1268" s="24">
        <v>292.77093769470406</v>
      </c>
      <c r="AI1268" s="24">
        <v>292.69527480916025</v>
      </c>
      <c r="AJ1268" s="24">
        <v>292.77161068702287</v>
      </c>
      <c r="AK1268" s="38">
        <v>-6.6110199514923806E-2</v>
      </c>
      <c r="AL1268" s="38">
        <v>-6.7299231881179367E-2</v>
      </c>
    </row>
    <row r="1269" spans="1:38" x14ac:dyDescent="0.15">
      <c r="A1269" t="str">
        <v>U1588D-37-3</v>
      </c>
      <c r="B1269">
        <v>215.89</v>
      </c>
      <c r="C1269" t="str">
        <v>U1588A-36-4</v>
      </c>
      <c r="D1269" s="31">
        <v>279.83999999999997</v>
      </c>
      <c r="E1269" s="29">
        <v>112</v>
      </c>
      <c r="F1269" s="29">
        <v>122</v>
      </c>
      <c r="G1269" s="24">
        <v>280.95999999999998</v>
      </c>
      <c r="H1269" s="24">
        <v>281.06</v>
      </c>
      <c r="I1269" s="24">
        <v>280.95999999999998</v>
      </c>
      <c r="J1269" s="24">
        <v>281.01</v>
      </c>
      <c r="K1269" s="18">
        <v>0</v>
      </c>
      <c r="L1269" s="18">
        <v>-5.0000000000011369E-2</v>
      </c>
      <c r="T1269" t="str">
        <v>U1588A-36</v>
      </c>
      <c r="U1269" s="24">
        <v>0.76323987538940818</v>
      </c>
      <c r="V1269" s="24">
        <v>0.76335877862595425</v>
      </c>
      <c r="W1269" s="29">
        <v>275.39999999999998</v>
      </c>
      <c r="X1269" s="24">
        <v>5.5600000000000023</v>
      </c>
      <c r="Y1269" s="24">
        <v>5.6100000000000136</v>
      </c>
      <c r="Z1269" s="24">
        <v>279.64361370716512</v>
      </c>
      <c r="AA1269" s="24">
        <v>279.68177570093457</v>
      </c>
      <c r="AB1269" s="24">
        <v>279.64427480916027</v>
      </c>
      <c r="AC1269" s="24">
        <v>279.6824427480916</v>
      </c>
      <c r="AF1269" s="24">
        <v>13.051</v>
      </c>
      <c r="AG1269" s="24">
        <v>292.6946137071651</v>
      </c>
      <c r="AH1269" s="24">
        <v>292.73277570093455</v>
      </c>
      <c r="AI1269" s="24">
        <v>292.69527480916025</v>
      </c>
      <c r="AJ1269" s="24">
        <v>292.73344274809159</v>
      </c>
      <c r="AK1269" s="38">
        <v>-6.6110199514923806E-2</v>
      </c>
      <c r="AL1269" s="38">
        <v>-6.6704715703735928E-2</v>
      </c>
    </row>
    <row r="1270" spans="1:38" x14ac:dyDescent="0.15">
      <c r="A1270" t="str">
        <v>U1588D-37-4</v>
      </c>
      <c r="B1270">
        <v>217.39</v>
      </c>
      <c r="C1270" t="str">
        <v>U1588A-36-4</v>
      </c>
      <c r="D1270" s="31">
        <v>279.83999999999997</v>
      </c>
      <c r="E1270" s="29">
        <v>112</v>
      </c>
      <c r="F1270" s="29">
        <v>122</v>
      </c>
      <c r="G1270" s="24">
        <v>280.95999999999998</v>
      </c>
      <c r="H1270" s="24">
        <v>281.06</v>
      </c>
      <c r="I1270" s="24">
        <v>280.95999999999998</v>
      </c>
      <c r="J1270" s="24">
        <v>281.01</v>
      </c>
      <c r="K1270" s="18">
        <v>0</v>
      </c>
      <c r="L1270" s="18">
        <v>-5.0000000000011369E-2</v>
      </c>
      <c r="T1270" t="str">
        <v>U1588A-36</v>
      </c>
      <c r="U1270" s="24">
        <v>0.76323987538940818</v>
      </c>
      <c r="V1270" s="24">
        <v>0.76335877862595425</v>
      </c>
      <c r="W1270" s="29">
        <v>275.39999999999998</v>
      </c>
      <c r="X1270" s="24">
        <v>5.5600000000000023</v>
      </c>
      <c r="Y1270" s="24">
        <v>5.6100000000000136</v>
      </c>
      <c r="Z1270" s="24">
        <v>279.64361370716512</v>
      </c>
      <c r="AA1270" s="24">
        <v>279.68177570093457</v>
      </c>
      <c r="AB1270" s="24">
        <v>279.64427480916027</v>
      </c>
      <c r="AC1270" s="24">
        <v>279.6824427480916</v>
      </c>
      <c r="AF1270" s="24">
        <v>13.051</v>
      </c>
      <c r="AG1270" s="24">
        <v>292.6946137071651</v>
      </c>
      <c r="AH1270" s="24">
        <v>292.73277570093455</v>
      </c>
      <c r="AI1270" s="24">
        <v>292.69527480916025</v>
      </c>
      <c r="AJ1270" s="24">
        <v>292.73344274809159</v>
      </c>
      <c r="AK1270" s="38">
        <v>-6.6110199514923806E-2</v>
      </c>
      <c r="AL1270" s="38">
        <v>-6.6704715703735928E-2</v>
      </c>
    </row>
    <row r="1271" spans="1:38" x14ac:dyDescent="0.15">
      <c r="A1271" t="str">
        <v>U1588D-37-5</v>
      </c>
      <c r="B1271">
        <v>218.89</v>
      </c>
      <c r="C1271" t="str">
        <v>U1588A-37-1</v>
      </c>
      <c r="D1271" s="31">
        <v>280.3</v>
      </c>
      <c r="E1271" s="29">
        <v>75</v>
      </c>
      <c r="F1271" s="29">
        <v>75</v>
      </c>
      <c r="G1271" s="24">
        <v>281.05</v>
      </c>
      <c r="H1271" s="24">
        <v>281.05</v>
      </c>
      <c r="I1271" s="24">
        <v>281.05</v>
      </c>
      <c r="J1271" s="24">
        <v>281.05</v>
      </c>
      <c r="K1271" s="18">
        <v>0</v>
      </c>
      <c r="L1271" s="18">
        <v>0</v>
      </c>
      <c r="T1271" t="str">
        <v>U1588A-37</v>
      </c>
      <c r="U1271" s="24">
        <v>0.80133555926544231</v>
      </c>
      <c r="V1271" s="24">
        <v>0.8</v>
      </c>
      <c r="W1271" s="29">
        <v>280.3</v>
      </c>
      <c r="X1271" s="24">
        <v>0.75</v>
      </c>
      <c r="Y1271" s="24">
        <v>0.75</v>
      </c>
      <c r="Z1271" s="24">
        <v>280.9010016694491</v>
      </c>
      <c r="AA1271" s="24">
        <v>280.9010016694491</v>
      </c>
      <c r="AB1271" s="24">
        <v>280.90000000000003</v>
      </c>
      <c r="AC1271" s="24">
        <v>280.90000000000003</v>
      </c>
      <c r="AF1271" s="24">
        <v>13.026</v>
      </c>
      <c r="AG1271" s="24">
        <v>293.92700166944911</v>
      </c>
      <c r="AH1271" s="24">
        <v>293.92700166944911</v>
      </c>
      <c r="AI1271" s="24">
        <v>293.92600000000004</v>
      </c>
      <c r="AJ1271" s="24">
        <v>293.92600000000004</v>
      </c>
      <c r="AK1271" s="38">
        <v>0.10016694490673217</v>
      </c>
      <c r="AL1271" s="38">
        <v>0.10016694490673217</v>
      </c>
    </row>
    <row r="1272" spans="1:38" x14ac:dyDescent="0.15">
      <c r="A1272" t="str">
        <v>U1588D-37-6</v>
      </c>
      <c r="B1272">
        <v>220.05</v>
      </c>
      <c r="C1272" t="str">
        <v>U1588A-36-5</v>
      </c>
      <c r="D1272" s="31">
        <v>281.06</v>
      </c>
      <c r="E1272" s="29">
        <v>0</v>
      </c>
      <c r="F1272" s="29">
        <v>5</v>
      </c>
      <c r="G1272" s="24">
        <v>281.06</v>
      </c>
      <c r="H1272" s="24">
        <v>281.11</v>
      </c>
      <c r="I1272" s="24">
        <v>281.06</v>
      </c>
      <c r="J1272" s="24">
        <v>281.11</v>
      </c>
      <c r="K1272" s="18">
        <v>0</v>
      </c>
      <c r="L1272" s="18">
        <v>0</v>
      </c>
      <c r="T1272" t="str">
        <v>U1588A-36</v>
      </c>
      <c r="U1272" s="24">
        <v>0.76323987538940818</v>
      </c>
      <c r="V1272" s="24">
        <v>0.76335877862595425</v>
      </c>
      <c r="W1272" s="29">
        <v>275.39999999999998</v>
      </c>
      <c r="X1272" s="24">
        <v>5.660000000000025</v>
      </c>
      <c r="Y1272" s="24">
        <v>5.7100000000000364</v>
      </c>
      <c r="Z1272" s="24">
        <v>279.71993769470407</v>
      </c>
      <c r="AA1272" s="24">
        <v>279.75809968847352</v>
      </c>
      <c r="AB1272" s="24">
        <v>279.72061068702288</v>
      </c>
      <c r="AC1272" s="24">
        <v>279.75877862595422</v>
      </c>
      <c r="AF1272" s="24">
        <v>13.051</v>
      </c>
      <c r="AG1272" s="24">
        <v>292.77093769470406</v>
      </c>
      <c r="AH1272" s="24">
        <v>292.80909968847351</v>
      </c>
      <c r="AI1272" s="24">
        <v>292.77161068702287</v>
      </c>
      <c r="AJ1272" s="24">
        <v>292.80977862595421</v>
      </c>
      <c r="AK1272" s="38">
        <v>-6.7299231881179367E-2</v>
      </c>
      <c r="AL1272" s="38">
        <v>-6.7893748069991489E-2</v>
      </c>
    </row>
    <row r="1273" spans="1:38" x14ac:dyDescent="0.15">
      <c r="A1273" t="str">
        <v>U1588D-37-CC</v>
      </c>
      <c r="B1273">
        <v>220.57</v>
      </c>
      <c r="C1273" t="str">
        <v>U1588A-36-5</v>
      </c>
      <c r="D1273" s="31">
        <v>281.06</v>
      </c>
      <c r="E1273" s="29">
        <v>45</v>
      </c>
      <c r="F1273" s="29">
        <v>45</v>
      </c>
      <c r="G1273" s="24">
        <v>281.51</v>
      </c>
      <c r="H1273" s="24">
        <v>281.51</v>
      </c>
      <c r="I1273" s="24">
        <v>281.51</v>
      </c>
      <c r="J1273" s="24">
        <v>281.51</v>
      </c>
      <c r="K1273" s="18">
        <v>0</v>
      </c>
      <c r="L1273" s="18">
        <v>0</v>
      </c>
      <c r="T1273" t="str">
        <v>U1588A-36</v>
      </c>
      <c r="U1273" s="24">
        <v>0.76323987538940818</v>
      </c>
      <c r="V1273" s="24">
        <v>0.76335877862595425</v>
      </c>
      <c r="W1273" s="29">
        <v>275.39999999999998</v>
      </c>
      <c r="X1273" s="24">
        <v>6.1100000000000136</v>
      </c>
      <c r="Y1273" s="24">
        <v>6.1100000000000136</v>
      </c>
      <c r="Z1273" s="24">
        <v>280.06339563862929</v>
      </c>
      <c r="AA1273" s="24">
        <v>280.06339563862929</v>
      </c>
      <c r="AB1273" s="24">
        <v>280.06412213740458</v>
      </c>
      <c r="AC1273" s="24">
        <v>280.06412213740458</v>
      </c>
      <c r="AF1273" s="24">
        <v>13.051</v>
      </c>
      <c r="AG1273" s="24">
        <v>293.11439563862928</v>
      </c>
      <c r="AH1273" s="24">
        <v>293.11439563862928</v>
      </c>
      <c r="AI1273" s="24">
        <v>293.11512213740457</v>
      </c>
      <c r="AJ1273" s="24">
        <v>293.11512213740457</v>
      </c>
      <c r="AK1273" s="38">
        <v>-7.2649877529329387E-2</v>
      </c>
      <c r="AL1273" s="38">
        <v>-7.2649877529329387E-2</v>
      </c>
    </row>
    <row r="1274" spans="1:38" x14ac:dyDescent="0.15">
      <c r="A1274" t="str">
        <v>U1588D-38-1</v>
      </c>
      <c r="B1274">
        <v>217.8</v>
      </c>
      <c r="C1274" t="str">
        <v>U1588A-36-CC</v>
      </c>
      <c r="D1274" s="31">
        <v>281.58</v>
      </c>
      <c r="E1274" s="29">
        <v>17</v>
      </c>
      <c r="F1274" s="29">
        <v>24</v>
      </c>
      <c r="G1274" s="24">
        <v>281.75</v>
      </c>
      <c r="H1274" s="24">
        <v>281.82</v>
      </c>
      <c r="I1274" s="24">
        <v>281.75</v>
      </c>
      <c r="J1274" s="24">
        <v>281.82</v>
      </c>
      <c r="K1274" s="18">
        <v>0</v>
      </c>
      <c r="L1274" s="18">
        <v>0</v>
      </c>
      <c r="T1274" t="str">
        <v>U1588A-36</v>
      </c>
      <c r="U1274" s="24">
        <v>0.76323987538940818</v>
      </c>
      <c r="V1274" s="24">
        <v>0.76335877862595425</v>
      </c>
      <c r="W1274" s="29">
        <v>275.39999999999998</v>
      </c>
      <c r="X1274" s="24">
        <v>6.3500000000000227</v>
      </c>
      <c r="Y1274" s="24">
        <v>6.4200000000000159</v>
      </c>
      <c r="Z1274" s="24">
        <v>280.24657320872274</v>
      </c>
      <c r="AA1274" s="24">
        <v>280.3</v>
      </c>
      <c r="AB1274" s="24">
        <v>280.2473282442748</v>
      </c>
      <c r="AC1274" s="24">
        <v>280.30076335877862</v>
      </c>
      <c r="AF1274" s="24">
        <v>13.051</v>
      </c>
      <c r="AG1274" s="24">
        <v>293.29757320872272</v>
      </c>
      <c r="AH1274" s="24">
        <v>293.351</v>
      </c>
      <c r="AI1274" s="24">
        <v>293.29832824427478</v>
      </c>
      <c r="AJ1274" s="24">
        <v>293.35176335877861</v>
      </c>
      <c r="AK1274" s="38">
        <v>-7.5503555206068995E-2</v>
      </c>
      <c r="AL1274" s="38">
        <v>-7.6335877861311019E-2</v>
      </c>
    </row>
    <row r="1275" spans="1:38" x14ac:dyDescent="0.15">
      <c r="A1275" t="str">
        <v>U1588D-38-2</v>
      </c>
      <c r="B1275">
        <v>219.3</v>
      </c>
      <c r="C1275" t="str">
        <v>U1588A-36-CC</v>
      </c>
      <c r="D1275" s="31">
        <v>281.58</v>
      </c>
      <c r="E1275" s="29">
        <v>17</v>
      </c>
      <c r="F1275" s="29">
        <v>24</v>
      </c>
      <c r="G1275" s="24">
        <v>281.75</v>
      </c>
      <c r="H1275" s="24">
        <v>281.82</v>
      </c>
      <c r="I1275" s="24">
        <v>281.75</v>
      </c>
      <c r="J1275" s="24">
        <v>281.82</v>
      </c>
      <c r="K1275" s="18">
        <v>0</v>
      </c>
      <c r="L1275" s="18">
        <v>0</v>
      </c>
      <c r="T1275" t="str">
        <v>U1588A-36</v>
      </c>
      <c r="U1275" s="24">
        <v>0.76323987538940818</v>
      </c>
      <c r="V1275" s="24">
        <v>0.76335877862595425</v>
      </c>
      <c r="W1275" s="29">
        <v>275.39999999999998</v>
      </c>
      <c r="X1275" s="24">
        <v>6.3500000000000227</v>
      </c>
      <c r="Y1275" s="24">
        <v>6.4200000000000159</v>
      </c>
      <c r="Z1275" s="24">
        <v>280.24657320872274</v>
      </c>
      <c r="AA1275" s="24">
        <v>280.3</v>
      </c>
      <c r="AB1275" s="24">
        <v>280.2473282442748</v>
      </c>
      <c r="AC1275" s="24">
        <v>280.30076335877862</v>
      </c>
      <c r="AF1275" s="24">
        <v>13.051</v>
      </c>
      <c r="AG1275" s="24">
        <v>293.29757320872272</v>
      </c>
      <c r="AH1275" s="24">
        <v>293.351</v>
      </c>
      <c r="AI1275" s="24">
        <v>293.29832824427478</v>
      </c>
      <c r="AJ1275" s="24">
        <v>293.35176335877861</v>
      </c>
      <c r="AK1275" s="38">
        <v>-7.5503555206068995E-2</v>
      </c>
      <c r="AL1275" s="38">
        <v>-7.6335877861311019E-2</v>
      </c>
    </row>
    <row r="1276" spans="1:38" x14ac:dyDescent="0.15">
      <c r="A1276" t="str">
        <v>U1588D-38-3</v>
      </c>
      <c r="B1276">
        <v>220.81</v>
      </c>
      <c r="C1276" t="str">
        <v>U1588A-36-CC</v>
      </c>
      <c r="D1276" s="31">
        <v>281.58</v>
      </c>
      <c r="E1276" s="29">
        <v>17</v>
      </c>
      <c r="F1276" s="29">
        <v>24</v>
      </c>
      <c r="G1276" s="24">
        <v>281.75</v>
      </c>
      <c r="H1276" s="24">
        <v>281.82</v>
      </c>
      <c r="I1276" s="24">
        <v>281.75</v>
      </c>
      <c r="J1276" s="24">
        <v>281.82</v>
      </c>
      <c r="K1276" s="18">
        <v>0</v>
      </c>
      <c r="L1276" s="18">
        <v>0</v>
      </c>
      <c r="T1276" t="str">
        <v>U1588A-36</v>
      </c>
      <c r="U1276" s="24">
        <v>0.76323987538940818</v>
      </c>
      <c r="V1276" s="24">
        <v>0.76335877862595425</v>
      </c>
      <c r="W1276" s="29">
        <v>275.39999999999998</v>
      </c>
      <c r="X1276" s="24">
        <v>6.3500000000000227</v>
      </c>
      <c r="Y1276" s="24">
        <v>6.4200000000000159</v>
      </c>
      <c r="Z1276" s="24">
        <v>280.24657320872274</v>
      </c>
      <c r="AA1276" s="24">
        <v>280.3</v>
      </c>
      <c r="AB1276" s="24">
        <v>280.2473282442748</v>
      </c>
      <c r="AC1276" s="24">
        <v>280.30076335877862</v>
      </c>
      <c r="AF1276" s="24">
        <v>13.051</v>
      </c>
      <c r="AG1276" s="24">
        <v>293.29757320872272</v>
      </c>
      <c r="AH1276" s="24">
        <v>293.351</v>
      </c>
      <c r="AI1276" s="24">
        <v>293.29832824427478</v>
      </c>
      <c r="AJ1276" s="24">
        <v>293.35176335877861</v>
      </c>
      <c r="AK1276" s="38">
        <v>-7.5503555206068995E-2</v>
      </c>
      <c r="AL1276" s="38">
        <v>-7.6335877861311019E-2</v>
      </c>
    </row>
    <row r="1277" spans="1:38" x14ac:dyDescent="0.15">
      <c r="A1277" t="str">
        <v>U1588D-38-4</v>
      </c>
      <c r="B1277">
        <v>222.31</v>
      </c>
      <c r="C1277" t="str">
        <v>U1588A-36-CC</v>
      </c>
      <c r="D1277" s="31">
        <v>281.58</v>
      </c>
      <c r="E1277" s="29">
        <v>17</v>
      </c>
      <c r="F1277" s="29">
        <v>24</v>
      </c>
      <c r="G1277" s="24">
        <v>281.75</v>
      </c>
      <c r="H1277" s="24">
        <v>281.82</v>
      </c>
      <c r="I1277" s="24">
        <v>281.75</v>
      </c>
      <c r="J1277" s="24">
        <v>281.82</v>
      </c>
      <c r="K1277" s="18">
        <v>0</v>
      </c>
      <c r="L1277" s="18">
        <v>0</v>
      </c>
      <c r="T1277" t="str">
        <v>U1588A-36</v>
      </c>
      <c r="U1277" s="24">
        <v>0.76323987538940818</v>
      </c>
      <c r="V1277" s="24">
        <v>0.76335877862595425</v>
      </c>
      <c r="W1277" s="29">
        <v>275.39999999999998</v>
      </c>
      <c r="X1277" s="24">
        <v>6.3500000000000227</v>
      </c>
      <c r="Y1277" s="24">
        <v>6.4200000000000159</v>
      </c>
      <c r="Z1277" s="24">
        <v>280.24657320872274</v>
      </c>
      <c r="AA1277" s="24">
        <v>280.3</v>
      </c>
      <c r="AB1277" s="24">
        <v>280.2473282442748</v>
      </c>
      <c r="AC1277" s="24">
        <v>280.30076335877862</v>
      </c>
      <c r="AF1277" s="24">
        <v>13.051</v>
      </c>
      <c r="AG1277" s="24">
        <v>293.29757320872272</v>
      </c>
      <c r="AH1277" s="24">
        <v>293.351</v>
      </c>
      <c r="AI1277" s="24">
        <v>293.29832824427478</v>
      </c>
      <c r="AJ1277" s="24">
        <v>293.35176335877861</v>
      </c>
      <c r="AK1277" s="38">
        <v>-7.5503555206068995E-2</v>
      </c>
      <c r="AL1277" s="38">
        <v>-7.6335877861311019E-2</v>
      </c>
    </row>
    <row r="1278" spans="1:38" x14ac:dyDescent="0.15">
      <c r="A1278" t="str">
        <v>U1588D-38-5</v>
      </c>
      <c r="B1278">
        <v>223.82</v>
      </c>
      <c r="C1278" t="str">
        <v>U1588A-36-CC</v>
      </c>
      <c r="D1278" s="31">
        <v>281.58</v>
      </c>
      <c r="E1278" s="29">
        <v>17</v>
      </c>
      <c r="F1278" s="29">
        <v>24</v>
      </c>
      <c r="G1278" s="24">
        <v>281.75</v>
      </c>
      <c r="H1278" s="24">
        <v>281.82</v>
      </c>
      <c r="I1278" s="24">
        <v>281.75</v>
      </c>
      <c r="J1278" s="24">
        <v>281.82</v>
      </c>
      <c r="K1278" s="18">
        <v>0</v>
      </c>
      <c r="L1278" s="18">
        <v>0</v>
      </c>
      <c r="T1278" t="str">
        <v>U1588A-36</v>
      </c>
      <c r="U1278" s="24">
        <v>0.76323987538940818</v>
      </c>
      <c r="V1278" s="24">
        <v>0.76335877862595425</v>
      </c>
      <c r="W1278" s="29">
        <v>275.39999999999998</v>
      </c>
      <c r="X1278" s="24">
        <v>6.3500000000000227</v>
      </c>
      <c r="Y1278" s="24">
        <v>6.4200000000000159</v>
      </c>
      <c r="Z1278" s="24">
        <v>280.24657320872274</v>
      </c>
      <c r="AA1278" s="24">
        <v>280.3</v>
      </c>
      <c r="AB1278" s="24">
        <v>280.2473282442748</v>
      </c>
      <c r="AC1278" s="24">
        <v>280.30076335877862</v>
      </c>
      <c r="AF1278" s="24">
        <v>13.051</v>
      </c>
      <c r="AG1278" s="24">
        <v>293.29757320872272</v>
      </c>
      <c r="AH1278" s="24">
        <v>293.351</v>
      </c>
      <c r="AI1278" s="24">
        <v>293.29832824427478</v>
      </c>
      <c r="AJ1278" s="24">
        <v>293.35176335877861</v>
      </c>
      <c r="AK1278" s="38">
        <v>-7.5503555206068995E-2</v>
      </c>
      <c r="AL1278" s="38">
        <v>-7.6335877861311019E-2</v>
      </c>
    </row>
    <row r="1279" spans="1:38" x14ac:dyDescent="0.15">
      <c r="A1279" t="str">
        <v>U1588D-38-CC</v>
      </c>
      <c r="B1279">
        <v>225.08</v>
      </c>
      <c r="C1279" t="str">
        <v>U1588A-36-CC</v>
      </c>
      <c r="D1279" s="31">
        <v>281.58</v>
      </c>
      <c r="E1279" s="29">
        <v>17</v>
      </c>
      <c r="F1279" s="29">
        <v>24</v>
      </c>
      <c r="G1279" s="24">
        <v>281.75</v>
      </c>
      <c r="H1279" s="24">
        <v>281.82</v>
      </c>
      <c r="I1279" s="24">
        <v>281.75</v>
      </c>
      <c r="J1279" s="24">
        <v>281.82</v>
      </c>
      <c r="K1279" s="18">
        <v>0</v>
      </c>
      <c r="L1279" s="18">
        <v>0</v>
      </c>
      <c r="T1279" t="str">
        <v>U1588A-36</v>
      </c>
      <c r="U1279" s="24">
        <v>0.76323987538940818</v>
      </c>
      <c r="V1279" s="24">
        <v>0.76335877862595425</v>
      </c>
      <c r="W1279" s="29">
        <v>275.39999999999998</v>
      </c>
      <c r="X1279" s="24">
        <v>6.3500000000000227</v>
      </c>
      <c r="Y1279" s="24">
        <v>6.4200000000000159</v>
      </c>
      <c r="Z1279" s="24">
        <v>280.24657320872274</v>
      </c>
      <c r="AA1279" s="24">
        <v>280.3</v>
      </c>
      <c r="AB1279" s="24">
        <v>280.2473282442748</v>
      </c>
      <c r="AC1279" s="24">
        <v>280.30076335877862</v>
      </c>
      <c r="AF1279" s="24">
        <v>13.051</v>
      </c>
      <c r="AG1279" s="24">
        <v>293.29757320872272</v>
      </c>
      <c r="AH1279" s="24">
        <v>293.351</v>
      </c>
      <c r="AI1279" s="24">
        <v>293.29832824427478</v>
      </c>
      <c r="AJ1279" s="24">
        <v>293.35176335877861</v>
      </c>
      <c r="AK1279" s="38">
        <v>-7.5503555206068995E-2</v>
      </c>
      <c r="AL1279" s="38">
        <v>-7.6335877861311019E-2</v>
      </c>
    </row>
    <row r="1280" spans="1:38" x14ac:dyDescent="0.15">
      <c r="A1280" t="str">
        <v>U1588D-39-1</v>
      </c>
      <c r="B1280">
        <v>222.6</v>
      </c>
      <c r="C1280" t="str">
        <v>U1588A-36-CC</v>
      </c>
      <c r="D1280" s="31">
        <v>281.58</v>
      </c>
      <c r="E1280" s="29">
        <v>17</v>
      </c>
      <c r="F1280" s="29">
        <v>24</v>
      </c>
      <c r="G1280" s="24">
        <v>281.75</v>
      </c>
      <c r="H1280" s="24">
        <v>281.82</v>
      </c>
      <c r="I1280" s="24">
        <v>281.75</v>
      </c>
      <c r="J1280" s="24">
        <v>281.82</v>
      </c>
      <c r="K1280" s="18">
        <v>0</v>
      </c>
      <c r="L1280" s="18">
        <v>0</v>
      </c>
      <c r="T1280" t="str">
        <v>U1588A-36</v>
      </c>
      <c r="U1280" s="24">
        <v>0.76323987538940818</v>
      </c>
      <c r="V1280" s="24">
        <v>0.76335877862595425</v>
      </c>
      <c r="W1280" s="29">
        <v>275.39999999999998</v>
      </c>
      <c r="X1280" s="24">
        <v>6.3500000000000227</v>
      </c>
      <c r="Y1280" s="24">
        <v>6.4200000000000159</v>
      </c>
      <c r="Z1280" s="24">
        <v>280.24657320872274</v>
      </c>
      <c r="AA1280" s="24">
        <v>280.3</v>
      </c>
      <c r="AB1280" s="24">
        <v>280.2473282442748</v>
      </c>
      <c r="AC1280" s="24">
        <v>280.30076335877862</v>
      </c>
      <c r="AF1280" s="24">
        <v>13.051</v>
      </c>
      <c r="AG1280" s="24">
        <v>293.29757320872272</v>
      </c>
      <c r="AH1280" s="24">
        <v>293.351</v>
      </c>
      <c r="AI1280" s="24">
        <v>293.29832824427478</v>
      </c>
      <c r="AJ1280" s="24">
        <v>293.35176335877861</v>
      </c>
      <c r="AK1280" s="38">
        <v>-7.5503555206068995E-2</v>
      </c>
      <c r="AL1280" s="38">
        <v>-7.6335877861311019E-2</v>
      </c>
    </row>
    <row r="1281" spans="1:38" x14ac:dyDescent="0.15">
      <c r="A1281" t="str">
        <v>U1588D-39-2</v>
      </c>
      <c r="B1281">
        <v>224.1</v>
      </c>
      <c r="C1281" t="str">
        <v>U1588A-36-CC</v>
      </c>
      <c r="D1281" s="31">
        <v>281.58</v>
      </c>
      <c r="E1281" s="29">
        <v>17</v>
      </c>
      <c r="F1281" s="29">
        <v>24</v>
      </c>
      <c r="G1281" s="24">
        <v>281.75</v>
      </c>
      <c r="H1281" s="24">
        <v>281.82</v>
      </c>
      <c r="I1281" s="24">
        <v>281.75</v>
      </c>
      <c r="J1281" s="24">
        <v>281.82</v>
      </c>
      <c r="K1281" s="18">
        <v>0</v>
      </c>
      <c r="L1281" s="18">
        <v>0</v>
      </c>
      <c r="T1281" t="str">
        <v>U1588A-36</v>
      </c>
      <c r="U1281" s="24">
        <v>0.76323987538940818</v>
      </c>
      <c r="V1281" s="24">
        <v>0.76335877862595425</v>
      </c>
      <c r="W1281" s="29">
        <v>275.39999999999998</v>
      </c>
      <c r="X1281" s="24">
        <v>6.3500000000000227</v>
      </c>
      <c r="Y1281" s="24">
        <v>6.4200000000000159</v>
      </c>
      <c r="Z1281" s="24">
        <v>280.24657320872274</v>
      </c>
      <c r="AA1281" s="24">
        <v>280.3</v>
      </c>
      <c r="AB1281" s="24">
        <v>280.2473282442748</v>
      </c>
      <c r="AC1281" s="24">
        <v>280.30076335877862</v>
      </c>
      <c r="AF1281" s="24">
        <v>13.051</v>
      </c>
      <c r="AG1281" s="24">
        <v>293.29757320872272</v>
      </c>
      <c r="AH1281" s="24">
        <v>293.351</v>
      </c>
      <c r="AI1281" s="24">
        <v>293.29832824427478</v>
      </c>
      <c r="AJ1281" s="24">
        <v>293.35176335877861</v>
      </c>
      <c r="AK1281" s="38">
        <v>-7.5503555206068995E-2</v>
      </c>
      <c r="AL1281" s="38">
        <v>-7.6335877861311019E-2</v>
      </c>
    </row>
    <row r="1282" spans="1:38" x14ac:dyDescent="0.15">
      <c r="A1282" t="str">
        <v>U1588D-39-3</v>
      </c>
      <c r="B1282">
        <v>225.6</v>
      </c>
      <c r="C1282" t="str">
        <v>U1588A-36-CC</v>
      </c>
      <c r="D1282" s="31">
        <v>281.58</v>
      </c>
      <c r="E1282" s="29">
        <v>17</v>
      </c>
      <c r="F1282" s="29">
        <v>24</v>
      </c>
      <c r="G1282" s="24">
        <v>281.75</v>
      </c>
      <c r="H1282" s="24">
        <v>281.82</v>
      </c>
      <c r="I1282" s="24">
        <v>281.75</v>
      </c>
      <c r="J1282" s="24">
        <v>281.82</v>
      </c>
      <c r="K1282" s="18">
        <v>0</v>
      </c>
      <c r="L1282" s="18">
        <v>0</v>
      </c>
      <c r="T1282" t="str">
        <v>U1588A-36</v>
      </c>
      <c r="U1282" s="24">
        <v>0.76323987538940818</v>
      </c>
      <c r="V1282" s="24">
        <v>0.76335877862595425</v>
      </c>
      <c r="W1282" s="29">
        <v>275.39999999999998</v>
      </c>
      <c r="X1282" s="24">
        <v>6.3500000000000227</v>
      </c>
      <c r="Y1282" s="24">
        <v>6.4200000000000159</v>
      </c>
      <c r="Z1282" s="24">
        <v>280.24657320872274</v>
      </c>
      <c r="AA1282" s="24">
        <v>280.3</v>
      </c>
      <c r="AB1282" s="24">
        <v>280.2473282442748</v>
      </c>
      <c r="AC1282" s="24">
        <v>280.30076335877862</v>
      </c>
      <c r="AF1282" s="24">
        <v>13.051</v>
      </c>
      <c r="AG1282" s="24">
        <v>293.29757320872272</v>
      </c>
      <c r="AH1282" s="24">
        <v>293.351</v>
      </c>
      <c r="AI1282" s="24">
        <v>293.29832824427478</v>
      </c>
      <c r="AJ1282" s="24">
        <v>293.35176335877861</v>
      </c>
      <c r="AK1282" s="38">
        <v>-7.5503555206068995E-2</v>
      </c>
      <c r="AL1282" s="38">
        <v>-7.6335877861311019E-2</v>
      </c>
    </row>
    <row r="1283" spans="1:38" x14ac:dyDescent="0.15">
      <c r="A1283" t="str">
        <v>U1588D-39-4</v>
      </c>
      <c r="B1283">
        <v>227.1</v>
      </c>
      <c r="C1283" t="str">
        <v>U1588A-36-CC</v>
      </c>
      <c r="D1283" s="31">
        <v>281.58</v>
      </c>
      <c r="E1283" s="29">
        <v>17</v>
      </c>
      <c r="F1283" s="29">
        <v>24</v>
      </c>
      <c r="G1283" s="24">
        <v>281.75</v>
      </c>
      <c r="H1283" s="24">
        <v>281.82</v>
      </c>
      <c r="I1283" s="24">
        <v>281.75</v>
      </c>
      <c r="J1283" s="24">
        <v>281.82</v>
      </c>
      <c r="K1283" s="18">
        <v>0</v>
      </c>
      <c r="L1283" s="18">
        <v>0</v>
      </c>
      <c r="T1283" t="str">
        <v>U1588A-36</v>
      </c>
      <c r="U1283" s="24">
        <v>0.76323987538940818</v>
      </c>
      <c r="V1283" s="24">
        <v>0.76335877862595425</v>
      </c>
      <c r="W1283" s="29">
        <v>275.39999999999998</v>
      </c>
      <c r="X1283" s="24">
        <v>6.3500000000000227</v>
      </c>
      <c r="Y1283" s="24">
        <v>6.4200000000000159</v>
      </c>
      <c r="Z1283" s="24">
        <v>280.24657320872274</v>
      </c>
      <c r="AA1283" s="24">
        <v>280.3</v>
      </c>
      <c r="AB1283" s="24">
        <v>280.2473282442748</v>
      </c>
      <c r="AC1283" s="24">
        <v>280.30076335877862</v>
      </c>
      <c r="AF1283" s="24">
        <v>13.051</v>
      </c>
      <c r="AG1283" s="24">
        <v>293.29757320872272</v>
      </c>
      <c r="AH1283" s="24">
        <v>293.351</v>
      </c>
      <c r="AI1283" s="24">
        <v>293.29832824427478</v>
      </c>
      <c r="AJ1283" s="24">
        <v>293.35176335877861</v>
      </c>
      <c r="AK1283" s="38">
        <v>-7.5503555206068995E-2</v>
      </c>
      <c r="AL1283" s="38">
        <v>-7.6335877861311019E-2</v>
      </c>
    </row>
    <row r="1284" spans="1:38" x14ac:dyDescent="0.15">
      <c r="A1284" t="str">
        <v>U1588D-39-5</v>
      </c>
      <c r="B1284">
        <v>228.6</v>
      </c>
      <c r="C1284" t="str">
        <v>U1588A-37-2</v>
      </c>
      <c r="D1284" s="31">
        <v>281.8</v>
      </c>
      <c r="E1284" s="29">
        <v>75</v>
      </c>
      <c r="F1284" s="29">
        <v>75</v>
      </c>
      <c r="G1284" s="24">
        <v>282.55</v>
      </c>
      <c r="H1284" s="24">
        <v>282.55</v>
      </c>
      <c r="I1284" s="24">
        <v>282.55</v>
      </c>
      <c r="J1284" s="24">
        <v>282.55</v>
      </c>
      <c r="K1284" s="18">
        <v>0</v>
      </c>
      <c r="L1284" s="18">
        <v>0</v>
      </c>
      <c r="T1284" t="str">
        <v>U1588A-37</v>
      </c>
      <c r="U1284" s="24">
        <v>0.80133555926544231</v>
      </c>
      <c r="V1284" s="24">
        <v>0.8</v>
      </c>
      <c r="W1284" s="29">
        <v>280.3</v>
      </c>
      <c r="X1284" s="24">
        <v>2.25</v>
      </c>
      <c r="Y1284" s="24">
        <v>2.25</v>
      </c>
      <c r="Z1284" s="24">
        <v>282.10300500834728</v>
      </c>
      <c r="AA1284" s="24">
        <v>282.10300500834728</v>
      </c>
      <c r="AB1284" s="24">
        <v>282.10000000000002</v>
      </c>
      <c r="AC1284" s="24">
        <v>282.10000000000002</v>
      </c>
      <c r="AF1284" s="24">
        <v>13.026</v>
      </c>
      <c r="AG1284" s="24">
        <v>295.12900500834729</v>
      </c>
      <c r="AH1284" s="24">
        <v>295.12900500834729</v>
      </c>
      <c r="AI1284" s="24">
        <v>295.12600000000003</v>
      </c>
      <c r="AJ1284" s="24">
        <v>295.12600000000003</v>
      </c>
      <c r="AK1284" s="38">
        <v>0.30050083472588085</v>
      </c>
      <c r="AL1284" s="38">
        <v>0.30050083472588085</v>
      </c>
    </row>
    <row r="1285" spans="1:38" x14ac:dyDescent="0.15">
      <c r="A1285" t="str">
        <v>U1588D-39-6</v>
      </c>
      <c r="B1285">
        <v>229.96</v>
      </c>
      <c r="C1285" t="str">
        <v>U1588A-37-3</v>
      </c>
      <c r="D1285" s="31">
        <v>283.3</v>
      </c>
      <c r="E1285" s="29">
        <v>59</v>
      </c>
      <c r="F1285" s="29">
        <v>60</v>
      </c>
      <c r="G1285" s="24">
        <v>283.89</v>
      </c>
      <c r="H1285" s="24">
        <v>283.90000000000003</v>
      </c>
      <c r="I1285" s="24">
        <v>283.89</v>
      </c>
      <c r="J1285" s="24">
        <v>283.89999999999998</v>
      </c>
      <c r="K1285" s="18">
        <v>0</v>
      </c>
      <c r="L1285" s="18">
        <v>-5.6843418860808015E-14</v>
      </c>
      <c r="T1285" t="str">
        <v>U1588A-37</v>
      </c>
      <c r="U1285" s="24">
        <v>0.80133555926544231</v>
      </c>
      <c r="V1285" s="24">
        <v>0.8</v>
      </c>
      <c r="W1285" s="29">
        <v>280.3</v>
      </c>
      <c r="X1285" s="24">
        <v>3.589999999999975</v>
      </c>
      <c r="Y1285" s="24">
        <v>3.5999999999999659</v>
      </c>
      <c r="Z1285" s="24">
        <v>283.17679465776291</v>
      </c>
      <c r="AA1285" s="24">
        <v>283.18480801335556</v>
      </c>
      <c r="AB1285" s="24">
        <v>283.17199999999997</v>
      </c>
      <c r="AC1285" s="24">
        <v>283.18</v>
      </c>
      <c r="AF1285" s="24">
        <v>13.026</v>
      </c>
      <c r="AG1285" s="24">
        <v>296.20279465776292</v>
      </c>
      <c r="AH1285" s="24">
        <v>296.21080801335557</v>
      </c>
      <c r="AI1285" s="24">
        <v>296.19799999999998</v>
      </c>
      <c r="AJ1285" s="24">
        <v>296.20600000000002</v>
      </c>
      <c r="AK1285" s="38">
        <v>0.47946577629431886</v>
      </c>
      <c r="AL1285" s="38">
        <v>0.48080133555572502</v>
      </c>
    </row>
    <row r="1286" spans="1:38" x14ac:dyDescent="0.15">
      <c r="A1286" t="str">
        <v>U1588D-39-CC</v>
      </c>
      <c r="B1286">
        <v>230.48</v>
      </c>
      <c r="C1286" t="str">
        <v>U1588A-37-3</v>
      </c>
      <c r="D1286" s="31">
        <v>283.3</v>
      </c>
      <c r="E1286" s="29">
        <v>59</v>
      </c>
      <c r="F1286" s="29">
        <v>59</v>
      </c>
      <c r="G1286" s="24">
        <v>283.89</v>
      </c>
      <c r="H1286" s="24">
        <v>283.89</v>
      </c>
      <c r="I1286" s="24">
        <v>283.89</v>
      </c>
      <c r="J1286" s="24">
        <v>283.89</v>
      </c>
      <c r="K1286" s="18">
        <v>0</v>
      </c>
      <c r="L1286" s="18">
        <v>0</v>
      </c>
      <c r="T1286" t="str">
        <v>U1588A-37</v>
      </c>
      <c r="U1286" s="24">
        <v>0.80133555926544231</v>
      </c>
      <c r="V1286" s="24">
        <v>0.8</v>
      </c>
      <c r="W1286" s="29">
        <v>280.3</v>
      </c>
      <c r="X1286" s="24">
        <v>3.589999999999975</v>
      </c>
      <c r="Y1286" s="24">
        <v>3.589999999999975</v>
      </c>
      <c r="Z1286" s="24">
        <v>283.17679465776291</v>
      </c>
      <c r="AA1286" s="24">
        <v>283.17679465776291</v>
      </c>
      <c r="AB1286" s="24">
        <v>283.17199999999997</v>
      </c>
      <c r="AC1286" s="24">
        <v>283.17199999999997</v>
      </c>
      <c r="AF1286" s="24">
        <v>13.026</v>
      </c>
      <c r="AG1286" s="24">
        <v>296.20279465776292</v>
      </c>
      <c r="AH1286" s="24">
        <v>296.20279465776292</v>
      </c>
      <c r="AI1286" s="24">
        <v>296.19799999999998</v>
      </c>
      <c r="AJ1286" s="24">
        <v>296.19799999999998</v>
      </c>
      <c r="AK1286" s="38">
        <v>0.47946577629431886</v>
      </c>
      <c r="AL1286" s="38">
        <v>0.47946577629431886</v>
      </c>
    </row>
    <row r="1287" spans="1:38" x14ac:dyDescent="0.15">
      <c r="A1287" t="str">
        <v>U1588D-40-1</v>
      </c>
      <c r="B1287">
        <v>227.5</v>
      </c>
      <c r="C1287" t="str">
        <v>U1588A-37-3</v>
      </c>
      <c r="D1287" s="31">
        <v>283.3</v>
      </c>
      <c r="E1287" s="29">
        <v>75</v>
      </c>
      <c r="F1287" s="29">
        <v>75</v>
      </c>
      <c r="G1287" s="24">
        <v>284.05</v>
      </c>
      <c r="H1287" s="24">
        <v>284.05</v>
      </c>
      <c r="I1287" s="24">
        <v>284.05</v>
      </c>
      <c r="J1287" s="24">
        <v>284.05</v>
      </c>
      <c r="K1287" s="18">
        <v>0</v>
      </c>
      <c r="L1287" s="18">
        <v>0</v>
      </c>
      <c r="T1287" t="str">
        <v>U1588A-37</v>
      </c>
      <c r="U1287" s="24">
        <v>0.80133555926544231</v>
      </c>
      <c r="V1287" s="24">
        <v>0.8</v>
      </c>
      <c r="W1287" s="29">
        <v>280.3</v>
      </c>
      <c r="X1287" s="24">
        <v>3.75</v>
      </c>
      <c r="Y1287" s="24">
        <v>3.75</v>
      </c>
      <c r="Z1287" s="24">
        <v>283.3050083472454</v>
      </c>
      <c r="AA1287" s="24">
        <v>283.3050083472454</v>
      </c>
      <c r="AB1287" s="24">
        <v>283.3</v>
      </c>
      <c r="AC1287" s="24">
        <v>283.3</v>
      </c>
      <c r="AF1287" s="24">
        <v>13.026</v>
      </c>
      <c r="AG1287" s="24">
        <v>296.33100834724542</v>
      </c>
      <c r="AH1287" s="24">
        <v>296.33100834724542</v>
      </c>
      <c r="AI1287" s="24">
        <v>296.32600000000002</v>
      </c>
      <c r="AJ1287" s="24">
        <v>296.32600000000002</v>
      </c>
      <c r="AK1287" s="38">
        <v>0.50083472453934519</v>
      </c>
      <c r="AL1287" s="38">
        <v>0.50083472453934519</v>
      </c>
    </row>
    <row r="1288" spans="1:38" x14ac:dyDescent="0.15">
      <c r="A1288" t="str">
        <v>U1588D-40-2</v>
      </c>
      <c r="B1288">
        <v>228.99</v>
      </c>
      <c r="C1288" t="str">
        <v>U1588A-37-4</v>
      </c>
      <c r="D1288" s="31">
        <v>284.8</v>
      </c>
      <c r="E1288" s="29">
        <v>0</v>
      </c>
      <c r="F1288" s="29">
        <v>5</v>
      </c>
      <c r="G1288" s="24">
        <v>284.8</v>
      </c>
      <c r="H1288" s="24">
        <v>284.85000000000002</v>
      </c>
      <c r="I1288" s="24">
        <v>284.8</v>
      </c>
      <c r="J1288" s="24">
        <v>284.85000000000002</v>
      </c>
      <c r="K1288" s="18">
        <v>0</v>
      </c>
      <c r="L1288" s="18">
        <v>0</v>
      </c>
      <c r="T1288" t="str">
        <v>U1588A-37</v>
      </c>
      <c r="U1288" s="24">
        <v>0.80133555926544231</v>
      </c>
      <c r="V1288" s="24">
        <v>0.8</v>
      </c>
      <c r="W1288" s="29">
        <v>280.3</v>
      </c>
      <c r="X1288" s="24">
        <v>4.5</v>
      </c>
      <c r="Y1288" s="24">
        <v>4.5500000000000114</v>
      </c>
      <c r="Z1288" s="24">
        <v>283.90601001669449</v>
      </c>
      <c r="AA1288" s="24">
        <v>283.94607679465776</v>
      </c>
      <c r="AB1288" s="24">
        <v>283.90000000000003</v>
      </c>
      <c r="AC1288" s="24">
        <v>283.94</v>
      </c>
      <c r="AF1288" s="24">
        <v>13.026</v>
      </c>
      <c r="AG1288" s="24">
        <v>296.93201001669451</v>
      </c>
      <c r="AH1288" s="24">
        <v>296.97207679465777</v>
      </c>
      <c r="AI1288" s="24">
        <v>296.92600000000004</v>
      </c>
      <c r="AJ1288" s="24">
        <v>296.96600000000001</v>
      </c>
      <c r="AK1288" s="38">
        <v>0.60100166944607736</v>
      </c>
      <c r="AL1288" s="38">
        <v>0.60767946577584553</v>
      </c>
    </row>
    <row r="1289" spans="1:38" x14ac:dyDescent="0.15">
      <c r="A1289" t="str">
        <v>U1588D-40-3</v>
      </c>
      <c r="B1289">
        <v>230.48</v>
      </c>
      <c r="C1289" t="str">
        <v>U1588A-37-4</v>
      </c>
      <c r="D1289" s="31">
        <v>284.8</v>
      </c>
      <c r="E1289" s="29">
        <v>75</v>
      </c>
      <c r="F1289" s="29">
        <v>75</v>
      </c>
      <c r="G1289" s="24">
        <v>285.55</v>
      </c>
      <c r="H1289" s="24">
        <v>285.55</v>
      </c>
      <c r="I1289" s="24">
        <v>285.55</v>
      </c>
      <c r="J1289" s="24">
        <v>285.55</v>
      </c>
      <c r="K1289" s="18">
        <v>0</v>
      </c>
      <c r="L1289" s="18">
        <v>0</v>
      </c>
      <c r="T1289" t="str">
        <v>U1588A-37</v>
      </c>
      <c r="U1289" s="24">
        <v>0.80133555926544231</v>
      </c>
      <c r="V1289" s="24">
        <v>0.8</v>
      </c>
      <c r="W1289" s="29">
        <v>280.3</v>
      </c>
      <c r="X1289" s="24">
        <v>5.25</v>
      </c>
      <c r="Y1289" s="24">
        <v>5.25</v>
      </c>
      <c r="Z1289" s="24">
        <v>284.50701168614358</v>
      </c>
      <c r="AA1289" s="24">
        <v>284.50701168614358</v>
      </c>
      <c r="AB1289" s="24">
        <v>284.5</v>
      </c>
      <c r="AC1289" s="24">
        <v>284.5</v>
      </c>
      <c r="AF1289" s="24">
        <v>13.026</v>
      </c>
      <c r="AG1289" s="24">
        <v>297.5330116861436</v>
      </c>
      <c r="AH1289" s="24">
        <v>297.5330116861436</v>
      </c>
      <c r="AI1289" s="24">
        <v>297.52600000000001</v>
      </c>
      <c r="AJ1289" s="24">
        <v>297.52600000000001</v>
      </c>
      <c r="AK1289" s="38">
        <v>0.70116861435849387</v>
      </c>
      <c r="AL1289" s="38">
        <v>0.70116861435849387</v>
      </c>
    </row>
    <row r="1290" spans="1:38" x14ac:dyDescent="0.15">
      <c r="A1290" t="str">
        <v>U1588D-40-4</v>
      </c>
      <c r="B1290">
        <v>231.99</v>
      </c>
      <c r="C1290" t="str">
        <v>U1588A-38-1</v>
      </c>
      <c r="D1290" s="31">
        <v>285.10000000000002</v>
      </c>
      <c r="E1290" s="29">
        <v>71</v>
      </c>
      <c r="F1290" s="29">
        <v>71</v>
      </c>
      <c r="G1290" s="24">
        <v>285.81</v>
      </c>
      <c r="H1290" s="24">
        <v>285.81</v>
      </c>
      <c r="I1290" s="24">
        <v>285.81</v>
      </c>
      <c r="J1290" s="24">
        <v>285.81</v>
      </c>
      <c r="K1290" s="18">
        <v>0</v>
      </c>
      <c r="L1290" s="18">
        <v>0</v>
      </c>
      <c r="T1290" t="str">
        <v>U1588A-38</v>
      </c>
      <c r="U1290" s="24">
        <v>1</v>
      </c>
      <c r="V1290" s="24">
        <v>1</v>
      </c>
      <c r="W1290" s="29">
        <v>285.10000000000002</v>
      </c>
      <c r="X1290" s="24">
        <v>0.70999999999997954</v>
      </c>
      <c r="Y1290" s="24">
        <v>0.70999999999997954</v>
      </c>
      <c r="Z1290" s="24">
        <v>285.81</v>
      </c>
      <c r="AA1290" s="24">
        <v>285.81</v>
      </c>
      <c r="AB1290" s="24">
        <v>285.81</v>
      </c>
      <c r="AC1290" s="24">
        <v>285.81</v>
      </c>
      <c r="AF1290" s="24">
        <v>13.000999999999999</v>
      </c>
      <c r="AG1290" s="24">
        <v>298.81099999999998</v>
      </c>
      <c r="AH1290" s="24">
        <v>298.81099999999998</v>
      </c>
      <c r="AI1290" s="24">
        <v>298.81099999999998</v>
      </c>
      <c r="AJ1290" s="24">
        <v>298.81099999999998</v>
      </c>
      <c r="AK1290" s="38">
        <v>0</v>
      </c>
      <c r="AL1290" s="38">
        <v>0</v>
      </c>
    </row>
    <row r="1291" spans="1:38" x14ac:dyDescent="0.15">
      <c r="A1291" t="str">
        <v>U1588D-40-5</v>
      </c>
      <c r="B1291">
        <v>233.49</v>
      </c>
      <c r="C1291" t="str">
        <v>U1588A-37-CC</v>
      </c>
      <c r="D1291" s="31">
        <v>286.13</v>
      </c>
      <c r="E1291" s="29">
        <v>9</v>
      </c>
      <c r="F1291" s="29">
        <v>16</v>
      </c>
      <c r="G1291" s="24">
        <v>286.21999999999997</v>
      </c>
      <c r="H1291" s="24">
        <v>286.29000000000002</v>
      </c>
      <c r="I1291" s="24">
        <v>286.22000000000003</v>
      </c>
      <c r="J1291" s="24">
        <v>286.29000000000002</v>
      </c>
      <c r="K1291" s="18">
        <v>5.6843418860808015E-14</v>
      </c>
      <c r="L1291" s="18">
        <v>0</v>
      </c>
      <c r="T1291" t="str">
        <v>U1588A-37</v>
      </c>
      <c r="U1291" s="24">
        <v>0.80133555926544231</v>
      </c>
      <c r="V1291" s="24">
        <v>0.8</v>
      </c>
      <c r="W1291" s="29">
        <v>280.3</v>
      </c>
      <c r="X1291" s="24">
        <v>5.9200000000000159</v>
      </c>
      <c r="Y1291" s="24">
        <v>5.9900000000000091</v>
      </c>
      <c r="Z1291" s="24">
        <v>285.04390651085146</v>
      </c>
      <c r="AA1291" s="24">
        <v>285.10000000000002</v>
      </c>
      <c r="AB1291" s="24">
        <v>285.036</v>
      </c>
      <c r="AC1291" s="24">
        <v>285.09200000000004</v>
      </c>
      <c r="AF1291" s="24">
        <v>13.026</v>
      </c>
      <c r="AG1291" s="24">
        <v>298.06990651085147</v>
      </c>
      <c r="AH1291" s="24">
        <v>298.12600000000003</v>
      </c>
      <c r="AI1291" s="24">
        <v>298.06200000000001</v>
      </c>
      <c r="AJ1291" s="24">
        <v>298.11800000000005</v>
      </c>
      <c r="AK1291" s="38">
        <v>0.79065108514555504</v>
      </c>
      <c r="AL1291" s="38">
        <v>0.79999999999813554</v>
      </c>
    </row>
    <row r="1292" spans="1:38" x14ac:dyDescent="0.15">
      <c r="A1292" t="str">
        <v>U1588D-40-6</v>
      </c>
      <c r="B1292">
        <v>234.87</v>
      </c>
      <c r="C1292" t="str">
        <v>U1588A-37-CC</v>
      </c>
      <c r="D1292" s="31">
        <v>286.13</v>
      </c>
      <c r="E1292" s="29">
        <v>9</v>
      </c>
      <c r="F1292" s="29">
        <v>16</v>
      </c>
      <c r="G1292" s="24">
        <v>286.21999999999997</v>
      </c>
      <c r="H1292" s="24">
        <v>286.29000000000002</v>
      </c>
      <c r="I1292" s="24">
        <v>286.22000000000003</v>
      </c>
      <c r="J1292" s="24">
        <v>286.29000000000002</v>
      </c>
      <c r="K1292" s="18">
        <v>5.6843418860808015E-14</v>
      </c>
      <c r="L1292" s="18">
        <v>0</v>
      </c>
      <c r="T1292" t="str">
        <v>U1588A-37</v>
      </c>
      <c r="U1292" s="24">
        <v>0.80133555926544231</v>
      </c>
      <c r="V1292" s="24">
        <v>0.8</v>
      </c>
      <c r="W1292" s="29">
        <v>280.3</v>
      </c>
      <c r="X1292" s="24">
        <v>5.9200000000000159</v>
      </c>
      <c r="Y1292" s="24">
        <v>5.9900000000000091</v>
      </c>
      <c r="Z1292" s="24">
        <v>285.04390651085146</v>
      </c>
      <c r="AA1292" s="24">
        <v>285.10000000000002</v>
      </c>
      <c r="AB1292" s="24">
        <v>285.036</v>
      </c>
      <c r="AC1292" s="24">
        <v>285.09200000000004</v>
      </c>
      <c r="AF1292" s="24">
        <v>13.026</v>
      </c>
      <c r="AG1292" s="24">
        <v>298.06990651085147</v>
      </c>
      <c r="AH1292" s="24">
        <v>298.12600000000003</v>
      </c>
      <c r="AI1292" s="24">
        <v>298.06200000000001</v>
      </c>
      <c r="AJ1292" s="24">
        <v>298.11800000000005</v>
      </c>
      <c r="AK1292" s="38">
        <v>0.79065108514555504</v>
      </c>
      <c r="AL1292" s="38">
        <v>0.79999999999813554</v>
      </c>
    </row>
    <row r="1293" spans="1:38" x14ac:dyDescent="0.15">
      <c r="A1293" t="str">
        <v>U1588D-40-CC</v>
      </c>
      <c r="B1293">
        <v>235.39</v>
      </c>
      <c r="C1293" t="str">
        <v>U1588A-37-CC</v>
      </c>
      <c r="D1293" s="31">
        <v>286.13</v>
      </c>
      <c r="E1293" s="29">
        <v>9</v>
      </c>
      <c r="F1293" s="29">
        <v>16</v>
      </c>
      <c r="G1293" s="24">
        <v>286.21999999999997</v>
      </c>
      <c r="H1293" s="24">
        <v>286.29000000000002</v>
      </c>
      <c r="I1293" s="24">
        <v>286.22000000000003</v>
      </c>
      <c r="J1293" s="24">
        <v>286.29000000000002</v>
      </c>
      <c r="K1293" s="18">
        <v>5.6843418860808015E-14</v>
      </c>
      <c r="L1293" s="18">
        <v>0</v>
      </c>
      <c r="T1293" t="str">
        <v>U1588A-37</v>
      </c>
      <c r="U1293" s="24">
        <v>0.80133555926544231</v>
      </c>
      <c r="V1293" s="24">
        <v>0.8</v>
      </c>
      <c r="W1293" s="29">
        <v>280.3</v>
      </c>
      <c r="X1293" s="24">
        <v>5.9200000000000159</v>
      </c>
      <c r="Y1293" s="24">
        <v>5.9900000000000091</v>
      </c>
      <c r="Z1293" s="24">
        <v>285.04390651085146</v>
      </c>
      <c r="AA1293" s="24">
        <v>285.10000000000002</v>
      </c>
      <c r="AB1293" s="24">
        <v>285.036</v>
      </c>
      <c r="AC1293" s="24">
        <v>285.09200000000004</v>
      </c>
      <c r="AF1293" s="24">
        <v>13.026</v>
      </c>
      <c r="AG1293" s="24">
        <v>298.06990651085147</v>
      </c>
      <c r="AH1293" s="24">
        <v>298.12600000000003</v>
      </c>
      <c r="AI1293" s="24">
        <v>298.06200000000001</v>
      </c>
      <c r="AJ1293" s="24">
        <v>298.11800000000005</v>
      </c>
      <c r="AK1293" s="38">
        <v>0.79065108514555504</v>
      </c>
      <c r="AL1293" s="38">
        <v>0.79999999999813554</v>
      </c>
    </row>
    <row r="1294" spans="1:38" x14ac:dyDescent="0.15">
      <c r="A1294" t="str">
        <v>U1588D-41-1</v>
      </c>
      <c r="B1294">
        <v>232.3</v>
      </c>
      <c r="C1294" t="str">
        <v>U1588A-37-CC</v>
      </c>
      <c r="D1294" s="31">
        <v>286.13</v>
      </c>
      <c r="E1294" s="29">
        <v>9</v>
      </c>
      <c r="F1294" s="29">
        <v>16</v>
      </c>
      <c r="G1294" s="24">
        <v>286.21999999999997</v>
      </c>
      <c r="H1294" s="24">
        <v>286.29000000000002</v>
      </c>
      <c r="I1294" s="24">
        <v>286.22000000000003</v>
      </c>
      <c r="J1294" s="24">
        <v>286.29000000000002</v>
      </c>
      <c r="K1294" s="18">
        <v>5.6843418860808015E-14</v>
      </c>
      <c r="L1294" s="18">
        <v>0</v>
      </c>
      <c r="T1294" t="str">
        <v>U1588A-37</v>
      </c>
      <c r="U1294" s="24">
        <v>0.80133555926544231</v>
      </c>
      <c r="V1294" s="24">
        <v>0.8</v>
      </c>
      <c r="W1294" s="29">
        <v>280.3</v>
      </c>
      <c r="X1294" s="24">
        <v>5.9200000000000159</v>
      </c>
      <c r="Y1294" s="24">
        <v>5.9900000000000091</v>
      </c>
      <c r="Z1294" s="24">
        <v>285.04390651085146</v>
      </c>
      <c r="AA1294" s="24">
        <v>285.10000000000002</v>
      </c>
      <c r="AB1294" s="24">
        <v>285.036</v>
      </c>
      <c r="AC1294" s="24">
        <v>285.09200000000004</v>
      </c>
      <c r="AF1294" s="24">
        <v>13.026</v>
      </c>
      <c r="AG1294" s="24">
        <v>298.06990651085147</v>
      </c>
      <c r="AH1294" s="24">
        <v>298.12600000000003</v>
      </c>
      <c r="AI1294" s="24">
        <v>298.06200000000001</v>
      </c>
      <c r="AJ1294" s="24">
        <v>298.11800000000005</v>
      </c>
      <c r="AK1294" s="38">
        <v>0.79065108514555504</v>
      </c>
      <c r="AL1294" s="38">
        <v>0.79999999999813554</v>
      </c>
    </row>
    <row r="1295" spans="1:38" x14ac:dyDescent="0.15">
      <c r="A1295" t="str">
        <v>U1588D-41-2</v>
      </c>
      <c r="B1295">
        <v>233.8</v>
      </c>
      <c r="C1295" t="str">
        <v>U1588A-37-CC</v>
      </c>
      <c r="D1295" s="31">
        <v>286.13</v>
      </c>
      <c r="E1295" s="29">
        <v>9</v>
      </c>
      <c r="F1295" s="29">
        <v>16</v>
      </c>
      <c r="G1295" s="24">
        <v>286.21999999999997</v>
      </c>
      <c r="H1295" s="24">
        <v>286.29000000000002</v>
      </c>
      <c r="I1295" s="24">
        <v>286.22000000000003</v>
      </c>
      <c r="J1295" s="24">
        <v>286.29000000000002</v>
      </c>
      <c r="K1295" s="18">
        <v>5.6843418860808015E-14</v>
      </c>
      <c r="L1295" s="18">
        <v>0</v>
      </c>
      <c r="T1295" t="str">
        <v>U1588A-37</v>
      </c>
      <c r="U1295" s="24">
        <v>0.80133555926544231</v>
      </c>
      <c r="V1295" s="24">
        <v>0.8</v>
      </c>
      <c r="W1295" s="29">
        <v>280.3</v>
      </c>
      <c r="X1295" s="24">
        <v>5.9200000000000159</v>
      </c>
      <c r="Y1295" s="24">
        <v>5.9900000000000091</v>
      </c>
      <c r="Z1295" s="24">
        <v>285.04390651085146</v>
      </c>
      <c r="AA1295" s="24">
        <v>285.10000000000002</v>
      </c>
      <c r="AB1295" s="24">
        <v>285.036</v>
      </c>
      <c r="AC1295" s="24">
        <v>285.09200000000004</v>
      </c>
      <c r="AF1295" s="24">
        <v>13.026</v>
      </c>
      <c r="AG1295" s="24">
        <v>298.06990651085147</v>
      </c>
      <c r="AH1295" s="24">
        <v>298.12600000000003</v>
      </c>
      <c r="AI1295" s="24">
        <v>298.06200000000001</v>
      </c>
      <c r="AJ1295" s="24">
        <v>298.11800000000005</v>
      </c>
      <c r="AK1295" s="38">
        <v>0.79065108514555504</v>
      </c>
      <c r="AL1295" s="38">
        <v>0.79999999999813554</v>
      </c>
    </row>
    <row r="1296" spans="1:38" x14ac:dyDescent="0.15">
      <c r="A1296" t="str">
        <v>U1588D-41-3</v>
      </c>
      <c r="B1296">
        <v>235.3</v>
      </c>
      <c r="C1296" t="str">
        <v>U1588A-37-CC</v>
      </c>
      <c r="D1296" s="31">
        <v>286.13</v>
      </c>
      <c r="E1296" s="29">
        <v>9</v>
      </c>
      <c r="F1296" s="29">
        <v>16</v>
      </c>
      <c r="G1296" s="24">
        <v>286.21999999999997</v>
      </c>
      <c r="H1296" s="24">
        <v>286.29000000000002</v>
      </c>
      <c r="I1296" s="24">
        <v>286.22000000000003</v>
      </c>
      <c r="J1296" s="24">
        <v>286.29000000000002</v>
      </c>
      <c r="K1296" s="18">
        <v>5.6843418860808015E-14</v>
      </c>
      <c r="L1296" s="18">
        <v>0</v>
      </c>
      <c r="T1296" t="str">
        <v>U1588A-37</v>
      </c>
      <c r="U1296" s="24">
        <v>0.80133555926544231</v>
      </c>
      <c r="V1296" s="24">
        <v>0.8</v>
      </c>
      <c r="W1296" s="29">
        <v>280.3</v>
      </c>
      <c r="X1296" s="24">
        <v>5.9200000000000159</v>
      </c>
      <c r="Y1296" s="24">
        <v>5.9900000000000091</v>
      </c>
      <c r="Z1296" s="24">
        <v>285.04390651085146</v>
      </c>
      <c r="AA1296" s="24">
        <v>285.10000000000002</v>
      </c>
      <c r="AB1296" s="24">
        <v>285.036</v>
      </c>
      <c r="AC1296" s="24">
        <v>285.09200000000004</v>
      </c>
      <c r="AF1296" s="24">
        <v>13.026</v>
      </c>
      <c r="AG1296" s="24">
        <v>298.06990651085147</v>
      </c>
      <c r="AH1296" s="24">
        <v>298.12600000000003</v>
      </c>
      <c r="AI1296" s="24">
        <v>298.06200000000001</v>
      </c>
      <c r="AJ1296" s="24">
        <v>298.11800000000005</v>
      </c>
      <c r="AK1296" s="38">
        <v>0.79065108514555504</v>
      </c>
      <c r="AL1296" s="38">
        <v>0.79999999999813554</v>
      </c>
    </row>
    <row r="1297" spans="1:38" x14ac:dyDescent="0.15">
      <c r="A1297" t="str">
        <v>U1588D-41-4</v>
      </c>
      <c r="B1297">
        <v>236.8</v>
      </c>
      <c r="C1297" t="str">
        <v>U1588A-37-CC</v>
      </c>
      <c r="D1297" s="31">
        <v>286.13</v>
      </c>
      <c r="E1297" s="29">
        <v>9</v>
      </c>
      <c r="F1297" s="29">
        <v>16</v>
      </c>
      <c r="G1297" s="24">
        <v>286.21999999999997</v>
      </c>
      <c r="H1297" s="24">
        <v>286.29000000000002</v>
      </c>
      <c r="I1297" s="24">
        <v>286.22000000000003</v>
      </c>
      <c r="J1297" s="24">
        <v>286.29000000000002</v>
      </c>
      <c r="K1297" s="18">
        <v>5.6843418860808015E-14</v>
      </c>
      <c r="L1297" s="18">
        <v>0</v>
      </c>
      <c r="T1297" t="str">
        <v>U1588A-37</v>
      </c>
      <c r="U1297" s="24">
        <v>0.80133555926544231</v>
      </c>
      <c r="V1297" s="24">
        <v>0.8</v>
      </c>
      <c r="W1297" s="29">
        <v>280.3</v>
      </c>
      <c r="X1297" s="24">
        <v>5.9200000000000159</v>
      </c>
      <c r="Y1297" s="24">
        <v>5.9900000000000091</v>
      </c>
      <c r="Z1297" s="24">
        <v>285.04390651085146</v>
      </c>
      <c r="AA1297" s="24">
        <v>285.10000000000002</v>
      </c>
      <c r="AB1297" s="24">
        <v>285.036</v>
      </c>
      <c r="AC1297" s="24">
        <v>285.09200000000004</v>
      </c>
      <c r="AF1297" s="24">
        <v>13.026</v>
      </c>
      <c r="AG1297" s="24">
        <v>298.06990651085147</v>
      </c>
      <c r="AH1297" s="24">
        <v>298.12600000000003</v>
      </c>
      <c r="AI1297" s="24">
        <v>298.06200000000001</v>
      </c>
      <c r="AJ1297" s="24">
        <v>298.11800000000005</v>
      </c>
      <c r="AK1297" s="38">
        <v>0.79065108514555504</v>
      </c>
      <c r="AL1297" s="38">
        <v>0.79999999999813554</v>
      </c>
    </row>
    <row r="1298" spans="1:38" x14ac:dyDescent="0.15">
      <c r="A1298" t="str">
        <v>U1588D-41-5</v>
      </c>
      <c r="B1298">
        <v>238.19</v>
      </c>
      <c r="C1298" t="str">
        <v>U1588A-37-CC</v>
      </c>
      <c r="D1298" s="31">
        <v>286.13</v>
      </c>
      <c r="E1298" s="29">
        <v>9</v>
      </c>
      <c r="F1298" s="29">
        <v>16</v>
      </c>
      <c r="G1298" s="24">
        <v>286.21999999999997</v>
      </c>
      <c r="H1298" s="24">
        <v>286.29000000000002</v>
      </c>
      <c r="I1298" s="24">
        <v>286.22000000000003</v>
      </c>
      <c r="J1298" s="24">
        <v>286.29000000000002</v>
      </c>
      <c r="K1298" s="18">
        <v>5.6843418860808015E-14</v>
      </c>
      <c r="L1298" s="18">
        <v>0</v>
      </c>
      <c r="T1298" t="str">
        <v>U1588A-37</v>
      </c>
      <c r="U1298" s="24">
        <v>0.80133555926544231</v>
      </c>
      <c r="V1298" s="24">
        <v>0.8</v>
      </c>
      <c r="W1298" s="29">
        <v>280.3</v>
      </c>
      <c r="X1298" s="24">
        <v>5.9200000000000159</v>
      </c>
      <c r="Y1298" s="24">
        <v>5.9900000000000091</v>
      </c>
      <c r="Z1298" s="24">
        <v>285.04390651085146</v>
      </c>
      <c r="AA1298" s="24">
        <v>285.10000000000002</v>
      </c>
      <c r="AB1298" s="24">
        <v>285.036</v>
      </c>
      <c r="AC1298" s="24">
        <v>285.09200000000004</v>
      </c>
      <c r="AF1298" s="24">
        <v>13.026</v>
      </c>
      <c r="AG1298" s="24">
        <v>298.06990651085147</v>
      </c>
      <c r="AH1298" s="24">
        <v>298.12600000000003</v>
      </c>
      <c r="AI1298" s="24">
        <v>298.06200000000001</v>
      </c>
      <c r="AJ1298" s="24">
        <v>298.11800000000005</v>
      </c>
      <c r="AK1298" s="38">
        <v>0.79065108514555504</v>
      </c>
      <c r="AL1298" s="38">
        <v>0.79999999999813554</v>
      </c>
    </row>
    <row r="1299" spans="1:38" x14ac:dyDescent="0.15">
      <c r="A1299" t="str">
        <v>U1588D-41-CC</v>
      </c>
      <c r="B1299">
        <v>238.7</v>
      </c>
      <c r="C1299" t="str">
        <v>U1588A-37-CC</v>
      </c>
      <c r="D1299" s="31">
        <v>286.13</v>
      </c>
      <c r="E1299" s="29">
        <v>9</v>
      </c>
      <c r="F1299" s="29">
        <v>16</v>
      </c>
      <c r="G1299" s="24">
        <v>286.21999999999997</v>
      </c>
      <c r="H1299" s="24">
        <v>286.29000000000002</v>
      </c>
      <c r="I1299" s="24">
        <v>286.22000000000003</v>
      </c>
      <c r="J1299" s="24">
        <v>286.29000000000002</v>
      </c>
      <c r="K1299" s="18">
        <v>5.6843418860808015E-14</v>
      </c>
      <c r="L1299" s="18">
        <v>0</v>
      </c>
      <c r="T1299" t="str">
        <v>U1588A-37</v>
      </c>
      <c r="U1299" s="24">
        <v>0.80133555926544231</v>
      </c>
      <c r="V1299" s="24">
        <v>0.8</v>
      </c>
      <c r="W1299" s="29">
        <v>280.3</v>
      </c>
      <c r="X1299" s="24">
        <v>5.9200000000000159</v>
      </c>
      <c r="Y1299" s="24">
        <v>5.9900000000000091</v>
      </c>
      <c r="Z1299" s="24">
        <v>285.04390651085146</v>
      </c>
      <c r="AA1299" s="24">
        <v>285.10000000000002</v>
      </c>
      <c r="AB1299" s="24">
        <v>285.036</v>
      </c>
      <c r="AC1299" s="24">
        <v>285.09200000000004</v>
      </c>
      <c r="AF1299" s="24">
        <v>13.026</v>
      </c>
      <c r="AG1299" s="24">
        <v>298.06990651085147</v>
      </c>
      <c r="AH1299" s="24">
        <v>298.12600000000003</v>
      </c>
      <c r="AI1299" s="24">
        <v>298.06200000000001</v>
      </c>
      <c r="AJ1299" s="24">
        <v>298.11800000000005</v>
      </c>
      <c r="AK1299" s="38">
        <v>0.79065108514555504</v>
      </c>
      <c r="AL1299" s="38">
        <v>0.79999999999813554</v>
      </c>
    </row>
    <row r="1300" spans="1:38" x14ac:dyDescent="0.15">
      <c r="A1300" t="str">
        <v>U1588D-42-1</v>
      </c>
      <c r="B1300">
        <v>237.2</v>
      </c>
      <c r="C1300" t="str">
        <v>U1588A-37-CC</v>
      </c>
      <c r="D1300" s="31">
        <v>286.13</v>
      </c>
      <c r="E1300" s="29">
        <v>9</v>
      </c>
      <c r="F1300" s="29">
        <v>16</v>
      </c>
      <c r="G1300" s="24">
        <v>286.21999999999997</v>
      </c>
      <c r="H1300" s="24">
        <v>286.29000000000002</v>
      </c>
      <c r="I1300" s="24">
        <v>286.22000000000003</v>
      </c>
      <c r="J1300" s="24">
        <v>286.29000000000002</v>
      </c>
      <c r="K1300" s="18">
        <v>5.6843418860808015E-14</v>
      </c>
      <c r="L1300" s="18">
        <v>0</v>
      </c>
      <c r="T1300" t="str">
        <v>U1588A-37</v>
      </c>
      <c r="U1300" s="24">
        <v>0.80133555926544231</v>
      </c>
      <c r="V1300" s="24">
        <v>0.8</v>
      </c>
      <c r="W1300" s="29">
        <v>280.3</v>
      </c>
      <c r="X1300" s="24">
        <v>5.9200000000000159</v>
      </c>
      <c r="Y1300" s="24">
        <v>5.9900000000000091</v>
      </c>
      <c r="Z1300" s="24">
        <v>285.04390651085146</v>
      </c>
      <c r="AA1300" s="24">
        <v>285.10000000000002</v>
      </c>
      <c r="AB1300" s="24">
        <v>285.036</v>
      </c>
      <c r="AC1300" s="24">
        <v>285.09200000000004</v>
      </c>
      <c r="AF1300" s="24">
        <v>13.026</v>
      </c>
      <c r="AG1300" s="24">
        <v>298.06990651085147</v>
      </c>
      <c r="AH1300" s="24">
        <v>298.12600000000003</v>
      </c>
      <c r="AI1300" s="24">
        <v>298.06200000000001</v>
      </c>
      <c r="AJ1300" s="24">
        <v>298.11800000000005</v>
      </c>
      <c r="AK1300" s="38">
        <v>0.79065108514555504</v>
      </c>
      <c r="AL1300" s="38">
        <v>0.79999999999813554</v>
      </c>
    </row>
    <row r="1301" spans="1:38" x14ac:dyDescent="0.15">
      <c r="A1301" t="str">
        <v>U1588D-42-2</v>
      </c>
      <c r="B1301">
        <v>238.7</v>
      </c>
      <c r="C1301" t="str">
        <v>U1588A-38-2</v>
      </c>
      <c r="D1301" s="31">
        <v>286.60000000000002</v>
      </c>
      <c r="E1301" s="29">
        <v>72</v>
      </c>
      <c r="F1301" s="29">
        <v>72</v>
      </c>
      <c r="G1301" s="24">
        <v>287.32000000000005</v>
      </c>
      <c r="H1301" s="24">
        <v>287.32000000000005</v>
      </c>
      <c r="I1301" s="24">
        <v>287.32</v>
      </c>
      <c r="J1301" s="24">
        <v>287.32</v>
      </c>
      <c r="K1301" s="18">
        <v>-5.6843418860808015E-14</v>
      </c>
      <c r="L1301" s="18">
        <v>-5.6843418860808015E-14</v>
      </c>
      <c r="T1301" t="str">
        <v>U1588A-38</v>
      </c>
      <c r="U1301" s="24">
        <v>1</v>
      </c>
      <c r="V1301" s="24">
        <v>1</v>
      </c>
      <c r="W1301" s="29">
        <v>285.10000000000002</v>
      </c>
      <c r="X1301" s="24">
        <v>2.2199999999999704</v>
      </c>
      <c r="Y1301" s="24">
        <v>2.2199999999999704</v>
      </c>
      <c r="Z1301" s="24">
        <v>287.32</v>
      </c>
      <c r="AA1301" s="24">
        <v>287.32</v>
      </c>
      <c r="AB1301" s="24">
        <v>287.32</v>
      </c>
      <c r="AC1301" s="24">
        <v>287.32</v>
      </c>
      <c r="AF1301" s="24">
        <v>13.000999999999999</v>
      </c>
      <c r="AG1301" s="24">
        <v>300.32099999999997</v>
      </c>
      <c r="AH1301" s="24">
        <v>300.32099999999997</v>
      </c>
      <c r="AI1301" s="24">
        <v>300.32099999999997</v>
      </c>
      <c r="AJ1301" s="24">
        <v>300.32099999999997</v>
      </c>
      <c r="AK1301" s="38">
        <v>0</v>
      </c>
      <c r="AL1301" s="38">
        <v>0</v>
      </c>
    </row>
    <row r="1302" spans="1:38" x14ac:dyDescent="0.15">
      <c r="A1302" t="str">
        <v>U1588D-42-3</v>
      </c>
      <c r="B1302">
        <v>240.2</v>
      </c>
      <c r="C1302" t="str">
        <v>U1588A-38-2</v>
      </c>
      <c r="D1302" s="31">
        <v>286.60000000000002</v>
      </c>
      <c r="E1302" s="29">
        <v>91</v>
      </c>
      <c r="F1302" s="29">
        <v>91</v>
      </c>
      <c r="G1302" s="24">
        <v>287.51000000000005</v>
      </c>
      <c r="H1302" s="24">
        <v>287.51000000000005</v>
      </c>
      <c r="I1302" s="24">
        <v>287.51</v>
      </c>
      <c r="J1302" s="24">
        <v>287.51</v>
      </c>
      <c r="K1302" s="18">
        <v>-5.6843418860808015E-14</v>
      </c>
      <c r="L1302" s="18">
        <v>-5.6843418860808015E-14</v>
      </c>
      <c r="T1302" t="str">
        <v>U1588A-38</v>
      </c>
      <c r="U1302" s="24">
        <v>1</v>
      </c>
      <c r="V1302" s="24">
        <v>1</v>
      </c>
      <c r="W1302" s="29">
        <v>285.10000000000002</v>
      </c>
      <c r="X1302" s="24">
        <v>2.4099999999999682</v>
      </c>
      <c r="Y1302" s="24">
        <v>2.4099999999999682</v>
      </c>
      <c r="Z1302" s="24">
        <v>287.51</v>
      </c>
      <c r="AA1302" s="24">
        <v>287.51</v>
      </c>
      <c r="AB1302" s="24">
        <v>287.51</v>
      </c>
      <c r="AC1302" s="24">
        <v>287.51</v>
      </c>
      <c r="AF1302" s="24">
        <v>13.000999999999999</v>
      </c>
      <c r="AG1302" s="24">
        <v>300.51099999999997</v>
      </c>
      <c r="AH1302" s="24">
        <v>300.51099999999997</v>
      </c>
      <c r="AI1302" s="24">
        <v>300.51099999999997</v>
      </c>
      <c r="AJ1302" s="24">
        <v>300.51099999999997</v>
      </c>
      <c r="AK1302" s="38">
        <v>0</v>
      </c>
      <c r="AL1302" s="38">
        <v>0</v>
      </c>
    </row>
    <row r="1303" spans="1:38" x14ac:dyDescent="0.15">
      <c r="A1303" t="str">
        <v>U1588D-42-4</v>
      </c>
      <c r="B1303">
        <v>241.7</v>
      </c>
      <c r="C1303" t="str">
        <v>U1588A-38-2</v>
      </c>
      <c r="D1303" s="31">
        <v>286.60000000000002</v>
      </c>
      <c r="E1303" s="29">
        <v>91</v>
      </c>
      <c r="F1303" s="29">
        <v>92</v>
      </c>
      <c r="G1303" s="24">
        <v>287.51000000000005</v>
      </c>
      <c r="H1303" s="24">
        <v>287.52000000000004</v>
      </c>
      <c r="I1303" s="24">
        <v>287.51</v>
      </c>
      <c r="J1303" s="24">
        <v>287.52</v>
      </c>
      <c r="K1303" s="18">
        <v>-5.6843418860808015E-14</v>
      </c>
      <c r="L1303" s="18">
        <v>-5.6843418860808015E-14</v>
      </c>
      <c r="T1303" t="str">
        <v>U1588A-38</v>
      </c>
      <c r="U1303" s="24">
        <v>1</v>
      </c>
      <c r="V1303" s="24">
        <v>1</v>
      </c>
      <c r="W1303" s="29">
        <v>285.10000000000002</v>
      </c>
      <c r="X1303" s="24">
        <v>2.4099999999999682</v>
      </c>
      <c r="Y1303" s="24">
        <v>2.4199999999999591</v>
      </c>
      <c r="Z1303" s="24">
        <v>287.51</v>
      </c>
      <c r="AA1303" s="24">
        <v>287.52</v>
      </c>
      <c r="AB1303" s="24">
        <v>287.51</v>
      </c>
      <c r="AC1303" s="24">
        <v>287.52</v>
      </c>
      <c r="AF1303" s="24">
        <v>13.000999999999999</v>
      </c>
      <c r="AG1303" s="24">
        <v>300.51099999999997</v>
      </c>
      <c r="AH1303" s="24">
        <v>300.52099999999996</v>
      </c>
      <c r="AI1303" s="24">
        <v>300.51099999999997</v>
      </c>
      <c r="AJ1303" s="24">
        <v>300.52099999999996</v>
      </c>
      <c r="AK1303" s="38">
        <v>0</v>
      </c>
      <c r="AL1303" s="38">
        <v>0</v>
      </c>
    </row>
    <row r="1304" spans="1:38" x14ac:dyDescent="0.15">
      <c r="A1304" t="str">
        <v>U1588D-42-CC</v>
      </c>
      <c r="B1304">
        <v>243.21</v>
      </c>
      <c r="C1304" t="str">
        <v>U1588A-38-2</v>
      </c>
      <c r="D1304" s="31">
        <v>286.60000000000002</v>
      </c>
      <c r="E1304" s="29">
        <v>91</v>
      </c>
      <c r="F1304" s="29">
        <v>92</v>
      </c>
      <c r="G1304" s="24">
        <v>287.51000000000005</v>
      </c>
      <c r="H1304" s="24">
        <v>287.52000000000004</v>
      </c>
      <c r="I1304" s="24">
        <v>287.51</v>
      </c>
      <c r="J1304" s="24">
        <v>287.52</v>
      </c>
      <c r="K1304" s="18">
        <v>-5.6843418860808015E-14</v>
      </c>
      <c r="L1304" s="18">
        <v>-5.6843418860808015E-14</v>
      </c>
      <c r="T1304" t="str">
        <v>U1588A-38</v>
      </c>
      <c r="U1304" s="24">
        <v>1</v>
      </c>
      <c r="V1304" s="24">
        <v>1</v>
      </c>
      <c r="W1304" s="29">
        <v>285.10000000000002</v>
      </c>
      <c r="X1304" s="24">
        <v>2.4099999999999682</v>
      </c>
      <c r="Y1304" s="24">
        <v>2.4199999999999591</v>
      </c>
      <c r="Z1304" s="24">
        <v>287.51</v>
      </c>
      <c r="AA1304" s="24">
        <v>287.52</v>
      </c>
      <c r="AB1304" s="24">
        <v>287.51</v>
      </c>
      <c r="AC1304" s="24">
        <v>287.52</v>
      </c>
      <c r="AF1304" s="24">
        <v>13.000999999999999</v>
      </c>
      <c r="AG1304" s="24">
        <v>300.51099999999997</v>
      </c>
      <c r="AH1304" s="24">
        <v>300.52099999999996</v>
      </c>
      <c r="AI1304" s="24">
        <v>300.51099999999997</v>
      </c>
      <c r="AJ1304" s="24">
        <v>300.52099999999996</v>
      </c>
      <c r="AK1304" s="38">
        <v>0</v>
      </c>
      <c r="AL1304" s="38">
        <v>0</v>
      </c>
    </row>
    <row r="1305" spans="1:38" x14ac:dyDescent="0.15">
      <c r="A1305" t="str">
        <v>U1588D-43-1</v>
      </c>
      <c r="B1305">
        <v>242</v>
      </c>
      <c r="C1305" t="str">
        <v>U1588A-38-3</v>
      </c>
      <c r="D1305" s="31">
        <v>288.08999999999997</v>
      </c>
      <c r="E1305" s="29">
        <v>54</v>
      </c>
      <c r="F1305" s="29">
        <v>56</v>
      </c>
      <c r="G1305" s="24">
        <v>288.63</v>
      </c>
      <c r="H1305" s="24">
        <v>288.64999999999998</v>
      </c>
      <c r="I1305" s="24">
        <v>288.63</v>
      </c>
      <c r="J1305" s="24">
        <v>288.64999999999998</v>
      </c>
      <c r="K1305" s="18">
        <v>0</v>
      </c>
      <c r="L1305" s="18">
        <v>0</v>
      </c>
      <c r="T1305" t="str">
        <v>U1588A-38</v>
      </c>
      <c r="U1305" s="24">
        <v>1</v>
      </c>
      <c r="V1305" s="24">
        <v>1</v>
      </c>
      <c r="W1305" s="29">
        <v>285.10000000000002</v>
      </c>
      <c r="X1305" s="24">
        <v>3.5299999999999727</v>
      </c>
      <c r="Y1305" s="24">
        <v>3.5499999999999545</v>
      </c>
      <c r="Z1305" s="24">
        <v>288.63</v>
      </c>
      <c r="AA1305" s="24">
        <v>288.64999999999998</v>
      </c>
      <c r="AB1305" s="24">
        <v>288.63</v>
      </c>
      <c r="AC1305" s="24">
        <v>288.64999999999998</v>
      </c>
      <c r="AF1305" s="24">
        <v>13.000999999999999</v>
      </c>
      <c r="AG1305" s="24">
        <v>301.63099999999997</v>
      </c>
      <c r="AH1305" s="24">
        <v>301.65099999999995</v>
      </c>
      <c r="AI1305" s="24">
        <v>301.63099999999997</v>
      </c>
      <c r="AJ1305" s="24">
        <v>301.65099999999995</v>
      </c>
      <c r="AK1305" s="38">
        <v>0</v>
      </c>
      <c r="AL1305" s="38">
        <v>0</v>
      </c>
    </row>
    <row r="1306" spans="1:38" x14ac:dyDescent="0.15">
      <c r="A1306" t="str">
        <v>U1588D-43-2</v>
      </c>
      <c r="B1306">
        <v>243.5</v>
      </c>
      <c r="C1306" t="str">
        <v>U1588A-38-3</v>
      </c>
      <c r="D1306" s="31">
        <v>288.08999999999997</v>
      </c>
      <c r="E1306" s="29">
        <v>80</v>
      </c>
      <c r="F1306" s="29">
        <v>80</v>
      </c>
      <c r="G1306" s="24">
        <v>288.89</v>
      </c>
      <c r="H1306" s="24">
        <v>288.89</v>
      </c>
      <c r="I1306" s="24">
        <v>288.89</v>
      </c>
      <c r="J1306" s="24">
        <v>288.89</v>
      </c>
      <c r="K1306" s="18">
        <v>0</v>
      </c>
      <c r="L1306" s="18">
        <v>0</v>
      </c>
      <c r="T1306" t="str">
        <v>U1588A-38</v>
      </c>
      <c r="U1306" s="24">
        <v>1</v>
      </c>
      <c r="V1306" s="24">
        <v>1</v>
      </c>
      <c r="W1306" s="29">
        <v>285.10000000000002</v>
      </c>
      <c r="X1306" s="24">
        <v>3.7899999999999636</v>
      </c>
      <c r="Y1306" s="24">
        <v>3.7899999999999636</v>
      </c>
      <c r="Z1306" s="24">
        <v>288.89</v>
      </c>
      <c r="AA1306" s="24">
        <v>288.89</v>
      </c>
      <c r="AB1306" s="24">
        <v>288.89</v>
      </c>
      <c r="AC1306" s="24">
        <v>288.89</v>
      </c>
      <c r="AF1306" s="24">
        <v>13.000999999999999</v>
      </c>
      <c r="AG1306" s="24">
        <v>301.89099999999996</v>
      </c>
      <c r="AH1306" s="24">
        <v>301.89099999999996</v>
      </c>
      <c r="AI1306" s="24">
        <v>301.89099999999996</v>
      </c>
      <c r="AJ1306" s="24">
        <v>301.89099999999996</v>
      </c>
      <c r="AK1306" s="38">
        <v>0</v>
      </c>
      <c r="AL1306" s="38">
        <v>0</v>
      </c>
    </row>
    <row r="1307" spans="1:38" x14ac:dyDescent="0.15">
      <c r="A1307" t="str">
        <v>U1588D-43-3</v>
      </c>
      <c r="B1307">
        <v>245</v>
      </c>
      <c r="C1307" t="str">
        <v>U1588A-38-3</v>
      </c>
      <c r="D1307" s="31">
        <v>288.08999999999997</v>
      </c>
      <c r="E1307" s="29">
        <v>118</v>
      </c>
      <c r="F1307" s="29">
        <v>120</v>
      </c>
      <c r="G1307" s="24">
        <v>289.27</v>
      </c>
      <c r="H1307" s="24">
        <v>289.28999999999996</v>
      </c>
      <c r="I1307" s="24">
        <v>289.27</v>
      </c>
      <c r="J1307" s="24">
        <v>289.29000000000002</v>
      </c>
      <c r="K1307" s="18">
        <v>0</v>
      </c>
      <c r="L1307" s="18">
        <v>5.6843418860808015E-14</v>
      </c>
      <c r="T1307" t="str">
        <v>U1588A-38</v>
      </c>
      <c r="U1307" s="24">
        <v>1</v>
      </c>
      <c r="V1307" s="24">
        <v>1</v>
      </c>
      <c r="W1307" s="29">
        <v>285.10000000000002</v>
      </c>
      <c r="X1307" s="24">
        <v>4.1699999999999591</v>
      </c>
      <c r="Y1307" s="24">
        <v>4.1899999999999977</v>
      </c>
      <c r="Z1307" s="24">
        <v>289.27</v>
      </c>
      <c r="AA1307" s="24">
        <v>289.29000000000002</v>
      </c>
      <c r="AB1307" s="24">
        <v>289.27</v>
      </c>
      <c r="AC1307" s="24">
        <v>289.29000000000002</v>
      </c>
      <c r="AF1307" s="24">
        <v>13.000999999999999</v>
      </c>
      <c r="AG1307" s="24">
        <v>302.27099999999996</v>
      </c>
      <c r="AH1307" s="24">
        <v>302.291</v>
      </c>
      <c r="AI1307" s="24">
        <v>302.27099999999996</v>
      </c>
      <c r="AJ1307" s="24">
        <v>302.291</v>
      </c>
      <c r="AK1307" s="38">
        <v>0</v>
      </c>
      <c r="AL1307" s="38">
        <v>0</v>
      </c>
    </row>
    <row r="1308" spans="1:38" x14ac:dyDescent="0.15">
      <c r="A1308" t="str">
        <v>U1588D-43-4</v>
      </c>
      <c r="B1308">
        <v>246.51</v>
      </c>
      <c r="C1308" t="str">
        <v>U1588A-38-4</v>
      </c>
      <c r="D1308" s="31">
        <v>289.58999999999997</v>
      </c>
      <c r="E1308" s="29">
        <v>22</v>
      </c>
      <c r="F1308" s="29">
        <v>22</v>
      </c>
      <c r="G1308" s="24">
        <v>289.81</v>
      </c>
      <c r="H1308" s="24">
        <v>289.81</v>
      </c>
      <c r="I1308" s="24">
        <v>289.81</v>
      </c>
      <c r="J1308" s="24">
        <v>289.81</v>
      </c>
      <c r="K1308" s="18">
        <v>0</v>
      </c>
      <c r="L1308" s="18">
        <v>0</v>
      </c>
      <c r="T1308" t="str">
        <v>U1588A-38</v>
      </c>
      <c r="U1308" s="24">
        <v>1</v>
      </c>
      <c r="V1308" s="24">
        <v>1</v>
      </c>
      <c r="W1308" s="29">
        <v>285.10000000000002</v>
      </c>
      <c r="X1308" s="24">
        <v>4.7099999999999795</v>
      </c>
      <c r="Y1308" s="24">
        <v>4.7099999999999795</v>
      </c>
      <c r="Z1308" s="24">
        <v>289.81</v>
      </c>
      <c r="AA1308" s="24">
        <v>289.81</v>
      </c>
      <c r="AB1308" s="24">
        <v>289.81</v>
      </c>
      <c r="AC1308" s="24">
        <v>289.81</v>
      </c>
      <c r="AF1308" s="24">
        <v>13.000999999999999</v>
      </c>
      <c r="AG1308" s="24">
        <v>302.81099999999998</v>
      </c>
      <c r="AH1308" s="24">
        <v>302.81099999999998</v>
      </c>
      <c r="AI1308" s="24">
        <v>302.81099999999998</v>
      </c>
      <c r="AJ1308" s="24">
        <v>302.81099999999998</v>
      </c>
      <c r="AK1308" s="38">
        <v>0</v>
      </c>
      <c r="AL1308" s="38">
        <v>0</v>
      </c>
    </row>
    <row r="1309" spans="1:38" x14ac:dyDescent="0.15">
      <c r="A1309" t="str">
        <v>U1588D-43-5</v>
      </c>
      <c r="B1309">
        <v>248.01</v>
      </c>
      <c r="C1309" t="str">
        <v>U1588A-38-4</v>
      </c>
      <c r="D1309" s="31">
        <v>289.58999999999997</v>
      </c>
      <c r="E1309" s="29">
        <v>22</v>
      </c>
      <c r="F1309" s="29">
        <v>23</v>
      </c>
      <c r="G1309" s="24">
        <v>289.81</v>
      </c>
      <c r="H1309" s="24">
        <v>289.82</v>
      </c>
      <c r="I1309" s="24">
        <v>289.81</v>
      </c>
      <c r="J1309" s="24">
        <v>289.82</v>
      </c>
      <c r="K1309" s="18">
        <v>0</v>
      </c>
      <c r="L1309" s="18">
        <v>0</v>
      </c>
      <c r="T1309" t="str">
        <v>U1588A-38</v>
      </c>
      <c r="U1309" s="24">
        <v>1</v>
      </c>
      <c r="V1309" s="24">
        <v>1</v>
      </c>
      <c r="W1309" s="29">
        <v>285.10000000000002</v>
      </c>
      <c r="X1309" s="24">
        <v>4.7099999999999795</v>
      </c>
      <c r="Y1309" s="24">
        <v>4.7199999999999704</v>
      </c>
      <c r="Z1309" s="24">
        <v>289.81</v>
      </c>
      <c r="AA1309" s="24">
        <v>289.82</v>
      </c>
      <c r="AB1309" s="24">
        <v>289.81</v>
      </c>
      <c r="AC1309" s="24">
        <v>289.82</v>
      </c>
      <c r="AF1309" s="24">
        <v>13.000999999999999</v>
      </c>
      <c r="AG1309" s="24">
        <v>302.81099999999998</v>
      </c>
      <c r="AH1309" s="24">
        <v>302.82099999999997</v>
      </c>
      <c r="AI1309" s="24">
        <v>302.81099999999998</v>
      </c>
      <c r="AJ1309" s="24">
        <v>302.82099999999997</v>
      </c>
      <c r="AK1309" s="38">
        <v>0</v>
      </c>
      <c r="AL1309" s="38">
        <v>0</v>
      </c>
    </row>
    <row r="1310" spans="1:38" x14ac:dyDescent="0.15">
      <c r="A1310" t="str">
        <v>U1588D-43-CC</v>
      </c>
      <c r="B1310">
        <v>249.15</v>
      </c>
      <c r="C1310" t="str">
        <v>U1588A-38-4</v>
      </c>
      <c r="D1310" s="31">
        <v>289.58999999999997</v>
      </c>
      <c r="E1310" s="29">
        <v>76</v>
      </c>
      <c r="F1310" s="29">
        <v>76</v>
      </c>
      <c r="G1310" s="24">
        <v>290.34999999999997</v>
      </c>
      <c r="H1310" s="24">
        <v>290.34999999999997</v>
      </c>
      <c r="I1310" s="24">
        <v>290.35000000000002</v>
      </c>
      <c r="J1310" s="24">
        <v>290.35000000000002</v>
      </c>
      <c r="K1310" s="18">
        <v>5.6843418860808015E-14</v>
      </c>
      <c r="L1310" s="18">
        <v>5.6843418860808015E-14</v>
      </c>
      <c r="T1310" t="str">
        <v>U1588A-38</v>
      </c>
      <c r="U1310" s="24">
        <v>1</v>
      </c>
      <c r="V1310" s="24">
        <v>1</v>
      </c>
      <c r="W1310" s="29">
        <v>285.10000000000002</v>
      </c>
      <c r="X1310" s="24">
        <v>5.25</v>
      </c>
      <c r="Y1310" s="24">
        <v>5.25</v>
      </c>
      <c r="Z1310" s="24">
        <v>290.35000000000002</v>
      </c>
      <c r="AA1310" s="24">
        <v>290.35000000000002</v>
      </c>
      <c r="AB1310" s="24">
        <v>290.35000000000002</v>
      </c>
      <c r="AC1310" s="24">
        <v>290.35000000000002</v>
      </c>
      <c r="AF1310" s="24">
        <v>13.000999999999999</v>
      </c>
      <c r="AG1310" s="24">
        <v>303.351</v>
      </c>
      <c r="AH1310" s="24">
        <v>303.351</v>
      </c>
      <c r="AI1310" s="24">
        <v>303.351</v>
      </c>
      <c r="AJ1310" s="24">
        <v>303.351</v>
      </c>
      <c r="AK1310" s="38">
        <v>0</v>
      </c>
      <c r="AL1310" s="38">
        <v>0</v>
      </c>
    </row>
    <row r="1311" spans="1:38" x14ac:dyDescent="0.15">
      <c r="A1311" t="str">
        <v>U1588D-44-1</v>
      </c>
      <c r="B1311">
        <v>246.9</v>
      </c>
      <c r="C1311" t="str">
        <v>U1588A-38-5</v>
      </c>
      <c r="D1311" s="31">
        <v>290.70999999999998</v>
      </c>
      <c r="E1311" s="29">
        <v>0</v>
      </c>
      <c r="F1311" s="29">
        <v>0</v>
      </c>
      <c r="G1311" s="24">
        <v>290.70999999999998</v>
      </c>
      <c r="H1311" s="24">
        <v>290.70999999999998</v>
      </c>
      <c r="I1311" s="24">
        <v>290.70999999999998</v>
      </c>
      <c r="J1311" s="24">
        <v>290.70999999999998</v>
      </c>
      <c r="K1311" s="18">
        <v>0</v>
      </c>
      <c r="L1311" s="18">
        <v>0</v>
      </c>
      <c r="T1311" t="str">
        <v>U1588A-38</v>
      </c>
      <c r="U1311" s="24">
        <v>1</v>
      </c>
      <c r="V1311" s="24">
        <v>1</v>
      </c>
      <c r="W1311" s="29">
        <v>285.10000000000002</v>
      </c>
      <c r="X1311" s="24">
        <v>5.6099999999999568</v>
      </c>
      <c r="Y1311" s="24">
        <v>5.6099999999999568</v>
      </c>
      <c r="Z1311" s="24">
        <v>290.70999999999998</v>
      </c>
      <c r="AA1311" s="24">
        <v>290.70999999999998</v>
      </c>
      <c r="AB1311" s="24">
        <v>290.70999999999998</v>
      </c>
      <c r="AC1311" s="24">
        <v>290.70999999999998</v>
      </c>
      <c r="AF1311" s="24">
        <v>13.000999999999999</v>
      </c>
      <c r="AG1311" s="24">
        <v>303.71099999999996</v>
      </c>
      <c r="AH1311" s="24">
        <v>303.71099999999996</v>
      </c>
      <c r="AI1311" s="24">
        <v>303.71099999999996</v>
      </c>
      <c r="AJ1311" s="24">
        <v>303.71099999999996</v>
      </c>
      <c r="AK1311" s="38">
        <v>0</v>
      </c>
      <c r="AL1311" s="38">
        <v>0</v>
      </c>
    </row>
    <row r="1312" spans="1:38" x14ac:dyDescent="0.15">
      <c r="A1312" t="str">
        <v>U1588D-44-2</v>
      </c>
      <c r="B1312">
        <v>248.4</v>
      </c>
      <c r="C1312" t="str">
        <v>U1588A-38-5</v>
      </c>
      <c r="D1312" s="31">
        <v>290.70999999999998</v>
      </c>
      <c r="E1312" s="29">
        <v>62</v>
      </c>
      <c r="F1312" s="29">
        <v>62</v>
      </c>
      <c r="G1312" s="24">
        <v>291.33</v>
      </c>
      <c r="H1312" s="24">
        <v>291.33</v>
      </c>
      <c r="I1312" s="24">
        <v>291.33</v>
      </c>
      <c r="J1312" s="24">
        <v>291.33</v>
      </c>
      <c r="K1312" s="18">
        <v>0</v>
      </c>
      <c r="L1312" s="18">
        <v>0</v>
      </c>
      <c r="T1312" t="str">
        <v>U1588A-38</v>
      </c>
      <c r="U1312" s="24">
        <v>1</v>
      </c>
      <c r="V1312" s="24">
        <v>1</v>
      </c>
      <c r="W1312" s="29">
        <v>285.10000000000002</v>
      </c>
      <c r="X1312" s="24">
        <v>6.2299999999999613</v>
      </c>
      <c r="Y1312" s="24">
        <v>6.2299999999999613</v>
      </c>
      <c r="Z1312" s="24">
        <v>291.33</v>
      </c>
      <c r="AA1312" s="24">
        <v>291.33</v>
      </c>
      <c r="AB1312" s="24">
        <v>291.33</v>
      </c>
      <c r="AC1312" s="24">
        <v>291.33</v>
      </c>
      <c r="AF1312" s="24">
        <v>13.000999999999999</v>
      </c>
      <c r="AG1312" s="24">
        <v>304.33099999999996</v>
      </c>
      <c r="AH1312" s="24">
        <v>304.33099999999996</v>
      </c>
      <c r="AI1312" s="24">
        <v>304.33099999999996</v>
      </c>
      <c r="AJ1312" s="24">
        <v>304.33099999999996</v>
      </c>
      <c r="AK1312" s="38">
        <v>0</v>
      </c>
      <c r="AL1312" s="38">
        <v>0</v>
      </c>
    </row>
    <row r="1313" spans="1:38" x14ac:dyDescent="0.15">
      <c r="A1313" t="str">
        <v>U1588D-44-3</v>
      </c>
      <c r="B1313">
        <v>249.9</v>
      </c>
      <c r="C1313" t="str">
        <v>U1588A-38-5</v>
      </c>
      <c r="D1313" s="31">
        <v>290.70999999999998</v>
      </c>
      <c r="E1313" s="29">
        <v>114</v>
      </c>
      <c r="F1313" s="29">
        <v>124</v>
      </c>
      <c r="G1313" s="24">
        <v>291.84999999999997</v>
      </c>
      <c r="H1313" s="24">
        <v>291.95</v>
      </c>
      <c r="I1313" s="24">
        <v>291.85000000000002</v>
      </c>
      <c r="J1313" s="24">
        <v>291.89999999999998</v>
      </c>
      <c r="K1313" s="18">
        <v>5.6843418860808015E-14</v>
      </c>
      <c r="L1313" s="18">
        <v>-5.0000000000011369E-2</v>
      </c>
      <c r="T1313" t="str">
        <v>U1588A-38</v>
      </c>
      <c r="U1313" s="24">
        <v>1</v>
      </c>
      <c r="V1313" s="24">
        <v>1</v>
      </c>
      <c r="W1313" s="29">
        <v>285.10000000000002</v>
      </c>
      <c r="X1313" s="24">
        <v>6.75</v>
      </c>
      <c r="Y1313" s="24">
        <v>6.7999999999999545</v>
      </c>
      <c r="Z1313" s="24">
        <v>291.85000000000002</v>
      </c>
      <c r="AA1313" s="24">
        <v>291.89999999999998</v>
      </c>
      <c r="AB1313" s="24">
        <v>291.85000000000002</v>
      </c>
      <c r="AC1313" s="24">
        <v>291.89999999999998</v>
      </c>
      <c r="AF1313" s="24">
        <v>13.000999999999999</v>
      </c>
      <c r="AG1313" s="24">
        <v>304.851</v>
      </c>
      <c r="AH1313" s="24">
        <v>304.90099999999995</v>
      </c>
      <c r="AI1313" s="24">
        <v>304.851</v>
      </c>
      <c r="AJ1313" s="24">
        <v>304.90099999999995</v>
      </c>
      <c r="AK1313" s="38">
        <v>0</v>
      </c>
      <c r="AL1313" s="38">
        <v>0</v>
      </c>
    </row>
    <row r="1314" spans="1:38" x14ac:dyDescent="0.15">
      <c r="A1314" t="str">
        <v>U1588D-44-4</v>
      </c>
      <c r="B1314">
        <v>251.4</v>
      </c>
      <c r="C1314" t="str">
        <v>U1588A-38-5</v>
      </c>
      <c r="D1314" s="31">
        <v>290.70999999999998</v>
      </c>
      <c r="E1314" s="29">
        <v>114</v>
      </c>
      <c r="F1314" s="29">
        <v>124</v>
      </c>
      <c r="G1314" s="24">
        <v>291.84999999999997</v>
      </c>
      <c r="H1314" s="24">
        <v>291.95</v>
      </c>
      <c r="I1314" s="24">
        <v>291.85000000000002</v>
      </c>
      <c r="J1314" s="24">
        <v>291.89999999999998</v>
      </c>
      <c r="K1314" s="18">
        <v>5.6843418860808015E-14</v>
      </c>
      <c r="L1314" s="18">
        <v>-5.0000000000011369E-2</v>
      </c>
      <c r="T1314" t="str">
        <v>U1588A-38</v>
      </c>
      <c r="U1314" s="24">
        <v>1</v>
      </c>
      <c r="V1314" s="24">
        <v>1</v>
      </c>
      <c r="W1314" s="29">
        <v>285.10000000000002</v>
      </c>
      <c r="X1314" s="24">
        <v>6.75</v>
      </c>
      <c r="Y1314" s="24">
        <v>6.7999999999999545</v>
      </c>
      <c r="Z1314" s="24">
        <v>291.85000000000002</v>
      </c>
      <c r="AA1314" s="24">
        <v>291.89999999999998</v>
      </c>
      <c r="AB1314" s="24">
        <v>291.85000000000002</v>
      </c>
      <c r="AC1314" s="24">
        <v>291.89999999999998</v>
      </c>
      <c r="AF1314" s="24">
        <v>13.000999999999999</v>
      </c>
      <c r="AG1314" s="24">
        <v>304.851</v>
      </c>
      <c r="AH1314" s="24">
        <v>304.90099999999995</v>
      </c>
      <c r="AI1314" s="24">
        <v>304.851</v>
      </c>
      <c r="AJ1314" s="24">
        <v>304.90099999999995</v>
      </c>
      <c r="AK1314" s="38">
        <v>0</v>
      </c>
      <c r="AL1314" s="38">
        <v>0</v>
      </c>
    </row>
    <row r="1315" spans="1:38" x14ac:dyDescent="0.15">
      <c r="A1315" t="str">
        <v>U1588D-44-5</v>
      </c>
      <c r="B1315">
        <v>252.91</v>
      </c>
      <c r="C1315" t="str">
        <v>U1588A-38-5</v>
      </c>
      <c r="D1315" s="31">
        <v>290.70999999999998</v>
      </c>
      <c r="E1315" s="29">
        <v>114</v>
      </c>
      <c r="F1315" s="29">
        <v>124</v>
      </c>
      <c r="G1315" s="24">
        <v>291.84999999999997</v>
      </c>
      <c r="H1315" s="24">
        <v>291.95</v>
      </c>
      <c r="I1315" s="24">
        <v>291.85000000000002</v>
      </c>
      <c r="J1315" s="24">
        <v>291.89999999999998</v>
      </c>
      <c r="K1315" s="18">
        <v>5.6843418860808015E-14</v>
      </c>
      <c r="L1315" s="18">
        <v>-5.0000000000011369E-2</v>
      </c>
      <c r="T1315" t="str">
        <v>U1588A-38</v>
      </c>
      <c r="U1315" s="24">
        <v>1</v>
      </c>
      <c r="V1315" s="24">
        <v>1</v>
      </c>
      <c r="W1315" s="29">
        <v>285.10000000000002</v>
      </c>
      <c r="X1315" s="24">
        <v>6.75</v>
      </c>
      <c r="Y1315" s="24">
        <v>6.7999999999999545</v>
      </c>
      <c r="Z1315" s="24">
        <v>291.85000000000002</v>
      </c>
      <c r="AA1315" s="24">
        <v>291.89999999999998</v>
      </c>
      <c r="AB1315" s="24">
        <v>291.85000000000002</v>
      </c>
      <c r="AC1315" s="24">
        <v>291.89999999999998</v>
      </c>
      <c r="AF1315" s="24">
        <v>13.000999999999999</v>
      </c>
      <c r="AG1315" s="24">
        <v>304.851</v>
      </c>
      <c r="AH1315" s="24">
        <v>304.90099999999995</v>
      </c>
      <c r="AI1315" s="24">
        <v>304.851</v>
      </c>
      <c r="AJ1315" s="24">
        <v>304.90099999999995</v>
      </c>
      <c r="AK1315" s="38">
        <v>0</v>
      </c>
      <c r="AL1315" s="38">
        <v>0</v>
      </c>
    </row>
    <row r="1316" spans="1:38" x14ac:dyDescent="0.15">
      <c r="A1316" t="str">
        <v>U1588D-44-CC</v>
      </c>
      <c r="B1316">
        <v>253.87</v>
      </c>
      <c r="C1316" t="str">
        <v>U1588A-38-5</v>
      </c>
      <c r="D1316" s="31">
        <v>290.70999999999998</v>
      </c>
      <c r="E1316" s="29">
        <v>114</v>
      </c>
      <c r="F1316" s="29">
        <v>124</v>
      </c>
      <c r="G1316" s="24">
        <v>291.84999999999997</v>
      </c>
      <c r="H1316" s="24">
        <v>291.95</v>
      </c>
      <c r="I1316" s="24">
        <v>291.85000000000002</v>
      </c>
      <c r="J1316" s="24">
        <v>291.89999999999998</v>
      </c>
      <c r="K1316" s="18">
        <v>5.6843418860808015E-14</v>
      </c>
      <c r="L1316" s="18">
        <v>-5.0000000000011369E-2</v>
      </c>
      <c r="T1316" t="str">
        <v>U1588A-38</v>
      </c>
      <c r="U1316" s="24">
        <v>1</v>
      </c>
      <c r="V1316" s="24">
        <v>1</v>
      </c>
      <c r="W1316" s="29">
        <v>285.10000000000002</v>
      </c>
      <c r="X1316" s="24">
        <v>6.75</v>
      </c>
      <c r="Y1316" s="24">
        <v>6.7999999999999545</v>
      </c>
      <c r="Z1316" s="24">
        <v>291.85000000000002</v>
      </c>
      <c r="AA1316" s="24">
        <v>291.89999999999998</v>
      </c>
      <c r="AB1316" s="24">
        <v>291.85000000000002</v>
      </c>
      <c r="AC1316" s="24">
        <v>291.89999999999998</v>
      </c>
      <c r="AF1316" s="24">
        <v>13.000999999999999</v>
      </c>
      <c r="AG1316" s="24">
        <v>304.851</v>
      </c>
      <c r="AH1316" s="24">
        <v>304.90099999999995</v>
      </c>
      <c r="AI1316" s="24">
        <v>304.851</v>
      </c>
      <c r="AJ1316" s="24">
        <v>304.90099999999995</v>
      </c>
      <c r="AK1316" s="38">
        <v>0</v>
      </c>
      <c r="AL1316" s="38">
        <v>0</v>
      </c>
    </row>
    <row r="1317" spans="1:38" x14ac:dyDescent="0.15">
      <c r="A1317" t="str">
        <v>U1588D-45-1</v>
      </c>
      <c r="B1317">
        <v>251.7</v>
      </c>
      <c r="C1317" t="str">
        <v>U1588A-38-5</v>
      </c>
      <c r="D1317" s="31">
        <v>290.70999999999998</v>
      </c>
      <c r="E1317" s="29">
        <v>114</v>
      </c>
      <c r="F1317" s="29">
        <v>124</v>
      </c>
      <c r="G1317" s="24">
        <v>291.84999999999997</v>
      </c>
      <c r="H1317" s="24">
        <v>291.95</v>
      </c>
      <c r="I1317" s="24">
        <v>291.85000000000002</v>
      </c>
      <c r="J1317" s="24">
        <v>291.89999999999998</v>
      </c>
      <c r="K1317" s="18">
        <v>5.6843418860808015E-14</v>
      </c>
      <c r="L1317" s="18">
        <v>-5.0000000000011369E-2</v>
      </c>
      <c r="T1317" t="str">
        <v>U1588A-38</v>
      </c>
      <c r="U1317" s="24">
        <v>1</v>
      </c>
      <c r="V1317" s="24">
        <v>1</v>
      </c>
      <c r="W1317" s="29">
        <v>285.10000000000002</v>
      </c>
      <c r="X1317" s="24">
        <v>6.75</v>
      </c>
      <c r="Y1317" s="24">
        <v>6.7999999999999545</v>
      </c>
      <c r="Z1317" s="24">
        <v>291.85000000000002</v>
      </c>
      <c r="AA1317" s="24">
        <v>291.89999999999998</v>
      </c>
      <c r="AB1317" s="24">
        <v>291.85000000000002</v>
      </c>
      <c r="AC1317" s="24">
        <v>291.89999999999998</v>
      </c>
      <c r="AF1317" s="24">
        <v>13.000999999999999</v>
      </c>
      <c r="AG1317" s="24">
        <v>304.851</v>
      </c>
      <c r="AH1317" s="24">
        <v>304.90099999999995</v>
      </c>
      <c r="AI1317" s="24">
        <v>304.851</v>
      </c>
      <c r="AJ1317" s="24">
        <v>304.90099999999995</v>
      </c>
      <c r="AK1317" s="38">
        <v>0</v>
      </c>
      <c r="AL1317" s="38">
        <v>0</v>
      </c>
    </row>
    <row r="1318" spans="1:38" x14ac:dyDescent="0.15">
      <c r="A1318" t="str">
        <v>U1588D-45-2</v>
      </c>
      <c r="B1318">
        <v>253.2</v>
      </c>
      <c r="C1318" t="str">
        <v>U1588A-38-5</v>
      </c>
      <c r="D1318" s="31">
        <v>290.70999999999998</v>
      </c>
      <c r="E1318" s="29">
        <v>114</v>
      </c>
      <c r="F1318" s="29">
        <v>124</v>
      </c>
      <c r="G1318" s="24">
        <v>291.84999999999997</v>
      </c>
      <c r="H1318" s="24">
        <v>291.95</v>
      </c>
      <c r="I1318" s="24">
        <v>291.85000000000002</v>
      </c>
      <c r="J1318" s="24">
        <v>291.89999999999998</v>
      </c>
      <c r="K1318" s="18">
        <v>5.6843418860808015E-14</v>
      </c>
      <c r="L1318" s="18">
        <v>-5.0000000000011369E-2</v>
      </c>
      <c r="T1318" t="str">
        <v>U1588A-38</v>
      </c>
      <c r="U1318" s="24">
        <v>1</v>
      </c>
      <c r="V1318" s="24">
        <v>1</v>
      </c>
      <c r="W1318" s="29">
        <v>285.10000000000002</v>
      </c>
      <c r="X1318" s="24">
        <v>6.75</v>
      </c>
      <c r="Y1318" s="24">
        <v>6.7999999999999545</v>
      </c>
      <c r="Z1318" s="24">
        <v>291.85000000000002</v>
      </c>
      <c r="AA1318" s="24">
        <v>291.89999999999998</v>
      </c>
      <c r="AB1318" s="24">
        <v>291.85000000000002</v>
      </c>
      <c r="AC1318" s="24">
        <v>291.89999999999998</v>
      </c>
      <c r="AF1318" s="24">
        <v>13.000999999999999</v>
      </c>
      <c r="AG1318" s="24">
        <v>304.851</v>
      </c>
      <c r="AH1318" s="24">
        <v>304.90099999999995</v>
      </c>
      <c r="AI1318" s="24">
        <v>304.851</v>
      </c>
      <c r="AJ1318" s="24">
        <v>304.90099999999995</v>
      </c>
      <c r="AK1318" s="38">
        <v>0</v>
      </c>
      <c r="AL1318" s="38">
        <v>0</v>
      </c>
    </row>
    <row r="1319" spans="1:38" x14ac:dyDescent="0.15">
      <c r="A1319" t="str">
        <v>U1588D-45-3</v>
      </c>
      <c r="B1319">
        <v>254.71</v>
      </c>
      <c r="C1319" t="str">
        <v>U1588A-38-5</v>
      </c>
      <c r="D1319" s="31">
        <v>290.70999999999998</v>
      </c>
      <c r="E1319" s="29">
        <v>114</v>
      </c>
      <c r="F1319" s="29">
        <v>124</v>
      </c>
      <c r="G1319" s="24">
        <v>291.84999999999997</v>
      </c>
      <c r="H1319" s="24">
        <v>291.95</v>
      </c>
      <c r="I1319" s="24">
        <v>291.85000000000002</v>
      </c>
      <c r="J1319" s="24">
        <v>291.89999999999998</v>
      </c>
      <c r="K1319" s="18">
        <v>5.6843418860808015E-14</v>
      </c>
      <c r="L1319" s="18">
        <v>-5.0000000000011369E-2</v>
      </c>
      <c r="T1319" t="str">
        <v>U1588A-38</v>
      </c>
      <c r="U1319" s="24">
        <v>1</v>
      </c>
      <c r="V1319" s="24">
        <v>1</v>
      </c>
      <c r="W1319" s="29">
        <v>285.10000000000002</v>
      </c>
      <c r="X1319" s="24">
        <v>6.75</v>
      </c>
      <c r="Y1319" s="24">
        <v>6.7999999999999545</v>
      </c>
      <c r="Z1319" s="24">
        <v>291.85000000000002</v>
      </c>
      <c r="AA1319" s="24">
        <v>291.89999999999998</v>
      </c>
      <c r="AB1319" s="24">
        <v>291.85000000000002</v>
      </c>
      <c r="AC1319" s="24">
        <v>291.89999999999998</v>
      </c>
      <c r="AF1319" s="24">
        <v>13.000999999999999</v>
      </c>
      <c r="AG1319" s="24">
        <v>304.851</v>
      </c>
      <c r="AH1319" s="24">
        <v>304.90099999999995</v>
      </c>
      <c r="AI1319" s="24">
        <v>304.851</v>
      </c>
      <c r="AJ1319" s="24">
        <v>304.90099999999995</v>
      </c>
      <c r="AK1319" s="38">
        <v>0</v>
      </c>
      <c r="AL1319" s="38">
        <v>0</v>
      </c>
    </row>
    <row r="1320" spans="1:38" x14ac:dyDescent="0.15">
      <c r="A1320" t="str">
        <v>U1588D-45-4</v>
      </c>
      <c r="B1320">
        <v>256.20999999999998</v>
      </c>
      <c r="C1320" t="str">
        <v>U1588A-38-5</v>
      </c>
      <c r="D1320" s="31">
        <v>290.70999999999998</v>
      </c>
      <c r="E1320" s="29">
        <v>114</v>
      </c>
      <c r="F1320" s="29">
        <v>124</v>
      </c>
      <c r="G1320" s="24">
        <v>291.84999999999997</v>
      </c>
      <c r="H1320" s="24">
        <v>291.95</v>
      </c>
      <c r="I1320" s="24">
        <v>291.85000000000002</v>
      </c>
      <c r="J1320" s="24">
        <v>291.95</v>
      </c>
      <c r="K1320" s="18">
        <v>5.6843418860808015E-14</v>
      </c>
      <c r="L1320" s="18">
        <v>0</v>
      </c>
      <c r="T1320" t="str">
        <v>U1588A-38</v>
      </c>
      <c r="U1320" s="24">
        <v>1</v>
      </c>
      <c r="V1320" s="24">
        <v>1</v>
      </c>
      <c r="W1320" s="29">
        <v>285.10000000000002</v>
      </c>
      <c r="X1320" s="24">
        <v>6.75</v>
      </c>
      <c r="Y1320" s="24">
        <v>6.8499999999999659</v>
      </c>
      <c r="Z1320" s="24">
        <v>291.85000000000002</v>
      </c>
      <c r="AA1320" s="24">
        <v>291.95</v>
      </c>
      <c r="AB1320" s="24">
        <v>291.85000000000002</v>
      </c>
      <c r="AC1320" s="24">
        <v>291.95</v>
      </c>
      <c r="AF1320" s="24">
        <v>13.000999999999999</v>
      </c>
      <c r="AG1320" s="24">
        <v>304.851</v>
      </c>
      <c r="AH1320" s="24">
        <v>304.95099999999996</v>
      </c>
      <c r="AI1320" s="24">
        <v>304.851</v>
      </c>
      <c r="AJ1320" s="24">
        <v>304.95099999999996</v>
      </c>
      <c r="AK1320" s="38">
        <v>0</v>
      </c>
      <c r="AL1320" s="38">
        <v>0</v>
      </c>
    </row>
    <row r="1321" spans="1:38" x14ac:dyDescent="0.15">
      <c r="A1321" t="str">
        <v>U1588D-45-CC</v>
      </c>
      <c r="B1321">
        <v>257.42</v>
      </c>
      <c r="C1321" t="str">
        <v>U1588A-38-5</v>
      </c>
      <c r="D1321" s="31">
        <v>290.70999999999998</v>
      </c>
      <c r="E1321" s="29">
        <v>114</v>
      </c>
      <c r="F1321" s="29">
        <v>124</v>
      </c>
      <c r="G1321" s="24">
        <v>291.84999999999997</v>
      </c>
      <c r="H1321" s="24">
        <v>291.95</v>
      </c>
      <c r="I1321" s="24">
        <v>291.85000000000002</v>
      </c>
      <c r="J1321" s="24">
        <v>291.89999999999998</v>
      </c>
      <c r="K1321" s="18">
        <v>5.6843418860808015E-14</v>
      </c>
      <c r="L1321" s="18">
        <v>-5.0000000000011369E-2</v>
      </c>
      <c r="T1321" t="str">
        <v>U1588A-38</v>
      </c>
      <c r="U1321" s="24">
        <v>1</v>
      </c>
      <c r="V1321" s="24">
        <v>1</v>
      </c>
      <c r="W1321" s="29">
        <v>285.10000000000002</v>
      </c>
      <c r="X1321" s="24">
        <v>6.75</v>
      </c>
      <c r="Y1321" s="24">
        <v>6.7999999999999545</v>
      </c>
      <c r="Z1321" s="24">
        <v>291.85000000000002</v>
      </c>
      <c r="AA1321" s="24">
        <v>291.89999999999998</v>
      </c>
      <c r="AB1321" s="24">
        <v>291.85000000000002</v>
      </c>
      <c r="AC1321" s="24">
        <v>291.89999999999998</v>
      </c>
      <c r="AF1321" s="24">
        <v>13.000999999999999</v>
      </c>
      <c r="AG1321" s="24">
        <v>304.851</v>
      </c>
      <c r="AH1321" s="24">
        <v>304.90099999999995</v>
      </c>
      <c r="AI1321" s="24">
        <v>304.851</v>
      </c>
      <c r="AJ1321" s="24">
        <v>304.90099999999995</v>
      </c>
      <c r="AK1321" s="38">
        <v>0</v>
      </c>
      <c r="AL1321" s="38">
        <v>0</v>
      </c>
    </row>
    <row r="1322" spans="1:38" x14ac:dyDescent="0.15">
      <c r="A1322" t="str">
        <v>U1588D-46-1</v>
      </c>
      <c r="B1322">
        <v>256.60000000000002</v>
      </c>
      <c r="C1322" t="str">
        <v>U1588A-38-5</v>
      </c>
      <c r="D1322" s="31">
        <v>290.70999999999998</v>
      </c>
      <c r="E1322" s="29">
        <v>114</v>
      </c>
      <c r="F1322" s="29">
        <v>124</v>
      </c>
      <c r="G1322" s="24">
        <v>291.84999999999997</v>
      </c>
      <c r="H1322" s="24">
        <v>291.95</v>
      </c>
      <c r="I1322" s="24">
        <v>291.85000000000002</v>
      </c>
      <c r="J1322" s="24">
        <v>291.89999999999998</v>
      </c>
      <c r="K1322" s="18">
        <v>5.6843418860808015E-14</v>
      </c>
      <c r="L1322" s="18">
        <v>-5.0000000000011369E-2</v>
      </c>
      <c r="T1322" t="str">
        <v>U1588A-38</v>
      </c>
      <c r="U1322" s="24">
        <v>1</v>
      </c>
      <c r="V1322" s="24">
        <v>1</v>
      </c>
      <c r="W1322" s="29">
        <v>285.10000000000002</v>
      </c>
      <c r="X1322" s="24">
        <v>6.75</v>
      </c>
      <c r="Y1322" s="24">
        <v>6.7999999999999545</v>
      </c>
      <c r="Z1322" s="24">
        <v>291.85000000000002</v>
      </c>
      <c r="AA1322" s="24">
        <v>291.89999999999998</v>
      </c>
      <c r="AB1322" s="24">
        <v>291.85000000000002</v>
      </c>
      <c r="AC1322" s="24">
        <v>291.89999999999998</v>
      </c>
      <c r="AF1322" s="24">
        <v>13.000999999999999</v>
      </c>
      <c r="AG1322" s="24">
        <v>304.851</v>
      </c>
      <c r="AH1322" s="24">
        <v>304.90099999999995</v>
      </c>
      <c r="AI1322" s="24">
        <v>304.851</v>
      </c>
      <c r="AJ1322" s="24">
        <v>304.90099999999995</v>
      </c>
      <c r="AK1322" s="38">
        <v>0</v>
      </c>
      <c r="AL1322" s="38">
        <v>0</v>
      </c>
    </row>
    <row r="1323" spans="1:38" x14ac:dyDescent="0.15">
      <c r="A1323" t="str">
        <v>U1588D-46-2</v>
      </c>
      <c r="B1323">
        <v>258.08999999999997</v>
      </c>
      <c r="C1323" t="str">
        <v>U1588A-38-6</v>
      </c>
      <c r="D1323" s="31">
        <v>291.95</v>
      </c>
      <c r="E1323" s="29">
        <v>0</v>
      </c>
      <c r="F1323" s="29">
        <v>5</v>
      </c>
      <c r="G1323" s="24">
        <v>291.95</v>
      </c>
      <c r="H1323" s="24">
        <v>292</v>
      </c>
      <c r="I1323" s="24">
        <v>291.95</v>
      </c>
      <c r="J1323" s="24">
        <v>292</v>
      </c>
      <c r="K1323" s="18">
        <v>0</v>
      </c>
      <c r="L1323" s="18">
        <v>0</v>
      </c>
      <c r="T1323" t="str">
        <v>U1588A-38</v>
      </c>
      <c r="U1323" s="24">
        <v>1</v>
      </c>
      <c r="V1323" s="24">
        <v>1</v>
      </c>
      <c r="W1323" s="29">
        <v>285.10000000000002</v>
      </c>
      <c r="X1323" s="24">
        <v>6.8499999999999659</v>
      </c>
      <c r="Y1323" s="24">
        <v>6.8999999999999773</v>
      </c>
      <c r="Z1323" s="24">
        <v>291.95</v>
      </c>
      <c r="AA1323" s="24">
        <v>292</v>
      </c>
      <c r="AB1323" s="24">
        <v>291.95</v>
      </c>
      <c r="AC1323" s="24">
        <v>292</v>
      </c>
      <c r="AF1323" s="24">
        <v>13.000999999999999</v>
      </c>
      <c r="AG1323" s="24">
        <v>304.95099999999996</v>
      </c>
      <c r="AH1323" s="24">
        <v>305.00099999999998</v>
      </c>
      <c r="AI1323" s="24">
        <v>304.95099999999996</v>
      </c>
      <c r="AJ1323" s="24">
        <v>305.00099999999998</v>
      </c>
      <c r="AK1323" s="38">
        <v>0</v>
      </c>
      <c r="AL1323" s="38">
        <v>0</v>
      </c>
    </row>
    <row r="1324" spans="1:38" x14ac:dyDescent="0.15">
      <c r="A1324" t="str">
        <v>U1588D-46-3</v>
      </c>
      <c r="B1324">
        <v>259.58</v>
      </c>
      <c r="C1324" t="str">
        <v>U1588A-38-6</v>
      </c>
      <c r="D1324" s="31">
        <v>291.95</v>
      </c>
      <c r="E1324" s="29">
        <v>35</v>
      </c>
      <c r="F1324" s="29">
        <v>35</v>
      </c>
      <c r="G1324" s="24">
        <v>292.3</v>
      </c>
      <c r="H1324" s="24">
        <v>292.3</v>
      </c>
      <c r="I1324" s="24">
        <v>292.3</v>
      </c>
      <c r="J1324" s="24">
        <v>292.3</v>
      </c>
      <c r="K1324" s="18">
        <v>0</v>
      </c>
      <c r="L1324" s="18">
        <v>0</v>
      </c>
      <c r="T1324" t="str">
        <v>U1588A-38</v>
      </c>
      <c r="U1324" s="24">
        <v>1</v>
      </c>
      <c r="V1324" s="24">
        <v>1</v>
      </c>
      <c r="W1324" s="29">
        <v>285.10000000000002</v>
      </c>
      <c r="X1324" s="24">
        <v>7.1999999999999886</v>
      </c>
      <c r="Y1324" s="24">
        <v>7.1999999999999886</v>
      </c>
      <c r="Z1324" s="24">
        <v>292.3</v>
      </c>
      <c r="AA1324" s="24">
        <v>292.3</v>
      </c>
      <c r="AB1324" s="24">
        <v>292.3</v>
      </c>
      <c r="AC1324" s="24">
        <v>292.3</v>
      </c>
      <c r="AF1324" s="24">
        <v>13.000999999999999</v>
      </c>
      <c r="AG1324" s="24">
        <v>305.30099999999999</v>
      </c>
      <c r="AH1324" s="24">
        <v>305.30099999999999</v>
      </c>
      <c r="AI1324" s="24">
        <v>305.30099999999999</v>
      </c>
      <c r="AJ1324" s="24">
        <v>305.30099999999999</v>
      </c>
      <c r="AK1324" s="38">
        <v>0</v>
      </c>
      <c r="AL1324" s="38">
        <v>0</v>
      </c>
    </row>
    <row r="1325" spans="1:38" x14ac:dyDescent="0.15">
      <c r="A1325" t="str">
        <v>U1588D-46-4</v>
      </c>
      <c r="B1325">
        <v>261.07</v>
      </c>
      <c r="C1325" t="str">
        <v>U1588A-38-6</v>
      </c>
      <c r="D1325" s="31">
        <v>291.95</v>
      </c>
      <c r="E1325" s="29">
        <v>90</v>
      </c>
      <c r="F1325" s="29">
        <v>90</v>
      </c>
      <c r="G1325" s="24">
        <v>292.84999999999997</v>
      </c>
      <c r="H1325" s="24">
        <v>292.84999999999997</v>
      </c>
      <c r="I1325" s="24">
        <v>292.85000000000002</v>
      </c>
      <c r="J1325" s="24">
        <v>292.85000000000002</v>
      </c>
      <c r="K1325" s="18">
        <v>5.6843418860808015E-14</v>
      </c>
      <c r="L1325" s="18">
        <v>5.6843418860808015E-14</v>
      </c>
      <c r="T1325" t="str">
        <v>U1588A-38</v>
      </c>
      <c r="U1325" s="24">
        <v>1</v>
      </c>
      <c r="V1325" s="24">
        <v>1</v>
      </c>
      <c r="W1325" s="29">
        <v>285.10000000000002</v>
      </c>
      <c r="X1325" s="24">
        <v>7.75</v>
      </c>
      <c r="Y1325" s="24">
        <v>7.75</v>
      </c>
      <c r="Z1325" s="24">
        <v>292.85000000000002</v>
      </c>
      <c r="AA1325" s="24">
        <v>292.85000000000002</v>
      </c>
      <c r="AB1325" s="24">
        <v>292.85000000000002</v>
      </c>
      <c r="AC1325" s="24">
        <v>292.85000000000002</v>
      </c>
      <c r="AF1325" s="24">
        <v>13.000999999999999</v>
      </c>
      <c r="AG1325" s="24">
        <v>305.851</v>
      </c>
      <c r="AH1325" s="24">
        <v>305.851</v>
      </c>
      <c r="AI1325" s="24">
        <v>305.851</v>
      </c>
      <c r="AJ1325" s="24">
        <v>305.851</v>
      </c>
      <c r="AK1325" s="38">
        <v>0</v>
      </c>
      <c r="AL1325" s="38">
        <v>0</v>
      </c>
    </row>
    <row r="1326" spans="1:38" x14ac:dyDescent="0.15">
      <c r="A1326" t="str">
        <v>U1588D-46-5</v>
      </c>
      <c r="B1326">
        <v>262.55</v>
      </c>
      <c r="C1326" t="str">
        <v>U1588A-38-CC</v>
      </c>
      <c r="D1326" s="31">
        <v>293.33</v>
      </c>
      <c r="E1326" s="29">
        <v>71</v>
      </c>
      <c r="F1326" s="29">
        <v>78</v>
      </c>
      <c r="G1326" s="24">
        <v>294.03999999999996</v>
      </c>
      <c r="H1326" s="24">
        <v>294.10999999999996</v>
      </c>
      <c r="I1326" s="24">
        <v>294.04000000000002</v>
      </c>
      <c r="J1326" s="24">
        <v>294.11</v>
      </c>
      <c r="K1326" s="18">
        <v>5.6843418860808015E-14</v>
      </c>
      <c r="L1326" s="18">
        <v>5.6843418860808015E-14</v>
      </c>
      <c r="T1326" t="str">
        <v>U1588A-38</v>
      </c>
      <c r="U1326" s="24">
        <v>1</v>
      </c>
      <c r="V1326" s="24">
        <v>1</v>
      </c>
      <c r="W1326" s="29">
        <v>285.10000000000002</v>
      </c>
      <c r="X1326" s="24">
        <v>8.9399999999999977</v>
      </c>
      <c r="Y1326" s="24">
        <v>9.0099999999999909</v>
      </c>
      <c r="Z1326" s="24">
        <v>294.04000000000002</v>
      </c>
      <c r="AA1326" s="24">
        <v>294.11</v>
      </c>
      <c r="AB1326" s="24">
        <v>294.04000000000002</v>
      </c>
      <c r="AC1326" s="24">
        <v>294.11</v>
      </c>
      <c r="AF1326" s="24">
        <v>13.000999999999999</v>
      </c>
      <c r="AG1326" s="24">
        <v>307.041</v>
      </c>
      <c r="AH1326" s="24">
        <v>307.11099999999999</v>
      </c>
      <c r="AI1326" s="24">
        <v>307.041</v>
      </c>
      <c r="AJ1326" s="24">
        <v>307.11099999999999</v>
      </c>
      <c r="AK1326" s="38">
        <v>0</v>
      </c>
      <c r="AL1326" s="38">
        <v>0</v>
      </c>
    </row>
    <row r="1327" spans="1:38" x14ac:dyDescent="0.15">
      <c r="A1327" t="str">
        <v>U1588D-46-CC</v>
      </c>
      <c r="B1327">
        <v>263.07</v>
      </c>
      <c r="C1327" t="str">
        <v>U1588A-38-CC</v>
      </c>
      <c r="D1327" s="31">
        <v>293.33</v>
      </c>
      <c r="E1327" s="29">
        <v>71</v>
      </c>
      <c r="F1327" s="29">
        <v>78</v>
      </c>
      <c r="G1327" s="24">
        <v>294.03999999999996</v>
      </c>
      <c r="H1327" s="24">
        <v>294.10999999999996</v>
      </c>
      <c r="I1327" s="24">
        <v>294.04000000000002</v>
      </c>
      <c r="J1327" s="24">
        <v>294.11</v>
      </c>
      <c r="K1327" s="18">
        <v>5.6843418860808015E-14</v>
      </c>
      <c r="L1327" s="18">
        <v>5.6843418860808015E-14</v>
      </c>
      <c r="T1327" t="str">
        <v>U1588A-38</v>
      </c>
      <c r="U1327" s="24">
        <v>1</v>
      </c>
      <c r="V1327" s="24">
        <v>1</v>
      </c>
      <c r="W1327" s="29">
        <v>285.10000000000002</v>
      </c>
      <c r="X1327" s="24">
        <v>8.9399999999999977</v>
      </c>
      <c r="Y1327" s="24">
        <v>9.0099999999999909</v>
      </c>
      <c r="Z1327" s="24">
        <v>294.04000000000002</v>
      </c>
      <c r="AA1327" s="24">
        <v>294.11</v>
      </c>
      <c r="AB1327" s="24">
        <v>294.04000000000002</v>
      </c>
      <c r="AC1327" s="24">
        <v>294.11</v>
      </c>
      <c r="AF1327" s="24">
        <v>13.000999999999999</v>
      </c>
      <c r="AG1327" s="24">
        <v>307.041</v>
      </c>
      <c r="AH1327" s="24">
        <v>307.11099999999999</v>
      </c>
      <c r="AI1327" s="24">
        <v>307.041</v>
      </c>
      <c r="AJ1327" s="24">
        <v>307.11099999999999</v>
      </c>
      <c r="AK1327" s="38">
        <v>0</v>
      </c>
      <c r="AL1327" s="38">
        <v>0</v>
      </c>
    </row>
    <row r="1328" spans="1:38" x14ac:dyDescent="0.15">
      <c r="A1328" t="str">
        <v>U1588D-47-1</v>
      </c>
      <c r="B1328">
        <v>261.39999999999998</v>
      </c>
      <c r="C1328" t="str">
        <v>U1588A-38-CC</v>
      </c>
      <c r="D1328" s="31">
        <v>293.33</v>
      </c>
      <c r="E1328" s="29">
        <v>71</v>
      </c>
      <c r="F1328" s="29">
        <v>78</v>
      </c>
      <c r="G1328" s="24">
        <v>294.03999999999996</v>
      </c>
      <c r="H1328" s="24">
        <v>294.10999999999996</v>
      </c>
      <c r="I1328" s="24">
        <v>294.04000000000002</v>
      </c>
      <c r="J1328" s="24">
        <v>294.11</v>
      </c>
      <c r="K1328" s="18">
        <v>5.6843418860808015E-14</v>
      </c>
      <c r="L1328" s="18">
        <v>5.6843418860808015E-14</v>
      </c>
      <c r="T1328" t="str">
        <v>U1588A-38</v>
      </c>
      <c r="U1328" s="24">
        <v>1</v>
      </c>
      <c r="V1328" s="24">
        <v>1</v>
      </c>
      <c r="W1328" s="29">
        <v>285.10000000000002</v>
      </c>
      <c r="X1328" s="24">
        <v>8.9399999999999977</v>
      </c>
      <c r="Y1328" s="24">
        <v>9.0099999999999909</v>
      </c>
      <c r="Z1328" s="24">
        <v>294.04000000000002</v>
      </c>
      <c r="AA1328" s="24">
        <v>294.11</v>
      </c>
      <c r="AB1328" s="24">
        <v>294.04000000000002</v>
      </c>
      <c r="AC1328" s="24">
        <v>294.11</v>
      </c>
      <c r="AF1328" s="24">
        <v>13.000999999999999</v>
      </c>
      <c r="AG1328" s="24">
        <v>307.041</v>
      </c>
      <c r="AH1328" s="24">
        <v>307.11099999999999</v>
      </c>
      <c r="AI1328" s="24">
        <v>307.041</v>
      </c>
      <c r="AJ1328" s="24">
        <v>307.11099999999999</v>
      </c>
      <c r="AK1328" s="38">
        <v>0</v>
      </c>
      <c r="AL1328" s="38">
        <v>0</v>
      </c>
    </row>
    <row r="1329" spans="1:38" x14ac:dyDescent="0.15">
      <c r="A1329" t="str">
        <v>U1588D-47-2</v>
      </c>
      <c r="B1329">
        <v>262.89</v>
      </c>
      <c r="C1329" t="str">
        <v>U1588A-38-CC</v>
      </c>
      <c r="D1329" s="31">
        <v>293.33</v>
      </c>
      <c r="E1329" s="29">
        <v>71</v>
      </c>
      <c r="F1329" s="29">
        <v>78</v>
      </c>
      <c r="G1329" s="24">
        <v>294.03999999999996</v>
      </c>
      <c r="H1329" s="24">
        <v>294.10999999999996</v>
      </c>
      <c r="I1329" s="24">
        <v>294.04000000000002</v>
      </c>
      <c r="J1329" s="24">
        <v>294.11</v>
      </c>
      <c r="K1329" s="18">
        <v>5.6843418860808015E-14</v>
      </c>
      <c r="L1329" s="18">
        <v>5.6843418860808015E-14</v>
      </c>
      <c r="T1329" t="str">
        <v>U1588A-38</v>
      </c>
      <c r="U1329" s="24">
        <v>1</v>
      </c>
      <c r="V1329" s="24">
        <v>1</v>
      </c>
      <c r="W1329" s="29">
        <v>285.10000000000002</v>
      </c>
      <c r="X1329" s="24">
        <v>8.9399999999999977</v>
      </c>
      <c r="Y1329" s="24">
        <v>9.0099999999999909</v>
      </c>
      <c r="Z1329" s="24">
        <v>294.04000000000002</v>
      </c>
      <c r="AA1329" s="24">
        <v>294.11</v>
      </c>
      <c r="AB1329" s="24">
        <v>294.04000000000002</v>
      </c>
      <c r="AC1329" s="24">
        <v>294.11</v>
      </c>
      <c r="AF1329" s="24">
        <v>13.000999999999999</v>
      </c>
      <c r="AG1329" s="24">
        <v>307.041</v>
      </c>
      <c r="AH1329" s="24">
        <v>307.11099999999999</v>
      </c>
      <c r="AI1329" s="24">
        <v>307.041</v>
      </c>
      <c r="AJ1329" s="24">
        <v>307.11099999999999</v>
      </c>
      <c r="AK1329" s="38">
        <v>0</v>
      </c>
      <c r="AL1329" s="38">
        <v>0</v>
      </c>
    </row>
    <row r="1330" spans="1:38" x14ac:dyDescent="0.15">
      <c r="A1330" t="str">
        <v>U1588D-47-3</v>
      </c>
      <c r="B1330">
        <v>264.39</v>
      </c>
      <c r="C1330" t="str">
        <v>U1588A-38-CC</v>
      </c>
      <c r="D1330" s="31">
        <v>293.33</v>
      </c>
      <c r="E1330" s="29">
        <v>71</v>
      </c>
      <c r="F1330" s="29">
        <v>78</v>
      </c>
      <c r="G1330" s="24">
        <v>294.03999999999996</v>
      </c>
      <c r="H1330" s="24">
        <v>294.10999999999996</v>
      </c>
      <c r="I1330" s="24">
        <v>294.04000000000002</v>
      </c>
      <c r="J1330" s="24">
        <v>294.11</v>
      </c>
      <c r="K1330" s="18">
        <v>5.6843418860808015E-14</v>
      </c>
      <c r="L1330" s="18">
        <v>5.6843418860808015E-14</v>
      </c>
      <c r="T1330" t="str">
        <v>U1588A-38</v>
      </c>
      <c r="U1330" s="24">
        <v>1</v>
      </c>
      <c r="V1330" s="24">
        <v>1</v>
      </c>
      <c r="W1330" s="29">
        <v>285.10000000000002</v>
      </c>
      <c r="X1330" s="24">
        <v>8.9399999999999977</v>
      </c>
      <c r="Y1330" s="24">
        <v>9.0099999999999909</v>
      </c>
      <c r="Z1330" s="24">
        <v>294.04000000000002</v>
      </c>
      <c r="AA1330" s="24">
        <v>294.11</v>
      </c>
      <c r="AB1330" s="24">
        <v>294.04000000000002</v>
      </c>
      <c r="AC1330" s="24">
        <v>294.11</v>
      </c>
      <c r="AF1330" s="24">
        <v>13.000999999999999</v>
      </c>
      <c r="AG1330" s="24">
        <v>307.041</v>
      </c>
      <c r="AH1330" s="24">
        <v>307.11099999999999</v>
      </c>
      <c r="AI1330" s="24">
        <v>307.041</v>
      </c>
      <c r="AJ1330" s="24">
        <v>307.11099999999999</v>
      </c>
      <c r="AK1330" s="38">
        <v>0</v>
      </c>
      <c r="AL1330" s="38">
        <v>0</v>
      </c>
    </row>
    <row r="1331" spans="1:38" x14ac:dyDescent="0.15">
      <c r="A1331" t="str">
        <v>U1588D-47-4</v>
      </c>
      <c r="B1331">
        <v>265.88</v>
      </c>
      <c r="C1331" t="str">
        <v>U1588A-38-CC</v>
      </c>
      <c r="D1331" s="31">
        <v>293.33</v>
      </c>
      <c r="E1331" s="29">
        <v>71</v>
      </c>
      <c r="F1331" s="29">
        <v>78</v>
      </c>
      <c r="G1331" s="24">
        <v>294.03999999999996</v>
      </c>
      <c r="H1331" s="24">
        <v>294.10999999999996</v>
      </c>
      <c r="I1331" s="24">
        <v>294.04000000000002</v>
      </c>
      <c r="J1331" s="24">
        <v>294.11</v>
      </c>
      <c r="K1331" s="18">
        <v>5.6843418860808015E-14</v>
      </c>
      <c r="L1331" s="18">
        <v>5.6843418860808015E-14</v>
      </c>
      <c r="T1331" t="str">
        <v>U1588A-38</v>
      </c>
      <c r="U1331" s="24">
        <v>1</v>
      </c>
      <c r="V1331" s="24">
        <v>1</v>
      </c>
      <c r="W1331" s="29">
        <v>285.10000000000002</v>
      </c>
      <c r="X1331" s="24">
        <v>8.9399999999999977</v>
      </c>
      <c r="Y1331" s="24">
        <v>9.0099999999999909</v>
      </c>
      <c r="Z1331" s="24">
        <v>294.04000000000002</v>
      </c>
      <c r="AA1331" s="24">
        <v>294.11</v>
      </c>
      <c r="AB1331" s="24">
        <v>294.04000000000002</v>
      </c>
      <c r="AC1331" s="24">
        <v>294.11</v>
      </c>
      <c r="AF1331" s="24">
        <v>13.000999999999999</v>
      </c>
      <c r="AG1331" s="24">
        <v>307.041</v>
      </c>
      <c r="AH1331" s="24">
        <v>307.11099999999999</v>
      </c>
      <c r="AI1331" s="24">
        <v>307.041</v>
      </c>
      <c r="AJ1331" s="24">
        <v>307.11099999999999</v>
      </c>
      <c r="AK1331" s="38">
        <v>0</v>
      </c>
      <c r="AL1331" s="38">
        <v>0</v>
      </c>
    </row>
    <row r="1332" spans="1:38" x14ac:dyDescent="0.15">
      <c r="A1332" t="str">
        <v>U1588D-47-5</v>
      </c>
      <c r="B1332">
        <v>267.39</v>
      </c>
      <c r="C1332" t="str">
        <v>U1588A-38-CC</v>
      </c>
      <c r="D1332" s="31">
        <v>293.33</v>
      </c>
      <c r="E1332" s="29">
        <v>71</v>
      </c>
      <c r="F1332" s="29">
        <v>78</v>
      </c>
      <c r="G1332" s="24">
        <v>294.03999999999996</v>
      </c>
      <c r="H1332" s="24">
        <v>294.10999999999996</v>
      </c>
      <c r="I1332" s="24">
        <v>294.04000000000002</v>
      </c>
      <c r="J1332" s="24">
        <v>294.11</v>
      </c>
      <c r="K1332" s="18">
        <v>5.6843418860808015E-14</v>
      </c>
      <c r="L1332" s="18">
        <v>5.6843418860808015E-14</v>
      </c>
      <c r="T1332" t="str">
        <v>U1588A-38</v>
      </c>
      <c r="U1332" s="24">
        <v>1</v>
      </c>
      <c r="V1332" s="24">
        <v>1</v>
      </c>
      <c r="W1332" s="29">
        <v>285.10000000000002</v>
      </c>
      <c r="X1332" s="24">
        <v>8.9399999999999977</v>
      </c>
      <c r="Y1332" s="24">
        <v>9.0099999999999909</v>
      </c>
      <c r="Z1332" s="24">
        <v>294.04000000000002</v>
      </c>
      <c r="AA1332" s="24">
        <v>294.11</v>
      </c>
      <c r="AB1332" s="24">
        <v>294.04000000000002</v>
      </c>
      <c r="AC1332" s="24">
        <v>294.11</v>
      </c>
      <c r="AF1332" s="24">
        <v>13.000999999999999</v>
      </c>
      <c r="AG1332" s="24">
        <v>307.041</v>
      </c>
      <c r="AH1332" s="24">
        <v>307.11099999999999</v>
      </c>
      <c r="AI1332" s="24">
        <v>307.041</v>
      </c>
      <c r="AJ1332" s="24">
        <v>307.11099999999999</v>
      </c>
      <c r="AK1332" s="38">
        <v>0</v>
      </c>
      <c r="AL1332" s="38">
        <v>0</v>
      </c>
    </row>
    <row r="1333" spans="1:38" x14ac:dyDescent="0.15">
      <c r="A1333" t="str">
        <v>U1588D-47-CC</v>
      </c>
      <c r="B1333">
        <v>268.81</v>
      </c>
      <c r="C1333" t="str">
        <v>U1588A-38-CC</v>
      </c>
      <c r="D1333" s="31">
        <v>293.33</v>
      </c>
      <c r="E1333" s="29">
        <v>71</v>
      </c>
      <c r="F1333" s="29">
        <v>78</v>
      </c>
      <c r="G1333" s="24">
        <v>294.03999999999996</v>
      </c>
      <c r="H1333" s="24">
        <v>294.10999999999996</v>
      </c>
      <c r="I1333" s="24">
        <v>294.04000000000002</v>
      </c>
      <c r="J1333" s="24">
        <v>294.11</v>
      </c>
      <c r="K1333" s="18">
        <v>5.6843418860808015E-14</v>
      </c>
      <c r="L1333" s="18">
        <v>5.6843418860808015E-14</v>
      </c>
      <c r="T1333" t="str">
        <v>U1588A-38</v>
      </c>
      <c r="U1333" s="24">
        <v>1</v>
      </c>
      <c r="V1333" s="24">
        <v>1</v>
      </c>
      <c r="W1333" s="29">
        <v>285.10000000000002</v>
      </c>
      <c r="X1333" s="24">
        <v>8.9399999999999977</v>
      </c>
      <c r="Y1333" s="24">
        <v>9.0099999999999909</v>
      </c>
      <c r="Z1333" s="24">
        <v>294.04000000000002</v>
      </c>
      <c r="AA1333" s="24">
        <v>294.11</v>
      </c>
      <c r="AB1333" s="24">
        <v>294.04000000000002</v>
      </c>
      <c r="AC1333" s="24">
        <v>294.11</v>
      </c>
      <c r="AF1333" s="24">
        <v>13.000999999999999</v>
      </c>
      <c r="AG1333" s="24">
        <v>307.041</v>
      </c>
      <c r="AH1333" s="24">
        <v>307.11099999999999</v>
      </c>
      <c r="AI1333" s="24">
        <v>307.041</v>
      </c>
      <c r="AJ1333" s="24">
        <v>307.11099999999999</v>
      </c>
      <c r="AK1333" s="38">
        <v>0</v>
      </c>
      <c r="AL1333" s="38">
        <v>0</v>
      </c>
    </row>
    <row r="1334" spans="1:38" x14ac:dyDescent="0.15">
      <c r="A1334" t="str">
        <v>U1588D-48-1</v>
      </c>
      <c r="B1334">
        <v>267.39999999999998</v>
      </c>
      <c r="C1334" t="str">
        <v>U1588A-38-CC</v>
      </c>
      <c r="D1334" s="31">
        <v>293.33</v>
      </c>
      <c r="E1334" s="29">
        <v>71</v>
      </c>
      <c r="F1334" s="29">
        <v>78</v>
      </c>
      <c r="G1334" s="24">
        <v>294.03999999999996</v>
      </c>
      <c r="H1334" s="24">
        <v>294.10999999999996</v>
      </c>
      <c r="I1334" s="24">
        <v>294.04000000000002</v>
      </c>
      <c r="J1334" s="24">
        <v>294.11</v>
      </c>
      <c r="K1334" s="18">
        <v>5.6843418860808015E-14</v>
      </c>
      <c r="L1334" s="18">
        <v>5.6843418860808015E-14</v>
      </c>
      <c r="T1334" t="str">
        <v>U1588A-38</v>
      </c>
      <c r="U1334" s="24">
        <v>1</v>
      </c>
      <c r="V1334" s="24">
        <v>1</v>
      </c>
      <c r="W1334" s="29">
        <v>285.10000000000002</v>
      </c>
      <c r="X1334" s="24">
        <v>8.9399999999999977</v>
      </c>
      <c r="Y1334" s="24">
        <v>9.0099999999999909</v>
      </c>
      <c r="Z1334" s="24">
        <v>294.04000000000002</v>
      </c>
      <c r="AA1334" s="24">
        <v>294.11</v>
      </c>
      <c r="AB1334" s="24">
        <v>294.04000000000002</v>
      </c>
      <c r="AC1334" s="24">
        <v>294.11</v>
      </c>
      <c r="AF1334" s="24">
        <v>13.000999999999999</v>
      </c>
      <c r="AG1334" s="24">
        <v>307.041</v>
      </c>
      <c r="AH1334" s="24">
        <v>307.11099999999999</v>
      </c>
      <c r="AI1334" s="24">
        <v>307.041</v>
      </c>
      <c r="AJ1334" s="24">
        <v>307.11099999999999</v>
      </c>
      <c r="AK1334" s="38">
        <v>0</v>
      </c>
      <c r="AL1334" s="38">
        <v>0</v>
      </c>
    </row>
    <row r="1335" spans="1:38" x14ac:dyDescent="0.15">
      <c r="A1335" t="str">
        <v>U1588D-48-2</v>
      </c>
      <c r="B1335">
        <v>268.89999999999998</v>
      </c>
      <c r="C1335" t="str">
        <v>U1588A-38-CC</v>
      </c>
      <c r="D1335" s="31">
        <v>293.33</v>
      </c>
      <c r="E1335" s="29">
        <v>71</v>
      </c>
      <c r="F1335" s="29">
        <v>78</v>
      </c>
      <c r="G1335" s="24">
        <v>294.03999999999996</v>
      </c>
      <c r="H1335" s="24">
        <v>294.10999999999996</v>
      </c>
      <c r="I1335" s="24">
        <v>294.04000000000002</v>
      </c>
      <c r="J1335" s="24">
        <v>294.11</v>
      </c>
      <c r="K1335" s="18">
        <v>5.6843418860808015E-14</v>
      </c>
      <c r="L1335" s="18">
        <v>5.6843418860808015E-14</v>
      </c>
      <c r="T1335" t="str">
        <v>U1588A-38</v>
      </c>
      <c r="U1335" s="24">
        <v>1</v>
      </c>
      <c r="V1335" s="24">
        <v>1</v>
      </c>
      <c r="W1335" s="29">
        <v>285.10000000000002</v>
      </c>
      <c r="X1335" s="24">
        <v>8.9399999999999977</v>
      </c>
      <c r="Y1335" s="24">
        <v>9.0099999999999909</v>
      </c>
      <c r="Z1335" s="24">
        <v>294.04000000000002</v>
      </c>
      <c r="AA1335" s="24">
        <v>294.11</v>
      </c>
      <c r="AB1335" s="24">
        <v>294.04000000000002</v>
      </c>
      <c r="AC1335" s="24">
        <v>294.11</v>
      </c>
      <c r="AF1335" s="24">
        <v>13.000999999999999</v>
      </c>
      <c r="AG1335" s="24">
        <v>307.041</v>
      </c>
      <c r="AH1335" s="24">
        <v>307.11099999999999</v>
      </c>
      <c r="AI1335" s="24">
        <v>307.041</v>
      </c>
      <c r="AJ1335" s="24">
        <v>307.11099999999999</v>
      </c>
      <c r="AK1335" s="38">
        <v>0</v>
      </c>
      <c r="AL1335" s="38">
        <v>0</v>
      </c>
    </row>
    <row r="1336" spans="1:38" x14ac:dyDescent="0.15">
      <c r="A1336" t="str">
        <v>U1588D-48-3</v>
      </c>
      <c r="B1336">
        <v>270.39</v>
      </c>
      <c r="C1336" t="str">
        <v>U1588A-39-1</v>
      </c>
      <c r="D1336" s="31">
        <v>294.8</v>
      </c>
      <c r="E1336" s="29">
        <v>77</v>
      </c>
      <c r="F1336" s="29">
        <v>77</v>
      </c>
      <c r="G1336" s="24">
        <v>295.57</v>
      </c>
      <c r="H1336" s="24">
        <v>295.57</v>
      </c>
      <c r="I1336" s="24">
        <v>295.57</v>
      </c>
      <c r="J1336" s="24">
        <v>295.57</v>
      </c>
      <c r="K1336" s="18">
        <v>0</v>
      </c>
      <c r="L1336" s="18">
        <v>0</v>
      </c>
      <c r="T1336" t="str">
        <v>U1588A-39</v>
      </c>
      <c r="U1336" s="24">
        <v>0.74355083459787563</v>
      </c>
      <c r="V1336" s="24">
        <v>0.74626865671641796</v>
      </c>
      <c r="W1336" s="29">
        <v>294.8</v>
      </c>
      <c r="X1336" s="24">
        <v>0.76999999999998181</v>
      </c>
      <c r="Y1336" s="24">
        <v>0.76999999999998181</v>
      </c>
      <c r="Z1336" s="24">
        <v>295.37253414264035</v>
      </c>
      <c r="AA1336" s="24">
        <v>295.37253414264035</v>
      </c>
      <c r="AB1336" s="24">
        <v>295.37462686567164</v>
      </c>
      <c r="AC1336" s="24">
        <v>295.37462686567164</v>
      </c>
      <c r="AF1336" s="24">
        <v>12.522</v>
      </c>
      <c r="AG1336" s="24">
        <v>307.89453414264034</v>
      </c>
      <c r="AH1336" s="24">
        <v>307.89453414264034</v>
      </c>
      <c r="AI1336" s="24">
        <v>307.89662686567164</v>
      </c>
      <c r="AJ1336" s="24">
        <v>307.89662686567164</v>
      </c>
      <c r="AK1336" s="38">
        <v>-0.20927230312963729</v>
      </c>
      <c r="AL1336" s="38">
        <v>-0.20927230312963729</v>
      </c>
    </row>
    <row r="1337" spans="1:38" x14ac:dyDescent="0.15">
      <c r="A1337" t="str">
        <v>U1588D-48-4</v>
      </c>
      <c r="B1337">
        <v>271.89</v>
      </c>
      <c r="C1337" t="str">
        <v>U1588A-39-2</v>
      </c>
      <c r="D1337" s="31">
        <v>296.27999999999997</v>
      </c>
      <c r="E1337" s="29">
        <v>29</v>
      </c>
      <c r="F1337" s="29">
        <v>30</v>
      </c>
      <c r="G1337" s="24">
        <v>296.57</v>
      </c>
      <c r="H1337" s="24">
        <v>296.58</v>
      </c>
      <c r="I1337" s="24">
        <v>296.57</v>
      </c>
      <c r="J1337" s="24">
        <v>296.58</v>
      </c>
      <c r="K1337" s="18">
        <v>0</v>
      </c>
      <c r="L1337" s="18">
        <v>0</v>
      </c>
      <c r="T1337" t="str">
        <v>U1588A-39</v>
      </c>
      <c r="U1337" s="24">
        <v>0.74355083459787563</v>
      </c>
      <c r="V1337" s="24">
        <v>0.74626865671641796</v>
      </c>
      <c r="W1337" s="29">
        <v>294.8</v>
      </c>
      <c r="X1337" s="24">
        <v>1.7699999999999818</v>
      </c>
      <c r="Y1337" s="24">
        <v>1.7799999999999727</v>
      </c>
      <c r="Z1337" s="24">
        <v>296.11608497723824</v>
      </c>
      <c r="AA1337" s="24">
        <v>296.12352048558421</v>
      </c>
      <c r="AB1337" s="24">
        <v>296.12089552238808</v>
      </c>
      <c r="AC1337" s="24">
        <v>296.12835820895521</v>
      </c>
      <c r="AF1337" s="24">
        <v>12.522</v>
      </c>
      <c r="AG1337" s="24">
        <v>308.63808497723824</v>
      </c>
      <c r="AH1337" s="24">
        <v>308.6455204855842</v>
      </c>
      <c r="AI1337" s="24">
        <v>308.64289552238807</v>
      </c>
      <c r="AJ1337" s="24">
        <v>308.6503582089552</v>
      </c>
      <c r="AK1337" s="38">
        <v>-0.48105451498372531</v>
      </c>
      <c r="AL1337" s="38">
        <v>-0.48377233709970824</v>
      </c>
    </row>
    <row r="1338" spans="1:38" x14ac:dyDescent="0.15">
      <c r="A1338" t="str">
        <v>U1588D-48-CC</v>
      </c>
      <c r="B1338">
        <v>273.02999999999997</v>
      </c>
      <c r="C1338" t="str">
        <v>U1588A-39-2</v>
      </c>
      <c r="D1338" s="31">
        <v>296.27999999999997</v>
      </c>
      <c r="E1338" s="29">
        <v>29</v>
      </c>
      <c r="F1338" s="29">
        <v>29</v>
      </c>
      <c r="G1338" s="24">
        <v>296.57</v>
      </c>
      <c r="H1338" s="24">
        <v>296.57</v>
      </c>
      <c r="I1338" s="24">
        <v>296.57</v>
      </c>
      <c r="J1338" s="24">
        <v>296.57</v>
      </c>
      <c r="K1338" s="18">
        <v>0</v>
      </c>
      <c r="L1338" s="18">
        <v>0</v>
      </c>
      <c r="T1338" t="str">
        <v>U1588A-39</v>
      </c>
      <c r="U1338" s="24">
        <v>0.74355083459787563</v>
      </c>
      <c r="V1338" s="24">
        <v>0.74626865671641796</v>
      </c>
      <c r="W1338" s="29">
        <v>294.8</v>
      </c>
      <c r="X1338" s="24">
        <v>1.7699999999999818</v>
      </c>
      <c r="Y1338" s="24">
        <v>1.7699999999999818</v>
      </c>
      <c r="Z1338" s="24">
        <v>296.11608497723824</v>
      </c>
      <c r="AA1338" s="24">
        <v>296.11608497723824</v>
      </c>
      <c r="AB1338" s="24">
        <v>296.12089552238808</v>
      </c>
      <c r="AC1338" s="24">
        <v>296.12089552238808</v>
      </c>
      <c r="AF1338" s="24">
        <v>12.522</v>
      </c>
      <c r="AG1338" s="24">
        <v>308.63808497723824</v>
      </c>
      <c r="AH1338" s="24">
        <v>308.63808497723824</v>
      </c>
      <c r="AI1338" s="24">
        <v>308.64289552238807</v>
      </c>
      <c r="AJ1338" s="24">
        <v>308.64289552238807</v>
      </c>
      <c r="AK1338" s="38">
        <v>-0.48105451498372531</v>
      </c>
      <c r="AL1338" s="38">
        <v>-0.48105451498372531</v>
      </c>
    </row>
    <row r="1339" spans="1:38" x14ac:dyDescent="0.15">
      <c r="A1339" t="str">
        <v>U1588D-49-1</v>
      </c>
      <c r="B1339">
        <v>272.2</v>
      </c>
      <c r="C1339" t="str">
        <v>U1588A-39-2</v>
      </c>
      <c r="D1339" s="31">
        <v>296.27999999999997</v>
      </c>
      <c r="E1339" s="29">
        <v>70</v>
      </c>
      <c r="F1339" s="29">
        <v>70</v>
      </c>
      <c r="G1339" s="24">
        <v>296.97999999999996</v>
      </c>
      <c r="H1339" s="24">
        <v>296.97999999999996</v>
      </c>
      <c r="I1339" s="24">
        <v>296.98</v>
      </c>
      <c r="J1339" s="24">
        <v>296.98</v>
      </c>
      <c r="K1339" s="18">
        <v>5.6843418860808015E-14</v>
      </c>
      <c r="L1339" s="18">
        <v>5.6843418860808015E-14</v>
      </c>
      <c r="T1339" t="str">
        <v>U1588A-39</v>
      </c>
      <c r="U1339" s="24">
        <v>0.74355083459787563</v>
      </c>
      <c r="V1339" s="24">
        <v>0.74626865671641796</v>
      </c>
      <c r="W1339" s="29">
        <v>294.8</v>
      </c>
      <c r="X1339" s="24">
        <v>2.1800000000000068</v>
      </c>
      <c r="Y1339" s="24">
        <v>2.1800000000000068</v>
      </c>
      <c r="Z1339" s="24">
        <v>296.42094081942338</v>
      </c>
      <c r="AA1339" s="24">
        <v>296.42094081942338</v>
      </c>
      <c r="AB1339" s="24">
        <v>296.42686567164179</v>
      </c>
      <c r="AC1339" s="24">
        <v>296.42686567164179</v>
      </c>
      <c r="AF1339" s="24">
        <v>12.522</v>
      </c>
      <c r="AG1339" s="24">
        <v>308.94294081942337</v>
      </c>
      <c r="AH1339" s="24">
        <v>308.94294081942337</v>
      </c>
      <c r="AI1339" s="24">
        <v>308.94886567164178</v>
      </c>
      <c r="AJ1339" s="24">
        <v>308.94886567164178</v>
      </c>
      <c r="AK1339" s="38">
        <v>-0.59248522184134345</v>
      </c>
      <c r="AL1339" s="38">
        <v>-0.59248522184134345</v>
      </c>
    </row>
    <row r="1340" spans="1:38" x14ac:dyDescent="0.15">
      <c r="A1340" t="str">
        <v>U1588D-49-2</v>
      </c>
      <c r="B1340">
        <v>273.7</v>
      </c>
      <c r="C1340" t="str">
        <v>U1588A-39-3</v>
      </c>
      <c r="D1340" s="31">
        <v>297.75</v>
      </c>
      <c r="E1340" s="29">
        <v>81</v>
      </c>
      <c r="F1340" s="29">
        <v>81</v>
      </c>
      <c r="G1340" s="24">
        <v>298.56</v>
      </c>
      <c r="H1340" s="24">
        <v>298.56</v>
      </c>
      <c r="I1340" s="24">
        <v>298.56</v>
      </c>
      <c r="J1340" s="24">
        <v>298.56</v>
      </c>
      <c r="K1340" s="18">
        <v>0</v>
      </c>
      <c r="L1340" s="18">
        <v>0</v>
      </c>
      <c r="T1340" t="str">
        <v>U1588A-39</v>
      </c>
      <c r="U1340" s="24">
        <v>0.74355083459787563</v>
      </c>
      <c r="V1340" s="24">
        <v>0.74626865671641796</v>
      </c>
      <c r="W1340" s="29">
        <v>294.8</v>
      </c>
      <c r="X1340" s="24">
        <v>3.7599999999999909</v>
      </c>
      <c r="Y1340" s="24">
        <v>3.7599999999999909</v>
      </c>
      <c r="Z1340" s="24">
        <v>297.59575113808802</v>
      </c>
      <c r="AA1340" s="24">
        <v>297.59575113808802</v>
      </c>
      <c r="AB1340" s="24">
        <v>297.60597014925372</v>
      </c>
      <c r="AC1340" s="24">
        <v>297.60597014925372</v>
      </c>
      <c r="AF1340" s="24">
        <v>12.522</v>
      </c>
      <c r="AG1340" s="24">
        <v>310.11775113808801</v>
      </c>
      <c r="AH1340" s="24">
        <v>310.11775113808801</v>
      </c>
      <c r="AI1340" s="24">
        <v>310.12797014925371</v>
      </c>
      <c r="AJ1340" s="24">
        <v>310.12797014925371</v>
      </c>
      <c r="AK1340" s="38">
        <v>-1.0219011165702341</v>
      </c>
      <c r="AL1340" s="38">
        <v>-1.0219011165702341</v>
      </c>
    </row>
    <row r="1341" spans="1:38" x14ac:dyDescent="0.15">
      <c r="A1341" t="str">
        <v>U1588D-49-3</v>
      </c>
      <c r="B1341">
        <v>275.19</v>
      </c>
      <c r="C1341" t="str">
        <v>U1588A-39-4</v>
      </c>
      <c r="D1341" s="31">
        <v>299.23</v>
      </c>
      <c r="E1341" s="29">
        <v>75</v>
      </c>
      <c r="F1341" s="29">
        <v>75</v>
      </c>
      <c r="G1341" s="24">
        <v>299.98</v>
      </c>
      <c r="H1341" s="24">
        <v>299.98</v>
      </c>
      <c r="I1341" s="24">
        <v>299.98</v>
      </c>
      <c r="J1341" s="24">
        <v>299.98</v>
      </c>
      <c r="K1341" s="18">
        <v>0</v>
      </c>
      <c r="L1341" s="18">
        <v>0</v>
      </c>
      <c r="T1341" t="str">
        <v>U1588A-39</v>
      </c>
      <c r="U1341" s="24">
        <v>0.74355083459787563</v>
      </c>
      <c r="V1341" s="24">
        <v>0.74626865671641796</v>
      </c>
      <c r="W1341" s="29">
        <v>294.8</v>
      </c>
      <c r="X1341" s="24">
        <v>5.1800000000000068</v>
      </c>
      <c r="Y1341" s="24">
        <v>5.1800000000000068</v>
      </c>
      <c r="Z1341" s="24">
        <v>298.65159332321701</v>
      </c>
      <c r="AA1341" s="24">
        <v>298.65159332321701</v>
      </c>
      <c r="AB1341" s="24">
        <v>298.66567164179105</v>
      </c>
      <c r="AC1341" s="24">
        <v>298.66567164179105</v>
      </c>
      <c r="AF1341" s="24">
        <v>12.522</v>
      </c>
      <c r="AG1341" s="24">
        <v>311.17359332321701</v>
      </c>
      <c r="AH1341" s="24">
        <v>311.17359332321701</v>
      </c>
      <c r="AI1341" s="24">
        <v>311.18767164179104</v>
      </c>
      <c r="AJ1341" s="24">
        <v>311.18767164179104</v>
      </c>
      <c r="AK1341" s="38">
        <v>-1.4078318574036075</v>
      </c>
      <c r="AL1341" s="38">
        <v>-1.4078318574036075</v>
      </c>
    </row>
    <row r="1342" spans="1:38" x14ac:dyDescent="0.15">
      <c r="A1342" t="str">
        <v>U1588D-49-4</v>
      </c>
      <c r="B1342">
        <v>276.68</v>
      </c>
      <c r="C1342" t="str">
        <v>U1588A-40-1</v>
      </c>
      <c r="D1342" s="31">
        <v>299.7</v>
      </c>
      <c r="E1342" s="29">
        <v>49</v>
      </c>
      <c r="F1342" s="29">
        <v>50</v>
      </c>
      <c r="G1342" s="24">
        <v>300.19</v>
      </c>
      <c r="H1342" s="24">
        <v>300.2</v>
      </c>
      <c r="I1342" s="24">
        <v>300.19</v>
      </c>
      <c r="J1342" s="24">
        <v>300.2</v>
      </c>
      <c r="K1342" s="18">
        <v>0</v>
      </c>
      <c r="L1342" s="18">
        <v>0</v>
      </c>
      <c r="T1342" t="str">
        <v>U1588A-40</v>
      </c>
      <c r="U1342" s="24">
        <v>0.98969072164948457</v>
      </c>
      <c r="V1342" s="24">
        <v>0.99009900990099009</v>
      </c>
      <c r="W1342" s="29">
        <v>299.7</v>
      </c>
      <c r="X1342" s="24">
        <v>0.49000000000000909</v>
      </c>
      <c r="Y1342" s="24">
        <v>0.5</v>
      </c>
      <c r="Z1342" s="24">
        <v>300.18494845360823</v>
      </c>
      <c r="AA1342" s="24">
        <v>300.19484536082473</v>
      </c>
      <c r="AB1342" s="24">
        <v>300.18514851485151</v>
      </c>
      <c r="AC1342" s="24">
        <v>300.19504950495048</v>
      </c>
      <c r="AF1342" s="24">
        <v>13.076000000000001</v>
      </c>
      <c r="AG1342" s="24">
        <v>313.26094845360825</v>
      </c>
      <c r="AH1342" s="24">
        <v>313.27084536082475</v>
      </c>
      <c r="AI1342" s="24">
        <v>313.26114851485153</v>
      </c>
      <c r="AJ1342" s="24">
        <v>313.2710495049505</v>
      </c>
      <c r="AK1342" s="38">
        <v>-2.000612432766502E-2</v>
      </c>
      <c r="AL1342" s="38">
        <v>-2.0414412574609742E-2</v>
      </c>
    </row>
    <row r="1343" spans="1:38" x14ac:dyDescent="0.15">
      <c r="A1343" t="str">
        <v>U1588D-49-5</v>
      </c>
      <c r="B1343">
        <v>278.18</v>
      </c>
      <c r="C1343" t="str">
        <v>U1588A-40-1</v>
      </c>
      <c r="D1343" s="31">
        <v>299.7</v>
      </c>
      <c r="E1343" s="29">
        <v>49</v>
      </c>
      <c r="F1343" s="29">
        <v>50</v>
      </c>
      <c r="G1343" s="24">
        <v>300.19</v>
      </c>
      <c r="H1343" s="24">
        <v>300.2</v>
      </c>
      <c r="I1343" s="24">
        <v>300.19</v>
      </c>
      <c r="J1343" s="24">
        <v>300.2</v>
      </c>
      <c r="K1343" s="18">
        <v>0</v>
      </c>
      <c r="L1343" s="18">
        <v>0</v>
      </c>
      <c r="T1343" t="str">
        <v>U1588A-40</v>
      </c>
      <c r="U1343" s="24">
        <v>0.98969072164948457</v>
      </c>
      <c r="V1343" s="24">
        <v>0.99009900990099009</v>
      </c>
      <c r="W1343" s="29">
        <v>299.7</v>
      </c>
      <c r="X1343" s="24">
        <v>0.49000000000000909</v>
      </c>
      <c r="Y1343" s="24">
        <v>0.5</v>
      </c>
      <c r="Z1343" s="24">
        <v>300.18494845360823</v>
      </c>
      <c r="AA1343" s="24">
        <v>300.19484536082473</v>
      </c>
      <c r="AB1343" s="24">
        <v>300.18514851485151</v>
      </c>
      <c r="AC1343" s="24">
        <v>300.19504950495048</v>
      </c>
      <c r="AF1343" s="24">
        <v>13.076000000000001</v>
      </c>
      <c r="AG1343" s="24">
        <v>313.26094845360825</v>
      </c>
      <c r="AH1343" s="24">
        <v>313.27084536082475</v>
      </c>
      <c r="AI1343" s="24">
        <v>313.26114851485153</v>
      </c>
      <c r="AJ1343" s="24">
        <v>313.2710495049505</v>
      </c>
      <c r="AK1343" s="38">
        <v>-2.000612432766502E-2</v>
      </c>
      <c r="AL1343" s="38">
        <v>-2.0414412574609742E-2</v>
      </c>
    </row>
    <row r="1344" spans="1:38" x14ac:dyDescent="0.15">
      <c r="A1344" t="str">
        <v>U1588D-49-CC</v>
      </c>
      <c r="B1344">
        <v>279.22000000000003</v>
      </c>
      <c r="C1344" t="str">
        <v>U1588A-40-1</v>
      </c>
      <c r="D1344" s="31">
        <v>299.7</v>
      </c>
      <c r="E1344" s="29">
        <v>49</v>
      </c>
      <c r="F1344" s="29">
        <v>49</v>
      </c>
      <c r="G1344" s="24">
        <v>300.19</v>
      </c>
      <c r="H1344" s="24">
        <v>300.19</v>
      </c>
      <c r="I1344" s="24">
        <v>300.19</v>
      </c>
      <c r="J1344" s="24">
        <v>300.19</v>
      </c>
      <c r="K1344" s="18">
        <v>0</v>
      </c>
      <c r="L1344" s="18">
        <v>0</v>
      </c>
      <c r="T1344" t="str">
        <v>U1588A-40</v>
      </c>
      <c r="U1344" s="24">
        <v>0.98969072164948457</v>
      </c>
      <c r="V1344" s="24">
        <v>0.99009900990099009</v>
      </c>
      <c r="W1344" s="29">
        <v>299.7</v>
      </c>
      <c r="X1344" s="24">
        <v>0.49000000000000909</v>
      </c>
      <c r="Y1344" s="24">
        <v>0.49000000000000909</v>
      </c>
      <c r="Z1344" s="24">
        <v>300.18494845360823</v>
      </c>
      <c r="AA1344" s="24">
        <v>300.18494845360823</v>
      </c>
      <c r="AB1344" s="24">
        <v>300.18514851485151</v>
      </c>
      <c r="AC1344" s="24">
        <v>300.18514851485151</v>
      </c>
      <c r="AF1344" s="24">
        <v>13.076000000000001</v>
      </c>
      <c r="AG1344" s="24">
        <v>313.26094845360825</v>
      </c>
      <c r="AH1344" s="24">
        <v>313.26094845360825</v>
      </c>
      <c r="AI1344" s="24">
        <v>313.26114851485153</v>
      </c>
      <c r="AJ1344" s="24">
        <v>313.26114851485153</v>
      </c>
      <c r="AK1344" s="38">
        <v>-2.000612432766502E-2</v>
      </c>
      <c r="AL1344" s="38">
        <v>-2.000612432766502E-2</v>
      </c>
    </row>
    <row r="1345" spans="1:38" x14ac:dyDescent="0.15">
      <c r="A1345" t="str">
        <v>U1588D-50-1</v>
      </c>
      <c r="B1345">
        <v>277.10000000000002</v>
      </c>
      <c r="C1345" t="str">
        <v>U1588A-40-1</v>
      </c>
      <c r="D1345" s="31">
        <v>299.7</v>
      </c>
      <c r="E1345" s="29">
        <v>71</v>
      </c>
      <c r="F1345" s="29">
        <v>71</v>
      </c>
      <c r="G1345" s="24">
        <v>300.40999999999997</v>
      </c>
      <c r="H1345" s="24">
        <v>300.40999999999997</v>
      </c>
      <c r="I1345" s="24">
        <v>300.41000000000003</v>
      </c>
      <c r="J1345" s="24">
        <v>300.41000000000003</v>
      </c>
      <c r="K1345" s="18">
        <v>5.6843418860808015E-14</v>
      </c>
      <c r="L1345" s="18">
        <v>5.6843418860808015E-14</v>
      </c>
      <c r="T1345" t="str">
        <v>U1588A-40</v>
      </c>
      <c r="U1345" s="24">
        <v>0.98969072164948457</v>
      </c>
      <c r="V1345" s="24">
        <v>0.99009900990099009</v>
      </c>
      <c r="W1345" s="29">
        <v>299.7</v>
      </c>
      <c r="X1345" s="24">
        <v>0.71000000000003638</v>
      </c>
      <c r="Y1345" s="24">
        <v>0.71000000000003638</v>
      </c>
      <c r="Z1345" s="24">
        <v>300.40268041237118</v>
      </c>
      <c r="AA1345" s="24">
        <v>300.40268041237118</v>
      </c>
      <c r="AB1345" s="24">
        <v>300.40297029702975</v>
      </c>
      <c r="AC1345" s="24">
        <v>300.40297029702975</v>
      </c>
      <c r="AF1345" s="24">
        <v>13.076000000000001</v>
      </c>
      <c r="AG1345" s="24">
        <v>313.4786804123712</v>
      </c>
      <c r="AH1345" s="24">
        <v>313.4786804123712</v>
      </c>
      <c r="AI1345" s="24">
        <v>313.47897029702978</v>
      </c>
      <c r="AJ1345" s="24">
        <v>313.47897029702978</v>
      </c>
      <c r="AK1345" s="38">
        <v>-2.8988465857082701E-2</v>
      </c>
      <c r="AL1345" s="38">
        <v>-2.8988465857082701E-2</v>
      </c>
    </row>
    <row r="1346" spans="1:38" x14ac:dyDescent="0.15">
      <c r="A1346" t="str">
        <v>U1588D-50-2</v>
      </c>
      <c r="B1346">
        <v>278.60000000000002</v>
      </c>
      <c r="C1346" t="str">
        <v>U1588A-39-5</v>
      </c>
      <c r="D1346" s="31">
        <v>300.7</v>
      </c>
      <c r="E1346" s="29">
        <v>29</v>
      </c>
      <c r="F1346" s="29">
        <v>29</v>
      </c>
      <c r="G1346" s="24">
        <v>300.99</v>
      </c>
      <c r="H1346" s="24">
        <v>300.99</v>
      </c>
      <c r="I1346" s="24">
        <v>300.99</v>
      </c>
      <c r="J1346" s="24">
        <v>300.99</v>
      </c>
      <c r="K1346" s="18">
        <v>0</v>
      </c>
      <c r="L1346" s="18">
        <v>0</v>
      </c>
      <c r="T1346" t="str">
        <v>U1588A-39</v>
      </c>
      <c r="U1346" s="24">
        <v>0.74355083459787563</v>
      </c>
      <c r="V1346" s="24">
        <v>0.74626865671641796</v>
      </c>
      <c r="W1346" s="29">
        <v>294.8</v>
      </c>
      <c r="X1346" s="24">
        <v>6.1899999999999977</v>
      </c>
      <c r="Y1346" s="24">
        <v>6.1899999999999977</v>
      </c>
      <c r="Z1346" s="24">
        <v>299.40257966616088</v>
      </c>
      <c r="AA1346" s="24">
        <v>299.40257966616088</v>
      </c>
      <c r="AB1346" s="24">
        <v>299.41940298507461</v>
      </c>
      <c r="AC1346" s="24">
        <v>299.41940298507461</v>
      </c>
      <c r="AF1346" s="24">
        <v>12.522</v>
      </c>
      <c r="AG1346" s="24">
        <v>311.92457966616087</v>
      </c>
      <c r="AH1346" s="24">
        <v>311.92457966616087</v>
      </c>
      <c r="AI1346" s="24">
        <v>311.9414029850746</v>
      </c>
      <c r="AJ1346" s="24">
        <v>311.9414029850746</v>
      </c>
      <c r="AK1346" s="38">
        <v>-1.6823318913736784</v>
      </c>
      <c r="AL1346" s="38">
        <v>-1.6823318913736784</v>
      </c>
    </row>
    <row r="1347" spans="1:38" x14ac:dyDescent="0.15">
      <c r="A1347" t="str">
        <v>U1588D-50-3</v>
      </c>
      <c r="B1347">
        <v>280.08999999999997</v>
      </c>
      <c r="C1347" t="str">
        <v>U1588A-39-CC</v>
      </c>
      <c r="D1347" s="31">
        <v>301.22000000000003</v>
      </c>
      <c r="E1347" s="29">
        <v>10</v>
      </c>
      <c r="F1347" s="29">
        <v>17</v>
      </c>
      <c r="G1347" s="24">
        <v>301.32000000000005</v>
      </c>
      <c r="H1347" s="24">
        <v>301.39000000000004</v>
      </c>
      <c r="I1347" s="24">
        <v>301.32</v>
      </c>
      <c r="J1347" s="24">
        <v>301.39</v>
      </c>
      <c r="K1347" s="18">
        <v>-5.6843418860808015E-14</v>
      </c>
      <c r="L1347" s="18">
        <v>-5.6843418860808015E-14</v>
      </c>
      <c r="T1347" t="str">
        <v>U1588A-39</v>
      </c>
      <c r="U1347" s="24">
        <v>0.74355083459787563</v>
      </c>
      <c r="V1347" s="24">
        <v>0.74626865671641796</v>
      </c>
      <c r="W1347" s="29">
        <v>294.8</v>
      </c>
      <c r="X1347" s="24">
        <v>6.5199999999999818</v>
      </c>
      <c r="Y1347" s="24">
        <v>6.589999999999975</v>
      </c>
      <c r="Z1347" s="24">
        <v>299.64795144157813</v>
      </c>
      <c r="AA1347" s="24">
        <v>299.7</v>
      </c>
      <c r="AB1347" s="24">
        <v>299.66567164179105</v>
      </c>
      <c r="AC1347" s="24">
        <v>299.7179104477612</v>
      </c>
      <c r="AF1347" s="24">
        <v>12.522</v>
      </c>
      <c r="AG1347" s="24">
        <v>312.16995144157812</v>
      </c>
      <c r="AH1347" s="24">
        <v>312.22199999999998</v>
      </c>
      <c r="AI1347" s="24">
        <v>312.18767164179104</v>
      </c>
      <c r="AJ1347" s="24">
        <v>312.23991044776119</v>
      </c>
      <c r="AK1347" s="38">
        <v>-1.7720200212920645</v>
      </c>
      <c r="AL1347" s="38">
        <v>-1.791044776120998</v>
      </c>
    </row>
    <row r="1348" spans="1:38" x14ac:dyDescent="0.15">
      <c r="A1348" t="str">
        <v>U1588D-50-4</v>
      </c>
      <c r="B1348">
        <v>281.58999999999997</v>
      </c>
      <c r="C1348" t="str">
        <v>U1588A-39-CC</v>
      </c>
      <c r="D1348" s="31">
        <v>301.22000000000003</v>
      </c>
      <c r="E1348" s="29">
        <v>10</v>
      </c>
      <c r="F1348" s="29">
        <v>17</v>
      </c>
      <c r="G1348" s="24">
        <v>301.32000000000005</v>
      </c>
      <c r="H1348" s="24">
        <v>301.39000000000004</v>
      </c>
      <c r="I1348" s="24">
        <v>301.32</v>
      </c>
      <c r="J1348" s="24">
        <v>301.39</v>
      </c>
      <c r="K1348" s="18">
        <v>-5.6843418860808015E-14</v>
      </c>
      <c r="L1348" s="18">
        <v>-5.6843418860808015E-14</v>
      </c>
      <c r="T1348" t="str">
        <v>U1588A-39</v>
      </c>
      <c r="U1348" s="24">
        <v>0.74355083459787563</v>
      </c>
      <c r="V1348" s="24">
        <v>0.74626865671641796</v>
      </c>
      <c r="W1348" s="29">
        <v>294.8</v>
      </c>
      <c r="X1348" s="24">
        <v>6.5199999999999818</v>
      </c>
      <c r="Y1348" s="24">
        <v>6.589999999999975</v>
      </c>
      <c r="Z1348" s="24">
        <v>299.64795144157813</v>
      </c>
      <c r="AA1348" s="24">
        <v>299.7</v>
      </c>
      <c r="AB1348" s="24">
        <v>299.66567164179105</v>
      </c>
      <c r="AC1348" s="24">
        <v>299.7179104477612</v>
      </c>
      <c r="AF1348" s="24">
        <v>12.522</v>
      </c>
      <c r="AG1348" s="24">
        <v>312.16995144157812</v>
      </c>
      <c r="AH1348" s="24">
        <v>312.22199999999998</v>
      </c>
      <c r="AI1348" s="24">
        <v>312.18767164179104</v>
      </c>
      <c r="AJ1348" s="24">
        <v>312.23991044776119</v>
      </c>
      <c r="AK1348" s="38">
        <v>-1.7720200212920645</v>
      </c>
      <c r="AL1348" s="38">
        <v>-1.791044776120998</v>
      </c>
    </row>
    <row r="1349" spans="1:38" x14ac:dyDescent="0.15">
      <c r="A1349" t="str">
        <v>U1588D-50-5</v>
      </c>
      <c r="B1349">
        <v>283.10000000000002</v>
      </c>
      <c r="C1349" t="str">
        <v>U1588A-39-CC</v>
      </c>
      <c r="D1349" s="31">
        <v>301.22000000000003</v>
      </c>
      <c r="E1349" s="29">
        <v>10</v>
      </c>
      <c r="F1349" s="29">
        <v>17</v>
      </c>
      <c r="G1349" s="24">
        <v>301.32000000000005</v>
      </c>
      <c r="H1349" s="24">
        <v>301.39000000000004</v>
      </c>
      <c r="I1349" s="24">
        <v>301.32</v>
      </c>
      <c r="J1349" s="24">
        <v>301.39</v>
      </c>
      <c r="K1349" s="18">
        <v>-5.6843418860808015E-14</v>
      </c>
      <c r="L1349" s="18">
        <v>-5.6843418860808015E-14</v>
      </c>
      <c r="T1349" t="str">
        <v>U1588A-39</v>
      </c>
      <c r="U1349" s="24">
        <v>0.74355083459787563</v>
      </c>
      <c r="V1349" s="24">
        <v>0.74626865671641796</v>
      </c>
      <c r="W1349" s="29">
        <v>294.8</v>
      </c>
      <c r="X1349" s="24">
        <v>6.5199999999999818</v>
      </c>
      <c r="Y1349" s="24">
        <v>6.589999999999975</v>
      </c>
      <c r="Z1349" s="24">
        <v>299.64795144157813</v>
      </c>
      <c r="AA1349" s="24">
        <v>299.7</v>
      </c>
      <c r="AB1349" s="24">
        <v>299.66567164179105</v>
      </c>
      <c r="AC1349" s="24">
        <v>299.7179104477612</v>
      </c>
      <c r="AF1349" s="24">
        <v>12.522</v>
      </c>
      <c r="AG1349" s="24">
        <v>312.16995144157812</v>
      </c>
      <c r="AH1349" s="24">
        <v>312.22199999999998</v>
      </c>
      <c r="AI1349" s="24">
        <v>312.18767164179104</v>
      </c>
      <c r="AJ1349" s="24">
        <v>312.23991044776119</v>
      </c>
      <c r="AK1349" s="38">
        <v>-1.7720200212920645</v>
      </c>
      <c r="AL1349" s="38">
        <v>-1.791044776120998</v>
      </c>
    </row>
    <row r="1350" spans="1:38" x14ac:dyDescent="0.15">
      <c r="A1350" t="str">
        <v>U1588D-50-6</v>
      </c>
      <c r="B1350">
        <v>284.12</v>
      </c>
      <c r="C1350" t="str">
        <v>U1588A-39-CC</v>
      </c>
      <c r="D1350" s="31">
        <v>301.22000000000003</v>
      </c>
      <c r="E1350" s="29">
        <v>10</v>
      </c>
      <c r="F1350" s="29">
        <v>17</v>
      </c>
      <c r="G1350" s="24">
        <v>301.32000000000005</v>
      </c>
      <c r="H1350" s="24">
        <v>301.39000000000004</v>
      </c>
      <c r="I1350" s="24">
        <v>301.32</v>
      </c>
      <c r="J1350" s="24">
        <v>301.39</v>
      </c>
      <c r="K1350" s="18">
        <v>-5.6843418860808015E-14</v>
      </c>
      <c r="L1350" s="18">
        <v>-5.6843418860808015E-14</v>
      </c>
      <c r="T1350" t="str">
        <v>U1588A-39</v>
      </c>
      <c r="U1350" s="24">
        <v>0.74355083459787563</v>
      </c>
      <c r="V1350" s="24">
        <v>0.74626865671641796</v>
      </c>
      <c r="W1350" s="29">
        <v>294.8</v>
      </c>
      <c r="X1350" s="24">
        <v>6.5199999999999818</v>
      </c>
      <c r="Y1350" s="24">
        <v>6.589999999999975</v>
      </c>
      <c r="Z1350" s="24">
        <v>299.64795144157813</v>
      </c>
      <c r="AA1350" s="24">
        <v>299.7</v>
      </c>
      <c r="AB1350" s="24">
        <v>299.66567164179105</v>
      </c>
      <c r="AC1350" s="24">
        <v>299.7179104477612</v>
      </c>
      <c r="AF1350" s="24">
        <v>12.522</v>
      </c>
      <c r="AG1350" s="24">
        <v>312.16995144157812</v>
      </c>
      <c r="AH1350" s="24">
        <v>312.22199999999998</v>
      </c>
      <c r="AI1350" s="24">
        <v>312.18767164179104</v>
      </c>
      <c r="AJ1350" s="24">
        <v>312.23991044776119</v>
      </c>
      <c r="AK1350" s="38">
        <v>-1.7720200212920645</v>
      </c>
      <c r="AL1350" s="38">
        <v>-1.791044776120998</v>
      </c>
    </row>
    <row r="1351" spans="1:38" x14ac:dyDescent="0.15">
      <c r="A1351" t="str">
        <v>U1588D-50-CC</v>
      </c>
      <c r="B1351">
        <v>284.72000000000003</v>
      </c>
      <c r="C1351" t="str">
        <v>U1588A-39-CC</v>
      </c>
      <c r="D1351" s="31">
        <v>301.22000000000003</v>
      </c>
      <c r="E1351" s="29">
        <v>10</v>
      </c>
      <c r="F1351" s="29">
        <v>17</v>
      </c>
      <c r="G1351" s="24">
        <v>301.32000000000005</v>
      </c>
      <c r="H1351" s="24">
        <v>301.39000000000004</v>
      </c>
      <c r="I1351" s="24">
        <v>301.32</v>
      </c>
      <c r="J1351" s="24">
        <v>301.39</v>
      </c>
      <c r="K1351" s="18">
        <v>-5.6843418860808015E-14</v>
      </c>
      <c r="L1351" s="18">
        <v>-5.6843418860808015E-14</v>
      </c>
      <c r="T1351" t="str">
        <v>U1588A-39</v>
      </c>
      <c r="U1351" s="24">
        <v>0.74355083459787563</v>
      </c>
      <c r="V1351" s="24">
        <v>0.74626865671641796</v>
      </c>
      <c r="W1351" s="29">
        <v>294.8</v>
      </c>
      <c r="X1351" s="24">
        <v>6.5199999999999818</v>
      </c>
      <c r="Y1351" s="24">
        <v>6.589999999999975</v>
      </c>
      <c r="Z1351" s="24">
        <v>299.64795144157813</v>
      </c>
      <c r="AA1351" s="24">
        <v>299.7</v>
      </c>
      <c r="AB1351" s="24">
        <v>299.66567164179105</v>
      </c>
      <c r="AC1351" s="24">
        <v>299.7179104477612</v>
      </c>
      <c r="AF1351" s="24">
        <v>12.522</v>
      </c>
      <c r="AG1351" s="24">
        <v>312.16995144157812</v>
      </c>
      <c r="AH1351" s="24">
        <v>312.22199999999998</v>
      </c>
      <c r="AI1351" s="24">
        <v>312.18767164179104</v>
      </c>
      <c r="AJ1351" s="24">
        <v>312.23991044776119</v>
      </c>
      <c r="AK1351" s="38">
        <v>-1.7720200212920645</v>
      </c>
      <c r="AL1351" s="38">
        <v>-1.791044776120998</v>
      </c>
    </row>
    <row r="1352" spans="1:38" x14ac:dyDescent="0.15">
      <c r="A1352" t="str">
        <v>U1588D-51-1</v>
      </c>
      <c r="B1352">
        <v>281.89999999999998</v>
      </c>
      <c r="C1352" t="str">
        <v>U1588A-39-CC</v>
      </c>
      <c r="D1352" s="31">
        <v>301.22000000000003</v>
      </c>
      <c r="E1352" s="29">
        <v>10</v>
      </c>
      <c r="F1352" s="29">
        <v>17</v>
      </c>
      <c r="G1352" s="24">
        <v>301.32000000000005</v>
      </c>
      <c r="H1352" s="24">
        <v>301.39000000000004</v>
      </c>
      <c r="I1352" s="24">
        <v>301.32</v>
      </c>
      <c r="J1352" s="24">
        <v>301.39</v>
      </c>
      <c r="K1352" s="18">
        <v>-5.6843418860808015E-14</v>
      </c>
      <c r="L1352" s="18">
        <v>-5.6843418860808015E-14</v>
      </c>
      <c r="T1352" t="str">
        <v>U1588A-39</v>
      </c>
      <c r="U1352" s="24">
        <v>0.74355083459787563</v>
      </c>
      <c r="V1352" s="24">
        <v>0.74626865671641796</v>
      </c>
      <c r="W1352" s="29">
        <v>294.8</v>
      </c>
      <c r="X1352" s="24">
        <v>6.5199999999999818</v>
      </c>
      <c r="Y1352" s="24">
        <v>6.589999999999975</v>
      </c>
      <c r="Z1352" s="24">
        <v>299.64795144157813</v>
      </c>
      <c r="AA1352" s="24">
        <v>299.7</v>
      </c>
      <c r="AB1352" s="24">
        <v>299.66567164179105</v>
      </c>
      <c r="AC1352" s="24">
        <v>299.7179104477612</v>
      </c>
      <c r="AF1352" s="24">
        <v>12.522</v>
      </c>
      <c r="AG1352" s="24">
        <v>312.16995144157812</v>
      </c>
      <c r="AH1352" s="24">
        <v>312.22199999999998</v>
      </c>
      <c r="AI1352" s="24">
        <v>312.18767164179104</v>
      </c>
      <c r="AJ1352" s="24">
        <v>312.23991044776119</v>
      </c>
      <c r="AK1352" s="38">
        <v>-1.7720200212920645</v>
      </c>
      <c r="AL1352" s="38">
        <v>-1.791044776120998</v>
      </c>
    </row>
    <row r="1353" spans="1:38" x14ac:dyDescent="0.15">
      <c r="A1353" t="str">
        <v>U1588D-51-2</v>
      </c>
      <c r="B1353">
        <v>283.39999999999998</v>
      </c>
      <c r="C1353" t="str">
        <v>U1588A-39-CC</v>
      </c>
      <c r="D1353" s="31">
        <v>301.22000000000003</v>
      </c>
      <c r="E1353" s="29">
        <v>10</v>
      </c>
      <c r="F1353" s="29">
        <v>17</v>
      </c>
      <c r="G1353" s="24">
        <v>301.32000000000005</v>
      </c>
      <c r="H1353" s="24">
        <v>301.39000000000004</v>
      </c>
      <c r="I1353" s="24">
        <v>301.32</v>
      </c>
      <c r="J1353" s="24">
        <v>301.39</v>
      </c>
      <c r="K1353" s="18">
        <v>-5.6843418860808015E-14</v>
      </c>
      <c r="L1353" s="18">
        <v>-5.6843418860808015E-14</v>
      </c>
      <c r="T1353" t="str">
        <v>U1588A-39</v>
      </c>
      <c r="U1353" s="24">
        <v>0.74355083459787563</v>
      </c>
      <c r="V1353" s="24">
        <v>0.74626865671641796</v>
      </c>
      <c r="W1353" s="29">
        <v>294.8</v>
      </c>
      <c r="X1353" s="24">
        <v>6.5199999999999818</v>
      </c>
      <c r="Y1353" s="24">
        <v>6.589999999999975</v>
      </c>
      <c r="Z1353" s="24">
        <v>299.64795144157813</v>
      </c>
      <c r="AA1353" s="24">
        <v>299.7</v>
      </c>
      <c r="AB1353" s="24">
        <v>299.66567164179105</v>
      </c>
      <c r="AC1353" s="24">
        <v>299.7179104477612</v>
      </c>
      <c r="AF1353" s="24">
        <v>12.522</v>
      </c>
      <c r="AG1353" s="24">
        <v>312.16995144157812</v>
      </c>
      <c r="AH1353" s="24">
        <v>312.22199999999998</v>
      </c>
      <c r="AI1353" s="24">
        <v>312.18767164179104</v>
      </c>
      <c r="AJ1353" s="24">
        <v>312.23991044776119</v>
      </c>
      <c r="AK1353" s="38">
        <v>-1.7720200212920645</v>
      </c>
      <c r="AL1353" s="38">
        <v>-1.791044776120998</v>
      </c>
    </row>
    <row r="1354" spans="1:38" x14ac:dyDescent="0.15">
      <c r="A1354" t="str">
        <v>U1588D-51-3</v>
      </c>
      <c r="B1354">
        <v>284.89</v>
      </c>
      <c r="C1354" t="str">
        <v>U1588A-39-CC</v>
      </c>
      <c r="D1354" s="31">
        <v>301.22000000000003</v>
      </c>
      <c r="E1354" s="29">
        <v>10</v>
      </c>
      <c r="F1354" s="29">
        <v>17</v>
      </c>
      <c r="G1354" s="24">
        <v>301.32000000000005</v>
      </c>
      <c r="H1354" s="24">
        <v>301.39000000000004</v>
      </c>
      <c r="I1354" s="24">
        <v>301.32</v>
      </c>
      <c r="J1354" s="24">
        <v>301.39</v>
      </c>
      <c r="K1354" s="18">
        <v>-5.6843418860808015E-14</v>
      </c>
      <c r="L1354" s="18">
        <v>-5.6843418860808015E-14</v>
      </c>
      <c r="T1354" t="str">
        <v>U1588A-39</v>
      </c>
      <c r="U1354" s="24">
        <v>0.74355083459787563</v>
      </c>
      <c r="V1354" s="24">
        <v>0.74626865671641796</v>
      </c>
      <c r="W1354" s="29">
        <v>294.8</v>
      </c>
      <c r="X1354" s="24">
        <v>6.5199999999999818</v>
      </c>
      <c r="Y1354" s="24">
        <v>6.589999999999975</v>
      </c>
      <c r="Z1354" s="24">
        <v>299.64795144157813</v>
      </c>
      <c r="AA1354" s="24">
        <v>299.7</v>
      </c>
      <c r="AB1354" s="24">
        <v>299.66567164179105</v>
      </c>
      <c r="AC1354" s="24">
        <v>299.7179104477612</v>
      </c>
      <c r="AF1354" s="24">
        <v>12.522</v>
      </c>
      <c r="AG1354" s="24">
        <v>312.16995144157812</v>
      </c>
      <c r="AH1354" s="24">
        <v>312.22199999999998</v>
      </c>
      <c r="AI1354" s="24">
        <v>312.18767164179104</v>
      </c>
      <c r="AJ1354" s="24">
        <v>312.23991044776119</v>
      </c>
      <c r="AK1354" s="38">
        <v>-1.7720200212920645</v>
      </c>
      <c r="AL1354" s="38">
        <v>-1.791044776120998</v>
      </c>
    </row>
    <row r="1355" spans="1:38" x14ac:dyDescent="0.15">
      <c r="A1355" t="str">
        <v>U1588D-51-4</v>
      </c>
      <c r="B1355">
        <v>286.39</v>
      </c>
      <c r="C1355" t="str">
        <v>U1588A-39-CC</v>
      </c>
      <c r="D1355" s="31">
        <v>301.22000000000003</v>
      </c>
      <c r="E1355" s="29">
        <v>10</v>
      </c>
      <c r="F1355" s="29">
        <v>17</v>
      </c>
      <c r="G1355" s="24">
        <v>301.32000000000005</v>
      </c>
      <c r="H1355" s="24">
        <v>301.39000000000004</v>
      </c>
      <c r="I1355" s="24">
        <v>301.32</v>
      </c>
      <c r="J1355" s="24">
        <v>301.39</v>
      </c>
      <c r="K1355" s="18">
        <v>-5.6843418860808015E-14</v>
      </c>
      <c r="L1355" s="18">
        <v>-5.6843418860808015E-14</v>
      </c>
      <c r="T1355" t="str">
        <v>U1588A-39</v>
      </c>
      <c r="U1355" s="24">
        <v>0.74355083459787563</v>
      </c>
      <c r="V1355" s="24">
        <v>0.74626865671641796</v>
      </c>
      <c r="W1355" s="29">
        <v>294.8</v>
      </c>
      <c r="X1355" s="24">
        <v>6.5199999999999818</v>
      </c>
      <c r="Y1355" s="24">
        <v>6.589999999999975</v>
      </c>
      <c r="Z1355" s="24">
        <v>299.64795144157813</v>
      </c>
      <c r="AA1355" s="24">
        <v>299.7</v>
      </c>
      <c r="AB1355" s="24">
        <v>299.66567164179105</v>
      </c>
      <c r="AC1355" s="24">
        <v>299.7179104477612</v>
      </c>
      <c r="AF1355" s="24">
        <v>12.522</v>
      </c>
      <c r="AG1355" s="24">
        <v>312.16995144157812</v>
      </c>
      <c r="AH1355" s="24">
        <v>312.22199999999998</v>
      </c>
      <c r="AI1355" s="24">
        <v>312.18767164179104</v>
      </c>
      <c r="AJ1355" s="24">
        <v>312.23991044776119</v>
      </c>
      <c r="AK1355" s="38">
        <v>-1.7720200212920645</v>
      </c>
      <c r="AL1355" s="38">
        <v>-1.791044776120998</v>
      </c>
    </row>
    <row r="1356" spans="1:38" x14ac:dyDescent="0.15">
      <c r="A1356" t="str">
        <v>U1588D-51-5</v>
      </c>
      <c r="B1356">
        <v>287.89999999999998</v>
      </c>
      <c r="C1356" t="str">
        <v>U1588A-39-CC</v>
      </c>
      <c r="D1356" s="31">
        <v>301.22000000000003</v>
      </c>
      <c r="E1356" s="29">
        <v>10</v>
      </c>
      <c r="F1356" s="29">
        <v>17</v>
      </c>
      <c r="G1356" s="24">
        <v>301.32000000000005</v>
      </c>
      <c r="H1356" s="24">
        <v>301.39000000000004</v>
      </c>
      <c r="I1356" s="24">
        <v>301.32</v>
      </c>
      <c r="J1356" s="24">
        <v>301.39</v>
      </c>
      <c r="K1356" s="18">
        <v>-5.6843418860808015E-14</v>
      </c>
      <c r="L1356" s="18">
        <v>-5.6843418860808015E-14</v>
      </c>
      <c r="T1356" t="str">
        <v>U1588A-39</v>
      </c>
      <c r="U1356" s="24">
        <v>0.74355083459787563</v>
      </c>
      <c r="V1356" s="24">
        <v>0.74626865671641796</v>
      </c>
      <c r="W1356" s="29">
        <v>294.8</v>
      </c>
      <c r="X1356" s="24">
        <v>6.5199999999999818</v>
      </c>
      <c r="Y1356" s="24">
        <v>6.589999999999975</v>
      </c>
      <c r="Z1356" s="24">
        <v>299.64795144157813</v>
      </c>
      <c r="AA1356" s="24">
        <v>299.7</v>
      </c>
      <c r="AB1356" s="24">
        <v>299.66567164179105</v>
      </c>
      <c r="AC1356" s="24">
        <v>299.7179104477612</v>
      </c>
      <c r="AF1356" s="24">
        <v>12.522</v>
      </c>
      <c r="AG1356" s="24">
        <v>312.16995144157812</v>
      </c>
      <c r="AH1356" s="24">
        <v>312.22199999999998</v>
      </c>
      <c r="AI1356" s="24">
        <v>312.18767164179104</v>
      </c>
      <c r="AJ1356" s="24">
        <v>312.23991044776119</v>
      </c>
      <c r="AK1356" s="38">
        <v>-1.7720200212920645</v>
      </c>
      <c r="AL1356" s="38">
        <v>-1.791044776120998</v>
      </c>
    </row>
    <row r="1357" spans="1:38" x14ac:dyDescent="0.15">
      <c r="A1357" t="str">
        <v>U1588D-51-CC</v>
      </c>
      <c r="B1357">
        <v>288.83999999999997</v>
      </c>
      <c r="C1357" t="str">
        <v>U1588A-40-2</v>
      </c>
      <c r="D1357" s="31">
        <v>301.18</v>
      </c>
      <c r="E1357" s="29">
        <v>68</v>
      </c>
      <c r="F1357" s="29">
        <v>68</v>
      </c>
      <c r="G1357" s="24">
        <v>301.86</v>
      </c>
      <c r="H1357" s="24">
        <v>301.86</v>
      </c>
      <c r="I1357" s="24">
        <v>301.86</v>
      </c>
      <c r="J1357" s="24">
        <v>301.86</v>
      </c>
      <c r="K1357" s="18">
        <v>0</v>
      </c>
      <c r="L1357" s="18">
        <v>0</v>
      </c>
      <c r="T1357" t="str">
        <v>U1588A-40</v>
      </c>
      <c r="U1357" s="24">
        <v>0.98969072164948457</v>
      </c>
      <c r="V1357" s="24">
        <v>0.99009900990099009</v>
      </c>
      <c r="W1357" s="29">
        <v>299.7</v>
      </c>
      <c r="X1357" s="24">
        <v>2.160000000000025</v>
      </c>
      <c r="Y1357" s="24">
        <v>2.160000000000025</v>
      </c>
      <c r="Z1357" s="24">
        <v>301.8377319587629</v>
      </c>
      <c r="AA1357" s="24">
        <v>301.8377319587629</v>
      </c>
      <c r="AB1357" s="24">
        <v>301.83861386138614</v>
      </c>
      <c r="AC1357" s="24">
        <v>301.83861386138614</v>
      </c>
      <c r="AF1357" s="24">
        <v>13.076000000000001</v>
      </c>
      <c r="AG1357" s="24">
        <v>314.91373195876292</v>
      </c>
      <c r="AH1357" s="24">
        <v>314.91373195876292</v>
      </c>
      <c r="AI1357" s="24">
        <v>314.91461386138616</v>
      </c>
      <c r="AJ1357" s="24">
        <v>314.91461386138616</v>
      </c>
      <c r="AK1357" s="38">
        <v>-8.8190262323450952E-2</v>
      </c>
      <c r="AL1357" s="38">
        <v>-8.8190262323450952E-2</v>
      </c>
    </row>
    <row r="1358" spans="1:38" x14ac:dyDescent="0.15">
      <c r="A1358" t="str">
        <v>U1588D-52-1</v>
      </c>
      <c r="B1358">
        <v>286.8</v>
      </c>
      <c r="C1358" t="str">
        <v>U1588A-40-3</v>
      </c>
      <c r="D1358" s="31">
        <v>302.64999999999998</v>
      </c>
      <c r="E1358" s="29">
        <v>30</v>
      </c>
      <c r="F1358" s="29">
        <v>32</v>
      </c>
      <c r="G1358" s="24">
        <v>302.95</v>
      </c>
      <c r="H1358" s="24">
        <v>302.96999999999997</v>
      </c>
      <c r="I1358" s="24">
        <v>302.95</v>
      </c>
      <c r="J1358" s="24">
        <v>302.97000000000003</v>
      </c>
      <c r="K1358" s="18">
        <v>0</v>
      </c>
      <c r="L1358" s="18">
        <v>5.6843418860808015E-14</v>
      </c>
      <c r="T1358" t="str">
        <v>U1588A-40</v>
      </c>
      <c r="U1358" s="24">
        <v>0.98969072164948457</v>
      </c>
      <c r="V1358" s="24">
        <v>0.99009900990099009</v>
      </c>
      <c r="W1358" s="29">
        <v>299.7</v>
      </c>
      <c r="X1358" s="24">
        <v>3.25</v>
      </c>
      <c r="Y1358" s="24">
        <v>3.2700000000000387</v>
      </c>
      <c r="Z1358" s="24">
        <v>302.91649484536083</v>
      </c>
      <c r="AA1358" s="24">
        <v>302.93628865979383</v>
      </c>
      <c r="AB1358" s="24">
        <v>302.91782178217818</v>
      </c>
      <c r="AC1358" s="24">
        <v>302.93762376237629</v>
      </c>
      <c r="AF1358" s="24">
        <v>13.076000000000001</v>
      </c>
      <c r="AG1358" s="24">
        <v>315.99249484536085</v>
      </c>
      <c r="AH1358" s="24">
        <v>316.01228865979385</v>
      </c>
      <c r="AI1358" s="24">
        <v>315.9938217821782</v>
      </c>
      <c r="AJ1358" s="24">
        <v>316.01362376237631</v>
      </c>
      <c r="AK1358" s="38">
        <v>-0.13269368173496332</v>
      </c>
      <c r="AL1358" s="38">
        <v>-0.13351025824590579</v>
      </c>
    </row>
    <row r="1359" spans="1:38" x14ac:dyDescent="0.15">
      <c r="A1359" t="str">
        <v>U1588D-52-2</v>
      </c>
      <c r="B1359">
        <v>288.31</v>
      </c>
      <c r="C1359" t="str">
        <v>U1588A-40-3</v>
      </c>
      <c r="D1359" s="31">
        <v>302.64999999999998</v>
      </c>
      <c r="E1359" s="29">
        <v>49</v>
      </c>
      <c r="F1359" s="29">
        <v>51</v>
      </c>
      <c r="G1359" s="24">
        <v>303.14</v>
      </c>
      <c r="H1359" s="24">
        <v>303.15999999999997</v>
      </c>
      <c r="I1359" s="24">
        <v>303.14</v>
      </c>
      <c r="J1359" s="24">
        <v>303.16000000000003</v>
      </c>
      <c r="K1359" s="18">
        <v>0</v>
      </c>
      <c r="L1359" s="18">
        <v>5.6843418860808015E-14</v>
      </c>
      <c r="T1359" t="str">
        <v>U1588A-40</v>
      </c>
      <c r="U1359" s="24">
        <v>0.98969072164948457</v>
      </c>
      <c r="V1359" s="24">
        <v>0.99009900990099009</v>
      </c>
      <c r="W1359" s="29">
        <v>299.7</v>
      </c>
      <c r="X1359" s="24">
        <v>3.4399999999999977</v>
      </c>
      <c r="Y1359" s="24">
        <v>3.4600000000000364</v>
      </c>
      <c r="Z1359" s="24">
        <v>303.10453608247423</v>
      </c>
      <c r="AA1359" s="24">
        <v>303.12432989690723</v>
      </c>
      <c r="AB1359" s="24">
        <v>303.1059405940594</v>
      </c>
      <c r="AC1359" s="24">
        <v>303.12574257425746</v>
      </c>
      <c r="AF1359" s="24">
        <v>13.076000000000001</v>
      </c>
      <c r="AG1359" s="24">
        <v>316.18053608247425</v>
      </c>
      <c r="AH1359" s="24">
        <v>316.20032989690725</v>
      </c>
      <c r="AI1359" s="24">
        <v>316.18194059405943</v>
      </c>
      <c r="AJ1359" s="24">
        <v>316.20174257425748</v>
      </c>
      <c r="AK1359" s="38">
        <v>-0.1404511585178625</v>
      </c>
      <c r="AL1359" s="38">
        <v>-0.14126773502312062</v>
      </c>
    </row>
    <row r="1360" spans="1:38" x14ac:dyDescent="0.15">
      <c r="A1360" t="str">
        <v>U1588D-52-3</v>
      </c>
      <c r="B1360">
        <v>289.8</v>
      </c>
      <c r="C1360" t="str">
        <v>U1588A-40-3</v>
      </c>
      <c r="D1360" s="31">
        <v>302.64999999999998</v>
      </c>
      <c r="E1360" s="29">
        <v>67</v>
      </c>
      <c r="F1360" s="29">
        <v>67</v>
      </c>
      <c r="G1360" s="24">
        <v>303.32</v>
      </c>
      <c r="H1360" s="24">
        <v>303.32</v>
      </c>
      <c r="I1360" s="24">
        <v>303.32</v>
      </c>
      <c r="J1360" s="24">
        <v>303.32</v>
      </c>
      <c r="K1360" s="18">
        <v>0</v>
      </c>
      <c r="L1360" s="18">
        <v>0</v>
      </c>
      <c r="T1360" t="str">
        <v>U1588A-40</v>
      </c>
      <c r="U1360" s="24">
        <v>0.98969072164948457</v>
      </c>
      <c r="V1360" s="24">
        <v>0.99009900990099009</v>
      </c>
      <c r="W1360" s="29">
        <v>299.7</v>
      </c>
      <c r="X1360" s="24">
        <v>3.6200000000000045</v>
      </c>
      <c r="Y1360" s="24">
        <v>3.6200000000000045</v>
      </c>
      <c r="Z1360" s="24">
        <v>303.28268041237112</v>
      </c>
      <c r="AA1360" s="24">
        <v>303.28268041237112</v>
      </c>
      <c r="AB1360" s="24">
        <v>303.2841584158416</v>
      </c>
      <c r="AC1360" s="24">
        <v>303.2841584158416</v>
      </c>
      <c r="AF1360" s="24">
        <v>13.076000000000001</v>
      </c>
      <c r="AG1360" s="24">
        <v>316.35868041237114</v>
      </c>
      <c r="AH1360" s="24">
        <v>316.35868041237114</v>
      </c>
      <c r="AI1360" s="24">
        <v>316.36015841584162</v>
      </c>
      <c r="AJ1360" s="24">
        <v>316.36015841584162</v>
      </c>
      <c r="AK1360" s="38">
        <v>-0.14780034704813261</v>
      </c>
      <c r="AL1360" s="38">
        <v>-0.14780034704813261</v>
      </c>
    </row>
    <row r="1361" spans="1:38" x14ac:dyDescent="0.15">
      <c r="A1361" t="str">
        <v>U1588D-52-4</v>
      </c>
      <c r="B1361">
        <v>291.3</v>
      </c>
      <c r="C1361" t="str">
        <v>U1588A-40-3</v>
      </c>
      <c r="D1361" s="31">
        <v>302.64999999999998</v>
      </c>
      <c r="E1361" s="29">
        <v>106</v>
      </c>
      <c r="F1361" s="29">
        <v>116</v>
      </c>
      <c r="G1361" s="24">
        <v>303.70999999999998</v>
      </c>
      <c r="H1361" s="24">
        <v>303.81</v>
      </c>
      <c r="I1361" s="24">
        <v>303.70999999999998</v>
      </c>
      <c r="J1361" s="24">
        <v>303.76</v>
      </c>
      <c r="K1361" s="18">
        <v>0</v>
      </c>
      <c r="L1361" s="18">
        <v>-5.0000000000011369E-2</v>
      </c>
      <c r="T1361" t="str">
        <v>U1588A-40</v>
      </c>
      <c r="U1361" s="24">
        <v>0.98969072164948457</v>
      </c>
      <c r="V1361" s="24">
        <v>0.99009900990099009</v>
      </c>
      <c r="W1361" s="29">
        <v>299.7</v>
      </c>
      <c r="X1361" s="24">
        <v>4.0099999999999909</v>
      </c>
      <c r="Y1361" s="24">
        <v>4.0600000000000023</v>
      </c>
      <c r="Z1361" s="24">
        <v>303.66865979381441</v>
      </c>
      <c r="AA1361" s="24">
        <v>303.71814432989692</v>
      </c>
      <c r="AB1361" s="24">
        <v>303.67029702970297</v>
      </c>
      <c r="AC1361" s="24">
        <v>303.71980198019799</v>
      </c>
      <c r="AF1361" s="24">
        <v>13.076000000000001</v>
      </c>
      <c r="AG1361" s="24">
        <v>316.74465979381444</v>
      </c>
      <c r="AH1361" s="24">
        <v>316.79414432989694</v>
      </c>
      <c r="AI1361" s="24">
        <v>316.74629702970299</v>
      </c>
      <c r="AJ1361" s="24">
        <v>316.79580198019801</v>
      </c>
      <c r="AK1361" s="38">
        <v>-0.16372358885519134</v>
      </c>
      <c r="AL1361" s="38">
        <v>-0.16576503010696797</v>
      </c>
    </row>
    <row r="1362" spans="1:38" x14ac:dyDescent="0.15">
      <c r="A1362" t="str">
        <v>U1588D-52-CC</v>
      </c>
      <c r="B1362">
        <v>292.25</v>
      </c>
      <c r="C1362" t="str">
        <v>U1588A-40-3</v>
      </c>
      <c r="D1362" s="31">
        <v>302.64999999999998</v>
      </c>
      <c r="E1362" s="29">
        <v>106</v>
      </c>
      <c r="F1362" s="29">
        <v>116</v>
      </c>
      <c r="G1362" s="24">
        <v>303.70999999999998</v>
      </c>
      <c r="H1362" s="24">
        <v>303.81</v>
      </c>
      <c r="I1362" s="24">
        <v>303.70999999999998</v>
      </c>
      <c r="J1362" s="24">
        <v>303.76</v>
      </c>
      <c r="K1362" s="18">
        <v>0</v>
      </c>
      <c r="L1362" s="18">
        <v>-5.0000000000011369E-2</v>
      </c>
      <c r="T1362" t="str">
        <v>U1588A-40</v>
      </c>
      <c r="U1362" s="24">
        <v>0.98969072164948457</v>
      </c>
      <c r="V1362" s="24">
        <v>0.99009900990099009</v>
      </c>
      <c r="W1362" s="29">
        <v>299.7</v>
      </c>
      <c r="X1362" s="24">
        <v>4.0099999999999909</v>
      </c>
      <c r="Y1362" s="24">
        <v>4.0600000000000023</v>
      </c>
      <c r="Z1362" s="24">
        <v>303.66865979381441</v>
      </c>
      <c r="AA1362" s="24">
        <v>303.71814432989692</v>
      </c>
      <c r="AB1362" s="24">
        <v>303.67029702970297</v>
      </c>
      <c r="AC1362" s="24">
        <v>303.71980198019799</v>
      </c>
      <c r="AF1362" s="24">
        <v>13.076000000000001</v>
      </c>
      <c r="AG1362" s="24">
        <v>316.74465979381444</v>
      </c>
      <c r="AH1362" s="24">
        <v>316.79414432989694</v>
      </c>
      <c r="AI1362" s="24">
        <v>316.74629702970299</v>
      </c>
      <c r="AJ1362" s="24">
        <v>316.79580198019801</v>
      </c>
      <c r="AK1362" s="38">
        <v>-0.16372358885519134</v>
      </c>
      <c r="AL1362" s="38">
        <v>-0.16576503010696797</v>
      </c>
    </row>
    <row r="1363" spans="1:38" x14ac:dyDescent="0.15">
      <c r="A1363" t="str">
        <v>U1588D-53-1</v>
      </c>
      <c r="B1363">
        <v>291.60000000000002</v>
      </c>
      <c r="C1363" t="str">
        <v>U1588A-40-3</v>
      </c>
      <c r="D1363" s="31">
        <v>302.64999999999998</v>
      </c>
      <c r="E1363" s="29">
        <v>106</v>
      </c>
      <c r="F1363" s="29">
        <v>116</v>
      </c>
      <c r="G1363" s="24">
        <v>303.70999999999998</v>
      </c>
      <c r="H1363" s="24">
        <v>303.81</v>
      </c>
      <c r="I1363" s="24">
        <v>303.70999999999998</v>
      </c>
      <c r="J1363" s="24">
        <v>303.76</v>
      </c>
      <c r="K1363" s="18">
        <v>0</v>
      </c>
      <c r="L1363" s="18">
        <v>-5.0000000000011369E-2</v>
      </c>
      <c r="T1363" t="str">
        <v>U1588A-40</v>
      </c>
      <c r="U1363" s="24">
        <v>0.98969072164948457</v>
      </c>
      <c r="V1363" s="24">
        <v>0.99009900990099009</v>
      </c>
      <c r="W1363" s="29">
        <v>299.7</v>
      </c>
      <c r="X1363" s="24">
        <v>4.0099999999999909</v>
      </c>
      <c r="Y1363" s="24">
        <v>4.0600000000000023</v>
      </c>
      <c r="Z1363" s="24">
        <v>303.66865979381441</v>
      </c>
      <c r="AA1363" s="24">
        <v>303.71814432989692</v>
      </c>
      <c r="AB1363" s="24">
        <v>303.67029702970297</v>
      </c>
      <c r="AC1363" s="24">
        <v>303.71980198019799</v>
      </c>
      <c r="AF1363" s="24">
        <v>13.076000000000001</v>
      </c>
      <c r="AG1363" s="24">
        <v>316.74465979381444</v>
      </c>
      <c r="AH1363" s="24">
        <v>316.79414432989694</v>
      </c>
      <c r="AI1363" s="24">
        <v>316.74629702970299</v>
      </c>
      <c r="AJ1363" s="24">
        <v>316.79580198019801</v>
      </c>
      <c r="AK1363" s="38">
        <v>-0.16372358885519134</v>
      </c>
      <c r="AL1363" s="38">
        <v>-0.16576503010696797</v>
      </c>
    </row>
    <row r="1364" spans="1:38" x14ac:dyDescent="0.15">
      <c r="A1364" t="str">
        <v>U1588D-53-2</v>
      </c>
      <c r="B1364">
        <v>293.10000000000002</v>
      </c>
      <c r="C1364" t="str">
        <v>U1588A-40-3</v>
      </c>
      <c r="D1364" s="31">
        <v>302.64999999999998</v>
      </c>
      <c r="E1364" s="29">
        <v>106</v>
      </c>
      <c r="F1364" s="29">
        <v>116</v>
      </c>
      <c r="G1364" s="24">
        <v>303.70999999999998</v>
      </c>
      <c r="H1364" s="24">
        <v>303.81</v>
      </c>
      <c r="I1364" s="24">
        <v>303.70999999999998</v>
      </c>
      <c r="J1364" s="24">
        <v>303.76</v>
      </c>
      <c r="K1364" s="18">
        <v>0</v>
      </c>
      <c r="L1364" s="18">
        <v>-5.0000000000011369E-2</v>
      </c>
      <c r="T1364" t="str">
        <v>U1588A-40</v>
      </c>
      <c r="U1364" s="24">
        <v>0.98969072164948457</v>
      </c>
      <c r="V1364" s="24">
        <v>0.99009900990099009</v>
      </c>
      <c r="W1364" s="29">
        <v>299.7</v>
      </c>
      <c r="X1364" s="24">
        <v>4.0099999999999909</v>
      </c>
      <c r="Y1364" s="24">
        <v>4.0600000000000023</v>
      </c>
      <c r="Z1364" s="24">
        <v>303.66865979381441</v>
      </c>
      <c r="AA1364" s="24">
        <v>303.71814432989692</v>
      </c>
      <c r="AB1364" s="24">
        <v>303.67029702970297</v>
      </c>
      <c r="AC1364" s="24">
        <v>303.71980198019799</v>
      </c>
      <c r="AF1364" s="24">
        <v>13.076000000000001</v>
      </c>
      <c r="AG1364" s="24">
        <v>316.74465979381444</v>
      </c>
      <c r="AH1364" s="24">
        <v>316.79414432989694</v>
      </c>
      <c r="AI1364" s="24">
        <v>316.74629702970299</v>
      </c>
      <c r="AJ1364" s="24">
        <v>316.79580198019801</v>
      </c>
      <c r="AK1364" s="38">
        <v>-0.16372358885519134</v>
      </c>
      <c r="AL1364" s="38">
        <v>-0.16576503010696797</v>
      </c>
    </row>
    <row r="1365" spans="1:38" x14ac:dyDescent="0.15">
      <c r="A1365" t="str">
        <v>U1588D-53-3</v>
      </c>
      <c r="B1365">
        <v>294.60000000000002</v>
      </c>
      <c r="C1365" t="str">
        <v>U1588A-40-3</v>
      </c>
      <c r="D1365" s="31">
        <v>302.64999999999998</v>
      </c>
      <c r="E1365" s="29">
        <v>106</v>
      </c>
      <c r="F1365" s="29">
        <v>116</v>
      </c>
      <c r="G1365" s="24">
        <v>303.70999999999998</v>
      </c>
      <c r="H1365" s="24">
        <v>303.81</v>
      </c>
      <c r="I1365" s="24">
        <v>303.70999999999998</v>
      </c>
      <c r="J1365" s="24">
        <v>303.76</v>
      </c>
      <c r="K1365" s="18">
        <v>0</v>
      </c>
      <c r="L1365" s="18">
        <v>-5.0000000000011369E-2</v>
      </c>
      <c r="T1365" t="str">
        <v>U1588A-40</v>
      </c>
      <c r="U1365" s="24">
        <v>0.98969072164948457</v>
      </c>
      <c r="V1365" s="24">
        <v>0.99009900990099009</v>
      </c>
      <c r="W1365" s="29">
        <v>299.7</v>
      </c>
      <c r="X1365" s="24">
        <v>4.0099999999999909</v>
      </c>
      <c r="Y1365" s="24">
        <v>4.0600000000000023</v>
      </c>
      <c r="Z1365" s="24">
        <v>303.66865979381441</v>
      </c>
      <c r="AA1365" s="24">
        <v>303.71814432989692</v>
      </c>
      <c r="AB1365" s="24">
        <v>303.67029702970297</v>
      </c>
      <c r="AC1365" s="24">
        <v>303.71980198019799</v>
      </c>
      <c r="AF1365" s="24">
        <v>13.076000000000001</v>
      </c>
      <c r="AG1365" s="24">
        <v>316.74465979381444</v>
      </c>
      <c r="AH1365" s="24">
        <v>316.79414432989694</v>
      </c>
      <c r="AI1365" s="24">
        <v>316.74629702970299</v>
      </c>
      <c r="AJ1365" s="24">
        <v>316.79580198019801</v>
      </c>
      <c r="AK1365" s="38">
        <v>-0.16372358885519134</v>
      </c>
      <c r="AL1365" s="38">
        <v>-0.16576503010696797</v>
      </c>
    </row>
    <row r="1366" spans="1:38" x14ac:dyDescent="0.15">
      <c r="A1366" t="str">
        <v>U1588D-53-4</v>
      </c>
      <c r="B1366">
        <v>296.08999999999997</v>
      </c>
      <c r="C1366" t="str">
        <v>U1588A-40-3</v>
      </c>
      <c r="D1366" s="31">
        <v>302.64999999999998</v>
      </c>
      <c r="E1366" s="29">
        <v>106</v>
      </c>
      <c r="F1366" s="29">
        <v>116</v>
      </c>
      <c r="G1366" s="24">
        <v>303.70999999999998</v>
      </c>
      <c r="H1366" s="24">
        <v>303.81</v>
      </c>
      <c r="I1366" s="24">
        <v>303.70999999999998</v>
      </c>
      <c r="J1366" s="24">
        <v>303.76</v>
      </c>
      <c r="K1366" s="18">
        <v>0</v>
      </c>
      <c r="L1366" s="18">
        <v>-5.0000000000011369E-2</v>
      </c>
      <c r="T1366" t="str">
        <v>U1588A-40</v>
      </c>
      <c r="U1366" s="24">
        <v>0.98969072164948457</v>
      </c>
      <c r="V1366" s="24">
        <v>0.99009900990099009</v>
      </c>
      <c r="W1366" s="29">
        <v>299.7</v>
      </c>
      <c r="X1366" s="24">
        <v>4.0099999999999909</v>
      </c>
      <c r="Y1366" s="24">
        <v>4.0600000000000023</v>
      </c>
      <c r="Z1366" s="24">
        <v>303.66865979381441</v>
      </c>
      <c r="AA1366" s="24">
        <v>303.71814432989692</v>
      </c>
      <c r="AB1366" s="24">
        <v>303.67029702970297</v>
      </c>
      <c r="AC1366" s="24">
        <v>303.71980198019799</v>
      </c>
      <c r="AF1366" s="24">
        <v>13.076000000000001</v>
      </c>
      <c r="AG1366" s="24">
        <v>316.74465979381444</v>
      </c>
      <c r="AH1366" s="24">
        <v>316.79414432989694</v>
      </c>
      <c r="AI1366" s="24">
        <v>316.74629702970299</v>
      </c>
      <c r="AJ1366" s="24">
        <v>316.79580198019801</v>
      </c>
      <c r="AK1366" s="38">
        <v>-0.16372358885519134</v>
      </c>
      <c r="AL1366" s="38">
        <v>-0.16576503010696797</v>
      </c>
    </row>
    <row r="1367" spans="1:38" x14ac:dyDescent="0.15">
      <c r="A1367" t="str">
        <v>U1588D-53-5</v>
      </c>
      <c r="B1367">
        <v>297.58999999999997</v>
      </c>
      <c r="C1367" t="str">
        <v>U1588A-40-3</v>
      </c>
      <c r="D1367" s="31">
        <v>302.64999999999998</v>
      </c>
      <c r="E1367" s="29">
        <v>106</v>
      </c>
      <c r="F1367" s="29">
        <v>116</v>
      </c>
      <c r="G1367" s="24">
        <v>303.70999999999998</v>
      </c>
      <c r="H1367" s="24">
        <v>303.81</v>
      </c>
      <c r="I1367" s="24">
        <v>303.70999999999998</v>
      </c>
      <c r="J1367" s="24">
        <v>303.81</v>
      </c>
      <c r="K1367" s="18">
        <v>0</v>
      </c>
      <c r="L1367" s="18">
        <v>0</v>
      </c>
      <c r="T1367" t="str">
        <v>U1588A-40</v>
      </c>
      <c r="U1367" s="24">
        <v>0.98969072164948457</v>
      </c>
      <c r="V1367" s="24">
        <v>0.99009900990099009</v>
      </c>
      <c r="W1367" s="29">
        <v>299.7</v>
      </c>
      <c r="X1367" s="24">
        <v>4.0099999999999909</v>
      </c>
      <c r="Y1367" s="24">
        <v>4.1100000000000136</v>
      </c>
      <c r="Z1367" s="24">
        <v>303.66865979381441</v>
      </c>
      <c r="AA1367" s="24">
        <v>303.76762886597936</v>
      </c>
      <c r="AB1367" s="24">
        <v>303.67029702970297</v>
      </c>
      <c r="AC1367" s="24">
        <v>303.76930693069306</v>
      </c>
      <c r="AF1367" s="24">
        <v>13.076000000000001</v>
      </c>
      <c r="AG1367" s="24">
        <v>316.74465979381444</v>
      </c>
      <c r="AH1367" s="24">
        <v>316.84362886597938</v>
      </c>
      <c r="AI1367" s="24">
        <v>316.74629702970299</v>
      </c>
      <c r="AJ1367" s="24">
        <v>316.84530693069308</v>
      </c>
      <c r="AK1367" s="38">
        <v>-0.16372358885519134</v>
      </c>
      <c r="AL1367" s="38">
        <v>-0.16780647137011329</v>
      </c>
    </row>
    <row r="1368" spans="1:38" x14ac:dyDescent="0.15">
      <c r="A1368" t="str">
        <v>U1588D-53-CC</v>
      </c>
      <c r="B1368">
        <v>298.70999999999998</v>
      </c>
      <c r="C1368" t="str">
        <v>U1588A-40-3</v>
      </c>
      <c r="D1368" s="31">
        <v>302.64999999999998</v>
      </c>
      <c r="E1368" s="29">
        <v>106</v>
      </c>
      <c r="F1368" s="29">
        <v>116</v>
      </c>
      <c r="G1368" s="24">
        <v>303.70999999999998</v>
      </c>
      <c r="H1368" s="24">
        <v>303.81</v>
      </c>
      <c r="I1368" s="24">
        <v>303.70999999999998</v>
      </c>
      <c r="J1368" s="24">
        <v>303.76</v>
      </c>
      <c r="K1368" s="18">
        <v>0</v>
      </c>
      <c r="L1368" s="18">
        <v>-5.0000000000011369E-2</v>
      </c>
      <c r="T1368" t="str">
        <v>U1588A-40</v>
      </c>
      <c r="U1368" s="24">
        <v>0.98969072164948457</v>
      </c>
      <c r="V1368" s="24">
        <v>0.99009900990099009</v>
      </c>
      <c r="W1368" s="29">
        <v>299.7</v>
      </c>
      <c r="X1368" s="24">
        <v>4.0099999999999909</v>
      </c>
      <c r="Y1368" s="24">
        <v>4.0600000000000023</v>
      </c>
      <c r="Z1368" s="24">
        <v>303.66865979381441</v>
      </c>
      <c r="AA1368" s="24">
        <v>303.71814432989692</v>
      </c>
      <c r="AB1368" s="24">
        <v>303.67029702970297</v>
      </c>
      <c r="AC1368" s="24">
        <v>303.71980198019799</v>
      </c>
      <c r="AF1368" s="24">
        <v>13.076000000000001</v>
      </c>
      <c r="AG1368" s="24">
        <v>316.74465979381444</v>
      </c>
      <c r="AH1368" s="24">
        <v>316.79414432989694</v>
      </c>
      <c r="AI1368" s="24">
        <v>316.74629702970299</v>
      </c>
      <c r="AJ1368" s="24">
        <v>316.79580198019801</v>
      </c>
      <c r="AK1368" s="38">
        <v>-0.16372358885519134</v>
      </c>
      <c r="AL1368" s="38">
        <v>-0.16576503010696797</v>
      </c>
    </row>
    <row r="1369" spans="1:38" x14ac:dyDescent="0.15">
      <c r="A1369" t="str">
        <v>U1588D-54-1</v>
      </c>
      <c r="B1369">
        <v>297.60000000000002</v>
      </c>
      <c r="C1369" t="str">
        <v>U1588A-40-3</v>
      </c>
      <c r="D1369" s="31">
        <v>302.64999999999998</v>
      </c>
      <c r="E1369" s="29">
        <v>106</v>
      </c>
      <c r="F1369" s="29">
        <v>116</v>
      </c>
      <c r="G1369" s="24">
        <v>303.70999999999998</v>
      </c>
      <c r="H1369" s="24">
        <v>303.81</v>
      </c>
      <c r="I1369" s="24">
        <v>303.70999999999998</v>
      </c>
      <c r="J1369" s="24">
        <v>303.76</v>
      </c>
      <c r="K1369" s="18">
        <v>0</v>
      </c>
      <c r="L1369" s="18">
        <v>-5.0000000000011369E-2</v>
      </c>
      <c r="T1369" t="str">
        <v>U1588A-40</v>
      </c>
      <c r="U1369" s="24">
        <v>0.98969072164948457</v>
      </c>
      <c r="V1369" s="24">
        <v>0.99009900990099009</v>
      </c>
      <c r="W1369" s="29">
        <v>299.7</v>
      </c>
      <c r="X1369" s="24">
        <v>4.0099999999999909</v>
      </c>
      <c r="Y1369" s="24">
        <v>4.0600000000000023</v>
      </c>
      <c r="Z1369" s="24">
        <v>303.66865979381441</v>
      </c>
      <c r="AA1369" s="24">
        <v>303.71814432989692</v>
      </c>
      <c r="AB1369" s="24">
        <v>303.67029702970297</v>
      </c>
      <c r="AC1369" s="24">
        <v>303.71980198019799</v>
      </c>
      <c r="AF1369" s="24">
        <v>13.076000000000001</v>
      </c>
      <c r="AG1369" s="24">
        <v>316.74465979381444</v>
      </c>
      <c r="AH1369" s="24">
        <v>316.79414432989694</v>
      </c>
      <c r="AI1369" s="24">
        <v>316.74629702970299</v>
      </c>
      <c r="AJ1369" s="24">
        <v>316.79580198019801</v>
      </c>
      <c r="AK1369" s="38">
        <v>-0.16372358885519134</v>
      </c>
      <c r="AL1369" s="38">
        <v>-0.16576503010696797</v>
      </c>
    </row>
    <row r="1370" spans="1:38" x14ac:dyDescent="0.15">
      <c r="A1370" t="str">
        <v>U1588D-54-2</v>
      </c>
      <c r="B1370">
        <v>299.10000000000002</v>
      </c>
      <c r="C1370" t="str">
        <v>U1588A-40-3</v>
      </c>
      <c r="D1370" s="31">
        <v>302.64999999999998</v>
      </c>
      <c r="E1370" s="29">
        <v>106</v>
      </c>
      <c r="F1370" s="29">
        <v>116</v>
      </c>
      <c r="G1370" s="24">
        <v>303.70999999999998</v>
      </c>
      <c r="H1370" s="24">
        <v>303.81</v>
      </c>
      <c r="I1370" s="24">
        <v>303.70999999999998</v>
      </c>
      <c r="J1370" s="24">
        <v>303.76</v>
      </c>
      <c r="K1370" s="18">
        <v>0</v>
      </c>
      <c r="L1370" s="18">
        <v>-5.0000000000011369E-2</v>
      </c>
      <c r="T1370" t="str">
        <v>U1588A-40</v>
      </c>
      <c r="U1370" s="24">
        <v>0.98969072164948457</v>
      </c>
      <c r="V1370" s="24">
        <v>0.99009900990099009</v>
      </c>
      <c r="W1370" s="29">
        <v>299.7</v>
      </c>
      <c r="X1370" s="24">
        <v>4.0099999999999909</v>
      </c>
      <c r="Y1370" s="24">
        <v>4.0600000000000023</v>
      </c>
      <c r="Z1370" s="24">
        <v>303.66865979381441</v>
      </c>
      <c r="AA1370" s="24">
        <v>303.71814432989692</v>
      </c>
      <c r="AB1370" s="24">
        <v>303.67029702970297</v>
      </c>
      <c r="AC1370" s="24">
        <v>303.71980198019799</v>
      </c>
      <c r="AF1370" s="24">
        <v>13.076000000000001</v>
      </c>
      <c r="AG1370" s="24">
        <v>316.74465979381444</v>
      </c>
      <c r="AH1370" s="24">
        <v>316.79414432989694</v>
      </c>
      <c r="AI1370" s="24">
        <v>316.74629702970299</v>
      </c>
      <c r="AJ1370" s="24">
        <v>316.79580198019801</v>
      </c>
      <c r="AK1370" s="38">
        <v>-0.16372358885519134</v>
      </c>
      <c r="AL1370" s="38">
        <v>-0.16576503010696797</v>
      </c>
    </row>
    <row r="1371" spans="1:38" x14ac:dyDescent="0.15">
      <c r="A1371" t="str">
        <v>U1588D-54-3</v>
      </c>
      <c r="B1371">
        <v>300.60000000000002</v>
      </c>
      <c r="C1371" t="str">
        <v>U1588A-40-4</v>
      </c>
      <c r="D1371" s="31">
        <v>303.81</v>
      </c>
      <c r="E1371" s="29">
        <v>0</v>
      </c>
      <c r="F1371" s="29">
        <v>5</v>
      </c>
      <c r="G1371" s="24">
        <v>303.81</v>
      </c>
      <c r="H1371" s="24">
        <v>303.86</v>
      </c>
      <c r="I1371" s="24">
        <v>303.81</v>
      </c>
      <c r="J1371" s="24">
        <v>303.86</v>
      </c>
      <c r="K1371" s="18">
        <v>0</v>
      </c>
      <c r="L1371" s="18">
        <v>0</v>
      </c>
      <c r="T1371" t="str">
        <v>U1588A-40</v>
      </c>
      <c r="U1371" s="24">
        <v>0.98969072164948457</v>
      </c>
      <c r="V1371" s="24">
        <v>0.99009900990099009</v>
      </c>
      <c r="W1371" s="29">
        <v>299.7</v>
      </c>
      <c r="X1371" s="24">
        <v>4.1100000000000136</v>
      </c>
      <c r="Y1371" s="24">
        <v>4.160000000000025</v>
      </c>
      <c r="Z1371" s="24">
        <v>303.76762886597936</v>
      </c>
      <c r="AA1371" s="24">
        <v>303.81711340206186</v>
      </c>
      <c r="AB1371" s="24">
        <v>303.76930693069306</v>
      </c>
      <c r="AC1371" s="24">
        <v>303.81881188118814</v>
      </c>
      <c r="AF1371" s="24">
        <v>13.076000000000001</v>
      </c>
      <c r="AG1371" s="24">
        <v>316.84362886597938</v>
      </c>
      <c r="AH1371" s="24">
        <v>316.89311340206189</v>
      </c>
      <c r="AI1371" s="24">
        <v>316.84530693069308</v>
      </c>
      <c r="AJ1371" s="24">
        <v>316.89481188118816</v>
      </c>
      <c r="AK1371" s="38">
        <v>-0.16780647137011329</v>
      </c>
      <c r="AL1371" s="38">
        <v>-0.16984791262757426</v>
      </c>
    </row>
    <row r="1372" spans="1:38" x14ac:dyDescent="0.15">
      <c r="A1372" t="str">
        <v>U1588D-54-4</v>
      </c>
      <c r="B1372">
        <v>302.10000000000002</v>
      </c>
      <c r="C1372" t="str">
        <v>U1588A-40-4</v>
      </c>
      <c r="D1372" s="31">
        <v>303.81</v>
      </c>
      <c r="E1372" s="29">
        <v>34</v>
      </c>
      <c r="F1372" s="29">
        <v>34</v>
      </c>
      <c r="G1372" s="24">
        <v>304.14999999999998</v>
      </c>
      <c r="H1372" s="24">
        <v>304.14999999999998</v>
      </c>
      <c r="I1372" s="24">
        <v>304.14999999999998</v>
      </c>
      <c r="J1372" s="24">
        <v>304.14999999999998</v>
      </c>
      <c r="K1372" s="18">
        <v>0</v>
      </c>
      <c r="L1372" s="18">
        <v>0</v>
      </c>
      <c r="T1372" t="str">
        <v>U1588A-40</v>
      </c>
      <c r="U1372" s="24">
        <v>0.98969072164948457</v>
      </c>
      <c r="V1372" s="24">
        <v>0.99009900990099009</v>
      </c>
      <c r="W1372" s="29">
        <v>299.7</v>
      </c>
      <c r="X1372" s="24">
        <v>4.4499999999999886</v>
      </c>
      <c r="Y1372" s="24">
        <v>4.4499999999999886</v>
      </c>
      <c r="Z1372" s="24">
        <v>304.10412371134021</v>
      </c>
      <c r="AA1372" s="24">
        <v>304.10412371134021</v>
      </c>
      <c r="AB1372" s="24">
        <v>304.1059405940594</v>
      </c>
      <c r="AC1372" s="24">
        <v>304.1059405940594</v>
      </c>
      <c r="AF1372" s="24">
        <v>13.076000000000001</v>
      </c>
      <c r="AG1372" s="24">
        <v>317.18012371134023</v>
      </c>
      <c r="AH1372" s="24">
        <v>317.18012371134023</v>
      </c>
      <c r="AI1372" s="24">
        <v>317.18194059405943</v>
      </c>
      <c r="AJ1372" s="24">
        <v>317.18194059405943</v>
      </c>
      <c r="AK1372" s="38">
        <v>-0.18168827191971104</v>
      </c>
      <c r="AL1372" s="38">
        <v>-0.18168827191971104</v>
      </c>
    </row>
    <row r="1373" spans="1:38" x14ac:dyDescent="0.15">
      <c r="A1373" t="str">
        <v>U1588D-54-5</v>
      </c>
      <c r="B1373">
        <v>303.60000000000002</v>
      </c>
      <c r="C1373" t="str">
        <v>U1588A-40-CC</v>
      </c>
      <c r="D1373" s="31">
        <v>304.33999999999997</v>
      </c>
      <c r="E1373" s="29">
        <v>14</v>
      </c>
      <c r="F1373" s="29">
        <v>21</v>
      </c>
      <c r="G1373" s="24">
        <v>304.47999999999996</v>
      </c>
      <c r="H1373" s="24">
        <v>304.54999999999995</v>
      </c>
      <c r="I1373" s="24">
        <v>304.48</v>
      </c>
      <c r="J1373" s="24">
        <v>304.55</v>
      </c>
      <c r="K1373" s="18">
        <v>5.6843418860808015E-14</v>
      </c>
      <c r="L1373" s="18">
        <v>5.6843418860808015E-14</v>
      </c>
      <c r="T1373" t="str">
        <v>U1588A-40</v>
      </c>
      <c r="U1373" s="24">
        <v>0.98969072164948457</v>
      </c>
      <c r="V1373" s="24">
        <v>0.99009900990099009</v>
      </c>
      <c r="W1373" s="29">
        <v>299.7</v>
      </c>
      <c r="X1373" s="24">
        <v>4.7800000000000296</v>
      </c>
      <c r="Y1373" s="24">
        <v>4.8500000000000227</v>
      </c>
      <c r="Z1373" s="24">
        <v>304.43072164948455</v>
      </c>
      <c r="AA1373" s="24">
        <v>304.5</v>
      </c>
      <c r="AB1373" s="24">
        <v>304.43267326732678</v>
      </c>
      <c r="AC1373" s="24">
        <v>304.50198019801979</v>
      </c>
      <c r="AF1373" s="24">
        <v>13.076000000000001</v>
      </c>
      <c r="AG1373" s="24">
        <v>317.50672164948458</v>
      </c>
      <c r="AH1373" s="24">
        <v>317.57600000000002</v>
      </c>
      <c r="AI1373" s="24">
        <v>317.5086732673268</v>
      </c>
      <c r="AJ1373" s="24">
        <v>317.57798019801982</v>
      </c>
      <c r="AK1373" s="38">
        <v>-0.19516178422236408</v>
      </c>
      <c r="AL1373" s="38">
        <v>-0.19801980197939884</v>
      </c>
    </row>
    <row r="1374" spans="1:38" x14ac:dyDescent="0.15">
      <c r="A1374" t="str">
        <v>U1588D-54-6</v>
      </c>
      <c r="B1374">
        <v>304.77</v>
      </c>
      <c r="C1374" t="str">
        <v>U1588A-40-CC</v>
      </c>
      <c r="D1374" s="31">
        <v>304.33999999999997</v>
      </c>
      <c r="E1374" s="29">
        <v>14</v>
      </c>
      <c r="F1374" s="29">
        <v>21</v>
      </c>
      <c r="G1374" s="24">
        <v>304.47999999999996</v>
      </c>
      <c r="H1374" s="24">
        <v>304.54999999999995</v>
      </c>
      <c r="I1374" s="24">
        <v>304.48</v>
      </c>
      <c r="J1374" s="24">
        <v>304.55</v>
      </c>
      <c r="K1374" s="18">
        <v>5.6843418860808015E-14</v>
      </c>
      <c r="L1374" s="18">
        <v>5.6843418860808015E-14</v>
      </c>
      <c r="T1374" t="str">
        <v>U1588A-40</v>
      </c>
      <c r="U1374" s="24">
        <v>0.98969072164948457</v>
      </c>
      <c r="V1374" s="24">
        <v>0.99009900990099009</v>
      </c>
      <c r="W1374" s="29">
        <v>299.7</v>
      </c>
      <c r="X1374" s="24">
        <v>4.7800000000000296</v>
      </c>
      <c r="Y1374" s="24">
        <v>4.8500000000000227</v>
      </c>
      <c r="Z1374" s="24">
        <v>304.43072164948455</v>
      </c>
      <c r="AA1374" s="24">
        <v>304.5</v>
      </c>
      <c r="AB1374" s="24">
        <v>304.43267326732678</v>
      </c>
      <c r="AC1374" s="24">
        <v>304.50198019801979</v>
      </c>
      <c r="AF1374" s="24">
        <v>13.076000000000001</v>
      </c>
      <c r="AG1374" s="24">
        <v>317.50672164948458</v>
      </c>
      <c r="AH1374" s="24">
        <v>317.57600000000002</v>
      </c>
      <c r="AI1374" s="24">
        <v>317.5086732673268</v>
      </c>
      <c r="AJ1374" s="24">
        <v>317.57798019801982</v>
      </c>
      <c r="AK1374" s="38">
        <v>-0.19516178422236408</v>
      </c>
      <c r="AL1374" s="38">
        <v>-0.19801980197939884</v>
      </c>
    </row>
    <row r="1375" spans="1:38" x14ac:dyDescent="0.15">
      <c r="A1375" t="str">
        <v>U1588D-54-CC</v>
      </c>
      <c r="B1375">
        <v>305.38</v>
      </c>
      <c r="C1375" t="str">
        <v>U1588A-40-CC</v>
      </c>
      <c r="D1375" s="31">
        <v>304.33999999999997</v>
      </c>
      <c r="E1375" s="29">
        <v>14</v>
      </c>
      <c r="F1375" s="29">
        <v>21</v>
      </c>
      <c r="G1375" s="24">
        <v>304.47999999999996</v>
      </c>
      <c r="H1375" s="24">
        <v>304.54999999999995</v>
      </c>
      <c r="I1375" s="24">
        <v>304.48</v>
      </c>
      <c r="J1375" s="24">
        <v>304.55</v>
      </c>
      <c r="K1375" s="18">
        <v>5.6843418860808015E-14</v>
      </c>
      <c r="L1375" s="18">
        <v>5.6843418860808015E-14</v>
      </c>
      <c r="T1375" t="str">
        <v>U1588A-40</v>
      </c>
      <c r="U1375" s="24">
        <v>0.98969072164948457</v>
      </c>
      <c r="V1375" s="24">
        <v>0.99009900990099009</v>
      </c>
      <c r="W1375" s="29">
        <v>299.7</v>
      </c>
      <c r="X1375" s="24">
        <v>4.7800000000000296</v>
      </c>
      <c r="Y1375" s="24">
        <v>4.8500000000000227</v>
      </c>
      <c r="Z1375" s="24">
        <v>304.43072164948455</v>
      </c>
      <c r="AA1375" s="24">
        <v>304.5</v>
      </c>
      <c r="AB1375" s="24">
        <v>304.43267326732678</v>
      </c>
      <c r="AC1375" s="24">
        <v>304.50198019801979</v>
      </c>
      <c r="AF1375" s="24">
        <v>13.076000000000001</v>
      </c>
      <c r="AG1375" s="24">
        <v>317.50672164948458</v>
      </c>
      <c r="AH1375" s="24">
        <v>317.57600000000002</v>
      </c>
      <c r="AI1375" s="24">
        <v>317.5086732673268</v>
      </c>
      <c r="AJ1375" s="24">
        <v>317.57798019801982</v>
      </c>
      <c r="AK1375" s="38">
        <v>-0.19516178422236408</v>
      </c>
      <c r="AL1375" s="38">
        <v>-0.19801980197939884</v>
      </c>
    </row>
    <row r="1376" spans="1:38" x14ac:dyDescent="0.15">
      <c r="A1376" t="str">
        <v>U1588D-55-1</v>
      </c>
      <c r="B1376">
        <v>302.5</v>
      </c>
      <c r="C1376" t="str">
        <v>U1588A-40-CC</v>
      </c>
      <c r="D1376" s="31">
        <v>304.33999999999997</v>
      </c>
      <c r="E1376" s="29">
        <v>14</v>
      </c>
      <c r="F1376" s="29">
        <v>21</v>
      </c>
      <c r="G1376" s="24">
        <v>304.47999999999996</v>
      </c>
      <c r="H1376" s="24">
        <v>304.54999999999995</v>
      </c>
      <c r="I1376" s="24">
        <v>304.48</v>
      </c>
      <c r="J1376" s="24">
        <v>304.55</v>
      </c>
      <c r="K1376" s="18">
        <v>5.6843418860808015E-14</v>
      </c>
      <c r="L1376" s="18">
        <v>5.6843418860808015E-14</v>
      </c>
      <c r="T1376" t="str">
        <v>U1588A-40</v>
      </c>
      <c r="U1376" s="24">
        <v>0.98969072164948457</v>
      </c>
      <c r="V1376" s="24">
        <v>0.99009900990099009</v>
      </c>
      <c r="W1376" s="29">
        <v>299.7</v>
      </c>
      <c r="X1376" s="24">
        <v>4.7800000000000296</v>
      </c>
      <c r="Y1376" s="24">
        <v>4.8500000000000227</v>
      </c>
      <c r="Z1376" s="24">
        <v>304.43072164948455</v>
      </c>
      <c r="AA1376" s="24">
        <v>304.5</v>
      </c>
      <c r="AB1376" s="24">
        <v>304.43267326732678</v>
      </c>
      <c r="AC1376" s="24">
        <v>304.50198019801979</v>
      </c>
      <c r="AF1376" s="24">
        <v>13.076000000000001</v>
      </c>
      <c r="AG1376" s="24">
        <v>317.50672164948458</v>
      </c>
      <c r="AH1376" s="24">
        <v>317.57600000000002</v>
      </c>
      <c r="AI1376" s="24">
        <v>317.5086732673268</v>
      </c>
      <c r="AJ1376" s="24">
        <v>317.57798019801982</v>
      </c>
      <c r="AK1376" s="38">
        <v>-0.19516178422236408</v>
      </c>
      <c r="AL1376" s="38">
        <v>-0.19801980197939884</v>
      </c>
    </row>
    <row r="1377" spans="1:38" x14ac:dyDescent="0.15">
      <c r="A1377" t="str">
        <v>U1588D-55-2</v>
      </c>
      <c r="B1377">
        <v>304</v>
      </c>
      <c r="C1377" t="str">
        <v>U1588A-40-CC</v>
      </c>
      <c r="D1377" s="31">
        <v>304.33999999999997</v>
      </c>
      <c r="E1377" s="29">
        <v>14</v>
      </c>
      <c r="F1377" s="29">
        <v>21</v>
      </c>
      <c r="G1377" s="24">
        <v>304.47999999999996</v>
      </c>
      <c r="H1377" s="24">
        <v>304.54999999999995</v>
      </c>
      <c r="I1377" s="24">
        <v>304.48</v>
      </c>
      <c r="J1377" s="24">
        <v>304.55</v>
      </c>
      <c r="K1377" s="18">
        <v>5.6843418860808015E-14</v>
      </c>
      <c r="L1377" s="18">
        <v>5.6843418860808015E-14</v>
      </c>
      <c r="T1377" t="str">
        <v>U1588A-40</v>
      </c>
      <c r="U1377" s="24">
        <v>0.98969072164948457</v>
      </c>
      <c r="V1377" s="24">
        <v>0.99009900990099009</v>
      </c>
      <c r="W1377" s="29">
        <v>299.7</v>
      </c>
      <c r="X1377" s="24">
        <v>4.7800000000000296</v>
      </c>
      <c r="Y1377" s="24">
        <v>4.8500000000000227</v>
      </c>
      <c r="Z1377" s="24">
        <v>304.43072164948455</v>
      </c>
      <c r="AA1377" s="24">
        <v>304.5</v>
      </c>
      <c r="AB1377" s="24">
        <v>304.43267326732678</v>
      </c>
      <c r="AC1377" s="24">
        <v>304.50198019801979</v>
      </c>
      <c r="AF1377" s="24">
        <v>13.076000000000001</v>
      </c>
      <c r="AG1377" s="24">
        <v>317.50672164948458</v>
      </c>
      <c r="AH1377" s="24">
        <v>317.57600000000002</v>
      </c>
      <c r="AI1377" s="24">
        <v>317.5086732673268</v>
      </c>
      <c r="AJ1377" s="24">
        <v>317.57798019801982</v>
      </c>
      <c r="AK1377" s="38">
        <v>-0.19516178422236408</v>
      </c>
      <c r="AL1377" s="38">
        <v>-0.19801980197939884</v>
      </c>
    </row>
    <row r="1378" spans="1:38" x14ac:dyDescent="0.15">
      <c r="A1378" t="str">
        <v>U1588D-55-3</v>
      </c>
      <c r="B1378">
        <v>305.5</v>
      </c>
      <c r="C1378" t="str">
        <v>U1588A-40-CC</v>
      </c>
      <c r="D1378" s="31">
        <v>304.33999999999997</v>
      </c>
      <c r="E1378" s="29">
        <v>14</v>
      </c>
      <c r="F1378" s="29">
        <v>21</v>
      </c>
      <c r="G1378" s="24">
        <v>304.47999999999996</v>
      </c>
      <c r="H1378" s="24">
        <v>304.54999999999995</v>
      </c>
      <c r="I1378" s="24">
        <v>304.48</v>
      </c>
      <c r="J1378" s="24">
        <v>304.55</v>
      </c>
      <c r="K1378" s="18">
        <v>5.6843418860808015E-14</v>
      </c>
      <c r="L1378" s="18">
        <v>5.6843418860808015E-14</v>
      </c>
      <c r="T1378" t="str">
        <v>U1588A-40</v>
      </c>
      <c r="U1378" s="24">
        <v>0.98969072164948457</v>
      </c>
      <c r="V1378" s="24">
        <v>0.99009900990099009</v>
      </c>
      <c r="W1378" s="29">
        <v>299.7</v>
      </c>
      <c r="X1378" s="24">
        <v>4.7800000000000296</v>
      </c>
      <c r="Y1378" s="24">
        <v>4.8500000000000227</v>
      </c>
      <c r="Z1378" s="24">
        <v>304.43072164948455</v>
      </c>
      <c r="AA1378" s="24">
        <v>304.5</v>
      </c>
      <c r="AB1378" s="24">
        <v>304.43267326732678</v>
      </c>
      <c r="AC1378" s="24">
        <v>304.50198019801979</v>
      </c>
      <c r="AF1378" s="24">
        <v>13.076000000000001</v>
      </c>
      <c r="AG1378" s="24">
        <v>317.50672164948458</v>
      </c>
      <c r="AH1378" s="24">
        <v>317.57600000000002</v>
      </c>
      <c r="AI1378" s="24">
        <v>317.5086732673268</v>
      </c>
      <c r="AJ1378" s="24">
        <v>317.57798019801982</v>
      </c>
      <c r="AK1378" s="38">
        <v>-0.19516178422236408</v>
      </c>
      <c r="AL1378" s="38">
        <v>-0.19801980197939884</v>
      </c>
    </row>
    <row r="1379" spans="1:38" x14ac:dyDescent="0.15">
      <c r="A1379" t="str">
        <v>U1588D-55-4</v>
      </c>
      <c r="B1379">
        <v>307</v>
      </c>
      <c r="C1379" t="str">
        <v>U1588A-40-CC</v>
      </c>
      <c r="D1379" s="31">
        <v>304.33999999999997</v>
      </c>
      <c r="E1379" s="29">
        <v>14</v>
      </c>
      <c r="F1379" s="29">
        <v>21</v>
      </c>
      <c r="G1379" s="24">
        <v>304.47999999999996</v>
      </c>
      <c r="H1379" s="24">
        <v>304.54999999999995</v>
      </c>
      <c r="I1379" s="24">
        <v>304.48</v>
      </c>
      <c r="J1379" s="24">
        <v>304.55</v>
      </c>
      <c r="K1379" s="18">
        <v>5.6843418860808015E-14</v>
      </c>
      <c r="L1379" s="18">
        <v>5.6843418860808015E-14</v>
      </c>
      <c r="T1379" t="str">
        <v>U1588A-40</v>
      </c>
      <c r="U1379" s="24">
        <v>0.98969072164948457</v>
      </c>
      <c r="V1379" s="24">
        <v>0.99009900990099009</v>
      </c>
      <c r="W1379" s="29">
        <v>299.7</v>
      </c>
      <c r="X1379" s="24">
        <v>4.7800000000000296</v>
      </c>
      <c r="Y1379" s="24">
        <v>4.8500000000000227</v>
      </c>
      <c r="Z1379" s="24">
        <v>304.43072164948455</v>
      </c>
      <c r="AA1379" s="24">
        <v>304.5</v>
      </c>
      <c r="AB1379" s="24">
        <v>304.43267326732678</v>
      </c>
      <c r="AC1379" s="24">
        <v>304.50198019801979</v>
      </c>
      <c r="AF1379" s="24">
        <v>13.076000000000001</v>
      </c>
      <c r="AG1379" s="24">
        <v>317.50672164948458</v>
      </c>
      <c r="AH1379" s="24">
        <v>317.57600000000002</v>
      </c>
      <c r="AI1379" s="24">
        <v>317.5086732673268</v>
      </c>
      <c r="AJ1379" s="24">
        <v>317.57798019801982</v>
      </c>
      <c r="AK1379" s="38">
        <v>-0.19516178422236408</v>
      </c>
      <c r="AL1379" s="38">
        <v>-0.19801980197939884</v>
      </c>
    </row>
    <row r="1380" spans="1:38" x14ac:dyDescent="0.15">
      <c r="A1380" t="str">
        <v>U1588D-55-5</v>
      </c>
      <c r="B1380">
        <v>308.5</v>
      </c>
      <c r="C1380" t="str">
        <v>U1588A-40-CC</v>
      </c>
      <c r="D1380" s="31">
        <v>304.33999999999997</v>
      </c>
      <c r="E1380" s="29">
        <v>14</v>
      </c>
      <c r="F1380" s="29">
        <v>21</v>
      </c>
      <c r="G1380" s="24">
        <v>304.47999999999996</v>
      </c>
      <c r="H1380" s="24">
        <v>304.54999999999995</v>
      </c>
      <c r="I1380" s="24">
        <v>304.48</v>
      </c>
      <c r="J1380" s="24">
        <v>304.55</v>
      </c>
      <c r="K1380" s="18">
        <v>5.6843418860808015E-14</v>
      </c>
      <c r="L1380" s="18">
        <v>5.6843418860808015E-14</v>
      </c>
      <c r="T1380" t="str">
        <v>U1588A-40</v>
      </c>
      <c r="U1380" s="24">
        <v>0.98969072164948457</v>
      </c>
      <c r="V1380" s="24">
        <v>0.99009900990099009</v>
      </c>
      <c r="W1380" s="29">
        <v>299.7</v>
      </c>
      <c r="X1380" s="24">
        <v>4.7800000000000296</v>
      </c>
      <c r="Y1380" s="24">
        <v>4.8500000000000227</v>
      </c>
      <c r="Z1380" s="24">
        <v>304.43072164948455</v>
      </c>
      <c r="AA1380" s="24">
        <v>304.5</v>
      </c>
      <c r="AB1380" s="24">
        <v>304.43267326732678</v>
      </c>
      <c r="AC1380" s="24">
        <v>304.50198019801979</v>
      </c>
      <c r="AF1380" s="24">
        <v>13.076000000000001</v>
      </c>
      <c r="AG1380" s="24">
        <v>317.50672164948458</v>
      </c>
      <c r="AH1380" s="24">
        <v>317.57600000000002</v>
      </c>
      <c r="AI1380" s="24">
        <v>317.5086732673268</v>
      </c>
      <c r="AJ1380" s="24">
        <v>317.57798019801982</v>
      </c>
      <c r="AK1380" s="38">
        <v>-0.19516178422236408</v>
      </c>
      <c r="AL1380" s="38">
        <v>-0.19801980197939884</v>
      </c>
    </row>
    <row r="1381" spans="1:38" x14ac:dyDescent="0.15">
      <c r="A1381" t="str">
        <v>U1588D-55-CC</v>
      </c>
      <c r="B1381">
        <v>309.19</v>
      </c>
      <c r="C1381" t="str">
        <v>U1588A-40-CC</v>
      </c>
      <c r="D1381" s="31">
        <v>304.33999999999997</v>
      </c>
      <c r="E1381" s="29">
        <v>14</v>
      </c>
      <c r="F1381" s="29">
        <v>21</v>
      </c>
      <c r="G1381" s="24">
        <v>304.47999999999996</v>
      </c>
      <c r="H1381" s="24">
        <v>304.54999999999995</v>
      </c>
      <c r="I1381" s="24">
        <v>304.48</v>
      </c>
      <c r="J1381" s="24">
        <v>304.55</v>
      </c>
      <c r="K1381" s="18">
        <v>5.6843418860808015E-14</v>
      </c>
      <c r="L1381" s="18">
        <v>5.6843418860808015E-14</v>
      </c>
      <c r="T1381" t="str">
        <v>U1588A-40</v>
      </c>
      <c r="U1381" s="24">
        <v>0.98969072164948457</v>
      </c>
      <c r="V1381" s="24">
        <v>0.99009900990099009</v>
      </c>
      <c r="W1381" s="29">
        <v>299.7</v>
      </c>
      <c r="X1381" s="24">
        <v>4.7800000000000296</v>
      </c>
      <c r="Y1381" s="24">
        <v>4.8500000000000227</v>
      </c>
      <c r="Z1381" s="24">
        <v>304.43072164948455</v>
      </c>
      <c r="AA1381" s="24">
        <v>304.5</v>
      </c>
      <c r="AB1381" s="24">
        <v>304.43267326732678</v>
      </c>
      <c r="AC1381" s="24">
        <v>304.50198019801979</v>
      </c>
      <c r="AF1381" s="24">
        <v>13.076000000000001</v>
      </c>
      <c r="AG1381" s="24">
        <v>317.50672164948458</v>
      </c>
      <c r="AH1381" s="24">
        <v>317.57600000000002</v>
      </c>
      <c r="AI1381" s="24">
        <v>317.5086732673268</v>
      </c>
      <c r="AJ1381" s="24">
        <v>317.57798019801982</v>
      </c>
      <c r="AK1381" s="38">
        <v>-0.19516178422236408</v>
      </c>
      <c r="AL1381" s="38">
        <v>-0.19801980197939884</v>
      </c>
    </row>
    <row r="1382" spans="1:38" x14ac:dyDescent="0.15">
      <c r="A1382" t="str">
        <v>U1588D-56-1</v>
      </c>
      <c r="B1382">
        <v>307.3</v>
      </c>
      <c r="C1382" t="str">
        <v>U1588A-40-CC</v>
      </c>
      <c r="D1382" s="31">
        <v>304.33999999999997</v>
      </c>
      <c r="E1382" s="29">
        <v>14</v>
      </c>
      <c r="F1382" s="29">
        <v>21</v>
      </c>
      <c r="G1382" s="24">
        <v>304.47999999999996</v>
      </c>
      <c r="H1382" s="24">
        <v>304.54999999999995</v>
      </c>
      <c r="I1382" s="24">
        <v>304.48</v>
      </c>
      <c r="J1382" s="24">
        <v>304.55</v>
      </c>
      <c r="K1382" s="18">
        <v>5.6843418860808015E-14</v>
      </c>
      <c r="L1382" s="18">
        <v>5.6843418860808015E-14</v>
      </c>
      <c r="T1382" t="str">
        <v>U1588A-40</v>
      </c>
      <c r="U1382" s="24">
        <v>0.98969072164948457</v>
      </c>
      <c r="V1382" s="24">
        <v>0.99009900990099009</v>
      </c>
      <c r="W1382" s="29">
        <v>299.7</v>
      </c>
      <c r="X1382" s="24">
        <v>4.7800000000000296</v>
      </c>
      <c r="Y1382" s="24">
        <v>4.8500000000000227</v>
      </c>
      <c r="Z1382" s="24">
        <v>304.43072164948455</v>
      </c>
      <c r="AA1382" s="24">
        <v>304.5</v>
      </c>
      <c r="AB1382" s="24">
        <v>304.43267326732678</v>
      </c>
      <c r="AC1382" s="24">
        <v>304.50198019801979</v>
      </c>
      <c r="AF1382" s="24">
        <v>13.076000000000001</v>
      </c>
      <c r="AG1382" s="24">
        <v>317.50672164948458</v>
      </c>
      <c r="AH1382" s="24">
        <v>317.57600000000002</v>
      </c>
      <c r="AI1382" s="24">
        <v>317.5086732673268</v>
      </c>
      <c r="AJ1382" s="24">
        <v>317.57798019801982</v>
      </c>
      <c r="AK1382" s="38">
        <v>-0.19516178422236408</v>
      </c>
      <c r="AL1382" s="38">
        <v>-0.19801980197939884</v>
      </c>
    </row>
    <row r="1383" spans="1:38" x14ac:dyDescent="0.15">
      <c r="A1383" t="str">
        <v>U1588D-56-2</v>
      </c>
      <c r="B1383">
        <v>308.8</v>
      </c>
      <c r="C1383" t="str">
        <v>U1588A-41-1</v>
      </c>
      <c r="D1383" s="31">
        <v>304.5</v>
      </c>
      <c r="E1383" s="29">
        <v>75</v>
      </c>
      <c r="F1383" s="29">
        <v>75</v>
      </c>
      <c r="G1383" s="24">
        <v>305.25</v>
      </c>
      <c r="H1383" s="24">
        <v>305.25</v>
      </c>
      <c r="I1383" s="24">
        <v>305.25</v>
      </c>
      <c r="J1383" s="24">
        <v>305.25</v>
      </c>
      <c r="K1383" s="18">
        <v>0</v>
      </c>
      <c r="L1383" s="18">
        <v>0</v>
      </c>
      <c r="T1383" t="str">
        <v>U1588A-41</v>
      </c>
      <c r="U1383" s="24">
        <v>0.7142857142857143</v>
      </c>
      <c r="V1383" s="24">
        <v>0.7142857142857143</v>
      </c>
      <c r="W1383" s="29">
        <v>304.5</v>
      </c>
      <c r="X1383" s="24">
        <v>0.75</v>
      </c>
      <c r="Y1383" s="24">
        <v>0.75</v>
      </c>
      <c r="Z1383" s="24">
        <v>305.03571428571428</v>
      </c>
      <c r="AA1383" s="24">
        <v>305.03571428571428</v>
      </c>
      <c r="AB1383" s="24">
        <v>305.03571428571428</v>
      </c>
      <c r="AC1383" s="24">
        <v>305.03571428571428</v>
      </c>
      <c r="AF1383" s="24">
        <v>13.202</v>
      </c>
      <c r="AG1383" s="24">
        <v>318.23771428571428</v>
      </c>
      <c r="AH1383" s="24">
        <v>318.23771428571428</v>
      </c>
      <c r="AI1383" s="24">
        <v>318.23771428571428</v>
      </c>
      <c r="AJ1383" s="24">
        <v>318.23771428571428</v>
      </c>
      <c r="AK1383" s="38">
        <v>0</v>
      </c>
      <c r="AL1383" s="38">
        <v>0</v>
      </c>
    </row>
    <row r="1384" spans="1:38" x14ac:dyDescent="0.15">
      <c r="A1384" t="str">
        <v>U1588D-56-3</v>
      </c>
      <c r="B1384">
        <v>310.3</v>
      </c>
      <c r="C1384" t="str">
        <v>U1588A-41-2</v>
      </c>
      <c r="D1384" s="31">
        <v>305.99</v>
      </c>
      <c r="E1384" s="29">
        <v>80</v>
      </c>
      <c r="F1384" s="29">
        <v>80</v>
      </c>
      <c r="G1384" s="24">
        <v>306.79000000000002</v>
      </c>
      <c r="H1384" s="24">
        <v>306.79000000000002</v>
      </c>
      <c r="I1384" s="24">
        <v>306.79000000000002</v>
      </c>
      <c r="J1384" s="24">
        <v>306.79000000000002</v>
      </c>
      <c r="K1384" s="18">
        <v>0</v>
      </c>
      <c r="L1384" s="18">
        <v>0</v>
      </c>
      <c r="T1384" t="str">
        <v>U1588A-41</v>
      </c>
      <c r="U1384" s="24">
        <v>0.7142857142857143</v>
      </c>
      <c r="V1384" s="24">
        <v>0.7142857142857143</v>
      </c>
      <c r="W1384" s="29">
        <v>304.5</v>
      </c>
      <c r="X1384" s="24">
        <v>2.2900000000000205</v>
      </c>
      <c r="Y1384" s="24">
        <v>2.2900000000000205</v>
      </c>
      <c r="Z1384" s="24">
        <v>306.1357142857143</v>
      </c>
      <c r="AA1384" s="24">
        <v>306.1357142857143</v>
      </c>
      <c r="AB1384" s="24">
        <v>306.1357142857143</v>
      </c>
      <c r="AC1384" s="24">
        <v>306.1357142857143</v>
      </c>
      <c r="AF1384" s="24">
        <v>13.202</v>
      </c>
      <c r="AG1384" s="24">
        <v>319.3377142857143</v>
      </c>
      <c r="AH1384" s="24">
        <v>319.3377142857143</v>
      </c>
      <c r="AI1384" s="24">
        <v>319.3377142857143</v>
      </c>
      <c r="AJ1384" s="24">
        <v>319.3377142857143</v>
      </c>
      <c r="AK1384" s="38">
        <v>0</v>
      </c>
      <c r="AL1384" s="38">
        <v>0</v>
      </c>
    </row>
    <row r="1385" spans="1:38" x14ac:dyDescent="0.15">
      <c r="A1385" t="str">
        <v>U1588D-56-4</v>
      </c>
      <c r="B1385">
        <v>311.8</v>
      </c>
      <c r="C1385" t="str">
        <v>U1588A-41-3</v>
      </c>
      <c r="D1385" s="31">
        <v>307.47000000000003</v>
      </c>
      <c r="E1385" s="29">
        <v>73</v>
      </c>
      <c r="F1385" s="29">
        <v>73</v>
      </c>
      <c r="G1385" s="24">
        <v>308.20000000000005</v>
      </c>
      <c r="H1385" s="24">
        <v>308.20000000000005</v>
      </c>
      <c r="I1385" s="24">
        <v>308.2</v>
      </c>
      <c r="J1385" s="24">
        <v>308.2</v>
      </c>
      <c r="K1385" s="18">
        <v>-5.6843418860808015E-14</v>
      </c>
      <c r="L1385" s="18">
        <v>-5.6843418860808015E-14</v>
      </c>
      <c r="T1385" t="str">
        <v>U1588A-41</v>
      </c>
      <c r="U1385" s="24">
        <v>0.7142857142857143</v>
      </c>
      <c r="V1385" s="24">
        <v>0.7142857142857143</v>
      </c>
      <c r="W1385" s="29">
        <v>304.5</v>
      </c>
      <c r="X1385" s="24">
        <v>3.6999999999999886</v>
      </c>
      <c r="Y1385" s="24">
        <v>3.6999999999999886</v>
      </c>
      <c r="Z1385" s="24">
        <v>307.14285714285711</v>
      </c>
      <c r="AA1385" s="24">
        <v>307.14285714285711</v>
      </c>
      <c r="AB1385" s="24">
        <v>307.14285714285711</v>
      </c>
      <c r="AC1385" s="24">
        <v>307.14285714285711</v>
      </c>
      <c r="AF1385" s="24">
        <v>13.202</v>
      </c>
      <c r="AG1385" s="24">
        <v>320.34485714285711</v>
      </c>
      <c r="AH1385" s="24">
        <v>320.34485714285711</v>
      </c>
      <c r="AI1385" s="24">
        <v>320.34485714285711</v>
      </c>
      <c r="AJ1385" s="24">
        <v>320.34485714285711</v>
      </c>
      <c r="AK1385" s="38">
        <v>0</v>
      </c>
      <c r="AL1385" s="38">
        <v>0</v>
      </c>
    </row>
    <row r="1386" spans="1:38" x14ac:dyDescent="0.15">
      <c r="A1386" t="str">
        <v>U1588D-56-5</v>
      </c>
      <c r="B1386">
        <v>313.3</v>
      </c>
      <c r="C1386" t="str">
        <v>U1588A-41-4</v>
      </c>
      <c r="D1386" s="31">
        <v>308.97000000000003</v>
      </c>
      <c r="E1386" s="29">
        <v>75</v>
      </c>
      <c r="F1386" s="29">
        <v>75</v>
      </c>
      <c r="G1386" s="24">
        <v>309.72000000000003</v>
      </c>
      <c r="H1386" s="24">
        <v>309.72000000000003</v>
      </c>
      <c r="I1386" s="24">
        <v>309.72000000000003</v>
      </c>
      <c r="J1386" s="24">
        <v>309.72000000000003</v>
      </c>
      <c r="K1386" s="18">
        <v>0</v>
      </c>
      <c r="L1386" s="18">
        <v>0</v>
      </c>
      <c r="T1386" t="str">
        <v>U1588A-41</v>
      </c>
      <c r="U1386" s="24">
        <v>0.7142857142857143</v>
      </c>
      <c r="V1386" s="24">
        <v>0.7142857142857143</v>
      </c>
      <c r="W1386" s="29">
        <v>304.5</v>
      </c>
      <c r="X1386" s="24">
        <v>5.2200000000000273</v>
      </c>
      <c r="Y1386" s="24">
        <v>5.2200000000000273</v>
      </c>
      <c r="Z1386" s="24">
        <v>308.22857142857146</v>
      </c>
      <c r="AA1386" s="24">
        <v>308.22857142857146</v>
      </c>
      <c r="AB1386" s="24">
        <v>308.22857142857146</v>
      </c>
      <c r="AC1386" s="24">
        <v>308.22857142857146</v>
      </c>
      <c r="AF1386" s="24">
        <v>13.202</v>
      </c>
      <c r="AG1386" s="24">
        <v>321.43057142857145</v>
      </c>
      <c r="AH1386" s="24">
        <v>321.43057142857145</v>
      </c>
      <c r="AI1386" s="24">
        <v>321.43057142857145</v>
      </c>
      <c r="AJ1386" s="24">
        <v>321.43057142857145</v>
      </c>
      <c r="AK1386" s="38">
        <v>0</v>
      </c>
      <c r="AL1386" s="38">
        <v>0</v>
      </c>
    </row>
    <row r="1387" spans="1:38" x14ac:dyDescent="0.15">
      <c r="A1387" t="str">
        <v>U1588D-56-6</v>
      </c>
      <c r="B1387">
        <v>314.8</v>
      </c>
      <c r="C1387" t="str">
        <v>U1588A-42-1</v>
      </c>
      <c r="D1387" s="31">
        <v>309.39999999999998</v>
      </c>
      <c r="E1387" s="29">
        <v>71</v>
      </c>
      <c r="F1387" s="29">
        <v>71</v>
      </c>
      <c r="G1387" s="24">
        <v>310.10999999999996</v>
      </c>
      <c r="H1387" s="24">
        <v>310.10999999999996</v>
      </c>
      <c r="I1387" s="24">
        <v>310.11</v>
      </c>
      <c r="J1387" s="24">
        <v>310.11</v>
      </c>
      <c r="K1387" s="18">
        <v>5.6843418860808015E-14</v>
      </c>
      <c r="L1387" s="18">
        <v>5.6843418860808015E-14</v>
      </c>
      <c r="T1387" t="str">
        <v>U1588A-42</v>
      </c>
      <c r="U1387" s="24">
        <v>0.95427435387673953</v>
      </c>
      <c r="V1387" s="24">
        <v>0.95238095238095233</v>
      </c>
      <c r="W1387" s="29">
        <v>309.39999999999998</v>
      </c>
      <c r="X1387" s="24">
        <v>0.71000000000003638</v>
      </c>
      <c r="Y1387" s="24">
        <v>0.71000000000003638</v>
      </c>
      <c r="Z1387" s="24">
        <v>310.0775347912525</v>
      </c>
      <c r="AA1387" s="24">
        <v>310.0775347912525</v>
      </c>
      <c r="AB1387" s="24">
        <v>310.0761904761905</v>
      </c>
      <c r="AC1387" s="24">
        <v>310.0761904761905</v>
      </c>
      <c r="AF1387" s="24">
        <v>12.9</v>
      </c>
      <c r="AG1387" s="24">
        <v>322.97753479125248</v>
      </c>
      <c r="AH1387" s="24">
        <v>322.97753479125248</v>
      </c>
      <c r="AI1387" s="24">
        <v>322.97619047619048</v>
      </c>
      <c r="AJ1387" s="24">
        <v>322.97619047619048</v>
      </c>
      <c r="AK1387" s="38">
        <v>0.13443150619991684</v>
      </c>
      <c r="AL1387" s="38">
        <v>0.13443150619991684</v>
      </c>
    </row>
    <row r="1388" spans="1:38" x14ac:dyDescent="0.15">
      <c r="A1388" t="str">
        <v>U1588D-56-CC</v>
      </c>
      <c r="B1388">
        <v>315.83999999999997</v>
      </c>
      <c r="C1388" t="str">
        <v>U1588A-41-5</v>
      </c>
      <c r="D1388" s="31">
        <v>310.45999999999998</v>
      </c>
      <c r="E1388" s="29">
        <v>8</v>
      </c>
      <c r="F1388" s="29">
        <v>9</v>
      </c>
      <c r="G1388" s="24">
        <v>310.53999999999996</v>
      </c>
      <c r="H1388" s="24">
        <v>310.54999999999995</v>
      </c>
      <c r="I1388" s="24">
        <v>310.54000000000002</v>
      </c>
      <c r="J1388" s="24">
        <v>310.55</v>
      </c>
      <c r="K1388" s="18">
        <v>5.6843418860808015E-14</v>
      </c>
      <c r="L1388" s="18">
        <v>5.6843418860808015E-14</v>
      </c>
      <c r="T1388" t="str">
        <v>U1588A-41</v>
      </c>
      <c r="U1388" s="24">
        <v>0.7142857142857143</v>
      </c>
      <c r="V1388" s="24">
        <v>0.7142857142857143</v>
      </c>
      <c r="W1388" s="29">
        <v>304.5</v>
      </c>
      <c r="X1388" s="24">
        <v>6.0400000000000205</v>
      </c>
      <c r="Y1388" s="24">
        <v>6.0500000000000114</v>
      </c>
      <c r="Z1388" s="24">
        <v>308.81428571428575</v>
      </c>
      <c r="AA1388" s="24">
        <v>308.82142857142856</v>
      </c>
      <c r="AB1388" s="24">
        <v>308.81428571428575</v>
      </c>
      <c r="AC1388" s="24">
        <v>308.82142857142856</v>
      </c>
      <c r="AF1388" s="24">
        <v>13.202</v>
      </c>
      <c r="AG1388" s="24">
        <v>322.01628571428574</v>
      </c>
      <c r="AH1388" s="24">
        <v>322.02342857142855</v>
      </c>
      <c r="AI1388" s="24">
        <v>322.01628571428574</v>
      </c>
      <c r="AJ1388" s="24">
        <v>322.02342857142855</v>
      </c>
      <c r="AK1388" s="38">
        <v>0</v>
      </c>
      <c r="AL1388" s="38">
        <v>0</v>
      </c>
    </row>
    <row r="1389" spans="1:38" x14ac:dyDescent="0.15">
      <c r="A1389" t="str">
        <v>U1588D-57-1</v>
      </c>
      <c r="B1389">
        <v>312.2</v>
      </c>
      <c r="C1389" t="str">
        <v>U1588A-41-5</v>
      </c>
      <c r="D1389" s="31">
        <v>310.45999999999998</v>
      </c>
      <c r="E1389" s="29">
        <v>8</v>
      </c>
      <c r="F1389" s="29">
        <v>8</v>
      </c>
      <c r="G1389" s="24">
        <v>310.53999999999996</v>
      </c>
      <c r="H1389" s="24">
        <v>310.53999999999996</v>
      </c>
      <c r="I1389" s="24">
        <v>310.54000000000002</v>
      </c>
      <c r="J1389" s="24">
        <v>310.54000000000002</v>
      </c>
      <c r="K1389" s="18">
        <v>5.6843418860808015E-14</v>
      </c>
      <c r="L1389" s="18">
        <v>5.6843418860808015E-14</v>
      </c>
      <c r="T1389" t="str">
        <v>U1588A-41</v>
      </c>
      <c r="U1389" s="24">
        <v>0.7142857142857143</v>
      </c>
      <c r="V1389" s="24">
        <v>0.7142857142857143</v>
      </c>
      <c r="W1389" s="29">
        <v>304.5</v>
      </c>
      <c r="X1389" s="24">
        <v>6.0400000000000205</v>
      </c>
      <c r="Y1389" s="24">
        <v>6.0400000000000205</v>
      </c>
      <c r="Z1389" s="24">
        <v>308.81428571428575</v>
      </c>
      <c r="AA1389" s="24">
        <v>308.81428571428575</v>
      </c>
      <c r="AB1389" s="24">
        <v>308.81428571428575</v>
      </c>
      <c r="AC1389" s="24">
        <v>308.81428571428575</v>
      </c>
      <c r="AF1389" s="24">
        <v>13.202</v>
      </c>
      <c r="AG1389" s="24">
        <v>322.01628571428574</v>
      </c>
      <c r="AH1389" s="24">
        <v>322.01628571428574</v>
      </c>
      <c r="AI1389" s="24">
        <v>322.01628571428574</v>
      </c>
      <c r="AJ1389" s="24">
        <v>322.01628571428574</v>
      </c>
      <c r="AK1389" s="38">
        <v>0</v>
      </c>
      <c r="AL1389" s="38">
        <v>0</v>
      </c>
    </row>
    <row r="1390" spans="1:38" x14ac:dyDescent="0.15">
      <c r="A1390" t="str">
        <v>U1588D-57-2</v>
      </c>
      <c r="B1390">
        <v>313.69</v>
      </c>
      <c r="C1390" t="str">
        <v>U1588A-42-2</v>
      </c>
      <c r="D1390" s="31">
        <v>310.89</v>
      </c>
      <c r="E1390" s="29">
        <v>19</v>
      </c>
      <c r="F1390" s="29">
        <v>19</v>
      </c>
      <c r="G1390" s="24">
        <v>311.08</v>
      </c>
      <c r="H1390" s="24">
        <v>311.08</v>
      </c>
      <c r="I1390" s="24">
        <v>311.08</v>
      </c>
      <c r="J1390" s="24">
        <v>311.08</v>
      </c>
      <c r="K1390" s="18">
        <v>0</v>
      </c>
      <c r="L1390" s="18">
        <v>0</v>
      </c>
      <c r="T1390" t="str">
        <v>U1588A-42</v>
      </c>
      <c r="U1390" s="24">
        <v>0.95427435387673953</v>
      </c>
      <c r="V1390" s="24">
        <v>0.95238095238095233</v>
      </c>
      <c r="W1390" s="29">
        <v>309.39999999999998</v>
      </c>
      <c r="X1390" s="24">
        <v>1.6800000000000068</v>
      </c>
      <c r="Y1390" s="24">
        <v>1.6800000000000068</v>
      </c>
      <c r="Z1390" s="24">
        <v>311.00318091451288</v>
      </c>
      <c r="AA1390" s="24">
        <v>311.00318091451288</v>
      </c>
      <c r="AB1390" s="24">
        <v>311</v>
      </c>
      <c r="AC1390" s="24">
        <v>311</v>
      </c>
      <c r="AF1390" s="24">
        <v>12.9</v>
      </c>
      <c r="AG1390" s="24">
        <v>323.90318091451286</v>
      </c>
      <c r="AH1390" s="24">
        <v>323.90318091451286</v>
      </c>
      <c r="AI1390" s="24">
        <v>323.89999999999998</v>
      </c>
      <c r="AJ1390" s="24">
        <v>323.89999999999998</v>
      </c>
      <c r="AK1390" s="38">
        <v>0.31809145128818272</v>
      </c>
      <c r="AL1390" s="38">
        <v>0.31809145128818272</v>
      </c>
    </row>
    <row r="1391" spans="1:38" x14ac:dyDescent="0.15">
      <c r="A1391" t="str">
        <v>U1588D-57-3</v>
      </c>
      <c r="B1391">
        <v>315.19</v>
      </c>
      <c r="C1391" t="str">
        <v>U1588A-42-2</v>
      </c>
      <c r="D1391" s="31">
        <v>310.89</v>
      </c>
      <c r="E1391" s="29">
        <v>20</v>
      </c>
      <c r="F1391" s="29">
        <v>21</v>
      </c>
      <c r="G1391" s="24">
        <v>311.08999999999997</v>
      </c>
      <c r="H1391" s="24">
        <v>311.09999999999997</v>
      </c>
      <c r="I1391" s="24">
        <v>311.08999999999997</v>
      </c>
      <c r="J1391" s="24">
        <v>311.10000000000002</v>
      </c>
      <c r="K1391" s="18">
        <v>0</v>
      </c>
      <c r="L1391" s="18">
        <v>5.6843418860808015E-14</v>
      </c>
      <c r="T1391" t="str">
        <v>U1588A-42</v>
      </c>
      <c r="U1391" s="24">
        <v>0.95427435387673953</v>
      </c>
      <c r="V1391" s="24">
        <v>0.95238095238095233</v>
      </c>
      <c r="W1391" s="29">
        <v>309.39999999999998</v>
      </c>
      <c r="X1391" s="24">
        <v>1.6899999999999977</v>
      </c>
      <c r="Y1391" s="24">
        <v>1.7000000000000455</v>
      </c>
      <c r="Z1391" s="24">
        <v>311.01272365805164</v>
      </c>
      <c r="AA1391" s="24">
        <v>311.02226640159046</v>
      </c>
      <c r="AB1391" s="24">
        <v>311.00952380952378</v>
      </c>
      <c r="AC1391" s="24">
        <v>311.01904761904763</v>
      </c>
      <c r="AF1391" s="24">
        <v>12.9</v>
      </c>
      <c r="AG1391" s="24">
        <v>323.91272365805162</v>
      </c>
      <c r="AH1391" s="24">
        <v>323.92226640159043</v>
      </c>
      <c r="AI1391" s="24">
        <v>323.90952380952376</v>
      </c>
      <c r="AJ1391" s="24">
        <v>323.9190476190476</v>
      </c>
      <c r="AK1391" s="38">
        <v>0.31998485278563749</v>
      </c>
      <c r="AL1391" s="38">
        <v>0.32187825428309225</v>
      </c>
    </row>
    <row r="1392" spans="1:38" x14ac:dyDescent="0.15">
      <c r="A1392" t="str">
        <v>U1588D-57-4</v>
      </c>
      <c r="B1392">
        <v>316.7</v>
      </c>
      <c r="C1392" t="str">
        <v>U1588A-42-2</v>
      </c>
      <c r="D1392" s="31">
        <v>310.89</v>
      </c>
      <c r="E1392" s="29">
        <v>20</v>
      </c>
      <c r="F1392" s="29">
        <v>21</v>
      </c>
      <c r="G1392" s="24">
        <v>311.08999999999997</v>
      </c>
      <c r="H1392" s="24">
        <v>311.09999999999997</v>
      </c>
      <c r="I1392" s="24">
        <v>311.08999999999997</v>
      </c>
      <c r="J1392" s="24">
        <v>311.10000000000002</v>
      </c>
      <c r="K1392" s="18">
        <v>0</v>
      </c>
      <c r="L1392" s="18">
        <v>5.6843418860808015E-14</v>
      </c>
      <c r="T1392" t="str">
        <v>U1588A-42</v>
      </c>
      <c r="U1392" s="24">
        <v>0.95427435387673953</v>
      </c>
      <c r="V1392" s="24">
        <v>0.95238095238095233</v>
      </c>
      <c r="W1392" s="29">
        <v>309.39999999999998</v>
      </c>
      <c r="X1392" s="24">
        <v>1.6899999999999977</v>
      </c>
      <c r="Y1392" s="24">
        <v>1.7000000000000455</v>
      </c>
      <c r="Z1392" s="24">
        <v>311.01272365805164</v>
      </c>
      <c r="AA1392" s="24">
        <v>311.02226640159046</v>
      </c>
      <c r="AB1392" s="24">
        <v>311.00952380952378</v>
      </c>
      <c r="AC1392" s="24">
        <v>311.01904761904763</v>
      </c>
      <c r="AF1392" s="24">
        <v>12.9</v>
      </c>
      <c r="AG1392" s="24">
        <v>323.91272365805162</v>
      </c>
      <c r="AH1392" s="24">
        <v>323.92226640159043</v>
      </c>
      <c r="AI1392" s="24">
        <v>323.90952380952376</v>
      </c>
      <c r="AJ1392" s="24">
        <v>323.9190476190476</v>
      </c>
      <c r="AK1392" s="38">
        <v>0.31998485278563749</v>
      </c>
      <c r="AL1392" s="38">
        <v>0.32187825428309225</v>
      </c>
    </row>
    <row r="1393" spans="1:38" x14ac:dyDescent="0.15">
      <c r="A1393" t="str">
        <v>U1588D-57-5</v>
      </c>
      <c r="B1393">
        <v>317.95999999999998</v>
      </c>
      <c r="C1393" t="str">
        <v>U1588A-41-5</v>
      </c>
      <c r="D1393" s="31">
        <v>310.45999999999998</v>
      </c>
      <c r="E1393" s="29">
        <v>70</v>
      </c>
      <c r="F1393" s="29">
        <v>70</v>
      </c>
      <c r="G1393" s="24">
        <v>311.15999999999997</v>
      </c>
      <c r="H1393" s="24">
        <v>311.15999999999997</v>
      </c>
      <c r="I1393" s="24">
        <v>311.16000000000003</v>
      </c>
      <c r="J1393" s="24">
        <v>311.16000000000003</v>
      </c>
      <c r="K1393" s="18">
        <v>5.6843418860808015E-14</v>
      </c>
      <c r="L1393" s="18">
        <v>5.6843418860808015E-14</v>
      </c>
      <c r="T1393" t="str">
        <v>U1588A-41</v>
      </c>
      <c r="U1393" s="24">
        <v>0.7142857142857143</v>
      </c>
      <c r="V1393" s="24">
        <v>0.7142857142857143</v>
      </c>
      <c r="W1393" s="29">
        <v>304.5</v>
      </c>
      <c r="X1393" s="24">
        <v>6.660000000000025</v>
      </c>
      <c r="Y1393" s="24">
        <v>6.660000000000025</v>
      </c>
      <c r="Z1393" s="24">
        <v>309.25714285714287</v>
      </c>
      <c r="AA1393" s="24">
        <v>309.25714285714287</v>
      </c>
      <c r="AB1393" s="24">
        <v>309.25714285714287</v>
      </c>
      <c r="AC1393" s="24">
        <v>309.25714285714287</v>
      </c>
      <c r="AF1393" s="24">
        <v>13.202</v>
      </c>
      <c r="AG1393" s="24">
        <v>322.45914285714287</v>
      </c>
      <c r="AH1393" s="24">
        <v>322.45914285714287</v>
      </c>
      <c r="AI1393" s="24">
        <v>322.45914285714287</v>
      </c>
      <c r="AJ1393" s="24">
        <v>322.45914285714287</v>
      </c>
      <c r="AK1393" s="38">
        <v>0</v>
      </c>
      <c r="AL1393" s="38">
        <v>0</v>
      </c>
    </row>
    <row r="1394" spans="1:38" x14ac:dyDescent="0.15">
      <c r="A1394" t="str">
        <v>U1588D-57-CC</v>
      </c>
      <c r="B1394">
        <v>318.48</v>
      </c>
      <c r="C1394" t="str">
        <v>U1588A-41-CC</v>
      </c>
      <c r="D1394" s="31">
        <v>311.19</v>
      </c>
      <c r="E1394" s="29">
        <v>10</v>
      </c>
      <c r="F1394" s="29">
        <v>17</v>
      </c>
      <c r="G1394" s="24">
        <v>311.29000000000002</v>
      </c>
      <c r="H1394" s="24">
        <v>311.36</v>
      </c>
      <c r="I1394" s="24">
        <v>311.29000000000002</v>
      </c>
      <c r="J1394" s="24">
        <v>311.36</v>
      </c>
      <c r="K1394" s="18">
        <v>0</v>
      </c>
      <c r="L1394" s="18">
        <v>0</v>
      </c>
      <c r="T1394" t="str">
        <v>U1588A-41</v>
      </c>
      <c r="U1394" s="24">
        <v>0.7142857142857143</v>
      </c>
      <c r="V1394" s="24">
        <v>0.7142857142857143</v>
      </c>
      <c r="W1394" s="29">
        <v>304.5</v>
      </c>
      <c r="X1394" s="24">
        <v>6.7900000000000205</v>
      </c>
      <c r="Y1394" s="24">
        <v>6.8600000000000136</v>
      </c>
      <c r="Z1394" s="24">
        <v>309.35000000000002</v>
      </c>
      <c r="AA1394" s="24">
        <v>309.40000000000003</v>
      </c>
      <c r="AB1394" s="24">
        <v>309.35000000000002</v>
      </c>
      <c r="AC1394" s="24">
        <v>309.40000000000003</v>
      </c>
      <c r="AF1394" s="24">
        <v>13.202</v>
      </c>
      <c r="AG1394" s="24">
        <v>322.55200000000002</v>
      </c>
      <c r="AH1394" s="24">
        <v>322.60200000000003</v>
      </c>
      <c r="AI1394" s="24">
        <v>322.55200000000002</v>
      </c>
      <c r="AJ1394" s="24">
        <v>322.60200000000003</v>
      </c>
      <c r="AK1394" s="38">
        <v>0</v>
      </c>
      <c r="AL1394" s="38">
        <v>0</v>
      </c>
    </row>
    <row r="1395" spans="1:38" x14ac:dyDescent="0.15">
      <c r="A1395" t="str">
        <v>U1588D-58-1</v>
      </c>
      <c r="B1395">
        <v>317</v>
      </c>
      <c r="C1395" t="str">
        <v>U1588A-41-CC</v>
      </c>
      <c r="D1395" s="31">
        <v>311.19</v>
      </c>
      <c r="E1395" s="29">
        <v>10</v>
      </c>
      <c r="F1395" s="29">
        <v>17</v>
      </c>
      <c r="G1395" s="24">
        <v>311.29000000000002</v>
      </c>
      <c r="H1395" s="24">
        <v>311.36</v>
      </c>
      <c r="I1395" s="24">
        <v>311.29000000000002</v>
      </c>
      <c r="J1395" s="24">
        <v>311.36</v>
      </c>
      <c r="K1395" s="18">
        <v>0</v>
      </c>
      <c r="L1395" s="18">
        <v>0</v>
      </c>
      <c r="T1395" t="str">
        <v>U1588A-41</v>
      </c>
      <c r="U1395" s="24">
        <v>0.7142857142857143</v>
      </c>
      <c r="V1395" s="24">
        <v>0.7142857142857143</v>
      </c>
      <c r="W1395" s="29">
        <v>304.5</v>
      </c>
      <c r="X1395" s="24">
        <v>6.7900000000000205</v>
      </c>
      <c r="Y1395" s="24">
        <v>6.8600000000000136</v>
      </c>
      <c r="Z1395" s="24">
        <v>309.35000000000002</v>
      </c>
      <c r="AA1395" s="24">
        <v>309.40000000000003</v>
      </c>
      <c r="AB1395" s="24">
        <v>309.35000000000002</v>
      </c>
      <c r="AC1395" s="24">
        <v>309.40000000000003</v>
      </c>
      <c r="AF1395" s="24">
        <v>13.202</v>
      </c>
      <c r="AG1395" s="24">
        <v>322.55200000000002</v>
      </c>
      <c r="AH1395" s="24">
        <v>322.60200000000003</v>
      </c>
      <c r="AI1395" s="24">
        <v>322.55200000000002</v>
      </c>
      <c r="AJ1395" s="24">
        <v>322.60200000000003</v>
      </c>
      <c r="AK1395" s="38">
        <v>0</v>
      </c>
      <c r="AL1395" s="38">
        <v>0</v>
      </c>
    </row>
    <row r="1396" spans="1:38" x14ac:dyDescent="0.15">
      <c r="A1396" t="str">
        <v>U1588D-58-2</v>
      </c>
      <c r="B1396">
        <v>318.49</v>
      </c>
      <c r="C1396" t="str">
        <v>U1588A-41-CC</v>
      </c>
      <c r="D1396" s="31">
        <v>311.19</v>
      </c>
      <c r="E1396" s="29">
        <v>10</v>
      </c>
      <c r="F1396" s="29">
        <v>17</v>
      </c>
      <c r="G1396" s="24">
        <v>311.29000000000002</v>
      </c>
      <c r="H1396" s="24">
        <v>311.36</v>
      </c>
      <c r="I1396" s="24">
        <v>311.29000000000002</v>
      </c>
      <c r="J1396" s="24">
        <v>311.36</v>
      </c>
      <c r="K1396" s="18">
        <v>0</v>
      </c>
      <c r="L1396" s="18">
        <v>0</v>
      </c>
      <c r="T1396" t="str">
        <v>U1588A-41</v>
      </c>
      <c r="U1396" s="24">
        <v>0.7142857142857143</v>
      </c>
      <c r="V1396" s="24">
        <v>0.7142857142857143</v>
      </c>
      <c r="W1396" s="29">
        <v>304.5</v>
      </c>
      <c r="X1396" s="24">
        <v>6.7900000000000205</v>
      </c>
      <c r="Y1396" s="24">
        <v>6.8600000000000136</v>
      </c>
      <c r="Z1396" s="24">
        <v>309.35000000000002</v>
      </c>
      <c r="AA1396" s="24">
        <v>309.40000000000003</v>
      </c>
      <c r="AB1396" s="24">
        <v>309.35000000000002</v>
      </c>
      <c r="AC1396" s="24">
        <v>309.40000000000003</v>
      </c>
      <c r="AF1396" s="24">
        <v>13.202</v>
      </c>
      <c r="AG1396" s="24">
        <v>322.55200000000002</v>
      </c>
      <c r="AH1396" s="24">
        <v>322.60200000000003</v>
      </c>
      <c r="AI1396" s="24">
        <v>322.55200000000002</v>
      </c>
      <c r="AJ1396" s="24">
        <v>322.60200000000003</v>
      </c>
      <c r="AK1396" s="38">
        <v>0</v>
      </c>
      <c r="AL1396" s="38">
        <v>0</v>
      </c>
    </row>
    <row r="1397" spans="1:38" x14ac:dyDescent="0.15">
      <c r="A1397" t="str">
        <v>U1588D-58-3</v>
      </c>
      <c r="B1397">
        <v>319.99</v>
      </c>
      <c r="C1397" t="str">
        <v>U1588A-41-CC</v>
      </c>
      <c r="D1397" s="31">
        <v>311.19</v>
      </c>
      <c r="E1397" s="29">
        <v>10</v>
      </c>
      <c r="F1397" s="29">
        <v>17</v>
      </c>
      <c r="G1397" s="24">
        <v>311.29000000000002</v>
      </c>
      <c r="H1397" s="24">
        <v>311.36</v>
      </c>
      <c r="I1397" s="24">
        <v>311.29000000000002</v>
      </c>
      <c r="J1397" s="24">
        <v>311.36</v>
      </c>
      <c r="K1397" s="18">
        <v>0</v>
      </c>
      <c r="L1397" s="18">
        <v>0</v>
      </c>
      <c r="T1397" t="str">
        <v>U1588A-41</v>
      </c>
      <c r="U1397" s="24">
        <v>0.7142857142857143</v>
      </c>
      <c r="V1397" s="24">
        <v>0.7142857142857143</v>
      </c>
      <c r="W1397" s="29">
        <v>304.5</v>
      </c>
      <c r="X1397" s="24">
        <v>6.7900000000000205</v>
      </c>
      <c r="Y1397" s="24">
        <v>6.8600000000000136</v>
      </c>
      <c r="Z1397" s="24">
        <v>309.35000000000002</v>
      </c>
      <c r="AA1397" s="24">
        <v>309.40000000000003</v>
      </c>
      <c r="AB1397" s="24">
        <v>309.35000000000002</v>
      </c>
      <c r="AC1397" s="24">
        <v>309.40000000000003</v>
      </c>
      <c r="AF1397" s="24">
        <v>13.202</v>
      </c>
      <c r="AG1397" s="24">
        <v>322.55200000000002</v>
      </c>
      <c r="AH1397" s="24">
        <v>322.60200000000003</v>
      </c>
      <c r="AI1397" s="24">
        <v>322.55200000000002</v>
      </c>
      <c r="AJ1397" s="24">
        <v>322.60200000000003</v>
      </c>
      <c r="AK1397" s="38">
        <v>0</v>
      </c>
      <c r="AL1397" s="38">
        <v>0</v>
      </c>
    </row>
    <row r="1398" spans="1:38" x14ac:dyDescent="0.15">
      <c r="A1398" t="str">
        <v>U1588D-58-4</v>
      </c>
      <c r="B1398">
        <v>321.48</v>
      </c>
      <c r="C1398" t="str">
        <v>U1588A-41-CC</v>
      </c>
      <c r="D1398" s="31">
        <v>311.19</v>
      </c>
      <c r="E1398" s="29">
        <v>10</v>
      </c>
      <c r="F1398" s="29">
        <v>17</v>
      </c>
      <c r="G1398" s="24">
        <v>311.29000000000002</v>
      </c>
      <c r="H1398" s="24">
        <v>311.36</v>
      </c>
      <c r="I1398" s="24">
        <v>311.29000000000002</v>
      </c>
      <c r="J1398" s="24">
        <v>311.36</v>
      </c>
      <c r="K1398" s="18">
        <v>0</v>
      </c>
      <c r="L1398" s="18">
        <v>0</v>
      </c>
      <c r="T1398" t="str">
        <v>U1588A-41</v>
      </c>
      <c r="U1398" s="24">
        <v>0.7142857142857143</v>
      </c>
      <c r="V1398" s="24">
        <v>0.7142857142857143</v>
      </c>
      <c r="W1398" s="29">
        <v>304.5</v>
      </c>
      <c r="X1398" s="24">
        <v>6.7900000000000205</v>
      </c>
      <c r="Y1398" s="24">
        <v>6.8600000000000136</v>
      </c>
      <c r="Z1398" s="24">
        <v>309.35000000000002</v>
      </c>
      <c r="AA1398" s="24">
        <v>309.40000000000003</v>
      </c>
      <c r="AB1398" s="24">
        <v>309.35000000000002</v>
      </c>
      <c r="AC1398" s="24">
        <v>309.40000000000003</v>
      </c>
      <c r="AF1398" s="24">
        <v>13.202</v>
      </c>
      <c r="AG1398" s="24">
        <v>322.55200000000002</v>
      </c>
      <c r="AH1398" s="24">
        <v>322.60200000000003</v>
      </c>
      <c r="AI1398" s="24">
        <v>322.55200000000002</v>
      </c>
      <c r="AJ1398" s="24">
        <v>322.60200000000003</v>
      </c>
      <c r="AK1398" s="38">
        <v>0</v>
      </c>
      <c r="AL1398" s="38">
        <v>0</v>
      </c>
    </row>
    <row r="1399" spans="1:38" x14ac:dyDescent="0.15">
      <c r="A1399" t="str">
        <v>U1588D-58-5</v>
      </c>
      <c r="B1399">
        <v>322.98</v>
      </c>
      <c r="C1399" t="str">
        <v>U1588A-41-CC</v>
      </c>
      <c r="D1399" s="31">
        <v>311.19</v>
      </c>
      <c r="E1399" s="29">
        <v>10</v>
      </c>
      <c r="F1399" s="29">
        <v>17</v>
      </c>
      <c r="G1399" s="24">
        <v>311.29000000000002</v>
      </c>
      <c r="H1399" s="24">
        <v>311.36</v>
      </c>
      <c r="I1399" s="24">
        <v>311.29000000000002</v>
      </c>
      <c r="J1399" s="24">
        <v>311.36</v>
      </c>
      <c r="K1399" s="18">
        <v>0</v>
      </c>
      <c r="L1399" s="18">
        <v>0</v>
      </c>
      <c r="T1399" t="str">
        <v>U1588A-41</v>
      </c>
      <c r="U1399" s="24">
        <v>0.7142857142857143</v>
      </c>
      <c r="V1399" s="24">
        <v>0.7142857142857143</v>
      </c>
      <c r="W1399" s="29">
        <v>304.5</v>
      </c>
      <c r="X1399" s="24">
        <v>6.7900000000000205</v>
      </c>
      <c r="Y1399" s="24">
        <v>6.8600000000000136</v>
      </c>
      <c r="Z1399" s="24">
        <v>309.35000000000002</v>
      </c>
      <c r="AA1399" s="24">
        <v>309.40000000000003</v>
      </c>
      <c r="AB1399" s="24">
        <v>309.35000000000002</v>
      </c>
      <c r="AC1399" s="24">
        <v>309.40000000000003</v>
      </c>
      <c r="AF1399" s="24">
        <v>13.202</v>
      </c>
      <c r="AG1399" s="24">
        <v>322.55200000000002</v>
      </c>
      <c r="AH1399" s="24">
        <v>322.60200000000003</v>
      </c>
      <c r="AI1399" s="24">
        <v>322.55200000000002</v>
      </c>
      <c r="AJ1399" s="24">
        <v>322.60200000000003</v>
      </c>
      <c r="AK1399" s="38">
        <v>0</v>
      </c>
      <c r="AL1399" s="38">
        <v>0</v>
      </c>
    </row>
    <row r="1400" spans="1:38" x14ac:dyDescent="0.15">
      <c r="A1400" t="str">
        <v>U1588D-58-6</v>
      </c>
      <c r="B1400">
        <v>324.5</v>
      </c>
      <c r="C1400" t="str">
        <v>U1588A-41-CC</v>
      </c>
      <c r="D1400" s="31">
        <v>311.19</v>
      </c>
      <c r="E1400" s="29">
        <v>10</v>
      </c>
      <c r="F1400" s="29">
        <v>17</v>
      </c>
      <c r="G1400" s="24">
        <v>311.29000000000002</v>
      </c>
      <c r="H1400" s="24">
        <v>311.36</v>
      </c>
      <c r="I1400" s="24">
        <v>311.29000000000002</v>
      </c>
      <c r="J1400" s="24">
        <v>311.36</v>
      </c>
      <c r="K1400" s="18">
        <v>0</v>
      </c>
      <c r="L1400" s="18">
        <v>0</v>
      </c>
      <c r="T1400" t="str">
        <v>U1588A-41</v>
      </c>
      <c r="U1400" s="24">
        <v>0.7142857142857143</v>
      </c>
      <c r="V1400" s="24">
        <v>0.7142857142857143</v>
      </c>
      <c r="W1400" s="29">
        <v>304.5</v>
      </c>
      <c r="X1400" s="24">
        <v>6.7900000000000205</v>
      </c>
      <c r="Y1400" s="24">
        <v>6.8600000000000136</v>
      </c>
      <c r="Z1400" s="24">
        <v>309.35000000000002</v>
      </c>
      <c r="AA1400" s="24">
        <v>309.40000000000003</v>
      </c>
      <c r="AB1400" s="24">
        <v>309.35000000000002</v>
      </c>
      <c r="AC1400" s="24">
        <v>309.40000000000003</v>
      </c>
      <c r="AF1400" s="24">
        <v>13.202</v>
      </c>
      <c r="AG1400" s="24">
        <v>322.55200000000002</v>
      </c>
      <c r="AH1400" s="24">
        <v>322.60200000000003</v>
      </c>
      <c r="AI1400" s="24">
        <v>322.55200000000002</v>
      </c>
      <c r="AJ1400" s="24">
        <v>322.60200000000003</v>
      </c>
      <c r="AK1400" s="38">
        <v>0</v>
      </c>
      <c r="AL1400" s="38">
        <v>0</v>
      </c>
    </row>
    <row r="1401" spans="1:38" x14ac:dyDescent="0.15">
      <c r="A1401" t="str">
        <v>U1588D-58-CC</v>
      </c>
      <c r="B1401">
        <v>325.04000000000002</v>
      </c>
      <c r="C1401" t="str">
        <v>U1588A-41-CC</v>
      </c>
      <c r="D1401" s="31">
        <v>311.19</v>
      </c>
      <c r="E1401" s="29">
        <v>10</v>
      </c>
      <c r="F1401" s="29">
        <v>17</v>
      </c>
      <c r="G1401" s="24">
        <v>311.29000000000002</v>
      </c>
      <c r="H1401" s="24">
        <v>311.36</v>
      </c>
      <c r="I1401" s="24">
        <v>311.29000000000002</v>
      </c>
      <c r="J1401" s="24">
        <v>311.36</v>
      </c>
      <c r="K1401" s="18">
        <v>0</v>
      </c>
      <c r="L1401" s="18">
        <v>0</v>
      </c>
      <c r="T1401" t="str">
        <v>U1588A-41</v>
      </c>
      <c r="U1401" s="24">
        <v>0.7142857142857143</v>
      </c>
      <c r="V1401" s="24">
        <v>0.7142857142857143</v>
      </c>
      <c r="W1401" s="29">
        <v>304.5</v>
      </c>
      <c r="X1401" s="24">
        <v>6.7900000000000205</v>
      </c>
      <c r="Y1401" s="24">
        <v>6.8600000000000136</v>
      </c>
      <c r="Z1401" s="24">
        <v>309.35000000000002</v>
      </c>
      <c r="AA1401" s="24">
        <v>309.40000000000003</v>
      </c>
      <c r="AB1401" s="24">
        <v>309.35000000000002</v>
      </c>
      <c r="AC1401" s="24">
        <v>309.40000000000003</v>
      </c>
      <c r="AF1401" s="24">
        <v>13.202</v>
      </c>
      <c r="AG1401" s="24">
        <v>322.55200000000002</v>
      </c>
      <c r="AH1401" s="24">
        <v>322.60200000000003</v>
      </c>
      <c r="AI1401" s="24">
        <v>322.55200000000002</v>
      </c>
      <c r="AJ1401" s="24">
        <v>322.60200000000003</v>
      </c>
      <c r="AK1401" s="38">
        <v>0</v>
      </c>
      <c r="AL1401" s="38">
        <v>0</v>
      </c>
    </row>
    <row r="1402" spans="1:38" x14ac:dyDescent="0.15">
      <c r="A1402" t="str">
        <v>U1588D-59-1</v>
      </c>
      <c r="B1402">
        <v>323</v>
      </c>
      <c r="C1402" t="str">
        <v>U1588A-41-CC</v>
      </c>
      <c r="D1402" s="31">
        <v>311.19</v>
      </c>
      <c r="E1402" s="29">
        <v>10</v>
      </c>
      <c r="F1402" s="29">
        <v>17</v>
      </c>
      <c r="G1402" s="24">
        <v>311.29000000000002</v>
      </c>
      <c r="H1402" s="24">
        <v>311.36</v>
      </c>
      <c r="I1402" s="24">
        <v>311.29000000000002</v>
      </c>
      <c r="J1402" s="24">
        <v>311.36</v>
      </c>
      <c r="K1402" s="18">
        <v>0</v>
      </c>
      <c r="L1402" s="18">
        <v>0</v>
      </c>
      <c r="T1402" t="str">
        <v>U1588A-41</v>
      </c>
      <c r="U1402" s="24">
        <v>0.7142857142857143</v>
      </c>
      <c r="V1402" s="24">
        <v>0.7142857142857143</v>
      </c>
      <c r="W1402" s="29">
        <v>304.5</v>
      </c>
      <c r="X1402" s="24">
        <v>6.7900000000000205</v>
      </c>
      <c r="Y1402" s="24">
        <v>6.8600000000000136</v>
      </c>
      <c r="Z1402" s="24">
        <v>309.35000000000002</v>
      </c>
      <c r="AA1402" s="24">
        <v>309.40000000000003</v>
      </c>
      <c r="AB1402" s="24">
        <v>309.35000000000002</v>
      </c>
      <c r="AC1402" s="24">
        <v>309.40000000000003</v>
      </c>
      <c r="AF1402" s="24">
        <v>13.202</v>
      </c>
      <c r="AG1402" s="24">
        <v>322.55200000000002</v>
      </c>
      <c r="AH1402" s="24">
        <v>322.60200000000003</v>
      </c>
      <c r="AI1402" s="24">
        <v>322.55200000000002</v>
      </c>
      <c r="AJ1402" s="24">
        <v>322.60200000000003</v>
      </c>
      <c r="AK1402" s="38">
        <v>0</v>
      </c>
      <c r="AL1402" s="38">
        <v>0</v>
      </c>
    </row>
    <row r="1403" spans="1:38" x14ac:dyDescent="0.15">
      <c r="A1403" t="str">
        <v>U1588D-59-2</v>
      </c>
      <c r="B1403">
        <v>324.5</v>
      </c>
      <c r="C1403" t="str">
        <v>U1588A-41-CC</v>
      </c>
      <c r="D1403" s="31">
        <v>311.19</v>
      </c>
      <c r="E1403" s="29">
        <v>10</v>
      </c>
      <c r="F1403" s="29">
        <v>17</v>
      </c>
      <c r="G1403" s="24">
        <v>311.29000000000002</v>
      </c>
      <c r="H1403" s="24">
        <v>311.36</v>
      </c>
      <c r="I1403" s="24">
        <v>311.29000000000002</v>
      </c>
      <c r="J1403" s="24">
        <v>311.36</v>
      </c>
      <c r="K1403" s="18">
        <v>0</v>
      </c>
      <c r="L1403" s="18">
        <v>0</v>
      </c>
      <c r="T1403" t="str">
        <v>U1588A-41</v>
      </c>
      <c r="U1403" s="24">
        <v>0.7142857142857143</v>
      </c>
      <c r="V1403" s="24">
        <v>0.7142857142857143</v>
      </c>
      <c r="W1403" s="29">
        <v>304.5</v>
      </c>
      <c r="X1403" s="24">
        <v>6.7900000000000205</v>
      </c>
      <c r="Y1403" s="24">
        <v>6.8600000000000136</v>
      </c>
      <c r="Z1403" s="24">
        <v>309.35000000000002</v>
      </c>
      <c r="AA1403" s="24">
        <v>309.40000000000003</v>
      </c>
      <c r="AB1403" s="24">
        <v>309.35000000000002</v>
      </c>
      <c r="AC1403" s="24">
        <v>309.40000000000003</v>
      </c>
      <c r="AF1403" s="24">
        <v>13.202</v>
      </c>
      <c r="AG1403" s="24">
        <v>322.55200000000002</v>
      </c>
      <c r="AH1403" s="24">
        <v>322.60200000000003</v>
      </c>
      <c r="AI1403" s="24">
        <v>322.55200000000002</v>
      </c>
      <c r="AJ1403" s="24">
        <v>322.60200000000003</v>
      </c>
      <c r="AK1403" s="38">
        <v>0</v>
      </c>
      <c r="AL1403" s="38">
        <v>0</v>
      </c>
    </row>
    <row r="1404" spans="1:38" x14ac:dyDescent="0.15">
      <c r="A1404" t="str">
        <v>U1588D-59-3</v>
      </c>
      <c r="B1404">
        <v>326</v>
      </c>
      <c r="C1404" t="str">
        <v>U1588A-42-2</v>
      </c>
      <c r="D1404" s="31">
        <v>310.89</v>
      </c>
      <c r="E1404" s="29">
        <v>61</v>
      </c>
      <c r="F1404" s="29">
        <v>63</v>
      </c>
      <c r="G1404" s="24">
        <v>311.5</v>
      </c>
      <c r="H1404" s="24">
        <v>311.52</v>
      </c>
      <c r="I1404" s="24">
        <v>311.5</v>
      </c>
      <c r="J1404" s="24">
        <v>311.52</v>
      </c>
      <c r="K1404" s="18">
        <v>0</v>
      </c>
      <c r="L1404" s="18">
        <v>0</v>
      </c>
      <c r="T1404" t="str">
        <v>U1588A-42</v>
      </c>
      <c r="U1404" s="24">
        <v>0.95427435387673953</v>
      </c>
      <c r="V1404" s="24">
        <v>0.95238095238095233</v>
      </c>
      <c r="W1404" s="29">
        <v>309.39999999999998</v>
      </c>
      <c r="X1404" s="24">
        <v>2.1000000000000227</v>
      </c>
      <c r="Y1404" s="24">
        <v>2.1200000000000045</v>
      </c>
      <c r="Z1404" s="24">
        <v>311.40397614314116</v>
      </c>
      <c r="AA1404" s="24">
        <v>311.42306163021868</v>
      </c>
      <c r="AB1404" s="24">
        <v>311.39999999999998</v>
      </c>
      <c r="AC1404" s="24">
        <v>311.4190476190476</v>
      </c>
      <c r="AF1404" s="24">
        <v>12.9</v>
      </c>
      <c r="AG1404" s="24">
        <v>324.30397614314114</v>
      </c>
      <c r="AH1404" s="24">
        <v>324.32306163021866</v>
      </c>
      <c r="AI1404" s="24">
        <v>324.29999999999995</v>
      </c>
      <c r="AJ1404" s="24">
        <v>324.31904761904758</v>
      </c>
      <c r="AK1404" s="38">
        <v>0.39761431411875492</v>
      </c>
      <c r="AL1404" s="38">
        <v>0.4014011171079801</v>
      </c>
    </row>
    <row r="1405" spans="1:38" x14ac:dyDescent="0.15">
      <c r="A1405" t="str">
        <v>U1588D-59-4</v>
      </c>
      <c r="B1405">
        <v>327.49</v>
      </c>
      <c r="C1405" t="str">
        <v>U1588A-42-2</v>
      </c>
      <c r="D1405" s="31">
        <v>310.89</v>
      </c>
      <c r="E1405" s="29">
        <v>76</v>
      </c>
      <c r="F1405" s="29">
        <v>76</v>
      </c>
      <c r="G1405" s="24">
        <v>311.64999999999998</v>
      </c>
      <c r="H1405" s="24">
        <v>311.64999999999998</v>
      </c>
      <c r="I1405" s="24">
        <v>311.64999999999998</v>
      </c>
      <c r="J1405" s="24">
        <v>311.64999999999998</v>
      </c>
      <c r="K1405" s="18">
        <v>0</v>
      </c>
      <c r="L1405" s="18">
        <v>0</v>
      </c>
      <c r="T1405" t="str">
        <v>U1588A-42</v>
      </c>
      <c r="U1405" s="24">
        <v>0.95427435387673953</v>
      </c>
      <c r="V1405" s="24">
        <v>0.95238095238095233</v>
      </c>
      <c r="W1405" s="29">
        <v>309.39999999999998</v>
      </c>
      <c r="X1405" s="24">
        <v>2.25</v>
      </c>
      <c r="Y1405" s="24">
        <v>2.25</v>
      </c>
      <c r="Z1405" s="24">
        <v>311.54711729622267</v>
      </c>
      <c r="AA1405" s="24">
        <v>311.54711729622267</v>
      </c>
      <c r="AB1405" s="24">
        <v>311.54285714285714</v>
      </c>
      <c r="AC1405" s="24">
        <v>311.54285714285714</v>
      </c>
      <c r="AF1405" s="24">
        <v>12.9</v>
      </c>
      <c r="AG1405" s="24">
        <v>324.44711729622264</v>
      </c>
      <c r="AH1405" s="24">
        <v>324.44711729622264</v>
      </c>
      <c r="AI1405" s="24">
        <v>324.44285714285712</v>
      </c>
      <c r="AJ1405" s="24">
        <v>324.44285714285712</v>
      </c>
      <c r="AK1405" s="38">
        <v>0.42601533655215462</v>
      </c>
      <c r="AL1405" s="38">
        <v>0.42601533655215462</v>
      </c>
    </row>
    <row r="1406" spans="1:38" x14ac:dyDescent="0.15">
      <c r="A1406" t="str">
        <v>U1588D-59-5</v>
      </c>
      <c r="B1406">
        <v>329</v>
      </c>
      <c r="C1406" t="str">
        <v>U1588A-42-3</v>
      </c>
      <c r="D1406" s="31">
        <v>312.38</v>
      </c>
      <c r="E1406" s="29">
        <v>41</v>
      </c>
      <c r="F1406" s="29">
        <v>43</v>
      </c>
      <c r="G1406" s="24">
        <v>312.79000000000002</v>
      </c>
      <c r="H1406" s="24">
        <v>312.81</v>
      </c>
      <c r="I1406" s="24">
        <v>312.79000000000002</v>
      </c>
      <c r="J1406" s="24">
        <v>312.81</v>
      </c>
      <c r="K1406" s="18">
        <v>0</v>
      </c>
      <c r="L1406" s="18">
        <v>0</v>
      </c>
      <c r="T1406" t="str">
        <v>U1588A-42</v>
      </c>
      <c r="U1406" s="24">
        <v>0.95427435387673953</v>
      </c>
      <c r="V1406" s="24">
        <v>0.95238095238095233</v>
      </c>
      <c r="W1406" s="29">
        <v>309.39999999999998</v>
      </c>
      <c r="X1406" s="24">
        <v>3.3900000000000432</v>
      </c>
      <c r="Y1406" s="24">
        <v>3.410000000000025</v>
      </c>
      <c r="Z1406" s="24">
        <v>312.63499005964218</v>
      </c>
      <c r="AA1406" s="24">
        <v>312.6540755467197</v>
      </c>
      <c r="AB1406" s="24">
        <v>312.62857142857143</v>
      </c>
      <c r="AC1406" s="24">
        <v>312.64761904761906</v>
      </c>
      <c r="AF1406" s="24">
        <v>12.9</v>
      </c>
      <c r="AG1406" s="24">
        <v>325.53499005964215</v>
      </c>
      <c r="AH1406" s="24">
        <v>325.55407554671967</v>
      </c>
      <c r="AI1406" s="24">
        <v>325.52857142857141</v>
      </c>
      <c r="AJ1406" s="24">
        <v>325.54761904761904</v>
      </c>
      <c r="AK1406" s="38">
        <v>0.64186310707441407</v>
      </c>
      <c r="AL1406" s="38">
        <v>0.64564991006363925</v>
      </c>
    </row>
    <row r="1407" spans="1:38" x14ac:dyDescent="0.15">
      <c r="A1407" t="str">
        <v>U1588D-59-CC</v>
      </c>
      <c r="B1407">
        <v>329.82</v>
      </c>
      <c r="C1407" t="str">
        <v>U1588A-42-3</v>
      </c>
      <c r="D1407" s="31">
        <v>312.38</v>
      </c>
      <c r="E1407" s="29">
        <v>73</v>
      </c>
      <c r="F1407" s="29">
        <v>73</v>
      </c>
      <c r="G1407" s="24">
        <v>313.11</v>
      </c>
      <c r="H1407" s="24">
        <v>313.11</v>
      </c>
      <c r="I1407" s="24">
        <v>313.11</v>
      </c>
      <c r="J1407" s="24">
        <v>313.11</v>
      </c>
      <c r="K1407" s="18">
        <v>0</v>
      </c>
      <c r="L1407" s="18">
        <v>0</v>
      </c>
      <c r="T1407" t="str">
        <v>U1588A-42</v>
      </c>
      <c r="U1407" s="24">
        <v>0.95427435387673953</v>
      </c>
      <c r="V1407" s="24">
        <v>0.95238095238095233</v>
      </c>
      <c r="W1407" s="29">
        <v>309.39999999999998</v>
      </c>
      <c r="X1407" s="24">
        <v>3.7100000000000364</v>
      </c>
      <c r="Y1407" s="24">
        <v>3.7100000000000364</v>
      </c>
      <c r="Z1407" s="24">
        <v>312.9403578528827</v>
      </c>
      <c r="AA1407" s="24">
        <v>312.9403578528827</v>
      </c>
      <c r="AB1407" s="24">
        <v>312.93333333333334</v>
      </c>
      <c r="AC1407" s="24">
        <v>312.93333333333334</v>
      </c>
      <c r="AF1407" s="24">
        <v>12.9</v>
      </c>
      <c r="AG1407" s="24">
        <v>325.84035785288268</v>
      </c>
      <c r="AH1407" s="24">
        <v>325.84035785288268</v>
      </c>
      <c r="AI1407" s="24">
        <v>325.83333333333331</v>
      </c>
      <c r="AJ1407" s="24">
        <v>325.83333333333331</v>
      </c>
      <c r="AK1407" s="38">
        <v>0.702451954936123</v>
      </c>
      <c r="AL1407" s="38">
        <v>0.702451954936123</v>
      </c>
    </row>
    <row r="1408" spans="1:38" x14ac:dyDescent="0.15">
      <c r="A1408" t="str">
        <v>U1588D-60-1</v>
      </c>
      <c r="B1408">
        <v>327.9</v>
      </c>
      <c r="C1408" t="str">
        <v>U1588A-42-3</v>
      </c>
      <c r="D1408" s="31">
        <v>312.38</v>
      </c>
      <c r="E1408" s="29">
        <v>117</v>
      </c>
      <c r="F1408" s="29">
        <v>127</v>
      </c>
      <c r="G1408" s="24">
        <v>313.55</v>
      </c>
      <c r="H1408" s="24">
        <v>313.64999999999998</v>
      </c>
      <c r="I1408" s="24">
        <v>313.55</v>
      </c>
      <c r="J1408" s="24">
        <v>313.60000000000002</v>
      </c>
      <c r="K1408" s="18">
        <v>0</v>
      </c>
      <c r="L1408" s="18">
        <v>-4.9999999999954525E-2</v>
      </c>
      <c r="T1408" t="str">
        <v>U1588A-42</v>
      </c>
      <c r="U1408" s="24">
        <v>0.95427435387673953</v>
      </c>
      <c r="V1408" s="24">
        <v>0.95238095238095233</v>
      </c>
      <c r="W1408" s="29">
        <v>309.39999999999998</v>
      </c>
      <c r="X1408" s="24">
        <v>4.1500000000000341</v>
      </c>
      <c r="Y1408" s="24">
        <v>4.2000000000000455</v>
      </c>
      <c r="Z1408" s="24">
        <v>313.3602385685885</v>
      </c>
      <c r="AA1408" s="24">
        <v>313.40795228628235</v>
      </c>
      <c r="AB1408" s="24">
        <v>313.35238095238094</v>
      </c>
      <c r="AC1408" s="24">
        <v>313.40000000000003</v>
      </c>
      <c r="AF1408" s="24">
        <v>12.9</v>
      </c>
      <c r="AG1408" s="24">
        <v>326.26023856858848</v>
      </c>
      <c r="AH1408" s="24">
        <v>326.30795228628233</v>
      </c>
      <c r="AI1408" s="24">
        <v>326.25238095238092</v>
      </c>
      <c r="AJ1408" s="24">
        <v>326.3</v>
      </c>
      <c r="AK1408" s="38">
        <v>0.78576162075592038</v>
      </c>
      <c r="AL1408" s="38">
        <v>0.7952286282318255</v>
      </c>
    </row>
    <row r="1409" spans="1:38" x14ac:dyDescent="0.15">
      <c r="A1409" t="str">
        <v>U1588D-60-2</v>
      </c>
      <c r="B1409">
        <v>329.39</v>
      </c>
      <c r="C1409" t="str">
        <v>U1588A-42-3</v>
      </c>
      <c r="D1409" s="31">
        <v>312.38</v>
      </c>
      <c r="E1409" s="29">
        <v>117</v>
      </c>
      <c r="F1409" s="29">
        <v>127</v>
      </c>
      <c r="G1409" s="24">
        <v>313.55</v>
      </c>
      <c r="H1409" s="24">
        <v>313.64999999999998</v>
      </c>
      <c r="I1409" s="24">
        <v>313.55</v>
      </c>
      <c r="J1409" s="24">
        <v>313.60000000000002</v>
      </c>
      <c r="K1409" s="18">
        <v>0</v>
      </c>
      <c r="L1409" s="18">
        <v>-4.9999999999954525E-2</v>
      </c>
      <c r="T1409" t="str">
        <v>U1588A-42</v>
      </c>
      <c r="U1409" s="24">
        <v>0.95427435387673953</v>
      </c>
      <c r="V1409" s="24">
        <v>0.95238095238095233</v>
      </c>
      <c r="W1409" s="29">
        <v>309.39999999999998</v>
      </c>
      <c r="X1409" s="24">
        <v>4.1500000000000341</v>
      </c>
      <c r="Y1409" s="24">
        <v>4.2000000000000455</v>
      </c>
      <c r="Z1409" s="24">
        <v>313.3602385685885</v>
      </c>
      <c r="AA1409" s="24">
        <v>313.40795228628235</v>
      </c>
      <c r="AB1409" s="24">
        <v>313.35238095238094</v>
      </c>
      <c r="AC1409" s="24">
        <v>313.40000000000003</v>
      </c>
      <c r="AF1409" s="24">
        <v>12.9</v>
      </c>
      <c r="AG1409" s="24">
        <v>326.26023856858848</v>
      </c>
      <c r="AH1409" s="24">
        <v>326.30795228628233</v>
      </c>
      <c r="AI1409" s="24">
        <v>326.25238095238092</v>
      </c>
      <c r="AJ1409" s="24">
        <v>326.3</v>
      </c>
      <c r="AK1409" s="38">
        <v>0.78576162075592038</v>
      </c>
      <c r="AL1409" s="38">
        <v>0.7952286282318255</v>
      </c>
    </row>
    <row r="1410" spans="1:38" x14ac:dyDescent="0.15">
      <c r="A1410" t="str">
        <v>U1588D-60-3</v>
      </c>
      <c r="B1410">
        <v>330.89</v>
      </c>
      <c r="C1410" t="str">
        <v>U1588A-42-3</v>
      </c>
      <c r="D1410" s="31">
        <v>312.38</v>
      </c>
      <c r="E1410" s="29">
        <v>117</v>
      </c>
      <c r="F1410" s="29">
        <v>127</v>
      </c>
      <c r="G1410" s="24">
        <v>313.55</v>
      </c>
      <c r="H1410" s="24">
        <v>313.64999999999998</v>
      </c>
      <c r="I1410" s="24">
        <v>313.55</v>
      </c>
      <c r="J1410" s="24">
        <v>313.60000000000002</v>
      </c>
      <c r="K1410" s="18">
        <v>0</v>
      </c>
      <c r="L1410" s="18">
        <v>-4.9999999999954525E-2</v>
      </c>
      <c r="T1410" t="str">
        <v>U1588A-42</v>
      </c>
      <c r="U1410" s="24">
        <v>0.95427435387673953</v>
      </c>
      <c r="V1410" s="24">
        <v>0.95238095238095233</v>
      </c>
      <c r="W1410" s="29">
        <v>309.39999999999998</v>
      </c>
      <c r="X1410" s="24">
        <v>4.1500000000000341</v>
      </c>
      <c r="Y1410" s="24">
        <v>4.2000000000000455</v>
      </c>
      <c r="Z1410" s="24">
        <v>313.3602385685885</v>
      </c>
      <c r="AA1410" s="24">
        <v>313.40795228628235</v>
      </c>
      <c r="AB1410" s="24">
        <v>313.35238095238094</v>
      </c>
      <c r="AC1410" s="24">
        <v>313.40000000000003</v>
      </c>
      <c r="AF1410" s="24">
        <v>12.9</v>
      </c>
      <c r="AG1410" s="24">
        <v>326.26023856858848</v>
      </c>
      <c r="AH1410" s="24">
        <v>326.30795228628233</v>
      </c>
      <c r="AI1410" s="24">
        <v>326.25238095238092</v>
      </c>
      <c r="AJ1410" s="24">
        <v>326.3</v>
      </c>
      <c r="AK1410" s="38">
        <v>0.78576162075592038</v>
      </c>
      <c r="AL1410" s="38">
        <v>0.7952286282318255</v>
      </c>
    </row>
    <row r="1411" spans="1:38" x14ac:dyDescent="0.15">
      <c r="A1411" t="str">
        <v>U1588D-60-4</v>
      </c>
      <c r="B1411">
        <v>332.39</v>
      </c>
      <c r="C1411" t="str">
        <v>U1588A-42-3</v>
      </c>
      <c r="D1411" s="31">
        <v>312.38</v>
      </c>
      <c r="E1411" s="29">
        <v>117</v>
      </c>
      <c r="F1411" s="29">
        <v>127</v>
      </c>
      <c r="G1411" s="24">
        <v>313.55</v>
      </c>
      <c r="H1411" s="24">
        <v>313.64999999999998</v>
      </c>
      <c r="I1411" s="24">
        <v>313.55</v>
      </c>
      <c r="J1411" s="24">
        <v>313.60000000000002</v>
      </c>
      <c r="K1411" s="18">
        <v>0</v>
      </c>
      <c r="L1411" s="18">
        <v>-4.9999999999954525E-2</v>
      </c>
      <c r="T1411" t="str">
        <v>U1588A-42</v>
      </c>
      <c r="U1411" s="24">
        <v>0.95427435387673953</v>
      </c>
      <c r="V1411" s="24">
        <v>0.95238095238095233</v>
      </c>
      <c r="W1411" s="29">
        <v>309.39999999999998</v>
      </c>
      <c r="X1411" s="24">
        <v>4.1500000000000341</v>
      </c>
      <c r="Y1411" s="24">
        <v>4.2000000000000455</v>
      </c>
      <c r="Z1411" s="24">
        <v>313.3602385685885</v>
      </c>
      <c r="AA1411" s="24">
        <v>313.40795228628235</v>
      </c>
      <c r="AB1411" s="24">
        <v>313.35238095238094</v>
      </c>
      <c r="AC1411" s="24">
        <v>313.40000000000003</v>
      </c>
      <c r="AF1411" s="24">
        <v>12.9</v>
      </c>
      <c r="AG1411" s="24">
        <v>326.26023856858848</v>
      </c>
      <c r="AH1411" s="24">
        <v>326.30795228628233</v>
      </c>
      <c r="AI1411" s="24">
        <v>326.25238095238092</v>
      </c>
      <c r="AJ1411" s="24">
        <v>326.3</v>
      </c>
      <c r="AK1411" s="38">
        <v>0.78576162075592038</v>
      </c>
      <c r="AL1411" s="38">
        <v>0.7952286282318255</v>
      </c>
    </row>
    <row r="1412" spans="1:38" x14ac:dyDescent="0.15">
      <c r="A1412" t="str">
        <v>U1588D-60-CC</v>
      </c>
      <c r="B1412">
        <v>333.62</v>
      </c>
      <c r="C1412" t="str">
        <v>U1588A-42-3</v>
      </c>
      <c r="D1412" s="31">
        <v>312.38</v>
      </c>
      <c r="E1412" s="29">
        <v>117</v>
      </c>
      <c r="F1412" s="29">
        <v>127</v>
      </c>
      <c r="G1412" s="24">
        <v>313.55</v>
      </c>
      <c r="H1412" s="24">
        <v>313.64999999999998</v>
      </c>
      <c r="I1412" s="24">
        <v>313.55</v>
      </c>
      <c r="J1412" s="24">
        <v>313.60000000000002</v>
      </c>
      <c r="K1412" s="18">
        <v>0</v>
      </c>
      <c r="L1412" s="18">
        <v>-4.9999999999954525E-2</v>
      </c>
      <c r="T1412" t="str">
        <v>U1588A-42</v>
      </c>
      <c r="U1412" s="24">
        <v>0.95427435387673953</v>
      </c>
      <c r="V1412" s="24">
        <v>0.95238095238095233</v>
      </c>
      <c r="W1412" s="29">
        <v>309.39999999999998</v>
      </c>
      <c r="X1412" s="24">
        <v>4.1500000000000341</v>
      </c>
      <c r="Y1412" s="24">
        <v>4.2000000000000455</v>
      </c>
      <c r="Z1412" s="24">
        <v>313.3602385685885</v>
      </c>
      <c r="AA1412" s="24">
        <v>313.40795228628235</v>
      </c>
      <c r="AB1412" s="24">
        <v>313.35238095238094</v>
      </c>
      <c r="AC1412" s="24">
        <v>313.40000000000003</v>
      </c>
      <c r="AF1412" s="24">
        <v>12.9</v>
      </c>
      <c r="AG1412" s="24">
        <v>326.26023856858848</v>
      </c>
      <c r="AH1412" s="24">
        <v>326.30795228628233</v>
      </c>
      <c r="AI1412" s="24">
        <v>326.25238095238092</v>
      </c>
      <c r="AJ1412" s="24">
        <v>326.3</v>
      </c>
      <c r="AK1412" s="38">
        <v>0.78576162075592038</v>
      </c>
      <c r="AL1412" s="38">
        <v>0.7952286282318255</v>
      </c>
    </row>
    <row r="1413" spans="1:38" x14ac:dyDescent="0.15">
      <c r="A1413" t="str">
        <v>U1588D-61-1</v>
      </c>
      <c r="B1413">
        <v>332.7</v>
      </c>
      <c r="C1413" t="str">
        <v>U1588A-42-3</v>
      </c>
      <c r="D1413" s="31">
        <v>312.38</v>
      </c>
      <c r="E1413" s="29">
        <v>117</v>
      </c>
      <c r="F1413" s="29">
        <v>127</v>
      </c>
      <c r="G1413" s="24">
        <v>313.55</v>
      </c>
      <c r="H1413" s="24">
        <v>313.64999999999998</v>
      </c>
      <c r="I1413" s="24">
        <v>313.55</v>
      </c>
      <c r="J1413" s="24">
        <v>313.60000000000002</v>
      </c>
      <c r="K1413" s="18">
        <v>0</v>
      </c>
      <c r="L1413" s="18">
        <v>-4.9999999999954525E-2</v>
      </c>
      <c r="T1413" t="str">
        <v>U1588A-42</v>
      </c>
      <c r="U1413" s="24">
        <v>0.95427435387673953</v>
      </c>
      <c r="V1413" s="24">
        <v>0.95238095238095233</v>
      </c>
      <c r="W1413" s="29">
        <v>309.39999999999998</v>
      </c>
      <c r="X1413" s="24">
        <v>4.1500000000000341</v>
      </c>
      <c r="Y1413" s="24">
        <v>4.2000000000000455</v>
      </c>
      <c r="Z1413" s="24">
        <v>313.3602385685885</v>
      </c>
      <c r="AA1413" s="24">
        <v>313.40795228628235</v>
      </c>
      <c r="AB1413" s="24">
        <v>313.35238095238094</v>
      </c>
      <c r="AC1413" s="24">
        <v>313.40000000000003</v>
      </c>
      <c r="AF1413" s="24">
        <v>12.9</v>
      </c>
      <c r="AG1413" s="24">
        <v>326.26023856858848</v>
      </c>
      <c r="AH1413" s="24">
        <v>326.30795228628233</v>
      </c>
      <c r="AI1413" s="24">
        <v>326.25238095238092</v>
      </c>
      <c r="AJ1413" s="24">
        <v>326.3</v>
      </c>
      <c r="AK1413" s="38">
        <v>0.78576162075592038</v>
      </c>
      <c r="AL1413" s="38">
        <v>0.7952286282318255</v>
      </c>
    </row>
    <row r="1414" spans="1:38" x14ac:dyDescent="0.15">
      <c r="A1414" t="str">
        <v>U1588D-61-2</v>
      </c>
      <c r="B1414">
        <v>334.19</v>
      </c>
      <c r="C1414" t="str">
        <v>U1588A-42-3</v>
      </c>
      <c r="D1414" s="31">
        <v>312.38</v>
      </c>
      <c r="E1414" s="29">
        <v>117</v>
      </c>
      <c r="F1414" s="29">
        <v>127</v>
      </c>
      <c r="G1414" s="24">
        <v>313.55</v>
      </c>
      <c r="H1414" s="24">
        <v>313.64999999999998</v>
      </c>
      <c r="I1414" s="24">
        <v>313.55</v>
      </c>
      <c r="J1414" s="24">
        <v>313.60000000000002</v>
      </c>
      <c r="K1414" s="18">
        <v>0</v>
      </c>
      <c r="L1414" s="18">
        <v>-4.9999999999954525E-2</v>
      </c>
      <c r="T1414" t="str">
        <v>U1588A-42</v>
      </c>
      <c r="U1414" s="24">
        <v>0.95427435387673953</v>
      </c>
      <c r="V1414" s="24">
        <v>0.95238095238095233</v>
      </c>
      <c r="W1414" s="29">
        <v>309.39999999999998</v>
      </c>
      <c r="X1414" s="24">
        <v>4.1500000000000341</v>
      </c>
      <c r="Y1414" s="24">
        <v>4.2000000000000455</v>
      </c>
      <c r="Z1414" s="24">
        <v>313.3602385685885</v>
      </c>
      <c r="AA1414" s="24">
        <v>313.40795228628235</v>
      </c>
      <c r="AB1414" s="24">
        <v>313.35238095238094</v>
      </c>
      <c r="AC1414" s="24">
        <v>313.40000000000003</v>
      </c>
      <c r="AF1414" s="24">
        <v>12.9</v>
      </c>
      <c r="AG1414" s="24">
        <v>326.26023856858848</v>
      </c>
      <c r="AH1414" s="24">
        <v>326.30795228628233</v>
      </c>
      <c r="AI1414" s="24">
        <v>326.25238095238092</v>
      </c>
      <c r="AJ1414" s="24">
        <v>326.3</v>
      </c>
      <c r="AK1414" s="38">
        <v>0.78576162075592038</v>
      </c>
      <c r="AL1414" s="38">
        <v>0.7952286282318255</v>
      </c>
    </row>
    <row r="1415" spans="1:38" x14ac:dyDescent="0.15">
      <c r="A1415" t="str">
        <v>U1588D-61-3</v>
      </c>
      <c r="B1415">
        <v>335.69</v>
      </c>
      <c r="C1415" t="str">
        <v>U1588A-42-3</v>
      </c>
      <c r="D1415" s="31">
        <v>312.38</v>
      </c>
      <c r="E1415" s="29">
        <v>117</v>
      </c>
      <c r="F1415" s="29">
        <v>127</v>
      </c>
      <c r="G1415" s="24">
        <v>313.55</v>
      </c>
      <c r="H1415" s="24">
        <v>313.64999999999998</v>
      </c>
      <c r="I1415" s="24">
        <v>313.55</v>
      </c>
      <c r="J1415" s="24">
        <v>313.64999999999998</v>
      </c>
      <c r="K1415" s="18">
        <v>0</v>
      </c>
      <c r="L1415" s="18">
        <v>0</v>
      </c>
      <c r="T1415" t="str">
        <v>U1588A-42</v>
      </c>
      <c r="U1415" s="24">
        <v>0.95427435387673953</v>
      </c>
      <c r="V1415" s="24">
        <v>0.95238095238095233</v>
      </c>
      <c r="W1415" s="29">
        <v>309.39999999999998</v>
      </c>
      <c r="X1415" s="24">
        <v>4.1500000000000341</v>
      </c>
      <c r="Y1415" s="24">
        <v>4.25</v>
      </c>
      <c r="Z1415" s="24">
        <v>313.3602385685885</v>
      </c>
      <c r="AA1415" s="24">
        <v>313.45566600397615</v>
      </c>
      <c r="AB1415" s="24">
        <v>313.35238095238094</v>
      </c>
      <c r="AC1415" s="24">
        <v>313.44761904761901</v>
      </c>
      <c r="AF1415" s="24">
        <v>12.9</v>
      </c>
      <c r="AG1415" s="24">
        <v>326.26023856858848</v>
      </c>
      <c r="AH1415" s="24">
        <v>326.35566600397613</v>
      </c>
      <c r="AI1415" s="24">
        <v>326.25238095238092</v>
      </c>
      <c r="AJ1415" s="24">
        <v>326.34761904761899</v>
      </c>
      <c r="AK1415" s="38">
        <v>0.78576162075592038</v>
      </c>
      <c r="AL1415" s="38">
        <v>0.80469563571341496</v>
      </c>
    </row>
    <row r="1416" spans="1:38" x14ac:dyDescent="0.15">
      <c r="A1416" t="str">
        <v>U1588D-61-4</v>
      </c>
      <c r="B1416">
        <v>337.19</v>
      </c>
      <c r="C1416" t="str">
        <v>U1588A-42-3</v>
      </c>
      <c r="D1416" s="31">
        <v>312.38</v>
      </c>
      <c r="E1416" s="29">
        <v>117</v>
      </c>
      <c r="F1416" s="29">
        <v>127</v>
      </c>
      <c r="G1416" s="24">
        <v>313.55</v>
      </c>
      <c r="H1416" s="24">
        <v>313.64999999999998</v>
      </c>
      <c r="I1416" s="24">
        <v>313.55</v>
      </c>
      <c r="J1416" s="24">
        <v>313.60000000000002</v>
      </c>
      <c r="K1416" s="18">
        <v>0</v>
      </c>
      <c r="L1416" s="18">
        <v>-4.9999999999954525E-2</v>
      </c>
      <c r="T1416" t="str">
        <v>U1588A-42</v>
      </c>
      <c r="U1416" s="24">
        <v>0.95427435387673953</v>
      </c>
      <c r="V1416" s="24">
        <v>0.95238095238095233</v>
      </c>
      <c r="W1416" s="29">
        <v>309.39999999999998</v>
      </c>
      <c r="X1416" s="24">
        <v>4.1500000000000341</v>
      </c>
      <c r="Y1416" s="24">
        <v>4.2000000000000455</v>
      </c>
      <c r="Z1416" s="24">
        <v>313.3602385685885</v>
      </c>
      <c r="AA1416" s="24">
        <v>313.40795228628235</v>
      </c>
      <c r="AB1416" s="24">
        <v>313.35238095238094</v>
      </c>
      <c r="AC1416" s="24">
        <v>313.40000000000003</v>
      </c>
      <c r="AF1416" s="24">
        <v>12.9</v>
      </c>
      <c r="AG1416" s="24">
        <v>326.26023856858848</v>
      </c>
      <c r="AH1416" s="24">
        <v>326.30795228628233</v>
      </c>
      <c r="AI1416" s="24">
        <v>326.25238095238092</v>
      </c>
      <c r="AJ1416" s="24">
        <v>326.3</v>
      </c>
      <c r="AK1416" s="38">
        <v>0.78576162075592038</v>
      </c>
      <c r="AL1416" s="38">
        <v>0.7952286282318255</v>
      </c>
    </row>
    <row r="1417" spans="1:38" x14ac:dyDescent="0.15">
      <c r="A1417" t="str">
        <v>U1588D-61-5</v>
      </c>
      <c r="B1417">
        <v>338.69</v>
      </c>
      <c r="C1417" t="str">
        <v>U1588A-42-3</v>
      </c>
      <c r="D1417" s="31">
        <v>312.38</v>
      </c>
      <c r="E1417" s="29">
        <v>117</v>
      </c>
      <c r="F1417" s="29">
        <v>127</v>
      </c>
      <c r="G1417" s="24">
        <v>313.55</v>
      </c>
      <c r="H1417" s="24">
        <v>313.64999999999998</v>
      </c>
      <c r="I1417" s="24">
        <v>313.55</v>
      </c>
      <c r="J1417" s="24">
        <v>313.60000000000002</v>
      </c>
      <c r="K1417" s="18">
        <v>0</v>
      </c>
      <c r="L1417" s="18">
        <v>-4.9999999999954525E-2</v>
      </c>
      <c r="T1417" t="str">
        <v>U1588A-42</v>
      </c>
      <c r="U1417" s="24">
        <v>0.95427435387673953</v>
      </c>
      <c r="V1417" s="24">
        <v>0.95238095238095233</v>
      </c>
      <c r="W1417" s="29">
        <v>309.39999999999998</v>
      </c>
      <c r="X1417" s="24">
        <v>4.1500000000000341</v>
      </c>
      <c r="Y1417" s="24">
        <v>4.2000000000000455</v>
      </c>
      <c r="Z1417" s="24">
        <v>313.3602385685885</v>
      </c>
      <c r="AA1417" s="24">
        <v>313.40795228628235</v>
      </c>
      <c r="AB1417" s="24">
        <v>313.35238095238094</v>
      </c>
      <c r="AC1417" s="24">
        <v>313.40000000000003</v>
      </c>
      <c r="AF1417" s="24">
        <v>12.9</v>
      </c>
      <c r="AG1417" s="24">
        <v>326.26023856858848</v>
      </c>
      <c r="AH1417" s="24">
        <v>326.30795228628233</v>
      </c>
      <c r="AI1417" s="24">
        <v>326.25238095238092</v>
      </c>
      <c r="AJ1417" s="24">
        <v>326.3</v>
      </c>
      <c r="AK1417" s="38">
        <v>0.78576162075592038</v>
      </c>
      <c r="AL1417" s="38">
        <v>0.7952286282318255</v>
      </c>
    </row>
    <row r="1418" spans="1:38" x14ac:dyDescent="0.15">
      <c r="A1418" t="str">
        <v>U1588D-61-CC</v>
      </c>
      <c r="B1418">
        <v>339.95</v>
      </c>
      <c r="C1418" t="str">
        <v>U1588A-42-4</v>
      </c>
      <c r="D1418" s="31">
        <v>313.64999999999998</v>
      </c>
      <c r="E1418" s="29">
        <v>0</v>
      </c>
      <c r="F1418" s="29">
        <v>5</v>
      </c>
      <c r="G1418" s="24">
        <v>313.64999999999998</v>
      </c>
      <c r="H1418" s="24">
        <v>313.7</v>
      </c>
      <c r="I1418" s="24">
        <v>313.64999999999998</v>
      </c>
      <c r="J1418" s="24">
        <v>313.7</v>
      </c>
      <c r="K1418" s="18">
        <v>0</v>
      </c>
      <c r="L1418" s="18">
        <v>0</v>
      </c>
      <c r="T1418" t="str">
        <v>U1588A-42</v>
      </c>
      <c r="U1418" s="24">
        <v>0.95427435387673953</v>
      </c>
      <c r="V1418" s="24">
        <v>0.95238095238095233</v>
      </c>
      <c r="W1418" s="29">
        <v>309.39999999999998</v>
      </c>
      <c r="X1418" s="24">
        <v>4.25</v>
      </c>
      <c r="Y1418" s="24">
        <v>4.3000000000000114</v>
      </c>
      <c r="Z1418" s="24">
        <v>313.45566600397615</v>
      </c>
      <c r="AA1418" s="24">
        <v>313.50337972166994</v>
      </c>
      <c r="AB1418" s="24">
        <v>313.44761904761901</v>
      </c>
      <c r="AC1418" s="24">
        <v>313.49523809523811</v>
      </c>
      <c r="AF1418" s="24">
        <v>12.9</v>
      </c>
      <c r="AG1418" s="24">
        <v>326.35566600397613</v>
      </c>
      <c r="AH1418" s="24">
        <v>326.40337972166992</v>
      </c>
      <c r="AI1418" s="24">
        <v>326.34761904761899</v>
      </c>
      <c r="AJ1418" s="24">
        <v>326.39523809523808</v>
      </c>
      <c r="AK1418" s="38">
        <v>0.80469563571341496</v>
      </c>
      <c r="AL1418" s="38">
        <v>0.81416264318363574</v>
      </c>
    </row>
    <row r="1419" spans="1:38" x14ac:dyDescent="0.15">
      <c r="A1419" t="str">
        <v>U1588D-62-1</v>
      </c>
      <c r="B1419">
        <v>337.6</v>
      </c>
      <c r="C1419" t="str">
        <v>U1588A-42-4</v>
      </c>
      <c r="D1419" s="31">
        <v>313.64999999999998</v>
      </c>
      <c r="E1419" s="29">
        <v>27</v>
      </c>
      <c r="F1419" s="29">
        <v>27</v>
      </c>
      <c r="G1419" s="24">
        <v>313.91999999999996</v>
      </c>
      <c r="H1419" s="24">
        <v>313.91999999999996</v>
      </c>
      <c r="I1419" s="24">
        <v>313.92</v>
      </c>
      <c r="J1419" s="24">
        <v>313.92</v>
      </c>
      <c r="K1419" s="18">
        <v>5.6843418860808015E-14</v>
      </c>
      <c r="L1419" s="18">
        <v>5.6843418860808015E-14</v>
      </c>
      <c r="T1419" t="str">
        <v>U1588A-42</v>
      </c>
      <c r="U1419" s="24">
        <v>0.95427435387673953</v>
      </c>
      <c r="V1419" s="24">
        <v>0.95238095238095233</v>
      </c>
      <c r="W1419" s="29">
        <v>309.39999999999998</v>
      </c>
      <c r="X1419" s="24">
        <v>4.5200000000000387</v>
      </c>
      <c r="Y1419" s="24">
        <v>4.5200000000000387</v>
      </c>
      <c r="Z1419" s="24">
        <v>313.71332007952287</v>
      </c>
      <c r="AA1419" s="24">
        <v>313.71332007952287</v>
      </c>
      <c r="AB1419" s="24">
        <v>313.70476190476194</v>
      </c>
      <c r="AC1419" s="24">
        <v>313.70476190476194</v>
      </c>
      <c r="AF1419" s="24">
        <v>12.9</v>
      </c>
      <c r="AG1419" s="24">
        <v>326.61332007952285</v>
      </c>
      <c r="AH1419" s="24">
        <v>326.61332007952285</v>
      </c>
      <c r="AI1419" s="24">
        <v>326.60476190476192</v>
      </c>
      <c r="AJ1419" s="24">
        <v>326.60476190476192</v>
      </c>
      <c r="AK1419" s="38">
        <v>0.85581747609353442</v>
      </c>
      <c r="AL1419" s="38">
        <v>0.85581747609353442</v>
      </c>
    </row>
    <row r="1420" spans="1:38" x14ac:dyDescent="0.15">
      <c r="A1420" t="str">
        <v>U1588D-62-2</v>
      </c>
      <c r="B1420">
        <v>339.1</v>
      </c>
      <c r="C1420" t="str">
        <v>U1588A-42-CC</v>
      </c>
      <c r="D1420" s="31">
        <v>314.17</v>
      </c>
      <c r="E1420" s="29">
        <v>19</v>
      </c>
      <c r="F1420" s="29">
        <v>26</v>
      </c>
      <c r="G1420" s="24">
        <v>314.36</v>
      </c>
      <c r="H1420" s="24">
        <v>314.43</v>
      </c>
      <c r="I1420" s="24">
        <v>314.36</v>
      </c>
      <c r="J1420" s="24">
        <v>314.43</v>
      </c>
      <c r="K1420" s="18">
        <v>0</v>
      </c>
      <c r="L1420" s="18">
        <v>0</v>
      </c>
      <c r="T1420" t="str">
        <v>U1588A-42</v>
      </c>
      <c r="U1420" s="24">
        <v>0.95427435387673953</v>
      </c>
      <c r="V1420" s="24">
        <v>0.95238095238095233</v>
      </c>
      <c r="W1420" s="29">
        <v>309.39999999999998</v>
      </c>
      <c r="X1420" s="24">
        <v>4.9600000000000364</v>
      </c>
      <c r="Y1420" s="24">
        <v>5.0300000000000296</v>
      </c>
      <c r="Z1420" s="24">
        <v>314.13320079522862</v>
      </c>
      <c r="AA1420" s="24">
        <v>314.2</v>
      </c>
      <c r="AB1420" s="24">
        <v>314.12380952380954</v>
      </c>
      <c r="AC1420" s="24">
        <v>314.1904761904762</v>
      </c>
      <c r="AF1420" s="24">
        <v>12.9</v>
      </c>
      <c r="AG1420" s="24">
        <v>327.03320079522859</v>
      </c>
      <c r="AH1420" s="24">
        <v>327.09999999999997</v>
      </c>
      <c r="AI1420" s="24">
        <v>327.02380952380952</v>
      </c>
      <c r="AJ1420" s="24">
        <v>327.09047619047618</v>
      </c>
      <c r="AK1420" s="38">
        <v>0.93912714190764746</v>
      </c>
      <c r="AL1420" s="38">
        <v>0.9523809523784621</v>
      </c>
    </row>
    <row r="1421" spans="1:38" x14ac:dyDescent="0.15">
      <c r="A1421" t="str">
        <v>U1588D-62-3</v>
      </c>
      <c r="B1421">
        <v>340.59</v>
      </c>
      <c r="C1421" t="str">
        <v>U1588A-42-CC</v>
      </c>
      <c r="D1421" s="31">
        <v>314.17</v>
      </c>
      <c r="E1421" s="29">
        <v>19</v>
      </c>
      <c r="F1421" s="29">
        <v>26</v>
      </c>
      <c r="G1421" s="24">
        <v>314.36</v>
      </c>
      <c r="H1421" s="24">
        <v>314.43</v>
      </c>
      <c r="I1421" s="24">
        <v>314.36</v>
      </c>
      <c r="J1421" s="24">
        <v>314.43</v>
      </c>
      <c r="K1421" s="18">
        <v>0</v>
      </c>
      <c r="L1421" s="18">
        <v>0</v>
      </c>
      <c r="T1421" t="str">
        <v>U1588A-42</v>
      </c>
      <c r="U1421" s="24">
        <v>0.95427435387673953</v>
      </c>
      <c r="V1421" s="24">
        <v>0.95238095238095233</v>
      </c>
      <c r="W1421" s="29">
        <v>309.39999999999998</v>
      </c>
      <c r="X1421" s="24">
        <v>4.9600000000000364</v>
      </c>
      <c r="Y1421" s="24">
        <v>5.0300000000000296</v>
      </c>
      <c r="Z1421" s="24">
        <v>314.13320079522862</v>
      </c>
      <c r="AA1421" s="24">
        <v>314.2</v>
      </c>
      <c r="AB1421" s="24">
        <v>314.12380952380954</v>
      </c>
      <c r="AC1421" s="24">
        <v>314.1904761904762</v>
      </c>
      <c r="AF1421" s="24">
        <v>12.9</v>
      </c>
      <c r="AG1421" s="24">
        <v>327.03320079522859</v>
      </c>
      <c r="AH1421" s="24">
        <v>327.09999999999997</v>
      </c>
      <c r="AI1421" s="24">
        <v>327.02380952380952</v>
      </c>
      <c r="AJ1421" s="24">
        <v>327.09047619047618</v>
      </c>
      <c r="AK1421" s="38">
        <v>0.93912714190764746</v>
      </c>
      <c r="AL1421" s="38">
        <v>0.9523809523784621</v>
      </c>
    </row>
    <row r="1422" spans="1:38" x14ac:dyDescent="0.15">
      <c r="A1422" t="str">
        <v>U1588D-62-4</v>
      </c>
      <c r="B1422">
        <v>342.09</v>
      </c>
      <c r="C1422" t="str">
        <v>U1588A-42-CC</v>
      </c>
      <c r="D1422" s="31">
        <v>314.17</v>
      </c>
      <c r="E1422" s="29">
        <v>19</v>
      </c>
      <c r="F1422" s="29">
        <v>26</v>
      </c>
      <c r="G1422" s="24">
        <v>314.36</v>
      </c>
      <c r="H1422" s="24">
        <v>314.43</v>
      </c>
      <c r="I1422" s="24">
        <v>314.36</v>
      </c>
      <c r="J1422" s="24">
        <v>314.43</v>
      </c>
      <c r="K1422" s="18">
        <v>0</v>
      </c>
      <c r="L1422" s="18">
        <v>0</v>
      </c>
      <c r="T1422" t="str">
        <v>U1588A-42</v>
      </c>
      <c r="U1422" s="24">
        <v>0.95427435387673953</v>
      </c>
      <c r="V1422" s="24">
        <v>0.95238095238095233</v>
      </c>
      <c r="W1422" s="29">
        <v>309.39999999999998</v>
      </c>
      <c r="X1422" s="24">
        <v>4.9600000000000364</v>
      </c>
      <c r="Y1422" s="24">
        <v>5.0300000000000296</v>
      </c>
      <c r="Z1422" s="24">
        <v>314.13320079522862</v>
      </c>
      <c r="AA1422" s="24">
        <v>314.2</v>
      </c>
      <c r="AB1422" s="24">
        <v>314.12380952380954</v>
      </c>
      <c r="AC1422" s="24">
        <v>314.1904761904762</v>
      </c>
      <c r="AF1422" s="24">
        <v>12.9</v>
      </c>
      <c r="AG1422" s="24">
        <v>327.03320079522859</v>
      </c>
      <c r="AH1422" s="24">
        <v>327.09999999999997</v>
      </c>
      <c r="AI1422" s="24">
        <v>327.02380952380952</v>
      </c>
      <c r="AJ1422" s="24">
        <v>327.09047619047618</v>
      </c>
      <c r="AK1422" s="38">
        <v>0.93912714190764746</v>
      </c>
      <c r="AL1422" s="38">
        <v>0.9523809523784621</v>
      </c>
    </row>
    <row r="1423" spans="1:38" x14ac:dyDescent="0.15">
      <c r="A1423" t="str">
        <v>U1588D-62-5</v>
      </c>
      <c r="B1423">
        <v>343.59</v>
      </c>
      <c r="C1423" t="str">
        <v>U1588A-42-CC</v>
      </c>
      <c r="D1423" s="31">
        <v>314.17</v>
      </c>
      <c r="E1423" s="29">
        <v>19</v>
      </c>
      <c r="F1423" s="29">
        <v>26</v>
      </c>
      <c r="G1423" s="24">
        <v>314.36</v>
      </c>
      <c r="H1423" s="24">
        <v>314.43</v>
      </c>
      <c r="I1423" s="24">
        <v>314.36</v>
      </c>
      <c r="J1423" s="24">
        <v>314.43</v>
      </c>
      <c r="K1423" s="18">
        <v>0</v>
      </c>
      <c r="L1423" s="18">
        <v>0</v>
      </c>
      <c r="T1423" t="str">
        <v>U1588A-42</v>
      </c>
      <c r="U1423" s="24">
        <v>0.95427435387673953</v>
      </c>
      <c r="V1423" s="24">
        <v>0.95238095238095233</v>
      </c>
      <c r="W1423" s="29">
        <v>309.39999999999998</v>
      </c>
      <c r="X1423" s="24">
        <v>4.9600000000000364</v>
      </c>
      <c r="Y1423" s="24">
        <v>5.0300000000000296</v>
      </c>
      <c r="Z1423" s="24">
        <v>314.13320079522862</v>
      </c>
      <c r="AA1423" s="24">
        <v>314.2</v>
      </c>
      <c r="AB1423" s="24">
        <v>314.12380952380954</v>
      </c>
      <c r="AC1423" s="24">
        <v>314.1904761904762</v>
      </c>
      <c r="AF1423" s="24">
        <v>12.9</v>
      </c>
      <c r="AG1423" s="24">
        <v>327.03320079522859</v>
      </c>
      <c r="AH1423" s="24">
        <v>327.09999999999997</v>
      </c>
      <c r="AI1423" s="24">
        <v>327.02380952380952</v>
      </c>
      <c r="AJ1423" s="24">
        <v>327.09047619047618</v>
      </c>
      <c r="AK1423" s="38">
        <v>0.93912714190764746</v>
      </c>
      <c r="AL1423" s="38">
        <v>0.9523809523784621</v>
      </c>
    </row>
    <row r="1424" spans="1:38" x14ac:dyDescent="0.15">
      <c r="A1424" t="str">
        <v>U1588D-62-CC</v>
      </c>
      <c r="B1424">
        <v>344.98</v>
      </c>
      <c r="C1424" t="str">
        <v>U1588A-42-CC</v>
      </c>
      <c r="D1424" s="31">
        <v>314.17</v>
      </c>
      <c r="E1424" s="29">
        <v>19</v>
      </c>
      <c r="F1424" s="29">
        <v>26</v>
      </c>
      <c r="G1424" s="24">
        <v>314.36</v>
      </c>
      <c r="H1424" s="24">
        <v>314.43</v>
      </c>
      <c r="I1424" s="24">
        <v>314.36</v>
      </c>
      <c r="J1424" s="24">
        <v>314.43</v>
      </c>
      <c r="K1424" s="18">
        <v>0</v>
      </c>
      <c r="L1424" s="18">
        <v>0</v>
      </c>
      <c r="T1424" t="str">
        <v>U1588A-42</v>
      </c>
      <c r="U1424" s="24">
        <v>0.95427435387673953</v>
      </c>
      <c r="V1424" s="24">
        <v>0.95238095238095233</v>
      </c>
      <c r="W1424" s="29">
        <v>309.39999999999998</v>
      </c>
      <c r="X1424" s="24">
        <v>4.9600000000000364</v>
      </c>
      <c r="Y1424" s="24">
        <v>5.0300000000000296</v>
      </c>
      <c r="Z1424" s="24">
        <v>314.13320079522862</v>
      </c>
      <c r="AA1424" s="24">
        <v>314.2</v>
      </c>
      <c r="AB1424" s="24">
        <v>314.12380952380954</v>
      </c>
      <c r="AC1424" s="24">
        <v>314.1904761904762</v>
      </c>
      <c r="AF1424" s="24">
        <v>12.9</v>
      </c>
      <c r="AG1424" s="24">
        <v>327.03320079522859</v>
      </c>
      <c r="AH1424" s="24">
        <v>327.09999999999997</v>
      </c>
      <c r="AI1424" s="24">
        <v>327.02380952380952</v>
      </c>
      <c r="AJ1424" s="24">
        <v>327.09047619047618</v>
      </c>
      <c r="AK1424" s="38">
        <v>0.93912714190764746</v>
      </c>
      <c r="AL1424" s="38">
        <v>0.9523809523784621</v>
      </c>
    </row>
    <row r="1425" spans="1:38" x14ac:dyDescent="0.15">
      <c r="A1425" t="str">
        <v>U1588D-63-1</v>
      </c>
      <c r="B1425">
        <v>342.4</v>
      </c>
      <c r="C1425" t="str">
        <v>U1588A-42-CC</v>
      </c>
      <c r="D1425" s="31">
        <v>314.17</v>
      </c>
      <c r="E1425" s="29">
        <v>19</v>
      </c>
      <c r="F1425" s="29">
        <v>26</v>
      </c>
      <c r="G1425" s="24">
        <v>314.36</v>
      </c>
      <c r="H1425" s="24">
        <v>314.43</v>
      </c>
      <c r="I1425" s="24">
        <v>314.36</v>
      </c>
      <c r="J1425" s="24">
        <v>314.43</v>
      </c>
      <c r="K1425" s="18">
        <v>0</v>
      </c>
      <c r="L1425" s="18">
        <v>0</v>
      </c>
      <c r="T1425" t="str">
        <v>U1588A-42</v>
      </c>
      <c r="U1425" s="24">
        <v>0.95427435387673953</v>
      </c>
      <c r="V1425" s="24">
        <v>0.95238095238095233</v>
      </c>
      <c r="W1425" s="29">
        <v>309.39999999999998</v>
      </c>
      <c r="X1425" s="24">
        <v>4.9600000000000364</v>
      </c>
      <c r="Y1425" s="24">
        <v>5.0300000000000296</v>
      </c>
      <c r="Z1425" s="24">
        <v>314.13320079522862</v>
      </c>
      <c r="AA1425" s="24">
        <v>314.2</v>
      </c>
      <c r="AB1425" s="24">
        <v>314.12380952380954</v>
      </c>
      <c r="AC1425" s="24">
        <v>314.1904761904762</v>
      </c>
      <c r="AF1425" s="24">
        <v>12.9</v>
      </c>
      <c r="AG1425" s="24">
        <v>327.03320079522859</v>
      </c>
      <c r="AH1425" s="24">
        <v>327.09999999999997</v>
      </c>
      <c r="AI1425" s="24">
        <v>327.02380952380952</v>
      </c>
      <c r="AJ1425" s="24">
        <v>327.09047619047618</v>
      </c>
      <c r="AK1425" s="38">
        <v>0.93912714190764746</v>
      </c>
      <c r="AL1425" s="38">
        <v>0.9523809523784621</v>
      </c>
    </row>
    <row r="1426" spans="1:38" x14ac:dyDescent="0.15">
      <c r="A1426" t="str">
        <v>U1588D-63-2</v>
      </c>
      <c r="B1426">
        <v>343.89</v>
      </c>
      <c r="C1426" t="str">
        <v>U1588A-42-CC</v>
      </c>
      <c r="D1426" s="31">
        <v>314.17</v>
      </c>
      <c r="E1426" s="29">
        <v>19</v>
      </c>
      <c r="F1426" s="29">
        <v>26</v>
      </c>
      <c r="G1426" s="24">
        <v>314.36</v>
      </c>
      <c r="H1426" s="24">
        <v>314.43</v>
      </c>
      <c r="I1426" s="24">
        <v>314.36</v>
      </c>
      <c r="J1426" s="24">
        <v>314.43</v>
      </c>
      <c r="K1426" s="18">
        <v>0</v>
      </c>
      <c r="L1426" s="18">
        <v>0</v>
      </c>
      <c r="T1426" t="str">
        <v>U1588A-42</v>
      </c>
      <c r="U1426" s="24">
        <v>0.95427435387673953</v>
      </c>
      <c r="V1426" s="24">
        <v>0.95238095238095233</v>
      </c>
      <c r="W1426" s="29">
        <v>309.39999999999998</v>
      </c>
      <c r="X1426" s="24">
        <v>4.9600000000000364</v>
      </c>
      <c r="Y1426" s="24">
        <v>5.0300000000000296</v>
      </c>
      <c r="Z1426" s="24">
        <v>314.13320079522862</v>
      </c>
      <c r="AA1426" s="24">
        <v>314.2</v>
      </c>
      <c r="AB1426" s="24">
        <v>314.12380952380954</v>
      </c>
      <c r="AC1426" s="24">
        <v>314.1904761904762</v>
      </c>
      <c r="AF1426" s="24">
        <v>12.9</v>
      </c>
      <c r="AG1426" s="24">
        <v>327.03320079522859</v>
      </c>
      <c r="AH1426" s="24">
        <v>327.09999999999997</v>
      </c>
      <c r="AI1426" s="24">
        <v>327.02380952380952</v>
      </c>
      <c r="AJ1426" s="24">
        <v>327.09047619047618</v>
      </c>
      <c r="AK1426" s="38">
        <v>0.93912714190764746</v>
      </c>
      <c r="AL1426" s="38">
        <v>0.9523809523784621</v>
      </c>
    </row>
    <row r="1427" spans="1:38" x14ac:dyDescent="0.15">
      <c r="A1427" t="str">
        <v>U1588D-63-3</v>
      </c>
      <c r="B1427">
        <v>345.39</v>
      </c>
      <c r="C1427" t="str">
        <v>U1588A-42-CC</v>
      </c>
      <c r="D1427" s="31">
        <v>314.17</v>
      </c>
      <c r="E1427" s="29">
        <v>19</v>
      </c>
      <c r="F1427" s="29">
        <v>26</v>
      </c>
      <c r="G1427" s="24">
        <v>314.36</v>
      </c>
      <c r="H1427" s="24">
        <v>314.43</v>
      </c>
      <c r="I1427" s="24">
        <v>314.36</v>
      </c>
      <c r="J1427" s="24">
        <v>314.43</v>
      </c>
      <c r="K1427" s="18">
        <v>0</v>
      </c>
      <c r="L1427" s="18">
        <v>0</v>
      </c>
      <c r="T1427" t="str">
        <v>U1588A-42</v>
      </c>
      <c r="U1427" s="24">
        <v>0.95427435387673953</v>
      </c>
      <c r="V1427" s="24">
        <v>0.95238095238095233</v>
      </c>
      <c r="W1427" s="29">
        <v>309.39999999999998</v>
      </c>
      <c r="X1427" s="24">
        <v>4.9600000000000364</v>
      </c>
      <c r="Y1427" s="24">
        <v>5.0300000000000296</v>
      </c>
      <c r="Z1427" s="24">
        <v>314.13320079522862</v>
      </c>
      <c r="AA1427" s="24">
        <v>314.2</v>
      </c>
      <c r="AB1427" s="24">
        <v>314.12380952380954</v>
      </c>
      <c r="AC1427" s="24">
        <v>314.1904761904762</v>
      </c>
      <c r="AF1427" s="24">
        <v>12.9</v>
      </c>
      <c r="AG1427" s="24">
        <v>327.03320079522859</v>
      </c>
      <c r="AH1427" s="24">
        <v>327.09999999999997</v>
      </c>
      <c r="AI1427" s="24">
        <v>327.02380952380952</v>
      </c>
      <c r="AJ1427" s="24">
        <v>327.09047619047618</v>
      </c>
      <c r="AK1427" s="38">
        <v>0.93912714190764746</v>
      </c>
      <c r="AL1427" s="38">
        <v>0.9523809523784621</v>
      </c>
    </row>
    <row r="1428" spans="1:38" x14ac:dyDescent="0.15">
      <c r="A1428" t="str">
        <v>U1588D-63-4</v>
      </c>
      <c r="B1428">
        <v>346.89</v>
      </c>
      <c r="C1428" t="str">
        <v>U1588A-42-CC</v>
      </c>
      <c r="D1428" s="31">
        <v>314.17</v>
      </c>
      <c r="E1428" s="29">
        <v>19</v>
      </c>
      <c r="F1428" s="29">
        <v>26</v>
      </c>
      <c r="G1428" s="24">
        <v>314.36</v>
      </c>
      <c r="H1428" s="24">
        <v>314.43</v>
      </c>
      <c r="I1428" s="24">
        <v>314.36</v>
      </c>
      <c r="J1428" s="24">
        <v>314.43</v>
      </c>
      <c r="K1428" s="18">
        <v>0</v>
      </c>
      <c r="L1428" s="18">
        <v>0</v>
      </c>
      <c r="T1428" t="str">
        <v>U1588A-42</v>
      </c>
      <c r="U1428" s="24">
        <v>0.95427435387673953</v>
      </c>
      <c r="V1428" s="24">
        <v>0.95238095238095233</v>
      </c>
      <c r="W1428" s="29">
        <v>309.39999999999998</v>
      </c>
      <c r="X1428" s="24">
        <v>4.9600000000000364</v>
      </c>
      <c r="Y1428" s="24">
        <v>5.0300000000000296</v>
      </c>
      <c r="Z1428" s="24">
        <v>314.13320079522862</v>
      </c>
      <c r="AA1428" s="24">
        <v>314.2</v>
      </c>
      <c r="AB1428" s="24">
        <v>314.12380952380954</v>
      </c>
      <c r="AC1428" s="24">
        <v>314.1904761904762</v>
      </c>
      <c r="AF1428" s="24">
        <v>12.9</v>
      </c>
      <c r="AG1428" s="24">
        <v>327.03320079522859</v>
      </c>
      <c r="AH1428" s="24">
        <v>327.09999999999997</v>
      </c>
      <c r="AI1428" s="24">
        <v>327.02380952380952</v>
      </c>
      <c r="AJ1428" s="24">
        <v>327.09047619047618</v>
      </c>
      <c r="AK1428" s="38">
        <v>0.93912714190764746</v>
      </c>
      <c r="AL1428" s="38">
        <v>0.9523809523784621</v>
      </c>
    </row>
    <row r="1429" spans="1:38" x14ac:dyDescent="0.15">
      <c r="A1429" t="str">
        <v>U1588D-63-5</v>
      </c>
      <c r="B1429">
        <v>347.95</v>
      </c>
      <c r="C1429" t="str">
        <v>U1588A-42-CC</v>
      </c>
      <c r="D1429" s="31">
        <v>314.17</v>
      </c>
      <c r="E1429" s="29">
        <v>19</v>
      </c>
      <c r="F1429" s="29">
        <v>26</v>
      </c>
      <c r="G1429" s="24">
        <v>314.36</v>
      </c>
      <c r="H1429" s="24">
        <v>314.43</v>
      </c>
      <c r="I1429" s="24">
        <v>314.36</v>
      </c>
      <c r="J1429" s="24">
        <v>314.43</v>
      </c>
      <c r="K1429" s="18">
        <v>0</v>
      </c>
      <c r="L1429" s="18">
        <v>0</v>
      </c>
      <c r="T1429" t="str">
        <v>U1588A-42</v>
      </c>
      <c r="U1429" s="24">
        <v>0.95427435387673953</v>
      </c>
      <c r="V1429" s="24">
        <v>0.95238095238095233</v>
      </c>
      <c r="W1429" s="29">
        <v>309.39999999999998</v>
      </c>
      <c r="X1429" s="24">
        <v>4.9600000000000364</v>
      </c>
      <c r="Y1429" s="24">
        <v>5.0300000000000296</v>
      </c>
      <c r="Z1429" s="24">
        <v>314.13320079522862</v>
      </c>
      <c r="AA1429" s="24">
        <v>314.2</v>
      </c>
      <c r="AB1429" s="24">
        <v>314.12380952380954</v>
      </c>
      <c r="AC1429" s="24">
        <v>314.1904761904762</v>
      </c>
      <c r="AF1429" s="24">
        <v>12.9</v>
      </c>
      <c r="AG1429" s="24">
        <v>327.03320079522859</v>
      </c>
      <c r="AH1429" s="24">
        <v>327.09999999999997</v>
      </c>
      <c r="AI1429" s="24">
        <v>327.02380952380952</v>
      </c>
      <c r="AJ1429" s="24">
        <v>327.09047619047618</v>
      </c>
      <c r="AK1429" s="38">
        <v>0.93912714190764746</v>
      </c>
      <c r="AL1429" s="38">
        <v>0.9523809523784621</v>
      </c>
    </row>
    <row r="1430" spans="1:38" x14ac:dyDescent="0.15">
      <c r="A1430" t="str">
        <v>U1588D-63-CC</v>
      </c>
      <c r="B1430">
        <v>348.47</v>
      </c>
      <c r="C1430" t="str">
        <v>U1588A-43-1</v>
      </c>
      <c r="D1430" s="31">
        <v>314.2</v>
      </c>
      <c r="E1430" s="29">
        <v>70</v>
      </c>
      <c r="F1430" s="29">
        <v>70</v>
      </c>
      <c r="G1430" s="24">
        <v>314.89999999999998</v>
      </c>
      <c r="H1430" s="24">
        <v>314.89999999999998</v>
      </c>
      <c r="I1430" s="24">
        <v>314.89999999999998</v>
      </c>
      <c r="J1430" s="24">
        <v>314.89999999999998</v>
      </c>
      <c r="K1430" s="18">
        <v>0</v>
      </c>
      <c r="L1430" s="18">
        <v>0</v>
      </c>
      <c r="T1430" t="str">
        <v>U1588A-43</v>
      </c>
      <c r="U1430" s="24">
        <v>1</v>
      </c>
      <c r="V1430" s="24">
        <v>1</v>
      </c>
      <c r="W1430" s="29">
        <v>314.2</v>
      </c>
      <c r="X1430" s="24">
        <v>0.69999999999998863</v>
      </c>
      <c r="Y1430" s="24">
        <v>0.69999999999998863</v>
      </c>
      <c r="Z1430" s="24">
        <v>314.89999999999998</v>
      </c>
      <c r="AA1430" s="24">
        <v>314.89999999999998</v>
      </c>
      <c r="AB1430" s="24">
        <v>314.89999999999998</v>
      </c>
      <c r="AC1430" s="24">
        <v>314.89999999999998</v>
      </c>
      <c r="AF1430" s="24">
        <v>12.422000000000001</v>
      </c>
      <c r="AG1430" s="24">
        <v>327.322</v>
      </c>
      <c r="AH1430" s="24">
        <v>327.322</v>
      </c>
      <c r="AI1430" s="24">
        <v>327.322</v>
      </c>
      <c r="AJ1430" s="24">
        <v>327.322</v>
      </c>
      <c r="AK1430" s="38">
        <v>0</v>
      </c>
      <c r="AL1430" s="38">
        <v>0</v>
      </c>
    </row>
    <row r="1431" spans="1:38" x14ac:dyDescent="0.15">
      <c r="A1431" t="str">
        <v>U1588D-64-1</v>
      </c>
      <c r="B1431">
        <v>347.3</v>
      </c>
      <c r="C1431" t="str">
        <v>U1588A-43-2</v>
      </c>
      <c r="D1431" s="31">
        <v>315.68</v>
      </c>
      <c r="E1431" s="29">
        <v>78</v>
      </c>
      <c r="F1431" s="29">
        <v>78</v>
      </c>
      <c r="G1431" s="24">
        <v>316.45999999999998</v>
      </c>
      <c r="H1431" s="24">
        <v>316.45999999999998</v>
      </c>
      <c r="I1431" s="24">
        <v>316.45999999999998</v>
      </c>
      <c r="J1431" s="24">
        <v>316.45999999999998</v>
      </c>
      <c r="K1431" s="18">
        <v>0</v>
      </c>
      <c r="L1431" s="18">
        <v>0</v>
      </c>
      <c r="T1431" t="str">
        <v>U1588A-43</v>
      </c>
      <c r="U1431" s="24">
        <v>1</v>
      </c>
      <c r="V1431" s="24">
        <v>1</v>
      </c>
      <c r="W1431" s="29">
        <v>314.2</v>
      </c>
      <c r="X1431" s="24">
        <v>2.2599999999999909</v>
      </c>
      <c r="Y1431" s="24">
        <v>2.2599999999999909</v>
      </c>
      <c r="Z1431" s="24">
        <v>316.45999999999998</v>
      </c>
      <c r="AA1431" s="24">
        <v>316.45999999999998</v>
      </c>
      <c r="AB1431" s="24">
        <v>316.45999999999998</v>
      </c>
      <c r="AC1431" s="24">
        <v>316.45999999999998</v>
      </c>
      <c r="AF1431" s="24">
        <v>12.422000000000001</v>
      </c>
      <c r="AG1431" s="24">
        <v>328.88200000000001</v>
      </c>
      <c r="AH1431" s="24">
        <v>328.88200000000001</v>
      </c>
      <c r="AI1431" s="24">
        <v>328.88200000000001</v>
      </c>
      <c r="AJ1431" s="24">
        <v>328.88200000000001</v>
      </c>
      <c r="AK1431" s="38">
        <v>0</v>
      </c>
      <c r="AL1431" s="38">
        <v>0</v>
      </c>
    </row>
    <row r="1432" spans="1:38" x14ac:dyDescent="0.15">
      <c r="A1432" t="str">
        <v>U1588D-64-2</v>
      </c>
      <c r="B1432">
        <v>348.79</v>
      </c>
      <c r="C1432" t="str">
        <v>U1588A-43-3</v>
      </c>
      <c r="D1432" s="31">
        <v>317.16000000000003</v>
      </c>
      <c r="E1432" s="29">
        <v>30</v>
      </c>
      <c r="F1432" s="29">
        <v>30</v>
      </c>
      <c r="G1432" s="24">
        <v>317.46000000000004</v>
      </c>
      <c r="H1432" s="24">
        <v>317.46000000000004</v>
      </c>
      <c r="I1432" s="24">
        <v>317.45999999999998</v>
      </c>
      <c r="J1432" s="24">
        <v>317.45999999999998</v>
      </c>
      <c r="K1432" s="18">
        <v>-5.6843418860808015E-14</v>
      </c>
      <c r="L1432" s="18">
        <v>-5.6843418860808015E-14</v>
      </c>
      <c r="T1432" t="str">
        <v>U1588A-43</v>
      </c>
      <c r="U1432" s="24">
        <v>1</v>
      </c>
      <c r="V1432" s="24">
        <v>1</v>
      </c>
      <c r="W1432" s="29">
        <v>314.2</v>
      </c>
      <c r="X1432" s="24">
        <v>3.2599999999999909</v>
      </c>
      <c r="Y1432" s="24">
        <v>3.2599999999999909</v>
      </c>
      <c r="Z1432" s="24">
        <v>317.45999999999998</v>
      </c>
      <c r="AA1432" s="24">
        <v>317.45999999999998</v>
      </c>
      <c r="AB1432" s="24">
        <v>317.45999999999998</v>
      </c>
      <c r="AC1432" s="24">
        <v>317.45999999999998</v>
      </c>
      <c r="AF1432" s="24">
        <v>12.422000000000001</v>
      </c>
      <c r="AG1432" s="24">
        <v>329.88200000000001</v>
      </c>
      <c r="AH1432" s="24">
        <v>329.88200000000001</v>
      </c>
      <c r="AI1432" s="24">
        <v>329.88200000000001</v>
      </c>
      <c r="AJ1432" s="24">
        <v>329.88200000000001</v>
      </c>
      <c r="AK1432" s="38">
        <v>0</v>
      </c>
      <c r="AL1432" s="38">
        <v>0</v>
      </c>
    </row>
    <row r="1433" spans="1:38" x14ac:dyDescent="0.15">
      <c r="A1433" t="str">
        <v>U1588D-64-3</v>
      </c>
      <c r="B1433">
        <v>350.25</v>
      </c>
      <c r="C1433" t="str">
        <v>U1588A-43-3</v>
      </c>
      <c r="D1433" s="31">
        <v>317.16000000000003</v>
      </c>
      <c r="E1433" s="29">
        <v>30</v>
      </c>
      <c r="F1433" s="29">
        <v>31</v>
      </c>
      <c r="G1433" s="24">
        <v>317.46000000000004</v>
      </c>
      <c r="H1433" s="24">
        <v>317.47000000000003</v>
      </c>
      <c r="I1433" s="24">
        <v>317.45999999999998</v>
      </c>
      <c r="J1433" s="24">
        <v>317.47000000000003</v>
      </c>
      <c r="K1433" s="18">
        <v>-5.6843418860808015E-14</v>
      </c>
      <c r="L1433" s="18">
        <v>0</v>
      </c>
      <c r="T1433" t="str">
        <v>U1588A-43</v>
      </c>
      <c r="U1433" s="24">
        <v>1</v>
      </c>
      <c r="V1433" s="24">
        <v>1</v>
      </c>
      <c r="W1433" s="29">
        <v>314.2</v>
      </c>
      <c r="X1433" s="24">
        <v>3.2599999999999909</v>
      </c>
      <c r="Y1433" s="24">
        <v>3.2700000000000387</v>
      </c>
      <c r="Z1433" s="24">
        <v>317.45999999999998</v>
      </c>
      <c r="AA1433" s="24">
        <v>317.47000000000003</v>
      </c>
      <c r="AB1433" s="24">
        <v>317.45999999999998</v>
      </c>
      <c r="AC1433" s="24">
        <v>317.47000000000003</v>
      </c>
      <c r="AF1433" s="24">
        <v>12.422000000000001</v>
      </c>
      <c r="AG1433" s="24">
        <v>329.88200000000001</v>
      </c>
      <c r="AH1433" s="24">
        <v>329.89200000000005</v>
      </c>
      <c r="AI1433" s="24">
        <v>329.88200000000001</v>
      </c>
      <c r="AJ1433" s="24">
        <v>329.89200000000005</v>
      </c>
      <c r="AK1433" s="38">
        <v>0</v>
      </c>
      <c r="AL1433" s="38">
        <v>0</v>
      </c>
    </row>
    <row r="1434" spans="1:38" x14ac:dyDescent="0.15">
      <c r="A1434" t="str">
        <v>U1588D-64-4</v>
      </c>
      <c r="B1434">
        <v>351.75</v>
      </c>
      <c r="C1434" t="str">
        <v>U1588A-43-3</v>
      </c>
      <c r="D1434" s="31">
        <v>317.16000000000003</v>
      </c>
      <c r="E1434" s="29">
        <v>64</v>
      </c>
      <c r="F1434" s="29">
        <v>64</v>
      </c>
      <c r="G1434" s="24">
        <v>317.8</v>
      </c>
      <c r="H1434" s="24">
        <v>317.8</v>
      </c>
      <c r="I1434" s="24">
        <v>317.8</v>
      </c>
      <c r="J1434" s="24">
        <v>317.8</v>
      </c>
      <c r="K1434" s="18">
        <v>0</v>
      </c>
      <c r="L1434" s="18">
        <v>0</v>
      </c>
      <c r="T1434" t="str">
        <v>U1588A-43</v>
      </c>
      <c r="U1434" s="24">
        <v>1</v>
      </c>
      <c r="V1434" s="24">
        <v>1</v>
      </c>
      <c r="W1434" s="29">
        <v>314.2</v>
      </c>
      <c r="X1434" s="24">
        <v>3.6000000000000227</v>
      </c>
      <c r="Y1434" s="24">
        <v>3.6000000000000227</v>
      </c>
      <c r="Z1434" s="24">
        <v>317.8</v>
      </c>
      <c r="AA1434" s="24">
        <v>317.8</v>
      </c>
      <c r="AB1434" s="24">
        <v>317.8</v>
      </c>
      <c r="AC1434" s="24">
        <v>317.8</v>
      </c>
      <c r="AF1434" s="24">
        <v>12.422000000000001</v>
      </c>
      <c r="AG1434" s="24">
        <v>330.22200000000004</v>
      </c>
      <c r="AH1434" s="24">
        <v>330.22200000000004</v>
      </c>
      <c r="AI1434" s="24">
        <v>330.22200000000004</v>
      </c>
      <c r="AJ1434" s="24">
        <v>330.22200000000004</v>
      </c>
      <c r="AK1434" s="38">
        <v>0</v>
      </c>
      <c r="AL1434" s="38">
        <v>0</v>
      </c>
    </row>
    <row r="1435" spans="1:38" x14ac:dyDescent="0.15">
      <c r="A1435" t="str">
        <v>U1588D-64-5</v>
      </c>
      <c r="B1435">
        <v>352.79</v>
      </c>
      <c r="C1435" t="str">
        <v>U1588A-43-4</v>
      </c>
      <c r="D1435" s="31">
        <v>318.54000000000002</v>
      </c>
      <c r="E1435" s="29">
        <v>70</v>
      </c>
      <c r="F1435" s="29">
        <v>70</v>
      </c>
      <c r="G1435" s="24">
        <v>319.24</v>
      </c>
      <c r="H1435" s="24">
        <v>319.24</v>
      </c>
      <c r="I1435" s="24">
        <v>319.24</v>
      </c>
      <c r="J1435" s="24">
        <v>319.24</v>
      </c>
      <c r="K1435" s="18">
        <v>0</v>
      </c>
      <c r="L1435" s="18">
        <v>0</v>
      </c>
      <c r="T1435" t="str">
        <v>U1588A-43</v>
      </c>
      <c r="U1435" s="24">
        <v>1</v>
      </c>
      <c r="V1435" s="24">
        <v>1</v>
      </c>
      <c r="W1435" s="29">
        <v>314.2</v>
      </c>
      <c r="X1435" s="24">
        <v>5.0400000000000205</v>
      </c>
      <c r="Y1435" s="24">
        <v>5.0400000000000205</v>
      </c>
      <c r="Z1435" s="24">
        <v>319.24</v>
      </c>
      <c r="AA1435" s="24">
        <v>319.24</v>
      </c>
      <c r="AB1435" s="24">
        <v>319.24</v>
      </c>
      <c r="AC1435" s="24">
        <v>319.24</v>
      </c>
      <c r="AF1435" s="24">
        <v>12.422000000000001</v>
      </c>
      <c r="AG1435" s="24">
        <v>331.66200000000003</v>
      </c>
      <c r="AH1435" s="24">
        <v>331.66200000000003</v>
      </c>
      <c r="AI1435" s="24">
        <v>331.66200000000003</v>
      </c>
      <c r="AJ1435" s="24">
        <v>331.66200000000003</v>
      </c>
      <c r="AK1435" s="38">
        <v>0</v>
      </c>
      <c r="AL1435" s="38">
        <v>0</v>
      </c>
    </row>
    <row r="1436" spans="1:38" x14ac:dyDescent="0.15">
      <c r="A1436" t="str">
        <v>U1588D-64-CC</v>
      </c>
      <c r="B1436">
        <v>353.31</v>
      </c>
      <c r="C1436" t="str">
        <v>U1588A-43-5</v>
      </c>
      <c r="D1436" s="31">
        <v>319.74</v>
      </c>
      <c r="E1436" s="29">
        <v>0</v>
      </c>
      <c r="F1436" s="29">
        <v>0</v>
      </c>
      <c r="G1436" s="24">
        <v>319.74</v>
      </c>
      <c r="H1436" s="24">
        <v>319.74</v>
      </c>
      <c r="I1436" s="24">
        <v>319.74</v>
      </c>
      <c r="J1436" s="24">
        <v>319.74</v>
      </c>
      <c r="K1436" s="18">
        <v>0</v>
      </c>
      <c r="L1436" s="18">
        <v>0</v>
      </c>
      <c r="T1436" t="str">
        <v>U1588A-43</v>
      </c>
      <c r="U1436" s="24">
        <v>1</v>
      </c>
      <c r="V1436" s="24">
        <v>1</v>
      </c>
      <c r="W1436" s="29">
        <v>314.2</v>
      </c>
      <c r="X1436" s="24">
        <v>5.5400000000000205</v>
      </c>
      <c r="Y1436" s="24">
        <v>5.5400000000000205</v>
      </c>
      <c r="Z1436" s="24">
        <v>319.74</v>
      </c>
      <c r="AA1436" s="24">
        <v>319.74</v>
      </c>
      <c r="AB1436" s="24">
        <v>319.74</v>
      </c>
      <c r="AC1436" s="24">
        <v>319.74</v>
      </c>
      <c r="AF1436" s="24">
        <v>12.422000000000001</v>
      </c>
      <c r="AG1436" s="24">
        <v>332.16200000000003</v>
      </c>
      <c r="AH1436" s="24">
        <v>332.16200000000003</v>
      </c>
      <c r="AI1436" s="24">
        <v>332.16200000000003</v>
      </c>
      <c r="AJ1436" s="24">
        <v>332.16200000000003</v>
      </c>
      <c r="AK1436" s="38">
        <v>0</v>
      </c>
      <c r="AL1436" s="38">
        <v>0</v>
      </c>
    </row>
    <row r="1437" spans="1:38" x14ac:dyDescent="0.15">
      <c r="A1437" t="str">
        <v>U1588D-65-1</v>
      </c>
      <c r="B1437">
        <v>352.1</v>
      </c>
      <c r="C1437" t="str">
        <v>U1588A-43-5</v>
      </c>
      <c r="D1437" s="31">
        <v>319.74</v>
      </c>
      <c r="E1437" s="29">
        <v>68</v>
      </c>
      <c r="F1437" s="29">
        <v>70</v>
      </c>
      <c r="G1437" s="24">
        <v>320.42</v>
      </c>
      <c r="H1437" s="24">
        <v>320.44</v>
      </c>
      <c r="I1437" s="24">
        <v>320.42</v>
      </c>
      <c r="J1437" s="24">
        <v>320.44</v>
      </c>
      <c r="K1437" s="18">
        <v>0</v>
      </c>
      <c r="L1437" s="18">
        <v>0</v>
      </c>
      <c r="T1437" t="str">
        <v>U1588A-43</v>
      </c>
      <c r="U1437" s="24">
        <v>1</v>
      </c>
      <c r="V1437" s="24">
        <v>1</v>
      </c>
      <c r="W1437" s="29">
        <v>314.2</v>
      </c>
      <c r="X1437" s="24">
        <v>6.2200000000000273</v>
      </c>
      <c r="Y1437" s="24">
        <v>6.2400000000000091</v>
      </c>
      <c r="Z1437" s="24">
        <v>320.42</v>
      </c>
      <c r="AA1437" s="24">
        <v>320.44</v>
      </c>
      <c r="AB1437" s="24">
        <v>320.42</v>
      </c>
      <c r="AC1437" s="24">
        <v>320.44</v>
      </c>
      <c r="AF1437" s="24">
        <v>12.422000000000001</v>
      </c>
      <c r="AG1437" s="24">
        <v>332.84200000000004</v>
      </c>
      <c r="AH1437" s="24">
        <v>332.86200000000002</v>
      </c>
      <c r="AI1437" s="24">
        <v>332.84200000000004</v>
      </c>
      <c r="AJ1437" s="24">
        <v>332.86200000000002</v>
      </c>
      <c r="AK1437" s="38">
        <v>0</v>
      </c>
      <c r="AL1437" s="38">
        <v>0</v>
      </c>
    </row>
    <row r="1438" spans="1:38" x14ac:dyDescent="0.15">
      <c r="A1438" t="str">
        <v>U1588D-65-2</v>
      </c>
      <c r="B1438">
        <v>353.59</v>
      </c>
      <c r="C1438" t="str">
        <v>U1588A-43-5</v>
      </c>
      <c r="D1438" s="31">
        <v>319.74</v>
      </c>
      <c r="E1438" s="29">
        <v>68</v>
      </c>
      <c r="F1438" s="29">
        <v>68</v>
      </c>
      <c r="G1438" s="24">
        <v>320.42</v>
      </c>
      <c r="H1438" s="24">
        <v>320.42</v>
      </c>
      <c r="I1438" s="24">
        <v>320.42</v>
      </c>
      <c r="J1438" s="24">
        <v>320.42</v>
      </c>
      <c r="K1438" s="18">
        <v>0</v>
      </c>
      <c r="L1438" s="18">
        <v>0</v>
      </c>
      <c r="T1438" t="str">
        <v>U1588A-43</v>
      </c>
      <c r="U1438" s="24">
        <v>1</v>
      </c>
      <c r="V1438" s="24">
        <v>1</v>
      </c>
      <c r="W1438" s="29">
        <v>314.2</v>
      </c>
      <c r="X1438" s="24">
        <v>6.2200000000000273</v>
      </c>
      <c r="Y1438" s="24">
        <v>6.2200000000000273</v>
      </c>
      <c r="Z1438" s="24">
        <v>320.42</v>
      </c>
      <c r="AA1438" s="24">
        <v>320.42</v>
      </c>
      <c r="AB1438" s="24">
        <v>320.42</v>
      </c>
      <c r="AC1438" s="24">
        <v>320.42</v>
      </c>
      <c r="AF1438" s="24">
        <v>12.422000000000001</v>
      </c>
      <c r="AG1438" s="24">
        <v>332.84200000000004</v>
      </c>
      <c r="AH1438" s="24">
        <v>332.84200000000004</v>
      </c>
      <c r="AI1438" s="24">
        <v>332.84200000000004</v>
      </c>
      <c r="AJ1438" s="24">
        <v>332.84200000000004</v>
      </c>
      <c r="AK1438" s="38">
        <v>0</v>
      </c>
      <c r="AL1438" s="38">
        <v>0</v>
      </c>
    </row>
    <row r="1439" spans="1:38" x14ac:dyDescent="0.15">
      <c r="A1439" t="str">
        <v>U1588D-65-3</v>
      </c>
      <c r="B1439">
        <v>355.09</v>
      </c>
      <c r="C1439" t="str">
        <v>U1588A-43-5</v>
      </c>
      <c r="D1439" s="31">
        <v>319.74</v>
      </c>
      <c r="E1439" s="29">
        <v>103</v>
      </c>
      <c r="F1439" s="29">
        <v>113</v>
      </c>
      <c r="G1439" s="24">
        <v>320.77</v>
      </c>
      <c r="H1439" s="24">
        <v>320.87</v>
      </c>
      <c r="I1439" s="24">
        <v>320.77</v>
      </c>
      <c r="J1439" s="24">
        <v>320.82</v>
      </c>
      <c r="K1439" s="18">
        <v>0</v>
      </c>
      <c r="L1439" s="18">
        <v>-5.0000000000011369E-2</v>
      </c>
      <c r="T1439" t="str">
        <v>U1588A-43</v>
      </c>
      <c r="U1439" s="24">
        <v>1</v>
      </c>
      <c r="V1439" s="24">
        <v>1</v>
      </c>
      <c r="W1439" s="29">
        <v>314.2</v>
      </c>
      <c r="X1439" s="24">
        <v>6.5699999999999932</v>
      </c>
      <c r="Y1439" s="24">
        <v>6.6200000000000045</v>
      </c>
      <c r="Z1439" s="24">
        <v>320.77</v>
      </c>
      <c r="AA1439" s="24">
        <v>320.82</v>
      </c>
      <c r="AB1439" s="24">
        <v>320.77</v>
      </c>
      <c r="AC1439" s="24">
        <v>320.82</v>
      </c>
      <c r="AF1439" s="24">
        <v>12.422000000000001</v>
      </c>
      <c r="AG1439" s="24">
        <v>333.19200000000001</v>
      </c>
      <c r="AH1439" s="24">
        <v>333.24200000000002</v>
      </c>
      <c r="AI1439" s="24">
        <v>333.19200000000001</v>
      </c>
      <c r="AJ1439" s="24">
        <v>333.24200000000002</v>
      </c>
      <c r="AK1439" s="38">
        <v>0</v>
      </c>
      <c r="AL1439" s="38">
        <v>0</v>
      </c>
    </row>
    <row r="1440" spans="1:38" x14ac:dyDescent="0.15">
      <c r="A1440" t="str">
        <v>U1588D-65-4</v>
      </c>
      <c r="B1440">
        <v>356.59</v>
      </c>
      <c r="C1440" t="str">
        <v>U1588A-43-5</v>
      </c>
      <c r="D1440" s="31">
        <v>319.74</v>
      </c>
      <c r="E1440" s="29">
        <v>103</v>
      </c>
      <c r="F1440" s="29">
        <v>113</v>
      </c>
      <c r="G1440" s="24">
        <v>320.77</v>
      </c>
      <c r="H1440" s="24">
        <v>320.87</v>
      </c>
      <c r="I1440" s="24">
        <v>320.77</v>
      </c>
      <c r="J1440" s="24">
        <v>320.82</v>
      </c>
      <c r="K1440" s="18">
        <v>0</v>
      </c>
      <c r="L1440" s="18">
        <v>-5.0000000000011369E-2</v>
      </c>
      <c r="T1440" t="str">
        <v>U1588A-43</v>
      </c>
      <c r="U1440" s="24">
        <v>1</v>
      </c>
      <c r="V1440" s="24">
        <v>1</v>
      </c>
      <c r="W1440" s="29">
        <v>314.2</v>
      </c>
      <c r="X1440" s="24">
        <v>6.5699999999999932</v>
      </c>
      <c r="Y1440" s="24">
        <v>6.6200000000000045</v>
      </c>
      <c r="Z1440" s="24">
        <v>320.77</v>
      </c>
      <c r="AA1440" s="24">
        <v>320.82</v>
      </c>
      <c r="AB1440" s="24">
        <v>320.77</v>
      </c>
      <c r="AC1440" s="24">
        <v>320.82</v>
      </c>
      <c r="AF1440" s="24">
        <v>12.422000000000001</v>
      </c>
      <c r="AG1440" s="24">
        <v>333.19200000000001</v>
      </c>
      <c r="AH1440" s="24">
        <v>333.24200000000002</v>
      </c>
      <c r="AI1440" s="24">
        <v>333.19200000000001</v>
      </c>
      <c r="AJ1440" s="24">
        <v>333.24200000000002</v>
      </c>
      <c r="AK1440" s="38">
        <v>0</v>
      </c>
      <c r="AL1440" s="38">
        <v>0</v>
      </c>
    </row>
    <row r="1441" spans="1:38" x14ac:dyDescent="0.15">
      <c r="A1441" t="str">
        <v>U1588D-65-CC</v>
      </c>
      <c r="B1441">
        <v>357.76</v>
      </c>
      <c r="C1441" t="str">
        <v>U1588A-43-5</v>
      </c>
      <c r="D1441" s="31">
        <v>319.74</v>
      </c>
      <c r="E1441" s="29">
        <v>103</v>
      </c>
      <c r="F1441" s="29">
        <v>113</v>
      </c>
      <c r="G1441" s="24">
        <v>320.77</v>
      </c>
      <c r="H1441" s="24">
        <v>320.87</v>
      </c>
      <c r="I1441" s="24">
        <v>320.77</v>
      </c>
      <c r="J1441" s="24">
        <v>320.82</v>
      </c>
      <c r="K1441" s="18">
        <v>0</v>
      </c>
      <c r="L1441" s="18">
        <v>-5.0000000000011369E-2</v>
      </c>
      <c r="T1441" t="str">
        <v>U1588A-43</v>
      </c>
      <c r="U1441" s="24">
        <v>1</v>
      </c>
      <c r="V1441" s="24">
        <v>1</v>
      </c>
      <c r="W1441" s="29">
        <v>314.2</v>
      </c>
      <c r="X1441" s="24">
        <v>6.5699999999999932</v>
      </c>
      <c r="Y1441" s="24">
        <v>6.6200000000000045</v>
      </c>
      <c r="Z1441" s="24">
        <v>320.77</v>
      </c>
      <c r="AA1441" s="24">
        <v>320.82</v>
      </c>
      <c r="AB1441" s="24">
        <v>320.77</v>
      </c>
      <c r="AC1441" s="24">
        <v>320.82</v>
      </c>
      <c r="AF1441" s="24">
        <v>12.422000000000001</v>
      </c>
      <c r="AG1441" s="24">
        <v>333.19200000000001</v>
      </c>
      <c r="AH1441" s="24">
        <v>333.24200000000002</v>
      </c>
      <c r="AI1441" s="24">
        <v>333.19200000000001</v>
      </c>
      <c r="AJ1441" s="24">
        <v>333.24200000000002</v>
      </c>
      <c r="AK1441" s="38">
        <v>0</v>
      </c>
      <c r="AL1441" s="38">
        <v>0</v>
      </c>
    </row>
    <row r="1442" spans="1:38" x14ac:dyDescent="0.15">
      <c r="A1442" t="str">
        <v>U1588D-66-1</v>
      </c>
      <c r="B1442">
        <v>357</v>
      </c>
      <c r="C1442" t="str">
        <v>U1588A-43-5</v>
      </c>
      <c r="D1442" s="31">
        <v>319.74</v>
      </c>
      <c r="E1442" s="29">
        <v>103</v>
      </c>
      <c r="F1442" s="29">
        <v>113</v>
      </c>
      <c r="G1442" s="24">
        <v>320.77</v>
      </c>
      <c r="H1442" s="24">
        <v>320.87</v>
      </c>
      <c r="I1442" s="24">
        <v>320.77</v>
      </c>
      <c r="J1442" s="24">
        <v>320.82</v>
      </c>
      <c r="K1442" s="18">
        <v>0</v>
      </c>
      <c r="L1442" s="18">
        <v>-5.0000000000011369E-2</v>
      </c>
      <c r="T1442" t="str">
        <v>U1588A-43</v>
      </c>
      <c r="U1442" s="24">
        <v>1</v>
      </c>
      <c r="V1442" s="24">
        <v>1</v>
      </c>
      <c r="W1442" s="29">
        <v>314.2</v>
      </c>
      <c r="X1442" s="24">
        <v>6.5699999999999932</v>
      </c>
      <c r="Y1442" s="24">
        <v>6.6200000000000045</v>
      </c>
      <c r="Z1442" s="24">
        <v>320.77</v>
      </c>
      <c r="AA1442" s="24">
        <v>320.82</v>
      </c>
      <c r="AB1442" s="24">
        <v>320.77</v>
      </c>
      <c r="AC1442" s="24">
        <v>320.82</v>
      </c>
      <c r="AF1442" s="24">
        <v>12.422000000000001</v>
      </c>
      <c r="AG1442" s="24">
        <v>333.19200000000001</v>
      </c>
      <c r="AH1442" s="24">
        <v>333.24200000000002</v>
      </c>
      <c r="AI1442" s="24">
        <v>333.19200000000001</v>
      </c>
      <c r="AJ1442" s="24">
        <v>333.24200000000002</v>
      </c>
      <c r="AK1442" s="38">
        <v>0</v>
      </c>
      <c r="AL1442" s="38">
        <v>0</v>
      </c>
    </row>
    <row r="1443" spans="1:38" x14ac:dyDescent="0.15">
      <c r="A1443" t="str">
        <v>U1588D-66-2</v>
      </c>
      <c r="B1443">
        <v>358.48</v>
      </c>
      <c r="C1443" t="str">
        <v>U1588A-43-5</v>
      </c>
      <c r="D1443" s="31">
        <v>319.74</v>
      </c>
      <c r="E1443" s="29">
        <v>103</v>
      </c>
      <c r="F1443" s="29">
        <v>113</v>
      </c>
      <c r="G1443" s="24">
        <v>320.77</v>
      </c>
      <c r="H1443" s="24">
        <v>320.87</v>
      </c>
      <c r="I1443" s="24">
        <v>320.77</v>
      </c>
      <c r="J1443" s="24">
        <v>320.87</v>
      </c>
      <c r="K1443" s="18">
        <v>0</v>
      </c>
      <c r="L1443" s="18">
        <v>0</v>
      </c>
      <c r="T1443" t="str">
        <v>U1588A-43</v>
      </c>
      <c r="U1443" s="24">
        <v>1</v>
      </c>
      <c r="V1443" s="24">
        <v>1</v>
      </c>
      <c r="W1443" s="29">
        <v>314.2</v>
      </c>
      <c r="X1443" s="24">
        <v>6.5699999999999932</v>
      </c>
      <c r="Y1443" s="24">
        <v>6.6700000000000159</v>
      </c>
      <c r="Z1443" s="24">
        <v>320.77</v>
      </c>
      <c r="AA1443" s="24">
        <v>320.87</v>
      </c>
      <c r="AB1443" s="24">
        <v>320.77</v>
      </c>
      <c r="AC1443" s="24">
        <v>320.87</v>
      </c>
      <c r="AF1443" s="24">
        <v>12.422000000000001</v>
      </c>
      <c r="AG1443" s="24">
        <v>333.19200000000001</v>
      </c>
      <c r="AH1443" s="24">
        <v>333.29200000000003</v>
      </c>
      <c r="AI1443" s="24">
        <v>333.19200000000001</v>
      </c>
      <c r="AJ1443" s="24">
        <v>333.29200000000003</v>
      </c>
      <c r="AK1443" s="38">
        <v>0</v>
      </c>
      <c r="AL1443" s="38">
        <v>0</v>
      </c>
    </row>
    <row r="1444" spans="1:38" x14ac:dyDescent="0.15">
      <c r="A1444" t="str">
        <v>U1588D-66-3</v>
      </c>
      <c r="B1444">
        <v>359.98</v>
      </c>
      <c r="C1444" t="str">
        <v>U1588A-43-5</v>
      </c>
      <c r="D1444" s="31">
        <v>319.74</v>
      </c>
      <c r="E1444" s="29">
        <v>103</v>
      </c>
      <c r="F1444" s="29">
        <v>113</v>
      </c>
      <c r="G1444" s="24">
        <v>320.77</v>
      </c>
      <c r="H1444" s="24">
        <v>320.87</v>
      </c>
      <c r="I1444" s="24">
        <v>320.77</v>
      </c>
      <c r="J1444" s="24">
        <v>320.82</v>
      </c>
      <c r="K1444" s="18">
        <v>0</v>
      </c>
      <c r="L1444" s="18">
        <v>-5.0000000000011369E-2</v>
      </c>
      <c r="T1444" t="str">
        <v>U1588A-43</v>
      </c>
      <c r="U1444" s="24">
        <v>1</v>
      </c>
      <c r="V1444" s="24">
        <v>1</v>
      </c>
      <c r="W1444" s="29">
        <v>314.2</v>
      </c>
      <c r="X1444" s="24">
        <v>6.5699999999999932</v>
      </c>
      <c r="Y1444" s="24">
        <v>6.6200000000000045</v>
      </c>
      <c r="Z1444" s="24">
        <v>320.77</v>
      </c>
      <c r="AA1444" s="24">
        <v>320.82</v>
      </c>
      <c r="AB1444" s="24">
        <v>320.77</v>
      </c>
      <c r="AC1444" s="24">
        <v>320.82</v>
      </c>
      <c r="AF1444" s="24">
        <v>12.422000000000001</v>
      </c>
      <c r="AG1444" s="24">
        <v>333.19200000000001</v>
      </c>
      <c r="AH1444" s="24">
        <v>333.24200000000002</v>
      </c>
      <c r="AI1444" s="24">
        <v>333.19200000000001</v>
      </c>
      <c r="AJ1444" s="24">
        <v>333.24200000000002</v>
      </c>
      <c r="AK1444" s="38">
        <v>0</v>
      </c>
      <c r="AL1444" s="38">
        <v>0</v>
      </c>
    </row>
    <row r="1445" spans="1:38" x14ac:dyDescent="0.15">
      <c r="A1445" t="str">
        <v>U1588D-66-4</v>
      </c>
      <c r="B1445">
        <v>361.48</v>
      </c>
      <c r="C1445" t="str">
        <v>U1588A-43-5</v>
      </c>
      <c r="D1445" s="31">
        <v>319.74</v>
      </c>
      <c r="E1445" s="29">
        <v>103</v>
      </c>
      <c r="F1445" s="29">
        <v>113</v>
      </c>
      <c r="G1445" s="24">
        <v>320.77</v>
      </c>
      <c r="H1445" s="24">
        <v>320.87</v>
      </c>
      <c r="I1445" s="24">
        <v>320.77</v>
      </c>
      <c r="J1445" s="24">
        <v>320.82</v>
      </c>
      <c r="K1445" s="18">
        <v>0</v>
      </c>
      <c r="L1445" s="18">
        <v>-5.0000000000011369E-2</v>
      </c>
      <c r="T1445" t="str">
        <v>U1588A-43</v>
      </c>
      <c r="U1445" s="24">
        <v>1</v>
      </c>
      <c r="V1445" s="24">
        <v>1</v>
      </c>
      <c r="W1445" s="29">
        <v>314.2</v>
      </c>
      <c r="X1445" s="24">
        <v>6.5699999999999932</v>
      </c>
      <c r="Y1445" s="24">
        <v>6.6200000000000045</v>
      </c>
      <c r="Z1445" s="24">
        <v>320.77</v>
      </c>
      <c r="AA1445" s="24">
        <v>320.82</v>
      </c>
      <c r="AB1445" s="24">
        <v>320.77</v>
      </c>
      <c r="AC1445" s="24">
        <v>320.82</v>
      </c>
      <c r="AF1445" s="24">
        <v>12.422000000000001</v>
      </c>
      <c r="AG1445" s="24">
        <v>333.19200000000001</v>
      </c>
      <c r="AH1445" s="24">
        <v>333.24200000000002</v>
      </c>
      <c r="AI1445" s="24">
        <v>333.19200000000001</v>
      </c>
      <c r="AJ1445" s="24">
        <v>333.24200000000002</v>
      </c>
      <c r="AK1445" s="38">
        <v>0</v>
      </c>
      <c r="AL1445" s="38">
        <v>0</v>
      </c>
    </row>
    <row r="1446" spans="1:38" x14ac:dyDescent="0.15">
      <c r="A1446" t="str">
        <v>U1588D-66-CC</v>
      </c>
      <c r="B1446">
        <v>362.42</v>
      </c>
      <c r="C1446" t="str">
        <v>U1588A-43-5</v>
      </c>
      <c r="D1446" s="31">
        <v>319.74</v>
      </c>
      <c r="E1446" s="29">
        <v>103</v>
      </c>
      <c r="F1446" s="29">
        <v>113</v>
      </c>
      <c r="G1446" s="24">
        <v>320.77</v>
      </c>
      <c r="H1446" s="24">
        <v>320.87</v>
      </c>
      <c r="I1446" s="24">
        <v>320.77</v>
      </c>
      <c r="J1446" s="24">
        <v>320.82</v>
      </c>
      <c r="K1446" s="18">
        <v>0</v>
      </c>
      <c r="L1446" s="18">
        <v>-5.0000000000011369E-2</v>
      </c>
      <c r="T1446" t="str">
        <v>U1588A-43</v>
      </c>
      <c r="U1446" s="24">
        <v>1</v>
      </c>
      <c r="V1446" s="24">
        <v>1</v>
      </c>
      <c r="W1446" s="29">
        <v>314.2</v>
      </c>
      <c r="X1446" s="24">
        <v>6.5699999999999932</v>
      </c>
      <c r="Y1446" s="24">
        <v>6.6200000000000045</v>
      </c>
      <c r="Z1446" s="24">
        <v>320.77</v>
      </c>
      <c r="AA1446" s="24">
        <v>320.82</v>
      </c>
      <c r="AB1446" s="24">
        <v>320.77</v>
      </c>
      <c r="AC1446" s="24">
        <v>320.82</v>
      </c>
      <c r="AF1446" s="24">
        <v>12.422000000000001</v>
      </c>
      <c r="AG1446" s="24">
        <v>333.19200000000001</v>
      </c>
      <c r="AH1446" s="24">
        <v>333.24200000000002</v>
      </c>
      <c r="AI1446" s="24">
        <v>333.19200000000001</v>
      </c>
      <c r="AJ1446" s="24">
        <v>333.24200000000002</v>
      </c>
      <c r="AK1446" s="38">
        <v>0</v>
      </c>
      <c r="AL1446" s="38">
        <v>0</v>
      </c>
    </row>
    <row r="1447" spans="1:38" x14ac:dyDescent="0.15">
      <c r="A1447" t="str">
        <v>U1588D-67-1</v>
      </c>
      <c r="B1447">
        <v>361.8</v>
      </c>
      <c r="C1447" t="str">
        <v>U1588A-43-5</v>
      </c>
      <c r="D1447" s="31">
        <v>319.74</v>
      </c>
      <c r="E1447" s="29">
        <v>103</v>
      </c>
      <c r="F1447" s="29">
        <v>113</v>
      </c>
      <c r="G1447" s="24">
        <v>320.77</v>
      </c>
      <c r="H1447" s="24">
        <v>320.87</v>
      </c>
      <c r="I1447" s="24">
        <v>320.77</v>
      </c>
      <c r="J1447" s="24">
        <v>320.82</v>
      </c>
      <c r="K1447" s="18">
        <v>0</v>
      </c>
      <c r="L1447" s="18">
        <v>-5.0000000000011369E-2</v>
      </c>
      <c r="T1447" t="str">
        <v>U1588A-43</v>
      </c>
      <c r="U1447" s="24">
        <v>1</v>
      </c>
      <c r="V1447" s="24">
        <v>1</v>
      </c>
      <c r="W1447" s="29">
        <v>314.2</v>
      </c>
      <c r="X1447" s="24">
        <v>6.5699999999999932</v>
      </c>
      <c r="Y1447" s="24">
        <v>6.6200000000000045</v>
      </c>
      <c r="Z1447" s="24">
        <v>320.77</v>
      </c>
      <c r="AA1447" s="24">
        <v>320.82</v>
      </c>
      <c r="AB1447" s="24">
        <v>320.77</v>
      </c>
      <c r="AC1447" s="24">
        <v>320.82</v>
      </c>
      <c r="AF1447" s="24">
        <v>12.422000000000001</v>
      </c>
      <c r="AG1447" s="24">
        <v>333.19200000000001</v>
      </c>
      <c r="AH1447" s="24">
        <v>333.24200000000002</v>
      </c>
      <c r="AI1447" s="24">
        <v>333.19200000000001</v>
      </c>
      <c r="AJ1447" s="24">
        <v>333.24200000000002</v>
      </c>
      <c r="AK1447" s="38">
        <v>0</v>
      </c>
      <c r="AL1447" s="38">
        <v>0</v>
      </c>
    </row>
    <row r="1448" spans="1:38" x14ac:dyDescent="0.15">
      <c r="A1448" t="str">
        <v>U1588D-67-2</v>
      </c>
      <c r="B1448">
        <v>363.29</v>
      </c>
      <c r="C1448" t="str">
        <v>U1588A-43-5</v>
      </c>
      <c r="D1448" s="31">
        <v>319.74</v>
      </c>
      <c r="E1448" s="29">
        <v>103</v>
      </c>
      <c r="F1448" s="29">
        <v>113</v>
      </c>
      <c r="G1448" s="24">
        <v>320.77</v>
      </c>
      <c r="H1448" s="24">
        <v>320.87</v>
      </c>
      <c r="I1448" s="24">
        <v>320.77</v>
      </c>
      <c r="J1448" s="24">
        <v>320.82</v>
      </c>
      <c r="K1448" s="18">
        <v>0</v>
      </c>
      <c r="L1448" s="18">
        <v>-5.0000000000011369E-2</v>
      </c>
      <c r="T1448" t="str">
        <v>U1588A-43</v>
      </c>
      <c r="U1448" s="24">
        <v>1</v>
      </c>
      <c r="V1448" s="24">
        <v>1</v>
      </c>
      <c r="W1448" s="29">
        <v>314.2</v>
      </c>
      <c r="X1448" s="24">
        <v>6.5699999999999932</v>
      </c>
      <c r="Y1448" s="24">
        <v>6.6200000000000045</v>
      </c>
      <c r="Z1448" s="24">
        <v>320.77</v>
      </c>
      <c r="AA1448" s="24">
        <v>320.82</v>
      </c>
      <c r="AB1448" s="24">
        <v>320.77</v>
      </c>
      <c r="AC1448" s="24">
        <v>320.82</v>
      </c>
      <c r="AF1448" s="24">
        <v>12.422000000000001</v>
      </c>
      <c r="AG1448" s="24">
        <v>333.19200000000001</v>
      </c>
      <c r="AH1448" s="24">
        <v>333.24200000000002</v>
      </c>
      <c r="AI1448" s="24">
        <v>333.19200000000001</v>
      </c>
      <c r="AJ1448" s="24">
        <v>333.24200000000002</v>
      </c>
      <c r="AK1448" s="38">
        <v>0</v>
      </c>
      <c r="AL1448" s="38">
        <v>0</v>
      </c>
    </row>
    <row r="1449" spans="1:38" x14ac:dyDescent="0.15">
      <c r="A1449" t="str">
        <v>U1588D-67-3</v>
      </c>
      <c r="B1449">
        <v>364.78</v>
      </c>
      <c r="C1449" t="str">
        <v>U1588A-43-6</v>
      </c>
      <c r="D1449" s="31">
        <v>320.87</v>
      </c>
      <c r="E1449" s="29">
        <v>0</v>
      </c>
      <c r="F1449" s="29">
        <v>5</v>
      </c>
      <c r="G1449" s="24">
        <v>320.87</v>
      </c>
      <c r="H1449" s="24">
        <v>320.92</v>
      </c>
      <c r="I1449" s="24">
        <v>320.87</v>
      </c>
      <c r="J1449" s="24">
        <v>320.92</v>
      </c>
      <c r="K1449" s="18">
        <v>0</v>
      </c>
      <c r="L1449" s="18">
        <v>0</v>
      </c>
      <c r="T1449" t="str">
        <v>U1588A-43</v>
      </c>
      <c r="U1449" s="24">
        <v>1</v>
      </c>
      <c r="V1449" s="24">
        <v>1</v>
      </c>
      <c r="W1449" s="29">
        <v>314.2</v>
      </c>
      <c r="X1449" s="24">
        <v>6.6700000000000159</v>
      </c>
      <c r="Y1449" s="24">
        <v>6.7200000000000273</v>
      </c>
      <c r="Z1449" s="24">
        <v>320.87</v>
      </c>
      <c r="AA1449" s="24">
        <v>320.92</v>
      </c>
      <c r="AB1449" s="24">
        <v>320.87</v>
      </c>
      <c r="AC1449" s="24">
        <v>320.92</v>
      </c>
      <c r="AF1449" s="24">
        <v>12.422000000000001</v>
      </c>
      <c r="AG1449" s="24">
        <v>333.29200000000003</v>
      </c>
      <c r="AH1449" s="24">
        <v>333.34200000000004</v>
      </c>
      <c r="AI1449" s="24">
        <v>333.29200000000003</v>
      </c>
      <c r="AJ1449" s="24">
        <v>333.34200000000004</v>
      </c>
      <c r="AK1449" s="38">
        <v>0</v>
      </c>
      <c r="AL1449" s="38">
        <v>0</v>
      </c>
    </row>
    <row r="1450" spans="1:38" x14ac:dyDescent="0.15">
      <c r="A1450" t="str">
        <v>U1588D-67-4</v>
      </c>
      <c r="B1450">
        <v>366.27</v>
      </c>
      <c r="C1450" t="str">
        <v>U1588A-43-6</v>
      </c>
      <c r="D1450" s="31">
        <v>320.87</v>
      </c>
      <c r="E1450" s="29">
        <v>47</v>
      </c>
      <c r="F1450" s="29">
        <v>48</v>
      </c>
      <c r="G1450" s="24">
        <v>321.34000000000003</v>
      </c>
      <c r="H1450" s="24">
        <v>321.35000000000002</v>
      </c>
      <c r="I1450" s="24">
        <v>321.33999999999997</v>
      </c>
      <c r="J1450" s="24">
        <v>321.35000000000002</v>
      </c>
      <c r="K1450" s="18">
        <v>-5.6843418860808015E-14</v>
      </c>
      <c r="L1450" s="18">
        <v>0</v>
      </c>
      <c r="T1450" t="str">
        <v>U1588A-43</v>
      </c>
      <c r="U1450" s="24">
        <v>1</v>
      </c>
      <c r="V1450" s="24">
        <v>1</v>
      </c>
      <c r="W1450" s="29">
        <v>314.2</v>
      </c>
      <c r="X1450" s="24">
        <v>7.1399999999999864</v>
      </c>
      <c r="Y1450" s="24">
        <v>7.1500000000000341</v>
      </c>
      <c r="Z1450" s="24">
        <v>321.33999999999997</v>
      </c>
      <c r="AA1450" s="24">
        <v>321.35000000000002</v>
      </c>
      <c r="AB1450" s="24">
        <v>321.33999999999997</v>
      </c>
      <c r="AC1450" s="24">
        <v>321.35000000000002</v>
      </c>
      <c r="AF1450" s="24">
        <v>12.422000000000001</v>
      </c>
      <c r="AG1450" s="24">
        <v>333.762</v>
      </c>
      <c r="AH1450" s="24">
        <v>333.77200000000005</v>
      </c>
      <c r="AI1450" s="24">
        <v>333.762</v>
      </c>
      <c r="AJ1450" s="24">
        <v>333.77200000000005</v>
      </c>
      <c r="AK1450" s="38">
        <v>0</v>
      </c>
      <c r="AL1450" s="38">
        <v>0</v>
      </c>
    </row>
    <row r="1451" spans="1:38" x14ac:dyDescent="0.15">
      <c r="A1451" t="str">
        <v>U1588D-67-5</v>
      </c>
      <c r="B1451">
        <v>367.76</v>
      </c>
      <c r="C1451" t="str">
        <v>U1588A-43-6</v>
      </c>
      <c r="D1451" s="31">
        <v>320.87</v>
      </c>
      <c r="E1451" s="29">
        <v>47</v>
      </c>
      <c r="F1451" s="29">
        <v>48</v>
      </c>
      <c r="G1451" s="24">
        <v>321.34000000000003</v>
      </c>
      <c r="H1451" s="24">
        <v>321.35000000000002</v>
      </c>
      <c r="I1451" s="24">
        <v>321.33999999999997</v>
      </c>
      <c r="J1451" s="24">
        <v>321.35000000000002</v>
      </c>
      <c r="K1451" s="18">
        <v>-5.6843418860808015E-14</v>
      </c>
      <c r="L1451" s="18">
        <v>0</v>
      </c>
      <c r="T1451" t="str">
        <v>U1588A-43</v>
      </c>
      <c r="U1451" s="24">
        <v>1</v>
      </c>
      <c r="V1451" s="24">
        <v>1</v>
      </c>
      <c r="W1451" s="29">
        <v>314.2</v>
      </c>
      <c r="X1451" s="24">
        <v>7.1399999999999864</v>
      </c>
      <c r="Y1451" s="24">
        <v>7.1500000000000341</v>
      </c>
      <c r="Z1451" s="24">
        <v>321.33999999999997</v>
      </c>
      <c r="AA1451" s="24">
        <v>321.35000000000002</v>
      </c>
      <c r="AB1451" s="24">
        <v>321.33999999999997</v>
      </c>
      <c r="AC1451" s="24">
        <v>321.35000000000002</v>
      </c>
      <c r="AF1451" s="24">
        <v>12.422000000000001</v>
      </c>
      <c r="AG1451" s="24">
        <v>333.762</v>
      </c>
      <c r="AH1451" s="24">
        <v>333.77200000000005</v>
      </c>
      <c r="AI1451" s="24">
        <v>333.762</v>
      </c>
      <c r="AJ1451" s="24">
        <v>333.77200000000005</v>
      </c>
      <c r="AK1451" s="38">
        <v>0</v>
      </c>
      <c r="AL1451" s="38">
        <v>0</v>
      </c>
    </row>
    <row r="1452" spans="1:38" x14ac:dyDescent="0.15">
      <c r="A1452" t="str">
        <v>U1588D-67-6</v>
      </c>
      <c r="B1452">
        <v>368.9</v>
      </c>
      <c r="C1452" t="str">
        <v>U1588A-43-6</v>
      </c>
      <c r="D1452" s="31">
        <v>320.87</v>
      </c>
      <c r="E1452" s="29">
        <v>47</v>
      </c>
      <c r="F1452" s="29">
        <v>47</v>
      </c>
      <c r="G1452" s="24">
        <v>321.34000000000003</v>
      </c>
      <c r="H1452" s="24">
        <v>321.34000000000003</v>
      </c>
      <c r="I1452" s="24">
        <v>321.33999999999997</v>
      </c>
      <c r="J1452" s="24">
        <v>321.33999999999997</v>
      </c>
      <c r="K1452" s="18">
        <v>-5.6843418860808015E-14</v>
      </c>
      <c r="L1452" s="18">
        <v>-5.6843418860808015E-14</v>
      </c>
      <c r="T1452" t="str">
        <v>U1588A-43</v>
      </c>
      <c r="U1452" s="24">
        <v>1</v>
      </c>
      <c r="V1452" s="24">
        <v>1</v>
      </c>
      <c r="W1452" s="29">
        <v>314.2</v>
      </c>
      <c r="X1452" s="24">
        <v>7.1399999999999864</v>
      </c>
      <c r="Y1452" s="24">
        <v>7.1399999999999864</v>
      </c>
      <c r="Z1452" s="24">
        <v>321.33999999999997</v>
      </c>
      <c r="AA1452" s="24">
        <v>321.33999999999997</v>
      </c>
      <c r="AB1452" s="24">
        <v>321.33999999999997</v>
      </c>
      <c r="AC1452" s="24">
        <v>321.33999999999997</v>
      </c>
      <c r="AF1452" s="24">
        <v>12.422000000000001</v>
      </c>
      <c r="AG1452" s="24">
        <v>333.762</v>
      </c>
      <c r="AH1452" s="24">
        <v>333.762</v>
      </c>
      <c r="AI1452" s="24">
        <v>333.762</v>
      </c>
      <c r="AJ1452" s="24">
        <v>333.762</v>
      </c>
      <c r="AK1452" s="38">
        <v>0</v>
      </c>
      <c r="AL1452" s="38">
        <v>0</v>
      </c>
    </row>
    <row r="1453" spans="1:38" x14ac:dyDescent="0.15">
      <c r="A1453" t="str">
        <v>U1588D-67-CC</v>
      </c>
      <c r="B1453">
        <v>369.37</v>
      </c>
      <c r="C1453" t="str">
        <v>U1588A-43-6</v>
      </c>
      <c r="D1453" s="31">
        <v>320.87</v>
      </c>
      <c r="E1453" s="29">
        <v>60</v>
      </c>
      <c r="F1453" s="29">
        <v>60</v>
      </c>
      <c r="G1453" s="24">
        <v>321.47000000000003</v>
      </c>
      <c r="H1453" s="24">
        <v>321.47000000000003</v>
      </c>
      <c r="I1453" s="24">
        <v>321.47000000000003</v>
      </c>
      <c r="J1453" s="24">
        <v>321.47000000000003</v>
      </c>
      <c r="K1453" s="18">
        <v>0</v>
      </c>
      <c r="L1453" s="18">
        <v>0</v>
      </c>
      <c r="T1453" t="str">
        <v>U1588A-43</v>
      </c>
      <c r="U1453" s="24">
        <v>1</v>
      </c>
      <c r="V1453" s="24">
        <v>1</v>
      </c>
      <c r="W1453" s="29">
        <v>314.2</v>
      </c>
      <c r="X1453" s="24">
        <v>7.2700000000000387</v>
      </c>
      <c r="Y1453" s="24">
        <v>7.2700000000000387</v>
      </c>
      <c r="Z1453" s="24">
        <v>321.47000000000003</v>
      </c>
      <c r="AA1453" s="24">
        <v>321.47000000000003</v>
      </c>
      <c r="AB1453" s="24">
        <v>321.47000000000003</v>
      </c>
      <c r="AC1453" s="24">
        <v>321.47000000000003</v>
      </c>
      <c r="AF1453" s="24">
        <v>12.422000000000001</v>
      </c>
      <c r="AG1453" s="24">
        <v>333.89200000000005</v>
      </c>
      <c r="AH1453" s="24">
        <v>333.89200000000005</v>
      </c>
      <c r="AI1453" s="24">
        <v>333.89200000000005</v>
      </c>
      <c r="AJ1453" s="24">
        <v>333.89200000000005</v>
      </c>
      <c r="AK1453" s="38">
        <v>0</v>
      </c>
      <c r="AL1453" s="38">
        <v>0</v>
      </c>
    </row>
    <row r="1454" spans="1:38" x14ac:dyDescent="0.15">
      <c r="A1454" t="str">
        <v>U1588D-68-1</v>
      </c>
      <c r="B1454">
        <v>366.7</v>
      </c>
      <c r="C1454" t="str">
        <v>U1588A-43-7</v>
      </c>
      <c r="D1454" s="31">
        <v>321.95</v>
      </c>
      <c r="E1454" s="29">
        <v>61</v>
      </c>
      <c r="F1454" s="29">
        <v>61</v>
      </c>
      <c r="G1454" s="24">
        <v>322.56</v>
      </c>
      <c r="H1454" s="24">
        <v>322.56</v>
      </c>
      <c r="I1454" s="24">
        <v>322.56</v>
      </c>
      <c r="J1454" s="24">
        <v>322.56</v>
      </c>
      <c r="K1454" s="18">
        <v>0</v>
      </c>
      <c r="L1454" s="18">
        <v>0</v>
      </c>
      <c r="T1454" t="str">
        <v>U1588A-43</v>
      </c>
      <c r="U1454" s="24">
        <v>1</v>
      </c>
      <c r="V1454" s="24">
        <v>1</v>
      </c>
      <c r="W1454" s="29">
        <v>314.2</v>
      </c>
      <c r="X1454" s="24">
        <v>8.3600000000000136</v>
      </c>
      <c r="Y1454" s="24">
        <v>8.3600000000000136</v>
      </c>
      <c r="Z1454" s="24">
        <v>322.56</v>
      </c>
      <c r="AA1454" s="24">
        <v>322.56</v>
      </c>
      <c r="AB1454" s="24">
        <v>322.56</v>
      </c>
      <c r="AC1454" s="24">
        <v>322.56</v>
      </c>
      <c r="AF1454" s="24">
        <v>12.422000000000001</v>
      </c>
      <c r="AG1454" s="24">
        <v>334.98200000000003</v>
      </c>
      <c r="AH1454" s="24">
        <v>334.98200000000003</v>
      </c>
      <c r="AI1454" s="24">
        <v>334.98200000000003</v>
      </c>
      <c r="AJ1454" s="24">
        <v>334.98200000000003</v>
      </c>
      <c r="AK1454" s="38">
        <v>0</v>
      </c>
      <c r="AL1454" s="38">
        <v>0</v>
      </c>
    </row>
    <row r="1455" spans="1:38" x14ac:dyDescent="0.15">
      <c r="A1455" t="str">
        <v>U1588D-68-2</v>
      </c>
      <c r="B1455">
        <v>368.18</v>
      </c>
      <c r="C1455" t="str">
        <v>U1588A-43-7</v>
      </c>
      <c r="D1455" s="31">
        <v>321.95</v>
      </c>
      <c r="E1455" s="29">
        <v>61</v>
      </c>
      <c r="F1455" s="29">
        <v>61</v>
      </c>
      <c r="G1455" s="24">
        <v>322.56</v>
      </c>
      <c r="H1455" s="24">
        <v>322.56</v>
      </c>
      <c r="I1455" s="24">
        <v>322.56</v>
      </c>
      <c r="J1455" s="24">
        <v>322.56</v>
      </c>
      <c r="K1455" s="18">
        <v>0</v>
      </c>
      <c r="L1455" s="18">
        <v>0</v>
      </c>
      <c r="T1455" t="str">
        <v>U1588A-43</v>
      </c>
      <c r="U1455" s="24">
        <v>1</v>
      </c>
      <c r="V1455" s="24">
        <v>1</v>
      </c>
      <c r="W1455" s="29">
        <v>314.2</v>
      </c>
      <c r="X1455" s="24">
        <v>8.3600000000000136</v>
      </c>
      <c r="Y1455" s="24">
        <v>8.3600000000000136</v>
      </c>
      <c r="Z1455" s="24">
        <v>322.56</v>
      </c>
      <c r="AA1455" s="24">
        <v>322.56</v>
      </c>
      <c r="AB1455" s="24">
        <v>322.56</v>
      </c>
      <c r="AC1455" s="24">
        <v>322.56</v>
      </c>
      <c r="AF1455" s="24">
        <v>12.422000000000001</v>
      </c>
      <c r="AG1455" s="24">
        <v>334.98200000000003</v>
      </c>
      <c r="AH1455" s="24">
        <v>334.98200000000003</v>
      </c>
      <c r="AI1455" s="24">
        <v>334.98200000000003</v>
      </c>
      <c r="AJ1455" s="24">
        <v>334.98200000000003</v>
      </c>
      <c r="AK1455" s="38">
        <v>0</v>
      </c>
      <c r="AL1455" s="38">
        <v>0</v>
      </c>
    </row>
    <row r="1456" spans="1:38" x14ac:dyDescent="0.15">
      <c r="A1456" t="str">
        <v>U1588D-68-3</v>
      </c>
      <c r="B1456">
        <v>369.67</v>
      </c>
      <c r="C1456" t="str">
        <v>U1588A-43-CC</v>
      </c>
      <c r="D1456" s="31">
        <v>323.39</v>
      </c>
      <c r="E1456" s="29">
        <v>40</v>
      </c>
      <c r="F1456" s="29">
        <v>47</v>
      </c>
      <c r="G1456" s="24">
        <v>323.78999999999996</v>
      </c>
      <c r="H1456" s="24">
        <v>323.86</v>
      </c>
      <c r="I1456" s="24">
        <v>323.79000000000002</v>
      </c>
      <c r="J1456" s="24">
        <v>323.86</v>
      </c>
      <c r="K1456" s="18">
        <v>5.6843418860808015E-14</v>
      </c>
      <c r="L1456" s="18">
        <v>0</v>
      </c>
      <c r="T1456" t="str">
        <v>U1588A-43</v>
      </c>
      <c r="U1456" s="24">
        <v>1</v>
      </c>
      <c r="V1456" s="24">
        <v>1</v>
      </c>
      <c r="W1456" s="29">
        <v>314.2</v>
      </c>
      <c r="X1456" s="24">
        <v>9.5900000000000318</v>
      </c>
      <c r="Y1456" s="24">
        <v>9.660000000000025</v>
      </c>
      <c r="Z1456" s="24">
        <v>323.79000000000002</v>
      </c>
      <c r="AA1456" s="24">
        <v>323.86</v>
      </c>
      <c r="AB1456" s="24">
        <v>323.79000000000002</v>
      </c>
      <c r="AC1456" s="24">
        <v>323.86</v>
      </c>
      <c r="AF1456" s="24">
        <v>12.422000000000001</v>
      </c>
      <c r="AG1456" s="24">
        <v>336.21200000000005</v>
      </c>
      <c r="AH1456" s="24">
        <v>336.28200000000004</v>
      </c>
      <c r="AI1456" s="24">
        <v>336.21200000000005</v>
      </c>
      <c r="AJ1456" s="24">
        <v>336.28200000000004</v>
      </c>
      <c r="AK1456" s="38">
        <v>0</v>
      </c>
      <c r="AL1456" s="38">
        <v>0</v>
      </c>
    </row>
    <row r="1457" spans="1:38" x14ac:dyDescent="0.15">
      <c r="A1457" t="str">
        <v>U1588D-68-4</v>
      </c>
      <c r="B1457">
        <v>371.17</v>
      </c>
      <c r="C1457" t="str">
        <v>U1588A-43-CC</v>
      </c>
      <c r="D1457" s="31">
        <v>323.39</v>
      </c>
      <c r="E1457" s="29">
        <v>40</v>
      </c>
      <c r="F1457" s="29">
        <v>47</v>
      </c>
      <c r="G1457" s="24">
        <v>323.78999999999996</v>
      </c>
      <c r="H1457" s="24">
        <v>323.86</v>
      </c>
      <c r="I1457" s="24">
        <v>323.79000000000002</v>
      </c>
      <c r="J1457" s="24">
        <v>323.86</v>
      </c>
      <c r="K1457" s="18">
        <v>5.6843418860808015E-14</v>
      </c>
      <c r="L1457" s="18">
        <v>0</v>
      </c>
      <c r="T1457" t="str">
        <v>U1588A-43</v>
      </c>
      <c r="U1457" s="24">
        <v>1</v>
      </c>
      <c r="V1457" s="24">
        <v>1</v>
      </c>
      <c r="W1457" s="29">
        <v>314.2</v>
      </c>
      <c r="X1457" s="24">
        <v>9.5900000000000318</v>
      </c>
      <c r="Y1457" s="24">
        <v>9.660000000000025</v>
      </c>
      <c r="Z1457" s="24">
        <v>323.79000000000002</v>
      </c>
      <c r="AA1457" s="24">
        <v>323.86</v>
      </c>
      <c r="AB1457" s="24">
        <v>323.79000000000002</v>
      </c>
      <c r="AC1457" s="24">
        <v>323.86</v>
      </c>
      <c r="AF1457" s="24">
        <v>12.422000000000001</v>
      </c>
      <c r="AG1457" s="24">
        <v>336.21200000000005</v>
      </c>
      <c r="AH1457" s="24">
        <v>336.28200000000004</v>
      </c>
      <c r="AI1457" s="24">
        <v>336.21200000000005</v>
      </c>
      <c r="AJ1457" s="24">
        <v>336.28200000000004</v>
      </c>
      <c r="AK1457" s="38">
        <v>0</v>
      </c>
      <c r="AL1457" s="38">
        <v>0</v>
      </c>
    </row>
    <row r="1458" spans="1:38" x14ac:dyDescent="0.15">
      <c r="A1458" t="str">
        <v>U1588D-68-5</v>
      </c>
      <c r="B1458">
        <v>372.67</v>
      </c>
      <c r="C1458" t="str">
        <v>U1588A-43-CC</v>
      </c>
      <c r="D1458" s="31">
        <v>323.39</v>
      </c>
      <c r="E1458" s="29">
        <v>40</v>
      </c>
      <c r="F1458" s="29">
        <v>47</v>
      </c>
      <c r="G1458" s="24">
        <v>323.78999999999996</v>
      </c>
      <c r="H1458" s="24">
        <v>323.86</v>
      </c>
      <c r="I1458" s="24">
        <v>323.79000000000002</v>
      </c>
      <c r="J1458" s="24">
        <v>323.86</v>
      </c>
      <c r="K1458" s="18">
        <v>5.6843418860808015E-14</v>
      </c>
      <c r="L1458" s="18">
        <v>0</v>
      </c>
      <c r="T1458" t="str">
        <v>U1588A-43</v>
      </c>
      <c r="U1458" s="24">
        <v>1</v>
      </c>
      <c r="V1458" s="24">
        <v>1</v>
      </c>
      <c r="W1458" s="29">
        <v>314.2</v>
      </c>
      <c r="X1458" s="24">
        <v>9.5900000000000318</v>
      </c>
      <c r="Y1458" s="24">
        <v>9.660000000000025</v>
      </c>
      <c r="Z1458" s="24">
        <v>323.79000000000002</v>
      </c>
      <c r="AA1458" s="24">
        <v>323.86</v>
      </c>
      <c r="AB1458" s="24">
        <v>323.79000000000002</v>
      </c>
      <c r="AC1458" s="24">
        <v>323.86</v>
      </c>
      <c r="AF1458" s="24">
        <v>12.422000000000001</v>
      </c>
      <c r="AG1458" s="24">
        <v>336.21200000000005</v>
      </c>
      <c r="AH1458" s="24">
        <v>336.28200000000004</v>
      </c>
      <c r="AI1458" s="24">
        <v>336.21200000000005</v>
      </c>
      <c r="AJ1458" s="24">
        <v>336.28200000000004</v>
      </c>
      <c r="AK1458" s="38">
        <v>0</v>
      </c>
      <c r="AL1458" s="38">
        <v>0</v>
      </c>
    </row>
    <row r="1459" spans="1:38" x14ac:dyDescent="0.15">
      <c r="A1459" t="str">
        <v>U1588D-68-CC</v>
      </c>
      <c r="B1459">
        <v>373.46</v>
      </c>
      <c r="C1459" t="str">
        <v>U1588A-43-CC</v>
      </c>
      <c r="D1459" s="31">
        <v>323.39</v>
      </c>
      <c r="E1459" s="29">
        <v>40</v>
      </c>
      <c r="F1459" s="29">
        <v>47</v>
      </c>
      <c r="G1459" s="24">
        <v>323.78999999999996</v>
      </c>
      <c r="H1459" s="24">
        <v>323.86</v>
      </c>
      <c r="I1459" s="24">
        <v>323.79000000000002</v>
      </c>
      <c r="J1459" s="24">
        <v>323.86</v>
      </c>
      <c r="K1459" s="18">
        <v>5.6843418860808015E-14</v>
      </c>
      <c r="L1459" s="18">
        <v>0</v>
      </c>
      <c r="T1459" t="str">
        <v>U1588A-43</v>
      </c>
      <c r="U1459" s="24">
        <v>1</v>
      </c>
      <c r="V1459" s="24">
        <v>1</v>
      </c>
      <c r="W1459" s="29">
        <v>314.2</v>
      </c>
      <c r="X1459" s="24">
        <v>9.5900000000000318</v>
      </c>
      <c r="Y1459" s="24">
        <v>9.660000000000025</v>
      </c>
      <c r="Z1459" s="24">
        <v>323.79000000000002</v>
      </c>
      <c r="AA1459" s="24">
        <v>323.86</v>
      </c>
      <c r="AB1459" s="24">
        <v>323.79000000000002</v>
      </c>
      <c r="AC1459" s="24">
        <v>323.86</v>
      </c>
      <c r="AF1459" s="24">
        <v>12.422000000000001</v>
      </c>
      <c r="AG1459" s="24">
        <v>336.21200000000005</v>
      </c>
      <c r="AH1459" s="24">
        <v>336.28200000000004</v>
      </c>
      <c r="AI1459" s="24">
        <v>336.21200000000005</v>
      </c>
      <c r="AJ1459" s="24">
        <v>336.28200000000004</v>
      </c>
      <c r="AK1459" s="38">
        <v>0</v>
      </c>
      <c r="AL1459" s="38">
        <v>0</v>
      </c>
    </row>
    <row r="1460" spans="1:38" x14ac:dyDescent="0.15">
      <c r="A1460" t="str">
        <v>U1588D-69-1</v>
      </c>
      <c r="B1460">
        <v>371.5</v>
      </c>
      <c r="C1460" t="str">
        <v>U1588A-43-CC</v>
      </c>
      <c r="D1460" s="31">
        <v>323.39</v>
      </c>
      <c r="E1460" s="29">
        <v>40</v>
      </c>
      <c r="F1460" s="29">
        <v>47</v>
      </c>
      <c r="G1460" s="24">
        <v>323.78999999999996</v>
      </c>
      <c r="H1460" s="24">
        <v>323.86</v>
      </c>
      <c r="I1460" s="24">
        <v>323.79000000000002</v>
      </c>
      <c r="J1460" s="24">
        <v>323.86</v>
      </c>
      <c r="K1460" s="18">
        <v>5.6843418860808015E-14</v>
      </c>
      <c r="L1460" s="18">
        <v>0</v>
      </c>
      <c r="T1460" t="str">
        <v>U1588A-43</v>
      </c>
      <c r="U1460" s="24">
        <v>1</v>
      </c>
      <c r="V1460" s="24">
        <v>1</v>
      </c>
      <c r="W1460" s="29">
        <v>314.2</v>
      </c>
      <c r="X1460" s="24">
        <v>9.5900000000000318</v>
      </c>
      <c r="Y1460" s="24">
        <v>9.660000000000025</v>
      </c>
      <c r="Z1460" s="24">
        <v>323.79000000000002</v>
      </c>
      <c r="AA1460" s="24">
        <v>323.86</v>
      </c>
      <c r="AB1460" s="24">
        <v>323.79000000000002</v>
      </c>
      <c r="AC1460" s="24">
        <v>323.86</v>
      </c>
      <c r="AF1460" s="24">
        <v>12.422000000000001</v>
      </c>
      <c r="AG1460" s="24">
        <v>336.21200000000005</v>
      </c>
      <c r="AH1460" s="24">
        <v>336.28200000000004</v>
      </c>
      <c r="AI1460" s="24">
        <v>336.21200000000005</v>
      </c>
      <c r="AJ1460" s="24">
        <v>336.28200000000004</v>
      </c>
      <c r="AK1460" s="38">
        <v>0</v>
      </c>
      <c r="AL1460" s="38">
        <v>0</v>
      </c>
    </row>
    <row r="1461" spans="1:38" x14ac:dyDescent="0.15">
      <c r="A1461" t="str">
        <v>U1588D-69-2</v>
      </c>
      <c r="B1461">
        <v>372.99</v>
      </c>
      <c r="C1461" t="str">
        <v>U1588A-43-CC</v>
      </c>
      <c r="D1461" s="31">
        <v>323.39</v>
      </c>
      <c r="E1461" s="29">
        <v>40</v>
      </c>
      <c r="F1461" s="29">
        <v>47</v>
      </c>
      <c r="G1461" s="24">
        <v>323.78999999999996</v>
      </c>
      <c r="H1461" s="24">
        <v>323.86</v>
      </c>
      <c r="I1461" s="24">
        <v>323.79000000000002</v>
      </c>
      <c r="J1461" s="24">
        <v>323.86</v>
      </c>
      <c r="K1461" s="18">
        <v>5.6843418860808015E-14</v>
      </c>
      <c r="L1461" s="18">
        <v>0</v>
      </c>
      <c r="T1461" t="str">
        <v>U1588A-43</v>
      </c>
      <c r="U1461" s="24">
        <v>1</v>
      </c>
      <c r="V1461" s="24">
        <v>1</v>
      </c>
      <c r="W1461" s="29">
        <v>314.2</v>
      </c>
      <c r="X1461" s="24">
        <v>9.5900000000000318</v>
      </c>
      <c r="Y1461" s="24">
        <v>9.660000000000025</v>
      </c>
      <c r="Z1461" s="24">
        <v>323.79000000000002</v>
      </c>
      <c r="AA1461" s="24">
        <v>323.86</v>
      </c>
      <c r="AB1461" s="24">
        <v>323.79000000000002</v>
      </c>
      <c r="AC1461" s="24">
        <v>323.86</v>
      </c>
      <c r="AF1461" s="24">
        <v>12.422000000000001</v>
      </c>
      <c r="AG1461" s="24">
        <v>336.21200000000005</v>
      </c>
      <c r="AH1461" s="24">
        <v>336.28200000000004</v>
      </c>
      <c r="AI1461" s="24">
        <v>336.21200000000005</v>
      </c>
      <c r="AJ1461" s="24">
        <v>336.28200000000004</v>
      </c>
      <c r="AK1461" s="38">
        <v>0</v>
      </c>
      <c r="AL1461" s="38">
        <v>0</v>
      </c>
    </row>
    <row r="1462" spans="1:38" x14ac:dyDescent="0.15">
      <c r="A1462" t="str">
        <v>U1588D-69-3</v>
      </c>
      <c r="B1462">
        <v>374.48</v>
      </c>
      <c r="C1462" t="str">
        <v>U1588A-43-CC</v>
      </c>
      <c r="D1462" s="31">
        <v>323.39</v>
      </c>
      <c r="E1462" s="29">
        <v>40</v>
      </c>
      <c r="F1462" s="29">
        <v>47</v>
      </c>
      <c r="G1462" s="24">
        <v>323.78999999999996</v>
      </c>
      <c r="H1462" s="24">
        <v>323.86</v>
      </c>
      <c r="I1462" s="24">
        <v>323.79000000000002</v>
      </c>
      <c r="J1462" s="24">
        <v>323.86</v>
      </c>
      <c r="K1462" s="18">
        <v>5.6843418860808015E-14</v>
      </c>
      <c r="L1462" s="18">
        <v>0</v>
      </c>
      <c r="T1462" t="str">
        <v>U1588A-43</v>
      </c>
      <c r="U1462" s="24">
        <v>1</v>
      </c>
      <c r="V1462" s="24">
        <v>1</v>
      </c>
      <c r="W1462" s="29">
        <v>314.2</v>
      </c>
      <c r="X1462" s="24">
        <v>9.5900000000000318</v>
      </c>
      <c r="Y1462" s="24">
        <v>9.660000000000025</v>
      </c>
      <c r="Z1462" s="24">
        <v>323.79000000000002</v>
      </c>
      <c r="AA1462" s="24">
        <v>323.86</v>
      </c>
      <c r="AB1462" s="24">
        <v>323.79000000000002</v>
      </c>
      <c r="AC1462" s="24">
        <v>323.86</v>
      </c>
      <c r="AF1462" s="24">
        <v>12.422000000000001</v>
      </c>
      <c r="AG1462" s="24">
        <v>336.21200000000005</v>
      </c>
      <c r="AH1462" s="24">
        <v>336.28200000000004</v>
      </c>
      <c r="AI1462" s="24">
        <v>336.21200000000005</v>
      </c>
      <c r="AJ1462" s="24">
        <v>336.28200000000004</v>
      </c>
      <c r="AK1462" s="38">
        <v>0</v>
      </c>
      <c r="AL1462" s="38">
        <v>0</v>
      </c>
    </row>
    <row r="1463" spans="1:38" x14ac:dyDescent="0.15">
      <c r="A1463" t="str">
        <v>U1588D-69-4</v>
      </c>
      <c r="B1463">
        <v>375.98</v>
      </c>
      <c r="C1463" t="str">
        <v>U1588A-43-CC</v>
      </c>
      <c r="D1463" s="31">
        <v>323.39</v>
      </c>
      <c r="E1463" s="29">
        <v>40</v>
      </c>
      <c r="F1463" s="29">
        <v>47</v>
      </c>
      <c r="G1463" s="24">
        <v>323.78999999999996</v>
      </c>
      <c r="H1463" s="24">
        <v>323.86</v>
      </c>
      <c r="I1463" s="24">
        <v>323.79000000000002</v>
      </c>
      <c r="J1463" s="24">
        <v>323.86</v>
      </c>
      <c r="K1463" s="18">
        <v>5.6843418860808015E-14</v>
      </c>
      <c r="L1463" s="18">
        <v>0</v>
      </c>
      <c r="T1463" t="str">
        <v>U1588A-43</v>
      </c>
      <c r="U1463" s="24">
        <v>1</v>
      </c>
      <c r="V1463" s="24">
        <v>1</v>
      </c>
      <c r="W1463" s="29">
        <v>314.2</v>
      </c>
      <c r="X1463" s="24">
        <v>9.5900000000000318</v>
      </c>
      <c r="Y1463" s="24">
        <v>9.660000000000025</v>
      </c>
      <c r="Z1463" s="24">
        <v>323.79000000000002</v>
      </c>
      <c r="AA1463" s="24">
        <v>323.86</v>
      </c>
      <c r="AB1463" s="24">
        <v>323.79000000000002</v>
      </c>
      <c r="AC1463" s="24">
        <v>323.86</v>
      </c>
      <c r="AF1463" s="24">
        <v>12.422000000000001</v>
      </c>
      <c r="AG1463" s="24">
        <v>336.21200000000005</v>
      </c>
      <c r="AH1463" s="24">
        <v>336.28200000000004</v>
      </c>
      <c r="AI1463" s="24">
        <v>336.21200000000005</v>
      </c>
      <c r="AJ1463" s="24">
        <v>336.28200000000004</v>
      </c>
      <c r="AK1463" s="38">
        <v>0</v>
      </c>
      <c r="AL1463" s="38">
        <v>0</v>
      </c>
    </row>
    <row r="1464" spans="1:38" x14ac:dyDescent="0.15">
      <c r="A1464" t="str">
        <v>U1588D-69-CC</v>
      </c>
      <c r="B1464">
        <v>376.93</v>
      </c>
      <c r="C1464" t="str">
        <v>U1588A-43-CC</v>
      </c>
      <c r="D1464" s="31">
        <v>323.39</v>
      </c>
      <c r="E1464" s="29">
        <v>40</v>
      </c>
      <c r="F1464" s="29">
        <v>47</v>
      </c>
      <c r="G1464" s="24">
        <v>323.78999999999996</v>
      </c>
      <c r="H1464" s="24">
        <v>323.86</v>
      </c>
      <c r="I1464" s="24">
        <v>323.79000000000002</v>
      </c>
      <c r="J1464" s="24">
        <v>323.86</v>
      </c>
      <c r="K1464" s="18">
        <v>5.6843418860808015E-14</v>
      </c>
      <c r="L1464" s="18">
        <v>0</v>
      </c>
      <c r="T1464" t="str">
        <v>U1588A-43</v>
      </c>
      <c r="U1464" s="24">
        <v>1</v>
      </c>
      <c r="V1464" s="24">
        <v>1</v>
      </c>
      <c r="W1464" s="29">
        <v>314.2</v>
      </c>
      <c r="X1464" s="24">
        <v>9.5900000000000318</v>
      </c>
      <c r="Y1464" s="24">
        <v>9.660000000000025</v>
      </c>
      <c r="Z1464" s="24">
        <v>323.79000000000002</v>
      </c>
      <c r="AA1464" s="24">
        <v>323.86</v>
      </c>
      <c r="AB1464" s="24">
        <v>323.79000000000002</v>
      </c>
      <c r="AC1464" s="24">
        <v>323.86</v>
      </c>
      <c r="AF1464" s="24">
        <v>12.422000000000001</v>
      </c>
      <c r="AG1464" s="24">
        <v>336.21200000000005</v>
      </c>
      <c r="AH1464" s="24">
        <v>336.28200000000004</v>
      </c>
      <c r="AI1464" s="24">
        <v>336.21200000000005</v>
      </c>
      <c r="AJ1464" s="24">
        <v>336.28200000000004</v>
      </c>
      <c r="AK1464" s="38">
        <v>0</v>
      </c>
      <c r="AL1464" s="38">
        <v>0</v>
      </c>
    </row>
    <row r="1465" spans="1:38" x14ac:dyDescent="0.15">
      <c r="A1465" t="str">
        <v>U1588D-70-1</v>
      </c>
      <c r="B1465">
        <v>376.4</v>
      </c>
      <c r="C1465" t="str">
        <v>U1588A-43-CC</v>
      </c>
      <c r="D1465" s="31">
        <v>323.39</v>
      </c>
      <c r="E1465" s="29">
        <v>40</v>
      </c>
      <c r="F1465" s="29">
        <v>47</v>
      </c>
      <c r="G1465" s="24">
        <v>323.78999999999996</v>
      </c>
      <c r="H1465" s="24">
        <v>323.86</v>
      </c>
      <c r="I1465" s="24">
        <v>323.79000000000002</v>
      </c>
      <c r="J1465" s="24">
        <v>323.86</v>
      </c>
      <c r="K1465" s="18">
        <v>5.6843418860808015E-14</v>
      </c>
      <c r="L1465" s="18">
        <v>0</v>
      </c>
      <c r="T1465" t="str">
        <v>U1588A-43</v>
      </c>
      <c r="U1465" s="24">
        <v>1</v>
      </c>
      <c r="V1465" s="24">
        <v>1</v>
      </c>
      <c r="W1465" s="29">
        <v>314.2</v>
      </c>
      <c r="X1465" s="24">
        <v>9.5900000000000318</v>
      </c>
      <c r="Y1465" s="24">
        <v>9.660000000000025</v>
      </c>
      <c r="Z1465" s="24">
        <v>323.79000000000002</v>
      </c>
      <c r="AA1465" s="24">
        <v>323.86</v>
      </c>
      <c r="AB1465" s="24">
        <v>323.79000000000002</v>
      </c>
      <c r="AC1465" s="24">
        <v>323.86</v>
      </c>
      <c r="AF1465" s="24">
        <v>12.422000000000001</v>
      </c>
      <c r="AG1465" s="24">
        <v>336.21200000000005</v>
      </c>
      <c r="AH1465" s="24">
        <v>336.28200000000004</v>
      </c>
      <c r="AI1465" s="24">
        <v>336.21200000000005</v>
      </c>
      <c r="AJ1465" s="24">
        <v>336.28200000000004</v>
      </c>
      <c r="AK1465" s="38">
        <v>0</v>
      </c>
      <c r="AL1465" s="38">
        <v>0</v>
      </c>
    </row>
    <row r="1466" spans="1:38" x14ac:dyDescent="0.15">
      <c r="A1466" t="str">
        <v>U1588D-70-2</v>
      </c>
      <c r="B1466">
        <v>377.9</v>
      </c>
      <c r="C1466" t="str">
        <v>U1588A-44-1</v>
      </c>
      <c r="D1466" s="31">
        <v>323.89999999999998</v>
      </c>
      <c r="E1466" s="29">
        <v>75</v>
      </c>
      <c r="F1466" s="29">
        <v>75</v>
      </c>
      <c r="G1466" s="24">
        <v>324.64999999999998</v>
      </c>
      <c r="H1466" s="24">
        <v>324.64999999999998</v>
      </c>
      <c r="I1466" s="24">
        <v>324.64999999999998</v>
      </c>
      <c r="J1466" s="24">
        <v>324.64999999999998</v>
      </c>
      <c r="K1466" s="18">
        <v>0</v>
      </c>
      <c r="L1466" s="18">
        <v>0</v>
      </c>
      <c r="T1466" t="str">
        <v>U1588A-44</v>
      </c>
      <c r="U1466" s="24">
        <v>0.75968992248062017</v>
      </c>
      <c r="V1466" s="24">
        <v>0.75757575757575757</v>
      </c>
      <c r="W1466" s="29">
        <v>323.89999999999998</v>
      </c>
      <c r="X1466" s="24">
        <v>0.75</v>
      </c>
      <c r="Y1466" s="24">
        <v>0.75</v>
      </c>
      <c r="Z1466" s="24">
        <v>324.46976744186043</v>
      </c>
      <c r="AA1466" s="24">
        <v>324.46976744186043</v>
      </c>
      <c r="AB1466" s="24">
        <v>324.46818181818179</v>
      </c>
      <c r="AC1466" s="24">
        <v>324.46818181818179</v>
      </c>
      <c r="AF1466" s="24">
        <v>12.624000000000001</v>
      </c>
      <c r="AG1466" s="24">
        <v>337.09376744186045</v>
      </c>
      <c r="AH1466" s="24">
        <v>337.09376744186045</v>
      </c>
      <c r="AI1466" s="24">
        <v>337.09218181818181</v>
      </c>
      <c r="AJ1466" s="24">
        <v>337.09218181818181</v>
      </c>
      <c r="AK1466" s="38">
        <v>0.15856236786362388</v>
      </c>
      <c r="AL1466" s="38">
        <v>0.15856236786362388</v>
      </c>
    </row>
    <row r="1467" spans="1:38" x14ac:dyDescent="0.15">
      <c r="A1467" t="str">
        <v>U1588D-70-3</v>
      </c>
      <c r="B1467">
        <v>379.39</v>
      </c>
      <c r="C1467" t="str">
        <v>U1588A-44-2</v>
      </c>
      <c r="D1467" s="31">
        <v>325.39</v>
      </c>
      <c r="E1467" s="29">
        <v>76</v>
      </c>
      <c r="F1467" s="29">
        <v>76</v>
      </c>
      <c r="G1467" s="24">
        <v>326.14999999999998</v>
      </c>
      <c r="H1467" s="24">
        <v>326.14999999999998</v>
      </c>
      <c r="I1467" s="24">
        <v>326.14999999999998</v>
      </c>
      <c r="J1467" s="24">
        <v>326.14999999999998</v>
      </c>
      <c r="K1467" s="18">
        <v>0</v>
      </c>
      <c r="L1467" s="18">
        <v>0</v>
      </c>
      <c r="T1467" t="str">
        <v>U1588A-44</v>
      </c>
      <c r="U1467" s="24">
        <v>0.75968992248062017</v>
      </c>
      <c r="V1467" s="24">
        <v>0.75757575757575757</v>
      </c>
      <c r="W1467" s="29">
        <v>323.89999999999998</v>
      </c>
      <c r="X1467" s="24">
        <v>2.25</v>
      </c>
      <c r="Y1467" s="24">
        <v>2.25</v>
      </c>
      <c r="Z1467" s="24">
        <v>325.60930232558138</v>
      </c>
      <c r="AA1467" s="24">
        <v>325.60930232558138</v>
      </c>
      <c r="AB1467" s="24">
        <v>325.60454545454542</v>
      </c>
      <c r="AC1467" s="24">
        <v>325.60454545454542</v>
      </c>
      <c r="AF1467" s="24">
        <v>12.624000000000001</v>
      </c>
      <c r="AG1467" s="24">
        <v>338.23330232558141</v>
      </c>
      <c r="AH1467" s="24">
        <v>338.23330232558141</v>
      </c>
      <c r="AI1467" s="24">
        <v>338.22854545454544</v>
      </c>
      <c r="AJ1467" s="24">
        <v>338.22854545454544</v>
      </c>
      <c r="AK1467" s="38">
        <v>0.47568710359655597</v>
      </c>
      <c r="AL1467" s="38">
        <v>0.47568710359655597</v>
      </c>
    </row>
    <row r="1468" spans="1:38" x14ac:dyDescent="0.15">
      <c r="A1468" t="str">
        <v>U1588D-70-4</v>
      </c>
      <c r="B1468">
        <v>380.89</v>
      </c>
      <c r="C1468" t="str">
        <v>U1588A-44-3</v>
      </c>
      <c r="D1468" s="31">
        <v>326.88</v>
      </c>
      <c r="E1468" s="29">
        <v>29</v>
      </c>
      <c r="F1468" s="29">
        <v>30</v>
      </c>
      <c r="G1468" s="24">
        <v>327.17</v>
      </c>
      <c r="H1468" s="24">
        <v>327.18</v>
      </c>
      <c r="I1468" s="24">
        <v>327.17</v>
      </c>
      <c r="J1468" s="24">
        <v>327.18</v>
      </c>
      <c r="K1468" s="18">
        <v>0</v>
      </c>
      <c r="L1468" s="18">
        <v>0</v>
      </c>
      <c r="T1468" t="str">
        <v>U1588A-44</v>
      </c>
      <c r="U1468" s="24">
        <v>0.75968992248062017</v>
      </c>
      <c r="V1468" s="24">
        <v>0.75757575757575757</v>
      </c>
      <c r="W1468" s="29">
        <v>323.89999999999998</v>
      </c>
      <c r="X1468" s="24">
        <v>3.2700000000000387</v>
      </c>
      <c r="Y1468" s="24">
        <v>3.2800000000000296</v>
      </c>
      <c r="Z1468" s="24">
        <v>326.38418604651162</v>
      </c>
      <c r="AA1468" s="24">
        <v>326.39178294573645</v>
      </c>
      <c r="AB1468" s="24">
        <v>326.37727272727273</v>
      </c>
      <c r="AC1468" s="24">
        <v>326.38484848484848</v>
      </c>
      <c r="AF1468" s="24">
        <v>12.624000000000001</v>
      </c>
      <c r="AG1468" s="24">
        <v>339.00818604651164</v>
      </c>
      <c r="AH1468" s="24">
        <v>339.01578294573648</v>
      </c>
      <c r="AI1468" s="24">
        <v>339.00127272727275</v>
      </c>
      <c r="AJ1468" s="24">
        <v>339.0088484848485</v>
      </c>
      <c r="AK1468" s="38">
        <v>0.69133192388903808</v>
      </c>
      <c r="AL1468" s="38">
        <v>0.69344608879760017</v>
      </c>
    </row>
    <row r="1469" spans="1:38" x14ac:dyDescent="0.15">
      <c r="A1469" t="str">
        <v>U1588D-70-5</v>
      </c>
      <c r="B1469">
        <v>382.39</v>
      </c>
      <c r="C1469" t="str">
        <v>U1588A-44-3</v>
      </c>
      <c r="D1469" s="31">
        <v>326.88</v>
      </c>
      <c r="E1469" s="29">
        <v>29</v>
      </c>
      <c r="F1469" s="29">
        <v>30</v>
      </c>
      <c r="G1469" s="24">
        <v>327.17</v>
      </c>
      <c r="H1469" s="24">
        <v>327.18</v>
      </c>
      <c r="I1469" s="24">
        <v>327.17</v>
      </c>
      <c r="J1469" s="24">
        <v>327.18</v>
      </c>
      <c r="K1469" s="18">
        <v>0</v>
      </c>
      <c r="L1469" s="18">
        <v>0</v>
      </c>
      <c r="T1469" t="str">
        <v>U1588A-44</v>
      </c>
      <c r="U1469" s="24">
        <v>0.75968992248062017</v>
      </c>
      <c r="V1469" s="24">
        <v>0.75757575757575757</v>
      </c>
      <c r="W1469" s="29">
        <v>323.89999999999998</v>
      </c>
      <c r="X1469" s="24">
        <v>3.2700000000000387</v>
      </c>
      <c r="Y1469" s="24">
        <v>3.2800000000000296</v>
      </c>
      <c r="Z1469" s="24">
        <v>326.38418604651162</v>
      </c>
      <c r="AA1469" s="24">
        <v>326.39178294573645</v>
      </c>
      <c r="AB1469" s="24">
        <v>326.37727272727273</v>
      </c>
      <c r="AC1469" s="24">
        <v>326.38484848484848</v>
      </c>
      <c r="AF1469" s="24">
        <v>12.624000000000001</v>
      </c>
      <c r="AG1469" s="24">
        <v>339.00818604651164</v>
      </c>
      <c r="AH1469" s="24">
        <v>339.01578294573648</v>
      </c>
      <c r="AI1469" s="24">
        <v>339.00127272727275</v>
      </c>
      <c r="AJ1469" s="24">
        <v>339.0088484848485</v>
      </c>
      <c r="AK1469" s="38">
        <v>0.69133192388903808</v>
      </c>
      <c r="AL1469" s="38">
        <v>0.69344608879760017</v>
      </c>
    </row>
    <row r="1470" spans="1:38" x14ac:dyDescent="0.15">
      <c r="A1470" t="str">
        <v>U1588D-70-6</v>
      </c>
      <c r="B1470">
        <v>383.6</v>
      </c>
      <c r="C1470" t="str">
        <v>U1588A-44-3</v>
      </c>
      <c r="D1470" s="31">
        <v>326.88</v>
      </c>
      <c r="E1470" s="29">
        <v>29</v>
      </c>
      <c r="F1470" s="29">
        <v>29</v>
      </c>
      <c r="G1470" s="24">
        <v>327.17</v>
      </c>
      <c r="H1470" s="24">
        <v>327.17</v>
      </c>
      <c r="I1470" s="24">
        <v>327.17</v>
      </c>
      <c r="J1470" s="24">
        <v>327.17</v>
      </c>
      <c r="K1470" s="18">
        <v>0</v>
      </c>
      <c r="L1470" s="18">
        <v>0</v>
      </c>
      <c r="T1470" t="str">
        <v>U1588A-44</v>
      </c>
      <c r="U1470" s="24">
        <v>0.75968992248062017</v>
      </c>
      <c r="V1470" s="24">
        <v>0.75757575757575757</v>
      </c>
      <c r="W1470" s="29">
        <v>323.89999999999998</v>
      </c>
      <c r="X1470" s="24">
        <v>3.2700000000000387</v>
      </c>
      <c r="Y1470" s="24">
        <v>3.2700000000000387</v>
      </c>
      <c r="Z1470" s="24">
        <v>326.38418604651162</v>
      </c>
      <c r="AA1470" s="24">
        <v>326.38418604651162</v>
      </c>
      <c r="AB1470" s="24">
        <v>326.37727272727273</v>
      </c>
      <c r="AC1470" s="24">
        <v>326.37727272727273</v>
      </c>
      <c r="AF1470" s="24">
        <v>12.624000000000001</v>
      </c>
      <c r="AG1470" s="24">
        <v>339.00818604651164</v>
      </c>
      <c r="AH1470" s="24">
        <v>339.00818604651164</v>
      </c>
      <c r="AI1470" s="24">
        <v>339.00127272727275</v>
      </c>
      <c r="AJ1470" s="24">
        <v>339.00127272727275</v>
      </c>
      <c r="AK1470" s="38">
        <v>0.69133192388903808</v>
      </c>
      <c r="AL1470" s="38">
        <v>0.69133192388903808</v>
      </c>
    </row>
    <row r="1471" spans="1:38" x14ac:dyDescent="0.15">
      <c r="A1471" t="str">
        <v>U1588D-70-CC</v>
      </c>
      <c r="B1471">
        <v>384.13</v>
      </c>
      <c r="C1471" t="str">
        <v>U1588A-44-3</v>
      </c>
      <c r="D1471" s="31">
        <v>326.88</v>
      </c>
      <c r="E1471" s="29">
        <v>51</v>
      </c>
      <c r="F1471" s="29">
        <v>53</v>
      </c>
      <c r="G1471" s="24">
        <v>327.39</v>
      </c>
      <c r="H1471" s="24">
        <v>327.40999999999997</v>
      </c>
      <c r="I1471" s="24">
        <v>327.39</v>
      </c>
      <c r="J1471" s="24">
        <v>327.41000000000003</v>
      </c>
      <c r="K1471" s="18">
        <v>0</v>
      </c>
      <c r="L1471" s="18">
        <v>5.6843418860808015E-14</v>
      </c>
      <c r="T1471" t="str">
        <v>U1588A-44</v>
      </c>
      <c r="U1471" s="24">
        <v>0.75968992248062017</v>
      </c>
      <c r="V1471" s="24">
        <v>0.75757575757575757</v>
      </c>
      <c r="W1471" s="29">
        <v>323.89999999999998</v>
      </c>
      <c r="X1471" s="24">
        <v>3.4900000000000091</v>
      </c>
      <c r="Y1471" s="24">
        <v>3.5100000000000477</v>
      </c>
      <c r="Z1471" s="24">
        <v>326.55131782945733</v>
      </c>
      <c r="AA1471" s="24">
        <v>326.566511627907</v>
      </c>
      <c r="AB1471" s="24">
        <v>326.54393939393935</v>
      </c>
      <c r="AC1471" s="24">
        <v>326.55909090909091</v>
      </c>
      <c r="AF1471" s="24">
        <v>12.624000000000001</v>
      </c>
      <c r="AG1471" s="24">
        <v>339.17531782945736</v>
      </c>
      <c r="AH1471" s="24">
        <v>339.19051162790703</v>
      </c>
      <c r="AI1471" s="24">
        <v>339.16793939393938</v>
      </c>
      <c r="AJ1471" s="24">
        <v>339.18309090909094</v>
      </c>
      <c r="AK1471" s="38">
        <v>0.73784355179782324</v>
      </c>
      <c r="AL1471" s="38">
        <v>0.74207188160926307</v>
      </c>
    </row>
    <row r="1472" spans="1:38" x14ac:dyDescent="0.15">
      <c r="A1472" t="str">
        <v>U1588D-71-1</v>
      </c>
      <c r="B1472">
        <v>381.2</v>
      </c>
      <c r="C1472" t="str">
        <v>U1588A-44-3</v>
      </c>
      <c r="D1472" s="31">
        <v>326.88</v>
      </c>
      <c r="E1472" s="29">
        <v>71</v>
      </c>
      <c r="F1472" s="29">
        <v>71</v>
      </c>
      <c r="G1472" s="24">
        <v>327.58999999999997</v>
      </c>
      <c r="H1472" s="24">
        <v>327.58999999999997</v>
      </c>
      <c r="I1472" s="24">
        <v>327.58999999999997</v>
      </c>
      <c r="J1472" s="24">
        <v>327.58999999999997</v>
      </c>
      <c r="K1472" s="18">
        <v>0</v>
      </c>
      <c r="L1472" s="18">
        <v>0</v>
      </c>
      <c r="T1472" t="str">
        <v>U1588A-44</v>
      </c>
      <c r="U1472" s="24">
        <v>0.75968992248062017</v>
      </c>
      <c r="V1472" s="24">
        <v>0.75757575757575757</v>
      </c>
      <c r="W1472" s="29">
        <v>323.89999999999998</v>
      </c>
      <c r="X1472" s="24">
        <v>3.6899999999999977</v>
      </c>
      <c r="Y1472" s="24">
        <v>3.6899999999999977</v>
      </c>
      <c r="Z1472" s="24">
        <v>326.70325581395349</v>
      </c>
      <c r="AA1472" s="24">
        <v>326.70325581395349</v>
      </c>
      <c r="AB1472" s="24">
        <v>326.69545454545454</v>
      </c>
      <c r="AC1472" s="24">
        <v>326.69545454545454</v>
      </c>
      <c r="AF1472" s="24">
        <v>12.624000000000001</v>
      </c>
      <c r="AG1472" s="24">
        <v>339.32725581395351</v>
      </c>
      <c r="AH1472" s="24">
        <v>339.32725581395351</v>
      </c>
      <c r="AI1472" s="24">
        <v>339.31945454545456</v>
      </c>
      <c r="AJ1472" s="24">
        <v>339.31945454545456</v>
      </c>
      <c r="AK1472" s="38">
        <v>0.78012684989516856</v>
      </c>
      <c r="AL1472" s="38">
        <v>0.78012684989516856</v>
      </c>
    </row>
    <row r="1473" spans="1:38" x14ac:dyDescent="0.15">
      <c r="A1473" t="str">
        <v>U1588D-71-2</v>
      </c>
      <c r="B1473">
        <v>382.69</v>
      </c>
      <c r="C1473" t="str">
        <v>U1588A-44-3</v>
      </c>
      <c r="D1473" s="31">
        <v>326.88</v>
      </c>
      <c r="E1473" s="29">
        <v>79</v>
      </c>
      <c r="F1473" s="29">
        <v>81</v>
      </c>
      <c r="G1473" s="24">
        <v>327.67</v>
      </c>
      <c r="H1473" s="24">
        <v>327.69</v>
      </c>
      <c r="I1473" s="24">
        <v>327.67</v>
      </c>
      <c r="J1473" s="24">
        <v>327.69</v>
      </c>
      <c r="K1473" s="18">
        <v>0</v>
      </c>
      <c r="L1473" s="18">
        <v>0</v>
      </c>
      <c r="T1473" t="str">
        <v>U1588A-44</v>
      </c>
      <c r="U1473" s="24">
        <v>0.75968992248062017</v>
      </c>
      <c r="V1473" s="24">
        <v>0.75757575757575757</v>
      </c>
      <c r="W1473" s="29">
        <v>323.89999999999998</v>
      </c>
      <c r="X1473" s="24">
        <v>3.7700000000000387</v>
      </c>
      <c r="Y1473" s="24">
        <v>3.7900000000000205</v>
      </c>
      <c r="Z1473" s="24">
        <v>326.76403100775195</v>
      </c>
      <c r="AA1473" s="24">
        <v>326.77922480620157</v>
      </c>
      <c r="AB1473" s="24">
        <v>326.7560606060606</v>
      </c>
      <c r="AC1473" s="24">
        <v>326.7712121212121</v>
      </c>
      <c r="AF1473" s="24">
        <v>12.624000000000001</v>
      </c>
      <c r="AG1473" s="24">
        <v>339.38803100775198</v>
      </c>
      <c r="AH1473" s="24">
        <v>339.40322480620159</v>
      </c>
      <c r="AI1473" s="24">
        <v>339.38006060606062</v>
      </c>
      <c r="AJ1473" s="24">
        <v>339.39521212121213</v>
      </c>
      <c r="AK1473" s="38">
        <v>0.79704016913524356</v>
      </c>
      <c r="AL1473" s="38">
        <v>0.80126849894668339</v>
      </c>
    </row>
    <row r="1474" spans="1:38" x14ac:dyDescent="0.15">
      <c r="A1474" t="str">
        <v>U1588D-71-3</v>
      </c>
      <c r="B1474">
        <v>384.19</v>
      </c>
      <c r="C1474" t="str">
        <v>U1588A-44-4</v>
      </c>
      <c r="D1474" s="31">
        <v>328.36</v>
      </c>
      <c r="E1474" s="29">
        <v>80</v>
      </c>
      <c r="F1474" s="29">
        <v>80</v>
      </c>
      <c r="G1474" s="24">
        <v>329.16</v>
      </c>
      <c r="H1474" s="24">
        <v>329.16</v>
      </c>
      <c r="I1474" s="24">
        <v>329.16</v>
      </c>
      <c r="J1474" s="24">
        <v>329.16</v>
      </c>
      <c r="K1474" s="18">
        <v>0</v>
      </c>
      <c r="L1474" s="18">
        <v>0</v>
      </c>
      <c r="T1474" t="str">
        <v>U1588A-44</v>
      </c>
      <c r="U1474" s="24">
        <v>0.75968992248062017</v>
      </c>
      <c r="V1474" s="24">
        <v>0.75757575757575757</v>
      </c>
      <c r="W1474" s="29">
        <v>323.89999999999998</v>
      </c>
      <c r="X1474" s="24">
        <v>5.2600000000000477</v>
      </c>
      <c r="Y1474" s="24">
        <v>5.2600000000000477</v>
      </c>
      <c r="Z1474" s="24">
        <v>327.89596899224807</v>
      </c>
      <c r="AA1474" s="24">
        <v>327.89596899224807</v>
      </c>
      <c r="AB1474" s="24">
        <v>327.88484848484848</v>
      </c>
      <c r="AC1474" s="24">
        <v>327.88484848484848</v>
      </c>
      <c r="AF1474" s="24">
        <v>12.624000000000001</v>
      </c>
      <c r="AG1474" s="24">
        <v>340.5199689922481</v>
      </c>
      <c r="AH1474" s="24">
        <v>340.5199689922481</v>
      </c>
      <c r="AI1474" s="24">
        <v>340.5088484848485</v>
      </c>
      <c r="AJ1474" s="24">
        <v>340.5088484848485</v>
      </c>
      <c r="AK1474" s="38">
        <v>1.1120507399596136</v>
      </c>
      <c r="AL1474" s="38">
        <v>1.1120507399596136</v>
      </c>
    </row>
    <row r="1475" spans="1:38" x14ac:dyDescent="0.15">
      <c r="A1475" t="str">
        <v>U1588D-71-4</v>
      </c>
      <c r="B1475">
        <v>385.69</v>
      </c>
      <c r="C1475" t="str">
        <v>U1588A-45-1</v>
      </c>
      <c r="D1475" s="31">
        <v>328.8</v>
      </c>
      <c r="E1475" s="29">
        <v>78</v>
      </c>
      <c r="F1475" s="29">
        <v>78</v>
      </c>
      <c r="G1475" s="24">
        <v>329.58</v>
      </c>
      <c r="H1475" s="24">
        <v>329.58</v>
      </c>
      <c r="I1475" s="24">
        <v>329.58</v>
      </c>
      <c r="J1475" s="24">
        <v>329.58</v>
      </c>
      <c r="K1475" s="18">
        <v>0</v>
      </c>
      <c r="L1475" s="18">
        <v>0</v>
      </c>
      <c r="T1475" t="str">
        <v>U1588A-45</v>
      </c>
      <c r="U1475" s="24">
        <v>0.84063047285464099</v>
      </c>
      <c r="V1475" s="24">
        <v>0.84033613445378152</v>
      </c>
      <c r="W1475" s="29">
        <v>328.8</v>
      </c>
      <c r="X1475" s="24">
        <v>0.77999999999997272</v>
      </c>
      <c r="Y1475" s="24">
        <v>0.77999999999997272</v>
      </c>
      <c r="Z1475" s="24">
        <v>329.45569176882663</v>
      </c>
      <c r="AA1475" s="24">
        <v>329.45569176882663</v>
      </c>
      <c r="AB1475" s="24">
        <v>329.45546218487397</v>
      </c>
      <c r="AC1475" s="24">
        <v>329.45546218487397</v>
      </c>
      <c r="AF1475" s="24">
        <v>12.75</v>
      </c>
      <c r="AG1475" s="24">
        <v>342.20569176882663</v>
      </c>
      <c r="AH1475" s="24">
        <v>342.20569176882663</v>
      </c>
      <c r="AI1475" s="24">
        <v>342.20546218487397</v>
      </c>
      <c r="AJ1475" s="24">
        <v>342.20546218487397</v>
      </c>
      <c r="AK1475" s="38">
        <v>2.2958395265959552E-2</v>
      </c>
      <c r="AL1475" s="38">
        <v>2.2958395265959552E-2</v>
      </c>
    </row>
    <row r="1476" spans="1:38" x14ac:dyDescent="0.15">
      <c r="A1476" t="str">
        <v>U1588D-71-5</v>
      </c>
      <c r="B1476">
        <v>386.87</v>
      </c>
      <c r="C1476" t="str">
        <v>U1588A-44-5</v>
      </c>
      <c r="D1476" s="31">
        <v>329.66</v>
      </c>
      <c r="E1476" s="29">
        <v>25</v>
      </c>
      <c r="F1476" s="29">
        <v>25</v>
      </c>
      <c r="G1476" s="24">
        <v>329.91</v>
      </c>
      <c r="H1476" s="24">
        <v>329.91</v>
      </c>
      <c r="I1476" s="24">
        <v>329.91</v>
      </c>
      <c r="J1476" s="24">
        <v>329.91</v>
      </c>
      <c r="K1476" s="18">
        <v>0</v>
      </c>
      <c r="L1476" s="18">
        <v>0</v>
      </c>
      <c r="T1476" t="str">
        <v>U1588A-44</v>
      </c>
      <c r="U1476" s="24">
        <v>0.75968992248062017</v>
      </c>
      <c r="V1476" s="24">
        <v>0.75757575757575757</v>
      </c>
      <c r="W1476" s="29">
        <v>323.89999999999998</v>
      </c>
      <c r="X1476" s="24">
        <v>6.0100000000000477</v>
      </c>
      <c r="Y1476" s="24">
        <v>6.0100000000000477</v>
      </c>
      <c r="Z1476" s="24">
        <v>328.46573643410852</v>
      </c>
      <c r="AA1476" s="24">
        <v>328.46573643410852</v>
      </c>
      <c r="AB1476" s="24">
        <v>328.45303030303029</v>
      </c>
      <c r="AC1476" s="24">
        <v>328.45303030303029</v>
      </c>
      <c r="AF1476" s="24">
        <v>12.624000000000001</v>
      </c>
      <c r="AG1476" s="24">
        <v>341.08973643410854</v>
      </c>
      <c r="AH1476" s="24">
        <v>341.08973643410854</v>
      </c>
      <c r="AI1476" s="24">
        <v>341.07703030303031</v>
      </c>
      <c r="AJ1476" s="24">
        <v>341.07703030303031</v>
      </c>
      <c r="AK1476" s="38">
        <v>1.2706131078232374</v>
      </c>
      <c r="AL1476" s="38">
        <v>1.2706131078232374</v>
      </c>
    </row>
    <row r="1477" spans="1:38" x14ac:dyDescent="0.15">
      <c r="A1477" t="str">
        <v>U1588D-71-CC</v>
      </c>
      <c r="B1477">
        <v>387.4</v>
      </c>
      <c r="C1477" t="str">
        <v>U1588A-44-CC</v>
      </c>
      <c r="D1477" s="31">
        <v>330.19</v>
      </c>
      <c r="E1477" s="29">
        <v>9</v>
      </c>
      <c r="F1477" s="29">
        <v>16</v>
      </c>
      <c r="G1477" s="24">
        <v>330.28</v>
      </c>
      <c r="H1477" s="24">
        <v>330.35</v>
      </c>
      <c r="I1477" s="24">
        <v>330.28</v>
      </c>
      <c r="J1477" s="24">
        <v>330.35</v>
      </c>
      <c r="K1477" s="18">
        <v>0</v>
      </c>
      <c r="L1477" s="18">
        <v>0</v>
      </c>
      <c r="T1477" t="str">
        <v>U1588A-44</v>
      </c>
      <c r="U1477" s="24">
        <v>0.75968992248062017</v>
      </c>
      <c r="V1477" s="24">
        <v>0.75757575757575757</v>
      </c>
      <c r="W1477" s="29">
        <v>323.89999999999998</v>
      </c>
      <c r="X1477" s="24">
        <v>6.3799999999999955</v>
      </c>
      <c r="Y1477" s="24">
        <v>6.4500000000000455</v>
      </c>
      <c r="Z1477" s="24">
        <v>328.74682170542633</v>
      </c>
      <c r="AA1477" s="24">
        <v>328.8</v>
      </c>
      <c r="AB1477" s="24">
        <v>328.73333333333329</v>
      </c>
      <c r="AC1477" s="24">
        <v>328.78636363636366</v>
      </c>
      <c r="AF1477" s="24">
        <v>12.624000000000001</v>
      </c>
      <c r="AG1477" s="24">
        <v>341.37082170542635</v>
      </c>
      <c r="AH1477" s="24">
        <v>341.42400000000004</v>
      </c>
      <c r="AI1477" s="24">
        <v>341.35733333333332</v>
      </c>
      <c r="AJ1477" s="24">
        <v>341.41036363636368</v>
      </c>
      <c r="AK1477" s="38">
        <v>1.3488372093036105</v>
      </c>
      <c r="AL1477" s="38">
        <v>1.3636363636351234</v>
      </c>
    </row>
    <row r="1478" spans="1:38" x14ac:dyDescent="0.15">
      <c r="A1478" t="str">
        <v>U1588D-72-1</v>
      </c>
      <c r="B1478">
        <v>386.1</v>
      </c>
      <c r="C1478" t="str">
        <v>U1588A-44-CC</v>
      </c>
      <c r="D1478" s="31">
        <v>330.19</v>
      </c>
      <c r="E1478" s="29">
        <v>9</v>
      </c>
      <c r="F1478" s="29">
        <v>16</v>
      </c>
      <c r="G1478" s="24">
        <v>330.28</v>
      </c>
      <c r="H1478" s="24">
        <v>330.35</v>
      </c>
      <c r="I1478" s="24">
        <v>330.28</v>
      </c>
      <c r="J1478" s="24">
        <v>330.35</v>
      </c>
      <c r="K1478" s="18">
        <v>0</v>
      </c>
      <c r="L1478" s="18">
        <v>0</v>
      </c>
      <c r="T1478" t="str">
        <v>U1588A-44</v>
      </c>
      <c r="U1478" s="24">
        <v>0.75968992248062017</v>
      </c>
      <c r="V1478" s="24">
        <v>0.75757575757575757</v>
      </c>
      <c r="W1478" s="29">
        <v>323.89999999999998</v>
      </c>
      <c r="X1478" s="24">
        <v>6.3799999999999955</v>
      </c>
      <c r="Y1478" s="24">
        <v>6.4500000000000455</v>
      </c>
      <c r="Z1478" s="24">
        <v>328.74682170542633</v>
      </c>
      <c r="AA1478" s="24">
        <v>328.8</v>
      </c>
      <c r="AB1478" s="24">
        <v>328.73333333333329</v>
      </c>
      <c r="AC1478" s="24">
        <v>328.78636363636366</v>
      </c>
      <c r="AF1478" s="24">
        <v>12.624000000000001</v>
      </c>
      <c r="AG1478" s="24">
        <v>341.37082170542635</v>
      </c>
      <c r="AH1478" s="24">
        <v>341.42400000000004</v>
      </c>
      <c r="AI1478" s="24">
        <v>341.35733333333332</v>
      </c>
      <c r="AJ1478" s="24">
        <v>341.41036363636368</v>
      </c>
      <c r="AK1478" s="38">
        <v>1.3488372093036105</v>
      </c>
      <c r="AL1478" s="38">
        <v>1.3636363636351234</v>
      </c>
    </row>
    <row r="1479" spans="1:38" x14ac:dyDescent="0.15">
      <c r="A1479" t="str">
        <v>U1588D-72-2</v>
      </c>
      <c r="B1479">
        <v>387.59</v>
      </c>
      <c r="C1479" t="str">
        <v>U1588A-44-CC</v>
      </c>
      <c r="D1479" s="31">
        <v>330.19</v>
      </c>
      <c r="E1479" s="29">
        <v>9</v>
      </c>
      <c r="F1479" s="29">
        <v>16</v>
      </c>
      <c r="G1479" s="24">
        <v>330.28</v>
      </c>
      <c r="H1479" s="24">
        <v>330.35</v>
      </c>
      <c r="I1479" s="24">
        <v>330.28</v>
      </c>
      <c r="J1479" s="24">
        <v>330.35</v>
      </c>
      <c r="K1479" s="18">
        <v>0</v>
      </c>
      <c r="L1479" s="18">
        <v>0</v>
      </c>
      <c r="T1479" t="str">
        <v>U1588A-44</v>
      </c>
      <c r="U1479" s="24">
        <v>0.75968992248062017</v>
      </c>
      <c r="V1479" s="24">
        <v>0.75757575757575757</v>
      </c>
      <c r="W1479" s="29">
        <v>323.89999999999998</v>
      </c>
      <c r="X1479" s="24">
        <v>6.3799999999999955</v>
      </c>
      <c r="Y1479" s="24">
        <v>6.4500000000000455</v>
      </c>
      <c r="Z1479" s="24">
        <v>328.74682170542633</v>
      </c>
      <c r="AA1479" s="24">
        <v>328.8</v>
      </c>
      <c r="AB1479" s="24">
        <v>328.73333333333329</v>
      </c>
      <c r="AC1479" s="24">
        <v>328.78636363636366</v>
      </c>
      <c r="AF1479" s="24">
        <v>12.624000000000001</v>
      </c>
      <c r="AG1479" s="24">
        <v>341.37082170542635</v>
      </c>
      <c r="AH1479" s="24">
        <v>341.42400000000004</v>
      </c>
      <c r="AI1479" s="24">
        <v>341.35733333333332</v>
      </c>
      <c r="AJ1479" s="24">
        <v>341.41036363636368</v>
      </c>
      <c r="AK1479" s="38">
        <v>1.3488372093036105</v>
      </c>
      <c r="AL1479" s="38">
        <v>1.3636363636351234</v>
      </c>
    </row>
    <row r="1480" spans="1:38" x14ac:dyDescent="0.15">
      <c r="A1480" t="str">
        <v>U1588D-72-3</v>
      </c>
      <c r="B1480">
        <v>389.09</v>
      </c>
      <c r="C1480" t="str">
        <v>U1588A-44-CC</v>
      </c>
      <c r="D1480" s="31">
        <v>330.19</v>
      </c>
      <c r="E1480" s="29">
        <v>9</v>
      </c>
      <c r="F1480" s="29">
        <v>16</v>
      </c>
      <c r="G1480" s="24">
        <v>330.28</v>
      </c>
      <c r="H1480" s="24">
        <v>330.35</v>
      </c>
      <c r="I1480" s="24">
        <v>330.28</v>
      </c>
      <c r="J1480" s="24">
        <v>330.35</v>
      </c>
      <c r="K1480" s="18">
        <v>0</v>
      </c>
      <c r="L1480" s="18">
        <v>0</v>
      </c>
      <c r="T1480" t="str">
        <v>U1588A-44</v>
      </c>
      <c r="U1480" s="24">
        <v>0.75968992248062017</v>
      </c>
      <c r="V1480" s="24">
        <v>0.75757575757575757</v>
      </c>
      <c r="W1480" s="29">
        <v>323.89999999999998</v>
      </c>
      <c r="X1480" s="24">
        <v>6.3799999999999955</v>
      </c>
      <c r="Y1480" s="24">
        <v>6.4500000000000455</v>
      </c>
      <c r="Z1480" s="24">
        <v>328.74682170542633</v>
      </c>
      <c r="AA1480" s="24">
        <v>328.8</v>
      </c>
      <c r="AB1480" s="24">
        <v>328.73333333333329</v>
      </c>
      <c r="AC1480" s="24">
        <v>328.78636363636366</v>
      </c>
      <c r="AF1480" s="24">
        <v>12.624000000000001</v>
      </c>
      <c r="AG1480" s="24">
        <v>341.37082170542635</v>
      </c>
      <c r="AH1480" s="24">
        <v>341.42400000000004</v>
      </c>
      <c r="AI1480" s="24">
        <v>341.35733333333332</v>
      </c>
      <c r="AJ1480" s="24">
        <v>341.41036363636368</v>
      </c>
      <c r="AK1480" s="38">
        <v>1.3488372093036105</v>
      </c>
      <c r="AL1480" s="38">
        <v>1.3636363636351234</v>
      </c>
    </row>
    <row r="1481" spans="1:38" x14ac:dyDescent="0.15">
      <c r="A1481" t="str">
        <v>U1588D-72-4</v>
      </c>
      <c r="B1481">
        <v>390.56</v>
      </c>
      <c r="C1481" t="str">
        <v>U1588A-44-CC</v>
      </c>
      <c r="D1481" s="31">
        <v>330.19</v>
      </c>
      <c r="E1481" s="29">
        <v>9</v>
      </c>
      <c r="F1481" s="29">
        <v>16</v>
      </c>
      <c r="G1481" s="24">
        <v>330.28</v>
      </c>
      <c r="H1481" s="24">
        <v>330.35</v>
      </c>
      <c r="I1481" s="24">
        <v>330.28</v>
      </c>
      <c r="J1481" s="24">
        <v>330.35</v>
      </c>
      <c r="K1481" s="18">
        <v>0</v>
      </c>
      <c r="L1481" s="18">
        <v>0</v>
      </c>
      <c r="T1481" t="str">
        <v>U1588A-44</v>
      </c>
      <c r="U1481" s="24">
        <v>0.75968992248062017</v>
      </c>
      <c r="V1481" s="24">
        <v>0.75757575757575757</v>
      </c>
      <c r="W1481" s="29">
        <v>323.89999999999998</v>
      </c>
      <c r="X1481" s="24">
        <v>6.3799999999999955</v>
      </c>
      <c r="Y1481" s="24">
        <v>6.4500000000000455</v>
      </c>
      <c r="Z1481" s="24">
        <v>328.74682170542633</v>
      </c>
      <c r="AA1481" s="24">
        <v>328.8</v>
      </c>
      <c r="AB1481" s="24">
        <v>328.73333333333329</v>
      </c>
      <c r="AC1481" s="24">
        <v>328.78636363636366</v>
      </c>
      <c r="AF1481" s="24">
        <v>12.624000000000001</v>
      </c>
      <c r="AG1481" s="24">
        <v>341.37082170542635</v>
      </c>
      <c r="AH1481" s="24">
        <v>341.42400000000004</v>
      </c>
      <c r="AI1481" s="24">
        <v>341.35733333333332</v>
      </c>
      <c r="AJ1481" s="24">
        <v>341.41036363636368</v>
      </c>
      <c r="AK1481" s="38">
        <v>1.3488372093036105</v>
      </c>
      <c r="AL1481" s="38">
        <v>1.3636363636351234</v>
      </c>
    </row>
    <row r="1482" spans="1:38" x14ac:dyDescent="0.15">
      <c r="A1482" t="str">
        <v>U1588D-72-CC</v>
      </c>
      <c r="B1482">
        <v>392.07</v>
      </c>
      <c r="C1482" t="str">
        <v>U1588A-44-CC</v>
      </c>
      <c r="D1482" s="31">
        <v>330.19</v>
      </c>
      <c r="E1482" s="29">
        <v>9</v>
      </c>
      <c r="F1482" s="29">
        <v>16</v>
      </c>
      <c r="G1482" s="24">
        <v>330.28</v>
      </c>
      <c r="H1482" s="24">
        <v>330.35</v>
      </c>
      <c r="I1482" s="24">
        <v>330.28</v>
      </c>
      <c r="J1482" s="24">
        <v>330.35</v>
      </c>
      <c r="K1482" s="18">
        <v>0</v>
      </c>
      <c r="L1482" s="18">
        <v>0</v>
      </c>
      <c r="T1482" t="str">
        <v>U1588A-44</v>
      </c>
      <c r="U1482" s="24">
        <v>0.75968992248062017</v>
      </c>
      <c r="V1482" s="24">
        <v>0.75757575757575757</v>
      </c>
      <c r="W1482" s="29">
        <v>323.89999999999998</v>
      </c>
      <c r="X1482" s="24">
        <v>6.3799999999999955</v>
      </c>
      <c r="Y1482" s="24">
        <v>6.4500000000000455</v>
      </c>
      <c r="Z1482" s="24">
        <v>328.74682170542633</v>
      </c>
      <c r="AA1482" s="24">
        <v>328.8</v>
      </c>
      <c r="AB1482" s="24">
        <v>328.73333333333329</v>
      </c>
      <c r="AC1482" s="24">
        <v>328.78636363636366</v>
      </c>
      <c r="AF1482" s="24">
        <v>12.624000000000001</v>
      </c>
      <c r="AG1482" s="24">
        <v>341.37082170542635</v>
      </c>
      <c r="AH1482" s="24">
        <v>341.42400000000004</v>
      </c>
      <c r="AI1482" s="24">
        <v>341.35733333333332</v>
      </c>
      <c r="AJ1482" s="24">
        <v>341.41036363636368</v>
      </c>
      <c r="AK1482" s="38">
        <v>1.3488372093036105</v>
      </c>
      <c r="AL1482" s="38">
        <v>1.3636363636351234</v>
      </c>
    </row>
    <row r="1483" spans="1:38" x14ac:dyDescent="0.15">
      <c r="A1483" t="str">
        <v>U1588D-73-1</v>
      </c>
      <c r="B1483">
        <v>390.9</v>
      </c>
      <c r="C1483" t="str">
        <v>U1588A-44-CC</v>
      </c>
      <c r="D1483" s="31">
        <v>330.19</v>
      </c>
      <c r="E1483" s="29">
        <v>9</v>
      </c>
      <c r="F1483" s="29">
        <v>16</v>
      </c>
      <c r="G1483" s="24">
        <v>330.28</v>
      </c>
      <c r="H1483" s="24">
        <v>330.35</v>
      </c>
      <c r="I1483" s="24">
        <v>330.28</v>
      </c>
      <c r="J1483" s="24">
        <v>330.35</v>
      </c>
      <c r="K1483" s="18">
        <v>0</v>
      </c>
      <c r="L1483" s="18">
        <v>0</v>
      </c>
      <c r="T1483" t="str">
        <v>U1588A-44</v>
      </c>
      <c r="U1483" s="24">
        <v>0.75968992248062017</v>
      </c>
      <c r="V1483" s="24">
        <v>0.75757575757575757</v>
      </c>
      <c r="W1483" s="29">
        <v>323.89999999999998</v>
      </c>
      <c r="X1483" s="24">
        <v>6.3799999999999955</v>
      </c>
      <c r="Y1483" s="24">
        <v>6.4500000000000455</v>
      </c>
      <c r="Z1483" s="24">
        <v>328.74682170542633</v>
      </c>
      <c r="AA1483" s="24">
        <v>328.8</v>
      </c>
      <c r="AB1483" s="24">
        <v>328.73333333333329</v>
      </c>
      <c r="AC1483" s="24">
        <v>328.78636363636366</v>
      </c>
      <c r="AF1483" s="24">
        <v>12.624000000000001</v>
      </c>
      <c r="AG1483" s="24">
        <v>341.37082170542635</v>
      </c>
      <c r="AH1483" s="24">
        <v>341.42400000000004</v>
      </c>
      <c r="AI1483" s="24">
        <v>341.35733333333332</v>
      </c>
      <c r="AJ1483" s="24">
        <v>341.41036363636368</v>
      </c>
      <c r="AK1483" s="38">
        <v>1.3488372093036105</v>
      </c>
      <c r="AL1483" s="38">
        <v>1.3636363636351234</v>
      </c>
    </row>
    <row r="1484" spans="1:38" x14ac:dyDescent="0.15">
      <c r="A1484" t="str">
        <v>U1588D-73-2</v>
      </c>
      <c r="B1484">
        <v>392.39</v>
      </c>
      <c r="C1484" t="str">
        <v>U1588A-44-CC</v>
      </c>
      <c r="D1484" s="31">
        <v>330.19</v>
      </c>
      <c r="E1484" s="29">
        <v>9</v>
      </c>
      <c r="F1484" s="29">
        <v>16</v>
      </c>
      <c r="G1484" s="24">
        <v>330.28</v>
      </c>
      <c r="H1484" s="24">
        <v>330.35</v>
      </c>
      <c r="I1484" s="24">
        <v>330.28</v>
      </c>
      <c r="J1484" s="24">
        <v>330.35</v>
      </c>
      <c r="K1484" s="18">
        <v>0</v>
      </c>
      <c r="L1484" s="18">
        <v>0</v>
      </c>
      <c r="T1484" t="str">
        <v>U1588A-44</v>
      </c>
      <c r="U1484" s="24">
        <v>0.75968992248062017</v>
      </c>
      <c r="V1484" s="24">
        <v>0.75757575757575757</v>
      </c>
      <c r="W1484" s="29">
        <v>323.89999999999998</v>
      </c>
      <c r="X1484" s="24">
        <v>6.3799999999999955</v>
      </c>
      <c r="Y1484" s="24">
        <v>6.4500000000000455</v>
      </c>
      <c r="Z1484" s="24">
        <v>328.74682170542633</v>
      </c>
      <c r="AA1484" s="24">
        <v>328.8</v>
      </c>
      <c r="AB1484" s="24">
        <v>328.73333333333329</v>
      </c>
      <c r="AC1484" s="24">
        <v>328.78636363636366</v>
      </c>
      <c r="AF1484" s="24">
        <v>12.624000000000001</v>
      </c>
      <c r="AG1484" s="24">
        <v>341.37082170542635</v>
      </c>
      <c r="AH1484" s="24">
        <v>341.42400000000004</v>
      </c>
      <c r="AI1484" s="24">
        <v>341.35733333333332</v>
      </c>
      <c r="AJ1484" s="24">
        <v>341.41036363636368</v>
      </c>
      <c r="AK1484" s="38">
        <v>1.3488372093036105</v>
      </c>
      <c r="AL1484" s="38">
        <v>1.3636363636351234</v>
      </c>
    </row>
    <row r="1485" spans="1:38" x14ac:dyDescent="0.15">
      <c r="A1485" t="str">
        <v>U1588D-73-3</v>
      </c>
      <c r="B1485">
        <v>393.89</v>
      </c>
      <c r="C1485" t="str">
        <v>U1588A-44-CC</v>
      </c>
      <c r="D1485" s="31">
        <v>330.19</v>
      </c>
      <c r="E1485" s="29">
        <v>9</v>
      </c>
      <c r="F1485" s="29">
        <v>16</v>
      </c>
      <c r="G1485" s="24">
        <v>330.28</v>
      </c>
      <c r="H1485" s="24">
        <v>330.35</v>
      </c>
      <c r="I1485" s="24">
        <v>330.28</v>
      </c>
      <c r="J1485" s="24">
        <v>330.35</v>
      </c>
      <c r="K1485" s="18">
        <v>0</v>
      </c>
      <c r="L1485" s="18">
        <v>0</v>
      </c>
      <c r="T1485" t="str">
        <v>U1588A-44</v>
      </c>
      <c r="U1485" s="24">
        <v>0.75968992248062017</v>
      </c>
      <c r="V1485" s="24">
        <v>0.75757575757575757</v>
      </c>
      <c r="W1485" s="29">
        <v>323.89999999999998</v>
      </c>
      <c r="X1485" s="24">
        <v>6.3799999999999955</v>
      </c>
      <c r="Y1485" s="24">
        <v>6.4500000000000455</v>
      </c>
      <c r="Z1485" s="24">
        <v>328.74682170542633</v>
      </c>
      <c r="AA1485" s="24">
        <v>328.8</v>
      </c>
      <c r="AB1485" s="24">
        <v>328.73333333333329</v>
      </c>
      <c r="AC1485" s="24">
        <v>328.78636363636366</v>
      </c>
      <c r="AF1485" s="24">
        <v>12.624000000000001</v>
      </c>
      <c r="AG1485" s="24">
        <v>341.37082170542635</v>
      </c>
      <c r="AH1485" s="24">
        <v>341.42400000000004</v>
      </c>
      <c r="AI1485" s="24">
        <v>341.35733333333332</v>
      </c>
      <c r="AJ1485" s="24">
        <v>341.41036363636368</v>
      </c>
      <c r="AK1485" s="38">
        <v>1.3488372093036105</v>
      </c>
      <c r="AL1485" s="38">
        <v>1.3636363636351234</v>
      </c>
    </row>
    <row r="1486" spans="1:38" x14ac:dyDescent="0.15">
      <c r="A1486" t="str">
        <v>U1588D-73-4</v>
      </c>
      <c r="B1486">
        <v>395.39</v>
      </c>
      <c r="C1486" t="str">
        <v>U1588A-44-CC</v>
      </c>
      <c r="D1486" s="31">
        <v>330.19</v>
      </c>
      <c r="E1486" s="29">
        <v>9</v>
      </c>
      <c r="F1486" s="29">
        <v>16</v>
      </c>
      <c r="G1486" s="24">
        <v>330.28</v>
      </c>
      <c r="H1486" s="24">
        <v>330.35</v>
      </c>
      <c r="I1486" s="24">
        <v>330.28</v>
      </c>
      <c r="J1486" s="24">
        <v>330.35</v>
      </c>
      <c r="K1486" s="18">
        <v>0</v>
      </c>
      <c r="L1486" s="18">
        <v>0</v>
      </c>
      <c r="T1486" t="str">
        <v>U1588A-44</v>
      </c>
      <c r="U1486" s="24">
        <v>0.75968992248062017</v>
      </c>
      <c r="V1486" s="24">
        <v>0.75757575757575757</v>
      </c>
      <c r="W1486" s="29">
        <v>323.89999999999998</v>
      </c>
      <c r="X1486" s="24">
        <v>6.3799999999999955</v>
      </c>
      <c r="Y1486" s="24">
        <v>6.4500000000000455</v>
      </c>
      <c r="Z1486" s="24">
        <v>328.74682170542633</v>
      </c>
      <c r="AA1486" s="24">
        <v>328.8</v>
      </c>
      <c r="AB1486" s="24">
        <v>328.73333333333329</v>
      </c>
      <c r="AC1486" s="24">
        <v>328.78636363636366</v>
      </c>
      <c r="AF1486" s="24">
        <v>12.624000000000001</v>
      </c>
      <c r="AG1486" s="24">
        <v>341.37082170542635</v>
      </c>
      <c r="AH1486" s="24">
        <v>341.42400000000004</v>
      </c>
      <c r="AI1486" s="24">
        <v>341.35733333333332</v>
      </c>
      <c r="AJ1486" s="24">
        <v>341.41036363636368</v>
      </c>
      <c r="AK1486" s="38">
        <v>1.3488372093036105</v>
      </c>
      <c r="AL1486" s="38">
        <v>1.3636363636351234</v>
      </c>
    </row>
    <row r="1487" spans="1:38" x14ac:dyDescent="0.15">
      <c r="A1487" t="str">
        <v>U1588D-73-CC</v>
      </c>
      <c r="B1487">
        <v>396.87</v>
      </c>
      <c r="C1487" t="str">
        <v>U1588A-45-2</v>
      </c>
      <c r="D1487" s="31">
        <v>330.29</v>
      </c>
      <c r="E1487" s="29">
        <v>57</v>
      </c>
      <c r="F1487" s="29">
        <v>57</v>
      </c>
      <c r="G1487" s="24">
        <v>330.86</v>
      </c>
      <c r="H1487" s="24">
        <v>330.86</v>
      </c>
      <c r="I1487" s="24">
        <v>330.86</v>
      </c>
      <c r="J1487" s="24">
        <v>330.86</v>
      </c>
      <c r="K1487" s="18">
        <v>0</v>
      </c>
      <c r="L1487" s="18">
        <v>0</v>
      </c>
      <c r="T1487" t="str">
        <v>U1588A-45</v>
      </c>
      <c r="U1487" s="24">
        <v>0.84063047285464099</v>
      </c>
      <c r="V1487" s="24">
        <v>0.84033613445378152</v>
      </c>
      <c r="W1487" s="29">
        <v>328.8</v>
      </c>
      <c r="X1487" s="24">
        <v>2.0600000000000023</v>
      </c>
      <c r="Y1487" s="24">
        <v>2.0600000000000023</v>
      </c>
      <c r="Z1487" s="24">
        <v>330.53169877408055</v>
      </c>
      <c r="AA1487" s="24">
        <v>330.53169877408055</v>
      </c>
      <c r="AB1487" s="24">
        <v>330.5310924369748</v>
      </c>
      <c r="AC1487" s="24">
        <v>330.5310924369748</v>
      </c>
      <c r="AF1487" s="24">
        <v>12.75</v>
      </c>
      <c r="AG1487" s="24">
        <v>343.28169877408055</v>
      </c>
      <c r="AH1487" s="24">
        <v>343.28169877408055</v>
      </c>
      <c r="AI1487" s="24">
        <v>343.2810924369748</v>
      </c>
      <c r="AJ1487" s="24">
        <v>343.2810924369748</v>
      </c>
      <c r="AK1487" s="38">
        <v>6.0633710575075384E-2</v>
      </c>
      <c r="AL1487" s="38">
        <v>6.0633710575075384E-2</v>
      </c>
    </row>
    <row r="1488" spans="1:38" x14ac:dyDescent="0.15">
      <c r="A1488" t="str">
        <v>U1588D-74-1</v>
      </c>
      <c r="B1488">
        <v>395.8</v>
      </c>
      <c r="C1488" t="str">
        <v>U1588A-45-2</v>
      </c>
      <c r="D1488" s="31">
        <v>330.29</v>
      </c>
      <c r="E1488" s="29">
        <v>57</v>
      </c>
      <c r="F1488" s="29">
        <v>58</v>
      </c>
      <c r="G1488" s="24">
        <v>330.86</v>
      </c>
      <c r="H1488" s="24">
        <v>330.87</v>
      </c>
      <c r="I1488" s="24">
        <v>330.86</v>
      </c>
      <c r="J1488" s="24">
        <v>330.87</v>
      </c>
      <c r="K1488" s="18">
        <v>0</v>
      </c>
      <c r="L1488" s="18">
        <v>0</v>
      </c>
      <c r="T1488" t="str">
        <v>U1588A-45</v>
      </c>
      <c r="U1488" s="24">
        <v>0.84063047285464099</v>
      </c>
      <c r="V1488" s="24">
        <v>0.84033613445378152</v>
      </c>
      <c r="W1488" s="29">
        <v>328.8</v>
      </c>
      <c r="X1488" s="24">
        <v>2.0600000000000023</v>
      </c>
      <c r="Y1488" s="24">
        <v>2.0699999999999932</v>
      </c>
      <c r="Z1488" s="24">
        <v>330.53169877408055</v>
      </c>
      <c r="AA1488" s="24">
        <v>330.54010507880912</v>
      </c>
      <c r="AB1488" s="24">
        <v>330.5310924369748</v>
      </c>
      <c r="AC1488" s="24">
        <v>330.53949579831931</v>
      </c>
      <c r="AF1488" s="24">
        <v>12.75</v>
      </c>
      <c r="AG1488" s="24">
        <v>343.28169877408055</v>
      </c>
      <c r="AH1488" s="24">
        <v>343.29010507880912</v>
      </c>
      <c r="AI1488" s="24">
        <v>343.2810924369748</v>
      </c>
      <c r="AJ1488" s="24">
        <v>343.28949579831931</v>
      </c>
      <c r="AK1488" s="38">
        <v>6.0633710575075384E-2</v>
      </c>
      <c r="AL1488" s="38">
        <v>6.0928048981168104E-2</v>
      </c>
    </row>
    <row r="1489" spans="1:38" x14ac:dyDescent="0.15">
      <c r="A1489" t="str">
        <v>U1588D-74-2</v>
      </c>
      <c r="B1489">
        <v>397.3</v>
      </c>
      <c r="C1489" t="str">
        <v>U1588A-45-2</v>
      </c>
      <c r="D1489" s="31">
        <v>330.29</v>
      </c>
      <c r="E1489" s="29">
        <v>77</v>
      </c>
      <c r="F1489" s="29">
        <v>77</v>
      </c>
      <c r="G1489" s="24">
        <v>331.06</v>
      </c>
      <c r="H1489" s="24">
        <v>331.06</v>
      </c>
      <c r="I1489" s="24">
        <v>331.06</v>
      </c>
      <c r="J1489" s="24">
        <v>331.06</v>
      </c>
      <c r="K1489" s="18">
        <v>0</v>
      </c>
      <c r="L1489" s="18">
        <v>0</v>
      </c>
      <c r="T1489" t="str">
        <v>U1588A-45</v>
      </c>
      <c r="U1489" s="24">
        <v>0.84063047285464099</v>
      </c>
      <c r="V1489" s="24">
        <v>0.84033613445378152</v>
      </c>
      <c r="W1489" s="29">
        <v>328.8</v>
      </c>
      <c r="X1489" s="24">
        <v>2.2599999999999909</v>
      </c>
      <c r="Y1489" s="24">
        <v>2.2599999999999909</v>
      </c>
      <c r="Z1489" s="24">
        <v>330.69982486865149</v>
      </c>
      <c r="AA1489" s="24">
        <v>330.69982486865149</v>
      </c>
      <c r="AB1489" s="24">
        <v>330.69915966386554</v>
      </c>
      <c r="AC1489" s="24">
        <v>330.69915966386554</v>
      </c>
      <c r="AF1489" s="24">
        <v>12.75</v>
      </c>
      <c r="AG1489" s="24">
        <v>343.44982486865149</v>
      </c>
      <c r="AH1489" s="24">
        <v>343.44982486865149</v>
      </c>
      <c r="AI1489" s="24">
        <v>343.44915966386554</v>
      </c>
      <c r="AJ1489" s="24">
        <v>343.44915966386554</v>
      </c>
      <c r="AK1489" s="38">
        <v>6.6520478594611632E-2</v>
      </c>
      <c r="AL1489" s="38">
        <v>6.6520478594611632E-2</v>
      </c>
    </row>
    <row r="1490" spans="1:38" x14ac:dyDescent="0.15">
      <c r="A1490" t="str">
        <v>U1588D-74-3</v>
      </c>
      <c r="B1490">
        <v>398.79</v>
      </c>
      <c r="C1490" t="str">
        <v>U1588A-45-3</v>
      </c>
      <c r="D1490" s="31">
        <v>331.78</v>
      </c>
      <c r="E1490" s="29">
        <v>77</v>
      </c>
      <c r="F1490" s="29">
        <v>77</v>
      </c>
      <c r="G1490" s="24">
        <v>332.54999999999995</v>
      </c>
      <c r="H1490" s="24">
        <v>332.54999999999995</v>
      </c>
      <c r="I1490" s="24">
        <v>332.55</v>
      </c>
      <c r="J1490" s="24">
        <v>332.55</v>
      </c>
      <c r="K1490" s="18">
        <v>5.6843418860808015E-14</v>
      </c>
      <c r="L1490" s="18">
        <v>5.6843418860808015E-14</v>
      </c>
      <c r="T1490" t="str">
        <v>U1588A-45</v>
      </c>
      <c r="U1490" s="24">
        <v>0.84063047285464099</v>
      </c>
      <c r="V1490" s="24">
        <v>0.84033613445378152</v>
      </c>
      <c r="W1490" s="29">
        <v>328.8</v>
      </c>
      <c r="X1490" s="24">
        <v>3.75</v>
      </c>
      <c r="Y1490" s="24">
        <v>3.75</v>
      </c>
      <c r="Z1490" s="24">
        <v>331.95236427320492</v>
      </c>
      <c r="AA1490" s="24">
        <v>331.95236427320492</v>
      </c>
      <c r="AB1490" s="24">
        <v>331.95126050420168</v>
      </c>
      <c r="AC1490" s="24">
        <v>331.95126050420168</v>
      </c>
      <c r="AF1490" s="24">
        <v>12.75</v>
      </c>
      <c r="AG1490" s="24">
        <v>344.70236427320492</v>
      </c>
      <c r="AH1490" s="24">
        <v>344.70236427320492</v>
      </c>
      <c r="AI1490" s="24">
        <v>344.70126050420168</v>
      </c>
      <c r="AJ1490" s="24">
        <v>344.70126050420168</v>
      </c>
      <c r="AK1490" s="38">
        <v>0.11037690032367209</v>
      </c>
      <c r="AL1490" s="38">
        <v>0.11037690032367209</v>
      </c>
    </row>
    <row r="1491" spans="1:38" x14ac:dyDescent="0.15">
      <c r="A1491" t="str">
        <v>U1588D-74-4</v>
      </c>
      <c r="B1491">
        <v>400.29</v>
      </c>
      <c r="C1491" t="str">
        <v>U1588A-45-3</v>
      </c>
      <c r="D1491" s="31">
        <v>331.78</v>
      </c>
      <c r="E1491" s="29">
        <v>139</v>
      </c>
      <c r="F1491" s="29">
        <v>149</v>
      </c>
      <c r="G1491" s="24">
        <v>333.16999999999996</v>
      </c>
      <c r="H1491" s="24">
        <v>333.27</v>
      </c>
      <c r="I1491" s="24">
        <v>333.17</v>
      </c>
      <c r="J1491" s="24">
        <v>333.22</v>
      </c>
      <c r="K1491" s="18">
        <v>5.6843418860808015E-14</v>
      </c>
      <c r="L1491" s="18">
        <v>-4.9999999999954525E-2</v>
      </c>
      <c r="T1491" t="str">
        <v>U1588A-45</v>
      </c>
      <c r="U1491" s="24">
        <v>0.84063047285464099</v>
      </c>
      <c r="V1491" s="24">
        <v>0.84033613445378152</v>
      </c>
      <c r="W1491" s="29">
        <v>328.8</v>
      </c>
      <c r="X1491" s="24">
        <v>4.3700000000000045</v>
      </c>
      <c r="Y1491" s="24">
        <v>4.4200000000000159</v>
      </c>
      <c r="Z1491" s="24">
        <v>332.47355516637481</v>
      </c>
      <c r="AA1491" s="24">
        <v>332.51558669001753</v>
      </c>
      <c r="AB1491" s="24">
        <v>332.47226890756303</v>
      </c>
      <c r="AC1491" s="24">
        <v>332.51428571428573</v>
      </c>
      <c r="AF1491" s="24">
        <v>12.75</v>
      </c>
      <c r="AG1491" s="24">
        <v>345.22355516637481</v>
      </c>
      <c r="AH1491" s="24">
        <v>345.26558669001753</v>
      </c>
      <c r="AI1491" s="24">
        <v>345.22226890756303</v>
      </c>
      <c r="AJ1491" s="24">
        <v>345.26428571428573</v>
      </c>
      <c r="AK1491" s="38">
        <v>0.12862588117741325</v>
      </c>
      <c r="AL1491" s="38">
        <v>0.13009757317945514</v>
      </c>
    </row>
    <row r="1492" spans="1:38" x14ac:dyDescent="0.15">
      <c r="A1492" t="str">
        <v>U1588D-74-5</v>
      </c>
      <c r="B1492">
        <v>401.79</v>
      </c>
      <c r="C1492" t="str">
        <v>U1588A-45-3</v>
      </c>
      <c r="D1492" s="31">
        <v>331.78</v>
      </c>
      <c r="E1492" s="29">
        <v>139</v>
      </c>
      <c r="F1492" s="29">
        <v>149</v>
      </c>
      <c r="G1492" s="24">
        <v>333.16999999999996</v>
      </c>
      <c r="H1492" s="24">
        <v>333.27</v>
      </c>
      <c r="I1492" s="24">
        <v>333.17</v>
      </c>
      <c r="J1492" s="24">
        <v>333.22</v>
      </c>
      <c r="K1492" s="18">
        <v>5.6843418860808015E-14</v>
      </c>
      <c r="L1492" s="18">
        <v>-4.9999999999954525E-2</v>
      </c>
      <c r="T1492" t="str">
        <v>U1588A-45</v>
      </c>
      <c r="U1492" s="24">
        <v>0.84063047285464099</v>
      </c>
      <c r="V1492" s="24">
        <v>0.84033613445378152</v>
      </c>
      <c r="W1492" s="29">
        <v>328.8</v>
      </c>
      <c r="X1492" s="24">
        <v>4.3700000000000045</v>
      </c>
      <c r="Y1492" s="24">
        <v>4.4200000000000159</v>
      </c>
      <c r="Z1492" s="24">
        <v>332.47355516637481</v>
      </c>
      <c r="AA1492" s="24">
        <v>332.51558669001753</v>
      </c>
      <c r="AB1492" s="24">
        <v>332.47226890756303</v>
      </c>
      <c r="AC1492" s="24">
        <v>332.51428571428573</v>
      </c>
      <c r="AF1492" s="24">
        <v>12.75</v>
      </c>
      <c r="AG1492" s="24">
        <v>345.22355516637481</v>
      </c>
      <c r="AH1492" s="24">
        <v>345.26558669001753</v>
      </c>
      <c r="AI1492" s="24">
        <v>345.22226890756303</v>
      </c>
      <c r="AJ1492" s="24">
        <v>345.26428571428573</v>
      </c>
      <c r="AK1492" s="38">
        <v>0.12862588117741325</v>
      </c>
      <c r="AL1492" s="38">
        <v>0.13009757317945514</v>
      </c>
    </row>
    <row r="1493" spans="1:38" x14ac:dyDescent="0.15">
      <c r="A1493" t="str">
        <v>U1588D-74-CC</v>
      </c>
      <c r="B1493">
        <v>403.02</v>
      </c>
      <c r="C1493" t="str">
        <v>U1588A-45-3</v>
      </c>
      <c r="D1493" s="31">
        <v>331.78</v>
      </c>
      <c r="E1493" s="29">
        <v>139</v>
      </c>
      <c r="F1493" s="29">
        <v>149</v>
      </c>
      <c r="G1493" s="24">
        <v>333.16999999999996</v>
      </c>
      <c r="H1493" s="24">
        <v>333.27</v>
      </c>
      <c r="I1493" s="24">
        <v>333.17</v>
      </c>
      <c r="J1493" s="24">
        <v>333.22</v>
      </c>
      <c r="K1493" s="18">
        <v>5.6843418860808015E-14</v>
      </c>
      <c r="L1493" s="18">
        <v>-4.9999999999954525E-2</v>
      </c>
      <c r="T1493" t="str">
        <v>U1588A-45</v>
      </c>
      <c r="U1493" s="24">
        <v>0.84063047285464099</v>
      </c>
      <c r="V1493" s="24">
        <v>0.84033613445378152</v>
      </c>
      <c r="W1493" s="29">
        <v>328.8</v>
      </c>
      <c r="X1493" s="24">
        <v>4.3700000000000045</v>
      </c>
      <c r="Y1493" s="24">
        <v>4.4200000000000159</v>
      </c>
      <c r="Z1493" s="24">
        <v>332.47355516637481</v>
      </c>
      <c r="AA1493" s="24">
        <v>332.51558669001753</v>
      </c>
      <c r="AB1493" s="24">
        <v>332.47226890756303</v>
      </c>
      <c r="AC1493" s="24">
        <v>332.51428571428573</v>
      </c>
      <c r="AF1493" s="24">
        <v>12.75</v>
      </c>
      <c r="AG1493" s="24">
        <v>345.22355516637481</v>
      </c>
      <c r="AH1493" s="24">
        <v>345.26558669001753</v>
      </c>
      <c r="AI1493" s="24">
        <v>345.22226890756303</v>
      </c>
      <c r="AJ1493" s="24">
        <v>345.26428571428573</v>
      </c>
      <c r="AK1493" s="38">
        <v>0.12862588117741325</v>
      </c>
      <c r="AL1493" s="38">
        <v>0.13009757317945514</v>
      </c>
    </row>
    <row r="1494" spans="1:38" x14ac:dyDescent="0.15">
      <c r="A1494" t="str">
        <v>U1588D-75-1</v>
      </c>
      <c r="B1494">
        <v>400.6</v>
      </c>
      <c r="C1494" t="str">
        <v>U1588A-45-3</v>
      </c>
      <c r="D1494" s="31">
        <v>331.78</v>
      </c>
      <c r="E1494" s="29">
        <v>139</v>
      </c>
      <c r="F1494" s="29">
        <v>149</v>
      </c>
      <c r="G1494" s="24">
        <v>333.16999999999996</v>
      </c>
      <c r="H1494" s="24">
        <v>333.27</v>
      </c>
      <c r="I1494" s="24">
        <v>333.17</v>
      </c>
      <c r="J1494" s="24">
        <v>333.22</v>
      </c>
      <c r="K1494" s="18">
        <v>5.6843418860808015E-14</v>
      </c>
      <c r="L1494" s="18">
        <v>-4.9999999999954525E-2</v>
      </c>
      <c r="T1494" t="str">
        <v>U1588A-45</v>
      </c>
      <c r="U1494" s="24">
        <v>0.84063047285464099</v>
      </c>
      <c r="V1494" s="24">
        <v>0.84033613445378152</v>
      </c>
      <c r="W1494" s="29">
        <v>328.8</v>
      </c>
      <c r="X1494" s="24">
        <v>4.3700000000000045</v>
      </c>
      <c r="Y1494" s="24">
        <v>4.4200000000000159</v>
      </c>
      <c r="Z1494" s="24">
        <v>332.47355516637481</v>
      </c>
      <c r="AA1494" s="24">
        <v>332.51558669001753</v>
      </c>
      <c r="AB1494" s="24">
        <v>332.47226890756303</v>
      </c>
      <c r="AC1494" s="24">
        <v>332.51428571428573</v>
      </c>
      <c r="AF1494" s="24">
        <v>12.75</v>
      </c>
      <c r="AG1494" s="24">
        <v>345.22355516637481</v>
      </c>
      <c r="AH1494" s="24">
        <v>345.26558669001753</v>
      </c>
      <c r="AI1494" s="24">
        <v>345.22226890756303</v>
      </c>
      <c r="AJ1494" s="24">
        <v>345.26428571428573</v>
      </c>
      <c r="AK1494" s="38">
        <v>0.12862588117741325</v>
      </c>
      <c r="AL1494" s="38">
        <v>0.13009757317945514</v>
      </c>
    </row>
    <row r="1495" spans="1:38" x14ac:dyDescent="0.15">
      <c r="A1495" t="str">
        <v>U1588D-75-2</v>
      </c>
      <c r="B1495">
        <v>402.09</v>
      </c>
      <c r="C1495" t="str">
        <v>U1588A-45-3</v>
      </c>
      <c r="D1495" s="31">
        <v>331.78</v>
      </c>
      <c r="E1495" s="29">
        <v>139</v>
      </c>
      <c r="F1495" s="29">
        <v>149</v>
      </c>
      <c r="G1495" s="24">
        <v>333.16999999999996</v>
      </c>
      <c r="H1495" s="24">
        <v>333.27</v>
      </c>
      <c r="I1495" s="24">
        <v>333.17</v>
      </c>
      <c r="J1495" s="24">
        <v>333.22</v>
      </c>
      <c r="K1495" s="18">
        <v>5.6843418860808015E-14</v>
      </c>
      <c r="L1495" s="18">
        <v>-4.9999999999954525E-2</v>
      </c>
      <c r="T1495" t="str">
        <v>U1588A-45</v>
      </c>
      <c r="U1495" s="24">
        <v>0.84063047285464099</v>
      </c>
      <c r="V1495" s="24">
        <v>0.84033613445378152</v>
      </c>
      <c r="W1495" s="29">
        <v>328.8</v>
      </c>
      <c r="X1495" s="24">
        <v>4.3700000000000045</v>
      </c>
      <c r="Y1495" s="24">
        <v>4.4200000000000159</v>
      </c>
      <c r="Z1495" s="24">
        <v>332.47355516637481</v>
      </c>
      <c r="AA1495" s="24">
        <v>332.51558669001753</v>
      </c>
      <c r="AB1495" s="24">
        <v>332.47226890756303</v>
      </c>
      <c r="AC1495" s="24">
        <v>332.51428571428573</v>
      </c>
      <c r="AF1495" s="24">
        <v>12.75</v>
      </c>
      <c r="AG1495" s="24">
        <v>345.22355516637481</v>
      </c>
      <c r="AH1495" s="24">
        <v>345.26558669001753</v>
      </c>
      <c r="AI1495" s="24">
        <v>345.22226890756303</v>
      </c>
      <c r="AJ1495" s="24">
        <v>345.26428571428573</v>
      </c>
      <c r="AK1495" s="38">
        <v>0.12862588117741325</v>
      </c>
      <c r="AL1495" s="38">
        <v>0.13009757317945514</v>
      </c>
    </row>
    <row r="1496" spans="1:38" x14ac:dyDescent="0.15">
      <c r="A1496" t="str">
        <v>U1588D-75-3</v>
      </c>
      <c r="B1496">
        <v>403.58</v>
      </c>
      <c r="C1496" t="str">
        <v>U1588A-45-3</v>
      </c>
      <c r="D1496" s="31">
        <v>331.78</v>
      </c>
      <c r="E1496" s="29">
        <v>139</v>
      </c>
      <c r="F1496" s="29">
        <v>149</v>
      </c>
      <c r="G1496" s="24">
        <v>333.16999999999996</v>
      </c>
      <c r="H1496" s="24">
        <v>333.27</v>
      </c>
      <c r="I1496" s="24">
        <v>333.17</v>
      </c>
      <c r="J1496" s="24">
        <v>333.22</v>
      </c>
      <c r="K1496" s="18">
        <v>5.6843418860808015E-14</v>
      </c>
      <c r="L1496" s="18">
        <v>-4.9999999999954525E-2</v>
      </c>
      <c r="T1496" t="str">
        <v>U1588A-45</v>
      </c>
      <c r="U1496" s="24">
        <v>0.84063047285464099</v>
      </c>
      <c r="V1496" s="24">
        <v>0.84033613445378152</v>
      </c>
      <c r="W1496" s="29">
        <v>328.8</v>
      </c>
      <c r="X1496" s="24">
        <v>4.3700000000000045</v>
      </c>
      <c r="Y1496" s="24">
        <v>4.4200000000000159</v>
      </c>
      <c r="Z1496" s="24">
        <v>332.47355516637481</v>
      </c>
      <c r="AA1496" s="24">
        <v>332.51558669001753</v>
      </c>
      <c r="AB1496" s="24">
        <v>332.47226890756303</v>
      </c>
      <c r="AC1496" s="24">
        <v>332.51428571428573</v>
      </c>
      <c r="AF1496" s="24">
        <v>12.75</v>
      </c>
      <c r="AG1496" s="24">
        <v>345.22355516637481</v>
      </c>
      <c r="AH1496" s="24">
        <v>345.26558669001753</v>
      </c>
      <c r="AI1496" s="24">
        <v>345.22226890756303</v>
      </c>
      <c r="AJ1496" s="24">
        <v>345.26428571428573</v>
      </c>
      <c r="AK1496" s="38">
        <v>0.12862588117741325</v>
      </c>
      <c r="AL1496" s="38">
        <v>0.13009757317945514</v>
      </c>
    </row>
    <row r="1497" spans="1:38" x14ac:dyDescent="0.15">
      <c r="A1497" t="str">
        <v>U1588D-75-4</v>
      </c>
      <c r="B1497">
        <v>405.08</v>
      </c>
      <c r="C1497" t="str">
        <v>U1588A-45-3</v>
      </c>
      <c r="D1497" s="31">
        <v>331.78</v>
      </c>
      <c r="E1497" s="29">
        <v>139</v>
      </c>
      <c r="F1497" s="29">
        <v>149</v>
      </c>
      <c r="G1497" s="24">
        <v>333.16999999999996</v>
      </c>
      <c r="H1497" s="24">
        <v>333.27</v>
      </c>
      <c r="I1497" s="24">
        <v>333.17</v>
      </c>
      <c r="J1497" s="24">
        <v>333.22</v>
      </c>
      <c r="K1497" s="18">
        <v>5.6843418860808015E-14</v>
      </c>
      <c r="L1497" s="18">
        <v>-4.9999999999954525E-2</v>
      </c>
      <c r="T1497" t="str">
        <v>U1588A-45</v>
      </c>
      <c r="U1497" s="24">
        <v>0.84063047285464099</v>
      </c>
      <c r="V1497" s="24">
        <v>0.84033613445378152</v>
      </c>
      <c r="W1497" s="29">
        <v>328.8</v>
      </c>
      <c r="X1497" s="24">
        <v>4.3700000000000045</v>
      </c>
      <c r="Y1497" s="24">
        <v>4.4200000000000159</v>
      </c>
      <c r="Z1497" s="24">
        <v>332.47355516637481</v>
      </c>
      <c r="AA1497" s="24">
        <v>332.51558669001753</v>
      </c>
      <c r="AB1497" s="24">
        <v>332.47226890756303</v>
      </c>
      <c r="AC1497" s="24">
        <v>332.51428571428573</v>
      </c>
      <c r="AF1497" s="24">
        <v>12.75</v>
      </c>
      <c r="AG1497" s="24">
        <v>345.22355516637481</v>
      </c>
      <c r="AH1497" s="24">
        <v>345.26558669001753</v>
      </c>
      <c r="AI1497" s="24">
        <v>345.22226890756303</v>
      </c>
      <c r="AJ1497" s="24">
        <v>345.26428571428573</v>
      </c>
      <c r="AK1497" s="38">
        <v>0.12862588117741325</v>
      </c>
      <c r="AL1497" s="38">
        <v>0.13009757317945514</v>
      </c>
    </row>
    <row r="1498" spans="1:38" x14ac:dyDescent="0.15">
      <c r="A1498" t="str">
        <v>U1588D-75-5</v>
      </c>
      <c r="B1498">
        <v>406.58</v>
      </c>
      <c r="C1498" t="str">
        <v>U1588A-45-3</v>
      </c>
      <c r="D1498" s="31">
        <v>331.78</v>
      </c>
      <c r="E1498" s="29">
        <v>139</v>
      </c>
      <c r="F1498" s="29">
        <v>149</v>
      </c>
      <c r="G1498" s="24">
        <v>333.16999999999996</v>
      </c>
      <c r="H1498" s="24">
        <v>333.27</v>
      </c>
      <c r="I1498" s="24">
        <v>333.17</v>
      </c>
      <c r="J1498" s="24">
        <v>333.22</v>
      </c>
      <c r="K1498" s="18">
        <v>5.6843418860808015E-14</v>
      </c>
      <c r="L1498" s="18">
        <v>-4.9999999999954525E-2</v>
      </c>
      <c r="T1498" t="str">
        <v>U1588A-45</v>
      </c>
      <c r="U1498" s="24">
        <v>0.84063047285464099</v>
      </c>
      <c r="V1498" s="24">
        <v>0.84033613445378152</v>
      </c>
      <c r="W1498" s="29">
        <v>328.8</v>
      </c>
      <c r="X1498" s="24">
        <v>4.3700000000000045</v>
      </c>
      <c r="Y1498" s="24">
        <v>4.4200000000000159</v>
      </c>
      <c r="Z1498" s="24">
        <v>332.47355516637481</v>
      </c>
      <c r="AA1498" s="24">
        <v>332.51558669001753</v>
      </c>
      <c r="AB1498" s="24">
        <v>332.47226890756303</v>
      </c>
      <c r="AC1498" s="24">
        <v>332.51428571428573</v>
      </c>
      <c r="AF1498" s="24">
        <v>12.75</v>
      </c>
      <c r="AG1498" s="24">
        <v>345.22355516637481</v>
      </c>
      <c r="AH1498" s="24">
        <v>345.26558669001753</v>
      </c>
      <c r="AI1498" s="24">
        <v>345.22226890756303</v>
      </c>
      <c r="AJ1498" s="24">
        <v>345.26428571428573</v>
      </c>
      <c r="AK1498" s="38">
        <v>0.12862588117741325</v>
      </c>
      <c r="AL1498" s="38">
        <v>0.13009757317945514</v>
      </c>
    </row>
    <row r="1499" spans="1:38" x14ac:dyDescent="0.15">
      <c r="A1499" t="str">
        <v>U1588D-75-CC</v>
      </c>
      <c r="B1499">
        <v>407.43</v>
      </c>
      <c r="C1499" t="str">
        <v>U1588A-45-3</v>
      </c>
      <c r="D1499" s="31">
        <v>331.78</v>
      </c>
      <c r="E1499" s="29">
        <v>139</v>
      </c>
      <c r="F1499" s="29">
        <v>149</v>
      </c>
      <c r="G1499" s="24">
        <v>333.16999999999996</v>
      </c>
      <c r="H1499" s="24">
        <v>333.27</v>
      </c>
      <c r="I1499" s="24">
        <v>333.17</v>
      </c>
      <c r="J1499" s="24">
        <v>333.27</v>
      </c>
      <c r="K1499" s="18">
        <v>5.6843418860808015E-14</v>
      </c>
      <c r="L1499" s="18">
        <v>0</v>
      </c>
      <c r="T1499" t="str">
        <v>U1588A-45</v>
      </c>
      <c r="U1499" s="24">
        <v>0.84063047285464099</v>
      </c>
      <c r="V1499" s="24">
        <v>0.84033613445378152</v>
      </c>
      <c r="W1499" s="29">
        <v>328.8</v>
      </c>
      <c r="X1499" s="24">
        <v>4.3700000000000045</v>
      </c>
      <c r="Y1499" s="24">
        <v>4.4699999999999704</v>
      </c>
      <c r="Z1499" s="24">
        <v>332.47355516637481</v>
      </c>
      <c r="AA1499" s="24">
        <v>332.55761821366025</v>
      </c>
      <c r="AB1499" s="24">
        <v>332.47226890756303</v>
      </c>
      <c r="AC1499" s="24">
        <v>332.55630252100838</v>
      </c>
      <c r="AF1499" s="24">
        <v>12.75</v>
      </c>
      <c r="AG1499" s="24">
        <v>345.22355516637481</v>
      </c>
      <c r="AH1499" s="24">
        <v>345.30761821366025</v>
      </c>
      <c r="AI1499" s="24">
        <v>345.22226890756303</v>
      </c>
      <c r="AJ1499" s="24">
        <v>345.30630252100838</v>
      </c>
      <c r="AK1499" s="38">
        <v>0.12862588117741325</v>
      </c>
      <c r="AL1499" s="38">
        <v>0.13156926518718137</v>
      </c>
    </row>
    <row r="1500" spans="1:38" x14ac:dyDescent="0.15">
      <c r="A1500" t="str">
        <v>U1588D-76-1</v>
      </c>
      <c r="B1500">
        <v>405.5</v>
      </c>
      <c r="C1500" t="str">
        <v>U1588A-45-3</v>
      </c>
      <c r="D1500" s="31">
        <v>331.78</v>
      </c>
      <c r="E1500" s="29">
        <v>139</v>
      </c>
      <c r="F1500" s="29">
        <v>149</v>
      </c>
      <c r="G1500" s="24">
        <v>333.16999999999996</v>
      </c>
      <c r="H1500" s="24">
        <v>333.27</v>
      </c>
      <c r="I1500" s="24">
        <v>333.17</v>
      </c>
      <c r="J1500" s="24">
        <v>333.22</v>
      </c>
      <c r="K1500" s="18">
        <v>5.6843418860808015E-14</v>
      </c>
      <c r="L1500" s="18">
        <v>-4.9999999999954525E-2</v>
      </c>
      <c r="T1500" t="str">
        <v>U1588A-45</v>
      </c>
      <c r="U1500" s="24">
        <v>0.84063047285464099</v>
      </c>
      <c r="V1500" s="24">
        <v>0.84033613445378152</v>
      </c>
      <c r="W1500" s="29">
        <v>328.8</v>
      </c>
      <c r="X1500" s="24">
        <v>4.3700000000000045</v>
      </c>
      <c r="Y1500" s="24">
        <v>4.4200000000000159</v>
      </c>
      <c r="Z1500" s="24">
        <v>332.47355516637481</v>
      </c>
      <c r="AA1500" s="24">
        <v>332.51558669001753</v>
      </c>
      <c r="AB1500" s="24">
        <v>332.47226890756303</v>
      </c>
      <c r="AC1500" s="24">
        <v>332.51428571428573</v>
      </c>
      <c r="AF1500" s="24">
        <v>12.75</v>
      </c>
      <c r="AG1500" s="24">
        <v>345.22355516637481</v>
      </c>
      <c r="AH1500" s="24">
        <v>345.26558669001753</v>
      </c>
      <c r="AI1500" s="24">
        <v>345.22226890756303</v>
      </c>
      <c r="AJ1500" s="24">
        <v>345.26428571428573</v>
      </c>
      <c r="AK1500" s="38">
        <v>0.12862588117741325</v>
      </c>
      <c r="AL1500" s="38">
        <v>0.13009757317945514</v>
      </c>
    </row>
    <row r="1501" spans="1:38" x14ac:dyDescent="0.15">
      <c r="A1501" t="str">
        <v>U1588D-76-2</v>
      </c>
      <c r="B1501">
        <v>406.99</v>
      </c>
      <c r="C1501" t="str">
        <v>U1588A-45-4</v>
      </c>
      <c r="D1501" s="31">
        <v>333.27</v>
      </c>
      <c r="E1501" s="29">
        <v>0</v>
      </c>
      <c r="F1501" s="29">
        <v>5</v>
      </c>
      <c r="G1501" s="24">
        <v>333.27</v>
      </c>
      <c r="H1501" s="24">
        <v>333.32</v>
      </c>
      <c r="I1501" s="24">
        <v>333.27</v>
      </c>
      <c r="J1501" s="24">
        <v>333.32</v>
      </c>
      <c r="K1501" s="18">
        <v>0</v>
      </c>
      <c r="L1501" s="18">
        <v>0</v>
      </c>
      <c r="T1501" t="str">
        <v>U1588A-45</v>
      </c>
      <c r="U1501" s="24">
        <v>0.84063047285464099</v>
      </c>
      <c r="V1501" s="24">
        <v>0.84033613445378152</v>
      </c>
      <c r="W1501" s="29">
        <v>328.8</v>
      </c>
      <c r="X1501" s="24">
        <v>4.4699999999999704</v>
      </c>
      <c r="Y1501" s="24">
        <v>4.5199999999999818</v>
      </c>
      <c r="Z1501" s="24">
        <v>332.55761821366025</v>
      </c>
      <c r="AA1501" s="24">
        <v>332.59964973730297</v>
      </c>
      <c r="AB1501" s="24">
        <v>332.55630252100838</v>
      </c>
      <c r="AC1501" s="24">
        <v>332.59831932773108</v>
      </c>
      <c r="AF1501" s="24">
        <v>12.75</v>
      </c>
      <c r="AG1501" s="24">
        <v>345.30761821366025</v>
      </c>
      <c r="AH1501" s="24">
        <v>345.34964973730297</v>
      </c>
      <c r="AI1501" s="24">
        <v>345.30630252100838</v>
      </c>
      <c r="AJ1501" s="24">
        <v>345.34831932773108</v>
      </c>
      <c r="AK1501" s="38">
        <v>0.13156926518718137</v>
      </c>
      <c r="AL1501" s="38">
        <v>0.13304095718922326</v>
      </c>
    </row>
    <row r="1502" spans="1:38" x14ac:dyDescent="0.15">
      <c r="A1502" t="str">
        <v>U1588D-76-3</v>
      </c>
      <c r="B1502">
        <v>408.49</v>
      </c>
      <c r="C1502" t="str">
        <v>U1588A-45-4</v>
      </c>
      <c r="D1502" s="31">
        <v>333.27</v>
      </c>
      <c r="E1502" s="29">
        <v>51</v>
      </c>
      <c r="F1502" s="29">
        <v>51</v>
      </c>
      <c r="G1502" s="24">
        <v>333.78</v>
      </c>
      <c r="H1502" s="24">
        <v>333.78</v>
      </c>
      <c r="I1502" s="24">
        <v>333.78</v>
      </c>
      <c r="J1502" s="24">
        <v>333.78</v>
      </c>
      <c r="K1502" s="18">
        <v>0</v>
      </c>
      <c r="L1502" s="18">
        <v>0</v>
      </c>
      <c r="T1502" t="str">
        <v>U1588A-45</v>
      </c>
      <c r="U1502" s="24">
        <v>0.84063047285464099</v>
      </c>
      <c r="V1502" s="24">
        <v>0.84033613445378152</v>
      </c>
      <c r="W1502" s="29">
        <v>328.8</v>
      </c>
      <c r="X1502" s="24">
        <v>4.9799999999999613</v>
      </c>
      <c r="Y1502" s="24">
        <v>4.9799999999999613</v>
      </c>
      <c r="Z1502" s="24">
        <v>332.98633975481607</v>
      </c>
      <c r="AA1502" s="24">
        <v>332.98633975481607</v>
      </c>
      <c r="AB1502" s="24">
        <v>332.98487394957982</v>
      </c>
      <c r="AC1502" s="24">
        <v>332.98487394957982</v>
      </c>
      <c r="AF1502" s="24">
        <v>12.75</v>
      </c>
      <c r="AG1502" s="24">
        <v>345.73633975481607</v>
      </c>
      <c r="AH1502" s="24">
        <v>345.73633975481607</v>
      </c>
      <c r="AI1502" s="24">
        <v>345.73487394957982</v>
      </c>
      <c r="AJ1502" s="24">
        <v>345.73487394957982</v>
      </c>
      <c r="AK1502" s="38">
        <v>0.14658052362506169</v>
      </c>
      <c r="AL1502" s="38">
        <v>0.14658052362506169</v>
      </c>
    </row>
    <row r="1503" spans="1:38" x14ac:dyDescent="0.15">
      <c r="A1503" t="str">
        <v>U1588D-76-4</v>
      </c>
      <c r="B1503">
        <v>409.99</v>
      </c>
      <c r="C1503" t="str">
        <v>U1588A-46-1</v>
      </c>
      <c r="D1503" s="31">
        <v>333.6</v>
      </c>
      <c r="E1503" s="29">
        <v>74</v>
      </c>
      <c r="F1503" s="29">
        <v>74</v>
      </c>
      <c r="G1503" s="24">
        <v>334.34000000000003</v>
      </c>
      <c r="H1503" s="24">
        <v>334.34000000000003</v>
      </c>
      <c r="I1503" s="24">
        <v>334.34</v>
      </c>
      <c r="J1503" s="24">
        <v>334.34</v>
      </c>
      <c r="K1503" s="18">
        <v>-5.6843418860808015E-14</v>
      </c>
      <c r="L1503" s="18">
        <v>-5.6843418860808015E-14</v>
      </c>
      <c r="T1503" t="str">
        <v>U1588A-46</v>
      </c>
      <c r="U1503" s="24">
        <v>0.91078066914498146</v>
      </c>
      <c r="V1503" s="24">
        <v>0.90909090909090906</v>
      </c>
      <c r="W1503" s="29">
        <v>333.6</v>
      </c>
      <c r="X1503" s="24">
        <v>0.73999999999995225</v>
      </c>
      <c r="Y1503" s="24">
        <v>0.73999999999995225</v>
      </c>
      <c r="Z1503" s="24">
        <v>334.27397769516728</v>
      </c>
      <c r="AA1503" s="24">
        <v>334.27397769516728</v>
      </c>
      <c r="AB1503" s="24">
        <v>334.27272727272725</v>
      </c>
      <c r="AC1503" s="24">
        <v>334.27272727272725</v>
      </c>
      <c r="AF1503" s="24">
        <v>12.548</v>
      </c>
      <c r="AG1503" s="24">
        <v>346.82197769516728</v>
      </c>
      <c r="AH1503" s="24">
        <v>346.82197769516728</v>
      </c>
      <c r="AI1503" s="24">
        <v>346.82072727272725</v>
      </c>
      <c r="AJ1503" s="24">
        <v>346.82072727272725</v>
      </c>
      <c r="AK1503" s="38">
        <v>0.12504224400231578</v>
      </c>
      <c r="AL1503" s="38">
        <v>0.12504224400231578</v>
      </c>
    </row>
    <row r="1504" spans="1:38" x14ac:dyDescent="0.15">
      <c r="A1504" t="str">
        <v>U1588D-76-5</v>
      </c>
      <c r="B1504">
        <v>411.49</v>
      </c>
      <c r="C1504" t="str">
        <v>U1588A-45-CC</v>
      </c>
      <c r="D1504" s="31">
        <v>334.27</v>
      </c>
      <c r="E1504" s="29">
        <v>17</v>
      </c>
      <c r="F1504" s="29">
        <v>24</v>
      </c>
      <c r="G1504" s="24">
        <v>334.44</v>
      </c>
      <c r="H1504" s="24">
        <v>334.51</v>
      </c>
      <c r="I1504" s="24">
        <v>334.44</v>
      </c>
      <c r="J1504" s="24">
        <v>334.51</v>
      </c>
      <c r="K1504" s="18">
        <v>0</v>
      </c>
      <c r="L1504" s="18">
        <v>0</v>
      </c>
      <c r="T1504" t="str">
        <v>U1588A-45</v>
      </c>
      <c r="U1504" s="24">
        <v>0.84063047285464099</v>
      </c>
      <c r="V1504" s="24">
        <v>0.84033613445378152</v>
      </c>
      <c r="W1504" s="29">
        <v>328.8</v>
      </c>
      <c r="X1504" s="24">
        <v>5.6399999999999864</v>
      </c>
      <c r="Y1504" s="24">
        <v>5.7099999999999795</v>
      </c>
      <c r="Z1504" s="24">
        <v>333.54115586690017</v>
      </c>
      <c r="AA1504" s="24">
        <v>333.6</v>
      </c>
      <c r="AB1504" s="24">
        <v>333.53949579831931</v>
      </c>
      <c r="AC1504" s="24">
        <v>333.59831932773108</v>
      </c>
      <c r="AF1504" s="24">
        <v>12.75</v>
      </c>
      <c r="AG1504" s="24">
        <v>346.29115586690017</v>
      </c>
      <c r="AH1504" s="24">
        <v>346.35</v>
      </c>
      <c r="AI1504" s="24">
        <v>346.28949579831931</v>
      </c>
      <c r="AJ1504" s="24">
        <v>346.34831932773108</v>
      </c>
      <c r="AK1504" s="38">
        <v>0.1660068580861207</v>
      </c>
      <c r="AL1504" s="38">
        <v>0.16806722689466369</v>
      </c>
    </row>
    <row r="1505" spans="1:38" x14ac:dyDescent="0.15">
      <c r="A1505" t="str">
        <v>U1588D-76-6</v>
      </c>
      <c r="B1505">
        <v>412.99</v>
      </c>
      <c r="C1505" t="str">
        <v>U1588A-45-CC</v>
      </c>
      <c r="D1505" s="31">
        <v>334.27</v>
      </c>
      <c r="E1505" s="29">
        <v>17</v>
      </c>
      <c r="F1505" s="29">
        <v>24</v>
      </c>
      <c r="G1505" s="24">
        <v>334.44</v>
      </c>
      <c r="H1505" s="24">
        <v>334.51</v>
      </c>
      <c r="I1505" s="24">
        <v>334.44</v>
      </c>
      <c r="J1505" s="24">
        <v>334.51</v>
      </c>
      <c r="K1505" s="18">
        <v>0</v>
      </c>
      <c r="L1505" s="18">
        <v>0</v>
      </c>
      <c r="T1505" t="str">
        <v>U1588A-45</v>
      </c>
      <c r="U1505" s="24">
        <v>0.84063047285464099</v>
      </c>
      <c r="V1505" s="24">
        <v>0.84033613445378152</v>
      </c>
      <c r="W1505" s="29">
        <v>328.8</v>
      </c>
      <c r="X1505" s="24">
        <v>5.6399999999999864</v>
      </c>
      <c r="Y1505" s="24">
        <v>5.7099999999999795</v>
      </c>
      <c r="Z1505" s="24">
        <v>333.54115586690017</v>
      </c>
      <c r="AA1505" s="24">
        <v>333.6</v>
      </c>
      <c r="AB1505" s="24">
        <v>333.53949579831931</v>
      </c>
      <c r="AC1505" s="24">
        <v>333.59831932773108</v>
      </c>
      <c r="AF1505" s="24">
        <v>12.75</v>
      </c>
      <c r="AG1505" s="24">
        <v>346.29115586690017</v>
      </c>
      <c r="AH1505" s="24">
        <v>346.35</v>
      </c>
      <c r="AI1505" s="24">
        <v>346.28949579831931</v>
      </c>
      <c r="AJ1505" s="24">
        <v>346.34831932773108</v>
      </c>
      <c r="AK1505" s="38">
        <v>0.1660068580861207</v>
      </c>
      <c r="AL1505" s="38">
        <v>0.16806722689466369</v>
      </c>
    </row>
    <row r="1506" spans="1:38" x14ac:dyDescent="0.15">
      <c r="A1506" t="str">
        <v>U1588D-76-7</v>
      </c>
      <c r="B1506">
        <v>414.16</v>
      </c>
      <c r="C1506" t="str">
        <v>U1588A-45-CC</v>
      </c>
      <c r="D1506" s="31">
        <v>334.27</v>
      </c>
      <c r="E1506" s="29">
        <v>17</v>
      </c>
      <c r="F1506" s="29">
        <v>24</v>
      </c>
      <c r="G1506" s="24">
        <v>334.44</v>
      </c>
      <c r="H1506" s="24">
        <v>334.51</v>
      </c>
      <c r="I1506" s="24">
        <v>334.44</v>
      </c>
      <c r="J1506" s="24">
        <v>334.51</v>
      </c>
      <c r="K1506" s="18">
        <v>0</v>
      </c>
      <c r="L1506" s="18">
        <v>0</v>
      </c>
      <c r="T1506" t="str">
        <v>U1588A-45</v>
      </c>
      <c r="U1506" s="24">
        <v>0.84063047285464099</v>
      </c>
      <c r="V1506" s="24">
        <v>0.84033613445378152</v>
      </c>
      <c r="W1506" s="29">
        <v>328.8</v>
      </c>
      <c r="X1506" s="24">
        <v>5.6399999999999864</v>
      </c>
      <c r="Y1506" s="24">
        <v>5.7099999999999795</v>
      </c>
      <c r="Z1506" s="24">
        <v>333.54115586690017</v>
      </c>
      <c r="AA1506" s="24">
        <v>333.6</v>
      </c>
      <c r="AB1506" s="24">
        <v>333.53949579831931</v>
      </c>
      <c r="AC1506" s="24">
        <v>333.59831932773108</v>
      </c>
      <c r="AF1506" s="24">
        <v>12.75</v>
      </c>
      <c r="AG1506" s="24">
        <v>346.29115586690017</v>
      </c>
      <c r="AH1506" s="24">
        <v>346.35</v>
      </c>
      <c r="AI1506" s="24">
        <v>346.28949579831931</v>
      </c>
      <c r="AJ1506" s="24">
        <v>346.34831932773108</v>
      </c>
      <c r="AK1506" s="38">
        <v>0.1660068580861207</v>
      </c>
      <c r="AL1506" s="38">
        <v>0.16806722689466369</v>
      </c>
    </row>
    <row r="1507" spans="1:38" x14ac:dyDescent="0.15">
      <c r="A1507" t="str">
        <v>U1588D-76-CC</v>
      </c>
      <c r="B1507">
        <v>414.72</v>
      </c>
      <c r="C1507" t="str">
        <v>U1588A-45-CC</v>
      </c>
      <c r="D1507" s="31">
        <v>334.27</v>
      </c>
      <c r="E1507" s="29">
        <v>17</v>
      </c>
      <c r="F1507" s="29">
        <v>24</v>
      </c>
      <c r="G1507" s="24">
        <v>334.44</v>
      </c>
      <c r="H1507" s="24">
        <v>334.51</v>
      </c>
      <c r="I1507" s="24">
        <v>334.44</v>
      </c>
      <c r="J1507" s="24">
        <v>334.51</v>
      </c>
      <c r="K1507" s="18">
        <v>0</v>
      </c>
      <c r="L1507" s="18">
        <v>0</v>
      </c>
      <c r="T1507" t="str">
        <v>U1588A-45</v>
      </c>
      <c r="U1507" s="24">
        <v>0.84063047285464099</v>
      </c>
      <c r="V1507" s="24">
        <v>0.84033613445378152</v>
      </c>
      <c r="W1507" s="29">
        <v>328.8</v>
      </c>
      <c r="X1507" s="24">
        <v>5.6399999999999864</v>
      </c>
      <c r="Y1507" s="24">
        <v>5.7099999999999795</v>
      </c>
      <c r="Z1507" s="24">
        <v>333.54115586690017</v>
      </c>
      <c r="AA1507" s="24">
        <v>333.6</v>
      </c>
      <c r="AB1507" s="24">
        <v>333.53949579831931</v>
      </c>
      <c r="AC1507" s="24">
        <v>333.59831932773108</v>
      </c>
      <c r="AF1507" s="24">
        <v>12.75</v>
      </c>
      <c r="AG1507" s="24">
        <v>346.29115586690017</v>
      </c>
      <c r="AH1507" s="24">
        <v>346.35</v>
      </c>
      <c r="AI1507" s="24">
        <v>346.28949579831931</v>
      </c>
      <c r="AJ1507" s="24">
        <v>346.34831932773108</v>
      </c>
      <c r="AK1507" s="38">
        <v>0.1660068580861207</v>
      </c>
      <c r="AL1507" s="38">
        <v>0.16806722689466369</v>
      </c>
    </row>
    <row r="1508" spans="1:38" x14ac:dyDescent="0.15">
      <c r="C1508" t="str">
        <v>U1588A-45-CC</v>
      </c>
      <c r="D1508" s="31">
        <v>334.27</v>
      </c>
      <c r="E1508" s="29">
        <v>17</v>
      </c>
      <c r="F1508" s="29">
        <v>24</v>
      </c>
      <c r="G1508" s="24">
        <v>334.44</v>
      </c>
      <c r="H1508" s="24">
        <v>334.51</v>
      </c>
      <c r="I1508" s="24">
        <v>334.44</v>
      </c>
      <c r="J1508" s="24">
        <v>334.51</v>
      </c>
      <c r="K1508" s="18">
        <v>0</v>
      </c>
      <c r="L1508" s="18">
        <v>0</v>
      </c>
      <c r="T1508" t="str">
        <v>U1588A-45</v>
      </c>
      <c r="U1508" s="24">
        <v>0.84063047285464099</v>
      </c>
      <c r="V1508" s="24">
        <v>0.84033613445378152</v>
      </c>
      <c r="W1508" s="29">
        <v>328.8</v>
      </c>
      <c r="X1508" s="24">
        <v>5.6399999999999864</v>
      </c>
      <c r="Y1508" s="24">
        <v>5.7099999999999795</v>
      </c>
      <c r="Z1508" s="24">
        <v>333.54115586690017</v>
      </c>
      <c r="AA1508" s="24">
        <v>333.6</v>
      </c>
      <c r="AB1508" s="24">
        <v>333.53949579831931</v>
      </c>
      <c r="AC1508" s="24">
        <v>333.59831932773108</v>
      </c>
      <c r="AF1508" s="24">
        <v>12.75</v>
      </c>
      <c r="AG1508" s="24">
        <v>346.29115586690017</v>
      </c>
      <c r="AH1508" s="24">
        <v>346.35</v>
      </c>
      <c r="AI1508" s="24">
        <v>346.28949579831931</v>
      </c>
      <c r="AJ1508" s="24">
        <v>346.34831932773108</v>
      </c>
      <c r="AK1508" s="38">
        <v>0.1660068580861207</v>
      </c>
      <c r="AL1508" s="38">
        <v>0.16806722689466369</v>
      </c>
    </row>
    <row r="1509" spans="1:38" x14ac:dyDescent="0.15">
      <c r="C1509" t="str">
        <v>U1588A-45-CC</v>
      </c>
      <c r="D1509" s="31">
        <v>334.27</v>
      </c>
      <c r="E1509" s="29">
        <v>17</v>
      </c>
      <c r="F1509" s="29">
        <v>24</v>
      </c>
      <c r="G1509" s="24">
        <v>334.44</v>
      </c>
      <c r="H1509" s="24">
        <v>334.51</v>
      </c>
      <c r="I1509" s="24">
        <v>334.44</v>
      </c>
      <c r="J1509" s="24">
        <v>334.51</v>
      </c>
      <c r="K1509" s="18">
        <v>0</v>
      </c>
      <c r="L1509" s="18">
        <v>0</v>
      </c>
      <c r="T1509" t="str">
        <v>U1588A-45</v>
      </c>
      <c r="U1509" s="24">
        <v>0.84063047285464099</v>
      </c>
      <c r="V1509" s="24">
        <v>0.84033613445378152</v>
      </c>
      <c r="W1509" s="29">
        <v>328.8</v>
      </c>
      <c r="X1509" s="24">
        <v>5.6399999999999864</v>
      </c>
      <c r="Y1509" s="24">
        <v>5.7099999999999795</v>
      </c>
      <c r="Z1509" s="24">
        <v>333.54115586690017</v>
      </c>
      <c r="AA1509" s="24">
        <v>333.6</v>
      </c>
      <c r="AB1509" s="24">
        <v>333.53949579831931</v>
      </c>
      <c r="AC1509" s="24">
        <v>333.59831932773108</v>
      </c>
      <c r="AF1509" s="24">
        <v>12.75</v>
      </c>
      <c r="AG1509" s="24">
        <v>346.29115586690017</v>
      </c>
      <c r="AH1509" s="24">
        <v>346.35</v>
      </c>
      <c r="AI1509" s="24">
        <v>346.28949579831931</v>
      </c>
      <c r="AJ1509" s="24">
        <v>346.34831932773108</v>
      </c>
      <c r="AK1509" s="38">
        <v>0.1660068580861207</v>
      </c>
      <c r="AL1509" s="38">
        <v>0.16806722689466369</v>
      </c>
    </row>
    <row r="1510" spans="1:38" x14ac:dyDescent="0.15">
      <c r="C1510" t="str">
        <v>U1588A-45-CC</v>
      </c>
      <c r="D1510" s="31">
        <v>334.27</v>
      </c>
      <c r="E1510" s="29">
        <v>17</v>
      </c>
      <c r="F1510" s="29">
        <v>24</v>
      </c>
      <c r="G1510" s="24">
        <v>334.44</v>
      </c>
      <c r="H1510" s="24">
        <v>334.51</v>
      </c>
      <c r="I1510" s="24">
        <v>334.44</v>
      </c>
      <c r="J1510" s="24">
        <v>334.51</v>
      </c>
      <c r="K1510" s="18">
        <v>0</v>
      </c>
      <c r="L1510" s="18">
        <v>0</v>
      </c>
      <c r="T1510" t="str">
        <v>U1588A-45</v>
      </c>
      <c r="U1510" s="24">
        <v>0.84063047285464099</v>
      </c>
      <c r="V1510" s="24">
        <v>0.84033613445378152</v>
      </c>
      <c r="W1510" s="29">
        <v>328.8</v>
      </c>
      <c r="X1510" s="24">
        <v>5.6399999999999864</v>
      </c>
      <c r="Y1510" s="24">
        <v>5.7099999999999795</v>
      </c>
      <c r="Z1510" s="24">
        <v>333.54115586690017</v>
      </c>
      <c r="AA1510" s="24">
        <v>333.6</v>
      </c>
      <c r="AB1510" s="24">
        <v>333.53949579831931</v>
      </c>
      <c r="AC1510" s="24">
        <v>333.59831932773108</v>
      </c>
      <c r="AF1510" s="24">
        <v>12.75</v>
      </c>
      <c r="AG1510" s="24">
        <v>346.29115586690017</v>
      </c>
      <c r="AH1510" s="24">
        <v>346.35</v>
      </c>
      <c r="AI1510" s="24">
        <v>346.28949579831931</v>
      </c>
      <c r="AJ1510" s="24">
        <v>346.34831932773108</v>
      </c>
      <c r="AK1510" s="38">
        <v>0.1660068580861207</v>
      </c>
      <c r="AL1510" s="38">
        <v>0.16806722689466369</v>
      </c>
    </row>
    <row r="1511" spans="1:38" x14ac:dyDescent="0.15">
      <c r="C1511" t="str">
        <v>U1588A-45-CC</v>
      </c>
      <c r="D1511" s="31">
        <v>334.27</v>
      </c>
      <c r="E1511" s="29">
        <v>17</v>
      </c>
      <c r="F1511" s="29">
        <v>24</v>
      </c>
      <c r="G1511" s="24">
        <v>334.44</v>
      </c>
      <c r="H1511" s="24">
        <v>334.51</v>
      </c>
      <c r="I1511" s="24">
        <v>334.44</v>
      </c>
      <c r="J1511" s="24">
        <v>334.51</v>
      </c>
      <c r="K1511" s="18">
        <v>0</v>
      </c>
      <c r="L1511" s="18">
        <v>0</v>
      </c>
      <c r="T1511" t="str">
        <v>U1588A-45</v>
      </c>
      <c r="U1511" s="24">
        <v>0.84063047285464099</v>
      </c>
      <c r="V1511" s="24">
        <v>0.84033613445378152</v>
      </c>
      <c r="W1511" s="29">
        <v>328.8</v>
      </c>
      <c r="X1511" s="24">
        <v>5.6399999999999864</v>
      </c>
      <c r="Y1511" s="24">
        <v>5.7099999999999795</v>
      </c>
      <c r="Z1511" s="24">
        <v>333.54115586690017</v>
      </c>
      <c r="AA1511" s="24">
        <v>333.6</v>
      </c>
      <c r="AB1511" s="24">
        <v>333.53949579831931</v>
      </c>
      <c r="AC1511" s="24">
        <v>333.59831932773108</v>
      </c>
      <c r="AF1511" s="24">
        <v>12.75</v>
      </c>
      <c r="AG1511" s="24">
        <v>346.29115586690017</v>
      </c>
      <c r="AH1511" s="24">
        <v>346.35</v>
      </c>
      <c r="AI1511" s="24">
        <v>346.28949579831931</v>
      </c>
      <c r="AJ1511" s="24">
        <v>346.34831932773108</v>
      </c>
      <c r="AK1511" s="38">
        <v>0.1660068580861207</v>
      </c>
      <c r="AL1511" s="38">
        <v>0.16806722689466369</v>
      </c>
    </row>
    <row r="1512" spans="1:38" x14ac:dyDescent="0.15">
      <c r="C1512" t="str">
        <v>U1588A-45-CC</v>
      </c>
      <c r="D1512" s="31">
        <v>334.27</v>
      </c>
      <c r="E1512" s="29">
        <v>17</v>
      </c>
      <c r="F1512" s="29">
        <v>24</v>
      </c>
      <c r="G1512" s="24">
        <v>334.44</v>
      </c>
      <c r="H1512" s="24">
        <v>334.51</v>
      </c>
      <c r="I1512" s="24">
        <v>334.44</v>
      </c>
      <c r="J1512" s="24">
        <v>334.51</v>
      </c>
      <c r="K1512" s="18">
        <v>0</v>
      </c>
      <c r="L1512" s="18">
        <v>0</v>
      </c>
      <c r="T1512" t="str">
        <v>U1588A-45</v>
      </c>
      <c r="U1512" s="24">
        <v>0.84063047285464099</v>
      </c>
      <c r="V1512" s="24">
        <v>0.84033613445378152</v>
      </c>
      <c r="W1512" s="29">
        <v>328.8</v>
      </c>
      <c r="X1512" s="24">
        <v>5.6399999999999864</v>
      </c>
      <c r="Y1512" s="24">
        <v>5.7099999999999795</v>
      </c>
      <c r="Z1512" s="24">
        <v>333.54115586690017</v>
      </c>
      <c r="AA1512" s="24">
        <v>333.6</v>
      </c>
      <c r="AB1512" s="24">
        <v>333.53949579831931</v>
      </c>
      <c r="AC1512" s="24">
        <v>333.59831932773108</v>
      </c>
      <c r="AF1512" s="24">
        <v>12.75</v>
      </c>
      <c r="AG1512" s="24">
        <v>346.29115586690017</v>
      </c>
      <c r="AH1512" s="24">
        <v>346.35</v>
      </c>
      <c r="AI1512" s="24">
        <v>346.28949579831931</v>
      </c>
      <c r="AJ1512" s="24">
        <v>346.34831932773108</v>
      </c>
      <c r="AK1512" s="38">
        <v>0.1660068580861207</v>
      </c>
      <c r="AL1512" s="38">
        <v>0.16806722689466369</v>
      </c>
    </row>
    <row r="1513" spans="1:38" x14ac:dyDescent="0.15">
      <c r="C1513" t="str">
        <v>U1588A-45-CC</v>
      </c>
      <c r="D1513" s="31">
        <v>334.27</v>
      </c>
      <c r="E1513" s="29">
        <v>17</v>
      </c>
      <c r="F1513" s="29">
        <v>24</v>
      </c>
      <c r="G1513" s="24">
        <v>334.44</v>
      </c>
      <c r="H1513" s="24">
        <v>334.51</v>
      </c>
      <c r="I1513" s="24">
        <v>334.44</v>
      </c>
      <c r="J1513" s="24">
        <v>334.51</v>
      </c>
      <c r="K1513" s="18">
        <v>0</v>
      </c>
      <c r="L1513" s="18">
        <v>0</v>
      </c>
      <c r="T1513" t="str">
        <v>U1588A-45</v>
      </c>
      <c r="U1513" s="24">
        <v>0.84063047285464099</v>
      </c>
      <c r="V1513" s="24">
        <v>0.84033613445378152</v>
      </c>
      <c r="W1513" s="29">
        <v>328.8</v>
      </c>
      <c r="X1513" s="24">
        <v>5.6399999999999864</v>
      </c>
      <c r="Y1513" s="24">
        <v>5.7099999999999795</v>
      </c>
      <c r="Z1513" s="24">
        <v>333.54115586690017</v>
      </c>
      <c r="AA1513" s="24">
        <v>333.6</v>
      </c>
      <c r="AB1513" s="24">
        <v>333.53949579831931</v>
      </c>
      <c r="AC1513" s="24">
        <v>333.59831932773108</v>
      </c>
      <c r="AF1513" s="24">
        <v>12.75</v>
      </c>
      <c r="AG1513" s="24">
        <v>346.29115586690017</v>
      </c>
      <c r="AH1513" s="24">
        <v>346.35</v>
      </c>
      <c r="AI1513" s="24">
        <v>346.28949579831931</v>
      </c>
      <c r="AJ1513" s="24">
        <v>346.34831932773108</v>
      </c>
      <c r="AK1513" s="38">
        <v>0.1660068580861207</v>
      </c>
      <c r="AL1513" s="38">
        <v>0.16806722689466369</v>
      </c>
    </row>
    <row r="1514" spans="1:38" x14ac:dyDescent="0.15">
      <c r="C1514" t="str">
        <v>U1588A-46-2</v>
      </c>
      <c r="D1514" s="31">
        <v>335.09</v>
      </c>
      <c r="E1514" s="29">
        <v>47</v>
      </c>
      <c r="F1514" s="29">
        <v>49</v>
      </c>
      <c r="G1514" s="24">
        <v>335.56</v>
      </c>
      <c r="H1514" s="24">
        <v>335.58</v>
      </c>
      <c r="I1514" s="24">
        <v>335.56</v>
      </c>
      <c r="J1514" s="24">
        <v>335.58</v>
      </c>
      <c r="K1514" s="18">
        <v>0</v>
      </c>
      <c r="L1514" s="18">
        <v>0</v>
      </c>
      <c r="T1514" t="str">
        <v>U1588A-46</v>
      </c>
      <c r="U1514" s="24">
        <v>0.91078066914498146</v>
      </c>
      <c r="V1514" s="24">
        <v>0.90909090909090906</v>
      </c>
      <c r="W1514" s="29">
        <v>333.6</v>
      </c>
      <c r="X1514" s="24">
        <v>1.9599999999999795</v>
      </c>
      <c r="Y1514" s="24">
        <v>1.9799999999999613</v>
      </c>
      <c r="Z1514" s="24">
        <v>335.38513011152418</v>
      </c>
      <c r="AA1514" s="24">
        <v>335.40334572490707</v>
      </c>
      <c r="AB1514" s="24">
        <v>335.38181818181818</v>
      </c>
      <c r="AC1514" s="24">
        <v>335.4</v>
      </c>
      <c r="AF1514" s="24">
        <v>12.548</v>
      </c>
      <c r="AG1514" s="24">
        <v>347.93313011152418</v>
      </c>
      <c r="AH1514" s="24">
        <v>347.95134572490707</v>
      </c>
      <c r="AI1514" s="24">
        <v>347.92981818181818</v>
      </c>
      <c r="AJ1514" s="24">
        <v>347.94799999999998</v>
      </c>
      <c r="AK1514" s="38">
        <v>0.33119297060011377</v>
      </c>
      <c r="AL1514" s="38">
        <v>0.33457249070920625</v>
      </c>
    </row>
    <row r="1515" spans="1:38" x14ac:dyDescent="0.15">
      <c r="C1515" t="str">
        <v>U1588A-46-2</v>
      </c>
      <c r="D1515" s="31">
        <v>335.09</v>
      </c>
      <c r="E1515" s="29">
        <v>60</v>
      </c>
      <c r="F1515" s="29">
        <v>60</v>
      </c>
      <c r="G1515" s="24">
        <v>335.69</v>
      </c>
      <c r="H1515" s="24">
        <v>335.69</v>
      </c>
      <c r="I1515" s="24">
        <v>335.69</v>
      </c>
      <c r="J1515" s="24">
        <v>335.69</v>
      </c>
      <c r="K1515" s="18">
        <v>0</v>
      </c>
      <c r="L1515" s="18">
        <v>0</v>
      </c>
      <c r="T1515" t="str">
        <v>U1588A-46</v>
      </c>
      <c r="U1515" s="24">
        <v>0.91078066914498146</v>
      </c>
      <c r="V1515" s="24">
        <v>0.90909090909090906</v>
      </c>
      <c r="W1515" s="29">
        <v>333.6</v>
      </c>
      <c r="X1515" s="24">
        <v>2.089999999999975</v>
      </c>
      <c r="Y1515" s="24">
        <v>2.089999999999975</v>
      </c>
      <c r="Z1515" s="24">
        <v>335.50353159851301</v>
      </c>
      <c r="AA1515" s="24">
        <v>335.50353159851301</v>
      </c>
      <c r="AB1515" s="24">
        <v>335.5</v>
      </c>
      <c r="AC1515" s="24">
        <v>335.5</v>
      </c>
      <c r="AF1515" s="24">
        <v>12.548</v>
      </c>
      <c r="AG1515" s="24">
        <v>348.05153159851301</v>
      </c>
      <c r="AH1515" s="24">
        <v>348.05153159851301</v>
      </c>
      <c r="AI1515" s="24">
        <v>348.048</v>
      </c>
      <c r="AJ1515" s="24">
        <v>348.048</v>
      </c>
      <c r="AK1515" s="38">
        <v>0.35315985130068839</v>
      </c>
      <c r="AL1515" s="38">
        <v>0.35315985130068839</v>
      </c>
    </row>
    <row r="1516" spans="1:38" x14ac:dyDescent="0.15">
      <c r="C1516" t="str">
        <v>U1588A-46-2</v>
      </c>
      <c r="D1516" s="31">
        <v>335.09</v>
      </c>
      <c r="E1516" s="29">
        <v>60</v>
      </c>
      <c r="F1516" s="29">
        <v>61</v>
      </c>
      <c r="G1516" s="24">
        <v>335.69</v>
      </c>
      <c r="H1516" s="24">
        <v>335.7</v>
      </c>
      <c r="I1516" s="24">
        <v>335.69</v>
      </c>
      <c r="J1516" s="24">
        <v>335.7</v>
      </c>
      <c r="K1516" s="18">
        <v>0</v>
      </c>
      <c r="L1516" s="18">
        <v>0</v>
      </c>
      <c r="T1516" t="str">
        <v>U1588A-46</v>
      </c>
      <c r="U1516" s="24">
        <v>0.91078066914498146</v>
      </c>
      <c r="V1516" s="24">
        <v>0.90909090909090906</v>
      </c>
      <c r="W1516" s="29">
        <v>333.6</v>
      </c>
      <c r="X1516" s="24">
        <v>2.089999999999975</v>
      </c>
      <c r="Y1516" s="24">
        <v>2.0999999999999659</v>
      </c>
      <c r="Z1516" s="24">
        <v>335.50353159851301</v>
      </c>
      <c r="AA1516" s="24">
        <v>335.51263940520442</v>
      </c>
      <c r="AB1516" s="24">
        <v>335.5</v>
      </c>
      <c r="AC1516" s="24">
        <v>335.5090909090909</v>
      </c>
      <c r="AF1516" s="24">
        <v>12.548</v>
      </c>
      <c r="AG1516" s="24">
        <v>348.05153159851301</v>
      </c>
      <c r="AH1516" s="24">
        <v>348.06063940520443</v>
      </c>
      <c r="AI1516" s="24">
        <v>348.048</v>
      </c>
      <c r="AJ1516" s="24">
        <v>348.0570909090909</v>
      </c>
      <c r="AK1516" s="38">
        <v>0.35315985130068839</v>
      </c>
      <c r="AL1516" s="38">
        <v>0.35484961135239246</v>
      </c>
    </row>
    <row r="1517" spans="1:38" x14ac:dyDescent="0.15">
      <c r="C1517" t="str">
        <v>U1588A-46-2</v>
      </c>
      <c r="D1517" s="31">
        <v>335.09</v>
      </c>
      <c r="E1517" s="29">
        <v>60</v>
      </c>
      <c r="F1517" s="29">
        <v>61</v>
      </c>
      <c r="G1517" s="24">
        <v>335.69</v>
      </c>
      <c r="H1517" s="24">
        <v>335.7</v>
      </c>
      <c r="I1517" s="24">
        <v>335.69</v>
      </c>
      <c r="J1517" s="24">
        <v>335.7</v>
      </c>
      <c r="K1517" s="18">
        <v>0</v>
      </c>
      <c r="L1517" s="18">
        <v>0</v>
      </c>
      <c r="T1517" t="str">
        <v>U1588A-46</v>
      </c>
      <c r="U1517" s="24">
        <v>0.91078066914498146</v>
      </c>
      <c r="V1517" s="24">
        <v>0.90909090909090906</v>
      </c>
      <c r="W1517" s="29">
        <v>333.6</v>
      </c>
      <c r="X1517" s="24">
        <v>2.089999999999975</v>
      </c>
      <c r="Y1517" s="24">
        <v>2.0999999999999659</v>
      </c>
      <c r="Z1517" s="24">
        <v>335.50353159851301</v>
      </c>
      <c r="AA1517" s="24">
        <v>335.51263940520442</v>
      </c>
      <c r="AB1517" s="24">
        <v>335.5</v>
      </c>
      <c r="AC1517" s="24">
        <v>335.5090909090909</v>
      </c>
      <c r="AF1517" s="24">
        <v>12.548</v>
      </c>
      <c r="AG1517" s="24">
        <v>348.05153159851301</v>
      </c>
      <c r="AH1517" s="24">
        <v>348.06063940520443</v>
      </c>
      <c r="AI1517" s="24">
        <v>348.048</v>
      </c>
      <c r="AJ1517" s="24">
        <v>348.0570909090909</v>
      </c>
      <c r="AK1517" s="38">
        <v>0.35315985130068839</v>
      </c>
      <c r="AL1517" s="38">
        <v>0.35484961135239246</v>
      </c>
    </row>
    <row r="1518" spans="1:38" x14ac:dyDescent="0.15">
      <c r="C1518" t="str">
        <v>U1588A-46-2</v>
      </c>
      <c r="D1518" s="31">
        <v>335.09</v>
      </c>
      <c r="E1518" s="29">
        <v>77</v>
      </c>
      <c r="F1518" s="29">
        <v>77</v>
      </c>
      <c r="G1518" s="24">
        <v>335.85999999999996</v>
      </c>
      <c r="H1518" s="24">
        <v>335.85999999999996</v>
      </c>
      <c r="I1518" s="24">
        <v>335.86</v>
      </c>
      <c r="J1518" s="24">
        <v>335.86</v>
      </c>
      <c r="K1518" s="18">
        <v>5.6843418860808015E-14</v>
      </c>
      <c r="L1518" s="18">
        <v>5.6843418860808015E-14</v>
      </c>
      <c r="T1518" t="str">
        <v>U1588A-46</v>
      </c>
      <c r="U1518" s="24">
        <v>0.91078066914498146</v>
      </c>
      <c r="V1518" s="24">
        <v>0.90909090909090906</v>
      </c>
      <c r="W1518" s="29">
        <v>333.6</v>
      </c>
      <c r="X1518" s="24">
        <v>2.2599999999999909</v>
      </c>
      <c r="Y1518" s="24">
        <v>2.2599999999999909</v>
      </c>
      <c r="Z1518" s="24">
        <v>335.65836431226768</v>
      </c>
      <c r="AA1518" s="24">
        <v>335.65836431226768</v>
      </c>
      <c r="AB1518" s="24">
        <v>335.65454545454548</v>
      </c>
      <c r="AC1518" s="24">
        <v>335.65454545454548</v>
      </c>
      <c r="AF1518" s="24">
        <v>12.548</v>
      </c>
      <c r="AG1518" s="24">
        <v>348.20636431226768</v>
      </c>
      <c r="AH1518" s="24">
        <v>348.20636431226768</v>
      </c>
      <c r="AI1518" s="24">
        <v>348.20254545454549</v>
      </c>
      <c r="AJ1518" s="24">
        <v>348.20254545454549</v>
      </c>
      <c r="AK1518" s="38">
        <v>0.38188577221944797</v>
      </c>
      <c r="AL1518" s="38">
        <v>0.38188577221944797</v>
      </c>
    </row>
    <row r="1519" spans="1:38" x14ac:dyDescent="0.15">
      <c r="C1519" t="str">
        <v>U1588A-46-3</v>
      </c>
      <c r="D1519" s="31">
        <v>336.58</v>
      </c>
      <c r="E1519" s="29">
        <v>23</v>
      </c>
      <c r="F1519" s="29">
        <v>25</v>
      </c>
      <c r="G1519" s="24">
        <v>336.81</v>
      </c>
      <c r="H1519" s="24">
        <v>336.83</v>
      </c>
      <c r="I1519" s="24">
        <v>336.81</v>
      </c>
      <c r="J1519" s="24">
        <v>336.83</v>
      </c>
      <c r="K1519" s="18">
        <v>0</v>
      </c>
      <c r="L1519" s="18">
        <v>0</v>
      </c>
      <c r="T1519" t="str">
        <v>U1588A-46</v>
      </c>
      <c r="U1519" s="24">
        <v>0.91078066914498146</v>
      </c>
      <c r="V1519" s="24">
        <v>0.90909090909090906</v>
      </c>
      <c r="W1519" s="29">
        <v>333.6</v>
      </c>
      <c r="X1519" s="24">
        <v>3.2099999999999795</v>
      </c>
      <c r="Y1519" s="24">
        <v>3.2299999999999613</v>
      </c>
      <c r="Z1519" s="24">
        <v>336.52360594795539</v>
      </c>
      <c r="AA1519" s="24">
        <v>336.54182156133828</v>
      </c>
      <c r="AB1519" s="24">
        <v>336.5181818181818</v>
      </c>
      <c r="AC1519" s="24">
        <v>336.5363636363636</v>
      </c>
      <c r="AF1519" s="24">
        <v>12.548</v>
      </c>
      <c r="AG1519" s="24">
        <v>349.07160594795539</v>
      </c>
      <c r="AH1519" s="24">
        <v>349.08982156133828</v>
      </c>
      <c r="AI1519" s="24">
        <v>349.0661818181818</v>
      </c>
      <c r="AJ1519" s="24">
        <v>349.08436363636361</v>
      </c>
      <c r="AK1519" s="38">
        <v>0.5424129773587083</v>
      </c>
      <c r="AL1519" s="38">
        <v>0.54579249746780079</v>
      </c>
    </row>
    <row r="1520" spans="1:38" x14ac:dyDescent="0.15">
      <c r="C1520" t="str">
        <v>U1588A-46-3</v>
      </c>
      <c r="D1520" s="31">
        <v>336.58</v>
      </c>
      <c r="E1520" s="29">
        <v>71</v>
      </c>
      <c r="F1520" s="29">
        <v>71</v>
      </c>
      <c r="G1520" s="24">
        <v>337.28999999999996</v>
      </c>
      <c r="H1520" s="24">
        <v>337.28999999999996</v>
      </c>
      <c r="I1520" s="24">
        <v>337.29</v>
      </c>
      <c r="J1520" s="24">
        <v>337.29</v>
      </c>
      <c r="K1520" s="18">
        <v>5.6843418860808015E-14</v>
      </c>
      <c r="L1520" s="18">
        <v>5.6843418860808015E-14</v>
      </c>
      <c r="T1520" t="str">
        <v>U1588A-46</v>
      </c>
      <c r="U1520" s="24">
        <v>0.91078066914498146</v>
      </c>
      <c r="V1520" s="24">
        <v>0.90909090909090906</v>
      </c>
      <c r="W1520" s="29">
        <v>333.6</v>
      </c>
      <c r="X1520" s="24">
        <v>3.6899999999999977</v>
      </c>
      <c r="Y1520" s="24">
        <v>3.6899999999999977</v>
      </c>
      <c r="Z1520" s="24">
        <v>336.96078066914498</v>
      </c>
      <c r="AA1520" s="24">
        <v>336.96078066914498</v>
      </c>
      <c r="AB1520" s="24">
        <v>336.9545454545455</v>
      </c>
      <c r="AC1520" s="24">
        <v>336.9545454545455</v>
      </c>
      <c r="AF1520" s="24">
        <v>12.548</v>
      </c>
      <c r="AG1520" s="24">
        <v>349.50878066914498</v>
      </c>
      <c r="AH1520" s="24">
        <v>349.50878066914498</v>
      </c>
      <c r="AI1520" s="24">
        <v>349.5025454545455</v>
      </c>
      <c r="AJ1520" s="24">
        <v>349.5025454545455</v>
      </c>
      <c r="AK1520" s="38">
        <v>0.62352145994850616</v>
      </c>
      <c r="AL1520" s="38">
        <v>0.62352145994850616</v>
      </c>
    </row>
    <row r="1521" spans="3:38" x14ac:dyDescent="0.15">
      <c r="C1521" t="str">
        <v>U1588A-46-4</v>
      </c>
      <c r="D1521" s="31">
        <v>338.07</v>
      </c>
      <c r="E1521" s="29">
        <v>33</v>
      </c>
      <c r="F1521" s="29">
        <v>33</v>
      </c>
      <c r="G1521" s="24">
        <v>338.4</v>
      </c>
      <c r="H1521" s="24">
        <v>338.4</v>
      </c>
      <c r="I1521" s="24">
        <v>338.4</v>
      </c>
      <c r="J1521" s="24">
        <v>338.4</v>
      </c>
      <c r="K1521" s="18">
        <v>0</v>
      </c>
      <c r="L1521" s="18">
        <v>0</v>
      </c>
      <c r="T1521" t="str">
        <v>U1588A-46</v>
      </c>
      <c r="U1521" s="24">
        <v>0.91078066914498146</v>
      </c>
      <c r="V1521" s="24">
        <v>0.90909090909090906</v>
      </c>
      <c r="W1521" s="29">
        <v>333.6</v>
      </c>
      <c r="X1521" s="24">
        <v>4.7999999999999545</v>
      </c>
      <c r="Y1521" s="24">
        <v>4.7999999999999545</v>
      </c>
      <c r="Z1521" s="24">
        <v>337.97174721189589</v>
      </c>
      <c r="AA1521" s="24">
        <v>337.97174721189589</v>
      </c>
      <c r="AB1521" s="24">
        <v>337.96363636363634</v>
      </c>
      <c r="AC1521" s="24">
        <v>337.96363636363634</v>
      </c>
      <c r="AF1521" s="24">
        <v>12.548</v>
      </c>
      <c r="AG1521" s="24">
        <v>350.51974721189589</v>
      </c>
      <c r="AH1521" s="24">
        <v>350.51974721189589</v>
      </c>
      <c r="AI1521" s="24">
        <v>350.51163636363634</v>
      </c>
      <c r="AJ1521" s="24">
        <v>350.51163636363634</v>
      </c>
      <c r="AK1521" s="38">
        <v>0.81108482595482201</v>
      </c>
      <c r="AL1521" s="38">
        <v>0.81108482595482201</v>
      </c>
    </row>
    <row r="1522" spans="3:38" x14ac:dyDescent="0.15">
      <c r="C1522" t="str">
        <v>U1588A-46-CC</v>
      </c>
      <c r="D1522" s="31">
        <v>338.78</v>
      </c>
      <c r="E1522" s="29">
        <v>13</v>
      </c>
      <c r="F1522" s="29">
        <v>20</v>
      </c>
      <c r="G1522" s="24">
        <v>338.90999999999997</v>
      </c>
      <c r="H1522" s="24">
        <v>338.97999999999996</v>
      </c>
      <c r="I1522" s="24">
        <v>338.91</v>
      </c>
      <c r="J1522" s="24">
        <v>338.98</v>
      </c>
      <c r="K1522" s="18">
        <v>5.6843418860808015E-14</v>
      </c>
      <c r="L1522" s="18">
        <v>5.6843418860808015E-14</v>
      </c>
      <c r="T1522" t="str">
        <v>U1588A-46</v>
      </c>
      <c r="U1522" s="24">
        <v>0.91078066914498146</v>
      </c>
      <c r="V1522" s="24">
        <v>0.90909090909090906</v>
      </c>
      <c r="W1522" s="29">
        <v>333.6</v>
      </c>
      <c r="X1522" s="24">
        <v>5.3100000000000023</v>
      </c>
      <c r="Y1522" s="24">
        <v>5.3799999999999955</v>
      </c>
      <c r="Z1522" s="24">
        <v>338.43624535315985</v>
      </c>
      <c r="AA1522" s="24">
        <v>338.5</v>
      </c>
      <c r="AB1522" s="24">
        <v>338.42727272727274</v>
      </c>
      <c r="AC1522" s="24">
        <v>338.4909090909091</v>
      </c>
      <c r="AF1522" s="24">
        <v>12.548</v>
      </c>
      <c r="AG1522" s="24">
        <v>350.98424535315985</v>
      </c>
      <c r="AH1522" s="24">
        <v>351.048</v>
      </c>
      <c r="AI1522" s="24">
        <v>350.97527272727274</v>
      </c>
      <c r="AJ1522" s="24">
        <v>351.0389090909091</v>
      </c>
      <c r="AK1522" s="38">
        <v>0.89726258871110076</v>
      </c>
      <c r="AL1522" s="38">
        <v>0.90909090909008228</v>
      </c>
    </row>
    <row r="1523" spans="3:38" x14ac:dyDescent="0.15">
      <c r="C1523" t="str">
        <v>U1588A-46-CC</v>
      </c>
      <c r="D1523" s="31">
        <v>338.78</v>
      </c>
      <c r="E1523" s="29">
        <v>13</v>
      </c>
      <c r="F1523" s="29">
        <v>20</v>
      </c>
      <c r="G1523" s="24">
        <v>338.90999999999997</v>
      </c>
      <c r="H1523" s="24">
        <v>338.97999999999996</v>
      </c>
      <c r="I1523" s="24">
        <v>338.91</v>
      </c>
      <c r="J1523" s="24">
        <v>338.98</v>
      </c>
      <c r="K1523" s="18">
        <v>5.6843418860808015E-14</v>
      </c>
      <c r="L1523" s="18">
        <v>5.6843418860808015E-14</v>
      </c>
      <c r="T1523" t="str">
        <v>U1588A-46</v>
      </c>
      <c r="U1523" s="24">
        <v>0.91078066914498146</v>
      </c>
      <c r="V1523" s="24">
        <v>0.90909090909090906</v>
      </c>
      <c r="W1523" s="29">
        <v>333.6</v>
      </c>
      <c r="X1523" s="24">
        <v>5.3100000000000023</v>
      </c>
      <c r="Y1523" s="24">
        <v>5.3799999999999955</v>
      </c>
      <c r="Z1523" s="24">
        <v>338.43624535315985</v>
      </c>
      <c r="AA1523" s="24">
        <v>338.5</v>
      </c>
      <c r="AB1523" s="24">
        <v>338.42727272727274</v>
      </c>
      <c r="AC1523" s="24">
        <v>338.4909090909091</v>
      </c>
      <c r="AF1523" s="24">
        <v>12.548</v>
      </c>
      <c r="AG1523" s="24">
        <v>350.98424535315985</v>
      </c>
      <c r="AH1523" s="24">
        <v>351.048</v>
      </c>
      <c r="AI1523" s="24">
        <v>350.97527272727274</v>
      </c>
      <c r="AJ1523" s="24">
        <v>351.0389090909091</v>
      </c>
      <c r="AK1523" s="38">
        <v>0.89726258871110076</v>
      </c>
      <c r="AL1523" s="38">
        <v>0.90909090909008228</v>
      </c>
    </row>
    <row r="1524" spans="3:38" x14ac:dyDescent="0.15">
      <c r="C1524" t="str">
        <v>U1588A-46-CC</v>
      </c>
      <c r="D1524" s="31">
        <v>338.78</v>
      </c>
      <c r="E1524" s="29">
        <v>13</v>
      </c>
      <c r="F1524" s="29">
        <v>20</v>
      </c>
      <c r="G1524" s="24">
        <v>338.90999999999997</v>
      </c>
      <c r="H1524" s="24">
        <v>338.97999999999996</v>
      </c>
      <c r="I1524" s="24">
        <v>338.91</v>
      </c>
      <c r="J1524" s="24">
        <v>338.98</v>
      </c>
      <c r="K1524" s="18">
        <v>5.6843418860808015E-14</v>
      </c>
      <c r="L1524" s="18">
        <v>5.6843418860808015E-14</v>
      </c>
      <c r="T1524" t="str">
        <v>U1588A-46</v>
      </c>
      <c r="U1524" s="24">
        <v>0.91078066914498146</v>
      </c>
      <c r="V1524" s="24">
        <v>0.90909090909090906</v>
      </c>
      <c r="W1524" s="29">
        <v>333.6</v>
      </c>
      <c r="X1524" s="24">
        <v>5.3100000000000023</v>
      </c>
      <c r="Y1524" s="24">
        <v>5.3799999999999955</v>
      </c>
      <c r="Z1524" s="24">
        <v>338.43624535315985</v>
      </c>
      <c r="AA1524" s="24">
        <v>338.5</v>
      </c>
      <c r="AB1524" s="24">
        <v>338.42727272727274</v>
      </c>
      <c r="AC1524" s="24">
        <v>338.4909090909091</v>
      </c>
      <c r="AF1524" s="24">
        <v>12.548</v>
      </c>
      <c r="AG1524" s="24">
        <v>350.98424535315985</v>
      </c>
      <c r="AH1524" s="24">
        <v>351.048</v>
      </c>
      <c r="AI1524" s="24">
        <v>350.97527272727274</v>
      </c>
      <c r="AJ1524" s="24">
        <v>351.0389090909091</v>
      </c>
      <c r="AK1524" s="38">
        <v>0.89726258871110076</v>
      </c>
      <c r="AL1524" s="38">
        <v>0.90909090909008228</v>
      </c>
    </row>
    <row r="1525" spans="3:38" x14ac:dyDescent="0.15">
      <c r="C1525" t="str">
        <v>U1588A-46-CC</v>
      </c>
      <c r="D1525" s="31">
        <v>338.78</v>
      </c>
      <c r="E1525" s="29">
        <v>13</v>
      </c>
      <c r="F1525" s="29">
        <v>20</v>
      </c>
      <c r="G1525" s="24">
        <v>338.90999999999997</v>
      </c>
      <c r="H1525" s="24">
        <v>338.97999999999996</v>
      </c>
      <c r="I1525" s="24">
        <v>338.91</v>
      </c>
      <c r="J1525" s="24">
        <v>338.98</v>
      </c>
      <c r="K1525" s="18">
        <v>5.6843418860808015E-14</v>
      </c>
      <c r="L1525" s="18">
        <v>5.6843418860808015E-14</v>
      </c>
      <c r="T1525" t="str">
        <v>U1588A-46</v>
      </c>
      <c r="U1525" s="24">
        <v>0.91078066914498146</v>
      </c>
      <c r="V1525" s="24">
        <v>0.90909090909090906</v>
      </c>
      <c r="W1525" s="29">
        <v>333.6</v>
      </c>
      <c r="X1525" s="24">
        <v>5.3100000000000023</v>
      </c>
      <c r="Y1525" s="24">
        <v>5.3799999999999955</v>
      </c>
      <c r="Z1525" s="24">
        <v>338.43624535315985</v>
      </c>
      <c r="AA1525" s="24">
        <v>338.5</v>
      </c>
      <c r="AB1525" s="24">
        <v>338.42727272727274</v>
      </c>
      <c r="AC1525" s="24">
        <v>338.4909090909091</v>
      </c>
      <c r="AF1525" s="24">
        <v>12.548</v>
      </c>
      <c r="AG1525" s="24">
        <v>350.98424535315985</v>
      </c>
      <c r="AH1525" s="24">
        <v>351.048</v>
      </c>
      <c r="AI1525" s="24">
        <v>350.97527272727274</v>
      </c>
      <c r="AJ1525" s="24">
        <v>351.0389090909091</v>
      </c>
      <c r="AK1525" s="38">
        <v>0.89726258871110076</v>
      </c>
      <c r="AL1525" s="38">
        <v>0.90909090909008228</v>
      </c>
    </row>
    <row r="1526" spans="3:38" x14ac:dyDescent="0.15">
      <c r="C1526" t="str">
        <v>U1588A-46-CC</v>
      </c>
      <c r="D1526" s="31">
        <v>338.78</v>
      </c>
      <c r="E1526" s="29">
        <v>13</v>
      </c>
      <c r="F1526" s="29">
        <v>20</v>
      </c>
      <c r="G1526" s="24">
        <v>338.90999999999997</v>
      </c>
      <c r="H1526" s="24">
        <v>338.97999999999996</v>
      </c>
      <c r="I1526" s="24">
        <v>338.91</v>
      </c>
      <c r="J1526" s="24">
        <v>338.98</v>
      </c>
      <c r="K1526" s="18">
        <v>5.6843418860808015E-14</v>
      </c>
      <c r="L1526" s="18">
        <v>5.6843418860808015E-14</v>
      </c>
      <c r="T1526" t="str">
        <v>U1588A-46</v>
      </c>
      <c r="U1526" s="24">
        <v>0.91078066914498146</v>
      </c>
      <c r="V1526" s="24">
        <v>0.90909090909090906</v>
      </c>
      <c r="W1526" s="29">
        <v>333.6</v>
      </c>
      <c r="X1526" s="24">
        <v>5.3100000000000023</v>
      </c>
      <c r="Y1526" s="24">
        <v>5.3799999999999955</v>
      </c>
      <c r="Z1526" s="24">
        <v>338.43624535315985</v>
      </c>
      <c r="AA1526" s="24">
        <v>338.5</v>
      </c>
      <c r="AB1526" s="24">
        <v>338.42727272727274</v>
      </c>
      <c r="AC1526" s="24">
        <v>338.4909090909091</v>
      </c>
      <c r="AF1526" s="24">
        <v>12.548</v>
      </c>
      <c r="AG1526" s="24">
        <v>350.98424535315985</v>
      </c>
      <c r="AH1526" s="24">
        <v>351.048</v>
      </c>
      <c r="AI1526" s="24">
        <v>350.97527272727274</v>
      </c>
      <c r="AJ1526" s="24">
        <v>351.0389090909091</v>
      </c>
      <c r="AK1526" s="38">
        <v>0.89726258871110076</v>
      </c>
      <c r="AL1526" s="38">
        <v>0.90909090909008228</v>
      </c>
    </row>
    <row r="1527" spans="3:38" x14ac:dyDescent="0.15">
      <c r="C1527" t="str">
        <v>U1588A-46-CC</v>
      </c>
      <c r="D1527" s="31">
        <v>338.78</v>
      </c>
      <c r="E1527" s="29">
        <v>13</v>
      </c>
      <c r="F1527" s="29">
        <v>20</v>
      </c>
      <c r="G1527" s="24">
        <v>338.90999999999997</v>
      </c>
      <c r="H1527" s="24">
        <v>338.97999999999996</v>
      </c>
      <c r="I1527" s="24">
        <v>338.91</v>
      </c>
      <c r="J1527" s="24">
        <v>338.98</v>
      </c>
      <c r="K1527" s="18">
        <v>5.6843418860808015E-14</v>
      </c>
      <c r="L1527" s="18">
        <v>5.6843418860808015E-14</v>
      </c>
      <c r="T1527" t="str">
        <v>U1588A-46</v>
      </c>
      <c r="U1527" s="24">
        <v>0.91078066914498146</v>
      </c>
      <c r="V1527" s="24">
        <v>0.90909090909090906</v>
      </c>
      <c r="W1527" s="29">
        <v>333.6</v>
      </c>
      <c r="X1527" s="24">
        <v>5.3100000000000023</v>
      </c>
      <c r="Y1527" s="24">
        <v>5.3799999999999955</v>
      </c>
      <c r="Z1527" s="24">
        <v>338.43624535315985</v>
      </c>
      <c r="AA1527" s="24">
        <v>338.5</v>
      </c>
      <c r="AB1527" s="24">
        <v>338.42727272727274</v>
      </c>
      <c r="AC1527" s="24">
        <v>338.4909090909091</v>
      </c>
      <c r="AF1527" s="24">
        <v>12.548</v>
      </c>
      <c r="AG1527" s="24">
        <v>350.98424535315985</v>
      </c>
      <c r="AH1527" s="24">
        <v>351.048</v>
      </c>
      <c r="AI1527" s="24">
        <v>350.97527272727274</v>
      </c>
      <c r="AJ1527" s="24">
        <v>351.0389090909091</v>
      </c>
      <c r="AK1527" s="38">
        <v>0.89726258871110076</v>
      </c>
      <c r="AL1527" s="38">
        <v>0.90909090909008228</v>
      </c>
    </row>
    <row r="1528" spans="3:38" x14ac:dyDescent="0.15">
      <c r="C1528" t="str">
        <v>U1588A-46-CC</v>
      </c>
      <c r="D1528" s="31">
        <v>338.78</v>
      </c>
      <c r="E1528" s="29">
        <v>13</v>
      </c>
      <c r="F1528" s="29">
        <v>20</v>
      </c>
      <c r="G1528" s="24">
        <v>338.90999999999997</v>
      </c>
      <c r="H1528" s="24">
        <v>338.97999999999996</v>
      </c>
      <c r="I1528" s="24">
        <v>338.91</v>
      </c>
      <c r="J1528" s="24">
        <v>338.98</v>
      </c>
      <c r="K1528" s="18">
        <v>5.6843418860808015E-14</v>
      </c>
      <c r="L1528" s="18">
        <v>5.6843418860808015E-14</v>
      </c>
      <c r="T1528" t="str">
        <v>U1588A-46</v>
      </c>
      <c r="U1528" s="24">
        <v>0.91078066914498146</v>
      </c>
      <c r="V1528" s="24">
        <v>0.90909090909090906</v>
      </c>
      <c r="W1528" s="29">
        <v>333.6</v>
      </c>
      <c r="X1528" s="24">
        <v>5.3100000000000023</v>
      </c>
      <c r="Y1528" s="24">
        <v>5.3799999999999955</v>
      </c>
      <c r="Z1528" s="24">
        <v>338.43624535315985</v>
      </c>
      <c r="AA1528" s="24">
        <v>338.5</v>
      </c>
      <c r="AB1528" s="24">
        <v>338.42727272727274</v>
      </c>
      <c r="AC1528" s="24">
        <v>338.4909090909091</v>
      </c>
      <c r="AF1528" s="24">
        <v>12.548</v>
      </c>
      <c r="AG1528" s="24">
        <v>350.98424535315985</v>
      </c>
      <c r="AH1528" s="24">
        <v>351.048</v>
      </c>
      <c r="AI1528" s="24">
        <v>350.97527272727274</v>
      </c>
      <c r="AJ1528" s="24">
        <v>351.0389090909091</v>
      </c>
      <c r="AK1528" s="38">
        <v>0.89726258871110076</v>
      </c>
      <c r="AL1528" s="38">
        <v>0.90909090909008228</v>
      </c>
    </row>
    <row r="1529" spans="3:38" x14ac:dyDescent="0.15">
      <c r="C1529" t="str">
        <v>U1588A-46-CC</v>
      </c>
      <c r="D1529" s="31">
        <v>338.78</v>
      </c>
      <c r="E1529" s="29">
        <v>13</v>
      </c>
      <c r="F1529" s="29">
        <v>20</v>
      </c>
      <c r="G1529" s="24">
        <v>338.90999999999997</v>
      </c>
      <c r="H1529" s="24">
        <v>338.97999999999996</v>
      </c>
      <c r="I1529" s="24">
        <v>338.91</v>
      </c>
      <c r="J1529" s="24">
        <v>338.98</v>
      </c>
      <c r="K1529" s="18">
        <v>5.6843418860808015E-14</v>
      </c>
      <c r="L1529" s="18">
        <v>5.6843418860808015E-14</v>
      </c>
      <c r="T1529" t="str">
        <v>U1588A-46</v>
      </c>
      <c r="U1529" s="24">
        <v>0.91078066914498146</v>
      </c>
      <c r="V1529" s="24">
        <v>0.90909090909090906</v>
      </c>
      <c r="W1529" s="29">
        <v>333.6</v>
      </c>
      <c r="X1529" s="24">
        <v>5.3100000000000023</v>
      </c>
      <c r="Y1529" s="24">
        <v>5.3799999999999955</v>
      </c>
      <c r="Z1529" s="24">
        <v>338.43624535315985</v>
      </c>
      <c r="AA1529" s="24">
        <v>338.5</v>
      </c>
      <c r="AB1529" s="24">
        <v>338.42727272727274</v>
      </c>
      <c r="AC1529" s="24">
        <v>338.4909090909091</v>
      </c>
      <c r="AF1529" s="24">
        <v>12.548</v>
      </c>
      <c r="AG1529" s="24">
        <v>350.98424535315985</v>
      </c>
      <c r="AH1529" s="24">
        <v>351.048</v>
      </c>
      <c r="AI1529" s="24">
        <v>350.97527272727274</v>
      </c>
      <c r="AJ1529" s="24">
        <v>351.0389090909091</v>
      </c>
      <c r="AK1529" s="38">
        <v>0.89726258871110076</v>
      </c>
      <c r="AL1529" s="38">
        <v>0.90909090909008228</v>
      </c>
    </row>
    <row r="1530" spans="3:38" x14ac:dyDescent="0.15">
      <c r="C1530" t="str">
        <v>U1588A-46-CC</v>
      </c>
      <c r="D1530" s="31">
        <v>338.78</v>
      </c>
      <c r="E1530" s="29">
        <v>13</v>
      </c>
      <c r="F1530" s="29">
        <v>20</v>
      </c>
      <c r="G1530" s="24">
        <v>338.90999999999997</v>
      </c>
      <c r="H1530" s="24">
        <v>338.97999999999996</v>
      </c>
      <c r="I1530" s="24">
        <v>338.91</v>
      </c>
      <c r="J1530" s="24">
        <v>338.98</v>
      </c>
      <c r="K1530" s="18">
        <v>5.6843418860808015E-14</v>
      </c>
      <c r="L1530" s="18">
        <v>5.6843418860808015E-14</v>
      </c>
      <c r="T1530" t="str">
        <v>U1588A-46</v>
      </c>
      <c r="U1530" s="24">
        <v>0.91078066914498146</v>
      </c>
      <c r="V1530" s="24">
        <v>0.90909090909090906</v>
      </c>
      <c r="W1530" s="29">
        <v>333.6</v>
      </c>
      <c r="X1530" s="24">
        <v>5.3100000000000023</v>
      </c>
      <c r="Y1530" s="24">
        <v>5.3799999999999955</v>
      </c>
      <c r="Z1530" s="24">
        <v>338.43624535315985</v>
      </c>
      <c r="AA1530" s="24">
        <v>338.5</v>
      </c>
      <c r="AB1530" s="24">
        <v>338.42727272727274</v>
      </c>
      <c r="AC1530" s="24">
        <v>338.4909090909091</v>
      </c>
      <c r="AF1530" s="24">
        <v>12.548</v>
      </c>
      <c r="AG1530" s="24">
        <v>350.98424535315985</v>
      </c>
      <c r="AH1530" s="24">
        <v>351.048</v>
      </c>
      <c r="AI1530" s="24">
        <v>350.97527272727274</v>
      </c>
      <c r="AJ1530" s="24">
        <v>351.0389090909091</v>
      </c>
      <c r="AK1530" s="38">
        <v>0.89726258871110076</v>
      </c>
      <c r="AL1530" s="38">
        <v>0.90909090909008228</v>
      </c>
    </row>
    <row r="1531" spans="3:38" x14ac:dyDescent="0.15">
      <c r="C1531" t="str">
        <v>U1588A-46-CC</v>
      </c>
      <c r="D1531" s="31">
        <v>338.78</v>
      </c>
      <c r="E1531" s="29">
        <v>13</v>
      </c>
      <c r="F1531" s="29">
        <v>20</v>
      </c>
      <c r="G1531" s="24">
        <v>338.90999999999997</v>
      </c>
      <c r="H1531" s="24">
        <v>338.97999999999996</v>
      </c>
      <c r="I1531" s="24">
        <v>338.91</v>
      </c>
      <c r="J1531" s="24">
        <v>338.98</v>
      </c>
      <c r="K1531" s="18">
        <v>5.6843418860808015E-14</v>
      </c>
      <c r="L1531" s="18">
        <v>5.6843418860808015E-14</v>
      </c>
      <c r="T1531" t="str">
        <v>U1588A-46</v>
      </c>
      <c r="U1531" s="24">
        <v>0.91078066914498146</v>
      </c>
      <c r="V1531" s="24">
        <v>0.90909090909090906</v>
      </c>
      <c r="W1531" s="29">
        <v>333.6</v>
      </c>
      <c r="X1531" s="24">
        <v>5.3100000000000023</v>
      </c>
      <c r="Y1531" s="24">
        <v>5.3799999999999955</v>
      </c>
      <c r="Z1531" s="24">
        <v>338.43624535315985</v>
      </c>
      <c r="AA1531" s="24">
        <v>338.5</v>
      </c>
      <c r="AB1531" s="24">
        <v>338.42727272727274</v>
      </c>
      <c r="AC1531" s="24">
        <v>338.4909090909091</v>
      </c>
      <c r="AF1531" s="24">
        <v>12.548</v>
      </c>
      <c r="AG1531" s="24">
        <v>350.98424535315985</v>
      </c>
      <c r="AH1531" s="24">
        <v>351.048</v>
      </c>
      <c r="AI1531" s="24">
        <v>350.97527272727274</v>
      </c>
      <c r="AJ1531" s="24">
        <v>351.0389090909091</v>
      </c>
      <c r="AK1531" s="38">
        <v>0.89726258871110076</v>
      </c>
      <c r="AL1531" s="38">
        <v>0.90909090909008228</v>
      </c>
    </row>
    <row r="1532" spans="3:38" x14ac:dyDescent="0.15">
      <c r="C1532" t="str">
        <v>U1588A-47-1</v>
      </c>
      <c r="D1532" s="31">
        <v>338.5</v>
      </c>
      <c r="E1532" s="29">
        <v>75</v>
      </c>
      <c r="F1532" s="29">
        <v>75</v>
      </c>
      <c r="G1532" s="24">
        <v>339.25</v>
      </c>
      <c r="H1532" s="24">
        <v>339.25</v>
      </c>
      <c r="I1532" s="24">
        <v>339.25</v>
      </c>
      <c r="J1532" s="24">
        <v>339.25</v>
      </c>
      <c r="K1532" s="18">
        <v>0</v>
      </c>
      <c r="L1532" s="18">
        <v>0</v>
      </c>
      <c r="T1532" t="str">
        <v>U1588A-47</v>
      </c>
      <c r="U1532" s="24">
        <v>0.79470198675496684</v>
      </c>
      <c r="V1532" s="24">
        <v>0.79365079365079361</v>
      </c>
      <c r="W1532" s="29">
        <v>338.5</v>
      </c>
      <c r="X1532" s="24">
        <v>0.75</v>
      </c>
      <c r="Y1532" s="24">
        <v>0.75</v>
      </c>
      <c r="Z1532" s="24">
        <v>339.09602649006621</v>
      </c>
      <c r="AA1532" s="24">
        <v>339.09602649006621</v>
      </c>
      <c r="AB1532" s="24">
        <v>339.09523809523807</v>
      </c>
      <c r="AC1532" s="24">
        <v>339.09523809523807</v>
      </c>
      <c r="AF1532" s="24">
        <v>12.472</v>
      </c>
      <c r="AG1532" s="24">
        <v>351.56802649006619</v>
      </c>
      <c r="AH1532" s="24">
        <v>351.56802649006619</v>
      </c>
      <c r="AI1532" s="24">
        <v>351.56723809523805</v>
      </c>
      <c r="AJ1532" s="24">
        <v>351.56723809523805</v>
      </c>
      <c r="AK1532" s="38">
        <v>7.8839482813464201E-2</v>
      </c>
      <c r="AL1532" s="38">
        <v>7.8839482813464201E-2</v>
      </c>
    </row>
    <row r="1533" spans="3:38" x14ac:dyDescent="0.15">
      <c r="C1533" t="str">
        <v>U1588A-47-2</v>
      </c>
      <c r="D1533" s="31">
        <v>339.99</v>
      </c>
      <c r="E1533" s="29">
        <v>75</v>
      </c>
      <c r="F1533" s="29">
        <v>75</v>
      </c>
      <c r="G1533" s="24">
        <v>340.74</v>
      </c>
      <c r="H1533" s="24">
        <v>340.74</v>
      </c>
      <c r="I1533" s="24">
        <v>340.74</v>
      </c>
      <c r="J1533" s="24">
        <v>340.74</v>
      </c>
      <c r="K1533" s="18">
        <v>0</v>
      </c>
      <c r="L1533" s="18">
        <v>0</v>
      </c>
      <c r="T1533" t="str">
        <v>U1588A-47</v>
      </c>
      <c r="U1533" s="24">
        <v>0.79470198675496684</v>
      </c>
      <c r="V1533" s="24">
        <v>0.79365079365079361</v>
      </c>
      <c r="W1533" s="29">
        <v>338.5</v>
      </c>
      <c r="X1533" s="24">
        <v>2.2400000000000091</v>
      </c>
      <c r="Y1533" s="24">
        <v>2.2400000000000091</v>
      </c>
      <c r="Z1533" s="24">
        <v>340.28013245033111</v>
      </c>
      <c r="AA1533" s="24">
        <v>340.28013245033111</v>
      </c>
      <c r="AB1533" s="24">
        <v>340.27777777777777</v>
      </c>
      <c r="AC1533" s="24">
        <v>340.27777777777777</v>
      </c>
      <c r="AF1533" s="24">
        <v>12.472</v>
      </c>
      <c r="AG1533" s="24">
        <v>352.75213245033109</v>
      </c>
      <c r="AH1533" s="24">
        <v>352.75213245033109</v>
      </c>
      <c r="AI1533" s="24">
        <v>352.74977777777775</v>
      </c>
      <c r="AJ1533" s="24">
        <v>352.74977777777775</v>
      </c>
      <c r="AK1533" s="38">
        <v>0.23546725533378776</v>
      </c>
      <c r="AL1533" s="38">
        <v>0.23546725533378776</v>
      </c>
    </row>
    <row r="1534" spans="3:38" x14ac:dyDescent="0.15">
      <c r="C1534" t="str">
        <v>U1588A-47-3</v>
      </c>
      <c r="D1534" s="31">
        <v>341.45</v>
      </c>
      <c r="E1534" s="29">
        <v>75</v>
      </c>
      <c r="F1534" s="29">
        <v>75</v>
      </c>
      <c r="G1534" s="24">
        <v>342.2</v>
      </c>
      <c r="H1534" s="24">
        <v>342.2</v>
      </c>
      <c r="I1534" s="24">
        <v>342.2</v>
      </c>
      <c r="J1534" s="24">
        <v>342.2</v>
      </c>
      <c r="K1534" s="18">
        <v>0</v>
      </c>
      <c r="L1534" s="18">
        <v>0</v>
      </c>
      <c r="T1534" t="str">
        <v>U1588A-47</v>
      </c>
      <c r="U1534" s="24">
        <v>0.79470198675496684</v>
      </c>
      <c r="V1534" s="24">
        <v>0.79365079365079361</v>
      </c>
      <c r="W1534" s="29">
        <v>338.5</v>
      </c>
      <c r="X1534" s="24">
        <v>3.6999999999999886</v>
      </c>
      <c r="Y1534" s="24">
        <v>3.6999999999999886</v>
      </c>
      <c r="Z1534" s="24">
        <v>341.44039735099335</v>
      </c>
      <c r="AA1534" s="24">
        <v>341.44039735099335</v>
      </c>
      <c r="AB1534" s="24">
        <v>341.43650793650795</v>
      </c>
      <c r="AC1534" s="24">
        <v>341.43650793650795</v>
      </c>
      <c r="AF1534" s="24">
        <v>12.472</v>
      </c>
      <c r="AG1534" s="24">
        <v>353.91239735099333</v>
      </c>
      <c r="AH1534" s="24">
        <v>353.91239735099333</v>
      </c>
      <c r="AI1534" s="24">
        <v>353.90850793650793</v>
      </c>
      <c r="AJ1534" s="24">
        <v>353.90850793650793</v>
      </c>
      <c r="AK1534" s="38">
        <v>0.38894144853998114</v>
      </c>
      <c r="AL1534" s="38">
        <v>0.38894144853998114</v>
      </c>
    </row>
    <row r="1535" spans="3:38" x14ac:dyDescent="0.15">
      <c r="C1535" t="str">
        <v>U1588A-47-3</v>
      </c>
      <c r="D1535" s="31">
        <v>341.45</v>
      </c>
      <c r="E1535" s="29">
        <v>82</v>
      </c>
      <c r="F1535" s="29">
        <v>83</v>
      </c>
      <c r="G1535" s="24">
        <v>342.27</v>
      </c>
      <c r="H1535" s="24">
        <v>342.28</v>
      </c>
      <c r="I1535" s="24">
        <v>342.27</v>
      </c>
      <c r="J1535" s="24">
        <v>342.28</v>
      </c>
      <c r="K1535" s="18">
        <v>0</v>
      </c>
      <c r="L1535" s="18">
        <v>0</v>
      </c>
      <c r="T1535" t="str">
        <v>U1588A-47</v>
      </c>
      <c r="U1535" s="24">
        <v>0.79470198675496684</v>
      </c>
      <c r="V1535" s="24">
        <v>0.79365079365079361</v>
      </c>
      <c r="W1535" s="29">
        <v>338.5</v>
      </c>
      <c r="X1535" s="24">
        <v>3.7699999999999818</v>
      </c>
      <c r="Y1535" s="24">
        <v>3.7799999999999727</v>
      </c>
      <c r="Z1535" s="24">
        <v>341.49602649006619</v>
      </c>
      <c r="AA1535" s="24">
        <v>341.50397350993376</v>
      </c>
      <c r="AB1535" s="24">
        <v>341.49206349206349</v>
      </c>
      <c r="AC1535" s="24">
        <v>341.5</v>
      </c>
      <c r="AF1535" s="24">
        <v>12.472</v>
      </c>
      <c r="AG1535" s="24">
        <v>353.96802649006617</v>
      </c>
      <c r="AH1535" s="24">
        <v>353.97597350993374</v>
      </c>
      <c r="AI1535" s="24">
        <v>353.96406349206347</v>
      </c>
      <c r="AJ1535" s="24">
        <v>353.97199999999998</v>
      </c>
      <c r="AK1535" s="38">
        <v>0.39629980026916201</v>
      </c>
      <c r="AL1535" s="38">
        <v>0.39735099337576685</v>
      </c>
    </row>
    <row r="1536" spans="3:38" x14ac:dyDescent="0.15">
      <c r="C1536" t="str">
        <v>U1588A-47-3</v>
      </c>
      <c r="D1536" s="31">
        <v>341.45</v>
      </c>
      <c r="E1536" s="29">
        <v>82</v>
      </c>
      <c r="F1536" s="29">
        <v>83</v>
      </c>
      <c r="G1536" s="24">
        <v>342.27</v>
      </c>
      <c r="H1536" s="24">
        <v>342.28</v>
      </c>
      <c r="I1536" s="24">
        <v>342.27</v>
      </c>
      <c r="J1536" s="24">
        <v>342.28</v>
      </c>
      <c r="K1536" s="18">
        <v>0</v>
      </c>
      <c r="L1536" s="18">
        <v>0</v>
      </c>
      <c r="T1536" t="str">
        <v>U1588A-47</v>
      </c>
      <c r="U1536" s="24">
        <v>0.79470198675496684</v>
      </c>
      <c r="V1536" s="24">
        <v>0.79365079365079361</v>
      </c>
      <c r="W1536" s="29">
        <v>338.5</v>
      </c>
      <c r="X1536" s="24">
        <v>3.7699999999999818</v>
      </c>
      <c r="Y1536" s="24">
        <v>3.7799999999999727</v>
      </c>
      <c r="Z1536" s="24">
        <v>341.49602649006619</v>
      </c>
      <c r="AA1536" s="24">
        <v>341.50397350993376</v>
      </c>
      <c r="AB1536" s="24">
        <v>341.49206349206349</v>
      </c>
      <c r="AC1536" s="24">
        <v>341.5</v>
      </c>
      <c r="AF1536" s="24">
        <v>12.472</v>
      </c>
      <c r="AG1536" s="24">
        <v>353.96802649006617</v>
      </c>
      <c r="AH1536" s="24">
        <v>353.97597350993374</v>
      </c>
      <c r="AI1536" s="24">
        <v>353.96406349206347</v>
      </c>
      <c r="AJ1536" s="24">
        <v>353.97199999999998</v>
      </c>
      <c r="AK1536" s="38">
        <v>0.39629980026916201</v>
      </c>
      <c r="AL1536" s="38">
        <v>0.39735099337576685</v>
      </c>
    </row>
    <row r="1537" spans="3:38" x14ac:dyDescent="0.15">
      <c r="C1537" t="str">
        <v>U1588A-47-3</v>
      </c>
      <c r="D1537" s="31">
        <v>341.45</v>
      </c>
      <c r="E1537" s="29">
        <v>139</v>
      </c>
      <c r="F1537" s="29">
        <v>149</v>
      </c>
      <c r="G1537" s="24">
        <v>342.84</v>
      </c>
      <c r="H1537" s="24">
        <v>342.94</v>
      </c>
      <c r="I1537" s="24">
        <v>342.84</v>
      </c>
      <c r="J1537" s="24">
        <v>342.89</v>
      </c>
      <c r="K1537" s="18">
        <v>0</v>
      </c>
      <c r="L1537" s="18">
        <v>-5.0000000000011369E-2</v>
      </c>
      <c r="T1537" t="str">
        <v>U1588A-47</v>
      </c>
      <c r="U1537" s="24">
        <v>0.79470198675496684</v>
      </c>
      <c r="V1537" s="24">
        <v>0.79365079365079361</v>
      </c>
      <c r="W1537" s="29">
        <v>338.5</v>
      </c>
      <c r="X1537" s="24">
        <v>4.339999999999975</v>
      </c>
      <c r="Y1537" s="24">
        <v>4.3899999999999864</v>
      </c>
      <c r="Z1537" s="24">
        <v>341.94900662251655</v>
      </c>
      <c r="AA1537" s="24">
        <v>341.9887417218543</v>
      </c>
      <c r="AB1537" s="24">
        <v>341.9444444444444</v>
      </c>
      <c r="AC1537" s="24">
        <v>341.98412698412699</v>
      </c>
      <c r="AF1537" s="24">
        <v>12.472</v>
      </c>
      <c r="AG1537" s="24">
        <v>354.42100662251653</v>
      </c>
      <c r="AH1537" s="24">
        <v>354.46074172185428</v>
      </c>
      <c r="AI1537" s="24">
        <v>354.41644444444438</v>
      </c>
      <c r="AJ1537" s="24">
        <v>354.45612698412697</v>
      </c>
      <c r="AK1537" s="38">
        <v>0.45621780721489813</v>
      </c>
      <c r="AL1537" s="38">
        <v>0.46147377273086931</v>
      </c>
    </row>
    <row r="1538" spans="3:38" x14ac:dyDescent="0.15">
      <c r="C1538" t="str">
        <v>U1588A-47-3</v>
      </c>
      <c r="D1538" s="31">
        <v>341.45</v>
      </c>
      <c r="E1538" s="29">
        <v>139</v>
      </c>
      <c r="F1538" s="29">
        <v>149</v>
      </c>
      <c r="G1538" s="24">
        <v>342.84</v>
      </c>
      <c r="H1538" s="24">
        <v>342.94</v>
      </c>
      <c r="I1538" s="24">
        <v>342.84</v>
      </c>
      <c r="J1538" s="24">
        <v>342.89</v>
      </c>
      <c r="K1538" s="18">
        <v>0</v>
      </c>
      <c r="L1538" s="18">
        <v>-5.0000000000011369E-2</v>
      </c>
      <c r="T1538" t="str">
        <v>U1588A-47</v>
      </c>
      <c r="U1538" s="24">
        <v>0.79470198675496684</v>
      </c>
      <c r="V1538" s="24">
        <v>0.79365079365079361</v>
      </c>
      <c r="W1538" s="29">
        <v>338.5</v>
      </c>
      <c r="X1538" s="24">
        <v>4.339999999999975</v>
      </c>
      <c r="Y1538" s="24">
        <v>4.3899999999999864</v>
      </c>
      <c r="Z1538" s="24">
        <v>341.94900662251655</v>
      </c>
      <c r="AA1538" s="24">
        <v>341.9887417218543</v>
      </c>
      <c r="AB1538" s="24">
        <v>341.9444444444444</v>
      </c>
      <c r="AC1538" s="24">
        <v>341.98412698412699</v>
      </c>
      <c r="AF1538" s="24">
        <v>12.472</v>
      </c>
      <c r="AG1538" s="24">
        <v>354.42100662251653</v>
      </c>
      <c r="AH1538" s="24">
        <v>354.46074172185428</v>
      </c>
      <c r="AI1538" s="24">
        <v>354.41644444444438</v>
      </c>
      <c r="AJ1538" s="24">
        <v>354.45612698412697</v>
      </c>
      <c r="AK1538" s="38">
        <v>0.45621780721489813</v>
      </c>
      <c r="AL1538" s="38">
        <v>0.46147377273086931</v>
      </c>
    </row>
    <row r="1539" spans="3:38" x14ac:dyDescent="0.15">
      <c r="C1539" t="str">
        <v>U1588A-47-3</v>
      </c>
      <c r="D1539" s="31">
        <v>341.45</v>
      </c>
      <c r="E1539" s="29">
        <v>139</v>
      </c>
      <c r="F1539" s="29">
        <v>149</v>
      </c>
      <c r="G1539" s="24">
        <v>342.84</v>
      </c>
      <c r="H1539" s="24">
        <v>342.94</v>
      </c>
      <c r="I1539" s="24">
        <v>342.84</v>
      </c>
      <c r="J1539" s="24">
        <v>342.89</v>
      </c>
      <c r="K1539" s="18">
        <v>0</v>
      </c>
      <c r="L1539" s="18">
        <v>-5.0000000000011369E-2</v>
      </c>
      <c r="T1539" t="str">
        <v>U1588A-47</v>
      </c>
      <c r="U1539" s="24">
        <v>0.79470198675496684</v>
      </c>
      <c r="V1539" s="24">
        <v>0.79365079365079361</v>
      </c>
      <c r="W1539" s="29">
        <v>338.5</v>
      </c>
      <c r="X1539" s="24">
        <v>4.339999999999975</v>
      </c>
      <c r="Y1539" s="24">
        <v>4.3899999999999864</v>
      </c>
      <c r="Z1539" s="24">
        <v>341.94900662251655</v>
      </c>
      <c r="AA1539" s="24">
        <v>341.9887417218543</v>
      </c>
      <c r="AB1539" s="24">
        <v>341.9444444444444</v>
      </c>
      <c r="AC1539" s="24">
        <v>341.98412698412699</v>
      </c>
      <c r="AF1539" s="24">
        <v>12.472</v>
      </c>
      <c r="AG1539" s="24">
        <v>354.42100662251653</v>
      </c>
      <c r="AH1539" s="24">
        <v>354.46074172185428</v>
      </c>
      <c r="AI1539" s="24">
        <v>354.41644444444438</v>
      </c>
      <c r="AJ1539" s="24">
        <v>354.45612698412697</v>
      </c>
      <c r="AK1539" s="38">
        <v>0.45621780721489813</v>
      </c>
      <c r="AL1539" s="38">
        <v>0.46147377273086931</v>
      </c>
    </row>
    <row r="1540" spans="3:38" x14ac:dyDescent="0.15">
      <c r="C1540" t="str">
        <v>U1588A-47-3</v>
      </c>
      <c r="D1540" s="31">
        <v>341.45</v>
      </c>
      <c r="E1540" s="29">
        <v>139</v>
      </c>
      <c r="F1540" s="29">
        <v>149</v>
      </c>
      <c r="G1540" s="24">
        <v>342.84</v>
      </c>
      <c r="H1540" s="24">
        <v>342.94</v>
      </c>
      <c r="I1540" s="24">
        <v>342.84</v>
      </c>
      <c r="J1540" s="24">
        <v>342.89</v>
      </c>
      <c r="K1540" s="18">
        <v>0</v>
      </c>
      <c r="L1540" s="18">
        <v>-5.0000000000011369E-2</v>
      </c>
      <c r="T1540" t="str">
        <v>U1588A-47</v>
      </c>
      <c r="U1540" s="24">
        <v>0.79470198675496684</v>
      </c>
      <c r="V1540" s="24">
        <v>0.79365079365079361</v>
      </c>
      <c r="W1540" s="29">
        <v>338.5</v>
      </c>
      <c r="X1540" s="24">
        <v>4.339999999999975</v>
      </c>
      <c r="Y1540" s="24">
        <v>4.3899999999999864</v>
      </c>
      <c r="Z1540" s="24">
        <v>341.94900662251655</v>
      </c>
      <c r="AA1540" s="24">
        <v>341.9887417218543</v>
      </c>
      <c r="AB1540" s="24">
        <v>341.9444444444444</v>
      </c>
      <c r="AC1540" s="24">
        <v>341.98412698412699</v>
      </c>
      <c r="AF1540" s="24">
        <v>12.472</v>
      </c>
      <c r="AG1540" s="24">
        <v>354.42100662251653</v>
      </c>
      <c r="AH1540" s="24">
        <v>354.46074172185428</v>
      </c>
      <c r="AI1540" s="24">
        <v>354.41644444444438</v>
      </c>
      <c r="AJ1540" s="24">
        <v>354.45612698412697</v>
      </c>
      <c r="AK1540" s="38">
        <v>0.45621780721489813</v>
      </c>
      <c r="AL1540" s="38">
        <v>0.46147377273086931</v>
      </c>
    </row>
    <row r="1541" spans="3:38" x14ac:dyDescent="0.15">
      <c r="C1541" t="str">
        <v>U1588A-47-3</v>
      </c>
      <c r="D1541" s="31">
        <v>341.45</v>
      </c>
      <c r="E1541" s="29">
        <v>139</v>
      </c>
      <c r="F1541" s="29">
        <v>149</v>
      </c>
      <c r="G1541" s="24">
        <v>342.84</v>
      </c>
      <c r="H1541" s="24">
        <v>342.94</v>
      </c>
      <c r="I1541" s="24">
        <v>342.84</v>
      </c>
      <c r="J1541" s="24">
        <v>342.94</v>
      </c>
      <c r="K1541" s="18">
        <v>0</v>
      </c>
      <c r="L1541" s="18">
        <v>0</v>
      </c>
      <c r="T1541" t="str">
        <v>U1588A-47</v>
      </c>
      <c r="U1541" s="24">
        <v>0.79470198675496684</v>
      </c>
      <c r="V1541" s="24">
        <v>0.79365079365079361</v>
      </c>
      <c r="W1541" s="29">
        <v>338.5</v>
      </c>
      <c r="X1541" s="24">
        <v>4.339999999999975</v>
      </c>
      <c r="Y1541" s="24">
        <v>4.4399999999999977</v>
      </c>
      <c r="Z1541" s="24">
        <v>341.94900662251655</v>
      </c>
      <c r="AA1541" s="24">
        <v>342.02847682119204</v>
      </c>
      <c r="AB1541" s="24">
        <v>341.9444444444444</v>
      </c>
      <c r="AC1541" s="24">
        <v>342.02380952380952</v>
      </c>
      <c r="AF1541" s="24">
        <v>12.472</v>
      </c>
      <c r="AG1541" s="24">
        <v>354.42100662251653</v>
      </c>
      <c r="AH1541" s="24">
        <v>354.50047682119202</v>
      </c>
      <c r="AI1541" s="24">
        <v>354.41644444444438</v>
      </c>
      <c r="AJ1541" s="24">
        <v>354.4958095238095</v>
      </c>
      <c r="AK1541" s="38">
        <v>0.45621780721489813</v>
      </c>
      <c r="AL1541" s="38">
        <v>0.46672973825252484</v>
      </c>
    </row>
    <row r="1542" spans="3:38" x14ac:dyDescent="0.15">
      <c r="C1542" t="str">
        <v>U1588A-47-3</v>
      </c>
      <c r="D1542" s="31">
        <v>341.45</v>
      </c>
      <c r="E1542" s="29">
        <v>139</v>
      </c>
      <c r="F1542" s="29">
        <v>149</v>
      </c>
      <c r="G1542" s="24">
        <v>342.84</v>
      </c>
      <c r="H1542" s="24">
        <v>342.94</v>
      </c>
      <c r="I1542" s="24">
        <v>342.84</v>
      </c>
      <c r="J1542" s="24">
        <v>342.89</v>
      </c>
      <c r="K1542" s="18">
        <v>0</v>
      </c>
      <c r="L1542" s="18">
        <v>-5.0000000000011369E-2</v>
      </c>
      <c r="T1542" t="str">
        <v>U1588A-47</v>
      </c>
      <c r="U1542" s="24">
        <v>0.79470198675496684</v>
      </c>
      <c r="V1542" s="24">
        <v>0.79365079365079361</v>
      </c>
      <c r="W1542" s="29">
        <v>338.5</v>
      </c>
      <c r="X1542" s="24">
        <v>4.339999999999975</v>
      </c>
      <c r="Y1542" s="24">
        <v>4.3899999999999864</v>
      </c>
      <c r="Z1542" s="24">
        <v>341.94900662251655</v>
      </c>
      <c r="AA1542" s="24">
        <v>341.9887417218543</v>
      </c>
      <c r="AB1542" s="24">
        <v>341.9444444444444</v>
      </c>
      <c r="AC1542" s="24">
        <v>341.98412698412699</v>
      </c>
      <c r="AF1542" s="24">
        <v>12.472</v>
      </c>
      <c r="AG1542" s="24">
        <v>354.42100662251653</v>
      </c>
      <c r="AH1542" s="24">
        <v>354.46074172185428</v>
      </c>
      <c r="AI1542" s="24">
        <v>354.41644444444438</v>
      </c>
      <c r="AJ1542" s="24">
        <v>354.45612698412697</v>
      </c>
      <c r="AK1542" s="38">
        <v>0.45621780721489813</v>
      </c>
      <c r="AL1542" s="38">
        <v>0.46147377273086931</v>
      </c>
    </row>
    <row r="1543" spans="3:38" x14ac:dyDescent="0.15">
      <c r="C1543" t="str">
        <v>U1588A-47-3</v>
      </c>
      <c r="D1543" s="31">
        <v>341.45</v>
      </c>
      <c r="E1543" s="29">
        <v>139</v>
      </c>
      <c r="F1543" s="29">
        <v>149</v>
      </c>
      <c r="G1543" s="24">
        <v>342.84</v>
      </c>
      <c r="H1543" s="24">
        <v>342.94</v>
      </c>
      <c r="I1543" s="24">
        <v>342.84</v>
      </c>
      <c r="J1543" s="24">
        <v>342.89</v>
      </c>
      <c r="K1543" s="18">
        <v>0</v>
      </c>
      <c r="L1543" s="18">
        <v>-5.0000000000011369E-2</v>
      </c>
      <c r="T1543" t="str">
        <v>U1588A-47</v>
      </c>
      <c r="U1543" s="24">
        <v>0.79470198675496684</v>
      </c>
      <c r="V1543" s="24">
        <v>0.79365079365079361</v>
      </c>
      <c r="W1543" s="29">
        <v>338.5</v>
      </c>
      <c r="X1543" s="24">
        <v>4.339999999999975</v>
      </c>
      <c r="Y1543" s="24">
        <v>4.3899999999999864</v>
      </c>
      <c r="Z1543" s="24">
        <v>341.94900662251655</v>
      </c>
      <c r="AA1543" s="24">
        <v>341.9887417218543</v>
      </c>
      <c r="AB1543" s="24">
        <v>341.9444444444444</v>
      </c>
      <c r="AC1543" s="24">
        <v>341.98412698412699</v>
      </c>
      <c r="AF1543" s="24">
        <v>12.472</v>
      </c>
      <c r="AG1543" s="24">
        <v>354.42100662251653</v>
      </c>
      <c r="AH1543" s="24">
        <v>354.46074172185428</v>
      </c>
      <c r="AI1543" s="24">
        <v>354.41644444444438</v>
      </c>
      <c r="AJ1543" s="24">
        <v>354.45612698412697</v>
      </c>
      <c r="AK1543" s="38">
        <v>0.45621780721489813</v>
      </c>
      <c r="AL1543" s="38">
        <v>0.46147377273086931</v>
      </c>
    </row>
    <row r="1544" spans="3:38" x14ac:dyDescent="0.15">
      <c r="C1544" t="str">
        <v>U1588A-47-3</v>
      </c>
      <c r="D1544" s="31">
        <v>341.45</v>
      </c>
      <c r="E1544" s="29">
        <v>139</v>
      </c>
      <c r="F1544" s="29">
        <v>149</v>
      </c>
      <c r="G1544" s="24">
        <v>342.84</v>
      </c>
      <c r="H1544" s="24">
        <v>342.94</v>
      </c>
      <c r="I1544" s="24">
        <v>342.84</v>
      </c>
      <c r="J1544" s="24">
        <v>342.89</v>
      </c>
      <c r="K1544" s="18">
        <v>0</v>
      </c>
      <c r="L1544" s="18">
        <v>-5.0000000000011369E-2</v>
      </c>
      <c r="T1544" t="str">
        <v>U1588A-47</v>
      </c>
      <c r="U1544" s="24">
        <v>0.79470198675496684</v>
      </c>
      <c r="V1544" s="24">
        <v>0.79365079365079361</v>
      </c>
      <c r="W1544" s="29">
        <v>338.5</v>
      </c>
      <c r="X1544" s="24">
        <v>4.339999999999975</v>
      </c>
      <c r="Y1544" s="24">
        <v>4.3899999999999864</v>
      </c>
      <c r="Z1544" s="24">
        <v>341.94900662251655</v>
      </c>
      <c r="AA1544" s="24">
        <v>341.9887417218543</v>
      </c>
      <c r="AB1544" s="24">
        <v>341.9444444444444</v>
      </c>
      <c r="AC1544" s="24">
        <v>341.98412698412699</v>
      </c>
      <c r="AF1544" s="24">
        <v>12.472</v>
      </c>
      <c r="AG1544" s="24">
        <v>354.42100662251653</v>
      </c>
      <c r="AH1544" s="24">
        <v>354.46074172185428</v>
      </c>
      <c r="AI1544" s="24">
        <v>354.41644444444438</v>
      </c>
      <c r="AJ1544" s="24">
        <v>354.45612698412697</v>
      </c>
      <c r="AK1544" s="38">
        <v>0.45621780721489813</v>
      </c>
      <c r="AL1544" s="38">
        <v>0.46147377273086931</v>
      </c>
    </row>
    <row r="1545" spans="3:38" x14ac:dyDescent="0.15">
      <c r="C1545" t="str">
        <v>U1588A-47-3</v>
      </c>
      <c r="D1545" s="31">
        <v>341.45</v>
      </c>
      <c r="E1545" s="29">
        <v>139</v>
      </c>
      <c r="F1545" s="29">
        <v>149</v>
      </c>
      <c r="G1545" s="24">
        <v>342.84</v>
      </c>
      <c r="H1545" s="24">
        <v>342.94</v>
      </c>
      <c r="I1545" s="24">
        <v>342.84</v>
      </c>
      <c r="J1545" s="24">
        <v>342.89</v>
      </c>
      <c r="K1545" s="18">
        <v>0</v>
      </c>
      <c r="L1545" s="18">
        <v>-5.0000000000011369E-2</v>
      </c>
      <c r="T1545" t="str">
        <v>U1588A-47</v>
      </c>
      <c r="U1545" s="24">
        <v>0.79470198675496684</v>
      </c>
      <c r="V1545" s="24">
        <v>0.79365079365079361</v>
      </c>
      <c r="W1545" s="29">
        <v>338.5</v>
      </c>
      <c r="X1545" s="24">
        <v>4.339999999999975</v>
      </c>
      <c r="Y1545" s="24">
        <v>4.3899999999999864</v>
      </c>
      <c r="Z1545" s="24">
        <v>341.94900662251655</v>
      </c>
      <c r="AA1545" s="24">
        <v>341.9887417218543</v>
      </c>
      <c r="AB1545" s="24">
        <v>341.9444444444444</v>
      </c>
      <c r="AC1545" s="24">
        <v>341.98412698412699</v>
      </c>
      <c r="AF1545" s="24">
        <v>12.472</v>
      </c>
      <c r="AG1545" s="24">
        <v>354.42100662251653</v>
      </c>
      <c r="AH1545" s="24">
        <v>354.46074172185428</v>
      </c>
      <c r="AI1545" s="24">
        <v>354.41644444444438</v>
      </c>
      <c r="AJ1545" s="24">
        <v>354.45612698412697</v>
      </c>
      <c r="AK1545" s="38">
        <v>0.45621780721489813</v>
      </c>
      <c r="AL1545" s="38">
        <v>0.46147377273086931</v>
      </c>
    </row>
    <row r="1546" spans="3:38" x14ac:dyDescent="0.15">
      <c r="C1546" t="str">
        <v>U1588A-47-3</v>
      </c>
      <c r="D1546" s="31">
        <v>341.45</v>
      </c>
      <c r="E1546" s="29">
        <v>139</v>
      </c>
      <c r="F1546" s="29">
        <v>149</v>
      </c>
      <c r="G1546" s="24">
        <v>342.84</v>
      </c>
      <c r="H1546" s="24">
        <v>342.94</v>
      </c>
      <c r="I1546" s="24">
        <v>342.84</v>
      </c>
      <c r="J1546" s="24">
        <v>342.89</v>
      </c>
      <c r="K1546" s="18">
        <v>0</v>
      </c>
      <c r="L1546" s="18">
        <v>-5.0000000000011369E-2</v>
      </c>
      <c r="T1546" t="str">
        <v>U1588A-47</v>
      </c>
      <c r="U1546" s="24">
        <v>0.79470198675496684</v>
      </c>
      <c r="V1546" s="24">
        <v>0.79365079365079361</v>
      </c>
      <c r="W1546" s="29">
        <v>338.5</v>
      </c>
      <c r="X1546" s="24">
        <v>4.339999999999975</v>
      </c>
      <c r="Y1546" s="24">
        <v>4.3899999999999864</v>
      </c>
      <c r="Z1546" s="24">
        <v>341.94900662251655</v>
      </c>
      <c r="AA1546" s="24">
        <v>341.9887417218543</v>
      </c>
      <c r="AB1546" s="24">
        <v>341.9444444444444</v>
      </c>
      <c r="AC1546" s="24">
        <v>341.98412698412699</v>
      </c>
      <c r="AF1546" s="24">
        <v>12.472</v>
      </c>
      <c r="AG1546" s="24">
        <v>354.42100662251653</v>
      </c>
      <c r="AH1546" s="24">
        <v>354.46074172185428</v>
      </c>
      <c r="AI1546" s="24">
        <v>354.41644444444438</v>
      </c>
      <c r="AJ1546" s="24">
        <v>354.45612698412697</v>
      </c>
      <c r="AK1546" s="38">
        <v>0.45621780721489813</v>
      </c>
      <c r="AL1546" s="38">
        <v>0.46147377273086931</v>
      </c>
    </row>
    <row r="1547" spans="3:38" x14ac:dyDescent="0.15">
      <c r="C1547" t="str">
        <v>U1588A-47-4</v>
      </c>
      <c r="D1547" s="31">
        <v>342.94</v>
      </c>
      <c r="E1547" s="29">
        <v>0</v>
      </c>
      <c r="F1547" s="29">
        <v>5</v>
      </c>
      <c r="G1547" s="24">
        <v>342.94</v>
      </c>
      <c r="H1547" s="24">
        <v>342.99</v>
      </c>
      <c r="I1547" s="24">
        <v>342.94</v>
      </c>
      <c r="J1547" s="24">
        <v>342.99</v>
      </c>
      <c r="K1547" s="18">
        <v>0</v>
      </c>
      <c r="L1547" s="18">
        <v>0</v>
      </c>
      <c r="T1547" t="str">
        <v>U1588A-47</v>
      </c>
      <c r="U1547" s="24">
        <v>0.79470198675496684</v>
      </c>
      <c r="V1547" s="24">
        <v>0.79365079365079361</v>
      </c>
      <c r="W1547" s="29">
        <v>338.5</v>
      </c>
      <c r="X1547" s="24">
        <v>4.4399999999999977</v>
      </c>
      <c r="Y1547" s="24">
        <v>4.4900000000000091</v>
      </c>
      <c r="Z1547" s="24">
        <v>342.02847682119204</v>
      </c>
      <c r="AA1547" s="24">
        <v>342.06821192052979</v>
      </c>
      <c r="AB1547" s="24">
        <v>342.02380952380952</v>
      </c>
      <c r="AC1547" s="24">
        <v>342.06349206349205</v>
      </c>
      <c r="AF1547" s="24">
        <v>12.472</v>
      </c>
      <c r="AG1547" s="24">
        <v>354.50047682119202</v>
      </c>
      <c r="AH1547" s="24">
        <v>354.54021192052977</v>
      </c>
      <c r="AI1547" s="24">
        <v>354.4958095238095</v>
      </c>
      <c r="AJ1547" s="24">
        <v>354.53549206349203</v>
      </c>
      <c r="AK1547" s="38">
        <v>0.46672973825252484</v>
      </c>
      <c r="AL1547" s="38">
        <v>0.47198570377418037</v>
      </c>
    </row>
    <row r="1548" spans="3:38" x14ac:dyDescent="0.15">
      <c r="C1548" t="str">
        <v>U1588A-47-4</v>
      </c>
      <c r="D1548" s="31">
        <v>342.94</v>
      </c>
      <c r="E1548" s="29">
        <v>75</v>
      </c>
      <c r="F1548" s="29">
        <v>75</v>
      </c>
      <c r="G1548" s="24">
        <v>343.69</v>
      </c>
      <c r="H1548" s="24">
        <v>343.69</v>
      </c>
      <c r="I1548" s="24">
        <v>343.69</v>
      </c>
      <c r="J1548" s="24">
        <v>343.69</v>
      </c>
      <c r="K1548" s="18">
        <v>0</v>
      </c>
      <c r="L1548" s="18">
        <v>0</v>
      </c>
      <c r="T1548" t="str">
        <v>U1588A-47</v>
      </c>
      <c r="U1548" s="24">
        <v>0.79470198675496684</v>
      </c>
      <c r="V1548" s="24">
        <v>0.79365079365079361</v>
      </c>
      <c r="W1548" s="29">
        <v>338.5</v>
      </c>
      <c r="X1548" s="24">
        <v>5.1899999999999977</v>
      </c>
      <c r="Y1548" s="24">
        <v>5.1899999999999977</v>
      </c>
      <c r="Z1548" s="24">
        <v>342.62450331125825</v>
      </c>
      <c r="AA1548" s="24">
        <v>342.62450331125825</v>
      </c>
      <c r="AB1548" s="24">
        <v>342.61904761904759</v>
      </c>
      <c r="AC1548" s="24">
        <v>342.61904761904759</v>
      </c>
      <c r="AF1548" s="24">
        <v>12.472</v>
      </c>
      <c r="AG1548" s="24">
        <v>355.09650331125823</v>
      </c>
      <c r="AH1548" s="24">
        <v>355.09650331125823</v>
      </c>
      <c r="AI1548" s="24">
        <v>355.09104761904757</v>
      </c>
      <c r="AJ1548" s="24">
        <v>355.09104761904757</v>
      </c>
      <c r="AK1548" s="38">
        <v>0.54556922106598904</v>
      </c>
      <c r="AL1548" s="38">
        <v>0.54556922106598904</v>
      </c>
    </row>
    <row r="1549" spans="3:38" x14ac:dyDescent="0.15">
      <c r="C1549" t="str">
        <v>U1588A-47-4</v>
      </c>
      <c r="D1549" s="31">
        <v>342.94</v>
      </c>
      <c r="E1549" s="29">
        <v>82</v>
      </c>
      <c r="F1549" s="29">
        <v>82</v>
      </c>
      <c r="G1549" s="24">
        <v>343.76</v>
      </c>
      <c r="H1549" s="24">
        <v>343.76</v>
      </c>
      <c r="I1549" s="24">
        <v>343.76</v>
      </c>
      <c r="J1549" s="24">
        <v>343.76</v>
      </c>
      <c r="K1549" s="18">
        <v>0</v>
      </c>
      <c r="L1549" s="18">
        <v>0</v>
      </c>
      <c r="T1549" t="str">
        <v>U1588A-47</v>
      </c>
      <c r="U1549" s="24">
        <v>0.79470198675496684</v>
      </c>
      <c r="V1549" s="24">
        <v>0.79365079365079361</v>
      </c>
      <c r="W1549" s="29">
        <v>338.5</v>
      </c>
      <c r="X1549" s="24">
        <v>5.2599999999999909</v>
      </c>
      <c r="Y1549" s="24">
        <v>5.2599999999999909</v>
      </c>
      <c r="Z1549" s="24">
        <v>342.68013245033114</v>
      </c>
      <c r="AA1549" s="24">
        <v>342.68013245033114</v>
      </c>
      <c r="AB1549" s="24">
        <v>342.67460317460319</v>
      </c>
      <c r="AC1549" s="24">
        <v>342.67460317460319</v>
      </c>
      <c r="AF1549" s="24">
        <v>12.472</v>
      </c>
      <c r="AG1549" s="24">
        <v>355.15213245033112</v>
      </c>
      <c r="AH1549" s="24">
        <v>355.15213245033112</v>
      </c>
      <c r="AI1549" s="24">
        <v>355.14660317460317</v>
      </c>
      <c r="AJ1549" s="24">
        <v>355.14660317460317</v>
      </c>
      <c r="AK1549" s="38">
        <v>0.55292757279516991</v>
      </c>
      <c r="AL1549" s="38">
        <v>0.55292757279516991</v>
      </c>
    </row>
    <row r="1550" spans="3:38" x14ac:dyDescent="0.15">
      <c r="C1550" t="str">
        <v>U1588A-48-1</v>
      </c>
      <c r="D1550" s="31">
        <v>343.3</v>
      </c>
      <c r="E1550" s="29">
        <v>75</v>
      </c>
      <c r="F1550" s="29">
        <v>75</v>
      </c>
      <c r="G1550" s="24">
        <v>344.05</v>
      </c>
      <c r="H1550" s="24">
        <v>344.05</v>
      </c>
      <c r="I1550" s="24">
        <v>344.05</v>
      </c>
      <c r="J1550" s="24">
        <v>344.05</v>
      </c>
      <c r="K1550" s="18">
        <v>0</v>
      </c>
      <c r="L1550" s="18">
        <v>0</v>
      </c>
      <c r="T1550" t="str">
        <v>U1588A-48</v>
      </c>
      <c r="U1550" s="24">
        <v>0.79545454545454553</v>
      </c>
      <c r="V1550" s="24">
        <v>0.79365079365079361</v>
      </c>
      <c r="W1550" s="29">
        <v>343.3</v>
      </c>
      <c r="X1550" s="24">
        <v>0.75</v>
      </c>
      <c r="Y1550" s="24">
        <v>0.75</v>
      </c>
      <c r="Z1550" s="24">
        <v>343.89659090909095</v>
      </c>
      <c r="AA1550" s="24">
        <v>343.89659090909095</v>
      </c>
      <c r="AB1550" s="24">
        <v>343.89523809523808</v>
      </c>
      <c r="AC1550" s="24">
        <v>343.89523809523808</v>
      </c>
      <c r="AF1550" s="24">
        <v>13.327999999999999</v>
      </c>
      <c r="AG1550" s="24">
        <v>357.22459090909092</v>
      </c>
      <c r="AH1550" s="24">
        <v>357.22459090909092</v>
      </c>
      <c r="AI1550" s="24">
        <v>357.22323809523806</v>
      </c>
      <c r="AJ1550" s="24">
        <v>357.22323809523806</v>
      </c>
      <c r="AK1550" s="38">
        <v>0.13528138528613454</v>
      </c>
      <c r="AL1550" s="38">
        <v>0.13528138528613454</v>
      </c>
    </row>
    <row r="1551" spans="3:38" x14ac:dyDescent="0.15">
      <c r="C1551" t="str">
        <v>U1588A-47-CC</v>
      </c>
      <c r="D1551" s="31">
        <v>344.18</v>
      </c>
      <c r="E1551" s="29">
        <v>29</v>
      </c>
      <c r="F1551" s="29">
        <v>36</v>
      </c>
      <c r="G1551" s="24">
        <v>344.47</v>
      </c>
      <c r="H1551" s="24">
        <v>344.54</v>
      </c>
      <c r="I1551" s="24">
        <v>344.47</v>
      </c>
      <c r="J1551" s="24">
        <v>344.54</v>
      </c>
      <c r="K1551" s="18">
        <v>0</v>
      </c>
      <c r="L1551" s="18">
        <v>0</v>
      </c>
      <c r="T1551" t="str">
        <v>U1588A-47</v>
      </c>
      <c r="U1551" s="24">
        <v>0.79470198675496684</v>
      </c>
      <c r="V1551" s="24">
        <v>0.79365079365079361</v>
      </c>
      <c r="W1551" s="29">
        <v>338.5</v>
      </c>
      <c r="X1551" s="24">
        <v>5.9700000000000273</v>
      </c>
      <c r="Y1551" s="24">
        <v>6.0400000000000205</v>
      </c>
      <c r="Z1551" s="24">
        <v>343.24437086092718</v>
      </c>
      <c r="AA1551" s="24">
        <v>343.3</v>
      </c>
      <c r="AB1551" s="24">
        <v>343.23809523809524</v>
      </c>
      <c r="AC1551" s="24">
        <v>343.29365079365078</v>
      </c>
      <c r="AF1551" s="24">
        <v>12.472</v>
      </c>
      <c r="AG1551" s="24">
        <v>355.71637086092716</v>
      </c>
      <c r="AH1551" s="24">
        <v>355.77199999999999</v>
      </c>
      <c r="AI1551" s="24">
        <v>355.71009523809522</v>
      </c>
      <c r="AJ1551" s="24">
        <v>355.76565079365076</v>
      </c>
      <c r="AK1551" s="38">
        <v>0.62756228319358343</v>
      </c>
      <c r="AL1551" s="38">
        <v>0.63492063492276429</v>
      </c>
    </row>
    <row r="1552" spans="3:38" x14ac:dyDescent="0.15">
      <c r="C1552" t="str">
        <v>U1588A-47-CC</v>
      </c>
      <c r="D1552" s="31">
        <v>344.18</v>
      </c>
      <c r="E1552" s="29">
        <v>29</v>
      </c>
      <c r="F1552" s="29">
        <v>36</v>
      </c>
      <c r="G1552" s="24">
        <v>344.47</v>
      </c>
      <c r="H1552" s="24">
        <v>344.54</v>
      </c>
      <c r="I1552" s="24">
        <v>344.47</v>
      </c>
      <c r="J1552" s="24">
        <v>344.54</v>
      </c>
      <c r="K1552" s="18">
        <v>0</v>
      </c>
      <c r="L1552" s="18">
        <v>0</v>
      </c>
      <c r="T1552" t="str">
        <v>U1588A-47</v>
      </c>
      <c r="U1552" s="24">
        <v>0.79470198675496684</v>
      </c>
      <c r="V1552" s="24">
        <v>0.79365079365079361</v>
      </c>
      <c r="W1552" s="29">
        <v>338.5</v>
      </c>
      <c r="X1552" s="24">
        <v>5.9700000000000273</v>
      </c>
      <c r="Y1552" s="24">
        <v>6.0400000000000205</v>
      </c>
      <c r="Z1552" s="24">
        <v>343.24437086092718</v>
      </c>
      <c r="AA1552" s="24">
        <v>343.3</v>
      </c>
      <c r="AB1552" s="24">
        <v>343.23809523809524</v>
      </c>
      <c r="AC1552" s="24">
        <v>343.29365079365078</v>
      </c>
      <c r="AF1552" s="24">
        <v>12.472</v>
      </c>
      <c r="AG1552" s="24">
        <v>355.71637086092716</v>
      </c>
      <c r="AH1552" s="24">
        <v>355.77199999999999</v>
      </c>
      <c r="AI1552" s="24">
        <v>355.71009523809522</v>
      </c>
      <c r="AJ1552" s="24">
        <v>355.76565079365076</v>
      </c>
      <c r="AK1552" s="38">
        <v>0.62756228319358343</v>
      </c>
      <c r="AL1552" s="38">
        <v>0.63492063492276429</v>
      </c>
    </row>
    <row r="1553" spans="3:38" x14ac:dyDescent="0.15">
      <c r="C1553" t="str">
        <v>U1588A-47-CC</v>
      </c>
      <c r="D1553" s="31">
        <v>344.18</v>
      </c>
      <c r="E1553" s="29">
        <v>29</v>
      </c>
      <c r="F1553" s="29">
        <v>36</v>
      </c>
      <c r="G1553" s="24">
        <v>344.47</v>
      </c>
      <c r="H1553" s="24">
        <v>344.54</v>
      </c>
      <c r="I1553" s="24">
        <v>344.47</v>
      </c>
      <c r="J1553" s="24">
        <v>344.54</v>
      </c>
      <c r="K1553" s="18">
        <v>0</v>
      </c>
      <c r="L1553" s="18">
        <v>0</v>
      </c>
      <c r="T1553" t="str">
        <v>U1588A-47</v>
      </c>
      <c r="U1553" s="24">
        <v>0.79470198675496684</v>
      </c>
      <c r="V1553" s="24">
        <v>0.79365079365079361</v>
      </c>
      <c r="W1553" s="29">
        <v>338.5</v>
      </c>
      <c r="X1553" s="24">
        <v>5.9700000000000273</v>
      </c>
      <c r="Y1553" s="24">
        <v>6.0400000000000205</v>
      </c>
      <c r="Z1553" s="24">
        <v>343.24437086092718</v>
      </c>
      <c r="AA1553" s="24">
        <v>343.3</v>
      </c>
      <c r="AB1553" s="24">
        <v>343.23809523809524</v>
      </c>
      <c r="AC1553" s="24">
        <v>343.29365079365078</v>
      </c>
      <c r="AF1553" s="24">
        <v>12.472</v>
      </c>
      <c r="AG1553" s="24">
        <v>355.71637086092716</v>
      </c>
      <c r="AH1553" s="24">
        <v>355.77199999999999</v>
      </c>
      <c r="AI1553" s="24">
        <v>355.71009523809522</v>
      </c>
      <c r="AJ1553" s="24">
        <v>355.76565079365076</v>
      </c>
      <c r="AK1553" s="38">
        <v>0.62756228319358343</v>
      </c>
      <c r="AL1553" s="38">
        <v>0.63492063492276429</v>
      </c>
    </row>
    <row r="1554" spans="3:38" x14ac:dyDescent="0.15">
      <c r="C1554" t="str">
        <v>U1588A-47-CC</v>
      </c>
      <c r="D1554" s="31">
        <v>344.18</v>
      </c>
      <c r="E1554" s="29">
        <v>29</v>
      </c>
      <c r="F1554" s="29">
        <v>36</v>
      </c>
      <c r="G1554" s="24">
        <v>344.47</v>
      </c>
      <c r="H1554" s="24">
        <v>344.54</v>
      </c>
      <c r="I1554" s="24">
        <v>344.47</v>
      </c>
      <c r="J1554" s="24">
        <v>344.54</v>
      </c>
      <c r="K1554" s="18">
        <v>0</v>
      </c>
      <c r="L1554" s="18">
        <v>0</v>
      </c>
      <c r="T1554" t="str">
        <v>U1588A-47</v>
      </c>
      <c r="U1554" s="24">
        <v>0.79470198675496684</v>
      </c>
      <c r="V1554" s="24">
        <v>0.79365079365079361</v>
      </c>
      <c r="W1554" s="29">
        <v>338.5</v>
      </c>
      <c r="X1554" s="24">
        <v>5.9700000000000273</v>
      </c>
      <c r="Y1554" s="24">
        <v>6.0400000000000205</v>
      </c>
      <c r="Z1554" s="24">
        <v>343.24437086092718</v>
      </c>
      <c r="AA1554" s="24">
        <v>343.3</v>
      </c>
      <c r="AB1554" s="24">
        <v>343.23809523809524</v>
      </c>
      <c r="AC1554" s="24">
        <v>343.29365079365078</v>
      </c>
      <c r="AF1554" s="24">
        <v>12.472</v>
      </c>
      <c r="AG1554" s="24">
        <v>355.71637086092716</v>
      </c>
      <c r="AH1554" s="24">
        <v>355.77199999999999</v>
      </c>
      <c r="AI1554" s="24">
        <v>355.71009523809522</v>
      </c>
      <c r="AJ1554" s="24">
        <v>355.76565079365076</v>
      </c>
      <c r="AK1554" s="38">
        <v>0.62756228319358343</v>
      </c>
      <c r="AL1554" s="38">
        <v>0.63492063492276429</v>
      </c>
    </row>
    <row r="1555" spans="3:38" x14ac:dyDescent="0.15">
      <c r="C1555" t="str">
        <v>U1588A-47-CC</v>
      </c>
      <c r="D1555" s="31">
        <v>344.18</v>
      </c>
      <c r="E1555" s="29">
        <v>29</v>
      </c>
      <c r="F1555" s="29">
        <v>36</v>
      </c>
      <c r="G1555" s="24">
        <v>344.47</v>
      </c>
      <c r="H1555" s="24">
        <v>344.54</v>
      </c>
      <c r="I1555" s="24">
        <v>344.47</v>
      </c>
      <c r="J1555" s="24">
        <v>344.54</v>
      </c>
      <c r="K1555" s="18">
        <v>0</v>
      </c>
      <c r="L1555" s="18">
        <v>0</v>
      </c>
      <c r="T1555" t="str">
        <v>U1588A-47</v>
      </c>
      <c r="U1555" s="24">
        <v>0.79470198675496684</v>
      </c>
      <c r="V1555" s="24">
        <v>0.79365079365079361</v>
      </c>
      <c r="W1555" s="29">
        <v>338.5</v>
      </c>
      <c r="X1555" s="24">
        <v>5.9700000000000273</v>
      </c>
      <c r="Y1555" s="24">
        <v>6.0400000000000205</v>
      </c>
      <c r="Z1555" s="24">
        <v>343.24437086092718</v>
      </c>
      <c r="AA1555" s="24">
        <v>343.3</v>
      </c>
      <c r="AB1555" s="24">
        <v>343.23809523809524</v>
      </c>
      <c r="AC1555" s="24">
        <v>343.29365079365078</v>
      </c>
      <c r="AF1555" s="24">
        <v>12.472</v>
      </c>
      <c r="AG1555" s="24">
        <v>355.71637086092716</v>
      </c>
      <c r="AH1555" s="24">
        <v>355.77199999999999</v>
      </c>
      <c r="AI1555" s="24">
        <v>355.71009523809522</v>
      </c>
      <c r="AJ1555" s="24">
        <v>355.76565079365076</v>
      </c>
      <c r="AK1555" s="38">
        <v>0.62756228319358343</v>
      </c>
      <c r="AL1555" s="38">
        <v>0.63492063492276429</v>
      </c>
    </row>
    <row r="1556" spans="3:38" x14ac:dyDescent="0.15">
      <c r="C1556" t="str">
        <v>U1588A-47-CC</v>
      </c>
      <c r="D1556" s="31">
        <v>344.18</v>
      </c>
      <c r="E1556" s="29">
        <v>29</v>
      </c>
      <c r="F1556" s="29">
        <v>36</v>
      </c>
      <c r="G1556" s="24">
        <v>344.47</v>
      </c>
      <c r="H1556" s="24">
        <v>344.54</v>
      </c>
      <c r="I1556" s="24">
        <v>344.47</v>
      </c>
      <c r="J1556" s="24">
        <v>344.54</v>
      </c>
      <c r="K1556" s="18">
        <v>0</v>
      </c>
      <c r="L1556" s="18">
        <v>0</v>
      </c>
      <c r="T1556" t="str">
        <v>U1588A-47</v>
      </c>
      <c r="U1556" s="24">
        <v>0.79470198675496684</v>
      </c>
      <c r="V1556" s="24">
        <v>0.79365079365079361</v>
      </c>
      <c r="W1556" s="29">
        <v>338.5</v>
      </c>
      <c r="X1556" s="24">
        <v>5.9700000000000273</v>
      </c>
      <c r="Y1556" s="24">
        <v>6.0400000000000205</v>
      </c>
      <c r="Z1556" s="24">
        <v>343.24437086092718</v>
      </c>
      <c r="AA1556" s="24">
        <v>343.3</v>
      </c>
      <c r="AB1556" s="24">
        <v>343.23809523809524</v>
      </c>
      <c r="AC1556" s="24">
        <v>343.29365079365078</v>
      </c>
      <c r="AF1556" s="24">
        <v>12.472</v>
      </c>
      <c r="AG1556" s="24">
        <v>355.71637086092716</v>
      </c>
      <c r="AH1556" s="24">
        <v>355.77199999999999</v>
      </c>
      <c r="AI1556" s="24">
        <v>355.71009523809522</v>
      </c>
      <c r="AJ1556" s="24">
        <v>355.76565079365076</v>
      </c>
      <c r="AK1556" s="38">
        <v>0.62756228319358343</v>
      </c>
      <c r="AL1556" s="38">
        <v>0.63492063492276429</v>
      </c>
    </row>
    <row r="1557" spans="3:38" x14ac:dyDescent="0.15">
      <c r="C1557" t="str">
        <v>U1588A-47-CC</v>
      </c>
      <c r="D1557" s="31">
        <v>344.18</v>
      </c>
      <c r="E1557" s="29">
        <v>29</v>
      </c>
      <c r="F1557" s="29">
        <v>36</v>
      </c>
      <c r="G1557" s="24">
        <v>344.47</v>
      </c>
      <c r="H1557" s="24">
        <v>344.54</v>
      </c>
      <c r="I1557" s="24">
        <v>344.47</v>
      </c>
      <c r="J1557" s="24">
        <v>344.54</v>
      </c>
      <c r="K1557" s="18">
        <v>0</v>
      </c>
      <c r="L1557" s="18">
        <v>0</v>
      </c>
      <c r="T1557" t="str">
        <v>U1588A-47</v>
      </c>
      <c r="U1557" s="24">
        <v>0.79470198675496684</v>
      </c>
      <c r="V1557" s="24">
        <v>0.79365079365079361</v>
      </c>
      <c r="W1557" s="29">
        <v>338.5</v>
      </c>
      <c r="X1557" s="24">
        <v>5.9700000000000273</v>
      </c>
      <c r="Y1557" s="24">
        <v>6.0400000000000205</v>
      </c>
      <c r="Z1557" s="24">
        <v>343.24437086092718</v>
      </c>
      <c r="AA1557" s="24">
        <v>343.3</v>
      </c>
      <c r="AB1557" s="24">
        <v>343.23809523809524</v>
      </c>
      <c r="AC1557" s="24">
        <v>343.29365079365078</v>
      </c>
      <c r="AF1557" s="24">
        <v>12.472</v>
      </c>
      <c r="AG1557" s="24">
        <v>355.71637086092716</v>
      </c>
      <c r="AH1557" s="24">
        <v>355.77199999999999</v>
      </c>
      <c r="AI1557" s="24">
        <v>355.71009523809522</v>
      </c>
      <c r="AJ1557" s="24">
        <v>355.76565079365076</v>
      </c>
      <c r="AK1557" s="38">
        <v>0.62756228319358343</v>
      </c>
      <c r="AL1557" s="38">
        <v>0.63492063492276429</v>
      </c>
    </row>
    <row r="1558" spans="3:38" x14ac:dyDescent="0.15">
      <c r="C1558" t="str">
        <v>U1588A-47-CC</v>
      </c>
      <c r="D1558" s="31">
        <v>344.18</v>
      </c>
      <c r="E1558" s="29">
        <v>29</v>
      </c>
      <c r="F1558" s="29">
        <v>36</v>
      </c>
      <c r="G1558" s="24">
        <v>344.47</v>
      </c>
      <c r="H1558" s="24">
        <v>344.54</v>
      </c>
      <c r="I1558" s="24">
        <v>344.47</v>
      </c>
      <c r="J1558" s="24">
        <v>344.54</v>
      </c>
      <c r="K1558" s="18">
        <v>0</v>
      </c>
      <c r="L1558" s="18">
        <v>0</v>
      </c>
      <c r="T1558" t="str">
        <v>U1588A-47</v>
      </c>
      <c r="U1558" s="24">
        <v>0.79470198675496684</v>
      </c>
      <c r="V1558" s="24">
        <v>0.79365079365079361</v>
      </c>
      <c r="W1558" s="29">
        <v>338.5</v>
      </c>
      <c r="X1558" s="24">
        <v>5.9700000000000273</v>
      </c>
      <c r="Y1558" s="24">
        <v>6.0400000000000205</v>
      </c>
      <c r="Z1558" s="24">
        <v>343.24437086092718</v>
      </c>
      <c r="AA1558" s="24">
        <v>343.3</v>
      </c>
      <c r="AB1558" s="24">
        <v>343.23809523809524</v>
      </c>
      <c r="AC1558" s="24">
        <v>343.29365079365078</v>
      </c>
      <c r="AF1558" s="24">
        <v>12.472</v>
      </c>
      <c r="AG1558" s="24">
        <v>355.71637086092716</v>
      </c>
      <c r="AH1558" s="24">
        <v>355.77199999999999</v>
      </c>
      <c r="AI1558" s="24">
        <v>355.71009523809522</v>
      </c>
      <c r="AJ1558" s="24">
        <v>355.76565079365076</v>
      </c>
      <c r="AK1558" s="38">
        <v>0.62756228319358343</v>
      </c>
      <c r="AL1558" s="38">
        <v>0.63492063492276429</v>
      </c>
    </row>
    <row r="1559" spans="3:38" x14ac:dyDescent="0.15">
      <c r="C1559" t="str">
        <v>U1588A-47-CC</v>
      </c>
      <c r="D1559" s="31">
        <v>344.18</v>
      </c>
      <c r="E1559" s="29">
        <v>29</v>
      </c>
      <c r="F1559" s="29">
        <v>36</v>
      </c>
      <c r="G1559" s="24">
        <v>344.47</v>
      </c>
      <c r="H1559" s="24">
        <v>344.54</v>
      </c>
      <c r="I1559" s="24">
        <v>344.47</v>
      </c>
      <c r="J1559" s="24">
        <v>344.54</v>
      </c>
      <c r="K1559" s="18">
        <v>0</v>
      </c>
      <c r="L1559" s="18">
        <v>0</v>
      </c>
      <c r="T1559" t="str">
        <v>U1588A-47</v>
      </c>
      <c r="U1559" s="24">
        <v>0.79470198675496684</v>
      </c>
      <c r="V1559" s="24">
        <v>0.79365079365079361</v>
      </c>
      <c r="W1559" s="29">
        <v>338.5</v>
      </c>
      <c r="X1559" s="24">
        <v>5.9700000000000273</v>
      </c>
      <c r="Y1559" s="24">
        <v>6.0400000000000205</v>
      </c>
      <c r="Z1559" s="24">
        <v>343.24437086092718</v>
      </c>
      <c r="AA1559" s="24">
        <v>343.3</v>
      </c>
      <c r="AB1559" s="24">
        <v>343.23809523809524</v>
      </c>
      <c r="AC1559" s="24">
        <v>343.29365079365078</v>
      </c>
      <c r="AF1559" s="24">
        <v>12.472</v>
      </c>
      <c r="AG1559" s="24">
        <v>355.71637086092716</v>
      </c>
      <c r="AH1559" s="24">
        <v>355.77199999999999</v>
      </c>
      <c r="AI1559" s="24">
        <v>355.71009523809522</v>
      </c>
      <c r="AJ1559" s="24">
        <v>355.76565079365076</v>
      </c>
      <c r="AK1559" s="38">
        <v>0.62756228319358343</v>
      </c>
      <c r="AL1559" s="38">
        <v>0.63492063492276429</v>
      </c>
    </row>
    <row r="1560" spans="3:38" x14ac:dyDescent="0.15">
      <c r="C1560" t="str">
        <v>U1588A-47-CC</v>
      </c>
      <c r="D1560" s="31">
        <v>344.18</v>
      </c>
      <c r="E1560" s="29">
        <v>29</v>
      </c>
      <c r="F1560" s="29">
        <v>36</v>
      </c>
      <c r="G1560" s="24">
        <v>344.47</v>
      </c>
      <c r="H1560" s="24">
        <v>344.54</v>
      </c>
      <c r="I1560" s="24">
        <v>344.47</v>
      </c>
      <c r="J1560" s="24">
        <v>344.54</v>
      </c>
      <c r="K1560" s="18">
        <v>0</v>
      </c>
      <c r="L1560" s="18">
        <v>0</v>
      </c>
      <c r="T1560" t="str">
        <v>U1588A-47</v>
      </c>
      <c r="U1560" s="24">
        <v>0.79470198675496684</v>
      </c>
      <c r="V1560" s="24">
        <v>0.79365079365079361</v>
      </c>
      <c r="W1560" s="29">
        <v>338.5</v>
      </c>
      <c r="X1560" s="24">
        <v>5.9700000000000273</v>
      </c>
      <c r="Y1560" s="24">
        <v>6.0400000000000205</v>
      </c>
      <c r="Z1560" s="24">
        <v>343.24437086092718</v>
      </c>
      <c r="AA1560" s="24">
        <v>343.3</v>
      </c>
      <c r="AB1560" s="24">
        <v>343.23809523809524</v>
      </c>
      <c r="AC1560" s="24">
        <v>343.29365079365078</v>
      </c>
      <c r="AF1560" s="24">
        <v>12.472</v>
      </c>
      <c r="AG1560" s="24">
        <v>355.71637086092716</v>
      </c>
      <c r="AH1560" s="24">
        <v>355.77199999999999</v>
      </c>
      <c r="AI1560" s="24">
        <v>355.71009523809522</v>
      </c>
      <c r="AJ1560" s="24">
        <v>355.76565079365076</v>
      </c>
      <c r="AK1560" s="38">
        <v>0.62756228319358343</v>
      </c>
      <c r="AL1560" s="38">
        <v>0.63492063492276429</v>
      </c>
    </row>
    <row r="1561" spans="3:38" x14ac:dyDescent="0.15">
      <c r="C1561" t="str">
        <v>U1588A-48-2</v>
      </c>
      <c r="D1561" s="31">
        <v>344.76</v>
      </c>
      <c r="E1561" s="29">
        <v>28</v>
      </c>
      <c r="F1561" s="29">
        <v>29</v>
      </c>
      <c r="G1561" s="24">
        <v>345.03999999999996</v>
      </c>
      <c r="H1561" s="24">
        <v>345.05</v>
      </c>
      <c r="I1561" s="24">
        <v>345.04</v>
      </c>
      <c r="J1561" s="24">
        <v>345.05</v>
      </c>
      <c r="K1561" s="18">
        <v>5.6843418860808015E-14</v>
      </c>
      <c r="L1561" s="18">
        <v>0</v>
      </c>
      <c r="T1561" t="str">
        <v>U1588A-48</v>
      </c>
      <c r="U1561" s="24">
        <v>0.79545454545454553</v>
      </c>
      <c r="V1561" s="24">
        <v>0.79365079365079361</v>
      </c>
      <c r="W1561" s="29">
        <v>343.3</v>
      </c>
      <c r="X1561" s="24">
        <v>1.7400000000000091</v>
      </c>
      <c r="Y1561" s="24">
        <v>1.75</v>
      </c>
      <c r="Z1561" s="24">
        <v>344.68409090909091</v>
      </c>
      <c r="AA1561" s="24">
        <v>344.69204545454545</v>
      </c>
      <c r="AB1561" s="24">
        <v>344.68095238095242</v>
      </c>
      <c r="AC1561" s="24">
        <v>344.68888888888893</v>
      </c>
      <c r="AF1561" s="24">
        <v>13.327999999999999</v>
      </c>
      <c r="AG1561" s="24">
        <v>358.01209090909089</v>
      </c>
      <c r="AH1561" s="24">
        <v>358.02004545454542</v>
      </c>
      <c r="AI1561" s="24">
        <v>358.00895238095239</v>
      </c>
      <c r="AJ1561" s="24">
        <v>358.0168888888889</v>
      </c>
      <c r="AK1561" s="38">
        <v>0.31385281384928021</v>
      </c>
      <c r="AL1561" s="38">
        <v>0.31565656565248901</v>
      </c>
    </row>
    <row r="1562" spans="3:38" x14ac:dyDescent="0.15">
      <c r="C1562" t="str">
        <v>U1588A-48-2</v>
      </c>
      <c r="D1562" s="31">
        <v>344.76</v>
      </c>
      <c r="E1562" s="29">
        <v>28</v>
      </c>
      <c r="F1562" s="29">
        <v>28</v>
      </c>
      <c r="G1562" s="24">
        <v>345.03999999999996</v>
      </c>
      <c r="H1562" s="24">
        <v>345.03999999999996</v>
      </c>
      <c r="I1562" s="24">
        <v>345.04</v>
      </c>
      <c r="J1562" s="24">
        <v>345.04</v>
      </c>
      <c r="K1562" s="18">
        <v>5.6843418860808015E-14</v>
      </c>
      <c r="L1562" s="18">
        <v>5.6843418860808015E-14</v>
      </c>
      <c r="T1562" t="str">
        <v>U1588A-48</v>
      </c>
      <c r="U1562" s="24">
        <v>0.79545454545454553</v>
      </c>
      <c r="V1562" s="24">
        <v>0.79365079365079361</v>
      </c>
      <c r="W1562" s="29">
        <v>343.3</v>
      </c>
      <c r="X1562" s="24">
        <v>1.7400000000000091</v>
      </c>
      <c r="Y1562" s="24">
        <v>1.7400000000000091</v>
      </c>
      <c r="Z1562" s="24">
        <v>344.68409090909091</v>
      </c>
      <c r="AA1562" s="24">
        <v>344.68409090909091</v>
      </c>
      <c r="AB1562" s="24">
        <v>344.68095238095242</v>
      </c>
      <c r="AC1562" s="24">
        <v>344.68095238095242</v>
      </c>
      <c r="AF1562" s="24">
        <v>13.327999999999999</v>
      </c>
      <c r="AG1562" s="24">
        <v>358.01209090909089</v>
      </c>
      <c r="AH1562" s="24">
        <v>358.01209090909089</v>
      </c>
      <c r="AI1562" s="24">
        <v>358.00895238095239</v>
      </c>
      <c r="AJ1562" s="24">
        <v>358.00895238095239</v>
      </c>
      <c r="AK1562" s="38">
        <v>0.31385281384928021</v>
      </c>
      <c r="AL1562" s="38">
        <v>0.31385281384928021</v>
      </c>
    </row>
    <row r="1563" spans="3:38" x14ac:dyDescent="0.15">
      <c r="C1563" t="str">
        <v>U1588A-48-2</v>
      </c>
      <c r="D1563" s="31">
        <v>344.76</v>
      </c>
      <c r="E1563" s="29">
        <v>48</v>
      </c>
      <c r="F1563" s="29">
        <v>50</v>
      </c>
      <c r="G1563" s="24">
        <v>345.24</v>
      </c>
      <c r="H1563" s="24">
        <v>345.26</v>
      </c>
      <c r="I1563" s="24">
        <v>345.24</v>
      </c>
      <c r="J1563" s="24">
        <v>345.26</v>
      </c>
      <c r="K1563" s="18">
        <v>0</v>
      </c>
      <c r="L1563" s="18">
        <v>0</v>
      </c>
      <c r="T1563" t="str">
        <v>U1588A-48</v>
      </c>
      <c r="U1563" s="24">
        <v>0.79545454545454553</v>
      </c>
      <c r="V1563" s="24">
        <v>0.79365079365079361</v>
      </c>
      <c r="W1563" s="29">
        <v>343.3</v>
      </c>
      <c r="X1563" s="24">
        <v>1.9399999999999977</v>
      </c>
      <c r="Y1563" s="24">
        <v>1.9599999999999795</v>
      </c>
      <c r="Z1563" s="24">
        <v>344.84318181818185</v>
      </c>
      <c r="AA1563" s="24">
        <v>344.85909090909092</v>
      </c>
      <c r="AB1563" s="24">
        <v>344.83968253968254</v>
      </c>
      <c r="AC1563" s="24">
        <v>344.85555555555555</v>
      </c>
      <c r="AF1563" s="24">
        <v>13.327999999999999</v>
      </c>
      <c r="AG1563" s="24">
        <v>358.17118181818182</v>
      </c>
      <c r="AH1563" s="24">
        <v>358.1870909090909</v>
      </c>
      <c r="AI1563" s="24">
        <v>358.16768253968252</v>
      </c>
      <c r="AJ1563" s="24">
        <v>358.18355555555553</v>
      </c>
      <c r="AK1563" s="38">
        <v>0.34992784993050918</v>
      </c>
      <c r="AL1563" s="38">
        <v>0.35353535353692678</v>
      </c>
    </row>
    <row r="1564" spans="3:38" x14ac:dyDescent="0.15">
      <c r="C1564" t="str">
        <v>U1588A-48-2</v>
      </c>
      <c r="D1564" s="31">
        <v>344.76</v>
      </c>
      <c r="E1564" s="29">
        <v>75</v>
      </c>
      <c r="F1564" s="29">
        <v>75</v>
      </c>
      <c r="G1564" s="24">
        <v>345.51</v>
      </c>
      <c r="H1564" s="24">
        <v>345.51</v>
      </c>
      <c r="I1564" s="24">
        <v>345.51</v>
      </c>
      <c r="J1564" s="24">
        <v>345.51</v>
      </c>
      <c r="K1564" s="18">
        <v>0</v>
      </c>
      <c r="L1564" s="18">
        <v>0</v>
      </c>
      <c r="T1564" t="str">
        <v>U1588A-48</v>
      </c>
      <c r="U1564" s="24">
        <v>0.79545454545454553</v>
      </c>
      <c r="V1564" s="24">
        <v>0.79365079365079361</v>
      </c>
      <c r="W1564" s="29">
        <v>343.3</v>
      </c>
      <c r="X1564" s="24">
        <v>2.2099999999999795</v>
      </c>
      <c r="Y1564" s="24">
        <v>2.2099999999999795</v>
      </c>
      <c r="Z1564" s="24">
        <v>345.05795454545455</v>
      </c>
      <c r="AA1564" s="24">
        <v>345.05795454545455</v>
      </c>
      <c r="AB1564" s="24">
        <v>345.05396825396826</v>
      </c>
      <c r="AC1564" s="24">
        <v>345.05396825396826</v>
      </c>
      <c r="AF1564" s="24">
        <v>13.327999999999999</v>
      </c>
      <c r="AG1564" s="24">
        <v>358.38595454545452</v>
      </c>
      <c r="AH1564" s="24">
        <v>358.38595454545452</v>
      </c>
      <c r="AI1564" s="24">
        <v>358.38196825396824</v>
      </c>
      <c r="AJ1564" s="24">
        <v>358.38196825396824</v>
      </c>
      <c r="AK1564" s="38">
        <v>0.3986291486285154</v>
      </c>
      <c r="AL1564" s="38">
        <v>0.3986291486285154</v>
      </c>
    </row>
    <row r="1565" spans="3:38" x14ac:dyDescent="0.15">
      <c r="C1565" t="str">
        <v>U1588A-48-3</v>
      </c>
      <c r="D1565" s="31">
        <v>346.26</v>
      </c>
      <c r="E1565" s="29">
        <v>75</v>
      </c>
      <c r="F1565" s="29">
        <v>75</v>
      </c>
      <c r="G1565" s="24">
        <v>347.01</v>
      </c>
      <c r="H1565" s="24">
        <v>347.01</v>
      </c>
      <c r="I1565" s="24">
        <v>347.01</v>
      </c>
      <c r="J1565" s="24">
        <v>347.01</v>
      </c>
      <c r="K1565" s="18">
        <v>0</v>
      </c>
      <c r="L1565" s="18">
        <v>0</v>
      </c>
      <c r="T1565" t="str">
        <v>U1588A-48</v>
      </c>
      <c r="U1565" s="24">
        <v>0.79545454545454553</v>
      </c>
      <c r="V1565" s="24">
        <v>0.79365079365079361</v>
      </c>
      <c r="W1565" s="29">
        <v>343.3</v>
      </c>
      <c r="X1565" s="24">
        <v>3.7099999999999795</v>
      </c>
      <c r="Y1565" s="24">
        <v>3.7099999999999795</v>
      </c>
      <c r="Z1565" s="24">
        <v>346.25113636363636</v>
      </c>
      <c r="AA1565" s="24">
        <v>346.25113636363636</v>
      </c>
      <c r="AB1565" s="24">
        <v>346.24444444444441</v>
      </c>
      <c r="AC1565" s="24">
        <v>346.24444444444441</v>
      </c>
      <c r="AF1565" s="24">
        <v>13.327999999999999</v>
      </c>
      <c r="AG1565" s="24">
        <v>359.57913636363634</v>
      </c>
      <c r="AH1565" s="24">
        <v>359.57913636363634</v>
      </c>
      <c r="AI1565" s="24">
        <v>359.57244444444439</v>
      </c>
      <c r="AJ1565" s="24">
        <v>359.57244444444439</v>
      </c>
      <c r="AK1565" s="38">
        <v>0.66919191919510013</v>
      </c>
      <c r="AL1565" s="38">
        <v>0.66919191919510013</v>
      </c>
    </row>
    <row r="1566" spans="3:38" x14ac:dyDescent="0.15">
      <c r="C1566" t="str">
        <v>U1588A-48-4</v>
      </c>
      <c r="D1566" s="31">
        <v>347.76</v>
      </c>
      <c r="E1566" s="29">
        <v>67</v>
      </c>
      <c r="F1566" s="29">
        <v>69</v>
      </c>
      <c r="G1566" s="24">
        <v>348.43</v>
      </c>
      <c r="H1566" s="24">
        <v>348.45</v>
      </c>
      <c r="I1566" s="24">
        <v>348.43</v>
      </c>
      <c r="J1566" s="24">
        <v>348.45</v>
      </c>
      <c r="K1566" s="18">
        <v>0</v>
      </c>
      <c r="L1566" s="18">
        <v>0</v>
      </c>
      <c r="T1566" t="str">
        <v>U1588A-48</v>
      </c>
      <c r="U1566" s="24">
        <v>0.79545454545454553</v>
      </c>
      <c r="V1566" s="24">
        <v>0.79365079365079361</v>
      </c>
      <c r="W1566" s="29">
        <v>343.3</v>
      </c>
      <c r="X1566" s="24">
        <v>5.1299999999999955</v>
      </c>
      <c r="Y1566" s="24">
        <v>5.1499999999999773</v>
      </c>
      <c r="Z1566" s="24">
        <v>347.38068181818181</v>
      </c>
      <c r="AA1566" s="24">
        <v>347.39659090909089</v>
      </c>
      <c r="AB1566" s="24">
        <v>347.37142857142857</v>
      </c>
      <c r="AC1566" s="24">
        <v>347.38730158730158</v>
      </c>
      <c r="AF1566" s="24">
        <v>13.327999999999999</v>
      </c>
      <c r="AG1566" s="24">
        <v>360.70868181818179</v>
      </c>
      <c r="AH1566" s="24">
        <v>360.72459090909086</v>
      </c>
      <c r="AI1566" s="24">
        <v>360.69942857142854</v>
      </c>
      <c r="AJ1566" s="24">
        <v>360.71530158730155</v>
      </c>
      <c r="AK1566" s="38">
        <v>0.9253246753246458</v>
      </c>
      <c r="AL1566" s="38">
        <v>0.92893217893106339</v>
      </c>
    </row>
    <row r="1567" spans="3:38" x14ac:dyDescent="0.15">
      <c r="C1567" t="str">
        <v>U1588A-48-4</v>
      </c>
      <c r="D1567" s="31">
        <v>347.76</v>
      </c>
      <c r="E1567" s="29">
        <v>75</v>
      </c>
      <c r="F1567" s="29">
        <v>75</v>
      </c>
      <c r="G1567" s="24">
        <v>348.51</v>
      </c>
      <c r="H1567" s="24">
        <v>348.51</v>
      </c>
      <c r="I1567" s="24">
        <v>348.51</v>
      </c>
      <c r="J1567" s="24">
        <v>348.51</v>
      </c>
      <c r="K1567" s="18">
        <v>0</v>
      </c>
      <c r="L1567" s="18">
        <v>0</v>
      </c>
      <c r="T1567" t="str">
        <v>U1588A-48</v>
      </c>
      <c r="U1567" s="24">
        <v>0.79545454545454553</v>
      </c>
      <c r="V1567" s="24">
        <v>0.79365079365079361</v>
      </c>
      <c r="W1567" s="29">
        <v>343.3</v>
      </c>
      <c r="X1567" s="24">
        <v>5.2099999999999795</v>
      </c>
      <c r="Y1567" s="24">
        <v>5.2099999999999795</v>
      </c>
      <c r="Z1567" s="24">
        <v>347.44431818181818</v>
      </c>
      <c r="AA1567" s="24">
        <v>347.44431818181818</v>
      </c>
      <c r="AB1567" s="24">
        <v>347.43492063492062</v>
      </c>
      <c r="AC1567" s="24">
        <v>347.43492063492062</v>
      </c>
      <c r="AF1567" s="24">
        <v>13.327999999999999</v>
      </c>
      <c r="AG1567" s="24">
        <v>360.77231818181815</v>
      </c>
      <c r="AH1567" s="24">
        <v>360.77231818181815</v>
      </c>
      <c r="AI1567" s="24">
        <v>360.76292063492059</v>
      </c>
      <c r="AJ1567" s="24">
        <v>360.76292063492059</v>
      </c>
      <c r="AK1567" s="38">
        <v>0.93975468975600052</v>
      </c>
      <c r="AL1567" s="38">
        <v>0.93975468975600052</v>
      </c>
    </row>
    <row r="1568" spans="3:38" x14ac:dyDescent="0.15">
      <c r="C1568" t="str">
        <v>U1588A-49-1</v>
      </c>
      <c r="D1568" s="31">
        <v>348.2</v>
      </c>
      <c r="E1568" s="29">
        <v>75</v>
      </c>
      <c r="F1568" s="29">
        <v>75</v>
      </c>
      <c r="G1568" s="24">
        <v>348.95</v>
      </c>
      <c r="H1568" s="24">
        <v>348.95</v>
      </c>
      <c r="I1568" s="24">
        <v>348.95</v>
      </c>
      <c r="J1568" s="24">
        <v>348.95</v>
      </c>
      <c r="K1568" s="18">
        <v>0</v>
      </c>
      <c r="L1568" s="18">
        <v>0</v>
      </c>
      <c r="T1568" t="str">
        <v>U1588A-49</v>
      </c>
      <c r="U1568" s="24">
        <v>0.78559738134206214</v>
      </c>
      <c r="V1568" s="24">
        <v>0.78740157480314965</v>
      </c>
      <c r="W1568" s="29">
        <v>348.2</v>
      </c>
      <c r="X1568" s="24">
        <v>0.75</v>
      </c>
      <c r="Y1568" s="24">
        <v>0.75</v>
      </c>
      <c r="Z1568" s="24">
        <v>348.78919803600655</v>
      </c>
      <c r="AA1568" s="24">
        <v>348.78919803600655</v>
      </c>
      <c r="AB1568" s="24">
        <v>348.79055118110233</v>
      </c>
      <c r="AC1568" s="24">
        <v>348.79055118110233</v>
      </c>
      <c r="AF1568" s="24">
        <v>12.773999999999999</v>
      </c>
      <c r="AG1568" s="24">
        <v>361.56319803600655</v>
      </c>
      <c r="AH1568" s="24">
        <v>361.56319803600655</v>
      </c>
      <c r="AI1568" s="24">
        <v>361.56455118110233</v>
      </c>
      <c r="AJ1568" s="24">
        <v>361.56455118110233</v>
      </c>
      <c r="AK1568" s="38">
        <v>-0.13531450957771085</v>
      </c>
      <c r="AL1568" s="38">
        <v>-0.13531450957771085</v>
      </c>
    </row>
    <row r="1569" spans="3:38" x14ac:dyDescent="0.15">
      <c r="C1569" t="str">
        <v>U1588A-48-CC</v>
      </c>
      <c r="D1569" s="31">
        <v>349.09</v>
      </c>
      <c r="E1569" s="29">
        <v>30</v>
      </c>
      <c r="F1569" s="29">
        <v>37</v>
      </c>
      <c r="G1569" s="24">
        <v>349.39</v>
      </c>
      <c r="H1569" s="24">
        <v>349.46</v>
      </c>
      <c r="I1569" s="24">
        <v>349.39</v>
      </c>
      <c r="J1569" s="24">
        <v>349.46</v>
      </c>
      <c r="K1569" s="18">
        <v>0</v>
      </c>
      <c r="L1569" s="18">
        <v>0</v>
      </c>
      <c r="T1569" t="str">
        <v>U1588A-48</v>
      </c>
      <c r="U1569" s="24">
        <v>0.79545454545454553</v>
      </c>
      <c r="V1569" s="24">
        <v>0.79365079365079361</v>
      </c>
      <c r="W1569" s="29">
        <v>343.3</v>
      </c>
      <c r="X1569" s="24">
        <v>6.089999999999975</v>
      </c>
      <c r="Y1569" s="24">
        <v>6.1599999999999682</v>
      </c>
      <c r="Z1569" s="24">
        <v>348.14431818181816</v>
      </c>
      <c r="AA1569" s="24">
        <v>348.2</v>
      </c>
      <c r="AB1569" s="24">
        <v>348.13333333333333</v>
      </c>
      <c r="AC1569" s="24">
        <v>348.18888888888887</v>
      </c>
      <c r="AF1569" s="24">
        <v>13.327999999999999</v>
      </c>
      <c r="AG1569" s="24">
        <v>361.47231818181814</v>
      </c>
      <c r="AH1569" s="24">
        <v>361.52799999999996</v>
      </c>
      <c r="AI1569" s="24">
        <v>361.4613333333333</v>
      </c>
      <c r="AJ1569" s="24">
        <v>361.51688888888884</v>
      </c>
      <c r="AK1569" s="38">
        <v>1.0984848484838494</v>
      </c>
      <c r="AL1569" s="38">
        <v>1.1111111111119953</v>
      </c>
    </row>
    <row r="1570" spans="3:38" x14ac:dyDescent="0.15">
      <c r="C1570" t="str">
        <v>U1588A-48-CC</v>
      </c>
      <c r="D1570" s="31">
        <v>349.09</v>
      </c>
      <c r="E1570" s="29">
        <v>30</v>
      </c>
      <c r="F1570" s="29">
        <v>37</v>
      </c>
      <c r="G1570" s="24">
        <v>349.39</v>
      </c>
      <c r="H1570" s="24">
        <v>349.46</v>
      </c>
      <c r="I1570" s="24">
        <v>349.39</v>
      </c>
      <c r="J1570" s="24">
        <v>349.46</v>
      </c>
      <c r="K1570" s="18">
        <v>0</v>
      </c>
      <c r="L1570" s="18">
        <v>0</v>
      </c>
      <c r="T1570" t="str">
        <v>U1588A-48</v>
      </c>
      <c r="U1570" s="24">
        <v>0.79545454545454553</v>
      </c>
      <c r="V1570" s="24">
        <v>0.79365079365079361</v>
      </c>
      <c r="W1570" s="29">
        <v>343.3</v>
      </c>
      <c r="X1570" s="24">
        <v>6.089999999999975</v>
      </c>
      <c r="Y1570" s="24">
        <v>6.1599999999999682</v>
      </c>
      <c r="Z1570" s="24">
        <v>348.14431818181816</v>
      </c>
      <c r="AA1570" s="24">
        <v>348.2</v>
      </c>
      <c r="AB1570" s="24">
        <v>348.13333333333333</v>
      </c>
      <c r="AC1570" s="24">
        <v>348.18888888888887</v>
      </c>
      <c r="AF1570" s="24">
        <v>13.327999999999999</v>
      </c>
      <c r="AG1570" s="24">
        <v>361.47231818181814</v>
      </c>
      <c r="AH1570" s="24">
        <v>361.52799999999996</v>
      </c>
      <c r="AI1570" s="24">
        <v>361.4613333333333</v>
      </c>
      <c r="AJ1570" s="24">
        <v>361.51688888888884</v>
      </c>
      <c r="AK1570" s="38">
        <v>1.0984848484838494</v>
      </c>
      <c r="AL1570" s="38">
        <v>1.1111111111119953</v>
      </c>
    </row>
    <row r="1571" spans="3:38" x14ac:dyDescent="0.15">
      <c r="C1571" t="str">
        <v>U1588A-48-CC</v>
      </c>
      <c r="D1571" s="31">
        <v>349.09</v>
      </c>
      <c r="E1571" s="29">
        <v>30</v>
      </c>
      <c r="F1571" s="29">
        <v>37</v>
      </c>
      <c r="G1571" s="24">
        <v>349.39</v>
      </c>
      <c r="H1571" s="24">
        <v>349.46</v>
      </c>
      <c r="I1571" s="24">
        <v>349.39</v>
      </c>
      <c r="J1571" s="24">
        <v>349.46</v>
      </c>
      <c r="K1571" s="18">
        <v>0</v>
      </c>
      <c r="L1571" s="18">
        <v>0</v>
      </c>
      <c r="T1571" t="str">
        <v>U1588A-48</v>
      </c>
      <c r="U1571" s="24">
        <v>0.79545454545454553</v>
      </c>
      <c r="V1571" s="24">
        <v>0.79365079365079361</v>
      </c>
      <c r="W1571" s="29">
        <v>343.3</v>
      </c>
      <c r="X1571" s="24">
        <v>6.089999999999975</v>
      </c>
      <c r="Y1571" s="24">
        <v>6.1599999999999682</v>
      </c>
      <c r="Z1571" s="24">
        <v>348.14431818181816</v>
      </c>
      <c r="AA1571" s="24">
        <v>348.2</v>
      </c>
      <c r="AB1571" s="24">
        <v>348.13333333333333</v>
      </c>
      <c r="AC1571" s="24">
        <v>348.18888888888887</v>
      </c>
      <c r="AF1571" s="24">
        <v>13.327999999999999</v>
      </c>
      <c r="AG1571" s="24">
        <v>361.47231818181814</v>
      </c>
      <c r="AH1571" s="24">
        <v>361.52799999999996</v>
      </c>
      <c r="AI1571" s="24">
        <v>361.4613333333333</v>
      </c>
      <c r="AJ1571" s="24">
        <v>361.51688888888884</v>
      </c>
      <c r="AK1571" s="38">
        <v>1.0984848484838494</v>
      </c>
      <c r="AL1571" s="38">
        <v>1.1111111111119953</v>
      </c>
    </row>
    <row r="1572" spans="3:38" x14ac:dyDescent="0.15">
      <c r="C1572" t="str">
        <v>U1588A-48-CC</v>
      </c>
      <c r="D1572" s="31">
        <v>349.09</v>
      </c>
      <c r="E1572" s="29">
        <v>30</v>
      </c>
      <c r="F1572" s="29">
        <v>37</v>
      </c>
      <c r="G1572" s="24">
        <v>349.39</v>
      </c>
      <c r="H1572" s="24">
        <v>349.46</v>
      </c>
      <c r="I1572" s="24">
        <v>349.39</v>
      </c>
      <c r="J1572" s="24">
        <v>349.46</v>
      </c>
      <c r="K1572" s="18">
        <v>0</v>
      </c>
      <c r="L1572" s="18">
        <v>0</v>
      </c>
      <c r="T1572" t="str">
        <v>U1588A-48</v>
      </c>
      <c r="U1572" s="24">
        <v>0.79545454545454553</v>
      </c>
      <c r="V1572" s="24">
        <v>0.79365079365079361</v>
      </c>
      <c r="W1572" s="29">
        <v>343.3</v>
      </c>
      <c r="X1572" s="24">
        <v>6.089999999999975</v>
      </c>
      <c r="Y1572" s="24">
        <v>6.1599999999999682</v>
      </c>
      <c r="Z1572" s="24">
        <v>348.14431818181816</v>
      </c>
      <c r="AA1572" s="24">
        <v>348.2</v>
      </c>
      <c r="AB1572" s="24">
        <v>348.13333333333333</v>
      </c>
      <c r="AC1572" s="24">
        <v>348.18888888888887</v>
      </c>
      <c r="AF1572" s="24">
        <v>13.327999999999999</v>
      </c>
      <c r="AG1572" s="24">
        <v>361.47231818181814</v>
      </c>
      <c r="AH1572" s="24">
        <v>361.52799999999996</v>
      </c>
      <c r="AI1572" s="24">
        <v>361.4613333333333</v>
      </c>
      <c r="AJ1572" s="24">
        <v>361.51688888888884</v>
      </c>
      <c r="AK1572" s="38">
        <v>1.0984848484838494</v>
      </c>
      <c r="AL1572" s="38">
        <v>1.1111111111119953</v>
      </c>
    </row>
    <row r="1573" spans="3:38" x14ac:dyDescent="0.15">
      <c r="C1573" t="str">
        <v>U1588A-48-CC</v>
      </c>
      <c r="D1573" s="31">
        <v>349.09</v>
      </c>
      <c r="E1573" s="29">
        <v>30</v>
      </c>
      <c r="F1573" s="29">
        <v>37</v>
      </c>
      <c r="G1573" s="24">
        <v>349.39</v>
      </c>
      <c r="H1573" s="24">
        <v>349.46</v>
      </c>
      <c r="I1573" s="24">
        <v>349.39</v>
      </c>
      <c r="J1573" s="24">
        <v>349.46</v>
      </c>
      <c r="K1573" s="18">
        <v>0</v>
      </c>
      <c r="L1573" s="18">
        <v>0</v>
      </c>
      <c r="T1573" t="str">
        <v>U1588A-48</v>
      </c>
      <c r="U1573" s="24">
        <v>0.79545454545454553</v>
      </c>
      <c r="V1573" s="24">
        <v>0.79365079365079361</v>
      </c>
      <c r="W1573" s="29">
        <v>343.3</v>
      </c>
      <c r="X1573" s="24">
        <v>6.089999999999975</v>
      </c>
      <c r="Y1573" s="24">
        <v>6.1599999999999682</v>
      </c>
      <c r="Z1573" s="24">
        <v>348.14431818181816</v>
      </c>
      <c r="AA1573" s="24">
        <v>348.2</v>
      </c>
      <c r="AB1573" s="24">
        <v>348.13333333333333</v>
      </c>
      <c r="AC1573" s="24">
        <v>348.18888888888887</v>
      </c>
      <c r="AF1573" s="24">
        <v>13.327999999999999</v>
      </c>
      <c r="AG1573" s="24">
        <v>361.47231818181814</v>
      </c>
      <c r="AH1573" s="24">
        <v>361.52799999999996</v>
      </c>
      <c r="AI1573" s="24">
        <v>361.4613333333333</v>
      </c>
      <c r="AJ1573" s="24">
        <v>361.51688888888884</v>
      </c>
      <c r="AK1573" s="38">
        <v>1.0984848484838494</v>
      </c>
      <c r="AL1573" s="38">
        <v>1.1111111111119953</v>
      </c>
    </row>
    <row r="1574" spans="3:38" x14ac:dyDescent="0.15">
      <c r="C1574" t="str">
        <v>U1588A-48-CC</v>
      </c>
      <c r="D1574" s="31">
        <v>349.09</v>
      </c>
      <c r="E1574" s="29">
        <v>30</v>
      </c>
      <c r="F1574" s="29">
        <v>37</v>
      </c>
      <c r="G1574" s="24">
        <v>349.39</v>
      </c>
      <c r="H1574" s="24">
        <v>349.46</v>
      </c>
      <c r="I1574" s="24">
        <v>349.39</v>
      </c>
      <c r="J1574" s="24">
        <v>349.46</v>
      </c>
      <c r="K1574" s="18">
        <v>0</v>
      </c>
      <c r="L1574" s="18">
        <v>0</v>
      </c>
      <c r="T1574" t="str">
        <v>U1588A-48</v>
      </c>
      <c r="U1574" s="24">
        <v>0.79545454545454553</v>
      </c>
      <c r="V1574" s="24">
        <v>0.79365079365079361</v>
      </c>
      <c r="W1574" s="29">
        <v>343.3</v>
      </c>
      <c r="X1574" s="24">
        <v>6.089999999999975</v>
      </c>
      <c r="Y1574" s="24">
        <v>6.1599999999999682</v>
      </c>
      <c r="Z1574" s="24">
        <v>348.14431818181816</v>
      </c>
      <c r="AA1574" s="24">
        <v>348.2</v>
      </c>
      <c r="AB1574" s="24">
        <v>348.13333333333333</v>
      </c>
      <c r="AC1574" s="24">
        <v>348.18888888888887</v>
      </c>
      <c r="AF1574" s="24">
        <v>13.327999999999999</v>
      </c>
      <c r="AG1574" s="24">
        <v>361.47231818181814</v>
      </c>
      <c r="AH1574" s="24">
        <v>361.52799999999996</v>
      </c>
      <c r="AI1574" s="24">
        <v>361.4613333333333</v>
      </c>
      <c r="AJ1574" s="24">
        <v>361.51688888888884</v>
      </c>
      <c r="AK1574" s="38">
        <v>1.0984848484838494</v>
      </c>
      <c r="AL1574" s="38">
        <v>1.1111111111119953</v>
      </c>
    </row>
    <row r="1575" spans="3:38" x14ac:dyDescent="0.15">
      <c r="C1575" t="str">
        <v>U1588A-48-CC</v>
      </c>
      <c r="D1575" s="31">
        <v>349.09</v>
      </c>
      <c r="E1575" s="29">
        <v>30</v>
      </c>
      <c r="F1575" s="29">
        <v>37</v>
      </c>
      <c r="G1575" s="24">
        <v>349.39</v>
      </c>
      <c r="H1575" s="24">
        <v>349.46</v>
      </c>
      <c r="I1575" s="24">
        <v>349.39</v>
      </c>
      <c r="J1575" s="24">
        <v>349.46</v>
      </c>
      <c r="K1575" s="18">
        <v>0</v>
      </c>
      <c r="L1575" s="18">
        <v>0</v>
      </c>
      <c r="T1575" t="str">
        <v>U1588A-48</v>
      </c>
      <c r="U1575" s="24">
        <v>0.79545454545454553</v>
      </c>
      <c r="V1575" s="24">
        <v>0.79365079365079361</v>
      </c>
      <c r="W1575" s="29">
        <v>343.3</v>
      </c>
      <c r="X1575" s="24">
        <v>6.089999999999975</v>
      </c>
      <c r="Y1575" s="24">
        <v>6.1599999999999682</v>
      </c>
      <c r="Z1575" s="24">
        <v>348.14431818181816</v>
      </c>
      <c r="AA1575" s="24">
        <v>348.2</v>
      </c>
      <c r="AB1575" s="24">
        <v>348.13333333333333</v>
      </c>
      <c r="AC1575" s="24">
        <v>348.18888888888887</v>
      </c>
      <c r="AF1575" s="24">
        <v>13.327999999999999</v>
      </c>
      <c r="AG1575" s="24">
        <v>361.47231818181814</v>
      </c>
      <c r="AH1575" s="24">
        <v>361.52799999999996</v>
      </c>
      <c r="AI1575" s="24">
        <v>361.4613333333333</v>
      </c>
      <c r="AJ1575" s="24">
        <v>361.51688888888884</v>
      </c>
      <c r="AK1575" s="38">
        <v>1.0984848484838494</v>
      </c>
      <c r="AL1575" s="38">
        <v>1.1111111111119953</v>
      </c>
    </row>
    <row r="1576" spans="3:38" x14ac:dyDescent="0.15">
      <c r="C1576" t="str">
        <v>U1588A-48-CC</v>
      </c>
      <c r="D1576" s="31">
        <v>349.09</v>
      </c>
      <c r="E1576" s="29">
        <v>30</v>
      </c>
      <c r="F1576" s="29">
        <v>37</v>
      </c>
      <c r="G1576" s="24">
        <v>349.39</v>
      </c>
      <c r="H1576" s="24">
        <v>349.46</v>
      </c>
      <c r="I1576" s="24">
        <v>349.39</v>
      </c>
      <c r="J1576" s="24">
        <v>349.46</v>
      </c>
      <c r="K1576" s="18">
        <v>0</v>
      </c>
      <c r="L1576" s="18">
        <v>0</v>
      </c>
      <c r="T1576" t="str">
        <v>U1588A-48</v>
      </c>
      <c r="U1576" s="24">
        <v>0.79545454545454553</v>
      </c>
      <c r="V1576" s="24">
        <v>0.79365079365079361</v>
      </c>
      <c r="W1576" s="29">
        <v>343.3</v>
      </c>
      <c r="X1576" s="24">
        <v>6.089999999999975</v>
      </c>
      <c r="Y1576" s="24">
        <v>6.1599999999999682</v>
      </c>
      <c r="Z1576" s="24">
        <v>348.14431818181816</v>
      </c>
      <c r="AA1576" s="24">
        <v>348.2</v>
      </c>
      <c r="AB1576" s="24">
        <v>348.13333333333333</v>
      </c>
      <c r="AC1576" s="24">
        <v>348.18888888888887</v>
      </c>
      <c r="AF1576" s="24">
        <v>13.327999999999999</v>
      </c>
      <c r="AG1576" s="24">
        <v>361.47231818181814</v>
      </c>
      <c r="AH1576" s="24">
        <v>361.52799999999996</v>
      </c>
      <c r="AI1576" s="24">
        <v>361.4613333333333</v>
      </c>
      <c r="AJ1576" s="24">
        <v>361.51688888888884</v>
      </c>
      <c r="AK1576" s="38">
        <v>1.0984848484838494</v>
      </c>
      <c r="AL1576" s="38">
        <v>1.1111111111119953</v>
      </c>
    </row>
    <row r="1577" spans="3:38" x14ac:dyDescent="0.15">
      <c r="C1577" t="str">
        <v>U1588A-48-CC</v>
      </c>
      <c r="D1577" s="31">
        <v>349.09</v>
      </c>
      <c r="E1577" s="29">
        <v>30</v>
      </c>
      <c r="F1577" s="29">
        <v>37</v>
      </c>
      <c r="G1577" s="24">
        <v>349.39</v>
      </c>
      <c r="H1577" s="24">
        <v>349.46</v>
      </c>
      <c r="I1577" s="24">
        <v>349.39</v>
      </c>
      <c r="J1577" s="24">
        <v>349.46</v>
      </c>
      <c r="K1577" s="18">
        <v>0</v>
      </c>
      <c r="L1577" s="18">
        <v>0</v>
      </c>
      <c r="T1577" t="str">
        <v>U1588A-48</v>
      </c>
      <c r="U1577" s="24">
        <v>0.79545454545454553</v>
      </c>
      <c r="V1577" s="24">
        <v>0.79365079365079361</v>
      </c>
      <c r="W1577" s="29">
        <v>343.3</v>
      </c>
      <c r="X1577" s="24">
        <v>6.089999999999975</v>
      </c>
      <c r="Y1577" s="24">
        <v>6.1599999999999682</v>
      </c>
      <c r="Z1577" s="24">
        <v>348.14431818181816</v>
      </c>
      <c r="AA1577" s="24">
        <v>348.2</v>
      </c>
      <c r="AB1577" s="24">
        <v>348.13333333333333</v>
      </c>
      <c r="AC1577" s="24">
        <v>348.18888888888887</v>
      </c>
      <c r="AF1577" s="24">
        <v>13.327999999999999</v>
      </c>
      <c r="AG1577" s="24">
        <v>361.47231818181814</v>
      </c>
      <c r="AH1577" s="24">
        <v>361.52799999999996</v>
      </c>
      <c r="AI1577" s="24">
        <v>361.4613333333333</v>
      </c>
      <c r="AJ1577" s="24">
        <v>361.51688888888884</v>
      </c>
      <c r="AK1577" s="38">
        <v>1.0984848484838494</v>
      </c>
      <c r="AL1577" s="38">
        <v>1.1111111111119953</v>
      </c>
    </row>
    <row r="1578" spans="3:38" x14ac:dyDescent="0.15">
      <c r="C1578" t="str">
        <v>U1588A-48-CC</v>
      </c>
      <c r="D1578" s="31">
        <v>349.09</v>
      </c>
      <c r="E1578" s="29">
        <v>30</v>
      </c>
      <c r="F1578" s="29">
        <v>37</v>
      </c>
      <c r="G1578" s="24">
        <v>349.39</v>
      </c>
      <c r="H1578" s="24">
        <v>349.46</v>
      </c>
      <c r="I1578" s="24">
        <v>349.39</v>
      </c>
      <c r="J1578" s="24">
        <v>349.46</v>
      </c>
      <c r="K1578" s="18">
        <v>0</v>
      </c>
      <c r="L1578" s="18">
        <v>0</v>
      </c>
      <c r="T1578" t="str">
        <v>U1588A-48</v>
      </c>
      <c r="U1578" s="24">
        <v>0.79545454545454553</v>
      </c>
      <c r="V1578" s="24">
        <v>0.79365079365079361</v>
      </c>
      <c r="W1578" s="29">
        <v>343.3</v>
      </c>
      <c r="X1578" s="24">
        <v>6.089999999999975</v>
      </c>
      <c r="Y1578" s="24">
        <v>6.1599999999999682</v>
      </c>
      <c r="Z1578" s="24">
        <v>348.14431818181816</v>
      </c>
      <c r="AA1578" s="24">
        <v>348.2</v>
      </c>
      <c r="AB1578" s="24">
        <v>348.13333333333333</v>
      </c>
      <c r="AC1578" s="24">
        <v>348.18888888888887</v>
      </c>
      <c r="AF1578" s="24">
        <v>13.327999999999999</v>
      </c>
      <c r="AG1578" s="24">
        <v>361.47231818181814</v>
      </c>
      <c r="AH1578" s="24">
        <v>361.52799999999996</v>
      </c>
      <c r="AI1578" s="24">
        <v>361.4613333333333</v>
      </c>
      <c r="AJ1578" s="24">
        <v>361.51688888888884</v>
      </c>
      <c r="AK1578" s="38">
        <v>1.0984848484838494</v>
      </c>
      <c r="AL1578" s="38">
        <v>1.1111111111119953</v>
      </c>
    </row>
    <row r="1579" spans="3:38" x14ac:dyDescent="0.15">
      <c r="C1579" t="str">
        <v>U1588A-49-2</v>
      </c>
      <c r="D1579" s="31">
        <v>349.7</v>
      </c>
      <c r="E1579" s="29">
        <v>75</v>
      </c>
      <c r="F1579" s="29">
        <v>75</v>
      </c>
      <c r="G1579" s="24">
        <v>350.45</v>
      </c>
      <c r="H1579" s="24">
        <v>350.45</v>
      </c>
      <c r="I1579" s="24">
        <v>350.45</v>
      </c>
      <c r="J1579" s="24">
        <v>350.45</v>
      </c>
      <c r="K1579" s="18">
        <v>0</v>
      </c>
      <c r="L1579" s="18">
        <v>0</v>
      </c>
      <c r="T1579" t="str">
        <v>U1588A-49</v>
      </c>
      <c r="U1579" s="24">
        <v>0.78559738134206214</v>
      </c>
      <c r="V1579" s="24">
        <v>0.78740157480314965</v>
      </c>
      <c r="W1579" s="29">
        <v>348.2</v>
      </c>
      <c r="X1579" s="24">
        <v>2.25</v>
      </c>
      <c r="Y1579" s="24">
        <v>2.25</v>
      </c>
      <c r="Z1579" s="24">
        <v>349.96759410801963</v>
      </c>
      <c r="AA1579" s="24">
        <v>349.96759410801963</v>
      </c>
      <c r="AB1579" s="24">
        <v>349.97165354330707</v>
      </c>
      <c r="AC1579" s="24">
        <v>349.97165354330707</v>
      </c>
      <c r="AF1579" s="24">
        <v>12.773999999999999</v>
      </c>
      <c r="AG1579" s="24">
        <v>362.74159410801963</v>
      </c>
      <c r="AH1579" s="24">
        <v>362.74159410801963</v>
      </c>
      <c r="AI1579" s="24">
        <v>362.74565354330707</v>
      </c>
      <c r="AJ1579" s="24">
        <v>362.74565354330707</v>
      </c>
      <c r="AK1579" s="38">
        <v>-0.40594352874450124</v>
      </c>
      <c r="AL1579" s="38">
        <v>-0.40594352874450124</v>
      </c>
    </row>
    <row r="1580" spans="3:38" x14ac:dyDescent="0.15">
      <c r="C1580" t="str">
        <v>U1588A-49-3</v>
      </c>
      <c r="D1580" s="31">
        <v>351.2</v>
      </c>
      <c r="E1580" s="29">
        <v>32</v>
      </c>
      <c r="F1580" s="29">
        <v>33</v>
      </c>
      <c r="G1580" s="24">
        <v>351.52</v>
      </c>
      <c r="H1580" s="24">
        <v>351.53</v>
      </c>
      <c r="I1580" s="24">
        <v>351.52</v>
      </c>
      <c r="J1580" s="24">
        <v>351.53</v>
      </c>
      <c r="K1580" s="18">
        <v>0</v>
      </c>
      <c r="L1580" s="18">
        <v>0</v>
      </c>
      <c r="T1580" t="str">
        <v>U1588A-49</v>
      </c>
      <c r="U1580" s="24">
        <v>0.78559738134206214</v>
      </c>
      <c r="V1580" s="24">
        <v>0.78740157480314965</v>
      </c>
      <c r="W1580" s="29">
        <v>348.2</v>
      </c>
      <c r="X1580" s="24">
        <v>3.3199999999999932</v>
      </c>
      <c r="Y1580" s="24">
        <v>3.3299999999999841</v>
      </c>
      <c r="Z1580" s="24">
        <v>350.80818330605564</v>
      </c>
      <c r="AA1580" s="24">
        <v>350.81603927986902</v>
      </c>
      <c r="AB1580" s="24">
        <v>350.81417322834642</v>
      </c>
      <c r="AC1580" s="24">
        <v>350.82204724409445</v>
      </c>
      <c r="AF1580" s="24">
        <v>12.773999999999999</v>
      </c>
      <c r="AG1580" s="24">
        <v>363.58218330605564</v>
      </c>
      <c r="AH1580" s="24">
        <v>363.59003927986902</v>
      </c>
      <c r="AI1580" s="24">
        <v>363.58817322834642</v>
      </c>
      <c r="AJ1580" s="24">
        <v>363.59604724409445</v>
      </c>
      <c r="AK1580" s="38">
        <v>-0.59899222907802141</v>
      </c>
      <c r="AL1580" s="38">
        <v>-0.60079642254322607</v>
      </c>
    </row>
    <row r="1581" spans="3:38" x14ac:dyDescent="0.15">
      <c r="C1581" t="str">
        <v>U1588A-49-3</v>
      </c>
      <c r="D1581" s="31">
        <v>351.2</v>
      </c>
      <c r="E1581" s="29">
        <v>32</v>
      </c>
      <c r="F1581" s="29">
        <v>33</v>
      </c>
      <c r="G1581" s="24">
        <v>351.52</v>
      </c>
      <c r="H1581" s="24">
        <v>351.53</v>
      </c>
      <c r="I1581" s="24">
        <v>351.52</v>
      </c>
      <c r="J1581" s="24">
        <v>351.53</v>
      </c>
      <c r="K1581" s="18">
        <v>0</v>
      </c>
      <c r="L1581" s="18">
        <v>0</v>
      </c>
      <c r="T1581" t="str">
        <v>U1588A-49</v>
      </c>
      <c r="U1581" s="24">
        <v>0.78559738134206214</v>
      </c>
      <c r="V1581" s="24">
        <v>0.78740157480314965</v>
      </c>
      <c r="W1581" s="29">
        <v>348.2</v>
      </c>
      <c r="X1581" s="24">
        <v>3.3199999999999932</v>
      </c>
      <c r="Y1581" s="24">
        <v>3.3299999999999841</v>
      </c>
      <c r="Z1581" s="24">
        <v>350.80818330605564</v>
      </c>
      <c r="AA1581" s="24">
        <v>350.81603927986902</v>
      </c>
      <c r="AB1581" s="24">
        <v>350.81417322834642</v>
      </c>
      <c r="AC1581" s="24">
        <v>350.82204724409445</v>
      </c>
      <c r="AF1581" s="24">
        <v>12.773999999999999</v>
      </c>
      <c r="AG1581" s="24">
        <v>363.58218330605564</v>
      </c>
      <c r="AH1581" s="24">
        <v>363.59003927986902</v>
      </c>
      <c r="AI1581" s="24">
        <v>363.58817322834642</v>
      </c>
      <c r="AJ1581" s="24">
        <v>363.59604724409445</v>
      </c>
      <c r="AK1581" s="38">
        <v>-0.59899222907802141</v>
      </c>
      <c r="AL1581" s="38">
        <v>-0.60079642254322607</v>
      </c>
    </row>
    <row r="1582" spans="3:38" x14ac:dyDescent="0.15">
      <c r="C1582" t="str">
        <v>U1588A-49-3</v>
      </c>
      <c r="D1582" s="31">
        <v>351.2</v>
      </c>
      <c r="E1582" s="29">
        <v>32</v>
      </c>
      <c r="F1582" s="29">
        <v>32</v>
      </c>
      <c r="G1582" s="24">
        <v>351.52</v>
      </c>
      <c r="H1582" s="24">
        <v>351.52</v>
      </c>
      <c r="I1582" s="24">
        <v>351.52</v>
      </c>
      <c r="J1582" s="24">
        <v>351.52</v>
      </c>
      <c r="K1582" s="18">
        <v>0</v>
      </c>
      <c r="L1582" s="18">
        <v>0</v>
      </c>
      <c r="T1582" t="str">
        <v>U1588A-49</v>
      </c>
      <c r="U1582" s="24">
        <v>0.78559738134206214</v>
      </c>
      <c r="V1582" s="24">
        <v>0.78740157480314965</v>
      </c>
      <c r="W1582" s="29">
        <v>348.2</v>
      </c>
      <c r="X1582" s="24">
        <v>3.3199999999999932</v>
      </c>
      <c r="Y1582" s="24">
        <v>3.3199999999999932</v>
      </c>
      <c r="Z1582" s="24">
        <v>350.80818330605564</v>
      </c>
      <c r="AA1582" s="24">
        <v>350.80818330605564</v>
      </c>
      <c r="AB1582" s="24">
        <v>350.81417322834642</v>
      </c>
      <c r="AC1582" s="24">
        <v>350.81417322834642</v>
      </c>
      <c r="AF1582" s="24">
        <v>12.773999999999999</v>
      </c>
      <c r="AG1582" s="24">
        <v>363.58218330605564</v>
      </c>
      <c r="AH1582" s="24">
        <v>363.58218330605564</v>
      </c>
      <c r="AI1582" s="24">
        <v>363.58817322834642</v>
      </c>
      <c r="AJ1582" s="24">
        <v>363.58817322834642</v>
      </c>
      <c r="AK1582" s="38">
        <v>-0.59899222907802141</v>
      </c>
      <c r="AL1582" s="38">
        <v>-0.59899222907802141</v>
      </c>
    </row>
    <row r="1583" spans="3:38" x14ac:dyDescent="0.15">
      <c r="C1583" t="str">
        <v>U1588A-49-3</v>
      </c>
      <c r="D1583" s="31">
        <v>351.2</v>
      </c>
      <c r="E1583" s="29">
        <v>75</v>
      </c>
      <c r="F1583" s="29">
        <v>75</v>
      </c>
      <c r="G1583" s="24">
        <v>351.95</v>
      </c>
      <c r="H1583" s="24">
        <v>351.95</v>
      </c>
      <c r="I1583" s="24">
        <v>351.95</v>
      </c>
      <c r="J1583" s="24">
        <v>351.95</v>
      </c>
      <c r="K1583" s="18">
        <v>0</v>
      </c>
      <c r="L1583" s="18">
        <v>0</v>
      </c>
      <c r="T1583" t="str">
        <v>U1588A-49</v>
      </c>
      <c r="U1583" s="24">
        <v>0.78559738134206214</v>
      </c>
      <c r="V1583" s="24">
        <v>0.78740157480314965</v>
      </c>
      <c r="W1583" s="29">
        <v>348.2</v>
      </c>
      <c r="X1583" s="24">
        <v>3.75</v>
      </c>
      <c r="Y1583" s="24">
        <v>3.75</v>
      </c>
      <c r="Z1583" s="24">
        <v>351.1459901800327</v>
      </c>
      <c r="AA1583" s="24">
        <v>351.1459901800327</v>
      </c>
      <c r="AB1583" s="24">
        <v>351.15275590551181</v>
      </c>
      <c r="AC1583" s="24">
        <v>351.15275590551181</v>
      </c>
      <c r="AF1583" s="24">
        <v>12.773999999999999</v>
      </c>
      <c r="AG1583" s="24">
        <v>363.9199901800327</v>
      </c>
      <c r="AH1583" s="24">
        <v>363.9199901800327</v>
      </c>
      <c r="AI1583" s="24">
        <v>363.92675590551181</v>
      </c>
      <c r="AJ1583" s="24">
        <v>363.92675590551181</v>
      </c>
      <c r="AK1583" s="38">
        <v>-0.67657254791129162</v>
      </c>
      <c r="AL1583" s="38">
        <v>-0.67657254791129162</v>
      </c>
    </row>
    <row r="1584" spans="3:38" x14ac:dyDescent="0.15">
      <c r="C1584" t="str">
        <v>U1588A-49-3</v>
      </c>
      <c r="D1584" s="31">
        <v>351.2</v>
      </c>
      <c r="E1584" s="29">
        <v>140</v>
      </c>
      <c r="F1584" s="29">
        <v>150</v>
      </c>
      <c r="G1584" s="24">
        <v>352.59999999999997</v>
      </c>
      <c r="H1584" s="24">
        <v>352.7</v>
      </c>
      <c r="I1584" s="24">
        <v>352.6</v>
      </c>
      <c r="J1584" s="24">
        <v>352.65</v>
      </c>
      <c r="K1584" s="18">
        <v>5.6843418860808015E-14</v>
      </c>
      <c r="L1584" s="18">
        <v>-5.0000000000011369E-2</v>
      </c>
      <c r="T1584" t="str">
        <v>U1588A-49</v>
      </c>
      <c r="U1584" s="24">
        <v>0.78559738134206214</v>
      </c>
      <c r="V1584" s="24">
        <v>0.78740157480314965</v>
      </c>
      <c r="W1584" s="29">
        <v>348.2</v>
      </c>
      <c r="X1584" s="24">
        <v>4.4000000000000341</v>
      </c>
      <c r="Y1584" s="24">
        <v>4.4499999999999886</v>
      </c>
      <c r="Z1584" s="24">
        <v>351.65662847790509</v>
      </c>
      <c r="AA1584" s="24">
        <v>351.69590834697215</v>
      </c>
      <c r="AB1584" s="24">
        <v>351.66456692913385</v>
      </c>
      <c r="AC1584" s="24">
        <v>351.703937007874</v>
      </c>
      <c r="AF1584" s="24">
        <v>12.773999999999999</v>
      </c>
      <c r="AG1584" s="24">
        <v>364.43062847790509</v>
      </c>
      <c r="AH1584" s="24">
        <v>364.46990834697215</v>
      </c>
      <c r="AI1584" s="24">
        <v>364.43856692913386</v>
      </c>
      <c r="AJ1584" s="24">
        <v>364.477937007874</v>
      </c>
      <c r="AK1584" s="38">
        <v>-0.79384512287674625</v>
      </c>
      <c r="AL1584" s="38">
        <v>-0.80286609018571653</v>
      </c>
    </row>
    <row r="1585" spans="3:38" x14ac:dyDescent="0.15">
      <c r="C1585" t="str">
        <v>U1588A-49-3</v>
      </c>
      <c r="D1585" s="31">
        <v>351.2</v>
      </c>
      <c r="E1585" s="29">
        <v>140</v>
      </c>
      <c r="F1585" s="29">
        <v>150</v>
      </c>
      <c r="G1585" s="24">
        <v>352.59999999999997</v>
      </c>
      <c r="H1585" s="24">
        <v>352.7</v>
      </c>
      <c r="I1585" s="24">
        <v>352.6</v>
      </c>
      <c r="J1585" s="24">
        <v>352.65</v>
      </c>
      <c r="K1585" s="18">
        <v>5.6843418860808015E-14</v>
      </c>
      <c r="L1585" s="18">
        <v>-5.0000000000011369E-2</v>
      </c>
      <c r="T1585" t="str">
        <v>U1588A-49</v>
      </c>
      <c r="U1585" s="24">
        <v>0.78559738134206214</v>
      </c>
      <c r="V1585" s="24">
        <v>0.78740157480314965</v>
      </c>
      <c r="W1585" s="29">
        <v>348.2</v>
      </c>
      <c r="X1585" s="24">
        <v>4.4000000000000341</v>
      </c>
      <c r="Y1585" s="24">
        <v>4.4499999999999886</v>
      </c>
      <c r="Z1585" s="24">
        <v>351.65662847790509</v>
      </c>
      <c r="AA1585" s="24">
        <v>351.69590834697215</v>
      </c>
      <c r="AB1585" s="24">
        <v>351.66456692913385</v>
      </c>
      <c r="AC1585" s="24">
        <v>351.703937007874</v>
      </c>
      <c r="AF1585" s="24">
        <v>12.773999999999999</v>
      </c>
      <c r="AG1585" s="24">
        <v>364.43062847790509</v>
      </c>
      <c r="AH1585" s="24">
        <v>364.46990834697215</v>
      </c>
      <c r="AI1585" s="24">
        <v>364.43856692913386</v>
      </c>
      <c r="AJ1585" s="24">
        <v>364.477937007874</v>
      </c>
      <c r="AK1585" s="38">
        <v>-0.79384512287674625</v>
      </c>
      <c r="AL1585" s="38">
        <v>-0.80286609018571653</v>
      </c>
    </row>
    <row r="1586" spans="3:38" x14ac:dyDescent="0.15">
      <c r="C1586" t="str">
        <v>U1588A-49-3</v>
      </c>
      <c r="D1586" s="31">
        <v>351.2</v>
      </c>
      <c r="E1586" s="29">
        <v>140</v>
      </c>
      <c r="F1586" s="29">
        <v>150</v>
      </c>
      <c r="G1586" s="24">
        <v>352.59999999999997</v>
      </c>
      <c r="H1586" s="24">
        <v>352.7</v>
      </c>
      <c r="I1586" s="24">
        <v>352.6</v>
      </c>
      <c r="J1586" s="24">
        <v>352.65</v>
      </c>
      <c r="K1586" s="18">
        <v>5.6843418860808015E-14</v>
      </c>
      <c r="L1586" s="18">
        <v>-5.0000000000011369E-2</v>
      </c>
      <c r="T1586" t="str">
        <v>U1588A-49</v>
      </c>
      <c r="U1586" s="24">
        <v>0.78559738134206214</v>
      </c>
      <c r="V1586" s="24">
        <v>0.78740157480314965</v>
      </c>
      <c r="W1586" s="29">
        <v>348.2</v>
      </c>
      <c r="X1586" s="24">
        <v>4.4000000000000341</v>
      </c>
      <c r="Y1586" s="24">
        <v>4.4499999999999886</v>
      </c>
      <c r="Z1586" s="24">
        <v>351.65662847790509</v>
      </c>
      <c r="AA1586" s="24">
        <v>351.69590834697215</v>
      </c>
      <c r="AB1586" s="24">
        <v>351.66456692913385</v>
      </c>
      <c r="AC1586" s="24">
        <v>351.703937007874</v>
      </c>
      <c r="AF1586" s="24">
        <v>12.773999999999999</v>
      </c>
      <c r="AG1586" s="24">
        <v>364.43062847790509</v>
      </c>
      <c r="AH1586" s="24">
        <v>364.46990834697215</v>
      </c>
      <c r="AI1586" s="24">
        <v>364.43856692913386</v>
      </c>
      <c r="AJ1586" s="24">
        <v>364.477937007874</v>
      </c>
      <c r="AK1586" s="38">
        <v>-0.79384512287674625</v>
      </c>
      <c r="AL1586" s="38">
        <v>-0.80286609018571653</v>
      </c>
    </row>
    <row r="1587" spans="3:38" x14ac:dyDescent="0.15">
      <c r="C1587" t="str">
        <v>U1588A-49-3</v>
      </c>
      <c r="D1587" s="31">
        <v>351.2</v>
      </c>
      <c r="E1587" s="29">
        <v>140</v>
      </c>
      <c r="F1587" s="29">
        <v>150</v>
      </c>
      <c r="G1587" s="24">
        <v>352.59999999999997</v>
      </c>
      <c r="H1587" s="24">
        <v>352.7</v>
      </c>
      <c r="I1587" s="24">
        <v>352.6</v>
      </c>
      <c r="J1587" s="24">
        <v>352.7</v>
      </c>
      <c r="K1587" s="18">
        <v>5.6843418860808015E-14</v>
      </c>
      <c r="L1587" s="18">
        <v>0</v>
      </c>
      <c r="T1587" t="str">
        <v>U1588A-49</v>
      </c>
      <c r="U1587" s="24">
        <v>0.78559738134206214</v>
      </c>
      <c r="V1587" s="24">
        <v>0.78740157480314965</v>
      </c>
      <c r="W1587" s="29">
        <v>348.2</v>
      </c>
      <c r="X1587" s="24">
        <v>4.4000000000000341</v>
      </c>
      <c r="Y1587" s="24">
        <v>4.5</v>
      </c>
      <c r="Z1587" s="24">
        <v>351.65662847790509</v>
      </c>
      <c r="AA1587" s="24">
        <v>351.73518821603926</v>
      </c>
      <c r="AB1587" s="24">
        <v>351.66456692913385</v>
      </c>
      <c r="AC1587" s="24">
        <v>351.74330708661415</v>
      </c>
      <c r="AF1587" s="24">
        <v>12.773999999999999</v>
      </c>
      <c r="AG1587" s="24">
        <v>364.43062847790509</v>
      </c>
      <c r="AH1587" s="24">
        <v>364.50918821603926</v>
      </c>
      <c r="AI1587" s="24">
        <v>364.43856692913386</v>
      </c>
      <c r="AJ1587" s="24">
        <v>364.51730708661415</v>
      </c>
      <c r="AK1587" s="38">
        <v>-0.79384512287674625</v>
      </c>
      <c r="AL1587" s="38">
        <v>-0.81188705748900247</v>
      </c>
    </row>
    <row r="1588" spans="3:38" x14ac:dyDescent="0.15">
      <c r="C1588" t="str">
        <v>U1588A-49-3</v>
      </c>
      <c r="D1588" s="31">
        <v>351.2</v>
      </c>
      <c r="E1588" s="29">
        <v>140</v>
      </c>
      <c r="F1588" s="29">
        <v>150</v>
      </c>
      <c r="G1588" s="24">
        <v>352.59999999999997</v>
      </c>
      <c r="H1588" s="24">
        <v>352.7</v>
      </c>
      <c r="I1588" s="24">
        <v>352.6</v>
      </c>
      <c r="J1588" s="24">
        <v>352.65</v>
      </c>
      <c r="K1588" s="18">
        <v>5.6843418860808015E-14</v>
      </c>
      <c r="L1588" s="18">
        <v>-5.0000000000011369E-2</v>
      </c>
      <c r="T1588" t="str">
        <v>U1588A-49</v>
      </c>
      <c r="U1588" s="24">
        <v>0.78559738134206214</v>
      </c>
      <c r="V1588" s="24">
        <v>0.78740157480314965</v>
      </c>
      <c r="W1588" s="29">
        <v>348.2</v>
      </c>
      <c r="X1588" s="24">
        <v>4.4000000000000341</v>
      </c>
      <c r="Y1588" s="24">
        <v>4.4499999999999886</v>
      </c>
      <c r="Z1588" s="24">
        <v>351.65662847790509</v>
      </c>
      <c r="AA1588" s="24">
        <v>351.69590834697215</v>
      </c>
      <c r="AB1588" s="24">
        <v>351.66456692913385</v>
      </c>
      <c r="AC1588" s="24">
        <v>351.703937007874</v>
      </c>
      <c r="AF1588" s="24">
        <v>12.773999999999999</v>
      </c>
      <c r="AG1588" s="24">
        <v>364.43062847790509</v>
      </c>
      <c r="AH1588" s="24">
        <v>364.46990834697215</v>
      </c>
      <c r="AI1588" s="24">
        <v>364.43856692913386</v>
      </c>
      <c r="AJ1588" s="24">
        <v>364.477937007874</v>
      </c>
      <c r="AK1588" s="38">
        <v>-0.79384512287674625</v>
      </c>
      <c r="AL1588" s="38">
        <v>-0.80286609018571653</v>
      </c>
    </row>
    <row r="1589" spans="3:38" x14ac:dyDescent="0.15">
      <c r="C1589" t="str">
        <v>U1588A-49-3</v>
      </c>
      <c r="D1589" s="31">
        <v>351.2</v>
      </c>
      <c r="E1589" s="29">
        <v>140</v>
      </c>
      <c r="F1589" s="29">
        <v>150</v>
      </c>
      <c r="G1589" s="24">
        <v>352.59999999999997</v>
      </c>
      <c r="H1589" s="24">
        <v>352.7</v>
      </c>
      <c r="I1589" s="24">
        <v>352.6</v>
      </c>
      <c r="J1589" s="24">
        <v>352.65</v>
      </c>
      <c r="K1589" s="18">
        <v>5.6843418860808015E-14</v>
      </c>
      <c r="L1589" s="18">
        <v>-5.0000000000011369E-2</v>
      </c>
      <c r="T1589" t="str">
        <v>U1588A-49</v>
      </c>
      <c r="U1589" s="24">
        <v>0.78559738134206214</v>
      </c>
      <c r="V1589" s="24">
        <v>0.78740157480314965</v>
      </c>
      <c r="W1589" s="29">
        <v>348.2</v>
      </c>
      <c r="X1589" s="24">
        <v>4.4000000000000341</v>
      </c>
      <c r="Y1589" s="24">
        <v>4.4499999999999886</v>
      </c>
      <c r="Z1589" s="24">
        <v>351.65662847790509</v>
      </c>
      <c r="AA1589" s="24">
        <v>351.69590834697215</v>
      </c>
      <c r="AB1589" s="24">
        <v>351.66456692913385</v>
      </c>
      <c r="AC1589" s="24">
        <v>351.703937007874</v>
      </c>
      <c r="AF1589" s="24">
        <v>12.773999999999999</v>
      </c>
      <c r="AG1589" s="24">
        <v>364.43062847790509</v>
      </c>
      <c r="AH1589" s="24">
        <v>364.46990834697215</v>
      </c>
      <c r="AI1589" s="24">
        <v>364.43856692913386</v>
      </c>
      <c r="AJ1589" s="24">
        <v>364.477937007874</v>
      </c>
      <c r="AK1589" s="38">
        <v>-0.79384512287674625</v>
      </c>
      <c r="AL1589" s="38">
        <v>-0.80286609018571653</v>
      </c>
    </row>
    <row r="1590" spans="3:38" x14ac:dyDescent="0.15">
      <c r="C1590" t="str">
        <v>U1588A-49-3</v>
      </c>
      <c r="D1590" s="31">
        <v>351.2</v>
      </c>
      <c r="E1590" s="29">
        <v>140</v>
      </c>
      <c r="F1590" s="29">
        <v>150</v>
      </c>
      <c r="G1590" s="24">
        <v>352.59999999999997</v>
      </c>
      <c r="H1590" s="24">
        <v>352.7</v>
      </c>
      <c r="I1590" s="24">
        <v>352.6</v>
      </c>
      <c r="J1590" s="24">
        <v>352.65</v>
      </c>
      <c r="K1590" s="18">
        <v>5.6843418860808015E-14</v>
      </c>
      <c r="L1590" s="18">
        <v>-5.0000000000011369E-2</v>
      </c>
      <c r="T1590" t="str">
        <v>U1588A-49</v>
      </c>
      <c r="U1590" s="24">
        <v>0.78559738134206214</v>
      </c>
      <c r="V1590" s="24">
        <v>0.78740157480314965</v>
      </c>
      <c r="W1590" s="29">
        <v>348.2</v>
      </c>
      <c r="X1590" s="24">
        <v>4.4000000000000341</v>
      </c>
      <c r="Y1590" s="24">
        <v>4.4499999999999886</v>
      </c>
      <c r="Z1590" s="24">
        <v>351.65662847790509</v>
      </c>
      <c r="AA1590" s="24">
        <v>351.69590834697215</v>
      </c>
      <c r="AB1590" s="24">
        <v>351.66456692913385</v>
      </c>
      <c r="AC1590" s="24">
        <v>351.703937007874</v>
      </c>
      <c r="AF1590" s="24">
        <v>12.773999999999999</v>
      </c>
      <c r="AG1590" s="24">
        <v>364.43062847790509</v>
      </c>
      <c r="AH1590" s="24">
        <v>364.46990834697215</v>
      </c>
      <c r="AI1590" s="24">
        <v>364.43856692913386</v>
      </c>
      <c r="AJ1590" s="24">
        <v>364.477937007874</v>
      </c>
      <c r="AK1590" s="38">
        <v>-0.79384512287674625</v>
      </c>
      <c r="AL1590" s="38">
        <v>-0.80286609018571653</v>
      </c>
    </row>
    <row r="1591" spans="3:38" x14ac:dyDescent="0.15">
      <c r="C1591" t="str">
        <v>U1588A-49-3</v>
      </c>
      <c r="D1591" s="31">
        <v>351.2</v>
      </c>
      <c r="E1591" s="29">
        <v>140</v>
      </c>
      <c r="F1591" s="29">
        <v>150</v>
      </c>
      <c r="G1591" s="24">
        <v>352.59999999999997</v>
      </c>
      <c r="H1591" s="24">
        <v>352.7</v>
      </c>
      <c r="I1591" s="24">
        <v>352.6</v>
      </c>
      <c r="J1591" s="24">
        <v>352.65</v>
      </c>
      <c r="K1591" s="18">
        <v>5.6843418860808015E-14</v>
      </c>
      <c r="L1591" s="18">
        <v>-5.0000000000011369E-2</v>
      </c>
      <c r="T1591" t="str">
        <v>U1588A-49</v>
      </c>
      <c r="U1591" s="24">
        <v>0.78559738134206214</v>
      </c>
      <c r="V1591" s="24">
        <v>0.78740157480314965</v>
      </c>
      <c r="W1591" s="29">
        <v>348.2</v>
      </c>
      <c r="X1591" s="24">
        <v>4.4000000000000341</v>
      </c>
      <c r="Y1591" s="24">
        <v>4.4499999999999886</v>
      </c>
      <c r="Z1591" s="24">
        <v>351.65662847790509</v>
      </c>
      <c r="AA1591" s="24">
        <v>351.69590834697215</v>
      </c>
      <c r="AB1591" s="24">
        <v>351.66456692913385</v>
      </c>
      <c r="AC1591" s="24">
        <v>351.703937007874</v>
      </c>
      <c r="AF1591" s="24">
        <v>12.773999999999999</v>
      </c>
      <c r="AG1591" s="24">
        <v>364.43062847790509</v>
      </c>
      <c r="AH1591" s="24">
        <v>364.46990834697215</v>
      </c>
      <c r="AI1591" s="24">
        <v>364.43856692913386</v>
      </c>
      <c r="AJ1591" s="24">
        <v>364.477937007874</v>
      </c>
      <c r="AK1591" s="38">
        <v>-0.79384512287674625</v>
      </c>
      <c r="AL1591" s="38">
        <v>-0.80286609018571653</v>
      </c>
    </row>
    <row r="1592" spans="3:38" x14ac:dyDescent="0.15">
      <c r="C1592" t="str">
        <v>U1588A-49-3</v>
      </c>
      <c r="D1592" s="31">
        <v>351.2</v>
      </c>
      <c r="E1592" s="29">
        <v>140</v>
      </c>
      <c r="F1592" s="29">
        <v>150</v>
      </c>
      <c r="G1592" s="24">
        <v>352.59999999999997</v>
      </c>
      <c r="H1592" s="24">
        <v>352.7</v>
      </c>
      <c r="I1592" s="24">
        <v>352.6</v>
      </c>
      <c r="J1592" s="24">
        <v>352.65</v>
      </c>
      <c r="K1592" s="18">
        <v>5.6843418860808015E-14</v>
      </c>
      <c r="L1592" s="18">
        <v>-5.0000000000011369E-2</v>
      </c>
      <c r="T1592" t="str">
        <v>U1588A-49</v>
      </c>
      <c r="U1592" s="24">
        <v>0.78559738134206214</v>
      </c>
      <c r="V1592" s="24">
        <v>0.78740157480314965</v>
      </c>
      <c r="W1592" s="29">
        <v>348.2</v>
      </c>
      <c r="X1592" s="24">
        <v>4.4000000000000341</v>
      </c>
      <c r="Y1592" s="24">
        <v>4.4499999999999886</v>
      </c>
      <c r="Z1592" s="24">
        <v>351.65662847790509</v>
      </c>
      <c r="AA1592" s="24">
        <v>351.69590834697215</v>
      </c>
      <c r="AB1592" s="24">
        <v>351.66456692913385</v>
      </c>
      <c r="AC1592" s="24">
        <v>351.703937007874</v>
      </c>
      <c r="AF1592" s="24">
        <v>12.773999999999999</v>
      </c>
      <c r="AG1592" s="24">
        <v>364.43062847790509</v>
      </c>
      <c r="AH1592" s="24">
        <v>364.46990834697215</v>
      </c>
      <c r="AI1592" s="24">
        <v>364.43856692913386</v>
      </c>
      <c r="AJ1592" s="24">
        <v>364.477937007874</v>
      </c>
      <c r="AK1592" s="38">
        <v>-0.79384512287674625</v>
      </c>
      <c r="AL1592" s="38">
        <v>-0.80286609018571653</v>
      </c>
    </row>
    <row r="1593" spans="3:38" x14ac:dyDescent="0.15">
      <c r="C1593" t="str">
        <v>U1588A-49-3</v>
      </c>
      <c r="D1593" s="31">
        <v>351.2</v>
      </c>
      <c r="E1593" s="29">
        <v>140</v>
      </c>
      <c r="F1593" s="29">
        <v>150</v>
      </c>
      <c r="G1593" s="24">
        <v>352.59999999999997</v>
      </c>
      <c r="H1593" s="24">
        <v>352.7</v>
      </c>
      <c r="I1593" s="24">
        <v>352.6</v>
      </c>
      <c r="J1593" s="24">
        <v>352.65</v>
      </c>
      <c r="K1593" s="18">
        <v>5.6843418860808015E-14</v>
      </c>
      <c r="L1593" s="18">
        <v>-5.0000000000011369E-2</v>
      </c>
      <c r="T1593" t="str">
        <v>U1588A-49</v>
      </c>
      <c r="U1593" s="24">
        <v>0.78559738134206214</v>
      </c>
      <c r="V1593" s="24">
        <v>0.78740157480314965</v>
      </c>
      <c r="W1593" s="29">
        <v>348.2</v>
      </c>
      <c r="X1593" s="24">
        <v>4.4000000000000341</v>
      </c>
      <c r="Y1593" s="24">
        <v>4.4499999999999886</v>
      </c>
      <c r="Z1593" s="24">
        <v>351.65662847790509</v>
      </c>
      <c r="AA1593" s="24">
        <v>351.69590834697215</v>
      </c>
      <c r="AB1593" s="24">
        <v>351.66456692913385</v>
      </c>
      <c r="AC1593" s="24">
        <v>351.703937007874</v>
      </c>
      <c r="AF1593" s="24">
        <v>12.773999999999999</v>
      </c>
      <c r="AG1593" s="24">
        <v>364.43062847790509</v>
      </c>
      <c r="AH1593" s="24">
        <v>364.46990834697215</v>
      </c>
      <c r="AI1593" s="24">
        <v>364.43856692913386</v>
      </c>
      <c r="AJ1593" s="24">
        <v>364.477937007874</v>
      </c>
      <c r="AK1593" s="38">
        <v>-0.79384512287674625</v>
      </c>
      <c r="AL1593" s="38">
        <v>-0.80286609018571653</v>
      </c>
    </row>
    <row r="1594" spans="3:38" x14ac:dyDescent="0.15">
      <c r="C1594" t="str">
        <v>U1588A-49-4</v>
      </c>
      <c r="D1594" s="31">
        <v>352.7</v>
      </c>
      <c r="E1594" s="29">
        <v>0</v>
      </c>
      <c r="F1594" s="29">
        <v>5</v>
      </c>
      <c r="G1594" s="24">
        <v>352.7</v>
      </c>
      <c r="H1594" s="24">
        <v>352.75</v>
      </c>
      <c r="I1594" s="24">
        <v>352.7</v>
      </c>
      <c r="J1594" s="24">
        <v>352.75</v>
      </c>
      <c r="K1594" s="18">
        <v>0</v>
      </c>
      <c r="L1594" s="18">
        <v>0</v>
      </c>
      <c r="T1594" t="str">
        <v>U1588A-49</v>
      </c>
      <c r="U1594" s="24">
        <v>0.78559738134206214</v>
      </c>
      <c r="V1594" s="24">
        <v>0.78740157480314965</v>
      </c>
      <c r="W1594" s="29">
        <v>348.2</v>
      </c>
      <c r="X1594" s="24">
        <v>4.5</v>
      </c>
      <c r="Y1594" s="24">
        <v>4.5500000000000114</v>
      </c>
      <c r="Z1594" s="24">
        <v>351.73518821603926</v>
      </c>
      <c r="AA1594" s="24">
        <v>351.77446808510638</v>
      </c>
      <c r="AB1594" s="24">
        <v>351.74330708661415</v>
      </c>
      <c r="AC1594" s="24">
        <v>351.7826771653543</v>
      </c>
      <c r="AF1594" s="24">
        <v>12.773999999999999</v>
      </c>
      <c r="AG1594" s="24">
        <v>364.50918821603926</v>
      </c>
      <c r="AH1594" s="24">
        <v>364.54846808510638</v>
      </c>
      <c r="AI1594" s="24">
        <v>364.51730708661415</v>
      </c>
      <c r="AJ1594" s="24">
        <v>364.5566771653543</v>
      </c>
      <c r="AK1594" s="38">
        <v>-0.81188705748900247</v>
      </c>
      <c r="AL1594" s="38">
        <v>-0.82090802479228842</v>
      </c>
    </row>
    <row r="1595" spans="3:38" x14ac:dyDescent="0.15">
      <c r="C1595" t="str">
        <v>U1588A-49-4</v>
      </c>
      <c r="D1595" s="31">
        <v>352.7</v>
      </c>
      <c r="E1595" s="29">
        <v>75</v>
      </c>
      <c r="F1595" s="29">
        <v>75</v>
      </c>
      <c r="G1595" s="24">
        <v>353.45</v>
      </c>
      <c r="H1595" s="24">
        <v>353.45</v>
      </c>
      <c r="I1595" s="24">
        <v>353.45</v>
      </c>
      <c r="J1595" s="24">
        <v>353.45</v>
      </c>
      <c r="K1595" s="18">
        <v>0</v>
      </c>
      <c r="L1595" s="18">
        <v>0</v>
      </c>
      <c r="T1595" t="str">
        <v>U1588A-49</v>
      </c>
      <c r="U1595" s="24">
        <v>0.78559738134206214</v>
      </c>
      <c r="V1595" s="24">
        <v>0.78740157480314965</v>
      </c>
      <c r="W1595" s="29">
        <v>348.2</v>
      </c>
      <c r="X1595" s="24">
        <v>5.25</v>
      </c>
      <c r="Y1595" s="24">
        <v>5.25</v>
      </c>
      <c r="Z1595" s="24">
        <v>352.32438625204583</v>
      </c>
      <c r="AA1595" s="24">
        <v>352.32438625204583</v>
      </c>
      <c r="AB1595" s="24">
        <v>352.33385826771655</v>
      </c>
      <c r="AC1595" s="24">
        <v>352.33385826771655</v>
      </c>
      <c r="AF1595" s="24">
        <v>12.773999999999999</v>
      </c>
      <c r="AG1595" s="24">
        <v>365.09838625204583</v>
      </c>
      <c r="AH1595" s="24">
        <v>365.09838625204583</v>
      </c>
      <c r="AI1595" s="24">
        <v>365.10785826771655</v>
      </c>
      <c r="AJ1595" s="24">
        <v>365.10785826771655</v>
      </c>
      <c r="AK1595" s="38">
        <v>-0.94720156707239767</v>
      </c>
      <c r="AL1595" s="38">
        <v>-0.94720156707239767</v>
      </c>
    </row>
    <row r="1596" spans="3:38" x14ac:dyDescent="0.15">
      <c r="C1596" t="str">
        <v>U1588A-49-CC</v>
      </c>
      <c r="D1596" s="31">
        <v>353.93</v>
      </c>
      <c r="E1596" s="29">
        <v>31</v>
      </c>
      <c r="F1596" s="29">
        <v>38</v>
      </c>
      <c r="G1596" s="24">
        <v>354.24</v>
      </c>
      <c r="H1596" s="24">
        <v>354.31</v>
      </c>
      <c r="I1596" s="24">
        <v>354.24</v>
      </c>
      <c r="J1596" s="24">
        <v>354.31</v>
      </c>
      <c r="K1596" s="18">
        <v>0</v>
      </c>
      <c r="L1596" s="18">
        <v>0</v>
      </c>
      <c r="T1596" t="str">
        <v>U1588A-49</v>
      </c>
      <c r="U1596" s="24">
        <v>0.78559738134206214</v>
      </c>
      <c r="V1596" s="24">
        <v>0.78740157480314965</v>
      </c>
      <c r="W1596" s="29">
        <v>348.2</v>
      </c>
      <c r="X1596" s="24">
        <v>6.0400000000000205</v>
      </c>
      <c r="Y1596" s="24">
        <v>6.1100000000000136</v>
      </c>
      <c r="Z1596" s="24">
        <v>352.94500818330607</v>
      </c>
      <c r="AA1596" s="24">
        <v>353</v>
      </c>
      <c r="AB1596" s="24">
        <v>352.95590551181101</v>
      </c>
      <c r="AC1596" s="24">
        <v>353.01102362204722</v>
      </c>
      <c r="AF1596" s="24">
        <v>12.773999999999999</v>
      </c>
      <c r="AG1596" s="24">
        <v>365.71900818330607</v>
      </c>
      <c r="AH1596" s="24">
        <v>365.774</v>
      </c>
      <c r="AI1596" s="24">
        <v>365.72990551181101</v>
      </c>
      <c r="AJ1596" s="24">
        <v>365.78502362204722</v>
      </c>
      <c r="AK1596" s="38">
        <v>-1.0897328504938741</v>
      </c>
      <c r="AL1596" s="38">
        <v>-1.1023622047218851</v>
      </c>
    </row>
    <row r="1597" spans="3:38" x14ac:dyDescent="0.15">
      <c r="C1597" t="str">
        <v>U1588A-49-CC</v>
      </c>
      <c r="D1597" s="31">
        <v>353.93</v>
      </c>
      <c r="E1597" s="29">
        <v>31</v>
      </c>
      <c r="F1597" s="29">
        <v>38</v>
      </c>
      <c r="G1597" s="24">
        <v>354.24</v>
      </c>
      <c r="H1597" s="24">
        <v>354.31</v>
      </c>
      <c r="I1597" s="24">
        <v>354.24</v>
      </c>
      <c r="J1597" s="24">
        <v>354.31</v>
      </c>
      <c r="K1597" s="18">
        <v>0</v>
      </c>
      <c r="L1597" s="18">
        <v>0</v>
      </c>
      <c r="T1597" t="str">
        <v>U1588A-49</v>
      </c>
      <c r="U1597" s="24">
        <v>0.78559738134206214</v>
      </c>
      <c r="V1597" s="24">
        <v>0.78740157480314965</v>
      </c>
      <c r="W1597" s="29">
        <v>348.2</v>
      </c>
      <c r="X1597" s="24">
        <v>6.0400000000000205</v>
      </c>
      <c r="Y1597" s="24">
        <v>6.1100000000000136</v>
      </c>
      <c r="Z1597" s="24">
        <v>352.94500818330607</v>
      </c>
      <c r="AA1597" s="24">
        <v>353</v>
      </c>
      <c r="AB1597" s="24">
        <v>352.95590551181101</v>
      </c>
      <c r="AC1597" s="24">
        <v>353.01102362204722</v>
      </c>
      <c r="AF1597" s="24">
        <v>12.773999999999999</v>
      </c>
      <c r="AG1597" s="24">
        <v>365.71900818330607</v>
      </c>
      <c r="AH1597" s="24">
        <v>365.774</v>
      </c>
      <c r="AI1597" s="24">
        <v>365.72990551181101</v>
      </c>
      <c r="AJ1597" s="24">
        <v>365.78502362204722</v>
      </c>
      <c r="AK1597" s="38">
        <v>-1.0897328504938741</v>
      </c>
      <c r="AL1597" s="38">
        <v>-1.1023622047218851</v>
      </c>
    </row>
    <row r="1598" spans="3:38" x14ac:dyDescent="0.15">
      <c r="C1598" t="str">
        <v>U1588A-49-CC</v>
      </c>
      <c r="D1598" s="31">
        <v>353.93</v>
      </c>
      <c r="E1598" s="29">
        <v>31</v>
      </c>
      <c r="F1598" s="29">
        <v>38</v>
      </c>
      <c r="G1598" s="24">
        <v>354.24</v>
      </c>
      <c r="H1598" s="24">
        <v>354.31</v>
      </c>
      <c r="I1598" s="24">
        <v>354.24</v>
      </c>
      <c r="J1598" s="24">
        <v>354.31</v>
      </c>
      <c r="K1598" s="18">
        <v>0</v>
      </c>
      <c r="L1598" s="18">
        <v>0</v>
      </c>
      <c r="T1598" t="str">
        <v>U1588A-49</v>
      </c>
      <c r="U1598" s="24">
        <v>0.78559738134206214</v>
      </c>
      <c r="V1598" s="24">
        <v>0.78740157480314965</v>
      </c>
      <c r="W1598" s="29">
        <v>348.2</v>
      </c>
      <c r="X1598" s="24">
        <v>6.0400000000000205</v>
      </c>
      <c r="Y1598" s="24">
        <v>6.1100000000000136</v>
      </c>
      <c r="Z1598" s="24">
        <v>352.94500818330607</v>
      </c>
      <c r="AA1598" s="24">
        <v>353</v>
      </c>
      <c r="AB1598" s="24">
        <v>352.95590551181101</v>
      </c>
      <c r="AC1598" s="24">
        <v>353.01102362204722</v>
      </c>
      <c r="AF1598" s="24">
        <v>12.773999999999999</v>
      </c>
      <c r="AG1598" s="24">
        <v>365.71900818330607</v>
      </c>
      <c r="AH1598" s="24">
        <v>365.774</v>
      </c>
      <c r="AI1598" s="24">
        <v>365.72990551181101</v>
      </c>
      <c r="AJ1598" s="24">
        <v>365.78502362204722</v>
      </c>
      <c r="AK1598" s="38">
        <v>-1.0897328504938741</v>
      </c>
      <c r="AL1598" s="38">
        <v>-1.1023622047218851</v>
      </c>
    </row>
    <row r="1599" spans="3:38" x14ac:dyDescent="0.15">
      <c r="C1599" t="str">
        <v>U1588A-49-CC</v>
      </c>
      <c r="D1599" s="31">
        <v>353.93</v>
      </c>
      <c r="E1599" s="29">
        <v>31</v>
      </c>
      <c r="F1599" s="29">
        <v>38</v>
      </c>
      <c r="G1599" s="24">
        <v>354.24</v>
      </c>
      <c r="H1599" s="24">
        <v>354.31</v>
      </c>
      <c r="I1599" s="24">
        <v>354.24</v>
      </c>
      <c r="J1599" s="24">
        <v>354.31</v>
      </c>
      <c r="K1599" s="18">
        <v>0</v>
      </c>
      <c r="L1599" s="18">
        <v>0</v>
      </c>
      <c r="T1599" t="str">
        <v>U1588A-49</v>
      </c>
      <c r="U1599" s="24">
        <v>0.78559738134206214</v>
      </c>
      <c r="V1599" s="24">
        <v>0.78740157480314965</v>
      </c>
      <c r="W1599" s="29">
        <v>348.2</v>
      </c>
      <c r="X1599" s="24">
        <v>6.0400000000000205</v>
      </c>
      <c r="Y1599" s="24">
        <v>6.1100000000000136</v>
      </c>
      <c r="Z1599" s="24">
        <v>352.94500818330607</v>
      </c>
      <c r="AA1599" s="24">
        <v>353</v>
      </c>
      <c r="AB1599" s="24">
        <v>352.95590551181101</v>
      </c>
      <c r="AC1599" s="24">
        <v>353.01102362204722</v>
      </c>
      <c r="AF1599" s="24">
        <v>12.773999999999999</v>
      </c>
      <c r="AG1599" s="24">
        <v>365.71900818330607</v>
      </c>
      <c r="AH1599" s="24">
        <v>365.774</v>
      </c>
      <c r="AI1599" s="24">
        <v>365.72990551181101</v>
      </c>
      <c r="AJ1599" s="24">
        <v>365.78502362204722</v>
      </c>
      <c r="AK1599" s="38">
        <v>-1.0897328504938741</v>
      </c>
      <c r="AL1599" s="38">
        <v>-1.1023622047218851</v>
      </c>
    </row>
    <row r="1600" spans="3:38" x14ac:dyDescent="0.15">
      <c r="C1600" t="str">
        <v>U1588A-49-CC</v>
      </c>
      <c r="D1600" s="31">
        <v>353.93</v>
      </c>
      <c r="E1600" s="29">
        <v>31</v>
      </c>
      <c r="F1600" s="29">
        <v>38</v>
      </c>
      <c r="G1600" s="24">
        <v>354.24</v>
      </c>
      <c r="H1600" s="24">
        <v>354.31</v>
      </c>
      <c r="I1600" s="24">
        <v>354.24</v>
      </c>
      <c r="J1600" s="24">
        <v>354.31</v>
      </c>
      <c r="K1600" s="18">
        <v>0</v>
      </c>
      <c r="L1600" s="18">
        <v>0</v>
      </c>
      <c r="T1600" t="str">
        <v>U1588A-49</v>
      </c>
      <c r="U1600" s="24">
        <v>0.78559738134206214</v>
      </c>
      <c r="V1600" s="24">
        <v>0.78740157480314965</v>
      </c>
      <c r="W1600" s="29">
        <v>348.2</v>
      </c>
      <c r="X1600" s="24">
        <v>6.0400000000000205</v>
      </c>
      <c r="Y1600" s="24">
        <v>6.1100000000000136</v>
      </c>
      <c r="Z1600" s="24">
        <v>352.94500818330607</v>
      </c>
      <c r="AA1600" s="24">
        <v>353</v>
      </c>
      <c r="AB1600" s="24">
        <v>352.95590551181101</v>
      </c>
      <c r="AC1600" s="24">
        <v>353.01102362204722</v>
      </c>
      <c r="AF1600" s="24">
        <v>12.773999999999999</v>
      </c>
      <c r="AG1600" s="24">
        <v>365.71900818330607</v>
      </c>
      <c r="AH1600" s="24">
        <v>365.774</v>
      </c>
      <c r="AI1600" s="24">
        <v>365.72990551181101</v>
      </c>
      <c r="AJ1600" s="24">
        <v>365.78502362204722</v>
      </c>
      <c r="AK1600" s="38">
        <v>-1.0897328504938741</v>
      </c>
      <c r="AL1600" s="38">
        <v>-1.1023622047218851</v>
      </c>
    </row>
    <row r="1601" spans="3:38" x14ac:dyDescent="0.15">
      <c r="C1601" t="str">
        <v>U1588A-49-CC</v>
      </c>
      <c r="D1601" s="31">
        <v>353.93</v>
      </c>
      <c r="E1601" s="29">
        <v>31</v>
      </c>
      <c r="F1601" s="29">
        <v>38</v>
      </c>
      <c r="G1601" s="24">
        <v>354.24</v>
      </c>
      <c r="H1601" s="24">
        <v>354.31</v>
      </c>
      <c r="I1601" s="24">
        <v>354.24</v>
      </c>
      <c r="J1601" s="24">
        <v>354.31</v>
      </c>
      <c r="K1601" s="18">
        <v>0</v>
      </c>
      <c r="L1601" s="18">
        <v>0</v>
      </c>
      <c r="T1601" t="str">
        <v>U1588A-49</v>
      </c>
      <c r="U1601" s="24">
        <v>0.78559738134206214</v>
      </c>
      <c r="V1601" s="24">
        <v>0.78740157480314965</v>
      </c>
      <c r="W1601" s="29">
        <v>348.2</v>
      </c>
      <c r="X1601" s="24">
        <v>6.0400000000000205</v>
      </c>
      <c r="Y1601" s="24">
        <v>6.1100000000000136</v>
      </c>
      <c r="Z1601" s="24">
        <v>352.94500818330607</v>
      </c>
      <c r="AA1601" s="24">
        <v>353</v>
      </c>
      <c r="AB1601" s="24">
        <v>352.95590551181101</v>
      </c>
      <c r="AC1601" s="24">
        <v>353.01102362204722</v>
      </c>
      <c r="AF1601" s="24">
        <v>12.773999999999999</v>
      </c>
      <c r="AG1601" s="24">
        <v>365.71900818330607</v>
      </c>
      <c r="AH1601" s="24">
        <v>365.774</v>
      </c>
      <c r="AI1601" s="24">
        <v>365.72990551181101</v>
      </c>
      <c r="AJ1601" s="24">
        <v>365.78502362204722</v>
      </c>
      <c r="AK1601" s="38">
        <v>-1.0897328504938741</v>
      </c>
      <c r="AL1601" s="38">
        <v>-1.1023622047218851</v>
      </c>
    </row>
    <row r="1602" spans="3:38" x14ac:dyDescent="0.15">
      <c r="C1602" t="str">
        <v>U1588A-49-CC</v>
      </c>
      <c r="D1602" s="31">
        <v>353.93</v>
      </c>
      <c r="E1602" s="29">
        <v>31</v>
      </c>
      <c r="F1602" s="29">
        <v>38</v>
      </c>
      <c r="G1602" s="24">
        <v>354.24</v>
      </c>
      <c r="H1602" s="24">
        <v>354.31</v>
      </c>
      <c r="I1602" s="24">
        <v>354.24</v>
      </c>
      <c r="J1602" s="24">
        <v>354.31</v>
      </c>
      <c r="K1602" s="18">
        <v>0</v>
      </c>
      <c r="L1602" s="18">
        <v>0</v>
      </c>
      <c r="T1602" t="str">
        <v>U1588A-49</v>
      </c>
      <c r="U1602" s="24">
        <v>0.78559738134206214</v>
      </c>
      <c r="V1602" s="24">
        <v>0.78740157480314965</v>
      </c>
      <c r="W1602" s="29">
        <v>348.2</v>
      </c>
      <c r="X1602" s="24">
        <v>6.0400000000000205</v>
      </c>
      <c r="Y1602" s="24">
        <v>6.1100000000000136</v>
      </c>
      <c r="Z1602" s="24">
        <v>352.94500818330607</v>
      </c>
      <c r="AA1602" s="24">
        <v>353</v>
      </c>
      <c r="AB1602" s="24">
        <v>352.95590551181101</v>
      </c>
      <c r="AC1602" s="24">
        <v>353.01102362204722</v>
      </c>
      <c r="AF1602" s="24">
        <v>12.773999999999999</v>
      </c>
      <c r="AG1602" s="24">
        <v>365.71900818330607</v>
      </c>
      <c r="AH1602" s="24">
        <v>365.774</v>
      </c>
      <c r="AI1602" s="24">
        <v>365.72990551181101</v>
      </c>
      <c r="AJ1602" s="24">
        <v>365.78502362204722</v>
      </c>
      <c r="AK1602" s="38">
        <v>-1.0897328504938741</v>
      </c>
      <c r="AL1602" s="38">
        <v>-1.1023622047218851</v>
      </c>
    </row>
    <row r="1603" spans="3:38" x14ac:dyDescent="0.15">
      <c r="C1603" t="str">
        <v>U1588A-49-CC</v>
      </c>
      <c r="D1603" s="31">
        <v>353.93</v>
      </c>
      <c r="E1603" s="29">
        <v>31</v>
      </c>
      <c r="F1603" s="29">
        <v>38</v>
      </c>
      <c r="G1603" s="24">
        <v>354.24</v>
      </c>
      <c r="H1603" s="24">
        <v>354.31</v>
      </c>
      <c r="I1603" s="24">
        <v>354.24</v>
      </c>
      <c r="J1603" s="24">
        <v>354.31</v>
      </c>
      <c r="K1603" s="18">
        <v>0</v>
      </c>
      <c r="L1603" s="18">
        <v>0</v>
      </c>
      <c r="T1603" t="str">
        <v>U1588A-49</v>
      </c>
      <c r="U1603" s="24">
        <v>0.78559738134206214</v>
      </c>
      <c r="V1603" s="24">
        <v>0.78740157480314965</v>
      </c>
      <c r="W1603" s="29">
        <v>348.2</v>
      </c>
      <c r="X1603" s="24">
        <v>6.0400000000000205</v>
      </c>
      <c r="Y1603" s="24">
        <v>6.1100000000000136</v>
      </c>
      <c r="Z1603" s="24">
        <v>352.94500818330607</v>
      </c>
      <c r="AA1603" s="24">
        <v>353</v>
      </c>
      <c r="AB1603" s="24">
        <v>352.95590551181101</v>
      </c>
      <c r="AC1603" s="24">
        <v>353.01102362204722</v>
      </c>
      <c r="AF1603" s="24">
        <v>12.773999999999999</v>
      </c>
      <c r="AG1603" s="24">
        <v>365.71900818330607</v>
      </c>
      <c r="AH1603" s="24">
        <v>365.774</v>
      </c>
      <c r="AI1603" s="24">
        <v>365.72990551181101</v>
      </c>
      <c r="AJ1603" s="24">
        <v>365.78502362204722</v>
      </c>
      <c r="AK1603" s="38">
        <v>-1.0897328504938741</v>
      </c>
      <c r="AL1603" s="38">
        <v>-1.1023622047218851</v>
      </c>
    </row>
    <row r="1604" spans="3:38" x14ac:dyDescent="0.15">
      <c r="C1604" t="str">
        <v>U1588A-49-CC</v>
      </c>
      <c r="D1604" s="31">
        <v>353.93</v>
      </c>
      <c r="E1604" s="29">
        <v>31</v>
      </c>
      <c r="F1604" s="29">
        <v>38</v>
      </c>
      <c r="G1604" s="24">
        <v>354.24</v>
      </c>
      <c r="H1604" s="24">
        <v>354.31</v>
      </c>
      <c r="I1604" s="24">
        <v>354.24</v>
      </c>
      <c r="J1604" s="24">
        <v>354.31</v>
      </c>
      <c r="K1604" s="18">
        <v>0</v>
      </c>
      <c r="L1604" s="18">
        <v>0</v>
      </c>
      <c r="T1604" t="str">
        <v>U1588A-49</v>
      </c>
      <c r="U1604" s="24">
        <v>0.78559738134206214</v>
      </c>
      <c r="V1604" s="24">
        <v>0.78740157480314965</v>
      </c>
      <c r="W1604" s="29">
        <v>348.2</v>
      </c>
      <c r="X1604" s="24">
        <v>6.0400000000000205</v>
      </c>
      <c r="Y1604" s="24">
        <v>6.1100000000000136</v>
      </c>
      <c r="Z1604" s="24">
        <v>352.94500818330607</v>
      </c>
      <c r="AA1604" s="24">
        <v>353</v>
      </c>
      <c r="AB1604" s="24">
        <v>352.95590551181101</v>
      </c>
      <c r="AC1604" s="24">
        <v>353.01102362204722</v>
      </c>
      <c r="AF1604" s="24">
        <v>12.773999999999999</v>
      </c>
      <c r="AG1604" s="24">
        <v>365.71900818330607</v>
      </c>
      <c r="AH1604" s="24">
        <v>365.774</v>
      </c>
      <c r="AI1604" s="24">
        <v>365.72990551181101</v>
      </c>
      <c r="AJ1604" s="24">
        <v>365.78502362204722</v>
      </c>
      <c r="AK1604" s="38">
        <v>-1.0897328504938741</v>
      </c>
      <c r="AL1604" s="38">
        <v>-1.1023622047218851</v>
      </c>
    </row>
    <row r="1605" spans="3:38" x14ac:dyDescent="0.15">
      <c r="C1605" t="str">
        <v>U1588A-49-CC</v>
      </c>
      <c r="D1605" s="31">
        <v>353.93</v>
      </c>
      <c r="E1605" s="29">
        <v>31</v>
      </c>
      <c r="F1605" s="29">
        <v>38</v>
      </c>
      <c r="G1605" s="24">
        <v>354.24</v>
      </c>
      <c r="H1605" s="24">
        <v>354.31</v>
      </c>
      <c r="I1605" s="24">
        <v>354.24</v>
      </c>
      <c r="J1605" s="24">
        <v>354.31</v>
      </c>
      <c r="K1605" s="18">
        <v>0</v>
      </c>
      <c r="L1605" s="18">
        <v>0</v>
      </c>
      <c r="T1605" t="str">
        <v>U1588A-49</v>
      </c>
      <c r="U1605" s="24">
        <v>0.78559738134206214</v>
      </c>
      <c r="V1605" s="24">
        <v>0.78740157480314965</v>
      </c>
      <c r="W1605" s="29">
        <v>348.2</v>
      </c>
      <c r="X1605" s="24">
        <v>6.0400000000000205</v>
      </c>
      <c r="Y1605" s="24">
        <v>6.1100000000000136</v>
      </c>
      <c r="Z1605" s="24">
        <v>352.94500818330607</v>
      </c>
      <c r="AA1605" s="24">
        <v>353</v>
      </c>
      <c r="AB1605" s="24">
        <v>352.95590551181101</v>
      </c>
      <c r="AC1605" s="24">
        <v>353.01102362204722</v>
      </c>
      <c r="AF1605" s="24">
        <v>12.773999999999999</v>
      </c>
      <c r="AG1605" s="24">
        <v>365.71900818330607</v>
      </c>
      <c r="AH1605" s="24">
        <v>365.774</v>
      </c>
      <c r="AI1605" s="24">
        <v>365.72990551181101</v>
      </c>
      <c r="AJ1605" s="24">
        <v>365.78502362204722</v>
      </c>
      <c r="AK1605" s="38">
        <v>-1.0897328504938741</v>
      </c>
      <c r="AL1605" s="38">
        <v>-1.1023622047218851</v>
      </c>
    </row>
    <row r="1606" spans="3:38" x14ac:dyDescent="0.15">
      <c r="C1606" t="str">
        <v>U1588B-1-1</v>
      </c>
      <c r="D1606" s="31">
        <v>0</v>
      </c>
      <c r="E1606" s="29">
        <v>0</v>
      </c>
      <c r="F1606" s="29">
        <v>0</v>
      </c>
      <c r="G1606" s="24">
        <v>0</v>
      </c>
      <c r="H1606" s="24">
        <v>0</v>
      </c>
      <c r="I1606" s="24">
        <v>0</v>
      </c>
      <c r="J1606" s="24">
        <v>0</v>
      </c>
      <c r="K1606" s="18">
        <v>0</v>
      </c>
      <c r="L1606" s="18">
        <v>0</v>
      </c>
      <c r="T1606" t="str">
        <v>U1588B-1</v>
      </c>
      <c r="U1606" s="24">
        <v>0.99145299145299148</v>
      </c>
      <c r="V1606" s="24">
        <v>0.99009900990099009</v>
      </c>
      <c r="W1606" s="29">
        <v>0</v>
      </c>
      <c r="X1606" s="24">
        <v>0</v>
      </c>
      <c r="Y1606" s="24">
        <v>0</v>
      </c>
      <c r="Z1606" s="24">
        <v>0</v>
      </c>
      <c r="AA1606" s="24">
        <v>0</v>
      </c>
      <c r="AB1606" s="24">
        <v>0</v>
      </c>
      <c r="AC1606" s="24">
        <v>0</v>
      </c>
      <c r="AF1606" s="24">
        <v>0.10299999999999999</v>
      </c>
      <c r="AG1606" s="24">
        <v>0.10299999999999999</v>
      </c>
      <c r="AH1606" s="24">
        <v>0.10299999999999999</v>
      </c>
      <c r="AI1606" s="24">
        <v>0.10299999999999999</v>
      </c>
      <c r="AJ1606" s="24">
        <v>0.10299999999999999</v>
      </c>
      <c r="AK1606" s="38">
        <v>0</v>
      </c>
      <c r="AL1606" s="38">
        <v>0</v>
      </c>
    </row>
    <row r="1607" spans="3:38" x14ac:dyDescent="0.15">
      <c r="C1607" t="str">
        <v>U1588B-1-1</v>
      </c>
      <c r="D1607" s="31">
        <v>0</v>
      </c>
      <c r="E1607" s="29">
        <v>0</v>
      </c>
      <c r="F1607" s="29">
        <v>0</v>
      </c>
      <c r="G1607" s="24">
        <v>0</v>
      </c>
      <c r="H1607" s="24">
        <v>0</v>
      </c>
      <c r="I1607" s="24">
        <v>0</v>
      </c>
      <c r="J1607" s="24">
        <v>0</v>
      </c>
      <c r="K1607" s="18">
        <v>0</v>
      </c>
      <c r="L1607" s="18">
        <v>0</v>
      </c>
      <c r="T1607" t="str">
        <v>U1588B-1</v>
      </c>
      <c r="U1607" s="24">
        <v>0.99145299145299148</v>
      </c>
      <c r="V1607" s="24">
        <v>0.99009900990099009</v>
      </c>
      <c r="W1607" s="29">
        <v>0</v>
      </c>
      <c r="X1607" s="24">
        <v>0</v>
      </c>
      <c r="Y1607" s="24">
        <v>0</v>
      </c>
      <c r="Z1607" s="24">
        <v>0</v>
      </c>
      <c r="AA1607" s="24">
        <v>0</v>
      </c>
      <c r="AB1607" s="24">
        <v>0</v>
      </c>
      <c r="AC1607" s="24">
        <v>0</v>
      </c>
      <c r="AF1607" s="24">
        <v>0.10299999999999999</v>
      </c>
      <c r="AG1607" s="24">
        <v>0.10299999999999999</v>
      </c>
      <c r="AH1607" s="24">
        <v>0.10299999999999999</v>
      </c>
      <c r="AI1607" s="24">
        <v>0.10299999999999999</v>
      </c>
      <c r="AJ1607" s="24">
        <v>0.10299999999999999</v>
      </c>
      <c r="AK1607" s="38">
        <v>0</v>
      </c>
      <c r="AL1607" s="38">
        <v>0</v>
      </c>
    </row>
    <row r="1608" spans="3:38" x14ac:dyDescent="0.15">
      <c r="C1608" t="str">
        <v>U1588B-1-4</v>
      </c>
      <c r="D1608" s="31">
        <v>4.5</v>
      </c>
      <c r="E1608" s="29">
        <v>80</v>
      </c>
      <c r="F1608" s="29">
        <v>80</v>
      </c>
      <c r="G1608" s="24">
        <v>5.3</v>
      </c>
      <c r="H1608" s="24">
        <v>5.3</v>
      </c>
      <c r="I1608" s="24">
        <v>5.3</v>
      </c>
      <c r="J1608" s="24">
        <v>5.3</v>
      </c>
      <c r="K1608" s="18">
        <v>0</v>
      </c>
      <c r="L1608" s="18">
        <v>0</v>
      </c>
      <c r="T1608" t="str">
        <v>U1588B-1</v>
      </c>
      <c r="U1608" s="24">
        <v>0.99145299145299148</v>
      </c>
      <c r="V1608" s="24">
        <v>0.99009900990099009</v>
      </c>
      <c r="W1608" s="29">
        <v>0</v>
      </c>
      <c r="X1608" s="24">
        <v>5.3</v>
      </c>
      <c r="Y1608" s="24">
        <v>5.3</v>
      </c>
      <c r="Z1608" s="24">
        <v>5.2547008547008547</v>
      </c>
      <c r="AA1608" s="24">
        <v>5.2547008547008547</v>
      </c>
      <c r="AB1608" s="24">
        <v>5.2475247524752477</v>
      </c>
      <c r="AC1608" s="24">
        <v>5.2475247524752477</v>
      </c>
      <c r="AF1608" s="24">
        <v>0.10299999999999999</v>
      </c>
      <c r="AG1608" s="24">
        <v>5.3577008547008544</v>
      </c>
      <c r="AH1608" s="24">
        <v>5.3577008547008544</v>
      </c>
      <c r="AI1608" s="24">
        <v>5.3505247524752475</v>
      </c>
      <c r="AJ1608" s="24">
        <v>5.3505247524752475</v>
      </c>
      <c r="AK1608" s="38">
        <v>0.71761022256069396</v>
      </c>
      <c r="AL1608" s="38">
        <v>0.71761022256069396</v>
      </c>
    </row>
    <row r="1609" spans="3:38" x14ac:dyDescent="0.15">
      <c r="C1609" t="str">
        <v>U1588B-2-4</v>
      </c>
      <c r="D1609" s="31">
        <v>10.3</v>
      </c>
      <c r="E1609" s="29">
        <v>70</v>
      </c>
      <c r="F1609" s="29">
        <v>70</v>
      </c>
      <c r="G1609" s="24">
        <v>11</v>
      </c>
      <c r="H1609" s="24">
        <v>11</v>
      </c>
      <c r="I1609" s="24">
        <v>11</v>
      </c>
      <c r="J1609" s="24">
        <v>11</v>
      </c>
      <c r="K1609" s="18">
        <v>0</v>
      </c>
      <c r="L1609" s="18">
        <v>0</v>
      </c>
      <c r="T1609" t="str">
        <v>U1588B-2</v>
      </c>
      <c r="U1609" s="24">
        <v>0.96446700507614214</v>
      </c>
      <c r="V1609" s="24">
        <v>0.96153846153846156</v>
      </c>
      <c r="W1609" s="29">
        <v>5.8</v>
      </c>
      <c r="X1609" s="24">
        <v>5.2</v>
      </c>
      <c r="Y1609" s="24">
        <v>5.2</v>
      </c>
      <c r="Z1609" s="24">
        <v>10.81522842639594</v>
      </c>
      <c r="AA1609" s="24">
        <v>10.81522842639594</v>
      </c>
      <c r="AB1609" s="24">
        <v>10.8</v>
      </c>
      <c r="AC1609" s="24">
        <v>10.8</v>
      </c>
      <c r="AF1609" s="24">
        <v>0.48799999999999999</v>
      </c>
      <c r="AG1609" s="24">
        <v>11.30322842639594</v>
      </c>
      <c r="AH1609" s="24">
        <v>11.30322842639594</v>
      </c>
      <c r="AI1609" s="24">
        <v>11.288</v>
      </c>
      <c r="AJ1609" s="24">
        <v>11.288</v>
      </c>
      <c r="AK1609" s="38">
        <v>1.5228426395939465</v>
      </c>
      <c r="AL1609" s="38">
        <v>1.5228426395939465</v>
      </c>
    </row>
    <row r="1610" spans="3:38" x14ac:dyDescent="0.15">
      <c r="C1610" t="str">
        <v>U1588B-4-5</v>
      </c>
      <c r="D1610" s="31">
        <v>30.64</v>
      </c>
      <c r="E1610" s="29">
        <v>130</v>
      </c>
      <c r="F1610" s="29">
        <v>130</v>
      </c>
      <c r="G1610" s="24">
        <v>31.94</v>
      </c>
      <c r="H1610" s="24">
        <v>31.94</v>
      </c>
      <c r="I1610" s="24">
        <v>31.94</v>
      </c>
      <c r="J1610" s="24">
        <v>31.94</v>
      </c>
      <c r="K1610" s="18">
        <v>0</v>
      </c>
      <c r="L1610" s="18">
        <v>0</v>
      </c>
      <c r="T1610" t="str">
        <v>U1588B-4</v>
      </c>
      <c r="U1610" s="24">
        <v>0.95766129032258063</v>
      </c>
      <c r="V1610" s="24">
        <v>0.96153846153846156</v>
      </c>
      <c r="W1610" s="29">
        <v>24.8</v>
      </c>
      <c r="X1610" s="24">
        <v>7.1400000000000006</v>
      </c>
      <c r="Y1610" s="24">
        <v>7.1400000000000006</v>
      </c>
      <c r="Z1610" s="24">
        <v>31.637701612903228</v>
      </c>
      <c r="AA1610" s="24">
        <v>31.637701612903228</v>
      </c>
      <c r="AB1610" s="24">
        <v>31.665384615384617</v>
      </c>
      <c r="AC1610" s="24">
        <v>31.665384615384617</v>
      </c>
      <c r="AF1610" s="24">
        <v>4.1000000000000002E-2</v>
      </c>
      <c r="AG1610" s="24">
        <v>31.678701612903229</v>
      </c>
      <c r="AH1610" s="24">
        <v>31.678701612903229</v>
      </c>
      <c r="AI1610" s="24">
        <v>31.706384615384618</v>
      </c>
      <c r="AJ1610" s="24">
        <v>31.706384615384618</v>
      </c>
      <c r="AK1610" s="38">
        <v>-2.7683002481388996</v>
      </c>
      <c r="AL1610" s="38">
        <v>-2.7683002481388996</v>
      </c>
    </row>
    <row r="1611" spans="3:38" x14ac:dyDescent="0.15">
      <c r="C1611" t="str">
        <v>U1588B-6-7</v>
      </c>
      <c r="D1611" s="31">
        <v>52.71</v>
      </c>
      <c r="E1611" s="29">
        <v>70</v>
      </c>
      <c r="F1611" s="29">
        <v>70</v>
      </c>
      <c r="G1611" s="24">
        <v>53.410000000000004</v>
      </c>
      <c r="H1611" s="24">
        <v>53.410000000000004</v>
      </c>
      <c r="I1611" s="24">
        <v>53.41</v>
      </c>
      <c r="J1611" s="24">
        <v>53.41</v>
      </c>
      <c r="K1611" s="18">
        <v>-7.1054273576010019E-15</v>
      </c>
      <c r="L1611" s="18">
        <v>-7.1054273576010019E-15</v>
      </c>
      <c r="T1611" t="str">
        <v>U1588B-6</v>
      </c>
      <c r="U1611" s="24">
        <v>0.94059405940594065</v>
      </c>
      <c r="V1611" s="24">
        <v>0.96153846153846156</v>
      </c>
      <c r="W1611" s="29">
        <v>43.8</v>
      </c>
      <c r="X1611" s="24">
        <v>9.61</v>
      </c>
      <c r="Y1611" s="24">
        <v>9.61</v>
      </c>
      <c r="Z1611" s="24">
        <v>52.839108910891085</v>
      </c>
      <c r="AA1611" s="24">
        <v>52.839108910891085</v>
      </c>
      <c r="AB1611" s="24">
        <v>53.04038461538461</v>
      </c>
      <c r="AC1611" s="24">
        <v>53.04038461538461</v>
      </c>
      <c r="AF1611" s="24">
        <v>2.8000000000000001E-2</v>
      </c>
      <c r="AG1611" s="24">
        <v>52.867108910891083</v>
      </c>
      <c r="AH1611" s="24">
        <v>52.867108910891083</v>
      </c>
      <c r="AI1611" s="24">
        <v>53.068384615384609</v>
      </c>
      <c r="AJ1611" s="24">
        <v>53.068384615384609</v>
      </c>
      <c r="AK1611" s="38">
        <v>-20.127570449352561</v>
      </c>
      <c r="AL1611" s="38">
        <v>-20.127570449352561</v>
      </c>
    </row>
    <row r="1612" spans="3:38" x14ac:dyDescent="0.15">
      <c r="C1612" t="str">
        <v>U1588B-8-2</v>
      </c>
      <c r="D1612" s="31">
        <v>64.3</v>
      </c>
      <c r="E1612" s="29">
        <v>27</v>
      </c>
      <c r="F1612" s="29">
        <v>27</v>
      </c>
      <c r="G1612" s="24">
        <v>64.569999999999993</v>
      </c>
      <c r="H1612" s="24">
        <v>64.569999999999993</v>
      </c>
      <c r="I1612" s="24">
        <v>64.569999999999993</v>
      </c>
      <c r="J1612" s="24">
        <v>64.569999999999993</v>
      </c>
      <c r="K1612" s="18">
        <v>0</v>
      </c>
      <c r="L1612" s="18">
        <v>0</v>
      </c>
      <c r="T1612" t="str">
        <v>U1588B-8</v>
      </c>
      <c r="U1612" s="24">
        <v>0.8945386064030133</v>
      </c>
      <c r="V1612" s="24">
        <v>0.8928571428571429</v>
      </c>
      <c r="W1612" s="29">
        <v>62.8</v>
      </c>
      <c r="X1612" s="24">
        <v>1.769999999999996</v>
      </c>
      <c r="Y1612" s="24">
        <v>1.769999999999996</v>
      </c>
      <c r="Z1612" s="24">
        <v>64.383333333333326</v>
      </c>
      <c r="AA1612" s="24">
        <v>64.383333333333326</v>
      </c>
      <c r="AB1612" s="24">
        <v>64.380357142857136</v>
      </c>
      <c r="AC1612" s="24">
        <v>64.380357142857136</v>
      </c>
      <c r="AF1612" s="24">
        <v>1.3280000000000001</v>
      </c>
      <c r="AG1612" s="24">
        <v>65.711333333333329</v>
      </c>
      <c r="AH1612" s="24">
        <v>65.711333333333329</v>
      </c>
      <c r="AI1612" s="24">
        <v>65.708357142857139</v>
      </c>
      <c r="AJ1612" s="24">
        <v>65.708357142857139</v>
      </c>
      <c r="AK1612" s="38">
        <v>0.29761904761897995</v>
      </c>
      <c r="AL1612" s="38">
        <v>0.29761904761897995</v>
      </c>
    </row>
    <row r="1613" spans="3:38" x14ac:dyDescent="0.15">
      <c r="C1613" t="str">
        <v>U1588B-9-2</v>
      </c>
      <c r="D1613" s="31">
        <v>73.790000000000006</v>
      </c>
      <c r="E1613" s="29">
        <v>100</v>
      </c>
      <c r="F1613" s="29">
        <v>100</v>
      </c>
      <c r="G1613" s="24">
        <v>74.790000000000006</v>
      </c>
      <c r="H1613" s="24">
        <v>74.790000000000006</v>
      </c>
      <c r="I1613" s="24">
        <v>74.790000000000006</v>
      </c>
      <c r="J1613" s="24">
        <v>74.790000000000006</v>
      </c>
      <c r="K1613" s="18">
        <v>0</v>
      </c>
      <c r="L1613" s="18">
        <v>0</v>
      </c>
      <c r="T1613" t="str">
        <v>U1588B-9</v>
      </c>
      <c r="U1613" s="24">
        <v>0.90735434574976115</v>
      </c>
      <c r="V1613" s="24">
        <v>0.90909090909090906</v>
      </c>
      <c r="W1613" s="29">
        <v>72.3</v>
      </c>
      <c r="X1613" s="24">
        <v>2.4900000000000091</v>
      </c>
      <c r="Y1613" s="24">
        <v>2.4900000000000091</v>
      </c>
      <c r="Z1613" s="24">
        <v>74.559312320916916</v>
      </c>
      <c r="AA1613" s="24">
        <v>74.559312320916916</v>
      </c>
      <c r="AB1613" s="24">
        <v>74.563636363636363</v>
      </c>
      <c r="AC1613" s="24">
        <v>74.563636363636363</v>
      </c>
      <c r="AF1613" s="24">
        <v>1.3819999999999999</v>
      </c>
      <c r="AG1613" s="24">
        <v>75.941312320916921</v>
      </c>
      <c r="AH1613" s="24">
        <v>75.941312320916921</v>
      </c>
      <c r="AI1613" s="24">
        <v>75.945636363636368</v>
      </c>
      <c r="AJ1613" s="24">
        <v>75.945636363636368</v>
      </c>
      <c r="AK1613" s="38">
        <v>-0.43240427194461972</v>
      </c>
      <c r="AL1613" s="38">
        <v>-0.43240427194461972</v>
      </c>
    </row>
    <row r="1614" spans="3:38" x14ac:dyDescent="0.15">
      <c r="C1614" t="str">
        <v>U1588B-9-4</v>
      </c>
      <c r="D1614" s="31">
        <v>76.62</v>
      </c>
      <c r="E1614" s="29">
        <v>50</v>
      </c>
      <c r="F1614" s="29">
        <v>50</v>
      </c>
      <c r="G1614" s="24">
        <v>77.12</v>
      </c>
      <c r="H1614" s="24">
        <v>77.12</v>
      </c>
      <c r="I1614" s="24">
        <v>77.12</v>
      </c>
      <c r="J1614" s="24">
        <v>77.12</v>
      </c>
      <c r="K1614" s="18">
        <v>0</v>
      </c>
      <c r="L1614" s="18">
        <v>0</v>
      </c>
      <c r="T1614" t="str">
        <v>U1588B-9</v>
      </c>
      <c r="U1614" s="24">
        <v>0.90735434574976115</v>
      </c>
      <c r="V1614" s="24">
        <v>0.90909090909090906</v>
      </c>
      <c r="W1614" s="29">
        <v>72.3</v>
      </c>
      <c r="X1614" s="24">
        <v>4.8200000000000074</v>
      </c>
      <c r="Y1614" s="24">
        <v>4.8200000000000074</v>
      </c>
      <c r="Z1614" s="24">
        <v>76.673447946513846</v>
      </c>
      <c r="AA1614" s="24">
        <v>76.673447946513846</v>
      </c>
      <c r="AB1614" s="24">
        <v>76.681818181818187</v>
      </c>
      <c r="AC1614" s="24">
        <v>76.681818181818187</v>
      </c>
      <c r="AF1614" s="24">
        <v>1.3819999999999999</v>
      </c>
      <c r="AG1614" s="24">
        <v>78.055447946513851</v>
      </c>
      <c r="AH1614" s="24">
        <v>78.055447946513851</v>
      </c>
      <c r="AI1614" s="24">
        <v>78.063818181818192</v>
      </c>
      <c r="AJ1614" s="24">
        <v>78.063818181818192</v>
      </c>
      <c r="AK1614" s="38">
        <v>-0.83702353043406674</v>
      </c>
      <c r="AL1614" s="38">
        <v>-0.83702353043406674</v>
      </c>
    </row>
    <row r="1615" spans="3:38" x14ac:dyDescent="0.15">
      <c r="C1615" t="str">
        <v>U1588B-10-4</v>
      </c>
      <c r="D1615" s="31">
        <v>86.02</v>
      </c>
      <c r="E1615" s="29">
        <v>90</v>
      </c>
      <c r="F1615" s="29">
        <v>90</v>
      </c>
      <c r="G1615" s="24">
        <v>86.92</v>
      </c>
      <c r="H1615" s="24">
        <v>86.92</v>
      </c>
      <c r="I1615" s="24">
        <v>86.92</v>
      </c>
      <c r="J1615" s="24">
        <v>86.92</v>
      </c>
      <c r="K1615" s="18">
        <v>0</v>
      </c>
      <c r="L1615" s="18">
        <v>0</v>
      </c>
      <c r="T1615" t="str">
        <v>U1588B-10</v>
      </c>
      <c r="U1615" s="24">
        <v>0.74188562596599694</v>
      </c>
      <c r="V1615" s="24">
        <v>0.7407407407407407</v>
      </c>
      <c r="W1615" s="29">
        <v>81.8</v>
      </c>
      <c r="X1615" s="24">
        <v>5.1200000000000045</v>
      </c>
      <c r="Y1615" s="24">
        <v>5.1200000000000045</v>
      </c>
      <c r="Z1615" s="24">
        <v>85.598454404945912</v>
      </c>
      <c r="AA1615" s="24">
        <v>85.598454404945912</v>
      </c>
      <c r="AB1615" s="24">
        <v>85.592592592592595</v>
      </c>
      <c r="AC1615" s="24">
        <v>85.592592592592595</v>
      </c>
      <c r="AF1615" s="24">
        <v>2.3140000000000001</v>
      </c>
      <c r="AG1615" s="24">
        <v>87.912454404945919</v>
      </c>
      <c r="AH1615" s="24">
        <v>87.912454404945919</v>
      </c>
      <c r="AI1615" s="24">
        <v>87.906592592592602</v>
      </c>
      <c r="AJ1615" s="24">
        <v>87.906592592592602</v>
      </c>
      <c r="AK1615" s="38">
        <v>0.5861812353316509</v>
      </c>
      <c r="AL1615" s="38">
        <v>0.5861812353316509</v>
      </c>
    </row>
    <row r="1616" spans="3:38" x14ac:dyDescent="0.15">
      <c r="C1616" t="str">
        <v>U1588B-11-2</v>
      </c>
      <c r="D1616" s="31">
        <v>87.86</v>
      </c>
      <c r="E1616" s="29">
        <v>100</v>
      </c>
      <c r="F1616" s="29">
        <v>100</v>
      </c>
      <c r="G1616" s="24">
        <v>88.86</v>
      </c>
      <c r="H1616" s="24">
        <v>88.86</v>
      </c>
      <c r="I1616" s="24">
        <v>88.86</v>
      </c>
      <c r="J1616" s="24">
        <v>88.86</v>
      </c>
      <c r="K1616" s="18">
        <v>0</v>
      </c>
      <c r="L1616" s="18">
        <v>0</v>
      </c>
      <c r="T1616" t="str">
        <v>U1588B-11</v>
      </c>
      <c r="U1616" s="24">
        <v>0.80459770114942541</v>
      </c>
      <c r="V1616" s="24">
        <v>0.80645161290322576</v>
      </c>
      <c r="W1616" s="29">
        <v>86.6</v>
      </c>
      <c r="X1616" s="24">
        <v>2.2600000000000051</v>
      </c>
      <c r="Y1616" s="24">
        <v>2.2600000000000051</v>
      </c>
      <c r="Z1616" s="24">
        <v>88.418390804597706</v>
      </c>
      <c r="AA1616" s="24">
        <v>88.418390804597706</v>
      </c>
      <c r="AB1616" s="24">
        <v>88.42258064516129</v>
      </c>
      <c r="AC1616" s="24">
        <v>88.42258064516129</v>
      </c>
      <c r="AF1616" s="24">
        <v>2.6389999999999998</v>
      </c>
      <c r="AG1616" s="24">
        <v>91.057390804597702</v>
      </c>
      <c r="AH1616" s="24">
        <v>91.057390804597702</v>
      </c>
      <c r="AI1616" s="24">
        <v>91.061580645161285</v>
      </c>
      <c r="AJ1616" s="24">
        <v>91.061580645161285</v>
      </c>
      <c r="AK1616" s="38">
        <v>-0.41898405635834024</v>
      </c>
      <c r="AL1616" s="38">
        <v>-0.41898405635834024</v>
      </c>
    </row>
    <row r="1617" spans="3:38" x14ac:dyDescent="0.15">
      <c r="C1617" t="str">
        <v>U1588B-12-1</v>
      </c>
      <c r="D1617" s="31">
        <v>91.5</v>
      </c>
      <c r="E1617" s="29">
        <v>72</v>
      </c>
      <c r="F1617" s="29">
        <v>72</v>
      </c>
      <c r="G1617" s="24">
        <v>92.22</v>
      </c>
      <c r="H1617" s="24">
        <v>92.22</v>
      </c>
      <c r="I1617" s="24">
        <v>92.22</v>
      </c>
      <c r="J1617" s="24">
        <v>92.22</v>
      </c>
      <c r="K1617" s="18">
        <v>0</v>
      </c>
      <c r="L1617" s="18">
        <v>0</v>
      </c>
      <c r="T1617" t="str">
        <v>U1588B-12</v>
      </c>
      <c r="U1617" s="24">
        <v>0.64864864864864857</v>
      </c>
      <c r="V1617" s="24">
        <v>0.64935064935064934</v>
      </c>
      <c r="W1617" s="29">
        <v>91.5</v>
      </c>
      <c r="X1617" s="24">
        <v>0.71999999999999886</v>
      </c>
      <c r="Y1617" s="24">
        <v>0.71999999999999886</v>
      </c>
      <c r="Z1617" s="24">
        <v>91.967027027027029</v>
      </c>
      <c r="AA1617" s="24">
        <v>91.967027027027029</v>
      </c>
      <c r="AB1617" s="24">
        <v>91.967532467532465</v>
      </c>
      <c r="AC1617" s="24">
        <v>91.967532467532465</v>
      </c>
      <c r="AF1617" s="24">
        <v>3.4950000000000001</v>
      </c>
      <c r="AG1617" s="24">
        <v>95.462027027027034</v>
      </c>
      <c r="AH1617" s="24">
        <v>95.462027027027034</v>
      </c>
      <c r="AI1617" s="24">
        <v>95.462532467532469</v>
      </c>
      <c r="AJ1617" s="24">
        <v>95.462532467532469</v>
      </c>
      <c r="AK1617" s="38">
        <v>-5.0544050543521735E-2</v>
      </c>
      <c r="AL1617" s="38">
        <v>-5.0544050543521735E-2</v>
      </c>
    </row>
    <row r="1618" spans="3:38" x14ac:dyDescent="0.15">
      <c r="C1618" t="str">
        <v>U1588B-12-5</v>
      </c>
      <c r="D1618" s="31">
        <v>97.34</v>
      </c>
      <c r="E1618" s="29">
        <v>20</v>
      </c>
      <c r="F1618" s="29">
        <v>20</v>
      </c>
      <c r="G1618" s="24">
        <v>97.54</v>
      </c>
      <c r="H1618" s="24">
        <v>97.54</v>
      </c>
      <c r="I1618" s="24">
        <v>97.54</v>
      </c>
      <c r="J1618" s="24">
        <v>97.54</v>
      </c>
      <c r="K1618" s="18">
        <v>0</v>
      </c>
      <c r="L1618" s="18">
        <v>0</v>
      </c>
      <c r="T1618" t="str">
        <v>U1588B-12</v>
      </c>
      <c r="U1618" s="24">
        <v>0.64864864864864857</v>
      </c>
      <c r="V1618" s="24">
        <v>0.64935064935064934</v>
      </c>
      <c r="W1618" s="29">
        <v>91.5</v>
      </c>
      <c r="X1618" s="24">
        <v>6.0400000000000063</v>
      </c>
      <c r="Y1618" s="24">
        <v>6.0400000000000063</v>
      </c>
      <c r="Z1618" s="24">
        <v>95.417837837837837</v>
      </c>
      <c r="AA1618" s="24">
        <v>95.417837837837837</v>
      </c>
      <c r="AB1618" s="24">
        <v>95.422077922077932</v>
      </c>
      <c r="AC1618" s="24">
        <v>95.422077922077932</v>
      </c>
      <c r="AF1618" s="24">
        <v>3.4950000000000001</v>
      </c>
      <c r="AG1618" s="24">
        <v>98.912837837837841</v>
      </c>
      <c r="AH1618" s="24">
        <v>98.912837837837841</v>
      </c>
      <c r="AI1618" s="24">
        <v>98.917077922077937</v>
      </c>
      <c r="AJ1618" s="24">
        <v>98.917077922077937</v>
      </c>
      <c r="AK1618" s="38">
        <v>-0.42400842400951433</v>
      </c>
      <c r="AL1618" s="38">
        <v>-0.42400842400951433</v>
      </c>
    </row>
    <row r="1619" spans="3:38" x14ac:dyDescent="0.15">
      <c r="C1619" t="str">
        <v>U1588B-48-2</v>
      </c>
      <c r="D1619" s="31">
        <v>265.8</v>
      </c>
      <c r="E1619" s="29">
        <v>124</v>
      </c>
      <c r="F1619" s="29">
        <v>124</v>
      </c>
      <c r="G1619" s="24">
        <v>267.04000000000002</v>
      </c>
      <c r="H1619" s="24">
        <v>267.04000000000002</v>
      </c>
      <c r="I1619" s="24">
        <v>267.04000000000002</v>
      </c>
      <c r="J1619" s="24">
        <v>267.04000000000002</v>
      </c>
      <c r="K1619" s="18">
        <v>0</v>
      </c>
      <c r="L1619" s="18">
        <v>0</v>
      </c>
      <c r="T1619" t="str">
        <v>U1588B-48</v>
      </c>
      <c r="U1619" s="24">
        <v>0.73906485671191557</v>
      </c>
      <c r="V1619" s="24">
        <v>0.7407407407407407</v>
      </c>
      <c r="W1619" s="29">
        <v>264.3</v>
      </c>
      <c r="X1619" s="24">
        <v>2.7400000000000091</v>
      </c>
      <c r="Y1619" s="24">
        <v>2.7400000000000091</v>
      </c>
      <c r="Z1619" s="24">
        <v>266.32503770739066</v>
      </c>
      <c r="AA1619" s="24">
        <v>266.32503770739066</v>
      </c>
      <c r="AB1619" s="24">
        <v>266.32962962962966</v>
      </c>
      <c r="AC1619" s="24">
        <v>266.32962962962966</v>
      </c>
      <c r="AF1619" s="24">
        <v>9.6880000000000006</v>
      </c>
      <c r="AG1619" s="24">
        <v>276.01303770739065</v>
      </c>
      <c r="AH1619" s="24">
        <v>276.01303770739065</v>
      </c>
      <c r="AI1619" s="24">
        <v>276.01762962962965</v>
      </c>
      <c r="AJ1619" s="24">
        <v>276.01762962962965</v>
      </c>
      <c r="AK1619" s="38">
        <v>-0.45919222390011782</v>
      </c>
      <c r="AL1619" s="38">
        <v>-0.45919222390011782</v>
      </c>
    </row>
    <row r="1620" spans="3:38" x14ac:dyDescent="0.15">
      <c r="C1620" t="str">
        <v>U1588C-2-CC</v>
      </c>
      <c r="D1620" s="31">
        <v>97.24</v>
      </c>
      <c r="E1620" s="29">
        <v>27</v>
      </c>
      <c r="F1620" s="29">
        <v>33</v>
      </c>
      <c r="G1620" s="24">
        <v>97.509999999999991</v>
      </c>
      <c r="H1620" s="24">
        <v>97.57</v>
      </c>
      <c r="I1620" s="24">
        <v>97.51</v>
      </c>
      <c r="J1620" s="24">
        <v>97.57</v>
      </c>
      <c r="K1620" s="18">
        <v>1.4210854715202004E-14</v>
      </c>
      <c r="L1620" s="18">
        <v>0</v>
      </c>
      <c r="T1620" t="str">
        <v>U1588C-2</v>
      </c>
      <c r="U1620" s="24">
        <v>0.86175942549371631</v>
      </c>
      <c r="V1620" s="24">
        <v>0.86206896551724133</v>
      </c>
      <c r="W1620" s="29">
        <v>92</v>
      </c>
      <c r="X1620" s="24">
        <v>5.5100000000000051</v>
      </c>
      <c r="Y1620" s="24">
        <v>5.5699999999999932</v>
      </c>
      <c r="Z1620" s="24">
        <v>96.748294434470381</v>
      </c>
      <c r="AA1620" s="24">
        <v>96.8</v>
      </c>
      <c r="AB1620" s="24">
        <v>96.75</v>
      </c>
      <c r="AC1620" s="24">
        <v>96.801724137931032</v>
      </c>
      <c r="AF1620" s="24">
        <v>4.0720000000000001</v>
      </c>
      <c r="AG1620" s="24">
        <v>100.82029443447038</v>
      </c>
      <c r="AH1620" s="24">
        <v>100.872</v>
      </c>
      <c r="AI1620" s="24">
        <v>100.822</v>
      </c>
      <c r="AJ1620" s="24">
        <v>100.87372413793103</v>
      </c>
      <c r="AK1620" s="38">
        <v>-0.17055655296189798</v>
      </c>
      <c r="AL1620" s="38">
        <v>-0.17241379310348748</v>
      </c>
    </row>
    <row r="1621" spans="3:38" x14ac:dyDescent="0.15">
      <c r="C1621" t="str">
        <v>U1588C-2-CC</v>
      </c>
      <c r="D1621" s="31">
        <v>97.24</v>
      </c>
      <c r="E1621" s="29">
        <v>27</v>
      </c>
      <c r="F1621" s="29">
        <v>33</v>
      </c>
      <c r="G1621" s="24">
        <v>97.509999999999991</v>
      </c>
      <c r="H1621" s="24">
        <v>97.57</v>
      </c>
      <c r="I1621" s="24">
        <v>97.51</v>
      </c>
      <c r="J1621" s="24">
        <v>97.57</v>
      </c>
      <c r="K1621" s="18">
        <v>1.4210854715202004E-14</v>
      </c>
      <c r="L1621" s="18">
        <v>0</v>
      </c>
      <c r="T1621" t="str">
        <v>U1588C-2</v>
      </c>
      <c r="U1621" s="24">
        <v>0.86175942549371631</v>
      </c>
      <c r="V1621" s="24">
        <v>0.86206896551724133</v>
      </c>
      <c r="W1621" s="29">
        <v>92</v>
      </c>
      <c r="X1621" s="24">
        <v>5.5100000000000051</v>
      </c>
      <c r="Y1621" s="24">
        <v>5.5699999999999932</v>
      </c>
      <c r="Z1621" s="24">
        <v>96.748294434470381</v>
      </c>
      <c r="AA1621" s="24">
        <v>96.8</v>
      </c>
      <c r="AB1621" s="24">
        <v>96.75</v>
      </c>
      <c r="AC1621" s="24">
        <v>96.801724137931032</v>
      </c>
      <c r="AF1621" s="24">
        <v>4.0720000000000001</v>
      </c>
      <c r="AG1621" s="24">
        <v>100.82029443447038</v>
      </c>
      <c r="AH1621" s="24">
        <v>100.872</v>
      </c>
      <c r="AI1621" s="24">
        <v>100.822</v>
      </c>
      <c r="AJ1621" s="24">
        <v>100.87372413793103</v>
      </c>
      <c r="AK1621" s="38">
        <v>-0.17055655296189798</v>
      </c>
      <c r="AL1621" s="38">
        <v>-0.17241379310348748</v>
      </c>
    </row>
    <row r="1622" spans="3:38" x14ac:dyDescent="0.15">
      <c r="C1622" t="str">
        <v>U1588C-2-CC</v>
      </c>
      <c r="D1622" s="31">
        <v>97.24</v>
      </c>
      <c r="E1622" s="29">
        <v>27</v>
      </c>
      <c r="F1622" s="29">
        <v>33</v>
      </c>
      <c r="G1622" s="24">
        <v>97.509999999999991</v>
      </c>
      <c r="H1622" s="24">
        <v>97.57</v>
      </c>
      <c r="I1622" s="24">
        <v>97.51</v>
      </c>
      <c r="J1622" s="24">
        <v>97.57</v>
      </c>
      <c r="K1622" s="18">
        <v>1.4210854715202004E-14</v>
      </c>
      <c r="L1622" s="18">
        <v>0</v>
      </c>
      <c r="T1622" t="str">
        <v>U1588C-2</v>
      </c>
      <c r="U1622" s="24">
        <v>0.86175942549371631</v>
      </c>
      <c r="V1622" s="24">
        <v>0.86206896551724133</v>
      </c>
      <c r="W1622" s="29">
        <v>92</v>
      </c>
      <c r="X1622" s="24">
        <v>5.5100000000000051</v>
      </c>
      <c r="Y1622" s="24">
        <v>5.5699999999999932</v>
      </c>
      <c r="Z1622" s="24">
        <v>96.748294434470381</v>
      </c>
      <c r="AA1622" s="24">
        <v>96.8</v>
      </c>
      <c r="AB1622" s="24">
        <v>96.75</v>
      </c>
      <c r="AC1622" s="24">
        <v>96.801724137931032</v>
      </c>
      <c r="AF1622" s="24">
        <v>4.0720000000000001</v>
      </c>
      <c r="AG1622" s="24">
        <v>100.82029443447038</v>
      </c>
      <c r="AH1622" s="24">
        <v>100.872</v>
      </c>
      <c r="AI1622" s="24">
        <v>100.822</v>
      </c>
      <c r="AJ1622" s="24">
        <v>100.87372413793103</v>
      </c>
      <c r="AK1622" s="38">
        <v>-0.17055655296189798</v>
      </c>
      <c r="AL1622" s="38">
        <v>-0.17241379310348748</v>
      </c>
    </row>
    <row r="1623" spans="3:38" x14ac:dyDescent="0.15">
      <c r="C1623" t="str">
        <v>U1588C-2-CC</v>
      </c>
      <c r="D1623" s="31">
        <v>97.24</v>
      </c>
      <c r="E1623" s="29">
        <v>27</v>
      </c>
      <c r="F1623" s="29">
        <v>33</v>
      </c>
      <c r="G1623" s="24">
        <v>97.509999999999991</v>
      </c>
      <c r="H1623" s="24">
        <v>97.57</v>
      </c>
      <c r="I1623" s="24">
        <v>97.51</v>
      </c>
      <c r="J1623" s="24">
        <v>97.57</v>
      </c>
      <c r="K1623" s="18">
        <v>1.4210854715202004E-14</v>
      </c>
      <c r="L1623" s="18">
        <v>0</v>
      </c>
      <c r="T1623" t="str">
        <v>U1588C-2</v>
      </c>
      <c r="U1623" s="24">
        <v>0.86175942549371631</v>
      </c>
      <c r="V1623" s="24">
        <v>0.86206896551724133</v>
      </c>
      <c r="W1623" s="29">
        <v>92</v>
      </c>
      <c r="X1623" s="24">
        <v>5.5100000000000051</v>
      </c>
      <c r="Y1623" s="24">
        <v>5.5699999999999932</v>
      </c>
      <c r="Z1623" s="24">
        <v>96.748294434470381</v>
      </c>
      <c r="AA1623" s="24">
        <v>96.8</v>
      </c>
      <c r="AB1623" s="24">
        <v>96.75</v>
      </c>
      <c r="AC1623" s="24">
        <v>96.801724137931032</v>
      </c>
      <c r="AF1623" s="24">
        <v>4.0720000000000001</v>
      </c>
      <c r="AG1623" s="24">
        <v>100.82029443447038</v>
      </c>
      <c r="AH1623" s="24">
        <v>100.872</v>
      </c>
      <c r="AI1623" s="24">
        <v>100.822</v>
      </c>
      <c r="AJ1623" s="24">
        <v>100.87372413793103</v>
      </c>
      <c r="AK1623" s="38">
        <v>-0.17055655296189798</v>
      </c>
      <c r="AL1623" s="38">
        <v>-0.17241379310348748</v>
      </c>
    </row>
    <row r="1624" spans="3:38" x14ac:dyDescent="0.15">
      <c r="C1624" t="str">
        <v>U1588C-2-CC</v>
      </c>
      <c r="D1624" s="31">
        <v>97.24</v>
      </c>
      <c r="E1624" s="29">
        <v>27</v>
      </c>
      <c r="F1624" s="29">
        <v>33</v>
      </c>
      <c r="G1624" s="24">
        <v>97.509999999999991</v>
      </c>
      <c r="H1624" s="24">
        <v>97.57</v>
      </c>
      <c r="I1624" s="24">
        <v>97.51</v>
      </c>
      <c r="J1624" s="24">
        <v>97.57</v>
      </c>
      <c r="K1624" s="18">
        <v>1.4210854715202004E-14</v>
      </c>
      <c r="L1624" s="18">
        <v>0</v>
      </c>
      <c r="T1624" t="str">
        <v>U1588C-2</v>
      </c>
      <c r="U1624" s="24">
        <v>0.86175942549371631</v>
      </c>
      <c r="V1624" s="24">
        <v>0.86206896551724133</v>
      </c>
      <c r="W1624" s="29">
        <v>92</v>
      </c>
      <c r="X1624" s="24">
        <v>5.5100000000000051</v>
      </c>
      <c r="Y1624" s="24">
        <v>5.5699999999999932</v>
      </c>
      <c r="Z1624" s="24">
        <v>96.748294434470381</v>
      </c>
      <c r="AA1624" s="24">
        <v>96.8</v>
      </c>
      <c r="AB1624" s="24">
        <v>96.75</v>
      </c>
      <c r="AC1624" s="24">
        <v>96.801724137931032</v>
      </c>
      <c r="AF1624" s="24">
        <v>4.0720000000000001</v>
      </c>
      <c r="AG1624" s="24">
        <v>100.82029443447038</v>
      </c>
      <c r="AH1624" s="24">
        <v>100.872</v>
      </c>
      <c r="AI1624" s="24">
        <v>100.822</v>
      </c>
      <c r="AJ1624" s="24">
        <v>100.87372413793103</v>
      </c>
      <c r="AK1624" s="38">
        <v>-0.17055655296189798</v>
      </c>
      <c r="AL1624" s="38">
        <v>-0.17241379310348748</v>
      </c>
    </row>
    <row r="1625" spans="3:38" x14ac:dyDescent="0.15">
      <c r="C1625" t="str">
        <v>U1588C-2-CC</v>
      </c>
      <c r="D1625" s="31">
        <v>97.24</v>
      </c>
      <c r="E1625" s="29">
        <v>27</v>
      </c>
      <c r="F1625" s="29">
        <v>33</v>
      </c>
      <c r="G1625" s="24">
        <v>97.509999999999991</v>
      </c>
      <c r="H1625" s="24">
        <v>97.57</v>
      </c>
      <c r="I1625" s="24">
        <v>97.51</v>
      </c>
      <c r="J1625" s="24">
        <v>97.57</v>
      </c>
      <c r="K1625" s="18">
        <v>1.4210854715202004E-14</v>
      </c>
      <c r="L1625" s="18">
        <v>0</v>
      </c>
      <c r="T1625" t="str">
        <v>U1588C-2</v>
      </c>
      <c r="U1625" s="24">
        <v>0.86175942549371631</v>
      </c>
      <c r="V1625" s="24">
        <v>0.86206896551724133</v>
      </c>
      <c r="W1625" s="29">
        <v>92</v>
      </c>
      <c r="X1625" s="24">
        <v>5.5100000000000051</v>
      </c>
      <c r="Y1625" s="24">
        <v>5.5699999999999932</v>
      </c>
      <c r="Z1625" s="24">
        <v>96.748294434470381</v>
      </c>
      <c r="AA1625" s="24">
        <v>96.8</v>
      </c>
      <c r="AB1625" s="24">
        <v>96.75</v>
      </c>
      <c r="AC1625" s="24">
        <v>96.801724137931032</v>
      </c>
      <c r="AF1625" s="24">
        <v>4.0720000000000001</v>
      </c>
      <c r="AG1625" s="24">
        <v>100.82029443447038</v>
      </c>
      <c r="AH1625" s="24">
        <v>100.872</v>
      </c>
      <c r="AI1625" s="24">
        <v>100.822</v>
      </c>
      <c r="AJ1625" s="24">
        <v>100.87372413793103</v>
      </c>
      <c r="AK1625" s="38">
        <v>-0.17055655296189798</v>
      </c>
      <c r="AL1625" s="38">
        <v>-0.17241379310348748</v>
      </c>
    </row>
    <row r="1626" spans="3:38" x14ac:dyDescent="0.15">
      <c r="C1626" t="str">
        <v>U1588C-2-CC</v>
      </c>
      <c r="D1626" s="31">
        <v>97.24</v>
      </c>
      <c r="E1626" s="29">
        <v>27</v>
      </c>
      <c r="F1626" s="29">
        <v>33</v>
      </c>
      <c r="G1626" s="24">
        <v>97.509999999999991</v>
      </c>
      <c r="H1626" s="24">
        <v>97.57</v>
      </c>
      <c r="I1626" s="24">
        <v>97.51</v>
      </c>
      <c r="J1626" s="24">
        <v>97.57</v>
      </c>
      <c r="K1626" s="18">
        <v>1.4210854715202004E-14</v>
      </c>
      <c r="L1626" s="18">
        <v>0</v>
      </c>
      <c r="T1626" t="str">
        <v>U1588C-2</v>
      </c>
      <c r="U1626" s="24">
        <v>0.86175942549371631</v>
      </c>
      <c r="V1626" s="24">
        <v>0.86206896551724133</v>
      </c>
      <c r="W1626" s="29">
        <v>92</v>
      </c>
      <c r="X1626" s="24">
        <v>5.5100000000000051</v>
      </c>
      <c r="Y1626" s="24">
        <v>5.5699999999999932</v>
      </c>
      <c r="Z1626" s="24">
        <v>96.748294434470381</v>
      </c>
      <c r="AA1626" s="24">
        <v>96.8</v>
      </c>
      <c r="AB1626" s="24">
        <v>96.75</v>
      </c>
      <c r="AC1626" s="24">
        <v>96.801724137931032</v>
      </c>
      <c r="AF1626" s="24">
        <v>4.0720000000000001</v>
      </c>
      <c r="AG1626" s="24">
        <v>100.82029443447038</v>
      </c>
      <c r="AH1626" s="24">
        <v>100.872</v>
      </c>
      <c r="AI1626" s="24">
        <v>100.822</v>
      </c>
      <c r="AJ1626" s="24">
        <v>100.87372413793103</v>
      </c>
      <c r="AK1626" s="38">
        <v>-0.17055655296189798</v>
      </c>
      <c r="AL1626" s="38">
        <v>-0.17241379310348748</v>
      </c>
    </row>
    <row r="1627" spans="3:38" x14ac:dyDescent="0.15">
      <c r="C1627" t="str">
        <v>U1588C-2-CC</v>
      </c>
      <c r="D1627" s="31">
        <v>97.24</v>
      </c>
      <c r="E1627" s="29">
        <v>27</v>
      </c>
      <c r="F1627" s="29">
        <v>33</v>
      </c>
      <c r="G1627" s="24">
        <v>97.509999999999991</v>
      </c>
      <c r="H1627" s="24">
        <v>97.57</v>
      </c>
      <c r="I1627" s="24">
        <v>97.51</v>
      </c>
      <c r="J1627" s="24">
        <v>97.57</v>
      </c>
      <c r="K1627" s="18">
        <v>1.4210854715202004E-14</v>
      </c>
      <c r="L1627" s="18">
        <v>0</v>
      </c>
      <c r="T1627" t="str">
        <v>U1588C-2</v>
      </c>
      <c r="U1627" s="24">
        <v>0.86175942549371631</v>
      </c>
      <c r="V1627" s="24">
        <v>0.86206896551724133</v>
      </c>
      <c r="W1627" s="29">
        <v>92</v>
      </c>
      <c r="X1627" s="24">
        <v>5.5100000000000051</v>
      </c>
      <c r="Y1627" s="24">
        <v>5.5699999999999932</v>
      </c>
      <c r="Z1627" s="24">
        <v>96.748294434470381</v>
      </c>
      <c r="AA1627" s="24">
        <v>96.8</v>
      </c>
      <c r="AB1627" s="24">
        <v>96.75</v>
      </c>
      <c r="AC1627" s="24">
        <v>96.801724137931032</v>
      </c>
      <c r="AF1627" s="24">
        <v>4.0720000000000001</v>
      </c>
      <c r="AG1627" s="24">
        <v>100.82029443447038</v>
      </c>
      <c r="AH1627" s="24">
        <v>100.872</v>
      </c>
      <c r="AI1627" s="24">
        <v>100.822</v>
      </c>
      <c r="AJ1627" s="24">
        <v>100.87372413793103</v>
      </c>
      <c r="AK1627" s="38">
        <v>-0.17055655296189798</v>
      </c>
      <c r="AL1627" s="38">
        <v>-0.17241379310348748</v>
      </c>
    </row>
    <row r="1628" spans="3:38" x14ac:dyDescent="0.15">
      <c r="C1628" t="str">
        <v>U1588C-3-CC</v>
      </c>
      <c r="D1628" s="31">
        <v>102.52</v>
      </c>
      <c r="E1628" s="29">
        <v>20</v>
      </c>
      <c r="F1628" s="29">
        <v>26</v>
      </c>
      <c r="G1628" s="24">
        <v>102.72</v>
      </c>
      <c r="H1628" s="24">
        <v>102.78</v>
      </c>
      <c r="I1628" s="24">
        <v>102.72</v>
      </c>
      <c r="J1628" s="24">
        <v>102.78</v>
      </c>
      <c r="K1628" s="18">
        <v>0</v>
      </c>
      <c r="L1628" s="18">
        <v>0</v>
      </c>
      <c r="T1628" t="str">
        <v>U1588C-3</v>
      </c>
      <c r="U1628" s="24">
        <v>0.8193979933110368</v>
      </c>
      <c r="V1628" s="24">
        <v>0.81967213114754101</v>
      </c>
      <c r="W1628" s="29">
        <v>96.8</v>
      </c>
      <c r="X1628" s="24">
        <v>5.9200000000000017</v>
      </c>
      <c r="Y1628" s="24">
        <v>5.980000000000004</v>
      </c>
      <c r="Z1628" s="24">
        <v>101.65083612040134</v>
      </c>
      <c r="AA1628" s="24">
        <v>101.7</v>
      </c>
      <c r="AB1628" s="24">
        <v>101.65245901639344</v>
      </c>
      <c r="AC1628" s="24">
        <v>101.70163934426229</v>
      </c>
      <c r="AF1628" s="24">
        <v>3.4079999999999999</v>
      </c>
      <c r="AG1628" s="24">
        <v>105.05883612040134</v>
      </c>
      <c r="AH1628" s="24">
        <v>105.108</v>
      </c>
      <c r="AI1628" s="24">
        <v>105.06045901639344</v>
      </c>
      <c r="AJ1628" s="24">
        <v>105.10963934426229</v>
      </c>
      <c r="AK1628" s="38">
        <v>-0.16228959920994157</v>
      </c>
      <c r="AL1628" s="38">
        <v>-0.1639344262287068</v>
      </c>
    </row>
    <row r="1629" spans="3:38" x14ac:dyDescent="0.15">
      <c r="C1629" t="str">
        <v>U1588C-3-CC</v>
      </c>
      <c r="D1629" s="31">
        <v>102.52</v>
      </c>
      <c r="E1629" s="29">
        <v>20</v>
      </c>
      <c r="F1629" s="29">
        <v>26</v>
      </c>
      <c r="G1629" s="24">
        <v>102.72</v>
      </c>
      <c r="H1629" s="24">
        <v>102.78</v>
      </c>
      <c r="I1629" s="24">
        <v>102.72</v>
      </c>
      <c r="J1629" s="24">
        <v>102.78</v>
      </c>
      <c r="K1629" s="18">
        <v>0</v>
      </c>
      <c r="L1629" s="18">
        <v>0</v>
      </c>
      <c r="T1629" t="str">
        <v>U1588C-3</v>
      </c>
      <c r="U1629" s="24">
        <v>0.8193979933110368</v>
      </c>
      <c r="V1629" s="24">
        <v>0.81967213114754101</v>
      </c>
      <c r="W1629" s="29">
        <v>96.8</v>
      </c>
      <c r="X1629" s="24">
        <v>5.9200000000000017</v>
      </c>
      <c r="Y1629" s="24">
        <v>5.980000000000004</v>
      </c>
      <c r="Z1629" s="24">
        <v>101.65083612040134</v>
      </c>
      <c r="AA1629" s="24">
        <v>101.7</v>
      </c>
      <c r="AB1629" s="24">
        <v>101.65245901639344</v>
      </c>
      <c r="AC1629" s="24">
        <v>101.70163934426229</v>
      </c>
      <c r="AF1629" s="24">
        <v>3.4079999999999999</v>
      </c>
      <c r="AG1629" s="24">
        <v>105.05883612040134</v>
      </c>
      <c r="AH1629" s="24">
        <v>105.108</v>
      </c>
      <c r="AI1629" s="24">
        <v>105.06045901639344</v>
      </c>
      <c r="AJ1629" s="24">
        <v>105.10963934426229</v>
      </c>
      <c r="AK1629" s="38">
        <v>-0.16228959920994157</v>
      </c>
      <c r="AL1629" s="38">
        <v>-0.1639344262287068</v>
      </c>
    </row>
    <row r="1630" spans="3:38" x14ac:dyDescent="0.15">
      <c r="C1630" t="str">
        <v>U1588C-3-CC</v>
      </c>
      <c r="D1630" s="31">
        <v>102.52</v>
      </c>
      <c r="E1630" s="29">
        <v>20</v>
      </c>
      <c r="F1630" s="29">
        <v>26</v>
      </c>
      <c r="G1630" s="24">
        <v>102.72</v>
      </c>
      <c r="H1630" s="24">
        <v>102.78</v>
      </c>
      <c r="I1630" s="24">
        <v>102.72</v>
      </c>
      <c r="J1630" s="24">
        <v>102.78</v>
      </c>
      <c r="K1630" s="18">
        <v>0</v>
      </c>
      <c r="L1630" s="18">
        <v>0</v>
      </c>
      <c r="T1630" t="str">
        <v>U1588C-3</v>
      </c>
      <c r="U1630" s="24">
        <v>0.8193979933110368</v>
      </c>
      <c r="V1630" s="24">
        <v>0.81967213114754101</v>
      </c>
      <c r="W1630" s="29">
        <v>96.8</v>
      </c>
      <c r="X1630" s="24">
        <v>5.9200000000000017</v>
      </c>
      <c r="Y1630" s="24">
        <v>5.980000000000004</v>
      </c>
      <c r="Z1630" s="24">
        <v>101.65083612040134</v>
      </c>
      <c r="AA1630" s="24">
        <v>101.7</v>
      </c>
      <c r="AB1630" s="24">
        <v>101.65245901639344</v>
      </c>
      <c r="AC1630" s="24">
        <v>101.70163934426229</v>
      </c>
      <c r="AF1630" s="24">
        <v>3.4079999999999999</v>
      </c>
      <c r="AG1630" s="24">
        <v>105.05883612040134</v>
      </c>
      <c r="AH1630" s="24">
        <v>105.108</v>
      </c>
      <c r="AI1630" s="24">
        <v>105.06045901639344</v>
      </c>
      <c r="AJ1630" s="24">
        <v>105.10963934426229</v>
      </c>
      <c r="AK1630" s="38">
        <v>-0.16228959920994157</v>
      </c>
      <c r="AL1630" s="38">
        <v>-0.1639344262287068</v>
      </c>
    </row>
    <row r="1631" spans="3:38" x14ac:dyDescent="0.15">
      <c r="C1631" t="str">
        <v>U1588C-3-CC</v>
      </c>
      <c r="D1631" s="31">
        <v>102.52</v>
      </c>
      <c r="E1631" s="29">
        <v>20</v>
      </c>
      <c r="F1631" s="29">
        <v>26</v>
      </c>
      <c r="G1631" s="24">
        <v>102.72</v>
      </c>
      <c r="H1631" s="24">
        <v>102.78</v>
      </c>
      <c r="I1631" s="24">
        <v>102.72</v>
      </c>
      <c r="J1631" s="24">
        <v>102.78</v>
      </c>
      <c r="K1631" s="18">
        <v>0</v>
      </c>
      <c r="L1631" s="18">
        <v>0</v>
      </c>
      <c r="T1631" t="str">
        <v>U1588C-3</v>
      </c>
      <c r="U1631" s="24">
        <v>0.8193979933110368</v>
      </c>
      <c r="V1631" s="24">
        <v>0.81967213114754101</v>
      </c>
      <c r="W1631" s="29">
        <v>96.8</v>
      </c>
      <c r="X1631" s="24">
        <v>5.9200000000000017</v>
      </c>
      <c r="Y1631" s="24">
        <v>5.980000000000004</v>
      </c>
      <c r="Z1631" s="24">
        <v>101.65083612040134</v>
      </c>
      <c r="AA1631" s="24">
        <v>101.7</v>
      </c>
      <c r="AB1631" s="24">
        <v>101.65245901639344</v>
      </c>
      <c r="AC1631" s="24">
        <v>101.70163934426229</v>
      </c>
      <c r="AF1631" s="24">
        <v>3.4079999999999999</v>
      </c>
      <c r="AG1631" s="24">
        <v>105.05883612040134</v>
      </c>
      <c r="AH1631" s="24">
        <v>105.108</v>
      </c>
      <c r="AI1631" s="24">
        <v>105.06045901639344</v>
      </c>
      <c r="AJ1631" s="24">
        <v>105.10963934426229</v>
      </c>
      <c r="AK1631" s="38">
        <v>-0.16228959920994157</v>
      </c>
      <c r="AL1631" s="38">
        <v>-0.1639344262287068</v>
      </c>
    </row>
    <row r="1632" spans="3:38" x14ac:dyDescent="0.15">
      <c r="C1632" t="str">
        <v>U1588C-3-CC</v>
      </c>
      <c r="D1632" s="31">
        <v>102.52</v>
      </c>
      <c r="E1632" s="29">
        <v>20</v>
      </c>
      <c r="F1632" s="29">
        <v>26</v>
      </c>
      <c r="G1632" s="24">
        <v>102.72</v>
      </c>
      <c r="H1632" s="24">
        <v>102.78</v>
      </c>
      <c r="I1632" s="24">
        <v>102.72</v>
      </c>
      <c r="J1632" s="24">
        <v>102.78</v>
      </c>
      <c r="K1632" s="18">
        <v>0</v>
      </c>
      <c r="L1632" s="18">
        <v>0</v>
      </c>
      <c r="T1632" t="str">
        <v>U1588C-3</v>
      </c>
      <c r="U1632" s="24">
        <v>0.8193979933110368</v>
      </c>
      <c r="V1632" s="24">
        <v>0.81967213114754101</v>
      </c>
      <c r="W1632" s="29">
        <v>96.8</v>
      </c>
      <c r="X1632" s="24">
        <v>5.9200000000000017</v>
      </c>
      <c r="Y1632" s="24">
        <v>5.980000000000004</v>
      </c>
      <c r="Z1632" s="24">
        <v>101.65083612040134</v>
      </c>
      <c r="AA1632" s="24">
        <v>101.7</v>
      </c>
      <c r="AB1632" s="24">
        <v>101.65245901639344</v>
      </c>
      <c r="AC1632" s="24">
        <v>101.70163934426229</v>
      </c>
      <c r="AF1632" s="24">
        <v>3.4079999999999999</v>
      </c>
      <c r="AG1632" s="24">
        <v>105.05883612040134</v>
      </c>
      <c r="AH1632" s="24">
        <v>105.108</v>
      </c>
      <c r="AI1632" s="24">
        <v>105.06045901639344</v>
      </c>
      <c r="AJ1632" s="24">
        <v>105.10963934426229</v>
      </c>
      <c r="AK1632" s="38">
        <v>-0.16228959920994157</v>
      </c>
      <c r="AL1632" s="38">
        <v>-0.1639344262287068</v>
      </c>
    </row>
    <row r="1633" spans="3:38" x14ac:dyDescent="0.15">
      <c r="C1633" t="str">
        <v>U1588C-3-CC</v>
      </c>
      <c r="D1633" s="31">
        <v>102.52</v>
      </c>
      <c r="E1633" s="29">
        <v>20</v>
      </c>
      <c r="F1633" s="29">
        <v>26</v>
      </c>
      <c r="G1633" s="24">
        <v>102.72</v>
      </c>
      <c r="H1633" s="24">
        <v>102.78</v>
      </c>
      <c r="I1633" s="24">
        <v>102.72</v>
      </c>
      <c r="J1633" s="24">
        <v>102.78</v>
      </c>
      <c r="K1633" s="18">
        <v>0</v>
      </c>
      <c r="L1633" s="18">
        <v>0</v>
      </c>
      <c r="T1633" t="str">
        <v>U1588C-3</v>
      </c>
      <c r="U1633" s="24">
        <v>0.8193979933110368</v>
      </c>
      <c r="V1633" s="24">
        <v>0.81967213114754101</v>
      </c>
      <c r="W1633" s="29">
        <v>96.8</v>
      </c>
      <c r="X1633" s="24">
        <v>5.9200000000000017</v>
      </c>
      <c r="Y1633" s="24">
        <v>5.980000000000004</v>
      </c>
      <c r="Z1633" s="24">
        <v>101.65083612040134</v>
      </c>
      <c r="AA1633" s="24">
        <v>101.7</v>
      </c>
      <c r="AB1633" s="24">
        <v>101.65245901639344</v>
      </c>
      <c r="AC1633" s="24">
        <v>101.70163934426229</v>
      </c>
      <c r="AF1633" s="24">
        <v>3.4079999999999999</v>
      </c>
      <c r="AG1633" s="24">
        <v>105.05883612040134</v>
      </c>
      <c r="AH1633" s="24">
        <v>105.108</v>
      </c>
      <c r="AI1633" s="24">
        <v>105.06045901639344</v>
      </c>
      <c r="AJ1633" s="24">
        <v>105.10963934426229</v>
      </c>
      <c r="AK1633" s="38">
        <v>-0.16228959920994157</v>
      </c>
      <c r="AL1633" s="38">
        <v>-0.1639344262287068</v>
      </c>
    </row>
    <row r="1634" spans="3:38" x14ac:dyDescent="0.15">
      <c r="C1634" t="str">
        <v>U1588C-3-CC</v>
      </c>
      <c r="D1634" s="31">
        <v>102.52</v>
      </c>
      <c r="E1634" s="29">
        <v>20</v>
      </c>
      <c r="F1634" s="29">
        <v>26</v>
      </c>
      <c r="G1634" s="24">
        <v>102.72</v>
      </c>
      <c r="H1634" s="24">
        <v>102.78</v>
      </c>
      <c r="I1634" s="24">
        <v>102.72</v>
      </c>
      <c r="J1634" s="24">
        <v>102.78</v>
      </c>
      <c r="K1634" s="18">
        <v>0</v>
      </c>
      <c r="L1634" s="18">
        <v>0</v>
      </c>
      <c r="T1634" t="str">
        <v>U1588C-3</v>
      </c>
      <c r="U1634" s="24">
        <v>0.8193979933110368</v>
      </c>
      <c r="V1634" s="24">
        <v>0.81967213114754101</v>
      </c>
      <c r="W1634" s="29">
        <v>96.8</v>
      </c>
      <c r="X1634" s="24">
        <v>5.9200000000000017</v>
      </c>
      <c r="Y1634" s="24">
        <v>5.980000000000004</v>
      </c>
      <c r="Z1634" s="24">
        <v>101.65083612040134</v>
      </c>
      <c r="AA1634" s="24">
        <v>101.7</v>
      </c>
      <c r="AB1634" s="24">
        <v>101.65245901639344</v>
      </c>
      <c r="AC1634" s="24">
        <v>101.70163934426229</v>
      </c>
      <c r="AF1634" s="24">
        <v>3.4079999999999999</v>
      </c>
      <c r="AG1634" s="24">
        <v>105.05883612040134</v>
      </c>
      <c r="AH1634" s="24">
        <v>105.108</v>
      </c>
      <c r="AI1634" s="24">
        <v>105.06045901639344</v>
      </c>
      <c r="AJ1634" s="24">
        <v>105.10963934426229</v>
      </c>
      <c r="AK1634" s="38">
        <v>-0.16228959920994157</v>
      </c>
      <c r="AL1634" s="38">
        <v>-0.1639344262287068</v>
      </c>
    </row>
    <row r="1635" spans="3:38" x14ac:dyDescent="0.15">
      <c r="C1635" t="str">
        <v>U1588C-3-CC</v>
      </c>
      <c r="D1635" s="31">
        <v>102.52</v>
      </c>
      <c r="E1635" s="29">
        <v>20</v>
      </c>
      <c r="F1635" s="29">
        <v>26</v>
      </c>
      <c r="G1635" s="24">
        <v>102.72</v>
      </c>
      <c r="H1635" s="24">
        <v>102.78</v>
      </c>
      <c r="I1635" s="24">
        <v>102.72</v>
      </c>
      <c r="J1635" s="24">
        <v>102.78</v>
      </c>
      <c r="K1635" s="18">
        <v>0</v>
      </c>
      <c r="L1635" s="18">
        <v>0</v>
      </c>
      <c r="T1635" t="str">
        <v>U1588C-3</v>
      </c>
      <c r="U1635" s="24">
        <v>0.8193979933110368</v>
      </c>
      <c r="V1635" s="24">
        <v>0.81967213114754101</v>
      </c>
      <c r="W1635" s="29">
        <v>96.8</v>
      </c>
      <c r="X1635" s="24">
        <v>5.9200000000000017</v>
      </c>
      <c r="Y1635" s="24">
        <v>5.980000000000004</v>
      </c>
      <c r="Z1635" s="24">
        <v>101.65083612040134</v>
      </c>
      <c r="AA1635" s="24">
        <v>101.7</v>
      </c>
      <c r="AB1635" s="24">
        <v>101.65245901639344</v>
      </c>
      <c r="AC1635" s="24">
        <v>101.70163934426229</v>
      </c>
      <c r="AF1635" s="24">
        <v>3.4079999999999999</v>
      </c>
      <c r="AG1635" s="24">
        <v>105.05883612040134</v>
      </c>
      <c r="AH1635" s="24">
        <v>105.108</v>
      </c>
      <c r="AI1635" s="24">
        <v>105.06045901639344</v>
      </c>
      <c r="AJ1635" s="24">
        <v>105.10963934426229</v>
      </c>
      <c r="AK1635" s="38">
        <v>-0.16228959920994157</v>
      </c>
      <c r="AL1635" s="38">
        <v>-0.1639344262287068</v>
      </c>
    </row>
    <row r="1636" spans="3:38" x14ac:dyDescent="0.15">
      <c r="C1636" t="str">
        <v>U1588C-4-CC</v>
      </c>
      <c r="D1636" s="31">
        <v>110.15</v>
      </c>
      <c r="E1636" s="29">
        <v>27</v>
      </c>
      <c r="F1636" s="29">
        <v>33</v>
      </c>
      <c r="G1636" s="24">
        <v>110.42</v>
      </c>
      <c r="H1636" s="24">
        <v>110.48</v>
      </c>
      <c r="I1636" s="24">
        <v>110.42</v>
      </c>
      <c r="J1636" s="24">
        <v>110.48</v>
      </c>
      <c r="K1636" s="18">
        <v>0</v>
      </c>
      <c r="L1636" s="18">
        <v>0</v>
      </c>
      <c r="T1636" t="str">
        <v>U1588C-4</v>
      </c>
      <c r="U1636" s="24">
        <v>0.68337129840546706</v>
      </c>
      <c r="V1636" s="24">
        <v>0.68493150684931503</v>
      </c>
      <c r="W1636" s="29">
        <v>101.7</v>
      </c>
      <c r="X1636" s="24">
        <v>8.7199999999999989</v>
      </c>
      <c r="Y1636" s="24">
        <v>8.7800000000000011</v>
      </c>
      <c r="Z1636" s="24">
        <v>107.65899772209568</v>
      </c>
      <c r="AA1636" s="24">
        <v>107.7</v>
      </c>
      <c r="AB1636" s="24">
        <v>107.67260273972603</v>
      </c>
      <c r="AC1636" s="24">
        <v>107.71369863013699</v>
      </c>
      <c r="AF1636" s="24">
        <v>3.1280000000000001</v>
      </c>
      <c r="AG1636" s="24">
        <v>110.78699772209568</v>
      </c>
      <c r="AH1636" s="24">
        <v>110.828</v>
      </c>
      <c r="AI1636" s="24">
        <v>110.80060273972603</v>
      </c>
      <c r="AJ1636" s="24">
        <v>110.84169863013699</v>
      </c>
      <c r="AK1636" s="38">
        <v>-1.3605017630354155</v>
      </c>
      <c r="AL1636" s="38">
        <v>-1.3698630136985912</v>
      </c>
    </row>
    <row r="1637" spans="3:38" x14ac:dyDescent="0.15">
      <c r="C1637" t="str">
        <v>U1588C-4-CC</v>
      </c>
      <c r="D1637" s="31">
        <v>110.15</v>
      </c>
      <c r="E1637" s="29">
        <v>27</v>
      </c>
      <c r="F1637" s="29">
        <v>33</v>
      </c>
      <c r="G1637" s="24">
        <v>110.42</v>
      </c>
      <c r="H1637" s="24">
        <v>110.48</v>
      </c>
      <c r="I1637" s="24">
        <v>110.42</v>
      </c>
      <c r="J1637" s="24">
        <v>110.48</v>
      </c>
      <c r="K1637" s="18">
        <v>0</v>
      </c>
      <c r="L1637" s="18">
        <v>0</v>
      </c>
      <c r="T1637" t="str">
        <v>U1588C-4</v>
      </c>
      <c r="U1637" s="24">
        <v>0.68337129840546706</v>
      </c>
      <c r="V1637" s="24">
        <v>0.68493150684931503</v>
      </c>
      <c r="W1637" s="29">
        <v>101.7</v>
      </c>
      <c r="X1637" s="24">
        <v>8.7199999999999989</v>
      </c>
      <c r="Y1637" s="24">
        <v>8.7800000000000011</v>
      </c>
      <c r="Z1637" s="24">
        <v>107.65899772209568</v>
      </c>
      <c r="AA1637" s="24">
        <v>107.7</v>
      </c>
      <c r="AB1637" s="24">
        <v>107.67260273972603</v>
      </c>
      <c r="AC1637" s="24">
        <v>107.71369863013699</v>
      </c>
      <c r="AF1637" s="24">
        <v>3.1280000000000001</v>
      </c>
      <c r="AG1637" s="24">
        <v>110.78699772209568</v>
      </c>
      <c r="AH1637" s="24">
        <v>110.828</v>
      </c>
      <c r="AI1637" s="24">
        <v>110.80060273972603</v>
      </c>
      <c r="AJ1637" s="24">
        <v>110.84169863013699</v>
      </c>
      <c r="AK1637" s="38">
        <v>-1.3605017630354155</v>
      </c>
      <c r="AL1637" s="38">
        <v>-1.3698630136985912</v>
      </c>
    </row>
    <row r="1638" spans="3:38" x14ac:dyDescent="0.15">
      <c r="C1638" t="str">
        <v>U1588C-4-CC</v>
      </c>
      <c r="D1638" s="31">
        <v>110.15</v>
      </c>
      <c r="E1638" s="29">
        <v>27</v>
      </c>
      <c r="F1638" s="29">
        <v>33</v>
      </c>
      <c r="G1638" s="24">
        <v>110.42</v>
      </c>
      <c r="H1638" s="24">
        <v>110.48</v>
      </c>
      <c r="I1638" s="24">
        <v>110.42</v>
      </c>
      <c r="J1638" s="24">
        <v>110.48</v>
      </c>
      <c r="K1638" s="18">
        <v>0</v>
      </c>
      <c r="L1638" s="18">
        <v>0</v>
      </c>
      <c r="T1638" t="str">
        <v>U1588C-4</v>
      </c>
      <c r="U1638" s="24">
        <v>0.68337129840546706</v>
      </c>
      <c r="V1638" s="24">
        <v>0.68493150684931503</v>
      </c>
      <c r="W1638" s="29">
        <v>101.7</v>
      </c>
      <c r="X1638" s="24">
        <v>8.7199999999999989</v>
      </c>
      <c r="Y1638" s="24">
        <v>8.7800000000000011</v>
      </c>
      <c r="Z1638" s="24">
        <v>107.65899772209568</v>
      </c>
      <c r="AA1638" s="24">
        <v>107.7</v>
      </c>
      <c r="AB1638" s="24">
        <v>107.67260273972603</v>
      </c>
      <c r="AC1638" s="24">
        <v>107.71369863013699</v>
      </c>
      <c r="AF1638" s="24">
        <v>3.1280000000000001</v>
      </c>
      <c r="AG1638" s="24">
        <v>110.78699772209568</v>
      </c>
      <c r="AH1638" s="24">
        <v>110.828</v>
      </c>
      <c r="AI1638" s="24">
        <v>110.80060273972603</v>
      </c>
      <c r="AJ1638" s="24">
        <v>110.84169863013699</v>
      </c>
      <c r="AK1638" s="38">
        <v>-1.3605017630354155</v>
      </c>
      <c r="AL1638" s="38">
        <v>-1.3698630136985912</v>
      </c>
    </row>
    <row r="1639" spans="3:38" x14ac:dyDescent="0.15">
      <c r="C1639" t="str">
        <v>U1588C-4-CC</v>
      </c>
      <c r="D1639" s="31">
        <v>110.15</v>
      </c>
      <c r="E1639" s="29">
        <v>27</v>
      </c>
      <c r="F1639" s="29">
        <v>33</v>
      </c>
      <c r="G1639" s="24">
        <v>110.42</v>
      </c>
      <c r="H1639" s="24">
        <v>110.48</v>
      </c>
      <c r="I1639" s="24">
        <v>110.42</v>
      </c>
      <c r="J1639" s="24">
        <v>110.48</v>
      </c>
      <c r="K1639" s="18">
        <v>0</v>
      </c>
      <c r="L1639" s="18">
        <v>0</v>
      </c>
      <c r="T1639" t="str">
        <v>U1588C-4</v>
      </c>
      <c r="U1639" s="24">
        <v>0.68337129840546706</v>
      </c>
      <c r="V1639" s="24">
        <v>0.68493150684931503</v>
      </c>
      <c r="W1639" s="29">
        <v>101.7</v>
      </c>
      <c r="X1639" s="24">
        <v>8.7199999999999989</v>
      </c>
      <c r="Y1639" s="24">
        <v>8.7800000000000011</v>
      </c>
      <c r="Z1639" s="24">
        <v>107.65899772209568</v>
      </c>
      <c r="AA1639" s="24">
        <v>107.7</v>
      </c>
      <c r="AB1639" s="24">
        <v>107.67260273972603</v>
      </c>
      <c r="AC1639" s="24">
        <v>107.71369863013699</v>
      </c>
      <c r="AF1639" s="24">
        <v>3.1280000000000001</v>
      </c>
      <c r="AG1639" s="24">
        <v>110.78699772209568</v>
      </c>
      <c r="AH1639" s="24">
        <v>110.828</v>
      </c>
      <c r="AI1639" s="24">
        <v>110.80060273972603</v>
      </c>
      <c r="AJ1639" s="24">
        <v>110.84169863013699</v>
      </c>
      <c r="AK1639" s="38">
        <v>-1.3605017630354155</v>
      </c>
      <c r="AL1639" s="38">
        <v>-1.3698630136985912</v>
      </c>
    </row>
    <row r="1640" spans="3:38" x14ac:dyDescent="0.15">
      <c r="C1640" t="str">
        <v>U1588C-4-CC</v>
      </c>
      <c r="D1640" s="31">
        <v>110.15</v>
      </c>
      <c r="E1640" s="29">
        <v>27</v>
      </c>
      <c r="F1640" s="29">
        <v>33</v>
      </c>
      <c r="G1640" s="24">
        <v>110.42</v>
      </c>
      <c r="H1640" s="24">
        <v>110.48</v>
      </c>
      <c r="I1640" s="24">
        <v>110.42</v>
      </c>
      <c r="J1640" s="24">
        <v>110.48</v>
      </c>
      <c r="K1640" s="18">
        <v>0</v>
      </c>
      <c r="L1640" s="18">
        <v>0</v>
      </c>
      <c r="T1640" t="str">
        <v>U1588C-4</v>
      </c>
      <c r="U1640" s="24">
        <v>0.68337129840546706</v>
      </c>
      <c r="V1640" s="24">
        <v>0.68493150684931503</v>
      </c>
      <c r="W1640" s="29">
        <v>101.7</v>
      </c>
      <c r="X1640" s="24">
        <v>8.7199999999999989</v>
      </c>
      <c r="Y1640" s="24">
        <v>8.7800000000000011</v>
      </c>
      <c r="Z1640" s="24">
        <v>107.65899772209568</v>
      </c>
      <c r="AA1640" s="24">
        <v>107.7</v>
      </c>
      <c r="AB1640" s="24">
        <v>107.67260273972603</v>
      </c>
      <c r="AC1640" s="24">
        <v>107.71369863013699</v>
      </c>
      <c r="AF1640" s="24">
        <v>3.1280000000000001</v>
      </c>
      <c r="AG1640" s="24">
        <v>110.78699772209568</v>
      </c>
      <c r="AH1640" s="24">
        <v>110.828</v>
      </c>
      <c r="AI1640" s="24">
        <v>110.80060273972603</v>
      </c>
      <c r="AJ1640" s="24">
        <v>110.84169863013699</v>
      </c>
      <c r="AK1640" s="38">
        <v>-1.3605017630354155</v>
      </c>
      <c r="AL1640" s="38">
        <v>-1.3698630136985912</v>
      </c>
    </row>
    <row r="1641" spans="3:38" x14ac:dyDescent="0.15">
      <c r="C1641" t="str">
        <v>U1588C-4-CC</v>
      </c>
      <c r="D1641" s="31">
        <v>110.15</v>
      </c>
      <c r="E1641" s="29">
        <v>27</v>
      </c>
      <c r="F1641" s="29">
        <v>33</v>
      </c>
      <c r="G1641" s="24">
        <v>110.42</v>
      </c>
      <c r="H1641" s="24">
        <v>110.48</v>
      </c>
      <c r="I1641" s="24">
        <v>110.42</v>
      </c>
      <c r="J1641" s="24">
        <v>110.48</v>
      </c>
      <c r="K1641" s="18">
        <v>0</v>
      </c>
      <c r="L1641" s="18">
        <v>0</v>
      </c>
      <c r="T1641" t="str">
        <v>U1588C-4</v>
      </c>
      <c r="U1641" s="24">
        <v>0.68337129840546706</v>
      </c>
      <c r="V1641" s="24">
        <v>0.68493150684931503</v>
      </c>
      <c r="W1641" s="29">
        <v>101.7</v>
      </c>
      <c r="X1641" s="24">
        <v>8.7199999999999989</v>
      </c>
      <c r="Y1641" s="24">
        <v>8.7800000000000011</v>
      </c>
      <c r="Z1641" s="24">
        <v>107.65899772209568</v>
      </c>
      <c r="AA1641" s="24">
        <v>107.7</v>
      </c>
      <c r="AB1641" s="24">
        <v>107.67260273972603</v>
      </c>
      <c r="AC1641" s="24">
        <v>107.71369863013699</v>
      </c>
      <c r="AF1641" s="24">
        <v>3.1280000000000001</v>
      </c>
      <c r="AG1641" s="24">
        <v>110.78699772209568</v>
      </c>
      <c r="AH1641" s="24">
        <v>110.828</v>
      </c>
      <c r="AI1641" s="24">
        <v>110.80060273972603</v>
      </c>
      <c r="AJ1641" s="24">
        <v>110.84169863013699</v>
      </c>
      <c r="AK1641" s="38">
        <v>-1.3605017630354155</v>
      </c>
      <c r="AL1641" s="38">
        <v>-1.3698630136985912</v>
      </c>
    </row>
    <row r="1642" spans="3:38" x14ac:dyDescent="0.15">
      <c r="C1642" t="str">
        <v>U1588C-4-CC</v>
      </c>
      <c r="D1642" s="31">
        <v>110.15</v>
      </c>
      <c r="E1642" s="29">
        <v>27</v>
      </c>
      <c r="F1642" s="29">
        <v>33</v>
      </c>
      <c r="G1642" s="24">
        <v>110.42</v>
      </c>
      <c r="H1642" s="24">
        <v>110.48</v>
      </c>
      <c r="I1642" s="24">
        <v>110.42</v>
      </c>
      <c r="J1642" s="24">
        <v>110.48</v>
      </c>
      <c r="K1642" s="18">
        <v>0</v>
      </c>
      <c r="L1642" s="18">
        <v>0</v>
      </c>
      <c r="T1642" t="str">
        <v>U1588C-4</v>
      </c>
      <c r="U1642" s="24">
        <v>0.68337129840546706</v>
      </c>
      <c r="V1642" s="24">
        <v>0.68493150684931503</v>
      </c>
      <c r="W1642" s="29">
        <v>101.7</v>
      </c>
      <c r="X1642" s="24">
        <v>8.7199999999999989</v>
      </c>
      <c r="Y1642" s="24">
        <v>8.7800000000000011</v>
      </c>
      <c r="Z1642" s="24">
        <v>107.65899772209568</v>
      </c>
      <c r="AA1642" s="24">
        <v>107.7</v>
      </c>
      <c r="AB1642" s="24">
        <v>107.67260273972603</v>
      </c>
      <c r="AC1642" s="24">
        <v>107.71369863013699</v>
      </c>
      <c r="AF1642" s="24">
        <v>3.1280000000000001</v>
      </c>
      <c r="AG1642" s="24">
        <v>110.78699772209568</v>
      </c>
      <c r="AH1642" s="24">
        <v>110.828</v>
      </c>
      <c r="AI1642" s="24">
        <v>110.80060273972603</v>
      </c>
      <c r="AJ1642" s="24">
        <v>110.84169863013699</v>
      </c>
      <c r="AK1642" s="38">
        <v>-1.3605017630354155</v>
      </c>
      <c r="AL1642" s="38">
        <v>-1.3698630136985912</v>
      </c>
    </row>
    <row r="1643" spans="3:38" x14ac:dyDescent="0.15">
      <c r="C1643" t="str">
        <v>U1588C-4-CC</v>
      </c>
      <c r="D1643" s="31">
        <v>110.15</v>
      </c>
      <c r="E1643" s="29">
        <v>27</v>
      </c>
      <c r="F1643" s="29">
        <v>33</v>
      </c>
      <c r="G1643" s="24">
        <v>110.42</v>
      </c>
      <c r="H1643" s="24">
        <v>110.48</v>
      </c>
      <c r="I1643" s="24">
        <v>110.42</v>
      </c>
      <c r="J1643" s="24">
        <v>110.48</v>
      </c>
      <c r="K1643" s="18">
        <v>0</v>
      </c>
      <c r="L1643" s="18">
        <v>0</v>
      </c>
      <c r="T1643" t="str">
        <v>U1588C-4</v>
      </c>
      <c r="U1643" s="24">
        <v>0.68337129840546706</v>
      </c>
      <c r="V1643" s="24">
        <v>0.68493150684931503</v>
      </c>
      <c r="W1643" s="29">
        <v>101.7</v>
      </c>
      <c r="X1643" s="24">
        <v>8.7199999999999989</v>
      </c>
      <c r="Y1643" s="24">
        <v>8.7800000000000011</v>
      </c>
      <c r="Z1643" s="24">
        <v>107.65899772209568</v>
      </c>
      <c r="AA1643" s="24">
        <v>107.7</v>
      </c>
      <c r="AB1643" s="24">
        <v>107.67260273972603</v>
      </c>
      <c r="AC1643" s="24">
        <v>107.71369863013699</v>
      </c>
      <c r="AF1643" s="24">
        <v>3.1280000000000001</v>
      </c>
      <c r="AG1643" s="24">
        <v>110.78699772209568</v>
      </c>
      <c r="AH1643" s="24">
        <v>110.828</v>
      </c>
      <c r="AI1643" s="24">
        <v>110.80060273972603</v>
      </c>
      <c r="AJ1643" s="24">
        <v>110.84169863013699</v>
      </c>
      <c r="AK1643" s="38">
        <v>-1.3605017630354155</v>
      </c>
      <c r="AL1643" s="38">
        <v>-1.3698630136985912</v>
      </c>
    </row>
    <row r="1644" spans="3:38" x14ac:dyDescent="0.15">
      <c r="C1644" t="str">
        <v>U1588C-5-CC</v>
      </c>
      <c r="D1644" s="31">
        <v>113.4</v>
      </c>
      <c r="E1644" s="29">
        <v>11</v>
      </c>
      <c r="F1644" s="29">
        <v>17</v>
      </c>
      <c r="G1644" s="24">
        <v>113.51</v>
      </c>
      <c r="H1644" s="24">
        <v>113.57000000000001</v>
      </c>
      <c r="I1644" s="24">
        <v>113.51</v>
      </c>
      <c r="J1644" s="24">
        <v>113.57</v>
      </c>
      <c r="K1644" s="18">
        <v>0</v>
      </c>
      <c r="L1644" s="18">
        <v>-1.4210854715202004E-14</v>
      </c>
      <c r="T1644" t="str">
        <v>U1588C-5</v>
      </c>
      <c r="U1644" s="24">
        <v>0.81771720613287902</v>
      </c>
      <c r="V1644" s="24">
        <v>0.81967213114754101</v>
      </c>
      <c r="W1644" s="29">
        <v>107.7</v>
      </c>
      <c r="X1644" s="24">
        <v>5.8100000000000023</v>
      </c>
      <c r="Y1644" s="24">
        <v>5.8699999999999903</v>
      </c>
      <c r="Z1644" s="24">
        <v>112.45093696763203</v>
      </c>
      <c r="AA1644" s="24">
        <v>112.5</v>
      </c>
      <c r="AB1644" s="24">
        <v>112.46229508196721</v>
      </c>
      <c r="AC1644" s="24">
        <v>112.51147540983607</v>
      </c>
      <c r="AF1644" s="24">
        <v>3.06</v>
      </c>
      <c r="AG1644" s="24">
        <v>115.51093696763203</v>
      </c>
      <c r="AH1644" s="24">
        <v>115.56</v>
      </c>
      <c r="AI1644" s="24">
        <v>115.52229508196721</v>
      </c>
      <c r="AJ1644" s="24">
        <v>115.57147540983607</v>
      </c>
      <c r="AK1644" s="38">
        <v>-1.1358114335180858</v>
      </c>
      <c r="AL1644" s="38">
        <v>-1.1475409836066319</v>
      </c>
    </row>
    <row r="1645" spans="3:38" x14ac:dyDescent="0.15">
      <c r="C1645" t="str">
        <v>U1588C-5-CC</v>
      </c>
      <c r="D1645" s="31">
        <v>113.4</v>
      </c>
      <c r="E1645" s="29">
        <v>11</v>
      </c>
      <c r="F1645" s="29">
        <v>17</v>
      </c>
      <c r="G1645" s="24">
        <v>113.51</v>
      </c>
      <c r="H1645" s="24">
        <v>113.57000000000001</v>
      </c>
      <c r="I1645" s="24">
        <v>113.51</v>
      </c>
      <c r="J1645" s="24">
        <v>113.57</v>
      </c>
      <c r="K1645" s="18">
        <v>0</v>
      </c>
      <c r="L1645" s="18">
        <v>-1.4210854715202004E-14</v>
      </c>
      <c r="T1645" t="str">
        <v>U1588C-5</v>
      </c>
      <c r="U1645" s="24">
        <v>0.81771720613287902</v>
      </c>
      <c r="V1645" s="24">
        <v>0.81967213114754101</v>
      </c>
      <c r="W1645" s="29">
        <v>107.7</v>
      </c>
      <c r="X1645" s="24">
        <v>5.8100000000000023</v>
      </c>
      <c r="Y1645" s="24">
        <v>5.8699999999999903</v>
      </c>
      <c r="Z1645" s="24">
        <v>112.45093696763203</v>
      </c>
      <c r="AA1645" s="24">
        <v>112.5</v>
      </c>
      <c r="AB1645" s="24">
        <v>112.46229508196721</v>
      </c>
      <c r="AC1645" s="24">
        <v>112.51147540983607</v>
      </c>
      <c r="AF1645" s="24">
        <v>3.06</v>
      </c>
      <c r="AG1645" s="24">
        <v>115.51093696763203</v>
      </c>
      <c r="AH1645" s="24">
        <v>115.56</v>
      </c>
      <c r="AI1645" s="24">
        <v>115.52229508196721</v>
      </c>
      <c r="AJ1645" s="24">
        <v>115.57147540983607</v>
      </c>
      <c r="AK1645" s="38">
        <v>-1.1358114335180858</v>
      </c>
      <c r="AL1645" s="38">
        <v>-1.1475409836066319</v>
      </c>
    </row>
    <row r="1646" spans="3:38" x14ac:dyDescent="0.15">
      <c r="C1646" t="str">
        <v>U1588C-5-CC</v>
      </c>
      <c r="D1646" s="31">
        <v>113.4</v>
      </c>
      <c r="E1646" s="29">
        <v>11</v>
      </c>
      <c r="F1646" s="29">
        <v>17</v>
      </c>
      <c r="G1646" s="24">
        <v>113.51</v>
      </c>
      <c r="H1646" s="24">
        <v>113.57000000000001</v>
      </c>
      <c r="I1646" s="24">
        <v>113.51</v>
      </c>
      <c r="J1646" s="24">
        <v>113.57</v>
      </c>
      <c r="K1646" s="18">
        <v>0</v>
      </c>
      <c r="L1646" s="18">
        <v>-1.4210854715202004E-14</v>
      </c>
      <c r="T1646" t="str">
        <v>U1588C-5</v>
      </c>
      <c r="U1646" s="24">
        <v>0.81771720613287902</v>
      </c>
      <c r="V1646" s="24">
        <v>0.81967213114754101</v>
      </c>
      <c r="W1646" s="29">
        <v>107.7</v>
      </c>
      <c r="X1646" s="24">
        <v>5.8100000000000023</v>
      </c>
      <c r="Y1646" s="24">
        <v>5.8699999999999903</v>
      </c>
      <c r="Z1646" s="24">
        <v>112.45093696763203</v>
      </c>
      <c r="AA1646" s="24">
        <v>112.5</v>
      </c>
      <c r="AB1646" s="24">
        <v>112.46229508196721</v>
      </c>
      <c r="AC1646" s="24">
        <v>112.51147540983607</v>
      </c>
      <c r="AF1646" s="24">
        <v>3.06</v>
      </c>
      <c r="AG1646" s="24">
        <v>115.51093696763203</v>
      </c>
      <c r="AH1646" s="24">
        <v>115.56</v>
      </c>
      <c r="AI1646" s="24">
        <v>115.52229508196721</v>
      </c>
      <c r="AJ1646" s="24">
        <v>115.57147540983607</v>
      </c>
      <c r="AK1646" s="38">
        <v>-1.1358114335180858</v>
      </c>
      <c r="AL1646" s="38">
        <v>-1.1475409836066319</v>
      </c>
    </row>
    <row r="1647" spans="3:38" x14ac:dyDescent="0.15">
      <c r="C1647" t="str">
        <v>U1588C-5-CC</v>
      </c>
      <c r="D1647" s="31">
        <v>113.4</v>
      </c>
      <c r="E1647" s="29">
        <v>11</v>
      </c>
      <c r="F1647" s="29">
        <v>17</v>
      </c>
      <c r="G1647" s="24">
        <v>113.51</v>
      </c>
      <c r="H1647" s="24">
        <v>113.57000000000001</v>
      </c>
      <c r="I1647" s="24">
        <v>113.51</v>
      </c>
      <c r="J1647" s="24">
        <v>113.57</v>
      </c>
      <c r="K1647" s="18">
        <v>0</v>
      </c>
      <c r="L1647" s="18">
        <v>-1.4210854715202004E-14</v>
      </c>
      <c r="T1647" t="str">
        <v>U1588C-5</v>
      </c>
      <c r="U1647" s="24">
        <v>0.81771720613287902</v>
      </c>
      <c r="V1647" s="24">
        <v>0.81967213114754101</v>
      </c>
      <c r="W1647" s="29">
        <v>107.7</v>
      </c>
      <c r="X1647" s="24">
        <v>5.8100000000000023</v>
      </c>
      <c r="Y1647" s="24">
        <v>5.8699999999999903</v>
      </c>
      <c r="Z1647" s="24">
        <v>112.45093696763203</v>
      </c>
      <c r="AA1647" s="24">
        <v>112.5</v>
      </c>
      <c r="AB1647" s="24">
        <v>112.46229508196721</v>
      </c>
      <c r="AC1647" s="24">
        <v>112.51147540983607</v>
      </c>
      <c r="AF1647" s="24">
        <v>3.06</v>
      </c>
      <c r="AG1647" s="24">
        <v>115.51093696763203</v>
      </c>
      <c r="AH1647" s="24">
        <v>115.56</v>
      </c>
      <c r="AI1647" s="24">
        <v>115.52229508196721</v>
      </c>
      <c r="AJ1647" s="24">
        <v>115.57147540983607</v>
      </c>
      <c r="AK1647" s="38">
        <v>-1.1358114335180858</v>
      </c>
      <c r="AL1647" s="38">
        <v>-1.1475409836066319</v>
      </c>
    </row>
    <row r="1648" spans="3:38" x14ac:dyDescent="0.15">
      <c r="C1648" t="str">
        <v>U1588C-5-CC</v>
      </c>
      <c r="D1648" s="31">
        <v>113.4</v>
      </c>
      <c r="E1648" s="29">
        <v>11</v>
      </c>
      <c r="F1648" s="29">
        <v>17</v>
      </c>
      <c r="G1648" s="24">
        <v>113.51</v>
      </c>
      <c r="H1648" s="24">
        <v>113.57000000000001</v>
      </c>
      <c r="I1648" s="24">
        <v>113.51</v>
      </c>
      <c r="J1648" s="24">
        <v>113.57</v>
      </c>
      <c r="K1648" s="18">
        <v>0</v>
      </c>
      <c r="L1648" s="18">
        <v>-1.4210854715202004E-14</v>
      </c>
      <c r="T1648" t="str">
        <v>U1588C-5</v>
      </c>
      <c r="U1648" s="24">
        <v>0.81771720613287902</v>
      </c>
      <c r="V1648" s="24">
        <v>0.81967213114754101</v>
      </c>
      <c r="W1648" s="29">
        <v>107.7</v>
      </c>
      <c r="X1648" s="24">
        <v>5.8100000000000023</v>
      </c>
      <c r="Y1648" s="24">
        <v>5.8699999999999903</v>
      </c>
      <c r="Z1648" s="24">
        <v>112.45093696763203</v>
      </c>
      <c r="AA1648" s="24">
        <v>112.5</v>
      </c>
      <c r="AB1648" s="24">
        <v>112.46229508196721</v>
      </c>
      <c r="AC1648" s="24">
        <v>112.51147540983607</v>
      </c>
      <c r="AF1648" s="24">
        <v>3.06</v>
      </c>
      <c r="AG1648" s="24">
        <v>115.51093696763203</v>
      </c>
      <c r="AH1648" s="24">
        <v>115.56</v>
      </c>
      <c r="AI1648" s="24">
        <v>115.52229508196721</v>
      </c>
      <c r="AJ1648" s="24">
        <v>115.57147540983607</v>
      </c>
      <c r="AK1648" s="38">
        <v>-1.1358114335180858</v>
      </c>
      <c r="AL1648" s="38">
        <v>-1.1475409836066319</v>
      </c>
    </row>
    <row r="1649" spans="3:38" x14ac:dyDescent="0.15">
      <c r="C1649" t="str">
        <v>U1588C-5-CC</v>
      </c>
      <c r="D1649" s="31">
        <v>113.4</v>
      </c>
      <c r="E1649" s="29">
        <v>11</v>
      </c>
      <c r="F1649" s="29">
        <v>17</v>
      </c>
      <c r="G1649" s="24">
        <v>113.51</v>
      </c>
      <c r="H1649" s="24">
        <v>113.57000000000001</v>
      </c>
      <c r="I1649" s="24">
        <v>113.51</v>
      </c>
      <c r="J1649" s="24">
        <v>113.57</v>
      </c>
      <c r="K1649" s="18">
        <v>0</v>
      </c>
      <c r="L1649" s="18">
        <v>-1.4210854715202004E-14</v>
      </c>
      <c r="T1649" t="str">
        <v>U1588C-5</v>
      </c>
      <c r="U1649" s="24">
        <v>0.81771720613287902</v>
      </c>
      <c r="V1649" s="24">
        <v>0.81967213114754101</v>
      </c>
      <c r="W1649" s="29">
        <v>107.7</v>
      </c>
      <c r="X1649" s="24">
        <v>5.8100000000000023</v>
      </c>
      <c r="Y1649" s="24">
        <v>5.8699999999999903</v>
      </c>
      <c r="Z1649" s="24">
        <v>112.45093696763203</v>
      </c>
      <c r="AA1649" s="24">
        <v>112.5</v>
      </c>
      <c r="AB1649" s="24">
        <v>112.46229508196721</v>
      </c>
      <c r="AC1649" s="24">
        <v>112.51147540983607</v>
      </c>
      <c r="AF1649" s="24">
        <v>3.06</v>
      </c>
      <c r="AG1649" s="24">
        <v>115.51093696763203</v>
      </c>
      <c r="AH1649" s="24">
        <v>115.56</v>
      </c>
      <c r="AI1649" s="24">
        <v>115.52229508196721</v>
      </c>
      <c r="AJ1649" s="24">
        <v>115.57147540983607</v>
      </c>
      <c r="AK1649" s="38">
        <v>-1.1358114335180858</v>
      </c>
      <c r="AL1649" s="38">
        <v>-1.1475409836066319</v>
      </c>
    </row>
    <row r="1650" spans="3:38" x14ac:dyDescent="0.15">
      <c r="C1650" t="str">
        <v>U1588C-5-CC</v>
      </c>
      <c r="D1650" s="31">
        <v>113.4</v>
      </c>
      <c r="E1650" s="29">
        <v>11</v>
      </c>
      <c r="F1650" s="29">
        <v>17</v>
      </c>
      <c r="G1650" s="24">
        <v>113.51</v>
      </c>
      <c r="H1650" s="24">
        <v>113.57000000000001</v>
      </c>
      <c r="I1650" s="24">
        <v>113.51</v>
      </c>
      <c r="J1650" s="24">
        <v>113.57</v>
      </c>
      <c r="K1650" s="18">
        <v>0</v>
      </c>
      <c r="L1650" s="18">
        <v>-1.4210854715202004E-14</v>
      </c>
      <c r="T1650" t="str">
        <v>U1588C-5</v>
      </c>
      <c r="U1650" s="24">
        <v>0.81771720613287902</v>
      </c>
      <c r="V1650" s="24">
        <v>0.81967213114754101</v>
      </c>
      <c r="W1650" s="29">
        <v>107.7</v>
      </c>
      <c r="X1650" s="24">
        <v>5.8100000000000023</v>
      </c>
      <c r="Y1650" s="24">
        <v>5.8699999999999903</v>
      </c>
      <c r="Z1650" s="24">
        <v>112.45093696763203</v>
      </c>
      <c r="AA1650" s="24">
        <v>112.5</v>
      </c>
      <c r="AB1650" s="24">
        <v>112.46229508196721</v>
      </c>
      <c r="AC1650" s="24">
        <v>112.51147540983607</v>
      </c>
      <c r="AF1650" s="24">
        <v>3.06</v>
      </c>
      <c r="AG1650" s="24">
        <v>115.51093696763203</v>
      </c>
      <c r="AH1650" s="24">
        <v>115.56</v>
      </c>
      <c r="AI1650" s="24">
        <v>115.52229508196721</v>
      </c>
      <c r="AJ1650" s="24">
        <v>115.57147540983607</v>
      </c>
      <c r="AK1650" s="38">
        <v>-1.1358114335180858</v>
      </c>
      <c r="AL1650" s="38">
        <v>-1.1475409836066319</v>
      </c>
    </row>
    <row r="1651" spans="3:38" x14ac:dyDescent="0.15">
      <c r="C1651" t="str">
        <v>U1588C-5-CC</v>
      </c>
      <c r="D1651" s="31">
        <v>113.4</v>
      </c>
      <c r="E1651" s="29">
        <v>11</v>
      </c>
      <c r="F1651" s="29">
        <v>17</v>
      </c>
      <c r="G1651" s="24">
        <v>113.51</v>
      </c>
      <c r="H1651" s="24">
        <v>113.57000000000001</v>
      </c>
      <c r="I1651" s="24">
        <v>113.51</v>
      </c>
      <c r="J1651" s="24">
        <v>113.57</v>
      </c>
      <c r="K1651" s="18">
        <v>0</v>
      </c>
      <c r="L1651" s="18">
        <v>-1.4210854715202004E-14</v>
      </c>
      <c r="T1651" t="str">
        <v>U1588C-5</v>
      </c>
      <c r="U1651" s="24">
        <v>0.81771720613287902</v>
      </c>
      <c r="V1651" s="24">
        <v>0.81967213114754101</v>
      </c>
      <c r="W1651" s="29">
        <v>107.7</v>
      </c>
      <c r="X1651" s="24">
        <v>5.8100000000000023</v>
      </c>
      <c r="Y1651" s="24">
        <v>5.8699999999999903</v>
      </c>
      <c r="Z1651" s="24">
        <v>112.45093696763203</v>
      </c>
      <c r="AA1651" s="24">
        <v>112.5</v>
      </c>
      <c r="AB1651" s="24">
        <v>112.46229508196721</v>
      </c>
      <c r="AC1651" s="24">
        <v>112.51147540983607</v>
      </c>
      <c r="AF1651" s="24">
        <v>3.06</v>
      </c>
      <c r="AG1651" s="24">
        <v>115.51093696763203</v>
      </c>
      <c r="AH1651" s="24">
        <v>115.56</v>
      </c>
      <c r="AI1651" s="24">
        <v>115.52229508196721</v>
      </c>
      <c r="AJ1651" s="24">
        <v>115.57147540983607</v>
      </c>
      <c r="AK1651" s="38">
        <v>-1.1358114335180858</v>
      </c>
      <c r="AL1651" s="38">
        <v>-1.1475409836066319</v>
      </c>
    </row>
    <row r="1652" spans="3:38" x14ac:dyDescent="0.15">
      <c r="C1652" t="str">
        <v>U1588C-6-CC</v>
      </c>
      <c r="D1652" s="31">
        <v>118.85</v>
      </c>
      <c r="E1652" s="29">
        <v>20</v>
      </c>
      <c r="F1652" s="29">
        <v>26</v>
      </c>
      <c r="G1652" s="24">
        <v>119.05</v>
      </c>
      <c r="H1652" s="24">
        <v>119.11</v>
      </c>
      <c r="I1652" s="24">
        <v>119.05</v>
      </c>
      <c r="J1652" s="24">
        <v>119.11</v>
      </c>
      <c r="K1652" s="18">
        <v>0</v>
      </c>
      <c r="L1652" s="18">
        <v>0</v>
      </c>
      <c r="T1652" t="str">
        <v>U1588C-6</v>
      </c>
      <c r="U1652" s="24">
        <v>0.74130105900151289</v>
      </c>
      <c r="V1652" s="24">
        <v>0.7407407407407407</v>
      </c>
      <c r="W1652" s="29">
        <v>112.5</v>
      </c>
      <c r="X1652" s="24">
        <v>6.5499999999999972</v>
      </c>
      <c r="Y1652" s="24">
        <v>6.6099999999999994</v>
      </c>
      <c r="Z1652" s="24">
        <v>117.35552193645991</v>
      </c>
      <c r="AA1652" s="24">
        <v>117.4</v>
      </c>
      <c r="AB1652" s="24">
        <v>117.35185185185185</v>
      </c>
      <c r="AC1652" s="24">
        <v>117.3962962962963</v>
      </c>
      <c r="AF1652" s="24">
        <v>3.19</v>
      </c>
      <c r="AG1652" s="24">
        <v>120.54552193645991</v>
      </c>
      <c r="AH1652" s="24">
        <v>120.59</v>
      </c>
      <c r="AI1652" s="24">
        <v>120.54185185185185</v>
      </c>
      <c r="AJ1652" s="24">
        <v>120.5862962962963</v>
      </c>
      <c r="AK1652" s="38">
        <v>0.36700846080606198</v>
      </c>
      <c r="AL1652" s="38">
        <v>0.37037037037066511</v>
      </c>
    </row>
    <row r="1653" spans="3:38" x14ac:dyDescent="0.15">
      <c r="C1653" t="str">
        <v>U1588C-6-CC</v>
      </c>
      <c r="D1653" s="31">
        <v>118.85</v>
      </c>
      <c r="E1653" s="29">
        <v>20</v>
      </c>
      <c r="F1653" s="29">
        <v>26</v>
      </c>
      <c r="G1653" s="24">
        <v>119.05</v>
      </c>
      <c r="H1653" s="24">
        <v>119.11</v>
      </c>
      <c r="I1653" s="24">
        <v>119.05</v>
      </c>
      <c r="J1653" s="24">
        <v>119.11</v>
      </c>
      <c r="K1653" s="18">
        <v>0</v>
      </c>
      <c r="L1653" s="18">
        <v>0</v>
      </c>
      <c r="T1653" t="str">
        <v>U1588C-6</v>
      </c>
      <c r="U1653" s="24">
        <v>0.74130105900151289</v>
      </c>
      <c r="V1653" s="24">
        <v>0.7407407407407407</v>
      </c>
      <c r="W1653" s="29">
        <v>112.5</v>
      </c>
      <c r="X1653" s="24">
        <v>6.5499999999999972</v>
      </c>
      <c r="Y1653" s="24">
        <v>6.6099999999999994</v>
      </c>
      <c r="Z1653" s="24">
        <v>117.35552193645991</v>
      </c>
      <c r="AA1653" s="24">
        <v>117.4</v>
      </c>
      <c r="AB1653" s="24">
        <v>117.35185185185185</v>
      </c>
      <c r="AC1653" s="24">
        <v>117.3962962962963</v>
      </c>
      <c r="AF1653" s="24">
        <v>3.19</v>
      </c>
      <c r="AG1653" s="24">
        <v>120.54552193645991</v>
      </c>
      <c r="AH1653" s="24">
        <v>120.59</v>
      </c>
      <c r="AI1653" s="24">
        <v>120.54185185185185</v>
      </c>
      <c r="AJ1653" s="24">
        <v>120.5862962962963</v>
      </c>
      <c r="AK1653" s="38">
        <v>0.36700846080606198</v>
      </c>
      <c r="AL1653" s="38">
        <v>0.37037037037066511</v>
      </c>
    </row>
    <row r="1654" spans="3:38" x14ac:dyDescent="0.15">
      <c r="C1654" t="str">
        <v>U1588C-6-CC</v>
      </c>
      <c r="D1654" s="31">
        <v>118.85</v>
      </c>
      <c r="E1654" s="29">
        <v>20</v>
      </c>
      <c r="F1654" s="29">
        <v>26</v>
      </c>
      <c r="G1654" s="24">
        <v>119.05</v>
      </c>
      <c r="H1654" s="24">
        <v>119.11</v>
      </c>
      <c r="I1654" s="24">
        <v>119.05</v>
      </c>
      <c r="J1654" s="24">
        <v>119.11</v>
      </c>
      <c r="K1654" s="18">
        <v>0</v>
      </c>
      <c r="L1654" s="18">
        <v>0</v>
      </c>
      <c r="T1654" t="str">
        <v>U1588C-6</v>
      </c>
      <c r="U1654" s="24">
        <v>0.74130105900151289</v>
      </c>
      <c r="V1654" s="24">
        <v>0.7407407407407407</v>
      </c>
      <c r="W1654" s="29">
        <v>112.5</v>
      </c>
      <c r="X1654" s="24">
        <v>6.5499999999999972</v>
      </c>
      <c r="Y1654" s="24">
        <v>6.6099999999999994</v>
      </c>
      <c r="Z1654" s="24">
        <v>117.35552193645991</v>
      </c>
      <c r="AA1654" s="24">
        <v>117.4</v>
      </c>
      <c r="AB1654" s="24">
        <v>117.35185185185185</v>
      </c>
      <c r="AC1654" s="24">
        <v>117.3962962962963</v>
      </c>
      <c r="AF1654" s="24">
        <v>3.19</v>
      </c>
      <c r="AG1654" s="24">
        <v>120.54552193645991</v>
      </c>
      <c r="AH1654" s="24">
        <v>120.59</v>
      </c>
      <c r="AI1654" s="24">
        <v>120.54185185185185</v>
      </c>
      <c r="AJ1654" s="24">
        <v>120.5862962962963</v>
      </c>
      <c r="AK1654" s="38">
        <v>0.36700846080606198</v>
      </c>
      <c r="AL1654" s="38">
        <v>0.37037037037066511</v>
      </c>
    </row>
    <row r="1655" spans="3:38" x14ac:dyDescent="0.15">
      <c r="C1655" t="str">
        <v>U1588C-6-CC</v>
      </c>
      <c r="D1655" s="31">
        <v>118.85</v>
      </c>
      <c r="E1655" s="29">
        <v>20</v>
      </c>
      <c r="F1655" s="29">
        <v>26</v>
      </c>
      <c r="G1655" s="24">
        <v>119.05</v>
      </c>
      <c r="H1655" s="24">
        <v>119.11</v>
      </c>
      <c r="I1655" s="24">
        <v>119.05</v>
      </c>
      <c r="J1655" s="24">
        <v>119.11</v>
      </c>
      <c r="K1655" s="18">
        <v>0</v>
      </c>
      <c r="L1655" s="18">
        <v>0</v>
      </c>
      <c r="T1655" t="str">
        <v>U1588C-6</v>
      </c>
      <c r="U1655" s="24">
        <v>0.74130105900151289</v>
      </c>
      <c r="V1655" s="24">
        <v>0.7407407407407407</v>
      </c>
      <c r="W1655" s="29">
        <v>112.5</v>
      </c>
      <c r="X1655" s="24">
        <v>6.5499999999999972</v>
      </c>
      <c r="Y1655" s="24">
        <v>6.6099999999999994</v>
      </c>
      <c r="Z1655" s="24">
        <v>117.35552193645991</v>
      </c>
      <c r="AA1655" s="24">
        <v>117.4</v>
      </c>
      <c r="AB1655" s="24">
        <v>117.35185185185185</v>
      </c>
      <c r="AC1655" s="24">
        <v>117.3962962962963</v>
      </c>
      <c r="AF1655" s="24">
        <v>3.19</v>
      </c>
      <c r="AG1655" s="24">
        <v>120.54552193645991</v>
      </c>
      <c r="AH1655" s="24">
        <v>120.59</v>
      </c>
      <c r="AI1655" s="24">
        <v>120.54185185185185</v>
      </c>
      <c r="AJ1655" s="24">
        <v>120.5862962962963</v>
      </c>
      <c r="AK1655" s="38">
        <v>0.36700846080606198</v>
      </c>
      <c r="AL1655" s="38">
        <v>0.37037037037066511</v>
      </c>
    </row>
    <row r="1656" spans="3:38" x14ac:dyDescent="0.15">
      <c r="C1656" t="str">
        <v>U1588C-6-CC</v>
      </c>
      <c r="D1656" s="31">
        <v>118.85</v>
      </c>
      <c r="E1656" s="29">
        <v>20</v>
      </c>
      <c r="F1656" s="29">
        <v>26</v>
      </c>
      <c r="G1656" s="24">
        <v>119.05</v>
      </c>
      <c r="H1656" s="24">
        <v>119.11</v>
      </c>
      <c r="I1656" s="24">
        <v>119.05</v>
      </c>
      <c r="J1656" s="24">
        <v>119.11</v>
      </c>
      <c r="K1656" s="18">
        <v>0</v>
      </c>
      <c r="L1656" s="18">
        <v>0</v>
      </c>
      <c r="T1656" t="str">
        <v>U1588C-6</v>
      </c>
      <c r="U1656" s="24">
        <v>0.74130105900151289</v>
      </c>
      <c r="V1656" s="24">
        <v>0.7407407407407407</v>
      </c>
      <c r="W1656" s="29">
        <v>112.5</v>
      </c>
      <c r="X1656" s="24">
        <v>6.5499999999999972</v>
      </c>
      <c r="Y1656" s="24">
        <v>6.6099999999999994</v>
      </c>
      <c r="Z1656" s="24">
        <v>117.35552193645991</v>
      </c>
      <c r="AA1656" s="24">
        <v>117.4</v>
      </c>
      <c r="AB1656" s="24">
        <v>117.35185185185185</v>
      </c>
      <c r="AC1656" s="24">
        <v>117.3962962962963</v>
      </c>
      <c r="AF1656" s="24">
        <v>3.19</v>
      </c>
      <c r="AG1656" s="24">
        <v>120.54552193645991</v>
      </c>
      <c r="AH1656" s="24">
        <v>120.59</v>
      </c>
      <c r="AI1656" s="24">
        <v>120.54185185185185</v>
      </c>
      <c r="AJ1656" s="24">
        <v>120.5862962962963</v>
      </c>
      <c r="AK1656" s="38">
        <v>0.36700846080606198</v>
      </c>
      <c r="AL1656" s="38">
        <v>0.37037037037066511</v>
      </c>
    </row>
    <row r="1657" spans="3:38" x14ac:dyDescent="0.15">
      <c r="C1657" t="str">
        <v>U1588C-6-CC</v>
      </c>
      <c r="D1657" s="31">
        <v>118.85</v>
      </c>
      <c r="E1657" s="29">
        <v>20</v>
      </c>
      <c r="F1657" s="29">
        <v>26</v>
      </c>
      <c r="G1657" s="24">
        <v>119.05</v>
      </c>
      <c r="H1657" s="24">
        <v>119.11</v>
      </c>
      <c r="I1657" s="24">
        <v>119.05</v>
      </c>
      <c r="J1657" s="24">
        <v>119.11</v>
      </c>
      <c r="K1657" s="18">
        <v>0</v>
      </c>
      <c r="L1657" s="18">
        <v>0</v>
      </c>
      <c r="T1657" t="str">
        <v>U1588C-6</v>
      </c>
      <c r="U1657" s="24">
        <v>0.74130105900151289</v>
      </c>
      <c r="V1657" s="24">
        <v>0.7407407407407407</v>
      </c>
      <c r="W1657" s="29">
        <v>112.5</v>
      </c>
      <c r="X1657" s="24">
        <v>6.5499999999999972</v>
      </c>
      <c r="Y1657" s="24">
        <v>6.6099999999999994</v>
      </c>
      <c r="Z1657" s="24">
        <v>117.35552193645991</v>
      </c>
      <c r="AA1657" s="24">
        <v>117.4</v>
      </c>
      <c r="AB1657" s="24">
        <v>117.35185185185185</v>
      </c>
      <c r="AC1657" s="24">
        <v>117.3962962962963</v>
      </c>
      <c r="AF1657" s="24">
        <v>3.19</v>
      </c>
      <c r="AG1657" s="24">
        <v>120.54552193645991</v>
      </c>
      <c r="AH1657" s="24">
        <v>120.59</v>
      </c>
      <c r="AI1657" s="24">
        <v>120.54185185185185</v>
      </c>
      <c r="AJ1657" s="24">
        <v>120.5862962962963</v>
      </c>
      <c r="AK1657" s="38">
        <v>0.36700846080606198</v>
      </c>
      <c r="AL1657" s="38">
        <v>0.37037037037066511</v>
      </c>
    </row>
    <row r="1658" spans="3:38" x14ac:dyDescent="0.15">
      <c r="C1658" t="str">
        <v>U1588C-6-CC</v>
      </c>
      <c r="D1658" s="31">
        <v>118.85</v>
      </c>
      <c r="E1658" s="29">
        <v>20</v>
      </c>
      <c r="F1658" s="29">
        <v>26</v>
      </c>
      <c r="G1658" s="24">
        <v>119.05</v>
      </c>
      <c r="H1658" s="24">
        <v>119.11</v>
      </c>
      <c r="I1658" s="24">
        <v>119.05</v>
      </c>
      <c r="J1658" s="24">
        <v>119.11</v>
      </c>
      <c r="K1658" s="18">
        <v>0</v>
      </c>
      <c r="L1658" s="18">
        <v>0</v>
      </c>
      <c r="T1658" t="str">
        <v>U1588C-6</v>
      </c>
      <c r="U1658" s="24">
        <v>0.74130105900151289</v>
      </c>
      <c r="V1658" s="24">
        <v>0.7407407407407407</v>
      </c>
      <c r="W1658" s="29">
        <v>112.5</v>
      </c>
      <c r="X1658" s="24">
        <v>6.5499999999999972</v>
      </c>
      <c r="Y1658" s="24">
        <v>6.6099999999999994</v>
      </c>
      <c r="Z1658" s="24">
        <v>117.35552193645991</v>
      </c>
      <c r="AA1658" s="24">
        <v>117.4</v>
      </c>
      <c r="AB1658" s="24">
        <v>117.35185185185185</v>
      </c>
      <c r="AC1658" s="24">
        <v>117.3962962962963</v>
      </c>
      <c r="AF1658" s="24">
        <v>3.19</v>
      </c>
      <c r="AG1658" s="24">
        <v>120.54552193645991</v>
      </c>
      <c r="AH1658" s="24">
        <v>120.59</v>
      </c>
      <c r="AI1658" s="24">
        <v>120.54185185185185</v>
      </c>
      <c r="AJ1658" s="24">
        <v>120.5862962962963</v>
      </c>
      <c r="AK1658" s="38">
        <v>0.36700846080606198</v>
      </c>
      <c r="AL1658" s="38">
        <v>0.37037037037066511</v>
      </c>
    </row>
    <row r="1659" spans="3:38" x14ac:dyDescent="0.15">
      <c r="C1659" t="str">
        <v>U1588C-6-CC</v>
      </c>
      <c r="D1659" s="31">
        <v>118.85</v>
      </c>
      <c r="E1659" s="29">
        <v>20</v>
      </c>
      <c r="F1659" s="29">
        <v>26</v>
      </c>
      <c r="G1659" s="24">
        <v>119.05</v>
      </c>
      <c r="H1659" s="24">
        <v>119.11</v>
      </c>
      <c r="I1659" s="24">
        <v>119.05</v>
      </c>
      <c r="J1659" s="24">
        <v>119.11</v>
      </c>
      <c r="K1659" s="18">
        <v>0</v>
      </c>
      <c r="L1659" s="18">
        <v>0</v>
      </c>
      <c r="T1659" t="str">
        <v>U1588C-6</v>
      </c>
      <c r="U1659" s="24">
        <v>0.74130105900151289</v>
      </c>
      <c r="V1659" s="24">
        <v>0.7407407407407407</v>
      </c>
      <c r="W1659" s="29">
        <v>112.5</v>
      </c>
      <c r="X1659" s="24">
        <v>6.5499999999999972</v>
      </c>
      <c r="Y1659" s="24">
        <v>6.6099999999999994</v>
      </c>
      <c r="Z1659" s="24">
        <v>117.35552193645991</v>
      </c>
      <c r="AA1659" s="24">
        <v>117.4</v>
      </c>
      <c r="AB1659" s="24">
        <v>117.35185185185185</v>
      </c>
      <c r="AC1659" s="24">
        <v>117.3962962962963</v>
      </c>
      <c r="AF1659" s="24">
        <v>3.19</v>
      </c>
      <c r="AG1659" s="24">
        <v>120.54552193645991</v>
      </c>
      <c r="AH1659" s="24">
        <v>120.59</v>
      </c>
      <c r="AI1659" s="24">
        <v>120.54185185185185</v>
      </c>
      <c r="AJ1659" s="24">
        <v>120.5862962962963</v>
      </c>
      <c r="AK1659" s="38">
        <v>0.36700846080606198</v>
      </c>
      <c r="AL1659" s="38">
        <v>0.37037037037066511</v>
      </c>
    </row>
    <row r="1660" spans="3:38" x14ac:dyDescent="0.15">
      <c r="C1660" t="str">
        <v>U1588C-7-CC</v>
      </c>
      <c r="D1660" s="31">
        <v>124.16</v>
      </c>
      <c r="E1660" s="29">
        <v>16</v>
      </c>
      <c r="F1660" s="29">
        <v>22</v>
      </c>
      <c r="G1660" s="24">
        <v>124.32</v>
      </c>
      <c r="H1660" s="24">
        <v>124.38</v>
      </c>
      <c r="I1660" s="24">
        <v>124.32</v>
      </c>
      <c r="J1660" s="24">
        <v>124.38</v>
      </c>
      <c r="K1660" s="18">
        <v>0</v>
      </c>
      <c r="L1660" s="18">
        <v>0</v>
      </c>
      <c r="T1660" t="str">
        <v>U1588C-7</v>
      </c>
      <c r="U1660" s="24">
        <v>0.68767908309455583</v>
      </c>
      <c r="V1660" s="24">
        <v>0.68965517241379315</v>
      </c>
      <c r="W1660" s="29">
        <v>117.4</v>
      </c>
      <c r="X1660" s="24">
        <v>6.9199999999999875</v>
      </c>
      <c r="Y1660" s="24">
        <v>6.9799999999999898</v>
      </c>
      <c r="Z1660" s="24">
        <v>122.15873925501432</v>
      </c>
      <c r="AA1660" s="24">
        <v>122.2</v>
      </c>
      <c r="AB1660" s="24">
        <v>122.17241379310344</v>
      </c>
      <c r="AC1660" s="24">
        <v>122.21379310344827</v>
      </c>
      <c r="AF1660" s="24">
        <v>3.2909999999999999</v>
      </c>
      <c r="AG1660" s="24">
        <v>125.44973925501432</v>
      </c>
      <c r="AH1660" s="24">
        <v>125.491</v>
      </c>
      <c r="AI1660" s="24">
        <v>125.46341379310344</v>
      </c>
      <c r="AJ1660" s="24">
        <v>125.50479310344826</v>
      </c>
      <c r="AK1660" s="38">
        <v>-1.3674538089119892</v>
      </c>
      <c r="AL1660" s="38">
        <v>-1.3793103448264787</v>
      </c>
    </row>
    <row r="1661" spans="3:38" x14ac:dyDescent="0.15">
      <c r="C1661" t="str">
        <v>U1588C-7-CC</v>
      </c>
      <c r="D1661" s="31">
        <v>124.16</v>
      </c>
      <c r="E1661" s="29">
        <v>16</v>
      </c>
      <c r="F1661" s="29">
        <v>22</v>
      </c>
      <c r="G1661" s="24">
        <v>124.32</v>
      </c>
      <c r="H1661" s="24">
        <v>124.38</v>
      </c>
      <c r="I1661" s="24">
        <v>124.32</v>
      </c>
      <c r="J1661" s="24">
        <v>124.38</v>
      </c>
      <c r="K1661" s="18">
        <v>0</v>
      </c>
      <c r="L1661" s="18">
        <v>0</v>
      </c>
      <c r="T1661" t="str">
        <v>U1588C-7</v>
      </c>
      <c r="U1661" s="24">
        <v>0.68767908309455583</v>
      </c>
      <c r="V1661" s="24">
        <v>0.68965517241379315</v>
      </c>
      <c r="W1661" s="29">
        <v>117.4</v>
      </c>
      <c r="X1661" s="24">
        <v>6.9199999999999875</v>
      </c>
      <c r="Y1661" s="24">
        <v>6.9799999999999898</v>
      </c>
      <c r="Z1661" s="24">
        <v>122.15873925501432</v>
      </c>
      <c r="AA1661" s="24">
        <v>122.2</v>
      </c>
      <c r="AB1661" s="24">
        <v>122.17241379310344</v>
      </c>
      <c r="AC1661" s="24">
        <v>122.21379310344827</v>
      </c>
      <c r="AF1661" s="24">
        <v>3.2909999999999999</v>
      </c>
      <c r="AG1661" s="24">
        <v>125.44973925501432</v>
      </c>
      <c r="AH1661" s="24">
        <v>125.491</v>
      </c>
      <c r="AI1661" s="24">
        <v>125.46341379310344</v>
      </c>
      <c r="AJ1661" s="24">
        <v>125.50479310344826</v>
      </c>
      <c r="AK1661" s="38">
        <v>-1.3674538089119892</v>
      </c>
      <c r="AL1661" s="38">
        <v>-1.3793103448264787</v>
      </c>
    </row>
    <row r="1662" spans="3:38" x14ac:dyDescent="0.15">
      <c r="C1662" t="str">
        <v>U1588C-7-CC</v>
      </c>
      <c r="D1662" s="31">
        <v>124.16</v>
      </c>
      <c r="E1662" s="29">
        <v>16</v>
      </c>
      <c r="F1662" s="29">
        <v>22</v>
      </c>
      <c r="G1662" s="24">
        <v>124.32</v>
      </c>
      <c r="H1662" s="24">
        <v>124.38</v>
      </c>
      <c r="I1662" s="24">
        <v>124.32</v>
      </c>
      <c r="J1662" s="24">
        <v>124.38</v>
      </c>
      <c r="K1662" s="18">
        <v>0</v>
      </c>
      <c r="L1662" s="18">
        <v>0</v>
      </c>
      <c r="T1662" t="str">
        <v>U1588C-7</v>
      </c>
      <c r="U1662" s="24">
        <v>0.68767908309455583</v>
      </c>
      <c r="V1662" s="24">
        <v>0.68965517241379315</v>
      </c>
      <c r="W1662" s="29">
        <v>117.4</v>
      </c>
      <c r="X1662" s="24">
        <v>6.9199999999999875</v>
      </c>
      <c r="Y1662" s="24">
        <v>6.9799999999999898</v>
      </c>
      <c r="Z1662" s="24">
        <v>122.15873925501432</v>
      </c>
      <c r="AA1662" s="24">
        <v>122.2</v>
      </c>
      <c r="AB1662" s="24">
        <v>122.17241379310344</v>
      </c>
      <c r="AC1662" s="24">
        <v>122.21379310344827</v>
      </c>
      <c r="AF1662" s="24">
        <v>3.2909999999999999</v>
      </c>
      <c r="AG1662" s="24">
        <v>125.44973925501432</v>
      </c>
      <c r="AH1662" s="24">
        <v>125.491</v>
      </c>
      <c r="AI1662" s="24">
        <v>125.46341379310344</v>
      </c>
      <c r="AJ1662" s="24">
        <v>125.50479310344826</v>
      </c>
      <c r="AK1662" s="38">
        <v>-1.3674538089119892</v>
      </c>
      <c r="AL1662" s="38">
        <v>-1.3793103448264787</v>
      </c>
    </row>
    <row r="1663" spans="3:38" x14ac:dyDescent="0.15">
      <c r="C1663" t="str">
        <v>U1588C-7-CC</v>
      </c>
      <c r="D1663" s="31">
        <v>124.16</v>
      </c>
      <c r="E1663" s="29">
        <v>16</v>
      </c>
      <c r="F1663" s="29">
        <v>22</v>
      </c>
      <c r="G1663" s="24">
        <v>124.32</v>
      </c>
      <c r="H1663" s="24">
        <v>124.38</v>
      </c>
      <c r="I1663" s="24">
        <v>124.32</v>
      </c>
      <c r="J1663" s="24">
        <v>124.38</v>
      </c>
      <c r="K1663" s="18">
        <v>0</v>
      </c>
      <c r="L1663" s="18">
        <v>0</v>
      </c>
      <c r="T1663" t="str">
        <v>U1588C-7</v>
      </c>
      <c r="U1663" s="24">
        <v>0.68767908309455583</v>
      </c>
      <c r="V1663" s="24">
        <v>0.68965517241379315</v>
      </c>
      <c r="W1663" s="29">
        <v>117.4</v>
      </c>
      <c r="X1663" s="24">
        <v>6.9199999999999875</v>
      </c>
      <c r="Y1663" s="24">
        <v>6.9799999999999898</v>
      </c>
      <c r="Z1663" s="24">
        <v>122.15873925501432</v>
      </c>
      <c r="AA1663" s="24">
        <v>122.2</v>
      </c>
      <c r="AB1663" s="24">
        <v>122.17241379310344</v>
      </c>
      <c r="AC1663" s="24">
        <v>122.21379310344827</v>
      </c>
      <c r="AF1663" s="24">
        <v>3.2909999999999999</v>
      </c>
      <c r="AG1663" s="24">
        <v>125.44973925501432</v>
      </c>
      <c r="AH1663" s="24">
        <v>125.491</v>
      </c>
      <c r="AI1663" s="24">
        <v>125.46341379310344</v>
      </c>
      <c r="AJ1663" s="24">
        <v>125.50479310344826</v>
      </c>
      <c r="AK1663" s="38">
        <v>-1.3674538089119892</v>
      </c>
      <c r="AL1663" s="38">
        <v>-1.3793103448264787</v>
      </c>
    </row>
    <row r="1664" spans="3:38" x14ac:dyDescent="0.15">
      <c r="C1664" t="str">
        <v>U1588C-7-CC</v>
      </c>
      <c r="D1664" s="31">
        <v>124.16</v>
      </c>
      <c r="E1664" s="29">
        <v>16</v>
      </c>
      <c r="F1664" s="29">
        <v>22</v>
      </c>
      <c r="G1664" s="24">
        <v>124.32</v>
      </c>
      <c r="H1664" s="24">
        <v>124.38</v>
      </c>
      <c r="I1664" s="24">
        <v>124.32</v>
      </c>
      <c r="J1664" s="24">
        <v>124.38</v>
      </c>
      <c r="K1664" s="18">
        <v>0</v>
      </c>
      <c r="L1664" s="18">
        <v>0</v>
      </c>
      <c r="T1664" t="str">
        <v>U1588C-7</v>
      </c>
      <c r="U1664" s="24">
        <v>0.68767908309455583</v>
      </c>
      <c r="V1664" s="24">
        <v>0.68965517241379315</v>
      </c>
      <c r="W1664" s="29">
        <v>117.4</v>
      </c>
      <c r="X1664" s="24">
        <v>6.9199999999999875</v>
      </c>
      <c r="Y1664" s="24">
        <v>6.9799999999999898</v>
      </c>
      <c r="Z1664" s="24">
        <v>122.15873925501432</v>
      </c>
      <c r="AA1664" s="24">
        <v>122.2</v>
      </c>
      <c r="AB1664" s="24">
        <v>122.17241379310344</v>
      </c>
      <c r="AC1664" s="24">
        <v>122.21379310344827</v>
      </c>
      <c r="AF1664" s="24">
        <v>3.2909999999999999</v>
      </c>
      <c r="AG1664" s="24">
        <v>125.44973925501432</v>
      </c>
      <c r="AH1664" s="24">
        <v>125.491</v>
      </c>
      <c r="AI1664" s="24">
        <v>125.46341379310344</v>
      </c>
      <c r="AJ1664" s="24">
        <v>125.50479310344826</v>
      </c>
      <c r="AK1664" s="38">
        <v>-1.3674538089119892</v>
      </c>
      <c r="AL1664" s="38">
        <v>-1.3793103448264787</v>
      </c>
    </row>
    <row r="1665" spans="3:38" x14ac:dyDescent="0.15">
      <c r="C1665" t="str">
        <v>U1588C-7-CC</v>
      </c>
      <c r="D1665" s="31">
        <v>124.16</v>
      </c>
      <c r="E1665" s="29">
        <v>16</v>
      </c>
      <c r="F1665" s="29">
        <v>22</v>
      </c>
      <c r="G1665" s="24">
        <v>124.32</v>
      </c>
      <c r="H1665" s="24">
        <v>124.38</v>
      </c>
      <c r="I1665" s="24">
        <v>124.32</v>
      </c>
      <c r="J1665" s="24">
        <v>124.38</v>
      </c>
      <c r="K1665" s="18">
        <v>0</v>
      </c>
      <c r="L1665" s="18">
        <v>0</v>
      </c>
      <c r="T1665" t="str">
        <v>U1588C-7</v>
      </c>
      <c r="U1665" s="24">
        <v>0.68767908309455583</v>
      </c>
      <c r="V1665" s="24">
        <v>0.68965517241379315</v>
      </c>
      <c r="W1665" s="29">
        <v>117.4</v>
      </c>
      <c r="X1665" s="24">
        <v>6.9199999999999875</v>
      </c>
      <c r="Y1665" s="24">
        <v>6.9799999999999898</v>
      </c>
      <c r="Z1665" s="24">
        <v>122.15873925501432</v>
      </c>
      <c r="AA1665" s="24">
        <v>122.2</v>
      </c>
      <c r="AB1665" s="24">
        <v>122.17241379310344</v>
      </c>
      <c r="AC1665" s="24">
        <v>122.21379310344827</v>
      </c>
      <c r="AF1665" s="24">
        <v>3.2909999999999999</v>
      </c>
      <c r="AG1665" s="24">
        <v>125.44973925501432</v>
      </c>
      <c r="AH1665" s="24">
        <v>125.491</v>
      </c>
      <c r="AI1665" s="24">
        <v>125.46341379310344</v>
      </c>
      <c r="AJ1665" s="24">
        <v>125.50479310344826</v>
      </c>
      <c r="AK1665" s="38">
        <v>-1.3674538089119892</v>
      </c>
      <c r="AL1665" s="38">
        <v>-1.3793103448264787</v>
      </c>
    </row>
    <row r="1666" spans="3:38" x14ac:dyDescent="0.15">
      <c r="C1666" t="str">
        <v>U1588C-7-CC</v>
      </c>
      <c r="D1666" s="31">
        <v>124.16</v>
      </c>
      <c r="E1666" s="29">
        <v>16</v>
      </c>
      <c r="F1666" s="29">
        <v>22</v>
      </c>
      <c r="G1666" s="24">
        <v>124.32</v>
      </c>
      <c r="H1666" s="24">
        <v>124.38</v>
      </c>
      <c r="I1666" s="24">
        <v>124.32</v>
      </c>
      <c r="J1666" s="24">
        <v>124.38</v>
      </c>
      <c r="K1666" s="18">
        <v>0</v>
      </c>
      <c r="L1666" s="18">
        <v>0</v>
      </c>
      <c r="T1666" t="str">
        <v>U1588C-7</v>
      </c>
      <c r="U1666" s="24">
        <v>0.68767908309455583</v>
      </c>
      <c r="V1666" s="24">
        <v>0.68965517241379315</v>
      </c>
      <c r="W1666" s="29">
        <v>117.4</v>
      </c>
      <c r="X1666" s="24">
        <v>6.9199999999999875</v>
      </c>
      <c r="Y1666" s="24">
        <v>6.9799999999999898</v>
      </c>
      <c r="Z1666" s="24">
        <v>122.15873925501432</v>
      </c>
      <c r="AA1666" s="24">
        <v>122.2</v>
      </c>
      <c r="AB1666" s="24">
        <v>122.17241379310344</v>
      </c>
      <c r="AC1666" s="24">
        <v>122.21379310344827</v>
      </c>
      <c r="AF1666" s="24">
        <v>3.2909999999999999</v>
      </c>
      <c r="AG1666" s="24">
        <v>125.44973925501432</v>
      </c>
      <c r="AH1666" s="24">
        <v>125.491</v>
      </c>
      <c r="AI1666" s="24">
        <v>125.46341379310344</v>
      </c>
      <c r="AJ1666" s="24">
        <v>125.50479310344826</v>
      </c>
      <c r="AK1666" s="38">
        <v>-1.3674538089119892</v>
      </c>
      <c r="AL1666" s="38">
        <v>-1.3793103448264787</v>
      </c>
    </row>
    <row r="1667" spans="3:38" x14ac:dyDescent="0.15">
      <c r="C1667" t="str">
        <v>U1588C-7-CC</v>
      </c>
      <c r="D1667" s="31">
        <v>124.16</v>
      </c>
      <c r="E1667" s="29">
        <v>16</v>
      </c>
      <c r="F1667" s="29">
        <v>22</v>
      </c>
      <c r="G1667" s="24">
        <v>124.32</v>
      </c>
      <c r="H1667" s="24">
        <v>124.38</v>
      </c>
      <c r="I1667" s="24">
        <v>124.32</v>
      </c>
      <c r="J1667" s="24">
        <v>124.38</v>
      </c>
      <c r="K1667" s="18">
        <v>0</v>
      </c>
      <c r="L1667" s="18">
        <v>0</v>
      </c>
      <c r="T1667" t="str">
        <v>U1588C-7</v>
      </c>
      <c r="U1667" s="24">
        <v>0.68767908309455583</v>
      </c>
      <c r="V1667" s="24">
        <v>0.68965517241379315</v>
      </c>
      <c r="W1667" s="29">
        <v>117.4</v>
      </c>
      <c r="X1667" s="24">
        <v>6.9199999999999875</v>
      </c>
      <c r="Y1667" s="24">
        <v>6.9799999999999898</v>
      </c>
      <c r="Z1667" s="24">
        <v>122.15873925501432</v>
      </c>
      <c r="AA1667" s="24">
        <v>122.2</v>
      </c>
      <c r="AB1667" s="24">
        <v>122.17241379310344</v>
      </c>
      <c r="AC1667" s="24">
        <v>122.21379310344827</v>
      </c>
      <c r="AF1667" s="24">
        <v>3.2909999999999999</v>
      </c>
      <c r="AG1667" s="24">
        <v>125.44973925501432</v>
      </c>
      <c r="AH1667" s="24">
        <v>125.491</v>
      </c>
      <c r="AI1667" s="24">
        <v>125.46341379310344</v>
      </c>
      <c r="AJ1667" s="24">
        <v>125.50479310344826</v>
      </c>
      <c r="AK1667" s="38">
        <v>-1.3674538089119892</v>
      </c>
      <c r="AL1667" s="38">
        <v>-1.3793103448264787</v>
      </c>
    </row>
    <row r="1668" spans="3:38" x14ac:dyDescent="0.15">
      <c r="C1668" t="str">
        <v>U1588C-8-CC</v>
      </c>
      <c r="D1668" s="31">
        <v>129.04</v>
      </c>
      <c r="E1668" s="29">
        <v>13</v>
      </c>
      <c r="F1668" s="29">
        <v>19</v>
      </c>
      <c r="G1668" s="24">
        <v>129.16999999999999</v>
      </c>
      <c r="H1668" s="24">
        <v>129.22999999999999</v>
      </c>
      <c r="I1668" s="24">
        <v>129.16999999999999</v>
      </c>
      <c r="J1668" s="24">
        <v>129.22999999999999</v>
      </c>
      <c r="K1668" s="18">
        <v>0</v>
      </c>
      <c r="L1668" s="18">
        <v>0</v>
      </c>
      <c r="T1668" t="str">
        <v>U1588C-8</v>
      </c>
      <c r="U1668" s="24">
        <v>0.69701280227596019</v>
      </c>
      <c r="V1668" s="24">
        <v>0.69930069930069927</v>
      </c>
      <c r="W1668" s="29">
        <v>122.2</v>
      </c>
      <c r="X1668" s="24">
        <v>6.9699999999999847</v>
      </c>
      <c r="Y1668" s="24">
        <v>7.0299999999999869</v>
      </c>
      <c r="Z1668" s="24">
        <v>127.05817923186343</v>
      </c>
      <c r="AA1668" s="24">
        <v>127.1</v>
      </c>
      <c r="AB1668" s="24">
        <v>127.07412587412587</v>
      </c>
      <c r="AC1668" s="24">
        <v>127.11608391608391</v>
      </c>
      <c r="AF1668" s="24">
        <v>3.6280000000000001</v>
      </c>
      <c r="AG1668" s="24">
        <v>130.68617923186343</v>
      </c>
      <c r="AH1668" s="24">
        <v>130.72800000000001</v>
      </c>
      <c r="AI1668" s="24">
        <v>130.70212587412587</v>
      </c>
      <c r="AJ1668" s="24">
        <v>130.74408391608392</v>
      </c>
      <c r="AK1668" s="38">
        <v>-1.5946642262434807</v>
      </c>
      <c r="AL1668" s="38">
        <v>-1.6083916083914573</v>
      </c>
    </row>
    <row r="1669" spans="3:38" x14ac:dyDescent="0.15">
      <c r="C1669" t="str">
        <v>U1588C-8-CC</v>
      </c>
      <c r="D1669" s="31">
        <v>129.04</v>
      </c>
      <c r="E1669" s="29">
        <v>13</v>
      </c>
      <c r="F1669" s="29">
        <v>19</v>
      </c>
      <c r="G1669" s="24">
        <v>129.16999999999999</v>
      </c>
      <c r="H1669" s="24">
        <v>129.22999999999999</v>
      </c>
      <c r="I1669" s="24">
        <v>129.16999999999999</v>
      </c>
      <c r="J1669" s="24">
        <v>129.22999999999999</v>
      </c>
      <c r="K1669" s="18">
        <v>0</v>
      </c>
      <c r="L1669" s="18">
        <v>0</v>
      </c>
      <c r="T1669" t="str">
        <v>U1588C-8</v>
      </c>
      <c r="U1669" s="24">
        <v>0.69701280227596019</v>
      </c>
      <c r="V1669" s="24">
        <v>0.69930069930069927</v>
      </c>
      <c r="W1669" s="29">
        <v>122.2</v>
      </c>
      <c r="X1669" s="24">
        <v>6.9699999999999847</v>
      </c>
      <c r="Y1669" s="24">
        <v>7.0299999999999869</v>
      </c>
      <c r="Z1669" s="24">
        <v>127.05817923186343</v>
      </c>
      <c r="AA1669" s="24">
        <v>127.1</v>
      </c>
      <c r="AB1669" s="24">
        <v>127.07412587412587</v>
      </c>
      <c r="AC1669" s="24">
        <v>127.11608391608391</v>
      </c>
      <c r="AF1669" s="24">
        <v>3.6280000000000001</v>
      </c>
      <c r="AG1669" s="24">
        <v>130.68617923186343</v>
      </c>
      <c r="AH1669" s="24">
        <v>130.72800000000001</v>
      </c>
      <c r="AI1669" s="24">
        <v>130.70212587412587</v>
      </c>
      <c r="AJ1669" s="24">
        <v>130.74408391608392</v>
      </c>
      <c r="AK1669" s="38">
        <v>-1.5946642262434807</v>
      </c>
      <c r="AL1669" s="38">
        <v>-1.6083916083914573</v>
      </c>
    </row>
    <row r="1670" spans="3:38" x14ac:dyDescent="0.15">
      <c r="C1670" t="str">
        <v>U1588C-8-CC</v>
      </c>
      <c r="D1670" s="31">
        <v>129.04</v>
      </c>
      <c r="E1670" s="29">
        <v>13</v>
      </c>
      <c r="F1670" s="29">
        <v>19</v>
      </c>
      <c r="G1670" s="24">
        <v>129.16999999999999</v>
      </c>
      <c r="H1670" s="24">
        <v>129.22999999999999</v>
      </c>
      <c r="I1670" s="24">
        <v>129.16999999999999</v>
      </c>
      <c r="J1670" s="24">
        <v>129.22999999999999</v>
      </c>
      <c r="K1670" s="18">
        <v>0</v>
      </c>
      <c r="L1670" s="18">
        <v>0</v>
      </c>
      <c r="T1670" t="str">
        <v>U1588C-8</v>
      </c>
      <c r="U1670" s="24">
        <v>0.69701280227596019</v>
      </c>
      <c r="V1670" s="24">
        <v>0.69930069930069927</v>
      </c>
      <c r="W1670" s="29">
        <v>122.2</v>
      </c>
      <c r="X1670" s="24">
        <v>6.9699999999999847</v>
      </c>
      <c r="Y1670" s="24">
        <v>7.0299999999999869</v>
      </c>
      <c r="Z1670" s="24">
        <v>127.05817923186343</v>
      </c>
      <c r="AA1670" s="24">
        <v>127.1</v>
      </c>
      <c r="AB1670" s="24">
        <v>127.07412587412587</v>
      </c>
      <c r="AC1670" s="24">
        <v>127.11608391608391</v>
      </c>
      <c r="AF1670" s="24">
        <v>3.6280000000000001</v>
      </c>
      <c r="AG1670" s="24">
        <v>130.68617923186343</v>
      </c>
      <c r="AH1670" s="24">
        <v>130.72800000000001</v>
      </c>
      <c r="AI1670" s="24">
        <v>130.70212587412587</v>
      </c>
      <c r="AJ1670" s="24">
        <v>130.74408391608392</v>
      </c>
      <c r="AK1670" s="38">
        <v>-1.5946642262434807</v>
      </c>
      <c r="AL1670" s="38">
        <v>-1.6083916083914573</v>
      </c>
    </row>
    <row r="1671" spans="3:38" x14ac:dyDescent="0.15">
      <c r="C1671" t="str">
        <v>U1588C-8-CC</v>
      </c>
      <c r="D1671" s="31">
        <v>129.04</v>
      </c>
      <c r="E1671" s="29">
        <v>13</v>
      </c>
      <c r="F1671" s="29">
        <v>19</v>
      </c>
      <c r="G1671" s="24">
        <v>129.16999999999999</v>
      </c>
      <c r="H1671" s="24">
        <v>129.22999999999999</v>
      </c>
      <c r="I1671" s="24">
        <v>129.16999999999999</v>
      </c>
      <c r="J1671" s="24">
        <v>129.22999999999999</v>
      </c>
      <c r="K1671" s="18">
        <v>0</v>
      </c>
      <c r="L1671" s="18">
        <v>0</v>
      </c>
      <c r="T1671" t="str">
        <v>U1588C-8</v>
      </c>
      <c r="U1671" s="24">
        <v>0.69701280227596019</v>
      </c>
      <c r="V1671" s="24">
        <v>0.69930069930069927</v>
      </c>
      <c r="W1671" s="29">
        <v>122.2</v>
      </c>
      <c r="X1671" s="24">
        <v>6.9699999999999847</v>
      </c>
      <c r="Y1671" s="24">
        <v>7.0299999999999869</v>
      </c>
      <c r="Z1671" s="24">
        <v>127.05817923186343</v>
      </c>
      <c r="AA1671" s="24">
        <v>127.1</v>
      </c>
      <c r="AB1671" s="24">
        <v>127.07412587412587</v>
      </c>
      <c r="AC1671" s="24">
        <v>127.11608391608391</v>
      </c>
      <c r="AF1671" s="24">
        <v>3.6280000000000001</v>
      </c>
      <c r="AG1671" s="24">
        <v>130.68617923186343</v>
      </c>
      <c r="AH1671" s="24">
        <v>130.72800000000001</v>
      </c>
      <c r="AI1671" s="24">
        <v>130.70212587412587</v>
      </c>
      <c r="AJ1671" s="24">
        <v>130.74408391608392</v>
      </c>
      <c r="AK1671" s="38">
        <v>-1.5946642262434807</v>
      </c>
      <c r="AL1671" s="38">
        <v>-1.6083916083914573</v>
      </c>
    </row>
    <row r="1672" spans="3:38" x14ac:dyDescent="0.15">
      <c r="C1672" t="str">
        <v>U1588C-8-CC</v>
      </c>
      <c r="D1672" s="31">
        <v>129.04</v>
      </c>
      <c r="E1672" s="29">
        <v>13</v>
      </c>
      <c r="F1672" s="29">
        <v>19</v>
      </c>
      <c r="G1672" s="24">
        <v>129.16999999999999</v>
      </c>
      <c r="H1672" s="24">
        <v>129.22999999999999</v>
      </c>
      <c r="I1672" s="24">
        <v>129.16999999999999</v>
      </c>
      <c r="J1672" s="24">
        <v>129.22999999999999</v>
      </c>
      <c r="K1672" s="18">
        <v>0</v>
      </c>
      <c r="L1672" s="18">
        <v>0</v>
      </c>
      <c r="T1672" t="str">
        <v>U1588C-8</v>
      </c>
      <c r="U1672" s="24">
        <v>0.69701280227596019</v>
      </c>
      <c r="V1672" s="24">
        <v>0.69930069930069927</v>
      </c>
      <c r="W1672" s="29">
        <v>122.2</v>
      </c>
      <c r="X1672" s="24">
        <v>6.9699999999999847</v>
      </c>
      <c r="Y1672" s="24">
        <v>7.0299999999999869</v>
      </c>
      <c r="Z1672" s="24">
        <v>127.05817923186343</v>
      </c>
      <c r="AA1672" s="24">
        <v>127.1</v>
      </c>
      <c r="AB1672" s="24">
        <v>127.07412587412587</v>
      </c>
      <c r="AC1672" s="24">
        <v>127.11608391608391</v>
      </c>
      <c r="AF1672" s="24">
        <v>3.6280000000000001</v>
      </c>
      <c r="AG1672" s="24">
        <v>130.68617923186343</v>
      </c>
      <c r="AH1672" s="24">
        <v>130.72800000000001</v>
      </c>
      <c r="AI1672" s="24">
        <v>130.70212587412587</v>
      </c>
      <c r="AJ1672" s="24">
        <v>130.74408391608392</v>
      </c>
      <c r="AK1672" s="38">
        <v>-1.5946642262434807</v>
      </c>
      <c r="AL1672" s="38">
        <v>-1.6083916083914573</v>
      </c>
    </row>
    <row r="1673" spans="3:38" x14ac:dyDescent="0.15">
      <c r="C1673" t="str">
        <v>U1588C-8-CC</v>
      </c>
      <c r="D1673" s="31">
        <v>129.04</v>
      </c>
      <c r="E1673" s="29">
        <v>13</v>
      </c>
      <c r="F1673" s="29">
        <v>19</v>
      </c>
      <c r="G1673" s="24">
        <v>129.16999999999999</v>
      </c>
      <c r="H1673" s="24">
        <v>129.22999999999999</v>
      </c>
      <c r="I1673" s="24">
        <v>129.16999999999999</v>
      </c>
      <c r="J1673" s="24">
        <v>129.22999999999999</v>
      </c>
      <c r="K1673" s="18">
        <v>0</v>
      </c>
      <c r="L1673" s="18">
        <v>0</v>
      </c>
      <c r="T1673" t="str">
        <v>U1588C-8</v>
      </c>
      <c r="U1673" s="24">
        <v>0.69701280227596019</v>
      </c>
      <c r="V1673" s="24">
        <v>0.69930069930069927</v>
      </c>
      <c r="W1673" s="29">
        <v>122.2</v>
      </c>
      <c r="X1673" s="24">
        <v>6.9699999999999847</v>
      </c>
      <c r="Y1673" s="24">
        <v>7.0299999999999869</v>
      </c>
      <c r="Z1673" s="24">
        <v>127.05817923186343</v>
      </c>
      <c r="AA1673" s="24">
        <v>127.1</v>
      </c>
      <c r="AB1673" s="24">
        <v>127.07412587412587</v>
      </c>
      <c r="AC1673" s="24">
        <v>127.11608391608391</v>
      </c>
      <c r="AF1673" s="24">
        <v>3.6280000000000001</v>
      </c>
      <c r="AG1673" s="24">
        <v>130.68617923186343</v>
      </c>
      <c r="AH1673" s="24">
        <v>130.72800000000001</v>
      </c>
      <c r="AI1673" s="24">
        <v>130.70212587412587</v>
      </c>
      <c r="AJ1673" s="24">
        <v>130.74408391608392</v>
      </c>
      <c r="AK1673" s="38">
        <v>-1.5946642262434807</v>
      </c>
      <c r="AL1673" s="38">
        <v>-1.6083916083914573</v>
      </c>
    </row>
    <row r="1674" spans="3:38" x14ac:dyDescent="0.15">
      <c r="C1674" t="str">
        <v>U1588C-8-CC</v>
      </c>
      <c r="D1674" s="31">
        <v>129.04</v>
      </c>
      <c r="E1674" s="29">
        <v>13</v>
      </c>
      <c r="F1674" s="29">
        <v>19</v>
      </c>
      <c r="G1674" s="24">
        <v>129.16999999999999</v>
      </c>
      <c r="H1674" s="24">
        <v>129.22999999999999</v>
      </c>
      <c r="I1674" s="24">
        <v>129.16999999999999</v>
      </c>
      <c r="J1674" s="24">
        <v>129.22999999999999</v>
      </c>
      <c r="K1674" s="18">
        <v>0</v>
      </c>
      <c r="L1674" s="18">
        <v>0</v>
      </c>
      <c r="T1674" t="str">
        <v>U1588C-8</v>
      </c>
      <c r="U1674" s="24">
        <v>0.69701280227596019</v>
      </c>
      <c r="V1674" s="24">
        <v>0.69930069930069927</v>
      </c>
      <c r="W1674" s="29">
        <v>122.2</v>
      </c>
      <c r="X1674" s="24">
        <v>6.9699999999999847</v>
      </c>
      <c r="Y1674" s="24">
        <v>7.0299999999999869</v>
      </c>
      <c r="Z1674" s="24">
        <v>127.05817923186343</v>
      </c>
      <c r="AA1674" s="24">
        <v>127.1</v>
      </c>
      <c r="AB1674" s="24">
        <v>127.07412587412587</v>
      </c>
      <c r="AC1674" s="24">
        <v>127.11608391608391</v>
      </c>
      <c r="AF1674" s="24">
        <v>3.6280000000000001</v>
      </c>
      <c r="AG1674" s="24">
        <v>130.68617923186343</v>
      </c>
      <c r="AH1674" s="24">
        <v>130.72800000000001</v>
      </c>
      <c r="AI1674" s="24">
        <v>130.70212587412587</v>
      </c>
      <c r="AJ1674" s="24">
        <v>130.74408391608392</v>
      </c>
      <c r="AK1674" s="38">
        <v>-1.5946642262434807</v>
      </c>
      <c r="AL1674" s="38">
        <v>-1.6083916083914573</v>
      </c>
    </row>
    <row r="1675" spans="3:38" x14ac:dyDescent="0.15">
      <c r="C1675" t="str">
        <v>U1588C-8-CC</v>
      </c>
      <c r="D1675" s="31">
        <v>129.04</v>
      </c>
      <c r="E1675" s="29">
        <v>13</v>
      </c>
      <c r="F1675" s="29">
        <v>19</v>
      </c>
      <c r="G1675" s="24">
        <v>129.16999999999999</v>
      </c>
      <c r="H1675" s="24">
        <v>129.22999999999999</v>
      </c>
      <c r="I1675" s="24">
        <v>129.16999999999999</v>
      </c>
      <c r="J1675" s="24">
        <v>129.22999999999999</v>
      </c>
      <c r="K1675" s="18">
        <v>0</v>
      </c>
      <c r="L1675" s="18">
        <v>0</v>
      </c>
      <c r="T1675" t="str">
        <v>U1588C-8</v>
      </c>
      <c r="U1675" s="24">
        <v>0.69701280227596019</v>
      </c>
      <c r="V1675" s="24">
        <v>0.69930069930069927</v>
      </c>
      <c r="W1675" s="29">
        <v>122.2</v>
      </c>
      <c r="X1675" s="24">
        <v>6.9699999999999847</v>
      </c>
      <c r="Y1675" s="24">
        <v>7.0299999999999869</v>
      </c>
      <c r="Z1675" s="24">
        <v>127.05817923186343</v>
      </c>
      <c r="AA1675" s="24">
        <v>127.1</v>
      </c>
      <c r="AB1675" s="24">
        <v>127.07412587412587</v>
      </c>
      <c r="AC1675" s="24">
        <v>127.11608391608391</v>
      </c>
      <c r="AF1675" s="24">
        <v>3.6280000000000001</v>
      </c>
      <c r="AG1675" s="24">
        <v>130.68617923186343</v>
      </c>
      <c r="AH1675" s="24">
        <v>130.72800000000001</v>
      </c>
      <c r="AI1675" s="24">
        <v>130.70212587412587</v>
      </c>
      <c r="AJ1675" s="24">
        <v>130.74408391608392</v>
      </c>
      <c r="AK1675" s="38">
        <v>-1.5946642262434807</v>
      </c>
      <c r="AL1675" s="38">
        <v>-1.6083916083914573</v>
      </c>
    </row>
    <row r="1676" spans="3:38" x14ac:dyDescent="0.15">
      <c r="C1676" t="str">
        <v>U1588C-9-CC</v>
      </c>
      <c r="D1676" s="31">
        <v>132.91999999999999</v>
      </c>
      <c r="E1676" s="29">
        <v>11</v>
      </c>
      <c r="F1676" s="29">
        <v>17</v>
      </c>
      <c r="G1676" s="24">
        <v>133.03</v>
      </c>
      <c r="H1676" s="24">
        <v>133.08999999999997</v>
      </c>
      <c r="I1676" s="24">
        <v>133.03</v>
      </c>
      <c r="J1676" s="24">
        <v>133.09</v>
      </c>
      <c r="K1676" s="18">
        <v>0</v>
      </c>
      <c r="L1676" s="18">
        <v>2.8421709430404007E-14</v>
      </c>
      <c r="T1676" t="str">
        <v>U1588C-9</v>
      </c>
      <c r="U1676" s="24">
        <v>0.80133555926544231</v>
      </c>
      <c r="V1676" s="24">
        <v>0.8</v>
      </c>
      <c r="W1676" s="29">
        <v>127.1</v>
      </c>
      <c r="X1676" s="24">
        <v>5.9300000000000068</v>
      </c>
      <c r="Y1676" s="24">
        <v>5.9900000000000091</v>
      </c>
      <c r="Z1676" s="24">
        <v>131.85191986644406</v>
      </c>
      <c r="AA1676" s="24">
        <v>131.9</v>
      </c>
      <c r="AB1676" s="24">
        <v>131.84399999999999</v>
      </c>
      <c r="AC1676" s="24">
        <v>131.892</v>
      </c>
      <c r="AF1676" s="24">
        <v>3.629</v>
      </c>
      <c r="AG1676" s="24">
        <v>135.48091986644405</v>
      </c>
      <c r="AH1676" s="24">
        <v>135.529</v>
      </c>
      <c r="AI1676" s="24">
        <v>135.47299999999998</v>
      </c>
      <c r="AJ1676" s="24">
        <v>135.52099999999999</v>
      </c>
      <c r="AK1676" s="38">
        <v>0.7919866444069612</v>
      </c>
      <c r="AL1676" s="38">
        <v>0.80000000000097771</v>
      </c>
    </row>
    <row r="1677" spans="3:38" x14ac:dyDescent="0.15">
      <c r="C1677" t="str">
        <v>U1588C-9-CC</v>
      </c>
      <c r="D1677" s="31">
        <v>132.91999999999999</v>
      </c>
      <c r="E1677" s="29">
        <v>11</v>
      </c>
      <c r="F1677" s="29">
        <v>17</v>
      </c>
      <c r="G1677" s="24">
        <v>133.03</v>
      </c>
      <c r="H1677" s="24">
        <v>133.08999999999997</v>
      </c>
      <c r="I1677" s="24">
        <v>133.03</v>
      </c>
      <c r="J1677" s="24">
        <v>133.09</v>
      </c>
      <c r="K1677" s="18">
        <v>0</v>
      </c>
      <c r="L1677" s="18">
        <v>2.8421709430404007E-14</v>
      </c>
      <c r="T1677" t="str">
        <v>U1588C-9</v>
      </c>
      <c r="U1677" s="24">
        <v>0.80133555926544231</v>
      </c>
      <c r="V1677" s="24">
        <v>0.8</v>
      </c>
      <c r="W1677" s="29">
        <v>127.1</v>
      </c>
      <c r="X1677" s="24">
        <v>5.9300000000000068</v>
      </c>
      <c r="Y1677" s="24">
        <v>5.9900000000000091</v>
      </c>
      <c r="Z1677" s="24">
        <v>131.85191986644406</v>
      </c>
      <c r="AA1677" s="24">
        <v>131.9</v>
      </c>
      <c r="AB1677" s="24">
        <v>131.84399999999999</v>
      </c>
      <c r="AC1677" s="24">
        <v>131.892</v>
      </c>
      <c r="AF1677" s="24">
        <v>3.629</v>
      </c>
      <c r="AG1677" s="24">
        <v>135.48091986644405</v>
      </c>
      <c r="AH1677" s="24">
        <v>135.529</v>
      </c>
      <c r="AI1677" s="24">
        <v>135.47299999999998</v>
      </c>
      <c r="AJ1677" s="24">
        <v>135.52099999999999</v>
      </c>
      <c r="AK1677" s="38">
        <v>0.7919866444069612</v>
      </c>
      <c r="AL1677" s="38">
        <v>0.80000000000097771</v>
      </c>
    </row>
    <row r="1678" spans="3:38" x14ac:dyDescent="0.15">
      <c r="C1678" t="str">
        <v>U1588C-9-CC</v>
      </c>
      <c r="D1678" s="31">
        <v>132.91999999999999</v>
      </c>
      <c r="E1678" s="29">
        <v>11</v>
      </c>
      <c r="F1678" s="29">
        <v>17</v>
      </c>
      <c r="G1678" s="24">
        <v>133.03</v>
      </c>
      <c r="H1678" s="24">
        <v>133.08999999999997</v>
      </c>
      <c r="I1678" s="24">
        <v>133.03</v>
      </c>
      <c r="J1678" s="24">
        <v>133.09</v>
      </c>
      <c r="K1678" s="18">
        <v>0</v>
      </c>
      <c r="L1678" s="18">
        <v>2.8421709430404007E-14</v>
      </c>
      <c r="T1678" t="str">
        <v>U1588C-9</v>
      </c>
      <c r="U1678" s="24">
        <v>0.80133555926544231</v>
      </c>
      <c r="V1678" s="24">
        <v>0.8</v>
      </c>
      <c r="W1678" s="29">
        <v>127.1</v>
      </c>
      <c r="X1678" s="24">
        <v>5.9300000000000068</v>
      </c>
      <c r="Y1678" s="24">
        <v>5.9900000000000091</v>
      </c>
      <c r="Z1678" s="24">
        <v>131.85191986644406</v>
      </c>
      <c r="AA1678" s="24">
        <v>131.9</v>
      </c>
      <c r="AB1678" s="24">
        <v>131.84399999999999</v>
      </c>
      <c r="AC1678" s="24">
        <v>131.892</v>
      </c>
      <c r="AF1678" s="24">
        <v>3.629</v>
      </c>
      <c r="AG1678" s="24">
        <v>135.48091986644405</v>
      </c>
      <c r="AH1678" s="24">
        <v>135.529</v>
      </c>
      <c r="AI1678" s="24">
        <v>135.47299999999998</v>
      </c>
      <c r="AJ1678" s="24">
        <v>135.52099999999999</v>
      </c>
      <c r="AK1678" s="38">
        <v>0.7919866444069612</v>
      </c>
      <c r="AL1678" s="38">
        <v>0.80000000000097771</v>
      </c>
    </row>
    <row r="1679" spans="3:38" x14ac:dyDescent="0.15">
      <c r="C1679" t="str">
        <v>U1588C-9-CC</v>
      </c>
      <c r="D1679" s="31">
        <v>132.91999999999999</v>
      </c>
      <c r="E1679" s="29">
        <v>11</v>
      </c>
      <c r="F1679" s="29">
        <v>17</v>
      </c>
      <c r="G1679" s="24">
        <v>133.03</v>
      </c>
      <c r="H1679" s="24">
        <v>133.08999999999997</v>
      </c>
      <c r="I1679" s="24">
        <v>133.03</v>
      </c>
      <c r="J1679" s="24">
        <v>133.09</v>
      </c>
      <c r="K1679" s="18">
        <v>0</v>
      </c>
      <c r="L1679" s="18">
        <v>2.8421709430404007E-14</v>
      </c>
      <c r="T1679" t="str">
        <v>U1588C-9</v>
      </c>
      <c r="U1679" s="24">
        <v>0.80133555926544231</v>
      </c>
      <c r="V1679" s="24">
        <v>0.8</v>
      </c>
      <c r="W1679" s="29">
        <v>127.1</v>
      </c>
      <c r="X1679" s="24">
        <v>5.9300000000000068</v>
      </c>
      <c r="Y1679" s="24">
        <v>5.9900000000000091</v>
      </c>
      <c r="Z1679" s="24">
        <v>131.85191986644406</v>
      </c>
      <c r="AA1679" s="24">
        <v>131.9</v>
      </c>
      <c r="AB1679" s="24">
        <v>131.84399999999999</v>
      </c>
      <c r="AC1679" s="24">
        <v>131.892</v>
      </c>
      <c r="AF1679" s="24">
        <v>3.629</v>
      </c>
      <c r="AG1679" s="24">
        <v>135.48091986644405</v>
      </c>
      <c r="AH1679" s="24">
        <v>135.529</v>
      </c>
      <c r="AI1679" s="24">
        <v>135.47299999999998</v>
      </c>
      <c r="AJ1679" s="24">
        <v>135.52099999999999</v>
      </c>
      <c r="AK1679" s="38">
        <v>0.7919866444069612</v>
      </c>
      <c r="AL1679" s="38">
        <v>0.80000000000097771</v>
      </c>
    </row>
    <row r="1680" spans="3:38" x14ac:dyDescent="0.15">
      <c r="C1680" t="str">
        <v>U1588C-9-CC</v>
      </c>
      <c r="D1680" s="31">
        <v>132.91999999999999</v>
      </c>
      <c r="E1680" s="29">
        <v>11</v>
      </c>
      <c r="F1680" s="29">
        <v>17</v>
      </c>
      <c r="G1680" s="24">
        <v>133.03</v>
      </c>
      <c r="H1680" s="24">
        <v>133.08999999999997</v>
      </c>
      <c r="I1680" s="24">
        <v>133.03</v>
      </c>
      <c r="J1680" s="24">
        <v>133.09</v>
      </c>
      <c r="K1680" s="18">
        <v>0</v>
      </c>
      <c r="L1680" s="18">
        <v>2.8421709430404007E-14</v>
      </c>
      <c r="T1680" t="str">
        <v>U1588C-9</v>
      </c>
      <c r="U1680" s="24">
        <v>0.80133555926544231</v>
      </c>
      <c r="V1680" s="24">
        <v>0.8</v>
      </c>
      <c r="W1680" s="29">
        <v>127.1</v>
      </c>
      <c r="X1680" s="24">
        <v>5.9300000000000068</v>
      </c>
      <c r="Y1680" s="24">
        <v>5.9900000000000091</v>
      </c>
      <c r="Z1680" s="24">
        <v>131.85191986644406</v>
      </c>
      <c r="AA1680" s="24">
        <v>131.9</v>
      </c>
      <c r="AB1680" s="24">
        <v>131.84399999999999</v>
      </c>
      <c r="AC1680" s="24">
        <v>131.892</v>
      </c>
      <c r="AF1680" s="24">
        <v>3.629</v>
      </c>
      <c r="AG1680" s="24">
        <v>135.48091986644405</v>
      </c>
      <c r="AH1680" s="24">
        <v>135.529</v>
      </c>
      <c r="AI1680" s="24">
        <v>135.47299999999998</v>
      </c>
      <c r="AJ1680" s="24">
        <v>135.52099999999999</v>
      </c>
      <c r="AK1680" s="38">
        <v>0.7919866444069612</v>
      </c>
      <c r="AL1680" s="38">
        <v>0.80000000000097771</v>
      </c>
    </row>
    <row r="1681" spans="3:38" x14ac:dyDescent="0.15">
      <c r="C1681" t="str">
        <v>U1588C-9-CC</v>
      </c>
      <c r="D1681" s="31">
        <v>132.91999999999999</v>
      </c>
      <c r="E1681" s="29">
        <v>11</v>
      </c>
      <c r="F1681" s="29">
        <v>17</v>
      </c>
      <c r="G1681" s="24">
        <v>133.03</v>
      </c>
      <c r="H1681" s="24">
        <v>133.08999999999997</v>
      </c>
      <c r="I1681" s="24">
        <v>133.03</v>
      </c>
      <c r="J1681" s="24">
        <v>133.09</v>
      </c>
      <c r="K1681" s="18">
        <v>0</v>
      </c>
      <c r="L1681" s="18">
        <v>2.8421709430404007E-14</v>
      </c>
      <c r="T1681" t="str">
        <v>U1588C-9</v>
      </c>
      <c r="U1681" s="24">
        <v>0.80133555926544231</v>
      </c>
      <c r="V1681" s="24">
        <v>0.8</v>
      </c>
      <c r="W1681" s="29">
        <v>127.1</v>
      </c>
      <c r="X1681" s="24">
        <v>5.9300000000000068</v>
      </c>
      <c r="Y1681" s="24">
        <v>5.9900000000000091</v>
      </c>
      <c r="Z1681" s="24">
        <v>131.85191986644406</v>
      </c>
      <c r="AA1681" s="24">
        <v>131.9</v>
      </c>
      <c r="AB1681" s="24">
        <v>131.84399999999999</v>
      </c>
      <c r="AC1681" s="24">
        <v>131.892</v>
      </c>
      <c r="AF1681" s="24">
        <v>3.629</v>
      </c>
      <c r="AG1681" s="24">
        <v>135.48091986644405</v>
      </c>
      <c r="AH1681" s="24">
        <v>135.529</v>
      </c>
      <c r="AI1681" s="24">
        <v>135.47299999999998</v>
      </c>
      <c r="AJ1681" s="24">
        <v>135.52099999999999</v>
      </c>
      <c r="AK1681" s="38">
        <v>0.7919866444069612</v>
      </c>
      <c r="AL1681" s="38">
        <v>0.80000000000097771</v>
      </c>
    </row>
    <row r="1682" spans="3:38" x14ac:dyDescent="0.15">
      <c r="C1682" t="str">
        <v>U1588C-9-CC</v>
      </c>
      <c r="D1682" s="31">
        <v>132.91999999999999</v>
      </c>
      <c r="E1682" s="29">
        <v>11</v>
      </c>
      <c r="F1682" s="29">
        <v>17</v>
      </c>
      <c r="G1682" s="24">
        <v>133.03</v>
      </c>
      <c r="H1682" s="24">
        <v>133.08999999999997</v>
      </c>
      <c r="I1682" s="24">
        <v>133.03</v>
      </c>
      <c r="J1682" s="24">
        <v>133.09</v>
      </c>
      <c r="K1682" s="18">
        <v>0</v>
      </c>
      <c r="L1682" s="18">
        <v>2.8421709430404007E-14</v>
      </c>
      <c r="T1682" t="str">
        <v>U1588C-9</v>
      </c>
      <c r="U1682" s="24">
        <v>0.80133555926544231</v>
      </c>
      <c r="V1682" s="24">
        <v>0.8</v>
      </c>
      <c r="W1682" s="29">
        <v>127.1</v>
      </c>
      <c r="X1682" s="24">
        <v>5.9300000000000068</v>
      </c>
      <c r="Y1682" s="24">
        <v>5.9900000000000091</v>
      </c>
      <c r="Z1682" s="24">
        <v>131.85191986644406</v>
      </c>
      <c r="AA1682" s="24">
        <v>131.9</v>
      </c>
      <c r="AB1682" s="24">
        <v>131.84399999999999</v>
      </c>
      <c r="AC1682" s="24">
        <v>131.892</v>
      </c>
      <c r="AF1682" s="24">
        <v>3.629</v>
      </c>
      <c r="AG1682" s="24">
        <v>135.48091986644405</v>
      </c>
      <c r="AH1682" s="24">
        <v>135.529</v>
      </c>
      <c r="AI1682" s="24">
        <v>135.47299999999998</v>
      </c>
      <c r="AJ1682" s="24">
        <v>135.52099999999999</v>
      </c>
      <c r="AK1682" s="38">
        <v>0.7919866444069612</v>
      </c>
      <c r="AL1682" s="38">
        <v>0.80000000000097771</v>
      </c>
    </row>
    <row r="1683" spans="3:38" x14ac:dyDescent="0.15">
      <c r="C1683" t="str">
        <v>U1588C-9-CC</v>
      </c>
      <c r="D1683" s="31">
        <v>132.91999999999999</v>
      </c>
      <c r="E1683" s="29">
        <v>11</v>
      </c>
      <c r="F1683" s="29">
        <v>17</v>
      </c>
      <c r="G1683" s="24">
        <v>133.03</v>
      </c>
      <c r="H1683" s="24">
        <v>133.08999999999997</v>
      </c>
      <c r="I1683" s="24">
        <v>133.03</v>
      </c>
      <c r="J1683" s="24">
        <v>133.09</v>
      </c>
      <c r="K1683" s="18">
        <v>0</v>
      </c>
      <c r="L1683" s="18">
        <v>2.8421709430404007E-14</v>
      </c>
      <c r="T1683" t="str">
        <v>U1588C-9</v>
      </c>
      <c r="U1683" s="24">
        <v>0.80133555926544231</v>
      </c>
      <c r="V1683" s="24">
        <v>0.8</v>
      </c>
      <c r="W1683" s="29">
        <v>127.1</v>
      </c>
      <c r="X1683" s="24">
        <v>5.9300000000000068</v>
      </c>
      <c r="Y1683" s="24">
        <v>5.9900000000000091</v>
      </c>
      <c r="Z1683" s="24">
        <v>131.85191986644406</v>
      </c>
      <c r="AA1683" s="24">
        <v>131.9</v>
      </c>
      <c r="AB1683" s="24">
        <v>131.84399999999999</v>
      </c>
      <c r="AC1683" s="24">
        <v>131.892</v>
      </c>
      <c r="AF1683" s="24">
        <v>3.629</v>
      </c>
      <c r="AG1683" s="24">
        <v>135.48091986644405</v>
      </c>
      <c r="AH1683" s="24">
        <v>135.529</v>
      </c>
      <c r="AI1683" s="24">
        <v>135.47299999999998</v>
      </c>
      <c r="AJ1683" s="24">
        <v>135.52099999999999</v>
      </c>
      <c r="AK1683" s="38">
        <v>0.7919866444069612</v>
      </c>
      <c r="AL1683" s="38">
        <v>0.80000000000097771</v>
      </c>
    </row>
    <row r="1684" spans="3:38" x14ac:dyDescent="0.15">
      <c r="C1684" t="str">
        <v>U1588C-10-CC</v>
      </c>
      <c r="D1684" s="31">
        <v>137.44999999999999</v>
      </c>
      <c r="E1684" s="29">
        <v>13</v>
      </c>
      <c r="F1684" s="29">
        <v>19</v>
      </c>
      <c r="G1684" s="24">
        <v>137.57999999999998</v>
      </c>
      <c r="H1684" s="24">
        <v>137.63999999999999</v>
      </c>
      <c r="I1684" s="24">
        <v>137.58000000000001</v>
      </c>
      <c r="J1684" s="24">
        <v>137.63999999999999</v>
      </c>
      <c r="K1684" s="18">
        <v>2.8421709430404007E-14</v>
      </c>
      <c r="L1684" s="18">
        <v>0</v>
      </c>
      <c r="T1684" t="str">
        <v>U1588C-10</v>
      </c>
      <c r="U1684" s="24">
        <v>0.85365853658536583</v>
      </c>
      <c r="V1684" s="24">
        <v>0.85470085470085466</v>
      </c>
      <c r="W1684" s="29">
        <v>131.9</v>
      </c>
      <c r="X1684" s="24">
        <v>5.6800000000000068</v>
      </c>
      <c r="Y1684" s="24">
        <v>5.7399999999999807</v>
      </c>
      <c r="Z1684" s="24">
        <v>136.74878048780488</v>
      </c>
      <c r="AA1684" s="24">
        <v>136.79999999999998</v>
      </c>
      <c r="AB1684" s="24">
        <v>136.75470085470087</v>
      </c>
      <c r="AC1684" s="24">
        <v>136.80598290598289</v>
      </c>
      <c r="AF1684" s="24">
        <v>3.8980000000000001</v>
      </c>
      <c r="AG1684" s="24">
        <v>140.64678048780488</v>
      </c>
      <c r="AH1684" s="24">
        <v>140.69799999999998</v>
      </c>
      <c r="AI1684" s="24">
        <v>140.65270085470087</v>
      </c>
      <c r="AJ1684" s="24">
        <v>140.70398290598288</v>
      </c>
      <c r="AK1684" s="38">
        <v>-0.59203668959924016</v>
      </c>
      <c r="AL1684" s="38">
        <v>-0.59829059829041853</v>
      </c>
    </row>
    <row r="1685" spans="3:38" x14ac:dyDescent="0.15">
      <c r="C1685" t="str">
        <v>U1588C-10-CC</v>
      </c>
      <c r="D1685" s="31">
        <v>137.44999999999999</v>
      </c>
      <c r="E1685" s="29">
        <v>13</v>
      </c>
      <c r="F1685" s="29">
        <v>19</v>
      </c>
      <c r="G1685" s="24">
        <v>137.57999999999998</v>
      </c>
      <c r="H1685" s="24">
        <v>137.63999999999999</v>
      </c>
      <c r="I1685" s="24">
        <v>137.58000000000001</v>
      </c>
      <c r="J1685" s="24">
        <v>137.63999999999999</v>
      </c>
      <c r="K1685" s="18">
        <v>2.8421709430404007E-14</v>
      </c>
      <c r="L1685" s="18">
        <v>0</v>
      </c>
      <c r="T1685" t="str">
        <v>U1588C-10</v>
      </c>
      <c r="U1685" s="24">
        <v>0.85365853658536583</v>
      </c>
      <c r="V1685" s="24">
        <v>0.85470085470085466</v>
      </c>
      <c r="W1685" s="29">
        <v>131.9</v>
      </c>
      <c r="X1685" s="24">
        <v>5.6800000000000068</v>
      </c>
      <c r="Y1685" s="24">
        <v>5.7399999999999807</v>
      </c>
      <c r="Z1685" s="24">
        <v>136.74878048780488</v>
      </c>
      <c r="AA1685" s="24">
        <v>136.79999999999998</v>
      </c>
      <c r="AB1685" s="24">
        <v>136.75470085470087</v>
      </c>
      <c r="AC1685" s="24">
        <v>136.80598290598289</v>
      </c>
      <c r="AF1685" s="24">
        <v>3.8980000000000001</v>
      </c>
      <c r="AG1685" s="24">
        <v>140.64678048780488</v>
      </c>
      <c r="AH1685" s="24">
        <v>140.69799999999998</v>
      </c>
      <c r="AI1685" s="24">
        <v>140.65270085470087</v>
      </c>
      <c r="AJ1685" s="24">
        <v>140.70398290598288</v>
      </c>
      <c r="AK1685" s="38">
        <v>-0.59203668959924016</v>
      </c>
      <c r="AL1685" s="38">
        <v>-0.59829059829041853</v>
      </c>
    </row>
    <row r="1686" spans="3:38" x14ac:dyDescent="0.15">
      <c r="C1686" t="str">
        <v>U1588C-10-CC</v>
      </c>
      <c r="D1686" s="31">
        <v>137.44999999999999</v>
      </c>
      <c r="E1686" s="29">
        <v>13</v>
      </c>
      <c r="F1686" s="29">
        <v>19</v>
      </c>
      <c r="G1686" s="24">
        <v>137.57999999999998</v>
      </c>
      <c r="H1686" s="24">
        <v>137.63999999999999</v>
      </c>
      <c r="I1686" s="24">
        <v>137.58000000000001</v>
      </c>
      <c r="J1686" s="24">
        <v>137.63999999999999</v>
      </c>
      <c r="K1686" s="18">
        <v>2.8421709430404007E-14</v>
      </c>
      <c r="L1686" s="18">
        <v>0</v>
      </c>
      <c r="T1686" t="str">
        <v>U1588C-10</v>
      </c>
      <c r="U1686" s="24">
        <v>0.85365853658536583</v>
      </c>
      <c r="V1686" s="24">
        <v>0.85470085470085466</v>
      </c>
      <c r="W1686" s="29">
        <v>131.9</v>
      </c>
      <c r="X1686" s="24">
        <v>5.6800000000000068</v>
      </c>
      <c r="Y1686" s="24">
        <v>5.7399999999999807</v>
      </c>
      <c r="Z1686" s="24">
        <v>136.74878048780488</v>
      </c>
      <c r="AA1686" s="24">
        <v>136.79999999999998</v>
      </c>
      <c r="AB1686" s="24">
        <v>136.75470085470087</v>
      </c>
      <c r="AC1686" s="24">
        <v>136.80598290598289</v>
      </c>
      <c r="AF1686" s="24">
        <v>3.8980000000000001</v>
      </c>
      <c r="AG1686" s="24">
        <v>140.64678048780488</v>
      </c>
      <c r="AH1686" s="24">
        <v>140.69799999999998</v>
      </c>
      <c r="AI1686" s="24">
        <v>140.65270085470087</v>
      </c>
      <c r="AJ1686" s="24">
        <v>140.70398290598288</v>
      </c>
      <c r="AK1686" s="38">
        <v>-0.59203668959924016</v>
      </c>
      <c r="AL1686" s="38">
        <v>-0.59829059829041853</v>
      </c>
    </row>
    <row r="1687" spans="3:38" x14ac:dyDescent="0.15">
      <c r="C1687" t="str">
        <v>U1588C-10-CC</v>
      </c>
      <c r="D1687" s="31">
        <v>137.44999999999999</v>
      </c>
      <c r="E1687" s="29">
        <v>13</v>
      </c>
      <c r="F1687" s="29">
        <v>19</v>
      </c>
      <c r="G1687" s="24">
        <v>137.57999999999998</v>
      </c>
      <c r="H1687" s="24">
        <v>137.63999999999999</v>
      </c>
      <c r="I1687" s="24">
        <v>137.58000000000001</v>
      </c>
      <c r="J1687" s="24">
        <v>137.63999999999999</v>
      </c>
      <c r="K1687" s="18">
        <v>2.8421709430404007E-14</v>
      </c>
      <c r="L1687" s="18">
        <v>0</v>
      </c>
      <c r="T1687" t="str">
        <v>U1588C-10</v>
      </c>
      <c r="U1687" s="24">
        <v>0.85365853658536583</v>
      </c>
      <c r="V1687" s="24">
        <v>0.85470085470085466</v>
      </c>
      <c r="W1687" s="29">
        <v>131.9</v>
      </c>
      <c r="X1687" s="24">
        <v>5.6800000000000068</v>
      </c>
      <c r="Y1687" s="24">
        <v>5.7399999999999807</v>
      </c>
      <c r="Z1687" s="24">
        <v>136.74878048780488</v>
      </c>
      <c r="AA1687" s="24">
        <v>136.79999999999998</v>
      </c>
      <c r="AB1687" s="24">
        <v>136.75470085470087</v>
      </c>
      <c r="AC1687" s="24">
        <v>136.80598290598289</v>
      </c>
      <c r="AF1687" s="24">
        <v>3.8980000000000001</v>
      </c>
      <c r="AG1687" s="24">
        <v>140.64678048780488</v>
      </c>
      <c r="AH1687" s="24">
        <v>140.69799999999998</v>
      </c>
      <c r="AI1687" s="24">
        <v>140.65270085470087</v>
      </c>
      <c r="AJ1687" s="24">
        <v>140.70398290598288</v>
      </c>
      <c r="AK1687" s="38">
        <v>-0.59203668959924016</v>
      </c>
      <c r="AL1687" s="38">
        <v>-0.59829059829041853</v>
      </c>
    </row>
    <row r="1688" spans="3:38" x14ac:dyDescent="0.15">
      <c r="C1688" t="str">
        <v>U1588C-10-CC</v>
      </c>
      <c r="D1688" s="31">
        <v>137.44999999999999</v>
      </c>
      <c r="E1688" s="29">
        <v>13</v>
      </c>
      <c r="F1688" s="29">
        <v>19</v>
      </c>
      <c r="G1688" s="24">
        <v>137.57999999999998</v>
      </c>
      <c r="H1688" s="24">
        <v>137.63999999999999</v>
      </c>
      <c r="I1688" s="24">
        <v>137.58000000000001</v>
      </c>
      <c r="J1688" s="24">
        <v>137.63999999999999</v>
      </c>
      <c r="K1688" s="18">
        <v>2.8421709430404007E-14</v>
      </c>
      <c r="L1688" s="18">
        <v>0</v>
      </c>
      <c r="T1688" t="str">
        <v>U1588C-10</v>
      </c>
      <c r="U1688" s="24">
        <v>0.85365853658536583</v>
      </c>
      <c r="V1688" s="24">
        <v>0.85470085470085466</v>
      </c>
      <c r="W1688" s="29">
        <v>131.9</v>
      </c>
      <c r="X1688" s="24">
        <v>5.6800000000000068</v>
      </c>
      <c r="Y1688" s="24">
        <v>5.7399999999999807</v>
      </c>
      <c r="Z1688" s="24">
        <v>136.74878048780488</v>
      </c>
      <c r="AA1688" s="24">
        <v>136.79999999999998</v>
      </c>
      <c r="AB1688" s="24">
        <v>136.75470085470087</v>
      </c>
      <c r="AC1688" s="24">
        <v>136.80598290598289</v>
      </c>
      <c r="AF1688" s="24">
        <v>3.8980000000000001</v>
      </c>
      <c r="AG1688" s="24">
        <v>140.64678048780488</v>
      </c>
      <c r="AH1688" s="24">
        <v>140.69799999999998</v>
      </c>
      <c r="AI1688" s="24">
        <v>140.65270085470087</v>
      </c>
      <c r="AJ1688" s="24">
        <v>140.70398290598288</v>
      </c>
      <c r="AK1688" s="38">
        <v>-0.59203668959924016</v>
      </c>
      <c r="AL1688" s="38">
        <v>-0.59829059829041853</v>
      </c>
    </row>
    <row r="1689" spans="3:38" x14ac:dyDescent="0.15">
      <c r="C1689" t="str">
        <v>U1588C-10-CC</v>
      </c>
      <c r="D1689" s="31">
        <v>137.44999999999999</v>
      </c>
      <c r="E1689" s="29">
        <v>13</v>
      </c>
      <c r="F1689" s="29">
        <v>19</v>
      </c>
      <c r="G1689" s="24">
        <v>137.57999999999998</v>
      </c>
      <c r="H1689" s="24">
        <v>137.63999999999999</v>
      </c>
      <c r="I1689" s="24">
        <v>137.58000000000001</v>
      </c>
      <c r="J1689" s="24">
        <v>137.63999999999999</v>
      </c>
      <c r="K1689" s="18">
        <v>2.8421709430404007E-14</v>
      </c>
      <c r="L1689" s="18">
        <v>0</v>
      </c>
      <c r="T1689" t="str">
        <v>U1588C-10</v>
      </c>
      <c r="U1689" s="24">
        <v>0.85365853658536583</v>
      </c>
      <c r="V1689" s="24">
        <v>0.85470085470085466</v>
      </c>
      <c r="W1689" s="29">
        <v>131.9</v>
      </c>
      <c r="X1689" s="24">
        <v>5.6800000000000068</v>
      </c>
      <c r="Y1689" s="24">
        <v>5.7399999999999807</v>
      </c>
      <c r="Z1689" s="24">
        <v>136.74878048780488</v>
      </c>
      <c r="AA1689" s="24">
        <v>136.79999999999998</v>
      </c>
      <c r="AB1689" s="24">
        <v>136.75470085470087</v>
      </c>
      <c r="AC1689" s="24">
        <v>136.80598290598289</v>
      </c>
      <c r="AF1689" s="24">
        <v>3.8980000000000001</v>
      </c>
      <c r="AG1689" s="24">
        <v>140.64678048780488</v>
      </c>
      <c r="AH1689" s="24">
        <v>140.69799999999998</v>
      </c>
      <c r="AI1689" s="24">
        <v>140.65270085470087</v>
      </c>
      <c r="AJ1689" s="24">
        <v>140.70398290598288</v>
      </c>
      <c r="AK1689" s="38">
        <v>-0.59203668959924016</v>
      </c>
      <c r="AL1689" s="38">
        <v>-0.59829059829041853</v>
      </c>
    </row>
    <row r="1690" spans="3:38" x14ac:dyDescent="0.15">
      <c r="C1690" t="str">
        <v>U1588C-10-CC</v>
      </c>
      <c r="D1690" s="31">
        <v>137.44999999999999</v>
      </c>
      <c r="E1690" s="29">
        <v>13</v>
      </c>
      <c r="F1690" s="29">
        <v>19</v>
      </c>
      <c r="G1690" s="24">
        <v>137.57999999999998</v>
      </c>
      <c r="H1690" s="24">
        <v>137.63999999999999</v>
      </c>
      <c r="I1690" s="24">
        <v>137.58000000000001</v>
      </c>
      <c r="J1690" s="24">
        <v>137.63999999999999</v>
      </c>
      <c r="K1690" s="18">
        <v>2.8421709430404007E-14</v>
      </c>
      <c r="L1690" s="18">
        <v>0</v>
      </c>
      <c r="T1690" t="str">
        <v>U1588C-10</v>
      </c>
      <c r="U1690" s="24">
        <v>0.85365853658536583</v>
      </c>
      <c r="V1690" s="24">
        <v>0.85470085470085466</v>
      </c>
      <c r="W1690" s="29">
        <v>131.9</v>
      </c>
      <c r="X1690" s="24">
        <v>5.6800000000000068</v>
      </c>
      <c r="Y1690" s="24">
        <v>5.7399999999999807</v>
      </c>
      <c r="Z1690" s="24">
        <v>136.74878048780488</v>
      </c>
      <c r="AA1690" s="24">
        <v>136.79999999999998</v>
      </c>
      <c r="AB1690" s="24">
        <v>136.75470085470087</v>
      </c>
      <c r="AC1690" s="24">
        <v>136.80598290598289</v>
      </c>
      <c r="AF1690" s="24">
        <v>3.8980000000000001</v>
      </c>
      <c r="AG1690" s="24">
        <v>140.64678048780488</v>
      </c>
      <c r="AH1690" s="24">
        <v>140.69799999999998</v>
      </c>
      <c r="AI1690" s="24">
        <v>140.65270085470087</v>
      </c>
      <c r="AJ1690" s="24">
        <v>140.70398290598288</v>
      </c>
      <c r="AK1690" s="38">
        <v>-0.59203668959924016</v>
      </c>
      <c r="AL1690" s="38">
        <v>-0.59829059829041853</v>
      </c>
    </row>
    <row r="1691" spans="3:38" x14ac:dyDescent="0.15">
      <c r="C1691" t="str">
        <v>U1588C-10-CC</v>
      </c>
      <c r="D1691" s="31">
        <v>137.44999999999999</v>
      </c>
      <c r="E1691" s="29">
        <v>13</v>
      </c>
      <c r="F1691" s="29">
        <v>19</v>
      </c>
      <c r="G1691" s="24">
        <v>137.57999999999998</v>
      </c>
      <c r="H1691" s="24">
        <v>137.63999999999999</v>
      </c>
      <c r="I1691" s="24">
        <v>137.58000000000001</v>
      </c>
      <c r="J1691" s="24">
        <v>137.63999999999999</v>
      </c>
      <c r="K1691" s="18">
        <v>2.8421709430404007E-14</v>
      </c>
      <c r="L1691" s="18">
        <v>0</v>
      </c>
      <c r="T1691" t="str">
        <v>U1588C-10</v>
      </c>
      <c r="U1691" s="24">
        <v>0.85365853658536583</v>
      </c>
      <c r="V1691" s="24">
        <v>0.85470085470085466</v>
      </c>
      <c r="W1691" s="29">
        <v>131.9</v>
      </c>
      <c r="X1691" s="24">
        <v>5.6800000000000068</v>
      </c>
      <c r="Y1691" s="24">
        <v>5.7399999999999807</v>
      </c>
      <c r="Z1691" s="24">
        <v>136.74878048780488</v>
      </c>
      <c r="AA1691" s="24">
        <v>136.79999999999998</v>
      </c>
      <c r="AB1691" s="24">
        <v>136.75470085470087</v>
      </c>
      <c r="AC1691" s="24">
        <v>136.80598290598289</v>
      </c>
      <c r="AF1691" s="24">
        <v>3.8980000000000001</v>
      </c>
      <c r="AG1691" s="24">
        <v>140.64678048780488</v>
      </c>
      <c r="AH1691" s="24">
        <v>140.69799999999998</v>
      </c>
      <c r="AI1691" s="24">
        <v>140.65270085470087</v>
      </c>
      <c r="AJ1691" s="24">
        <v>140.70398290598288</v>
      </c>
      <c r="AK1691" s="38">
        <v>-0.59203668959924016</v>
      </c>
      <c r="AL1691" s="38">
        <v>-0.59829059829041853</v>
      </c>
    </row>
    <row r="1692" spans="3:38" x14ac:dyDescent="0.15">
      <c r="C1692" t="str">
        <v>U1588C-11-CC</v>
      </c>
      <c r="D1692" s="31">
        <v>143.02000000000001</v>
      </c>
      <c r="E1692" s="29">
        <v>11</v>
      </c>
      <c r="F1692" s="29">
        <v>17</v>
      </c>
      <c r="G1692" s="24">
        <v>143.13000000000002</v>
      </c>
      <c r="H1692" s="24">
        <v>143.19</v>
      </c>
      <c r="I1692" s="24">
        <v>143.13</v>
      </c>
      <c r="J1692" s="24">
        <v>143.19</v>
      </c>
      <c r="K1692" s="18">
        <v>-2.8421709430404007E-14</v>
      </c>
      <c r="L1692" s="18">
        <v>0</v>
      </c>
      <c r="T1692" t="str">
        <v>U1588C-11</v>
      </c>
      <c r="U1692" s="24">
        <v>0.75117370892018775</v>
      </c>
      <c r="V1692" s="24">
        <v>0.75187969924812026</v>
      </c>
      <c r="W1692" s="29">
        <v>136.80000000000001</v>
      </c>
      <c r="X1692" s="24">
        <v>6.3299999999999841</v>
      </c>
      <c r="Y1692" s="24">
        <v>6.3899999999999864</v>
      </c>
      <c r="Z1692" s="24">
        <v>141.55492957746478</v>
      </c>
      <c r="AA1692" s="24">
        <v>141.6</v>
      </c>
      <c r="AB1692" s="24">
        <v>141.55939849624059</v>
      </c>
      <c r="AC1692" s="24">
        <v>141.6045112781955</v>
      </c>
      <c r="AF1692" s="24">
        <v>4.1849999999999996</v>
      </c>
      <c r="AG1692" s="24">
        <v>145.73992957746478</v>
      </c>
      <c r="AH1692" s="24">
        <v>145.785</v>
      </c>
      <c r="AI1692" s="24">
        <v>145.74439849624059</v>
      </c>
      <c r="AJ1692" s="24">
        <v>145.7895112781955</v>
      </c>
      <c r="AK1692" s="38">
        <v>-0.44689187758137905</v>
      </c>
      <c r="AL1692" s="38">
        <v>-0.45112781955083392</v>
      </c>
    </row>
    <row r="1693" spans="3:38" x14ac:dyDescent="0.15">
      <c r="C1693" t="str">
        <v>U1588C-11-CC</v>
      </c>
      <c r="D1693" s="31">
        <v>143.02000000000001</v>
      </c>
      <c r="E1693" s="29">
        <v>11</v>
      </c>
      <c r="F1693" s="29">
        <v>17</v>
      </c>
      <c r="G1693" s="24">
        <v>143.13000000000002</v>
      </c>
      <c r="H1693" s="24">
        <v>143.19</v>
      </c>
      <c r="I1693" s="24">
        <v>143.13</v>
      </c>
      <c r="J1693" s="24">
        <v>143.19</v>
      </c>
      <c r="K1693" s="18">
        <v>-2.8421709430404007E-14</v>
      </c>
      <c r="L1693" s="18">
        <v>0</v>
      </c>
      <c r="T1693" t="str">
        <v>U1588C-11</v>
      </c>
      <c r="U1693" s="24">
        <v>0.75117370892018775</v>
      </c>
      <c r="V1693" s="24">
        <v>0.75187969924812026</v>
      </c>
      <c r="W1693" s="29">
        <v>136.80000000000001</v>
      </c>
      <c r="X1693" s="24">
        <v>6.3299999999999841</v>
      </c>
      <c r="Y1693" s="24">
        <v>6.3899999999999864</v>
      </c>
      <c r="Z1693" s="24">
        <v>141.55492957746478</v>
      </c>
      <c r="AA1693" s="24">
        <v>141.6</v>
      </c>
      <c r="AB1693" s="24">
        <v>141.55939849624059</v>
      </c>
      <c r="AC1693" s="24">
        <v>141.6045112781955</v>
      </c>
      <c r="AF1693" s="24">
        <v>4.1849999999999996</v>
      </c>
      <c r="AG1693" s="24">
        <v>145.73992957746478</v>
      </c>
      <c r="AH1693" s="24">
        <v>145.785</v>
      </c>
      <c r="AI1693" s="24">
        <v>145.74439849624059</v>
      </c>
      <c r="AJ1693" s="24">
        <v>145.7895112781955</v>
      </c>
      <c r="AK1693" s="38">
        <v>-0.44689187758137905</v>
      </c>
      <c r="AL1693" s="38">
        <v>-0.45112781955083392</v>
      </c>
    </row>
    <row r="1694" spans="3:38" x14ac:dyDescent="0.15">
      <c r="C1694" t="str">
        <v>U1588C-11-CC</v>
      </c>
      <c r="D1694" s="31">
        <v>143.02000000000001</v>
      </c>
      <c r="E1694" s="29">
        <v>11</v>
      </c>
      <c r="F1694" s="29">
        <v>17</v>
      </c>
      <c r="G1694" s="24">
        <v>143.13000000000002</v>
      </c>
      <c r="H1694" s="24">
        <v>143.19</v>
      </c>
      <c r="I1694" s="24">
        <v>143.13</v>
      </c>
      <c r="J1694" s="24">
        <v>143.19</v>
      </c>
      <c r="K1694" s="18">
        <v>-2.8421709430404007E-14</v>
      </c>
      <c r="L1694" s="18">
        <v>0</v>
      </c>
      <c r="T1694" t="str">
        <v>U1588C-11</v>
      </c>
      <c r="U1694" s="24">
        <v>0.75117370892018775</v>
      </c>
      <c r="V1694" s="24">
        <v>0.75187969924812026</v>
      </c>
      <c r="W1694" s="29">
        <v>136.80000000000001</v>
      </c>
      <c r="X1694" s="24">
        <v>6.3299999999999841</v>
      </c>
      <c r="Y1694" s="24">
        <v>6.3899999999999864</v>
      </c>
      <c r="Z1694" s="24">
        <v>141.55492957746478</v>
      </c>
      <c r="AA1694" s="24">
        <v>141.6</v>
      </c>
      <c r="AB1694" s="24">
        <v>141.55939849624059</v>
      </c>
      <c r="AC1694" s="24">
        <v>141.6045112781955</v>
      </c>
      <c r="AF1694" s="24">
        <v>4.1849999999999996</v>
      </c>
      <c r="AG1694" s="24">
        <v>145.73992957746478</v>
      </c>
      <c r="AH1694" s="24">
        <v>145.785</v>
      </c>
      <c r="AI1694" s="24">
        <v>145.74439849624059</v>
      </c>
      <c r="AJ1694" s="24">
        <v>145.7895112781955</v>
      </c>
      <c r="AK1694" s="38">
        <v>-0.44689187758137905</v>
      </c>
      <c r="AL1694" s="38">
        <v>-0.45112781955083392</v>
      </c>
    </row>
    <row r="1695" spans="3:38" x14ac:dyDescent="0.15">
      <c r="C1695" t="str">
        <v>U1588C-11-CC</v>
      </c>
      <c r="D1695" s="31">
        <v>143.02000000000001</v>
      </c>
      <c r="E1695" s="29">
        <v>11</v>
      </c>
      <c r="F1695" s="29">
        <v>17</v>
      </c>
      <c r="G1695" s="24">
        <v>143.13000000000002</v>
      </c>
      <c r="H1695" s="24">
        <v>143.19</v>
      </c>
      <c r="I1695" s="24">
        <v>143.13</v>
      </c>
      <c r="J1695" s="24">
        <v>143.19</v>
      </c>
      <c r="K1695" s="18">
        <v>-2.8421709430404007E-14</v>
      </c>
      <c r="L1695" s="18">
        <v>0</v>
      </c>
      <c r="T1695" t="str">
        <v>U1588C-11</v>
      </c>
      <c r="U1695" s="24">
        <v>0.75117370892018775</v>
      </c>
      <c r="V1695" s="24">
        <v>0.75187969924812026</v>
      </c>
      <c r="W1695" s="29">
        <v>136.80000000000001</v>
      </c>
      <c r="X1695" s="24">
        <v>6.3299999999999841</v>
      </c>
      <c r="Y1695" s="24">
        <v>6.3899999999999864</v>
      </c>
      <c r="Z1695" s="24">
        <v>141.55492957746478</v>
      </c>
      <c r="AA1695" s="24">
        <v>141.6</v>
      </c>
      <c r="AB1695" s="24">
        <v>141.55939849624059</v>
      </c>
      <c r="AC1695" s="24">
        <v>141.6045112781955</v>
      </c>
      <c r="AF1695" s="24">
        <v>4.1849999999999996</v>
      </c>
      <c r="AG1695" s="24">
        <v>145.73992957746478</v>
      </c>
      <c r="AH1695" s="24">
        <v>145.785</v>
      </c>
      <c r="AI1695" s="24">
        <v>145.74439849624059</v>
      </c>
      <c r="AJ1695" s="24">
        <v>145.7895112781955</v>
      </c>
      <c r="AK1695" s="38">
        <v>-0.44689187758137905</v>
      </c>
      <c r="AL1695" s="38">
        <v>-0.45112781955083392</v>
      </c>
    </row>
    <row r="1696" spans="3:38" x14ac:dyDescent="0.15">
      <c r="C1696" t="str">
        <v>U1588C-11-CC</v>
      </c>
      <c r="D1696" s="31">
        <v>143.02000000000001</v>
      </c>
      <c r="E1696" s="29">
        <v>11</v>
      </c>
      <c r="F1696" s="29">
        <v>17</v>
      </c>
      <c r="G1696" s="24">
        <v>143.13000000000002</v>
      </c>
      <c r="H1696" s="24">
        <v>143.19</v>
      </c>
      <c r="I1696" s="24">
        <v>143.13</v>
      </c>
      <c r="J1696" s="24">
        <v>143.19</v>
      </c>
      <c r="K1696" s="18">
        <v>-2.8421709430404007E-14</v>
      </c>
      <c r="L1696" s="18">
        <v>0</v>
      </c>
      <c r="T1696" t="str">
        <v>U1588C-11</v>
      </c>
      <c r="U1696" s="24">
        <v>0.75117370892018775</v>
      </c>
      <c r="V1696" s="24">
        <v>0.75187969924812026</v>
      </c>
      <c r="W1696" s="29">
        <v>136.80000000000001</v>
      </c>
      <c r="X1696" s="24">
        <v>6.3299999999999841</v>
      </c>
      <c r="Y1696" s="24">
        <v>6.3899999999999864</v>
      </c>
      <c r="Z1696" s="24">
        <v>141.55492957746478</v>
      </c>
      <c r="AA1696" s="24">
        <v>141.6</v>
      </c>
      <c r="AB1696" s="24">
        <v>141.55939849624059</v>
      </c>
      <c r="AC1696" s="24">
        <v>141.6045112781955</v>
      </c>
      <c r="AF1696" s="24">
        <v>4.1849999999999996</v>
      </c>
      <c r="AG1696" s="24">
        <v>145.73992957746478</v>
      </c>
      <c r="AH1696" s="24">
        <v>145.785</v>
      </c>
      <c r="AI1696" s="24">
        <v>145.74439849624059</v>
      </c>
      <c r="AJ1696" s="24">
        <v>145.7895112781955</v>
      </c>
      <c r="AK1696" s="38">
        <v>-0.44689187758137905</v>
      </c>
      <c r="AL1696" s="38">
        <v>-0.45112781955083392</v>
      </c>
    </row>
    <row r="1697" spans="3:38" x14ac:dyDescent="0.15">
      <c r="C1697" t="str">
        <v>U1588C-11-CC</v>
      </c>
      <c r="D1697" s="31">
        <v>143.02000000000001</v>
      </c>
      <c r="E1697" s="29">
        <v>11</v>
      </c>
      <c r="F1697" s="29">
        <v>17</v>
      </c>
      <c r="G1697" s="24">
        <v>143.13000000000002</v>
      </c>
      <c r="H1697" s="24">
        <v>143.19</v>
      </c>
      <c r="I1697" s="24">
        <v>143.13</v>
      </c>
      <c r="J1697" s="24">
        <v>143.19</v>
      </c>
      <c r="K1697" s="18">
        <v>-2.8421709430404007E-14</v>
      </c>
      <c r="L1697" s="18">
        <v>0</v>
      </c>
      <c r="T1697" t="str">
        <v>U1588C-11</v>
      </c>
      <c r="U1697" s="24">
        <v>0.75117370892018775</v>
      </c>
      <c r="V1697" s="24">
        <v>0.75187969924812026</v>
      </c>
      <c r="W1697" s="29">
        <v>136.80000000000001</v>
      </c>
      <c r="X1697" s="24">
        <v>6.3299999999999841</v>
      </c>
      <c r="Y1697" s="24">
        <v>6.3899999999999864</v>
      </c>
      <c r="Z1697" s="24">
        <v>141.55492957746478</v>
      </c>
      <c r="AA1697" s="24">
        <v>141.6</v>
      </c>
      <c r="AB1697" s="24">
        <v>141.55939849624059</v>
      </c>
      <c r="AC1697" s="24">
        <v>141.6045112781955</v>
      </c>
      <c r="AF1697" s="24">
        <v>4.1849999999999996</v>
      </c>
      <c r="AG1697" s="24">
        <v>145.73992957746478</v>
      </c>
      <c r="AH1697" s="24">
        <v>145.785</v>
      </c>
      <c r="AI1697" s="24">
        <v>145.74439849624059</v>
      </c>
      <c r="AJ1697" s="24">
        <v>145.7895112781955</v>
      </c>
      <c r="AK1697" s="38">
        <v>-0.44689187758137905</v>
      </c>
      <c r="AL1697" s="38">
        <v>-0.45112781955083392</v>
      </c>
    </row>
    <row r="1698" spans="3:38" x14ac:dyDescent="0.15">
      <c r="C1698" t="str">
        <v>U1588C-11-CC</v>
      </c>
      <c r="D1698" s="31">
        <v>143.02000000000001</v>
      </c>
      <c r="E1698" s="29">
        <v>11</v>
      </c>
      <c r="F1698" s="29">
        <v>17</v>
      </c>
      <c r="G1698" s="24">
        <v>143.13000000000002</v>
      </c>
      <c r="H1698" s="24">
        <v>143.19</v>
      </c>
      <c r="I1698" s="24">
        <v>143.13</v>
      </c>
      <c r="J1698" s="24">
        <v>143.19</v>
      </c>
      <c r="K1698" s="18">
        <v>-2.8421709430404007E-14</v>
      </c>
      <c r="L1698" s="18">
        <v>0</v>
      </c>
      <c r="T1698" t="str">
        <v>U1588C-11</v>
      </c>
      <c r="U1698" s="24">
        <v>0.75117370892018775</v>
      </c>
      <c r="V1698" s="24">
        <v>0.75187969924812026</v>
      </c>
      <c r="W1698" s="29">
        <v>136.80000000000001</v>
      </c>
      <c r="X1698" s="24">
        <v>6.3299999999999841</v>
      </c>
      <c r="Y1698" s="24">
        <v>6.3899999999999864</v>
      </c>
      <c r="Z1698" s="24">
        <v>141.55492957746478</v>
      </c>
      <c r="AA1698" s="24">
        <v>141.6</v>
      </c>
      <c r="AB1698" s="24">
        <v>141.55939849624059</v>
      </c>
      <c r="AC1698" s="24">
        <v>141.6045112781955</v>
      </c>
      <c r="AF1698" s="24">
        <v>4.1849999999999996</v>
      </c>
      <c r="AG1698" s="24">
        <v>145.73992957746478</v>
      </c>
      <c r="AH1698" s="24">
        <v>145.785</v>
      </c>
      <c r="AI1698" s="24">
        <v>145.74439849624059</v>
      </c>
      <c r="AJ1698" s="24">
        <v>145.7895112781955</v>
      </c>
      <c r="AK1698" s="38">
        <v>-0.44689187758137905</v>
      </c>
      <c r="AL1698" s="38">
        <v>-0.45112781955083392</v>
      </c>
    </row>
    <row r="1699" spans="3:38" x14ac:dyDescent="0.15">
      <c r="C1699" t="str">
        <v>U1588C-11-CC</v>
      </c>
      <c r="D1699" s="31">
        <v>143.02000000000001</v>
      </c>
      <c r="E1699" s="29">
        <v>11</v>
      </c>
      <c r="F1699" s="29">
        <v>17</v>
      </c>
      <c r="G1699" s="24">
        <v>143.13000000000002</v>
      </c>
      <c r="H1699" s="24">
        <v>143.19</v>
      </c>
      <c r="I1699" s="24">
        <v>143.13</v>
      </c>
      <c r="J1699" s="24">
        <v>143.19</v>
      </c>
      <c r="K1699" s="18">
        <v>-2.8421709430404007E-14</v>
      </c>
      <c r="L1699" s="18">
        <v>0</v>
      </c>
      <c r="T1699" t="str">
        <v>U1588C-11</v>
      </c>
      <c r="U1699" s="24">
        <v>0.75117370892018775</v>
      </c>
      <c r="V1699" s="24">
        <v>0.75187969924812026</v>
      </c>
      <c r="W1699" s="29">
        <v>136.80000000000001</v>
      </c>
      <c r="X1699" s="24">
        <v>6.3299999999999841</v>
      </c>
      <c r="Y1699" s="24">
        <v>6.3899999999999864</v>
      </c>
      <c r="Z1699" s="24">
        <v>141.55492957746478</v>
      </c>
      <c r="AA1699" s="24">
        <v>141.6</v>
      </c>
      <c r="AB1699" s="24">
        <v>141.55939849624059</v>
      </c>
      <c r="AC1699" s="24">
        <v>141.6045112781955</v>
      </c>
      <c r="AF1699" s="24">
        <v>4.1849999999999996</v>
      </c>
      <c r="AG1699" s="24">
        <v>145.73992957746478</v>
      </c>
      <c r="AH1699" s="24">
        <v>145.785</v>
      </c>
      <c r="AI1699" s="24">
        <v>145.74439849624059</v>
      </c>
      <c r="AJ1699" s="24">
        <v>145.7895112781955</v>
      </c>
      <c r="AK1699" s="38">
        <v>-0.44689187758137905</v>
      </c>
      <c r="AL1699" s="38">
        <v>-0.45112781955083392</v>
      </c>
    </row>
    <row r="1700" spans="3:38" x14ac:dyDescent="0.15">
      <c r="C1700" t="str">
        <v>U1588C-12-CC</v>
      </c>
      <c r="D1700" s="31">
        <v>148.9</v>
      </c>
      <c r="E1700" s="29">
        <v>14</v>
      </c>
      <c r="F1700" s="29">
        <v>20</v>
      </c>
      <c r="G1700" s="24">
        <v>149.04</v>
      </c>
      <c r="H1700" s="24">
        <v>149.1</v>
      </c>
      <c r="I1700" s="24">
        <v>149.04</v>
      </c>
      <c r="J1700" s="24">
        <v>149.1</v>
      </c>
      <c r="K1700" s="18">
        <v>0</v>
      </c>
      <c r="L1700" s="18">
        <v>0</v>
      </c>
      <c r="T1700" t="str">
        <v>U1588C-12</v>
      </c>
      <c r="U1700" s="24">
        <v>0.65333333333333343</v>
      </c>
      <c r="V1700" s="24">
        <v>0.65359477124183007</v>
      </c>
      <c r="W1700" s="29">
        <v>141.6</v>
      </c>
      <c r="X1700" s="24">
        <v>7.4399999999999977</v>
      </c>
      <c r="Y1700" s="24">
        <v>7.5</v>
      </c>
      <c r="Z1700" s="24">
        <v>146.46080000000001</v>
      </c>
      <c r="AA1700" s="24">
        <v>146.5</v>
      </c>
      <c r="AB1700" s="24">
        <v>146.46274509803922</v>
      </c>
      <c r="AC1700" s="24">
        <v>146.50196078431372</v>
      </c>
      <c r="AF1700" s="24">
        <v>4.7889999999999997</v>
      </c>
      <c r="AG1700" s="24">
        <v>151.24979999999999</v>
      </c>
      <c r="AH1700" s="24">
        <v>151.28899999999999</v>
      </c>
      <c r="AI1700" s="24">
        <v>151.25174509803921</v>
      </c>
      <c r="AJ1700" s="24">
        <v>151.29096078431371</v>
      </c>
      <c r="AK1700" s="38">
        <v>-0.19450980392150541</v>
      </c>
      <c r="AL1700" s="38">
        <v>-0.19607843137237069</v>
      </c>
    </row>
    <row r="1701" spans="3:38" x14ac:dyDescent="0.15">
      <c r="C1701" t="str">
        <v>U1588C-12-CC</v>
      </c>
      <c r="D1701" s="31">
        <v>148.9</v>
      </c>
      <c r="E1701" s="29">
        <v>14</v>
      </c>
      <c r="F1701" s="29">
        <v>20</v>
      </c>
      <c r="G1701" s="24">
        <v>149.04</v>
      </c>
      <c r="H1701" s="24">
        <v>149.1</v>
      </c>
      <c r="I1701" s="24">
        <v>149.04</v>
      </c>
      <c r="J1701" s="24">
        <v>149.1</v>
      </c>
      <c r="K1701" s="18">
        <v>0</v>
      </c>
      <c r="L1701" s="18">
        <v>0</v>
      </c>
      <c r="T1701" t="str">
        <v>U1588C-12</v>
      </c>
      <c r="U1701" s="24">
        <v>0.65333333333333343</v>
      </c>
      <c r="V1701" s="24">
        <v>0.65359477124183007</v>
      </c>
      <c r="W1701" s="29">
        <v>141.6</v>
      </c>
      <c r="X1701" s="24">
        <v>7.4399999999999977</v>
      </c>
      <c r="Y1701" s="24">
        <v>7.5</v>
      </c>
      <c r="Z1701" s="24">
        <v>146.46080000000001</v>
      </c>
      <c r="AA1701" s="24">
        <v>146.5</v>
      </c>
      <c r="AB1701" s="24">
        <v>146.46274509803922</v>
      </c>
      <c r="AC1701" s="24">
        <v>146.50196078431372</v>
      </c>
      <c r="AF1701" s="24">
        <v>4.7889999999999997</v>
      </c>
      <c r="AG1701" s="24">
        <v>151.24979999999999</v>
      </c>
      <c r="AH1701" s="24">
        <v>151.28899999999999</v>
      </c>
      <c r="AI1701" s="24">
        <v>151.25174509803921</v>
      </c>
      <c r="AJ1701" s="24">
        <v>151.29096078431371</v>
      </c>
      <c r="AK1701" s="38">
        <v>-0.19450980392150541</v>
      </c>
      <c r="AL1701" s="38">
        <v>-0.19607843137237069</v>
      </c>
    </row>
    <row r="1702" spans="3:38" x14ac:dyDescent="0.15">
      <c r="C1702" t="str">
        <v>U1588C-12-CC</v>
      </c>
      <c r="D1702" s="31">
        <v>148.9</v>
      </c>
      <c r="E1702" s="29">
        <v>14</v>
      </c>
      <c r="F1702" s="29">
        <v>20</v>
      </c>
      <c r="G1702" s="24">
        <v>149.04</v>
      </c>
      <c r="H1702" s="24">
        <v>149.1</v>
      </c>
      <c r="I1702" s="24">
        <v>149.04</v>
      </c>
      <c r="J1702" s="24">
        <v>149.1</v>
      </c>
      <c r="K1702" s="18">
        <v>0</v>
      </c>
      <c r="L1702" s="18">
        <v>0</v>
      </c>
      <c r="T1702" t="str">
        <v>U1588C-12</v>
      </c>
      <c r="U1702" s="24">
        <v>0.65333333333333343</v>
      </c>
      <c r="V1702" s="24">
        <v>0.65359477124183007</v>
      </c>
      <c r="W1702" s="29">
        <v>141.6</v>
      </c>
      <c r="X1702" s="24">
        <v>7.4399999999999977</v>
      </c>
      <c r="Y1702" s="24">
        <v>7.5</v>
      </c>
      <c r="Z1702" s="24">
        <v>146.46080000000001</v>
      </c>
      <c r="AA1702" s="24">
        <v>146.5</v>
      </c>
      <c r="AB1702" s="24">
        <v>146.46274509803922</v>
      </c>
      <c r="AC1702" s="24">
        <v>146.50196078431372</v>
      </c>
      <c r="AF1702" s="24">
        <v>4.7889999999999997</v>
      </c>
      <c r="AG1702" s="24">
        <v>151.24979999999999</v>
      </c>
      <c r="AH1702" s="24">
        <v>151.28899999999999</v>
      </c>
      <c r="AI1702" s="24">
        <v>151.25174509803921</v>
      </c>
      <c r="AJ1702" s="24">
        <v>151.29096078431371</v>
      </c>
      <c r="AK1702" s="38">
        <v>-0.19450980392150541</v>
      </c>
      <c r="AL1702" s="38">
        <v>-0.19607843137237069</v>
      </c>
    </row>
    <row r="1703" spans="3:38" x14ac:dyDescent="0.15">
      <c r="C1703" t="str">
        <v>U1588C-12-CC</v>
      </c>
      <c r="D1703" s="31">
        <v>148.9</v>
      </c>
      <c r="E1703" s="29">
        <v>14</v>
      </c>
      <c r="F1703" s="29">
        <v>20</v>
      </c>
      <c r="G1703" s="24">
        <v>149.04</v>
      </c>
      <c r="H1703" s="24">
        <v>149.1</v>
      </c>
      <c r="I1703" s="24">
        <v>149.04</v>
      </c>
      <c r="J1703" s="24">
        <v>149.1</v>
      </c>
      <c r="K1703" s="18">
        <v>0</v>
      </c>
      <c r="L1703" s="18">
        <v>0</v>
      </c>
      <c r="T1703" t="str">
        <v>U1588C-12</v>
      </c>
      <c r="U1703" s="24">
        <v>0.65333333333333343</v>
      </c>
      <c r="V1703" s="24">
        <v>0.65359477124183007</v>
      </c>
      <c r="W1703" s="29">
        <v>141.6</v>
      </c>
      <c r="X1703" s="24">
        <v>7.4399999999999977</v>
      </c>
      <c r="Y1703" s="24">
        <v>7.5</v>
      </c>
      <c r="Z1703" s="24">
        <v>146.46080000000001</v>
      </c>
      <c r="AA1703" s="24">
        <v>146.5</v>
      </c>
      <c r="AB1703" s="24">
        <v>146.46274509803922</v>
      </c>
      <c r="AC1703" s="24">
        <v>146.50196078431372</v>
      </c>
      <c r="AF1703" s="24">
        <v>4.7889999999999997</v>
      </c>
      <c r="AG1703" s="24">
        <v>151.24979999999999</v>
      </c>
      <c r="AH1703" s="24">
        <v>151.28899999999999</v>
      </c>
      <c r="AI1703" s="24">
        <v>151.25174509803921</v>
      </c>
      <c r="AJ1703" s="24">
        <v>151.29096078431371</v>
      </c>
      <c r="AK1703" s="38">
        <v>-0.19450980392150541</v>
      </c>
      <c r="AL1703" s="38">
        <v>-0.19607843137237069</v>
      </c>
    </row>
    <row r="1704" spans="3:38" x14ac:dyDescent="0.15">
      <c r="C1704" t="str">
        <v>U1588C-12-CC</v>
      </c>
      <c r="D1704" s="31">
        <v>148.9</v>
      </c>
      <c r="E1704" s="29">
        <v>14</v>
      </c>
      <c r="F1704" s="29">
        <v>20</v>
      </c>
      <c r="G1704" s="24">
        <v>149.04</v>
      </c>
      <c r="H1704" s="24">
        <v>149.1</v>
      </c>
      <c r="I1704" s="24">
        <v>149.04</v>
      </c>
      <c r="J1704" s="24">
        <v>149.1</v>
      </c>
      <c r="K1704" s="18">
        <v>0</v>
      </c>
      <c r="L1704" s="18">
        <v>0</v>
      </c>
      <c r="T1704" t="str">
        <v>U1588C-12</v>
      </c>
      <c r="U1704" s="24">
        <v>0.65333333333333343</v>
      </c>
      <c r="V1704" s="24">
        <v>0.65359477124183007</v>
      </c>
      <c r="W1704" s="29">
        <v>141.6</v>
      </c>
      <c r="X1704" s="24">
        <v>7.4399999999999977</v>
      </c>
      <c r="Y1704" s="24">
        <v>7.5</v>
      </c>
      <c r="Z1704" s="24">
        <v>146.46080000000001</v>
      </c>
      <c r="AA1704" s="24">
        <v>146.5</v>
      </c>
      <c r="AB1704" s="24">
        <v>146.46274509803922</v>
      </c>
      <c r="AC1704" s="24">
        <v>146.50196078431372</v>
      </c>
      <c r="AF1704" s="24">
        <v>4.7889999999999997</v>
      </c>
      <c r="AG1704" s="24">
        <v>151.24979999999999</v>
      </c>
      <c r="AH1704" s="24">
        <v>151.28899999999999</v>
      </c>
      <c r="AI1704" s="24">
        <v>151.25174509803921</v>
      </c>
      <c r="AJ1704" s="24">
        <v>151.29096078431371</v>
      </c>
      <c r="AK1704" s="38">
        <v>-0.19450980392150541</v>
      </c>
      <c r="AL1704" s="38">
        <v>-0.19607843137237069</v>
      </c>
    </row>
    <row r="1705" spans="3:38" x14ac:dyDescent="0.15">
      <c r="C1705" t="str">
        <v>U1588C-12-CC</v>
      </c>
      <c r="D1705" s="31">
        <v>148.9</v>
      </c>
      <c r="E1705" s="29">
        <v>14</v>
      </c>
      <c r="F1705" s="29">
        <v>20</v>
      </c>
      <c r="G1705" s="24">
        <v>149.04</v>
      </c>
      <c r="H1705" s="24">
        <v>149.1</v>
      </c>
      <c r="I1705" s="24">
        <v>149.04</v>
      </c>
      <c r="J1705" s="24">
        <v>149.1</v>
      </c>
      <c r="K1705" s="18">
        <v>0</v>
      </c>
      <c r="L1705" s="18">
        <v>0</v>
      </c>
      <c r="T1705" t="str">
        <v>U1588C-12</v>
      </c>
      <c r="U1705" s="24">
        <v>0.65333333333333343</v>
      </c>
      <c r="V1705" s="24">
        <v>0.65359477124183007</v>
      </c>
      <c r="W1705" s="29">
        <v>141.6</v>
      </c>
      <c r="X1705" s="24">
        <v>7.4399999999999977</v>
      </c>
      <c r="Y1705" s="24">
        <v>7.5</v>
      </c>
      <c r="Z1705" s="24">
        <v>146.46080000000001</v>
      </c>
      <c r="AA1705" s="24">
        <v>146.5</v>
      </c>
      <c r="AB1705" s="24">
        <v>146.46274509803922</v>
      </c>
      <c r="AC1705" s="24">
        <v>146.50196078431372</v>
      </c>
      <c r="AF1705" s="24">
        <v>4.7889999999999997</v>
      </c>
      <c r="AG1705" s="24">
        <v>151.24979999999999</v>
      </c>
      <c r="AH1705" s="24">
        <v>151.28899999999999</v>
      </c>
      <c r="AI1705" s="24">
        <v>151.25174509803921</v>
      </c>
      <c r="AJ1705" s="24">
        <v>151.29096078431371</v>
      </c>
      <c r="AK1705" s="38">
        <v>-0.19450980392150541</v>
      </c>
      <c r="AL1705" s="38">
        <v>-0.19607843137237069</v>
      </c>
    </row>
    <row r="1706" spans="3:38" x14ac:dyDescent="0.15">
      <c r="C1706" t="str">
        <v>U1588C-12-CC</v>
      </c>
      <c r="D1706" s="31">
        <v>148.9</v>
      </c>
      <c r="E1706" s="29">
        <v>14</v>
      </c>
      <c r="F1706" s="29">
        <v>20</v>
      </c>
      <c r="G1706" s="24">
        <v>149.04</v>
      </c>
      <c r="H1706" s="24">
        <v>149.1</v>
      </c>
      <c r="I1706" s="24">
        <v>149.04</v>
      </c>
      <c r="J1706" s="24">
        <v>149.1</v>
      </c>
      <c r="K1706" s="18">
        <v>0</v>
      </c>
      <c r="L1706" s="18">
        <v>0</v>
      </c>
      <c r="T1706" t="str">
        <v>U1588C-12</v>
      </c>
      <c r="U1706" s="24">
        <v>0.65333333333333343</v>
      </c>
      <c r="V1706" s="24">
        <v>0.65359477124183007</v>
      </c>
      <c r="W1706" s="29">
        <v>141.6</v>
      </c>
      <c r="X1706" s="24">
        <v>7.4399999999999977</v>
      </c>
      <c r="Y1706" s="24">
        <v>7.5</v>
      </c>
      <c r="Z1706" s="24">
        <v>146.46080000000001</v>
      </c>
      <c r="AA1706" s="24">
        <v>146.5</v>
      </c>
      <c r="AB1706" s="24">
        <v>146.46274509803922</v>
      </c>
      <c r="AC1706" s="24">
        <v>146.50196078431372</v>
      </c>
      <c r="AF1706" s="24">
        <v>4.7889999999999997</v>
      </c>
      <c r="AG1706" s="24">
        <v>151.24979999999999</v>
      </c>
      <c r="AH1706" s="24">
        <v>151.28899999999999</v>
      </c>
      <c r="AI1706" s="24">
        <v>151.25174509803921</v>
      </c>
      <c r="AJ1706" s="24">
        <v>151.29096078431371</v>
      </c>
      <c r="AK1706" s="38">
        <v>-0.19450980392150541</v>
      </c>
      <c r="AL1706" s="38">
        <v>-0.19607843137237069</v>
      </c>
    </row>
    <row r="1707" spans="3:38" x14ac:dyDescent="0.15">
      <c r="C1707" t="str">
        <v>U1588C-12-CC</v>
      </c>
      <c r="D1707" s="31">
        <v>148.9</v>
      </c>
      <c r="E1707" s="29">
        <v>14</v>
      </c>
      <c r="F1707" s="29">
        <v>20</v>
      </c>
      <c r="G1707" s="24">
        <v>149.04</v>
      </c>
      <c r="H1707" s="24">
        <v>149.1</v>
      </c>
      <c r="I1707" s="24">
        <v>149.04</v>
      </c>
      <c r="J1707" s="24">
        <v>149.1</v>
      </c>
      <c r="K1707" s="18">
        <v>0</v>
      </c>
      <c r="L1707" s="18">
        <v>0</v>
      </c>
      <c r="T1707" t="str">
        <v>U1588C-12</v>
      </c>
      <c r="U1707" s="24">
        <v>0.65333333333333343</v>
      </c>
      <c r="V1707" s="24">
        <v>0.65359477124183007</v>
      </c>
      <c r="W1707" s="29">
        <v>141.6</v>
      </c>
      <c r="X1707" s="24">
        <v>7.4399999999999977</v>
      </c>
      <c r="Y1707" s="24">
        <v>7.5</v>
      </c>
      <c r="Z1707" s="24">
        <v>146.46080000000001</v>
      </c>
      <c r="AA1707" s="24">
        <v>146.5</v>
      </c>
      <c r="AB1707" s="24">
        <v>146.46274509803922</v>
      </c>
      <c r="AC1707" s="24">
        <v>146.50196078431372</v>
      </c>
      <c r="AF1707" s="24">
        <v>4.7889999999999997</v>
      </c>
      <c r="AG1707" s="24">
        <v>151.24979999999999</v>
      </c>
      <c r="AH1707" s="24">
        <v>151.28899999999999</v>
      </c>
      <c r="AI1707" s="24">
        <v>151.25174509803921</v>
      </c>
      <c r="AJ1707" s="24">
        <v>151.29096078431371</v>
      </c>
      <c r="AK1707" s="38">
        <v>-0.19450980392150541</v>
      </c>
      <c r="AL1707" s="38">
        <v>-0.19607843137237069</v>
      </c>
    </row>
    <row r="1708" spans="3:38" x14ac:dyDescent="0.15">
      <c r="C1708" t="str">
        <v>U1588C-13-CC</v>
      </c>
      <c r="D1708" s="31">
        <v>153.21</v>
      </c>
      <c r="E1708" s="29">
        <v>9</v>
      </c>
      <c r="F1708" s="29">
        <v>15</v>
      </c>
      <c r="G1708" s="24">
        <v>153.30000000000001</v>
      </c>
      <c r="H1708" s="24">
        <v>153.36000000000001</v>
      </c>
      <c r="I1708" s="24">
        <v>153.30000000000001</v>
      </c>
      <c r="J1708" s="24">
        <v>153.36000000000001</v>
      </c>
      <c r="K1708" s="18">
        <v>0</v>
      </c>
      <c r="L1708" s="18">
        <v>0</v>
      </c>
      <c r="T1708" t="str">
        <v>U1588C-13</v>
      </c>
      <c r="U1708" s="24">
        <v>0.69970845481049559</v>
      </c>
      <c r="V1708" s="24">
        <v>0.69930069930069927</v>
      </c>
      <c r="W1708" s="29">
        <v>146.5</v>
      </c>
      <c r="X1708" s="24">
        <v>6.8000000000000114</v>
      </c>
      <c r="Y1708" s="24">
        <v>6.8600000000000136</v>
      </c>
      <c r="Z1708" s="24">
        <v>151.25801749271139</v>
      </c>
      <c r="AA1708" s="24">
        <v>151.30000000000001</v>
      </c>
      <c r="AB1708" s="24">
        <v>151.25524475524477</v>
      </c>
      <c r="AC1708" s="24">
        <v>151.2972027972028</v>
      </c>
      <c r="AF1708" s="24">
        <v>4.9660000000000002</v>
      </c>
      <c r="AG1708" s="24">
        <v>156.2240174927114</v>
      </c>
      <c r="AH1708" s="24">
        <v>156.26600000000002</v>
      </c>
      <c r="AI1708" s="24">
        <v>156.22124475524478</v>
      </c>
      <c r="AJ1708" s="24">
        <v>156.26320279720281</v>
      </c>
      <c r="AK1708" s="38">
        <v>0.27727374666142168</v>
      </c>
      <c r="AL1708" s="38">
        <v>0.27972027972111846</v>
      </c>
    </row>
    <row r="1709" spans="3:38" x14ac:dyDescent="0.15">
      <c r="C1709" t="str">
        <v>U1588C-13-CC</v>
      </c>
      <c r="D1709" s="31">
        <v>153.21</v>
      </c>
      <c r="E1709" s="29">
        <v>9</v>
      </c>
      <c r="F1709" s="29">
        <v>15</v>
      </c>
      <c r="G1709" s="24">
        <v>153.30000000000001</v>
      </c>
      <c r="H1709" s="24">
        <v>153.36000000000001</v>
      </c>
      <c r="I1709" s="24">
        <v>153.30000000000001</v>
      </c>
      <c r="J1709" s="24">
        <v>153.36000000000001</v>
      </c>
      <c r="K1709" s="18">
        <v>0</v>
      </c>
      <c r="L1709" s="18">
        <v>0</v>
      </c>
      <c r="T1709" t="str">
        <v>U1588C-13</v>
      </c>
      <c r="U1709" s="24">
        <v>0.69970845481049559</v>
      </c>
      <c r="V1709" s="24">
        <v>0.69930069930069927</v>
      </c>
      <c r="W1709" s="29">
        <v>146.5</v>
      </c>
      <c r="X1709" s="24">
        <v>6.8000000000000114</v>
      </c>
      <c r="Y1709" s="24">
        <v>6.8600000000000136</v>
      </c>
      <c r="Z1709" s="24">
        <v>151.25801749271139</v>
      </c>
      <c r="AA1709" s="24">
        <v>151.30000000000001</v>
      </c>
      <c r="AB1709" s="24">
        <v>151.25524475524477</v>
      </c>
      <c r="AC1709" s="24">
        <v>151.2972027972028</v>
      </c>
      <c r="AF1709" s="24">
        <v>4.9660000000000002</v>
      </c>
      <c r="AG1709" s="24">
        <v>156.2240174927114</v>
      </c>
      <c r="AH1709" s="24">
        <v>156.26600000000002</v>
      </c>
      <c r="AI1709" s="24">
        <v>156.22124475524478</v>
      </c>
      <c r="AJ1709" s="24">
        <v>156.26320279720281</v>
      </c>
      <c r="AK1709" s="38">
        <v>0.27727374666142168</v>
      </c>
      <c r="AL1709" s="38">
        <v>0.27972027972111846</v>
      </c>
    </row>
    <row r="1710" spans="3:38" x14ac:dyDescent="0.15">
      <c r="C1710" t="str">
        <v>U1588C-13-CC</v>
      </c>
      <c r="D1710" s="31">
        <v>153.21</v>
      </c>
      <c r="E1710" s="29">
        <v>9</v>
      </c>
      <c r="F1710" s="29">
        <v>15</v>
      </c>
      <c r="G1710" s="24">
        <v>153.30000000000001</v>
      </c>
      <c r="H1710" s="24">
        <v>153.36000000000001</v>
      </c>
      <c r="I1710" s="24">
        <v>153.30000000000001</v>
      </c>
      <c r="J1710" s="24">
        <v>153.36000000000001</v>
      </c>
      <c r="K1710" s="18">
        <v>0</v>
      </c>
      <c r="L1710" s="18">
        <v>0</v>
      </c>
      <c r="T1710" t="str">
        <v>U1588C-13</v>
      </c>
      <c r="U1710" s="24">
        <v>0.69970845481049559</v>
      </c>
      <c r="V1710" s="24">
        <v>0.69930069930069927</v>
      </c>
      <c r="W1710" s="29">
        <v>146.5</v>
      </c>
      <c r="X1710" s="24">
        <v>6.8000000000000114</v>
      </c>
      <c r="Y1710" s="24">
        <v>6.8600000000000136</v>
      </c>
      <c r="Z1710" s="24">
        <v>151.25801749271139</v>
      </c>
      <c r="AA1710" s="24">
        <v>151.30000000000001</v>
      </c>
      <c r="AB1710" s="24">
        <v>151.25524475524477</v>
      </c>
      <c r="AC1710" s="24">
        <v>151.2972027972028</v>
      </c>
      <c r="AF1710" s="24">
        <v>4.9660000000000002</v>
      </c>
      <c r="AG1710" s="24">
        <v>156.2240174927114</v>
      </c>
      <c r="AH1710" s="24">
        <v>156.26600000000002</v>
      </c>
      <c r="AI1710" s="24">
        <v>156.22124475524478</v>
      </c>
      <c r="AJ1710" s="24">
        <v>156.26320279720281</v>
      </c>
      <c r="AK1710" s="38">
        <v>0.27727374666142168</v>
      </c>
      <c r="AL1710" s="38">
        <v>0.27972027972111846</v>
      </c>
    </row>
    <row r="1711" spans="3:38" x14ac:dyDescent="0.15">
      <c r="C1711" t="str">
        <v>U1588C-13-CC</v>
      </c>
      <c r="D1711" s="31">
        <v>153.21</v>
      </c>
      <c r="E1711" s="29">
        <v>9</v>
      </c>
      <c r="F1711" s="29">
        <v>15</v>
      </c>
      <c r="G1711" s="24">
        <v>153.30000000000001</v>
      </c>
      <c r="H1711" s="24">
        <v>153.36000000000001</v>
      </c>
      <c r="I1711" s="24">
        <v>153.30000000000001</v>
      </c>
      <c r="J1711" s="24">
        <v>153.36000000000001</v>
      </c>
      <c r="K1711" s="18">
        <v>0</v>
      </c>
      <c r="L1711" s="18">
        <v>0</v>
      </c>
      <c r="T1711" t="str">
        <v>U1588C-13</v>
      </c>
      <c r="U1711" s="24">
        <v>0.69970845481049559</v>
      </c>
      <c r="V1711" s="24">
        <v>0.69930069930069927</v>
      </c>
      <c r="W1711" s="29">
        <v>146.5</v>
      </c>
      <c r="X1711" s="24">
        <v>6.8000000000000114</v>
      </c>
      <c r="Y1711" s="24">
        <v>6.8600000000000136</v>
      </c>
      <c r="Z1711" s="24">
        <v>151.25801749271139</v>
      </c>
      <c r="AA1711" s="24">
        <v>151.30000000000001</v>
      </c>
      <c r="AB1711" s="24">
        <v>151.25524475524477</v>
      </c>
      <c r="AC1711" s="24">
        <v>151.2972027972028</v>
      </c>
      <c r="AF1711" s="24">
        <v>4.9660000000000002</v>
      </c>
      <c r="AG1711" s="24">
        <v>156.2240174927114</v>
      </c>
      <c r="AH1711" s="24">
        <v>156.26600000000002</v>
      </c>
      <c r="AI1711" s="24">
        <v>156.22124475524478</v>
      </c>
      <c r="AJ1711" s="24">
        <v>156.26320279720281</v>
      </c>
      <c r="AK1711" s="38">
        <v>0.27727374666142168</v>
      </c>
      <c r="AL1711" s="38">
        <v>0.27972027972111846</v>
      </c>
    </row>
    <row r="1712" spans="3:38" x14ac:dyDescent="0.15">
      <c r="C1712" t="str">
        <v>U1588C-13-CC</v>
      </c>
      <c r="D1712" s="31">
        <v>153.21</v>
      </c>
      <c r="E1712" s="29">
        <v>9</v>
      </c>
      <c r="F1712" s="29">
        <v>15</v>
      </c>
      <c r="G1712" s="24">
        <v>153.30000000000001</v>
      </c>
      <c r="H1712" s="24">
        <v>153.36000000000001</v>
      </c>
      <c r="I1712" s="24">
        <v>153.30000000000001</v>
      </c>
      <c r="J1712" s="24">
        <v>153.36000000000001</v>
      </c>
      <c r="K1712" s="18">
        <v>0</v>
      </c>
      <c r="L1712" s="18">
        <v>0</v>
      </c>
      <c r="T1712" t="str">
        <v>U1588C-13</v>
      </c>
      <c r="U1712" s="24">
        <v>0.69970845481049559</v>
      </c>
      <c r="V1712" s="24">
        <v>0.69930069930069927</v>
      </c>
      <c r="W1712" s="29">
        <v>146.5</v>
      </c>
      <c r="X1712" s="24">
        <v>6.8000000000000114</v>
      </c>
      <c r="Y1712" s="24">
        <v>6.8600000000000136</v>
      </c>
      <c r="Z1712" s="24">
        <v>151.25801749271139</v>
      </c>
      <c r="AA1712" s="24">
        <v>151.30000000000001</v>
      </c>
      <c r="AB1712" s="24">
        <v>151.25524475524477</v>
      </c>
      <c r="AC1712" s="24">
        <v>151.2972027972028</v>
      </c>
      <c r="AF1712" s="24">
        <v>4.9660000000000002</v>
      </c>
      <c r="AG1712" s="24">
        <v>156.2240174927114</v>
      </c>
      <c r="AH1712" s="24">
        <v>156.26600000000002</v>
      </c>
      <c r="AI1712" s="24">
        <v>156.22124475524478</v>
      </c>
      <c r="AJ1712" s="24">
        <v>156.26320279720281</v>
      </c>
      <c r="AK1712" s="38">
        <v>0.27727374666142168</v>
      </c>
      <c r="AL1712" s="38">
        <v>0.27972027972111846</v>
      </c>
    </row>
    <row r="1713" spans="3:38" x14ac:dyDescent="0.15">
      <c r="C1713" t="str">
        <v>U1588C-13-CC</v>
      </c>
      <c r="D1713" s="31">
        <v>153.21</v>
      </c>
      <c r="E1713" s="29">
        <v>9</v>
      </c>
      <c r="F1713" s="29">
        <v>15</v>
      </c>
      <c r="G1713" s="24">
        <v>153.30000000000001</v>
      </c>
      <c r="H1713" s="24">
        <v>153.36000000000001</v>
      </c>
      <c r="I1713" s="24">
        <v>153.30000000000001</v>
      </c>
      <c r="J1713" s="24">
        <v>153.36000000000001</v>
      </c>
      <c r="K1713" s="18">
        <v>0</v>
      </c>
      <c r="L1713" s="18">
        <v>0</v>
      </c>
      <c r="T1713" t="str">
        <v>U1588C-13</v>
      </c>
      <c r="U1713" s="24">
        <v>0.69970845481049559</v>
      </c>
      <c r="V1713" s="24">
        <v>0.69930069930069927</v>
      </c>
      <c r="W1713" s="29">
        <v>146.5</v>
      </c>
      <c r="X1713" s="24">
        <v>6.8000000000000114</v>
      </c>
      <c r="Y1713" s="24">
        <v>6.8600000000000136</v>
      </c>
      <c r="Z1713" s="24">
        <v>151.25801749271139</v>
      </c>
      <c r="AA1713" s="24">
        <v>151.30000000000001</v>
      </c>
      <c r="AB1713" s="24">
        <v>151.25524475524477</v>
      </c>
      <c r="AC1713" s="24">
        <v>151.2972027972028</v>
      </c>
      <c r="AF1713" s="24">
        <v>4.9660000000000002</v>
      </c>
      <c r="AG1713" s="24">
        <v>156.2240174927114</v>
      </c>
      <c r="AH1713" s="24">
        <v>156.26600000000002</v>
      </c>
      <c r="AI1713" s="24">
        <v>156.22124475524478</v>
      </c>
      <c r="AJ1713" s="24">
        <v>156.26320279720281</v>
      </c>
      <c r="AK1713" s="38">
        <v>0.27727374666142168</v>
      </c>
      <c r="AL1713" s="38">
        <v>0.27972027972111846</v>
      </c>
    </row>
    <row r="1714" spans="3:38" x14ac:dyDescent="0.15">
      <c r="C1714" t="str">
        <v>U1588C-13-CC</v>
      </c>
      <c r="D1714" s="31">
        <v>153.21</v>
      </c>
      <c r="E1714" s="29">
        <v>9</v>
      </c>
      <c r="F1714" s="29">
        <v>15</v>
      </c>
      <c r="G1714" s="24">
        <v>153.30000000000001</v>
      </c>
      <c r="H1714" s="24">
        <v>153.36000000000001</v>
      </c>
      <c r="I1714" s="24">
        <v>153.30000000000001</v>
      </c>
      <c r="J1714" s="24">
        <v>153.36000000000001</v>
      </c>
      <c r="K1714" s="18">
        <v>0</v>
      </c>
      <c r="L1714" s="18">
        <v>0</v>
      </c>
      <c r="T1714" t="str">
        <v>U1588C-13</v>
      </c>
      <c r="U1714" s="24">
        <v>0.69970845481049559</v>
      </c>
      <c r="V1714" s="24">
        <v>0.69930069930069927</v>
      </c>
      <c r="W1714" s="29">
        <v>146.5</v>
      </c>
      <c r="X1714" s="24">
        <v>6.8000000000000114</v>
      </c>
      <c r="Y1714" s="24">
        <v>6.8600000000000136</v>
      </c>
      <c r="Z1714" s="24">
        <v>151.25801749271139</v>
      </c>
      <c r="AA1714" s="24">
        <v>151.30000000000001</v>
      </c>
      <c r="AB1714" s="24">
        <v>151.25524475524477</v>
      </c>
      <c r="AC1714" s="24">
        <v>151.2972027972028</v>
      </c>
      <c r="AF1714" s="24">
        <v>4.9660000000000002</v>
      </c>
      <c r="AG1714" s="24">
        <v>156.2240174927114</v>
      </c>
      <c r="AH1714" s="24">
        <v>156.26600000000002</v>
      </c>
      <c r="AI1714" s="24">
        <v>156.22124475524478</v>
      </c>
      <c r="AJ1714" s="24">
        <v>156.26320279720281</v>
      </c>
      <c r="AK1714" s="38">
        <v>0.27727374666142168</v>
      </c>
      <c r="AL1714" s="38">
        <v>0.27972027972111846</v>
      </c>
    </row>
    <row r="1715" spans="3:38" x14ac:dyDescent="0.15">
      <c r="C1715" t="str">
        <v>U1588C-13-CC</v>
      </c>
      <c r="D1715" s="31">
        <v>153.21</v>
      </c>
      <c r="E1715" s="29">
        <v>9</v>
      </c>
      <c r="F1715" s="29">
        <v>15</v>
      </c>
      <c r="G1715" s="24">
        <v>153.30000000000001</v>
      </c>
      <c r="H1715" s="24">
        <v>153.36000000000001</v>
      </c>
      <c r="I1715" s="24">
        <v>153.30000000000001</v>
      </c>
      <c r="J1715" s="24">
        <v>153.36000000000001</v>
      </c>
      <c r="K1715" s="18">
        <v>0</v>
      </c>
      <c r="L1715" s="18">
        <v>0</v>
      </c>
      <c r="T1715" t="str">
        <v>U1588C-13</v>
      </c>
      <c r="U1715" s="24">
        <v>0.69970845481049559</v>
      </c>
      <c r="V1715" s="24">
        <v>0.69930069930069927</v>
      </c>
      <c r="W1715" s="29">
        <v>146.5</v>
      </c>
      <c r="X1715" s="24">
        <v>6.8000000000000114</v>
      </c>
      <c r="Y1715" s="24">
        <v>6.8600000000000136</v>
      </c>
      <c r="Z1715" s="24">
        <v>151.25801749271139</v>
      </c>
      <c r="AA1715" s="24">
        <v>151.30000000000001</v>
      </c>
      <c r="AB1715" s="24">
        <v>151.25524475524477</v>
      </c>
      <c r="AC1715" s="24">
        <v>151.2972027972028</v>
      </c>
      <c r="AF1715" s="24">
        <v>4.9660000000000002</v>
      </c>
      <c r="AG1715" s="24">
        <v>156.2240174927114</v>
      </c>
      <c r="AH1715" s="24">
        <v>156.26600000000002</v>
      </c>
      <c r="AI1715" s="24">
        <v>156.22124475524478</v>
      </c>
      <c r="AJ1715" s="24">
        <v>156.26320279720281</v>
      </c>
      <c r="AK1715" s="38">
        <v>0.27727374666142168</v>
      </c>
      <c r="AL1715" s="38">
        <v>0.27972027972111846</v>
      </c>
    </row>
    <row r="1716" spans="3:38" x14ac:dyDescent="0.15">
      <c r="C1716" t="str">
        <v>U1588C-14-CC</v>
      </c>
      <c r="D1716" s="31">
        <v>158.52000000000001</v>
      </c>
      <c r="E1716" s="29">
        <v>19</v>
      </c>
      <c r="F1716" s="29">
        <v>25</v>
      </c>
      <c r="G1716" s="24">
        <v>158.71</v>
      </c>
      <c r="H1716" s="24">
        <v>158.77000000000001</v>
      </c>
      <c r="I1716" s="24">
        <v>158.71</v>
      </c>
      <c r="J1716" s="24">
        <v>158.77000000000001</v>
      </c>
      <c r="K1716" s="18">
        <v>0</v>
      </c>
      <c r="L1716" s="18">
        <v>0</v>
      </c>
      <c r="T1716" t="str">
        <v>U1588C-14</v>
      </c>
      <c r="U1716" s="24">
        <v>0.65595716198125842</v>
      </c>
      <c r="V1716" s="24">
        <v>0.65789473684210531</v>
      </c>
      <c r="W1716" s="29">
        <v>151.30000000000001</v>
      </c>
      <c r="X1716" s="24">
        <v>7.4099999999999966</v>
      </c>
      <c r="Y1716" s="24">
        <v>7.4699999999999989</v>
      </c>
      <c r="Z1716" s="24">
        <v>156.16064257028114</v>
      </c>
      <c r="AA1716" s="24">
        <v>156.20000000000002</v>
      </c>
      <c r="AB1716" s="24">
        <v>156.17500000000001</v>
      </c>
      <c r="AC1716" s="24">
        <v>156.21447368421053</v>
      </c>
      <c r="AF1716" s="24">
        <v>5.3929999999999998</v>
      </c>
      <c r="AG1716" s="24">
        <v>161.55364257028114</v>
      </c>
      <c r="AH1716" s="24">
        <v>161.59300000000002</v>
      </c>
      <c r="AI1716" s="24">
        <v>161.56800000000001</v>
      </c>
      <c r="AJ1716" s="24">
        <v>161.60747368421053</v>
      </c>
      <c r="AK1716" s="38">
        <v>-1.4357429718870662</v>
      </c>
      <c r="AL1716" s="38">
        <v>-1.4473684210514648</v>
      </c>
    </row>
    <row r="1717" spans="3:38" x14ac:dyDescent="0.15">
      <c r="C1717" t="str">
        <v>U1588C-14-CC</v>
      </c>
      <c r="D1717" s="31">
        <v>158.52000000000001</v>
      </c>
      <c r="E1717" s="29">
        <v>19</v>
      </c>
      <c r="F1717" s="29">
        <v>25</v>
      </c>
      <c r="G1717" s="24">
        <v>158.71</v>
      </c>
      <c r="H1717" s="24">
        <v>158.77000000000001</v>
      </c>
      <c r="I1717" s="24">
        <v>158.71</v>
      </c>
      <c r="J1717" s="24">
        <v>158.77000000000001</v>
      </c>
      <c r="K1717" s="18">
        <v>0</v>
      </c>
      <c r="L1717" s="18">
        <v>0</v>
      </c>
      <c r="T1717" t="str">
        <v>U1588C-14</v>
      </c>
      <c r="U1717" s="24">
        <v>0.65595716198125842</v>
      </c>
      <c r="V1717" s="24">
        <v>0.65789473684210531</v>
      </c>
      <c r="W1717" s="29">
        <v>151.30000000000001</v>
      </c>
      <c r="X1717" s="24">
        <v>7.4099999999999966</v>
      </c>
      <c r="Y1717" s="24">
        <v>7.4699999999999989</v>
      </c>
      <c r="Z1717" s="24">
        <v>156.16064257028114</v>
      </c>
      <c r="AA1717" s="24">
        <v>156.20000000000002</v>
      </c>
      <c r="AB1717" s="24">
        <v>156.17500000000001</v>
      </c>
      <c r="AC1717" s="24">
        <v>156.21447368421053</v>
      </c>
      <c r="AF1717" s="24">
        <v>5.3929999999999998</v>
      </c>
      <c r="AG1717" s="24">
        <v>161.55364257028114</v>
      </c>
      <c r="AH1717" s="24">
        <v>161.59300000000002</v>
      </c>
      <c r="AI1717" s="24">
        <v>161.56800000000001</v>
      </c>
      <c r="AJ1717" s="24">
        <v>161.60747368421053</v>
      </c>
      <c r="AK1717" s="38">
        <v>-1.4357429718870662</v>
      </c>
      <c r="AL1717" s="38">
        <v>-1.4473684210514648</v>
      </c>
    </row>
    <row r="1718" spans="3:38" x14ac:dyDescent="0.15">
      <c r="C1718" t="str">
        <v>U1588C-14-CC</v>
      </c>
      <c r="D1718" s="31">
        <v>158.52000000000001</v>
      </c>
      <c r="E1718" s="29">
        <v>19</v>
      </c>
      <c r="F1718" s="29">
        <v>25</v>
      </c>
      <c r="G1718" s="24">
        <v>158.71</v>
      </c>
      <c r="H1718" s="24">
        <v>158.77000000000001</v>
      </c>
      <c r="I1718" s="24">
        <v>158.71</v>
      </c>
      <c r="J1718" s="24">
        <v>158.77000000000001</v>
      </c>
      <c r="K1718" s="18">
        <v>0</v>
      </c>
      <c r="L1718" s="18">
        <v>0</v>
      </c>
      <c r="T1718" t="str">
        <v>U1588C-14</v>
      </c>
      <c r="U1718" s="24">
        <v>0.65595716198125842</v>
      </c>
      <c r="V1718" s="24">
        <v>0.65789473684210531</v>
      </c>
      <c r="W1718" s="29">
        <v>151.30000000000001</v>
      </c>
      <c r="X1718" s="24">
        <v>7.4099999999999966</v>
      </c>
      <c r="Y1718" s="24">
        <v>7.4699999999999989</v>
      </c>
      <c r="Z1718" s="24">
        <v>156.16064257028114</v>
      </c>
      <c r="AA1718" s="24">
        <v>156.20000000000002</v>
      </c>
      <c r="AB1718" s="24">
        <v>156.17500000000001</v>
      </c>
      <c r="AC1718" s="24">
        <v>156.21447368421053</v>
      </c>
      <c r="AF1718" s="24">
        <v>5.3929999999999998</v>
      </c>
      <c r="AG1718" s="24">
        <v>161.55364257028114</v>
      </c>
      <c r="AH1718" s="24">
        <v>161.59300000000002</v>
      </c>
      <c r="AI1718" s="24">
        <v>161.56800000000001</v>
      </c>
      <c r="AJ1718" s="24">
        <v>161.60747368421053</v>
      </c>
      <c r="AK1718" s="38">
        <v>-1.4357429718870662</v>
      </c>
      <c r="AL1718" s="38">
        <v>-1.4473684210514648</v>
      </c>
    </row>
    <row r="1719" spans="3:38" x14ac:dyDescent="0.15">
      <c r="C1719" t="str">
        <v>U1588C-14-CC</v>
      </c>
      <c r="D1719" s="31">
        <v>158.52000000000001</v>
      </c>
      <c r="E1719" s="29">
        <v>19</v>
      </c>
      <c r="F1719" s="29">
        <v>25</v>
      </c>
      <c r="G1719" s="24">
        <v>158.71</v>
      </c>
      <c r="H1719" s="24">
        <v>158.77000000000001</v>
      </c>
      <c r="I1719" s="24">
        <v>158.71</v>
      </c>
      <c r="J1719" s="24">
        <v>158.77000000000001</v>
      </c>
      <c r="K1719" s="18">
        <v>0</v>
      </c>
      <c r="L1719" s="18">
        <v>0</v>
      </c>
      <c r="T1719" t="str">
        <v>U1588C-14</v>
      </c>
      <c r="U1719" s="24">
        <v>0.65595716198125842</v>
      </c>
      <c r="V1719" s="24">
        <v>0.65789473684210531</v>
      </c>
      <c r="W1719" s="29">
        <v>151.30000000000001</v>
      </c>
      <c r="X1719" s="24">
        <v>7.4099999999999966</v>
      </c>
      <c r="Y1719" s="24">
        <v>7.4699999999999989</v>
      </c>
      <c r="Z1719" s="24">
        <v>156.16064257028114</v>
      </c>
      <c r="AA1719" s="24">
        <v>156.20000000000002</v>
      </c>
      <c r="AB1719" s="24">
        <v>156.17500000000001</v>
      </c>
      <c r="AC1719" s="24">
        <v>156.21447368421053</v>
      </c>
      <c r="AF1719" s="24">
        <v>5.3929999999999998</v>
      </c>
      <c r="AG1719" s="24">
        <v>161.55364257028114</v>
      </c>
      <c r="AH1719" s="24">
        <v>161.59300000000002</v>
      </c>
      <c r="AI1719" s="24">
        <v>161.56800000000001</v>
      </c>
      <c r="AJ1719" s="24">
        <v>161.60747368421053</v>
      </c>
      <c r="AK1719" s="38">
        <v>-1.4357429718870662</v>
      </c>
      <c r="AL1719" s="38">
        <v>-1.4473684210514648</v>
      </c>
    </row>
    <row r="1720" spans="3:38" x14ac:dyDescent="0.15">
      <c r="C1720" t="str">
        <v>U1588C-14-CC</v>
      </c>
      <c r="D1720" s="31">
        <v>158.52000000000001</v>
      </c>
      <c r="E1720" s="29">
        <v>19</v>
      </c>
      <c r="F1720" s="29">
        <v>25</v>
      </c>
      <c r="G1720" s="24">
        <v>158.71</v>
      </c>
      <c r="H1720" s="24">
        <v>158.77000000000001</v>
      </c>
      <c r="I1720" s="24">
        <v>158.71</v>
      </c>
      <c r="J1720" s="24">
        <v>158.77000000000001</v>
      </c>
      <c r="K1720" s="18">
        <v>0</v>
      </c>
      <c r="L1720" s="18">
        <v>0</v>
      </c>
      <c r="T1720" t="str">
        <v>U1588C-14</v>
      </c>
      <c r="U1720" s="24">
        <v>0.65595716198125842</v>
      </c>
      <c r="V1720" s="24">
        <v>0.65789473684210531</v>
      </c>
      <c r="W1720" s="29">
        <v>151.30000000000001</v>
      </c>
      <c r="X1720" s="24">
        <v>7.4099999999999966</v>
      </c>
      <c r="Y1720" s="24">
        <v>7.4699999999999989</v>
      </c>
      <c r="Z1720" s="24">
        <v>156.16064257028114</v>
      </c>
      <c r="AA1720" s="24">
        <v>156.20000000000002</v>
      </c>
      <c r="AB1720" s="24">
        <v>156.17500000000001</v>
      </c>
      <c r="AC1720" s="24">
        <v>156.21447368421053</v>
      </c>
      <c r="AF1720" s="24">
        <v>5.3929999999999998</v>
      </c>
      <c r="AG1720" s="24">
        <v>161.55364257028114</v>
      </c>
      <c r="AH1720" s="24">
        <v>161.59300000000002</v>
      </c>
      <c r="AI1720" s="24">
        <v>161.56800000000001</v>
      </c>
      <c r="AJ1720" s="24">
        <v>161.60747368421053</v>
      </c>
      <c r="AK1720" s="38">
        <v>-1.4357429718870662</v>
      </c>
      <c r="AL1720" s="38">
        <v>-1.4473684210514648</v>
      </c>
    </row>
    <row r="1721" spans="3:38" x14ac:dyDescent="0.15">
      <c r="C1721" t="str">
        <v>U1588C-14-CC</v>
      </c>
      <c r="D1721" s="31">
        <v>158.52000000000001</v>
      </c>
      <c r="E1721" s="29">
        <v>19</v>
      </c>
      <c r="F1721" s="29">
        <v>25</v>
      </c>
      <c r="G1721" s="24">
        <v>158.71</v>
      </c>
      <c r="H1721" s="24">
        <v>158.77000000000001</v>
      </c>
      <c r="I1721" s="24">
        <v>158.71</v>
      </c>
      <c r="J1721" s="24">
        <v>158.77000000000001</v>
      </c>
      <c r="K1721" s="18">
        <v>0</v>
      </c>
      <c r="L1721" s="18">
        <v>0</v>
      </c>
      <c r="T1721" t="str">
        <v>U1588C-14</v>
      </c>
      <c r="U1721" s="24">
        <v>0.65595716198125842</v>
      </c>
      <c r="V1721" s="24">
        <v>0.65789473684210531</v>
      </c>
      <c r="W1721" s="29">
        <v>151.30000000000001</v>
      </c>
      <c r="X1721" s="24">
        <v>7.4099999999999966</v>
      </c>
      <c r="Y1721" s="24">
        <v>7.4699999999999989</v>
      </c>
      <c r="Z1721" s="24">
        <v>156.16064257028114</v>
      </c>
      <c r="AA1721" s="24">
        <v>156.20000000000002</v>
      </c>
      <c r="AB1721" s="24">
        <v>156.17500000000001</v>
      </c>
      <c r="AC1721" s="24">
        <v>156.21447368421053</v>
      </c>
      <c r="AF1721" s="24">
        <v>5.3929999999999998</v>
      </c>
      <c r="AG1721" s="24">
        <v>161.55364257028114</v>
      </c>
      <c r="AH1721" s="24">
        <v>161.59300000000002</v>
      </c>
      <c r="AI1721" s="24">
        <v>161.56800000000001</v>
      </c>
      <c r="AJ1721" s="24">
        <v>161.60747368421053</v>
      </c>
      <c r="AK1721" s="38">
        <v>-1.4357429718870662</v>
      </c>
      <c r="AL1721" s="38">
        <v>-1.4473684210514648</v>
      </c>
    </row>
    <row r="1722" spans="3:38" x14ac:dyDescent="0.15">
      <c r="C1722" t="str">
        <v>U1588C-14-CC</v>
      </c>
      <c r="D1722" s="31">
        <v>158.52000000000001</v>
      </c>
      <c r="E1722" s="29">
        <v>19</v>
      </c>
      <c r="F1722" s="29">
        <v>25</v>
      </c>
      <c r="G1722" s="24">
        <v>158.71</v>
      </c>
      <c r="H1722" s="24">
        <v>158.77000000000001</v>
      </c>
      <c r="I1722" s="24">
        <v>158.71</v>
      </c>
      <c r="J1722" s="24">
        <v>158.77000000000001</v>
      </c>
      <c r="K1722" s="18">
        <v>0</v>
      </c>
      <c r="L1722" s="18">
        <v>0</v>
      </c>
      <c r="T1722" t="str">
        <v>U1588C-14</v>
      </c>
      <c r="U1722" s="24">
        <v>0.65595716198125842</v>
      </c>
      <c r="V1722" s="24">
        <v>0.65789473684210531</v>
      </c>
      <c r="W1722" s="29">
        <v>151.30000000000001</v>
      </c>
      <c r="X1722" s="24">
        <v>7.4099999999999966</v>
      </c>
      <c r="Y1722" s="24">
        <v>7.4699999999999989</v>
      </c>
      <c r="Z1722" s="24">
        <v>156.16064257028114</v>
      </c>
      <c r="AA1722" s="24">
        <v>156.20000000000002</v>
      </c>
      <c r="AB1722" s="24">
        <v>156.17500000000001</v>
      </c>
      <c r="AC1722" s="24">
        <v>156.21447368421053</v>
      </c>
      <c r="AF1722" s="24">
        <v>5.3929999999999998</v>
      </c>
      <c r="AG1722" s="24">
        <v>161.55364257028114</v>
      </c>
      <c r="AH1722" s="24">
        <v>161.59300000000002</v>
      </c>
      <c r="AI1722" s="24">
        <v>161.56800000000001</v>
      </c>
      <c r="AJ1722" s="24">
        <v>161.60747368421053</v>
      </c>
      <c r="AK1722" s="38">
        <v>-1.4357429718870662</v>
      </c>
      <c r="AL1722" s="38">
        <v>-1.4473684210514648</v>
      </c>
    </row>
    <row r="1723" spans="3:38" x14ac:dyDescent="0.15">
      <c r="C1723" t="str">
        <v>U1588C-14-CC</v>
      </c>
      <c r="D1723" s="31">
        <v>158.52000000000001</v>
      </c>
      <c r="E1723" s="29">
        <v>19</v>
      </c>
      <c r="F1723" s="29">
        <v>25</v>
      </c>
      <c r="G1723" s="24">
        <v>158.71</v>
      </c>
      <c r="H1723" s="24">
        <v>158.77000000000001</v>
      </c>
      <c r="I1723" s="24">
        <v>158.71</v>
      </c>
      <c r="J1723" s="24">
        <v>158.77000000000001</v>
      </c>
      <c r="K1723" s="18">
        <v>0</v>
      </c>
      <c r="L1723" s="18">
        <v>0</v>
      </c>
      <c r="T1723" t="str">
        <v>U1588C-14</v>
      </c>
      <c r="U1723" s="24">
        <v>0.65595716198125842</v>
      </c>
      <c r="V1723" s="24">
        <v>0.65789473684210531</v>
      </c>
      <c r="W1723" s="29">
        <v>151.30000000000001</v>
      </c>
      <c r="X1723" s="24">
        <v>7.4099999999999966</v>
      </c>
      <c r="Y1723" s="24">
        <v>7.4699999999999989</v>
      </c>
      <c r="Z1723" s="24">
        <v>156.16064257028114</v>
      </c>
      <c r="AA1723" s="24">
        <v>156.20000000000002</v>
      </c>
      <c r="AB1723" s="24">
        <v>156.17500000000001</v>
      </c>
      <c r="AC1723" s="24">
        <v>156.21447368421053</v>
      </c>
      <c r="AF1723" s="24">
        <v>5.3929999999999998</v>
      </c>
      <c r="AG1723" s="24">
        <v>161.55364257028114</v>
      </c>
      <c r="AH1723" s="24">
        <v>161.59300000000002</v>
      </c>
      <c r="AI1723" s="24">
        <v>161.56800000000001</v>
      </c>
      <c r="AJ1723" s="24">
        <v>161.60747368421053</v>
      </c>
      <c r="AK1723" s="38">
        <v>-1.4357429718870662</v>
      </c>
      <c r="AL1723" s="38">
        <v>-1.4473684210514648</v>
      </c>
    </row>
    <row r="1724" spans="3:38" x14ac:dyDescent="0.15">
      <c r="C1724" t="str">
        <v>U1588C-15-CC</v>
      </c>
      <c r="D1724" s="31">
        <v>163.81</v>
      </c>
      <c r="E1724" s="29">
        <v>12</v>
      </c>
      <c r="F1724" s="29">
        <v>18</v>
      </c>
      <c r="G1724" s="24">
        <v>163.93</v>
      </c>
      <c r="H1724" s="24">
        <v>163.99</v>
      </c>
      <c r="I1724" s="24">
        <v>163.93</v>
      </c>
      <c r="J1724" s="24">
        <v>163.99</v>
      </c>
      <c r="K1724" s="18">
        <v>0</v>
      </c>
      <c r="L1724" s="18">
        <v>0</v>
      </c>
      <c r="T1724" t="str">
        <v>U1588C-15</v>
      </c>
      <c r="U1724" s="24">
        <v>0.61617458279845949</v>
      </c>
      <c r="V1724" s="24">
        <v>0.61728395061728392</v>
      </c>
      <c r="W1724" s="29">
        <v>156.19999999999999</v>
      </c>
      <c r="X1724" s="24">
        <v>7.7300000000000182</v>
      </c>
      <c r="Y1724" s="24">
        <v>7.7900000000000205</v>
      </c>
      <c r="Z1724" s="24">
        <v>160.96302952503208</v>
      </c>
      <c r="AA1724" s="24">
        <v>161</v>
      </c>
      <c r="AB1724" s="24">
        <v>160.97160493827161</v>
      </c>
      <c r="AC1724" s="24">
        <v>161.00864197530865</v>
      </c>
      <c r="AF1724" s="24">
        <v>6.0979999999999999</v>
      </c>
      <c r="AG1724" s="24">
        <v>167.0610295250321</v>
      </c>
      <c r="AH1724" s="24">
        <v>167.09800000000001</v>
      </c>
      <c r="AI1724" s="24">
        <v>167.06960493827162</v>
      </c>
      <c r="AJ1724" s="24">
        <v>167.10664197530866</v>
      </c>
      <c r="AK1724" s="38">
        <v>-0.8575413239526597</v>
      </c>
      <c r="AL1724" s="38">
        <v>-0.86419753086488527</v>
      </c>
    </row>
    <row r="1725" spans="3:38" x14ac:dyDescent="0.15">
      <c r="C1725" t="str">
        <v>U1588C-15-CC</v>
      </c>
      <c r="D1725" s="31">
        <v>163.81</v>
      </c>
      <c r="E1725" s="29">
        <v>12</v>
      </c>
      <c r="F1725" s="29">
        <v>18</v>
      </c>
      <c r="G1725" s="24">
        <v>163.93</v>
      </c>
      <c r="H1725" s="24">
        <v>163.99</v>
      </c>
      <c r="I1725" s="24">
        <v>163.93</v>
      </c>
      <c r="J1725" s="24">
        <v>163.99</v>
      </c>
      <c r="K1725" s="18">
        <v>0</v>
      </c>
      <c r="L1725" s="18">
        <v>0</v>
      </c>
      <c r="T1725" t="str">
        <v>U1588C-15</v>
      </c>
      <c r="U1725" s="24">
        <v>0.61617458279845949</v>
      </c>
      <c r="V1725" s="24">
        <v>0.61728395061728392</v>
      </c>
      <c r="W1725" s="29">
        <v>156.19999999999999</v>
      </c>
      <c r="X1725" s="24">
        <v>7.7300000000000182</v>
      </c>
      <c r="Y1725" s="24">
        <v>7.7900000000000205</v>
      </c>
      <c r="Z1725" s="24">
        <v>160.96302952503208</v>
      </c>
      <c r="AA1725" s="24">
        <v>161</v>
      </c>
      <c r="AB1725" s="24">
        <v>160.97160493827161</v>
      </c>
      <c r="AC1725" s="24">
        <v>161.00864197530865</v>
      </c>
      <c r="AF1725" s="24">
        <v>6.0979999999999999</v>
      </c>
      <c r="AG1725" s="24">
        <v>167.0610295250321</v>
      </c>
      <c r="AH1725" s="24">
        <v>167.09800000000001</v>
      </c>
      <c r="AI1725" s="24">
        <v>167.06960493827162</v>
      </c>
      <c r="AJ1725" s="24">
        <v>167.10664197530866</v>
      </c>
      <c r="AK1725" s="38">
        <v>-0.8575413239526597</v>
      </c>
      <c r="AL1725" s="38">
        <v>-0.86419753086488527</v>
      </c>
    </row>
    <row r="1726" spans="3:38" x14ac:dyDescent="0.15">
      <c r="C1726" t="str">
        <v>U1588C-15-CC</v>
      </c>
      <c r="D1726" s="31">
        <v>163.81</v>
      </c>
      <c r="E1726" s="29">
        <v>12</v>
      </c>
      <c r="F1726" s="29">
        <v>18</v>
      </c>
      <c r="G1726" s="24">
        <v>163.93</v>
      </c>
      <c r="H1726" s="24">
        <v>163.99</v>
      </c>
      <c r="I1726" s="24">
        <v>163.93</v>
      </c>
      <c r="J1726" s="24">
        <v>163.99</v>
      </c>
      <c r="K1726" s="18">
        <v>0</v>
      </c>
      <c r="L1726" s="18">
        <v>0</v>
      </c>
      <c r="T1726" t="str">
        <v>U1588C-15</v>
      </c>
      <c r="U1726" s="24">
        <v>0.61617458279845949</v>
      </c>
      <c r="V1726" s="24">
        <v>0.61728395061728392</v>
      </c>
      <c r="W1726" s="29">
        <v>156.19999999999999</v>
      </c>
      <c r="X1726" s="24">
        <v>7.7300000000000182</v>
      </c>
      <c r="Y1726" s="24">
        <v>7.7900000000000205</v>
      </c>
      <c r="Z1726" s="24">
        <v>160.96302952503208</v>
      </c>
      <c r="AA1726" s="24">
        <v>161</v>
      </c>
      <c r="AB1726" s="24">
        <v>160.97160493827161</v>
      </c>
      <c r="AC1726" s="24">
        <v>161.00864197530865</v>
      </c>
      <c r="AF1726" s="24">
        <v>6.0979999999999999</v>
      </c>
      <c r="AG1726" s="24">
        <v>167.0610295250321</v>
      </c>
      <c r="AH1726" s="24">
        <v>167.09800000000001</v>
      </c>
      <c r="AI1726" s="24">
        <v>167.06960493827162</v>
      </c>
      <c r="AJ1726" s="24">
        <v>167.10664197530866</v>
      </c>
      <c r="AK1726" s="38">
        <v>-0.8575413239526597</v>
      </c>
      <c r="AL1726" s="38">
        <v>-0.86419753086488527</v>
      </c>
    </row>
    <row r="1727" spans="3:38" x14ac:dyDescent="0.15">
      <c r="C1727" t="str">
        <v>U1588C-15-CC</v>
      </c>
      <c r="D1727" s="31">
        <v>163.81</v>
      </c>
      <c r="E1727" s="29">
        <v>12</v>
      </c>
      <c r="F1727" s="29">
        <v>18</v>
      </c>
      <c r="G1727" s="24">
        <v>163.93</v>
      </c>
      <c r="H1727" s="24">
        <v>163.99</v>
      </c>
      <c r="I1727" s="24">
        <v>163.93</v>
      </c>
      <c r="J1727" s="24">
        <v>163.99</v>
      </c>
      <c r="K1727" s="18">
        <v>0</v>
      </c>
      <c r="L1727" s="18">
        <v>0</v>
      </c>
      <c r="T1727" t="str">
        <v>U1588C-15</v>
      </c>
      <c r="U1727" s="24">
        <v>0.61617458279845949</v>
      </c>
      <c r="V1727" s="24">
        <v>0.61728395061728392</v>
      </c>
      <c r="W1727" s="29">
        <v>156.19999999999999</v>
      </c>
      <c r="X1727" s="24">
        <v>7.7300000000000182</v>
      </c>
      <c r="Y1727" s="24">
        <v>7.7900000000000205</v>
      </c>
      <c r="Z1727" s="24">
        <v>160.96302952503208</v>
      </c>
      <c r="AA1727" s="24">
        <v>161</v>
      </c>
      <c r="AB1727" s="24">
        <v>160.97160493827161</v>
      </c>
      <c r="AC1727" s="24">
        <v>161.00864197530865</v>
      </c>
      <c r="AF1727" s="24">
        <v>6.0979999999999999</v>
      </c>
      <c r="AG1727" s="24">
        <v>167.0610295250321</v>
      </c>
      <c r="AH1727" s="24">
        <v>167.09800000000001</v>
      </c>
      <c r="AI1727" s="24">
        <v>167.06960493827162</v>
      </c>
      <c r="AJ1727" s="24">
        <v>167.10664197530866</v>
      </c>
      <c r="AK1727" s="38">
        <v>-0.8575413239526597</v>
      </c>
      <c r="AL1727" s="38">
        <v>-0.86419753086488527</v>
      </c>
    </row>
    <row r="1728" spans="3:38" x14ac:dyDescent="0.15">
      <c r="C1728" t="str">
        <v>U1588C-15-CC</v>
      </c>
      <c r="D1728" s="31">
        <v>163.81</v>
      </c>
      <c r="E1728" s="29">
        <v>12</v>
      </c>
      <c r="F1728" s="29">
        <v>18</v>
      </c>
      <c r="G1728" s="24">
        <v>163.93</v>
      </c>
      <c r="H1728" s="24">
        <v>163.99</v>
      </c>
      <c r="I1728" s="24">
        <v>163.93</v>
      </c>
      <c r="J1728" s="24">
        <v>163.99</v>
      </c>
      <c r="K1728" s="18">
        <v>0</v>
      </c>
      <c r="L1728" s="18">
        <v>0</v>
      </c>
      <c r="T1728" t="str">
        <v>U1588C-15</v>
      </c>
      <c r="U1728" s="24">
        <v>0.61617458279845949</v>
      </c>
      <c r="V1728" s="24">
        <v>0.61728395061728392</v>
      </c>
      <c r="W1728" s="29">
        <v>156.19999999999999</v>
      </c>
      <c r="X1728" s="24">
        <v>7.7300000000000182</v>
      </c>
      <c r="Y1728" s="24">
        <v>7.7900000000000205</v>
      </c>
      <c r="Z1728" s="24">
        <v>160.96302952503208</v>
      </c>
      <c r="AA1728" s="24">
        <v>161</v>
      </c>
      <c r="AB1728" s="24">
        <v>160.97160493827161</v>
      </c>
      <c r="AC1728" s="24">
        <v>161.00864197530865</v>
      </c>
      <c r="AF1728" s="24">
        <v>6.0979999999999999</v>
      </c>
      <c r="AG1728" s="24">
        <v>167.0610295250321</v>
      </c>
      <c r="AH1728" s="24">
        <v>167.09800000000001</v>
      </c>
      <c r="AI1728" s="24">
        <v>167.06960493827162</v>
      </c>
      <c r="AJ1728" s="24">
        <v>167.10664197530866</v>
      </c>
      <c r="AK1728" s="38">
        <v>-0.8575413239526597</v>
      </c>
      <c r="AL1728" s="38">
        <v>-0.86419753086488527</v>
      </c>
    </row>
    <row r="1729" spans="3:38" x14ac:dyDescent="0.15">
      <c r="C1729" t="str">
        <v>U1588C-15-CC</v>
      </c>
      <c r="D1729" s="31">
        <v>163.81</v>
      </c>
      <c r="E1729" s="29">
        <v>12</v>
      </c>
      <c r="F1729" s="29">
        <v>18</v>
      </c>
      <c r="G1729" s="24">
        <v>163.93</v>
      </c>
      <c r="H1729" s="24">
        <v>163.99</v>
      </c>
      <c r="I1729" s="24">
        <v>163.93</v>
      </c>
      <c r="J1729" s="24">
        <v>163.99</v>
      </c>
      <c r="K1729" s="18">
        <v>0</v>
      </c>
      <c r="L1729" s="18">
        <v>0</v>
      </c>
      <c r="T1729" t="str">
        <v>U1588C-15</v>
      </c>
      <c r="U1729" s="24">
        <v>0.61617458279845949</v>
      </c>
      <c r="V1729" s="24">
        <v>0.61728395061728392</v>
      </c>
      <c r="W1729" s="29">
        <v>156.19999999999999</v>
      </c>
      <c r="X1729" s="24">
        <v>7.7300000000000182</v>
      </c>
      <c r="Y1729" s="24">
        <v>7.7900000000000205</v>
      </c>
      <c r="Z1729" s="24">
        <v>160.96302952503208</v>
      </c>
      <c r="AA1729" s="24">
        <v>161</v>
      </c>
      <c r="AB1729" s="24">
        <v>160.97160493827161</v>
      </c>
      <c r="AC1729" s="24">
        <v>161.00864197530865</v>
      </c>
      <c r="AF1729" s="24">
        <v>6.0979999999999999</v>
      </c>
      <c r="AG1729" s="24">
        <v>167.0610295250321</v>
      </c>
      <c r="AH1729" s="24">
        <v>167.09800000000001</v>
      </c>
      <c r="AI1729" s="24">
        <v>167.06960493827162</v>
      </c>
      <c r="AJ1729" s="24">
        <v>167.10664197530866</v>
      </c>
      <c r="AK1729" s="38">
        <v>-0.8575413239526597</v>
      </c>
      <c r="AL1729" s="38">
        <v>-0.86419753086488527</v>
      </c>
    </row>
    <row r="1730" spans="3:38" x14ac:dyDescent="0.15">
      <c r="C1730" t="str">
        <v>U1588C-15-CC</v>
      </c>
      <c r="D1730" s="31">
        <v>163.81</v>
      </c>
      <c r="E1730" s="29">
        <v>12</v>
      </c>
      <c r="F1730" s="29">
        <v>18</v>
      </c>
      <c r="G1730" s="24">
        <v>163.93</v>
      </c>
      <c r="H1730" s="24">
        <v>163.99</v>
      </c>
      <c r="I1730" s="24">
        <v>163.93</v>
      </c>
      <c r="J1730" s="24">
        <v>163.99</v>
      </c>
      <c r="K1730" s="18">
        <v>0</v>
      </c>
      <c r="L1730" s="18">
        <v>0</v>
      </c>
      <c r="T1730" t="str">
        <v>U1588C-15</v>
      </c>
      <c r="U1730" s="24">
        <v>0.61617458279845949</v>
      </c>
      <c r="V1730" s="24">
        <v>0.61728395061728392</v>
      </c>
      <c r="W1730" s="29">
        <v>156.19999999999999</v>
      </c>
      <c r="X1730" s="24">
        <v>7.7300000000000182</v>
      </c>
      <c r="Y1730" s="24">
        <v>7.7900000000000205</v>
      </c>
      <c r="Z1730" s="24">
        <v>160.96302952503208</v>
      </c>
      <c r="AA1730" s="24">
        <v>161</v>
      </c>
      <c r="AB1730" s="24">
        <v>160.97160493827161</v>
      </c>
      <c r="AC1730" s="24">
        <v>161.00864197530865</v>
      </c>
      <c r="AF1730" s="24">
        <v>6.0979999999999999</v>
      </c>
      <c r="AG1730" s="24">
        <v>167.0610295250321</v>
      </c>
      <c r="AH1730" s="24">
        <v>167.09800000000001</v>
      </c>
      <c r="AI1730" s="24">
        <v>167.06960493827162</v>
      </c>
      <c r="AJ1730" s="24">
        <v>167.10664197530866</v>
      </c>
      <c r="AK1730" s="38">
        <v>-0.8575413239526597</v>
      </c>
      <c r="AL1730" s="38">
        <v>-0.86419753086488527</v>
      </c>
    </row>
    <row r="1731" spans="3:38" x14ac:dyDescent="0.15">
      <c r="C1731" t="str">
        <v>U1588C-15-CC</v>
      </c>
      <c r="D1731" s="31">
        <v>163.81</v>
      </c>
      <c r="E1731" s="29">
        <v>12</v>
      </c>
      <c r="F1731" s="29">
        <v>18</v>
      </c>
      <c r="G1731" s="24">
        <v>163.93</v>
      </c>
      <c r="H1731" s="24">
        <v>163.99</v>
      </c>
      <c r="I1731" s="24">
        <v>163.93</v>
      </c>
      <c r="J1731" s="24">
        <v>163.99</v>
      </c>
      <c r="K1731" s="18">
        <v>0</v>
      </c>
      <c r="L1731" s="18">
        <v>0</v>
      </c>
      <c r="T1731" t="str">
        <v>U1588C-15</v>
      </c>
      <c r="U1731" s="24">
        <v>0.61617458279845949</v>
      </c>
      <c r="V1731" s="24">
        <v>0.61728395061728392</v>
      </c>
      <c r="W1731" s="29">
        <v>156.19999999999999</v>
      </c>
      <c r="X1731" s="24">
        <v>7.7300000000000182</v>
      </c>
      <c r="Y1731" s="24">
        <v>7.7900000000000205</v>
      </c>
      <c r="Z1731" s="24">
        <v>160.96302952503208</v>
      </c>
      <c r="AA1731" s="24">
        <v>161</v>
      </c>
      <c r="AB1731" s="24">
        <v>160.97160493827161</v>
      </c>
      <c r="AC1731" s="24">
        <v>161.00864197530865</v>
      </c>
      <c r="AF1731" s="24">
        <v>6.0979999999999999</v>
      </c>
      <c r="AG1731" s="24">
        <v>167.0610295250321</v>
      </c>
      <c r="AH1731" s="24">
        <v>167.09800000000001</v>
      </c>
      <c r="AI1731" s="24">
        <v>167.06960493827162</v>
      </c>
      <c r="AJ1731" s="24">
        <v>167.10664197530866</v>
      </c>
      <c r="AK1731" s="38">
        <v>-0.8575413239526597</v>
      </c>
      <c r="AL1731" s="38">
        <v>-0.86419753086488527</v>
      </c>
    </row>
    <row r="1732" spans="3:38" x14ac:dyDescent="0.15">
      <c r="C1732" t="str">
        <v>U1588C-16-CC</v>
      </c>
      <c r="D1732" s="31">
        <v>167.86</v>
      </c>
      <c r="E1732" s="29">
        <v>11</v>
      </c>
      <c r="F1732" s="29">
        <v>17</v>
      </c>
      <c r="G1732" s="24">
        <v>167.97000000000003</v>
      </c>
      <c r="H1732" s="24">
        <v>168.03</v>
      </c>
      <c r="I1732" s="24">
        <v>167.97</v>
      </c>
      <c r="J1732" s="24">
        <v>168.03</v>
      </c>
      <c r="K1732" s="18">
        <v>-2.8421709430404007E-14</v>
      </c>
      <c r="L1732" s="18">
        <v>0</v>
      </c>
      <c r="T1732" t="str">
        <v>U1588C-16</v>
      </c>
      <c r="U1732" s="24">
        <v>0.69701280227596019</v>
      </c>
      <c r="V1732" s="24">
        <v>0.69930069930069927</v>
      </c>
      <c r="W1732" s="29">
        <v>161</v>
      </c>
      <c r="X1732" s="24">
        <v>6.9699999999999989</v>
      </c>
      <c r="Y1732" s="24">
        <v>7.0300000000000011</v>
      </c>
      <c r="Z1732" s="24">
        <v>165.85817923186343</v>
      </c>
      <c r="AA1732" s="24">
        <v>165.9</v>
      </c>
      <c r="AB1732" s="24">
        <v>165.87412587412587</v>
      </c>
      <c r="AC1732" s="24">
        <v>165.91608391608392</v>
      </c>
      <c r="AF1732" s="24">
        <v>6.6769999999999996</v>
      </c>
      <c r="AG1732" s="24">
        <v>172.53517923186342</v>
      </c>
      <c r="AH1732" s="24">
        <v>172.577</v>
      </c>
      <c r="AI1732" s="24">
        <v>172.55112587412586</v>
      </c>
      <c r="AJ1732" s="24">
        <v>172.59308391608391</v>
      </c>
      <c r="AK1732" s="38">
        <v>-1.5946642262434807</v>
      </c>
      <c r="AL1732" s="38">
        <v>-1.6083916083914573</v>
      </c>
    </row>
    <row r="1733" spans="3:38" x14ac:dyDescent="0.15">
      <c r="C1733" t="str">
        <v>U1588C-16-CC</v>
      </c>
      <c r="D1733" s="31">
        <v>167.86</v>
      </c>
      <c r="E1733" s="29">
        <v>11</v>
      </c>
      <c r="F1733" s="29">
        <v>17</v>
      </c>
      <c r="G1733" s="24">
        <v>167.97000000000003</v>
      </c>
      <c r="H1733" s="24">
        <v>168.03</v>
      </c>
      <c r="I1733" s="24">
        <v>167.97</v>
      </c>
      <c r="J1733" s="24">
        <v>168.03</v>
      </c>
      <c r="K1733" s="18">
        <v>-2.8421709430404007E-14</v>
      </c>
      <c r="L1733" s="18">
        <v>0</v>
      </c>
      <c r="T1733" t="str">
        <v>U1588C-16</v>
      </c>
      <c r="U1733" s="24">
        <v>0.69701280227596019</v>
      </c>
      <c r="V1733" s="24">
        <v>0.69930069930069927</v>
      </c>
      <c r="W1733" s="29">
        <v>161</v>
      </c>
      <c r="X1733" s="24">
        <v>6.9699999999999989</v>
      </c>
      <c r="Y1733" s="24">
        <v>7.0300000000000011</v>
      </c>
      <c r="Z1733" s="24">
        <v>165.85817923186343</v>
      </c>
      <c r="AA1733" s="24">
        <v>165.9</v>
      </c>
      <c r="AB1733" s="24">
        <v>165.87412587412587</v>
      </c>
      <c r="AC1733" s="24">
        <v>165.91608391608392</v>
      </c>
      <c r="AF1733" s="24">
        <v>6.6769999999999996</v>
      </c>
      <c r="AG1733" s="24">
        <v>172.53517923186342</v>
      </c>
      <c r="AH1733" s="24">
        <v>172.577</v>
      </c>
      <c r="AI1733" s="24">
        <v>172.55112587412586</v>
      </c>
      <c r="AJ1733" s="24">
        <v>172.59308391608391</v>
      </c>
      <c r="AK1733" s="38">
        <v>-1.5946642262434807</v>
      </c>
      <c r="AL1733" s="38">
        <v>-1.6083916083914573</v>
      </c>
    </row>
    <row r="1734" spans="3:38" x14ac:dyDescent="0.15">
      <c r="C1734" t="str">
        <v>U1588C-16-CC</v>
      </c>
      <c r="D1734" s="31">
        <v>167.86</v>
      </c>
      <c r="E1734" s="29">
        <v>11</v>
      </c>
      <c r="F1734" s="29">
        <v>17</v>
      </c>
      <c r="G1734" s="24">
        <v>167.97000000000003</v>
      </c>
      <c r="H1734" s="24">
        <v>168.03</v>
      </c>
      <c r="I1734" s="24">
        <v>167.97</v>
      </c>
      <c r="J1734" s="24">
        <v>168.03</v>
      </c>
      <c r="K1734" s="18">
        <v>-2.8421709430404007E-14</v>
      </c>
      <c r="L1734" s="18">
        <v>0</v>
      </c>
      <c r="T1734" t="str">
        <v>U1588C-16</v>
      </c>
      <c r="U1734" s="24">
        <v>0.69701280227596019</v>
      </c>
      <c r="V1734" s="24">
        <v>0.69930069930069927</v>
      </c>
      <c r="W1734" s="29">
        <v>161</v>
      </c>
      <c r="X1734" s="24">
        <v>6.9699999999999989</v>
      </c>
      <c r="Y1734" s="24">
        <v>7.0300000000000011</v>
      </c>
      <c r="Z1734" s="24">
        <v>165.85817923186343</v>
      </c>
      <c r="AA1734" s="24">
        <v>165.9</v>
      </c>
      <c r="AB1734" s="24">
        <v>165.87412587412587</v>
      </c>
      <c r="AC1734" s="24">
        <v>165.91608391608392</v>
      </c>
      <c r="AF1734" s="24">
        <v>6.6769999999999996</v>
      </c>
      <c r="AG1734" s="24">
        <v>172.53517923186342</v>
      </c>
      <c r="AH1734" s="24">
        <v>172.577</v>
      </c>
      <c r="AI1734" s="24">
        <v>172.55112587412586</v>
      </c>
      <c r="AJ1734" s="24">
        <v>172.59308391608391</v>
      </c>
      <c r="AK1734" s="38">
        <v>-1.5946642262434807</v>
      </c>
      <c r="AL1734" s="38">
        <v>-1.6083916083914573</v>
      </c>
    </row>
    <row r="1735" spans="3:38" x14ac:dyDescent="0.15">
      <c r="C1735" t="str">
        <v>U1588C-16-CC</v>
      </c>
      <c r="D1735" s="31">
        <v>167.86</v>
      </c>
      <c r="E1735" s="29">
        <v>11</v>
      </c>
      <c r="F1735" s="29">
        <v>17</v>
      </c>
      <c r="G1735" s="24">
        <v>167.97000000000003</v>
      </c>
      <c r="H1735" s="24">
        <v>168.03</v>
      </c>
      <c r="I1735" s="24">
        <v>167.97</v>
      </c>
      <c r="J1735" s="24">
        <v>168.03</v>
      </c>
      <c r="K1735" s="18">
        <v>-2.8421709430404007E-14</v>
      </c>
      <c r="L1735" s="18">
        <v>0</v>
      </c>
      <c r="T1735" t="str">
        <v>U1588C-16</v>
      </c>
      <c r="U1735" s="24">
        <v>0.69701280227596019</v>
      </c>
      <c r="V1735" s="24">
        <v>0.69930069930069927</v>
      </c>
      <c r="W1735" s="29">
        <v>161</v>
      </c>
      <c r="X1735" s="24">
        <v>6.9699999999999989</v>
      </c>
      <c r="Y1735" s="24">
        <v>7.0300000000000011</v>
      </c>
      <c r="Z1735" s="24">
        <v>165.85817923186343</v>
      </c>
      <c r="AA1735" s="24">
        <v>165.9</v>
      </c>
      <c r="AB1735" s="24">
        <v>165.87412587412587</v>
      </c>
      <c r="AC1735" s="24">
        <v>165.91608391608392</v>
      </c>
      <c r="AF1735" s="24">
        <v>6.6769999999999996</v>
      </c>
      <c r="AG1735" s="24">
        <v>172.53517923186342</v>
      </c>
      <c r="AH1735" s="24">
        <v>172.577</v>
      </c>
      <c r="AI1735" s="24">
        <v>172.55112587412586</v>
      </c>
      <c r="AJ1735" s="24">
        <v>172.59308391608391</v>
      </c>
      <c r="AK1735" s="38">
        <v>-1.5946642262434807</v>
      </c>
      <c r="AL1735" s="38">
        <v>-1.6083916083914573</v>
      </c>
    </row>
    <row r="1736" spans="3:38" x14ac:dyDescent="0.15">
      <c r="C1736" t="str">
        <v>U1588C-16-CC</v>
      </c>
      <c r="D1736" s="31">
        <v>167.86</v>
      </c>
      <c r="E1736" s="29">
        <v>11</v>
      </c>
      <c r="F1736" s="29">
        <v>17</v>
      </c>
      <c r="G1736" s="24">
        <v>167.97000000000003</v>
      </c>
      <c r="H1736" s="24">
        <v>168.03</v>
      </c>
      <c r="I1736" s="24">
        <v>167.97</v>
      </c>
      <c r="J1736" s="24">
        <v>168.03</v>
      </c>
      <c r="K1736" s="18">
        <v>-2.8421709430404007E-14</v>
      </c>
      <c r="L1736" s="18">
        <v>0</v>
      </c>
      <c r="T1736" t="str">
        <v>U1588C-16</v>
      </c>
      <c r="U1736" s="24">
        <v>0.69701280227596019</v>
      </c>
      <c r="V1736" s="24">
        <v>0.69930069930069927</v>
      </c>
      <c r="W1736" s="29">
        <v>161</v>
      </c>
      <c r="X1736" s="24">
        <v>6.9699999999999989</v>
      </c>
      <c r="Y1736" s="24">
        <v>7.0300000000000011</v>
      </c>
      <c r="Z1736" s="24">
        <v>165.85817923186343</v>
      </c>
      <c r="AA1736" s="24">
        <v>165.9</v>
      </c>
      <c r="AB1736" s="24">
        <v>165.87412587412587</v>
      </c>
      <c r="AC1736" s="24">
        <v>165.91608391608392</v>
      </c>
      <c r="AF1736" s="24">
        <v>6.6769999999999996</v>
      </c>
      <c r="AG1736" s="24">
        <v>172.53517923186342</v>
      </c>
      <c r="AH1736" s="24">
        <v>172.577</v>
      </c>
      <c r="AI1736" s="24">
        <v>172.55112587412586</v>
      </c>
      <c r="AJ1736" s="24">
        <v>172.59308391608391</v>
      </c>
      <c r="AK1736" s="38">
        <v>-1.5946642262434807</v>
      </c>
      <c r="AL1736" s="38">
        <v>-1.6083916083914573</v>
      </c>
    </row>
    <row r="1737" spans="3:38" x14ac:dyDescent="0.15">
      <c r="C1737" t="str">
        <v>U1588C-16-CC</v>
      </c>
      <c r="D1737" s="31">
        <v>167.86</v>
      </c>
      <c r="E1737" s="29">
        <v>11</v>
      </c>
      <c r="F1737" s="29">
        <v>17</v>
      </c>
      <c r="G1737" s="24">
        <v>167.97000000000003</v>
      </c>
      <c r="H1737" s="24">
        <v>168.03</v>
      </c>
      <c r="I1737" s="24">
        <v>167.97</v>
      </c>
      <c r="J1737" s="24">
        <v>168.03</v>
      </c>
      <c r="K1737" s="18">
        <v>-2.8421709430404007E-14</v>
      </c>
      <c r="L1737" s="18">
        <v>0</v>
      </c>
      <c r="T1737" t="str">
        <v>U1588C-16</v>
      </c>
      <c r="U1737" s="24">
        <v>0.69701280227596019</v>
      </c>
      <c r="V1737" s="24">
        <v>0.69930069930069927</v>
      </c>
      <c r="W1737" s="29">
        <v>161</v>
      </c>
      <c r="X1737" s="24">
        <v>6.9699999999999989</v>
      </c>
      <c r="Y1737" s="24">
        <v>7.0300000000000011</v>
      </c>
      <c r="Z1737" s="24">
        <v>165.85817923186343</v>
      </c>
      <c r="AA1737" s="24">
        <v>165.9</v>
      </c>
      <c r="AB1737" s="24">
        <v>165.87412587412587</v>
      </c>
      <c r="AC1737" s="24">
        <v>165.91608391608392</v>
      </c>
      <c r="AF1737" s="24">
        <v>6.6769999999999996</v>
      </c>
      <c r="AG1737" s="24">
        <v>172.53517923186342</v>
      </c>
      <c r="AH1737" s="24">
        <v>172.577</v>
      </c>
      <c r="AI1737" s="24">
        <v>172.55112587412586</v>
      </c>
      <c r="AJ1737" s="24">
        <v>172.59308391608391</v>
      </c>
      <c r="AK1737" s="38">
        <v>-1.5946642262434807</v>
      </c>
      <c r="AL1737" s="38">
        <v>-1.6083916083914573</v>
      </c>
    </row>
    <row r="1738" spans="3:38" x14ac:dyDescent="0.15">
      <c r="C1738" t="str">
        <v>U1588C-16-CC</v>
      </c>
      <c r="D1738" s="31">
        <v>167.86</v>
      </c>
      <c r="E1738" s="29">
        <v>11</v>
      </c>
      <c r="F1738" s="29">
        <v>17</v>
      </c>
      <c r="G1738" s="24">
        <v>167.97000000000003</v>
      </c>
      <c r="H1738" s="24">
        <v>168.03</v>
      </c>
      <c r="I1738" s="24">
        <v>167.97</v>
      </c>
      <c r="J1738" s="24">
        <v>168.03</v>
      </c>
      <c r="K1738" s="18">
        <v>-2.8421709430404007E-14</v>
      </c>
      <c r="L1738" s="18">
        <v>0</v>
      </c>
      <c r="T1738" t="str">
        <v>U1588C-16</v>
      </c>
      <c r="U1738" s="24">
        <v>0.69701280227596019</v>
      </c>
      <c r="V1738" s="24">
        <v>0.69930069930069927</v>
      </c>
      <c r="W1738" s="29">
        <v>161</v>
      </c>
      <c r="X1738" s="24">
        <v>6.9699999999999989</v>
      </c>
      <c r="Y1738" s="24">
        <v>7.0300000000000011</v>
      </c>
      <c r="Z1738" s="24">
        <v>165.85817923186343</v>
      </c>
      <c r="AA1738" s="24">
        <v>165.9</v>
      </c>
      <c r="AB1738" s="24">
        <v>165.87412587412587</v>
      </c>
      <c r="AC1738" s="24">
        <v>165.91608391608392</v>
      </c>
      <c r="AF1738" s="24">
        <v>6.6769999999999996</v>
      </c>
      <c r="AG1738" s="24">
        <v>172.53517923186342</v>
      </c>
      <c r="AH1738" s="24">
        <v>172.577</v>
      </c>
      <c r="AI1738" s="24">
        <v>172.55112587412586</v>
      </c>
      <c r="AJ1738" s="24">
        <v>172.59308391608391</v>
      </c>
      <c r="AK1738" s="38">
        <v>-1.5946642262434807</v>
      </c>
      <c r="AL1738" s="38">
        <v>-1.6083916083914573</v>
      </c>
    </row>
    <row r="1739" spans="3:38" x14ac:dyDescent="0.15">
      <c r="C1739" t="str">
        <v>U1588C-16-CC</v>
      </c>
      <c r="D1739" s="31">
        <v>167.86</v>
      </c>
      <c r="E1739" s="29">
        <v>11</v>
      </c>
      <c r="F1739" s="29">
        <v>17</v>
      </c>
      <c r="G1739" s="24">
        <v>167.97000000000003</v>
      </c>
      <c r="H1739" s="24">
        <v>168.03</v>
      </c>
      <c r="I1739" s="24">
        <v>167.97</v>
      </c>
      <c r="J1739" s="24">
        <v>168.03</v>
      </c>
      <c r="K1739" s="18">
        <v>-2.8421709430404007E-14</v>
      </c>
      <c r="L1739" s="18">
        <v>0</v>
      </c>
      <c r="T1739" t="str">
        <v>U1588C-16</v>
      </c>
      <c r="U1739" s="24">
        <v>0.69701280227596019</v>
      </c>
      <c r="V1739" s="24">
        <v>0.69930069930069927</v>
      </c>
      <c r="W1739" s="29">
        <v>161</v>
      </c>
      <c r="X1739" s="24">
        <v>6.9699999999999989</v>
      </c>
      <c r="Y1739" s="24">
        <v>7.0300000000000011</v>
      </c>
      <c r="Z1739" s="24">
        <v>165.85817923186343</v>
      </c>
      <c r="AA1739" s="24">
        <v>165.9</v>
      </c>
      <c r="AB1739" s="24">
        <v>165.87412587412587</v>
      </c>
      <c r="AC1739" s="24">
        <v>165.91608391608392</v>
      </c>
      <c r="AF1739" s="24">
        <v>6.6769999999999996</v>
      </c>
      <c r="AG1739" s="24">
        <v>172.53517923186342</v>
      </c>
      <c r="AH1739" s="24">
        <v>172.577</v>
      </c>
      <c r="AI1739" s="24">
        <v>172.55112587412586</v>
      </c>
      <c r="AJ1739" s="24">
        <v>172.59308391608391</v>
      </c>
      <c r="AK1739" s="38">
        <v>-1.5946642262434807</v>
      </c>
      <c r="AL1739" s="38">
        <v>-1.6083916083914573</v>
      </c>
    </row>
    <row r="1740" spans="3:38" x14ac:dyDescent="0.15">
      <c r="C1740" t="str">
        <v>U1588C-17-CC</v>
      </c>
      <c r="D1740" s="31">
        <v>172.12</v>
      </c>
      <c r="E1740" s="29">
        <v>11</v>
      </c>
      <c r="F1740" s="29">
        <v>17</v>
      </c>
      <c r="G1740" s="24">
        <v>172.23000000000002</v>
      </c>
      <c r="H1740" s="24">
        <v>172.29</v>
      </c>
      <c r="I1740" s="24">
        <v>172.23</v>
      </c>
      <c r="J1740" s="24">
        <v>172.29</v>
      </c>
      <c r="K1740" s="18">
        <v>-2.8421709430404007E-14</v>
      </c>
      <c r="L1740" s="18">
        <v>0</v>
      </c>
      <c r="T1740" t="str">
        <v>U1588C-17</v>
      </c>
      <c r="U1740" s="24">
        <v>0.75117370892018775</v>
      </c>
      <c r="V1740" s="24">
        <v>0.75187969924812026</v>
      </c>
      <c r="W1740" s="29">
        <v>165.9</v>
      </c>
      <c r="X1740" s="24">
        <v>6.3299999999999841</v>
      </c>
      <c r="Y1740" s="24">
        <v>6.3899999999999864</v>
      </c>
      <c r="Z1740" s="24">
        <v>170.65492957746477</v>
      </c>
      <c r="AA1740" s="24">
        <v>170.7</v>
      </c>
      <c r="AB1740" s="24">
        <v>170.65939849624058</v>
      </c>
      <c r="AC1740" s="24">
        <v>170.7045112781955</v>
      </c>
      <c r="AF1740" s="24">
        <v>6.9790000000000001</v>
      </c>
      <c r="AG1740" s="24">
        <v>177.63392957746478</v>
      </c>
      <c r="AH1740" s="24">
        <v>177.679</v>
      </c>
      <c r="AI1740" s="24">
        <v>177.6383984962406</v>
      </c>
      <c r="AJ1740" s="24">
        <v>177.68351127819551</v>
      </c>
      <c r="AK1740" s="38">
        <v>-0.44689187758137905</v>
      </c>
      <c r="AL1740" s="38">
        <v>-0.45112781955083392</v>
      </c>
    </row>
    <row r="1741" spans="3:38" x14ac:dyDescent="0.15">
      <c r="C1741" t="str">
        <v>U1588C-17-CC</v>
      </c>
      <c r="D1741" s="31">
        <v>172.12</v>
      </c>
      <c r="E1741" s="29">
        <v>11</v>
      </c>
      <c r="F1741" s="29">
        <v>17</v>
      </c>
      <c r="G1741" s="24">
        <v>172.23000000000002</v>
      </c>
      <c r="H1741" s="24">
        <v>172.29</v>
      </c>
      <c r="I1741" s="24">
        <v>172.23</v>
      </c>
      <c r="J1741" s="24">
        <v>172.29</v>
      </c>
      <c r="K1741" s="18">
        <v>-2.8421709430404007E-14</v>
      </c>
      <c r="L1741" s="18">
        <v>0</v>
      </c>
      <c r="T1741" t="str">
        <v>U1588C-17</v>
      </c>
      <c r="U1741" s="24">
        <v>0.75117370892018775</v>
      </c>
      <c r="V1741" s="24">
        <v>0.75187969924812026</v>
      </c>
      <c r="W1741" s="29">
        <v>165.9</v>
      </c>
      <c r="X1741" s="24">
        <v>6.3299999999999841</v>
      </c>
      <c r="Y1741" s="24">
        <v>6.3899999999999864</v>
      </c>
      <c r="Z1741" s="24">
        <v>170.65492957746477</v>
      </c>
      <c r="AA1741" s="24">
        <v>170.7</v>
      </c>
      <c r="AB1741" s="24">
        <v>170.65939849624058</v>
      </c>
      <c r="AC1741" s="24">
        <v>170.7045112781955</v>
      </c>
      <c r="AF1741" s="24">
        <v>6.9790000000000001</v>
      </c>
      <c r="AG1741" s="24">
        <v>177.63392957746478</v>
      </c>
      <c r="AH1741" s="24">
        <v>177.679</v>
      </c>
      <c r="AI1741" s="24">
        <v>177.6383984962406</v>
      </c>
      <c r="AJ1741" s="24">
        <v>177.68351127819551</v>
      </c>
      <c r="AK1741" s="38">
        <v>-0.44689187758137905</v>
      </c>
      <c r="AL1741" s="38">
        <v>-0.45112781955083392</v>
      </c>
    </row>
    <row r="1742" spans="3:38" x14ac:dyDescent="0.15">
      <c r="C1742" t="str">
        <v>U1588C-17-CC</v>
      </c>
      <c r="D1742" s="31">
        <v>172.12</v>
      </c>
      <c r="E1742" s="29">
        <v>11</v>
      </c>
      <c r="F1742" s="29">
        <v>17</v>
      </c>
      <c r="G1742" s="24">
        <v>172.23000000000002</v>
      </c>
      <c r="H1742" s="24">
        <v>172.29</v>
      </c>
      <c r="I1742" s="24">
        <v>172.23</v>
      </c>
      <c r="J1742" s="24">
        <v>172.29</v>
      </c>
      <c r="K1742" s="18">
        <v>-2.8421709430404007E-14</v>
      </c>
      <c r="L1742" s="18">
        <v>0</v>
      </c>
      <c r="T1742" t="str">
        <v>U1588C-17</v>
      </c>
      <c r="U1742" s="24">
        <v>0.75117370892018775</v>
      </c>
      <c r="V1742" s="24">
        <v>0.75187969924812026</v>
      </c>
      <c r="W1742" s="29">
        <v>165.9</v>
      </c>
      <c r="X1742" s="24">
        <v>6.3299999999999841</v>
      </c>
      <c r="Y1742" s="24">
        <v>6.3899999999999864</v>
      </c>
      <c r="Z1742" s="24">
        <v>170.65492957746477</v>
      </c>
      <c r="AA1742" s="24">
        <v>170.7</v>
      </c>
      <c r="AB1742" s="24">
        <v>170.65939849624058</v>
      </c>
      <c r="AC1742" s="24">
        <v>170.7045112781955</v>
      </c>
      <c r="AF1742" s="24">
        <v>6.9790000000000001</v>
      </c>
      <c r="AG1742" s="24">
        <v>177.63392957746478</v>
      </c>
      <c r="AH1742" s="24">
        <v>177.679</v>
      </c>
      <c r="AI1742" s="24">
        <v>177.6383984962406</v>
      </c>
      <c r="AJ1742" s="24">
        <v>177.68351127819551</v>
      </c>
      <c r="AK1742" s="38">
        <v>-0.44689187758137905</v>
      </c>
      <c r="AL1742" s="38">
        <v>-0.45112781955083392</v>
      </c>
    </row>
    <row r="1743" spans="3:38" x14ac:dyDescent="0.15">
      <c r="C1743" t="str">
        <v>U1588C-17-CC</v>
      </c>
      <c r="D1743" s="31">
        <v>172.12</v>
      </c>
      <c r="E1743" s="29">
        <v>11</v>
      </c>
      <c r="F1743" s="29">
        <v>17</v>
      </c>
      <c r="G1743" s="24">
        <v>172.23000000000002</v>
      </c>
      <c r="H1743" s="24">
        <v>172.29</v>
      </c>
      <c r="I1743" s="24">
        <v>172.23</v>
      </c>
      <c r="J1743" s="24">
        <v>172.29</v>
      </c>
      <c r="K1743" s="18">
        <v>-2.8421709430404007E-14</v>
      </c>
      <c r="L1743" s="18">
        <v>0</v>
      </c>
      <c r="T1743" t="str">
        <v>U1588C-17</v>
      </c>
      <c r="U1743" s="24">
        <v>0.75117370892018775</v>
      </c>
      <c r="V1743" s="24">
        <v>0.75187969924812026</v>
      </c>
      <c r="W1743" s="29">
        <v>165.9</v>
      </c>
      <c r="X1743" s="24">
        <v>6.3299999999999841</v>
      </c>
      <c r="Y1743" s="24">
        <v>6.3899999999999864</v>
      </c>
      <c r="Z1743" s="24">
        <v>170.65492957746477</v>
      </c>
      <c r="AA1743" s="24">
        <v>170.7</v>
      </c>
      <c r="AB1743" s="24">
        <v>170.65939849624058</v>
      </c>
      <c r="AC1743" s="24">
        <v>170.7045112781955</v>
      </c>
      <c r="AF1743" s="24">
        <v>6.9790000000000001</v>
      </c>
      <c r="AG1743" s="24">
        <v>177.63392957746478</v>
      </c>
      <c r="AH1743" s="24">
        <v>177.679</v>
      </c>
      <c r="AI1743" s="24">
        <v>177.6383984962406</v>
      </c>
      <c r="AJ1743" s="24">
        <v>177.68351127819551</v>
      </c>
      <c r="AK1743" s="38">
        <v>-0.44689187758137905</v>
      </c>
      <c r="AL1743" s="38">
        <v>-0.45112781955083392</v>
      </c>
    </row>
    <row r="1744" spans="3:38" x14ac:dyDescent="0.15">
      <c r="C1744" t="str">
        <v>U1588C-17-CC</v>
      </c>
      <c r="D1744" s="31">
        <v>172.12</v>
      </c>
      <c r="E1744" s="29">
        <v>11</v>
      </c>
      <c r="F1744" s="29">
        <v>17</v>
      </c>
      <c r="G1744" s="24">
        <v>172.23000000000002</v>
      </c>
      <c r="H1744" s="24">
        <v>172.29</v>
      </c>
      <c r="I1744" s="24">
        <v>172.23</v>
      </c>
      <c r="J1744" s="24">
        <v>172.29</v>
      </c>
      <c r="K1744" s="18">
        <v>-2.8421709430404007E-14</v>
      </c>
      <c r="L1744" s="18">
        <v>0</v>
      </c>
      <c r="T1744" t="str">
        <v>U1588C-17</v>
      </c>
      <c r="U1744" s="24">
        <v>0.75117370892018775</v>
      </c>
      <c r="V1744" s="24">
        <v>0.75187969924812026</v>
      </c>
      <c r="W1744" s="29">
        <v>165.9</v>
      </c>
      <c r="X1744" s="24">
        <v>6.3299999999999841</v>
      </c>
      <c r="Y1744" s="24">
        <v>6.3899999999999864</v>
      </c>
      <c r="Z1744" s="24">
        <v>170.65492957746477</v>
      </c>
      <c r="AA1744" s="24">
        <v>170.7</v>
      </c>
      <c r="AB1744" s="24">
        <v>170.65939849624058</v>
      </c>
      <c r="AC1744" s="24">
        <v>170.7045112781955</v>
      </c>
      <c r="AF1744" s="24">
        <v>6.9790000000000001</v>
      </c>
      <c r="AG1744" s="24">
        <v>177.63392957746478</v>
      </c>
      <c r="AH1744" s="24">
        <v>177.679</v>
      </c>
      <c r="AI1744" s="24">
        <v>177.6383984962406</v>
      </c>
      <c r="AJ1744" s="24">
        <v>177.68351127819551</v>
      </c>
      <c r="AK1744" s="38">
        <v>-0.44689187758137905</v>
      </c>
      <c r="AL1744" s="38">
        <v>-0.45112781955083392</v>
      </c>
    </row>
    <row r="1745" spans="3:38" x14ac:dyDescent="0.15">
      <c r="C1745" t="str">
        <v>U1588C-17-CC</v>
      </c>
      <c r="D1745" s="31">
        <v>172.12</v>
      </c>
      <c r="E1745" s="29">
        <v>11</v>
      </c>
      <c r="F1745" s="29">
        <v>17</v>
      </c>
      <c r="G1745" s="24">
        <v>172.23000000000002</v>
      </c>
      <c r="H1745" s="24">
        <v>172.29</v>
      </c>
      <c r="I1745" s="24">
        <v>172.23</v>
      </c>
      <c r="J1745" s="24">
        <v>172.29</v>
      </c>
      <c r="K1745" s="18">
        <v>-2.8421709430404007E-14</v>
      </c>
      <c r="L1745" s="18">
        <v>0</v>
      </c>
      <c r="T1745" t="str">
        <v>U1588C-17</v>
      </c>
      <c r="U1745" s="24">
        <v>0.75117370892018775</v>
      </c>
      <c r="V1745" s="24">
        <v>0.75187969924812026</v>
      </c>
      <c r="W1745" s="29">
        <v>165.9</v>
      </c>
      <c r="X1745" s="24">
        <v>6.3299999999999841</v>
      </c>
      <c r="Y1745" s="24">
        <v>6.3899999999999864</v>
      </c>
      <c r="Z1745" s="24">
        <v>170.65492957746477</v>
      </c>
      <c r="AA1745" s="24">
        <v>170.7</v>
      </c>
      <c r="AB1745" s="24">
        <v>170.65939849624058</v>
      </c>
      <c r="AC1745" s="24">
        <v>170.7045112781955</v>
      </c>
      <c r="AF1745" s="24">
        <v>6.9790000000000001</v>
      </c>
      <c r="AG1745" s="24">
        <v>177.63392957746478</v>
      </c>
      <c r="AH1745" s="24">
        <v>177.679</v>
      </c>
      <c r="AI1745" s="24">
        <v>177.6383984962406</v>
      </c>
      <c r="AJ1745" s="24">
        <v>177.68351127819551</v>
      </c>
      <c r="AK1745" s="38">
        <v>-0.44689187758137905</v>
      </c>
      <c r="AL1745" s="38">
        <v>-0.45112781955083392</v>
      </c>
    </row>
    <row r="1746" spans="3:38" x14ac:dyDescent="0.15">
      <c r="C1746" t="str">
        <v>U1588C-17-CC</v>
      </c>
      <c r="D1746" s="31">
        <v>172.12</v>
      </c>
      <c r="E1746" s="29">
        <v>11</v>
      </c>
      <c r="F1746" s="29">
        <v>17</v>
      </c>
      <c r="G1746" s="24">
        <v>172.23000000000002</v>
      </c>
      <c r="H1746" s="24">
        <v>172.29</v>
      </c>
      <c r="I1746" s="24">
        <v>172.23</v>
      </c>
      <c r="J1746" s="24">
        <v>172.29</v>
      </c>
      <c r="K1746" s="18">
        <v>-2.8421709430404007E-14</v>
      </c>
      <c r="L1746" s="18">
        <v>0</v>
      </c>
      <c r="T1746" t="str">
        <v>U1588C-17</v>
      </c>
      <c r="U1746" s="24">
        <v>0.75117370892018775</v>
      </c>
      <c r="V1746" s="24">
        <v>0.75187969924812026</v>
      </c>
      <c r="W1746" s="29">
        <v>165.9</v>
      </c>
      <c r="X1746" s="24">
        <v>6.3299999999999841</v>
      </c>
      <c r="Y1746" s="24">
        <v>6.3899999999999864</v>
      </c>
      <c r="Z1746" s="24">
        <v>170.65492957746477</v>
      </c>
      <c r="AA1746" s="24">
        <v>170.7</v>
      </c>
      <c r="AB1746" s="24">
        <v>170.65939849624058</v>
      </c>
      <c r="AC1746" s="24">
        <v>170.7045112781955</v>
      </c>
      <c r="AF1746" s="24">
        <v>6.9790000000000001</v>
      </c>
      <c r="AG1746" s="24">
        <v>177.63392957746478</v>
      </c>
      <c r="AH1746" s="24">
        <v>177.679</v>
      </c>
      <c r="AI1746" s="24">
        <v>177.6383984962406</v>
      </c>
      <c r="AJ1746" s="24">
        <v>177.68351127819551</v>
      </c>
      <c r="AK1746" s="38">
        <v>-0.44689187758137905</v>
      </c>
      <c r="AL1746" s="38">
        <v>-0.45112781955083392</v>
      </c>
    </row>
    <row r="1747" spans="3:38" x14ac:dyDescent="0.15">
      <c r="C1747" t="str">
        <v>U1588C-17-CC</v>
      </c>
      <c r="D1747" s="31">
        <v>172.12</v>
      </c>
      <c r="E1747" s="29">
        <v>11</v>
      </c>
      <c r="F1747" s="29">
        <v>17</v>
      </c>
      <c r="G1747" s="24">
        <v>172.23000000000002</v>
      </c>
      <c r="H1747" s="24">
        <v>172.29</v>
      </c>
      <c r="I1747" s="24">
        <v>172.23</v>
      </c>
      <c r="J1747" s="24">
        <v>172.29</v>
      </c>
      <c r="K1747" s="18">
        <v>-2.8421709430404007E-14</v>
      </c>
      <c r="L1747" s="18">
        <v>0</v>
      </c>
      <c r="T1747" t="str">
        <v>U1588C-17</v>
      </c>
      <c r="U1747" s="24">
        <v>0.75117370892018775</v>
      </c>
      <c r="V1747" s="24">
        <v>0.75187969924812026</v>
      </c>
      <c r="W1747" s="29">
        <v>165.9</v>
      </c>
      <c r="X1747" s="24">
        <v>6.3299999999999841</v>
      </c>
      <c r="Y1747" s="24">
        <v>6.3899999999999864</v>
      </c>
      <c r="Z1747" s="24">
        <v>170.65492957746477</v>
      </c>
      <c r="AA1747" s="24">
        <v>170.7</v>
      </c>
      <c r="AB1747" s="24">
        <v>170.65939849624058</v>
      </c>
      <c r="AC1747" s="24">
        <v>170.7045112781955</v>
      </c>
      <c r="AF1747" s="24">
        <v>6.9790000000000001</v>
      </c>
      <c r="AG1747" s="24">
        <v>177.63392957746478</v>
      </c>
      <c r="AH1747" s="24">
        <v>177.679</v>
      </c>
      <c r="AI1747" s="24">
        <v>177.6383984962406</v>
      </c>
      <c r="AJ1747" s="24">
        <v>177.68351127819551</v>
      </c>
      <c r="AK1747" s="38">
        <v>-0.44689187758137905</v>
      </c>
      <c r="AL1747" s="38">
        <v>-0.45112781955083392</v>
      </c>
    </row>
    <row r="1748" spans="3:38" x14ac:dyDescent="0.15">
      <c r="C1748" t="str">
        <v>U1588C-18-CC</v>
      </c>
      <c r="D1748" s="31">
        <v>177.64</v>
      </c>
      <c r="E1748" s="29">
        <v>12</v>
      </c>
      <c r="F1748" s="29">
        <v>18</v>
      </c>
      <c r="G1748" s="24">
        <v>177.76</v>
      </c>
      <c r="H1748" s="24">
        <v>177.82</v>
      </c>
      <c r="I1748" s="24">
        <v>177.76</v>
      </c>
      <c r="J1748" s="24">
        <v>177.82</v>
      </c>
      <c r="K1748" s="18">
        <v>0</v>
      </c>
      <c r="L1748" s="18">
        <v>0</v>
      </c>
      <c r="T1748" t="str">
        <v>U1588C-18</v>
      </c>
      <c r="U1748" s="24">
        <v>0.68820224719101131</v>
      </c>
      <c r="V1748" s="24">
        <v>0.68965517241379315</v>
      </c>
      <c r="W1748" s="29">
        <v>170.7</v>
      </c>
      <c r="X1748" s="24">
        <v>7.0600000000000023</v>
      </c>
      <c r="Y1748" s="24">
        <v>7.1200000000000045</v>
      </c>
      <c r="Z1748" s="24">
        <v>175.55870786516854</v>
      </c>
      <c r="AA1748" s="24">
        <v>175.6</v>
      </c>
      <c r="AB1748" s="24">
        <v>175.56896551724137</v>
      </c>
      <c r="AC1748" s="24">
        <v>175.6103448275862</v>
      </c>
      <c r="AF1748" s="24">
        <v>7.5830000000000002</v>
      </c>
      <c r="AG1748" s="24">
        <v>183.14170786516854</v>
      </c>
      <c r="AH1748" s="24">
        <v>183.18299999999999</v>
      </c>
      <c r="AI1748" s="24">
        <v>183.15196551724136</v>
      </c>
      <c r="AJ1748" s="24">
        <v>183.1933448275862</v>
      </c>
      <c r="AK1748" s="38">
        <v>-1.0257652072823475</v>
      </c>
      <c r="AL1748" s="38">
        <v>-1.0344827586209249</v>
      </c>
    </row>
    <row r="1749" spans="3:38" x14ac:dyDescent="0.15">
      <c r="C1749" t="str">
        <v>U1588C-18-CC</v>
      </c>
      <c r="D1749" s="31">
        <v>177.64</v>
      </c>
      <c r="E1749" s="29">
        <v>12</v>
      </c>
      <c r="F1749" s="29">
        <v>18</v>
      </c>
      <c r="G1749" s="24">
        <v>177.76</v>
      </c>
      <c r="H1749" s="24">
        <v>177.82</v>
      </c>
      <c r="I1749" s="24">
        <v>177.76</v>
      </c>
      <c r="J1749" s="24">
        <v>177.82</v>
      </c>
      <c r="K1749" s="18">
        <v>0</v>
      </c>
      <c r="L1749" s="18">
        <v>0</v>
      </c>
      <c r="T1749" t="str">
        <v>U1588C-18</v>
      </c>
      <c r="U1749" s="24">
        <v>0.68820224719101131</v>
      </c>
      <c r="V1749" s="24">
        <v>0.68965517241379315</v>
      </c>
      <c r="W1749" s="29">
        <v>170.7</v>
      </c>
      <c r="X1749" s="24">
        <v>7.0600000000000023</v>
      </c>
      <c r="Y1749" s="24">
        <v>7.1200000000000045</v>
      </c>
      <c r="Z1749" s="24">
        <v>175.55870786516854</v>
      </c>
      <c r="AA1749" s="24">
        <v>175.6</v>
      </c>
      <c r="AB1749" s="24">
        <v>175.56896551724137</v>
      </c>
      <c r="AC1749" s="24">
        <v>175.6103448275862</v>
      </c>
      <c r="AF1749" s="24">
        <v>7.5830000000000002</v>
      </c>
      <c r="AG1749" s="24">
        <v>183.14170786516854</v>
      </c>
      <c r="AH1749" s="24">
        <v>183.18299999999999</v>
      </c>
      <c r="AI1749" s="24">
        <v>183.15196551724136</v>
      </c>
      <c r="AJ1749" s="24">
        <v>183.1933448275862</v>
      </c>
      <c r="AK1749" s="38">
        <v>-1.0257652072823475</v>
      </c>
      <c r="AL1749" s="38">
        <v>-1.0344827586209249</v>
      </c>
    </row>
    <row r="1750" spans="3:38" x14ac:dyDescent="0.15">
      <c r="C1750" t="str">
        <v>U1588C-18-CC</v>
      </c>
      <c r="D1750" s="31">
        <v>177.64</v>
      </c>
      <c r="E1750" s="29">
        <v>12</v>
      </c>
      <c r="F1750" s="29">
        <v>18</v>
      </c>
      <c r="G1750" s="24">
        <v>177.76</v>
      </c>
      <c r="H1750" s="24">
        <v>177.82</v>
      </c>
      <c r="I1750" s="24">
        <v>177.76</v>
      </c>
      <c r="J1750" s="24">
        <v>177.82</v>
      </c>
      <c r="K1750" s="18">
        <v>0</v>
      </c>
      <c r="L1750" s="18">
        <v>0</v>
      </c>
      <c r="T1750" t="str">
        <v>U1588C-18</v>
      </c>
      <c r="U1750" s="24">
        <v>0.68820224719101131</v>
      </c>
      <c r="V1750" s="24">
        <v>0.68965517241379315</v>
      </c>
      <c r="W1750" s="29">
        <v>170.7</v>
      </c>
      <c r="X1750" s="24">
        <v>7.0600000000000023</v>
      </c>
      <c r="Y1750" s="24">
        <v>7.1200000000000045</v>
      </c>
      <c r="Z1750" s="24">
        <v>175.55870786516854</v>
      </c>
      <c r="AA1750" s="24">
        <v>175.6</v>
      </c>
      <c r="AB1750" s="24">
        <v>175.56896551724137</v>
      </c>
      <c r="AC1750" s="24">
        <v>175.6103448275862</v>
      </c>
      <c r="AF1750" s="24">
        <v>7.5830000000000002</v>
      </c>
      <c r="AG1750" s="24">
        <v>183.14170786516854</v>
      </c>
      <c r="AH1750" s="24">
        <v>183.18299999999999</v>
      </c>
      <c r="AI1750" s="24">
        <v>183.15196551724136</v>
      </c>
      <c r="AJ1750" s="24">
        <v>183.1933448275862</v>
      </c>
      <c r="AK1750" s="38">
        <v>-1.0257652072823475</v>
      </c>
      <c r="AL1750" s="38">
        <v>-1.0344827586209249</v>
      </c>
    </row>
    <row r="1751" spans="3:38" x14ac:dyDescent="0.15">
      <c r="C1751" t="str">
        <v>U1588C-18-CC</v>
      </c>
      <c r="D1751" s="31">
        <v>177.64</v>
      </c>
      <c r="E1751" s="29">
        <v>12</v>
      </c>
      <c r="F1751" s="29">
        <v>18</v>
      </c>
      <c r="G1751" s="24">
        <v>177.76</v>
      </c>
      <c r="H1751" s="24">
        <v>177.82</v>
      </c>
      <c r="I1751" s="24">
        <v>177.76</v>
      </c>
      <c r="J1751" s="24">
        <v>177.82</v>
      </c>
      <c r="K1751" s="18">
        <v>0</v>
      </c>
      <c r="L1751" s="18">
        <v>0</v>
      </c>
      <c r="T1751" t="str">
        <v>U1588C-18</v>
      </c>
      <c r="U1751" s="24">
        <v>0.68820224719101131</v>
      </c>
      <c r="V1751" s="24">
        <v>0.68965517241379315</v>
      </c>
      <c r="W1751" s="29">
        <v>170.7</v>
      </c>
      <c r="X1751" s="24">
        <v>7.0600000000000023</v>
      </c>
      <c r="Y1751" s="24">
        <v>7.1200000000000045</v>
      </c>
      <c r="Z1751" s="24">
        <v>175.55870786516854</v>
      </c>
      <c r="AA1751" s="24">
        <v>175.6</v>
      </c>
      <c r="AB1751" s="24">
        <v>175.56896551724137</v>
      </c>
      <c r="AC1751" s="24">
        <v>175.6103448275862</v>
      </c>
      <c r="AF1751" s="24">
        <v>7.5830000000000002</v>
      </c>
      <c r="AG1751" s="24">
        <v>183.14170786516854</v>
      </c>
      <c r="AH1751" s="24">
        <v>183.18299999999999</v>
      </c>
      <c r="AI1751" s="24">
        <v>183.15196551724136</v>
      </c>
      <c r="AJ1751" s="24">
        <v>183.1933448275862</v>
      </c>
      <c r="AK1751" s="38">
        <v>-1.0257652072823475</v>
      </c>
      <c r="AL1751" s="38">
        <v>-1.0344827586209249</v>
      </c>
    </row>
    <row r="1752" spans="3:38" x14ac:dyDescent="0.15">
      <c r="C1752" t="str">
        <v>U1588C-18-CC</v>
      </c>
      <c r="D1752" s="31">
        <v>177.64</v>
      </c>
      <c r="E1752" s="29">
        <v>12</v>
      </c>
      <c r="F1752" s="29">
        <v>18</v>
      </c>
      <c r="G1752" s="24">
        <v>177.76</v>
      </c>
      <c r="H1752" s="24">
        <v>177.82</v>
      </c>
      <c r="I1752" s="24">
        <v>177.76</v>
      </c>
      <c r="J1752" s="24">
        <v>177.82</v>
      </c>
      <c r="K1752" s="18">
        <v>0</v>
      </c>
      <c r="L1752" s="18">
        <v>0</v>
      </c>
      <c r="T1752" t="str">
        <v>U1588C-18</v>
      </c>
      <c r="U1752" s="24">
        <v>0.68820224719101131</v>
      </c>
      <c r="V1752" s="24">
        <v>0.68965517241379315</v>
      </c>
      <c r="W1752" s="29">
        <v>170.7</v>
      </c>
      <c r="X1752" s="24">
        <v>7.0600000000000023</v>
      </c>
      <c r="Y1752" s="24">
        <v>7.1200000000000045</v>
      </c>
      <c r="Z1752" s="24">
        <v>175.55870786516854</v>
      </c>
      <c r="AA1752" s="24">
        <v>175.6</v>
      </c>
      <c r="AB1752" s="24">
        <v>175.56896551724137</v>
      </c>
      <c r="AC1752" s="24">
        <v>175.6103448275862</v>
      </c>
      <c r="AF1752" s="24">
        <v>7.5830000000000002</v>
      </c>
      <c r="AG1752" s="24">
        <v>183.14170786516854</v>
      </c>
      <c r="AH1752" s="24">
        <v>183.18299999999999</v>
      </c>
      <c r="AI1752" s="24">
        <v>183.15196551724136</v>
      </c>
      <c r="AJ1752" s="24">
        <v>183.1933448275862</v>
      </c>
      <c r="AK1752" s="38">
        <v>-1.0257652072823475</v>
      </c>
      <c r="AL1752" s="38">
        <v>-1.0344827586209249</v>
      </c>
    </row>
    <row r="1753" spans="3:38" x14ac:dyDescent="0.15">
      <c r="C1753" t="str">
        <v>U1588C-18-CC</v>
      </c>
      <c r="D1753" s="31">
        <v>177.64</v>
      </c>
      <c r="E1753" s="29">
        <v>12</v>
      </c>
      <c r="F1753" s="29">
        <v>18</v>
      </c>
      <c r="G1753" s="24">
        <v>177.76</v>
      </c>
      <c r="H1753" s="24">
        <v>177.82</v>
      </c>
      <c r="I1753" s="24">
        <v>177.76</v>
      </c>
      <c r="J1753" s="24">
        <v>177.82</v>
      </c>
      <c r="K1753" s="18">
        <v>0</v>
      </c>
      <c r="L1753" s="18">
        <v>0</v>
      </c>
      <c r="T1753" t="str">
        <v>U1588C-18</v>
      </c>
      <c r="U1753" s="24">
        <v>0.68820224719101131</v>
      </c>
      <c r="V1753" s="24">
        <v>0.68965517241379315</v>
      </c>
      <c r="W1753" s="29">
        <v>170.7</v>
      </c>
      <c r="X1753" s="24">
        <v>7.0600000000000023</v>
      </c>
      <c r="Y1753" s="24">
        <v>7.1200000000000045</v>
      </c>
      <c r="Z1753" s="24">
        <v>175.55870786516854</v>
      </c>
      <c r="AA1753" s="24">
        <v>175.6</v>
      </c>
      <c r="AB1753" s="24">
        <v>175.56896551724137</v>
      </c>
      <c r="AC1753" s="24">
        <v>175.6103448275862</v>
      </c>
      <c r="AF1753" s="24">
        <v>7.5830000000000002</v>
      </c>
      <c r="AG1753" s="24">
        <v>183.14170786516854</v>
      </c>
      <c r="AH1753" s="24">
        <v>183.18299999999999</v>
      </c>
      <c r="AI1753" s="24">
        <v>183.15196551724136</v>
      </c>
      <c r="AJ1753" s="24">
        <v>183.1933448275862</v>
      </c>
      <c r="AK1753" s="38">
        <v>-1.0257652072823475</v>
      </c>
      <c r="AL1753" s="38">
        <v>-1.0344827586209249</v>
      </c>
    </row>
    <row r="1754" spans="3:38" x14ac:dyDescent="0.15">
      <c r="C1754" t="str">
        <v>U1588C-18-CC</v>
      </c>
      <c r="D1754" s="31">
        <v>177.64</v>
      </c>
      <c r="E1754" s="29">
        <v>12</v>
      </c>
      <c r="F1754" s="29">
        <v>18</v>
      </c>
      <c r="G1754" s="24">
        <v>177.76</v>
      </c>
      <c r="H1754" s="24">
        <v>177.82</v>
      </c>
      <c r="I1754" s="24">
        <v>177.76</v>
      </c>
      <c r="J1754" s="24">
        <v>177.82</v>
      </c>
      <c r="K1754" s="18">
        <v>0</v>
      </c>
      <c r="L1754" s="18">
        <v>0</v>
      </c>
      <c r="T1754" t="str">
        <v>U1588C-18</v>
      </c>
      <c r="U1754" s="24">
        <v>0.68820224719101131</v>
      </c>
      <c r="V1754" s="24">
        <v>0.68965517241379315</v>
      </c>
      <c r="W1754" s="29">
        <v>170.7</v>
      </c>
      <c r="X1754" s="24">
        <v>7.0600000000000023</v>
      </c>
      <c r="Y1754" s="24">
        <v>7.1200000000000045</v>
      </c>
      <c r="Z1754" s="24">
        <v>175.55870786516854</v>
      </c>
      <c r="AA1754" s="24">
        <v>175.6</v>
      </c>
      <c r="AB1754" s="24">
        <v>175.56896551724137</v>
      </c>
      <c r="AC1754" s="24">
        <v>175.6103448275862</v>
      </c>
      <c r="AF1754" s="24">
        <v>7.5830000000000002</v>
      </c>
      <c r="AG1754" s="24">
        <v>183.14170786516854</v>
      </c>
      <c r="AH1754" s="24">
        <v>183.18299999999999</v>
      </c>
      <c r="AI1754" s="24">
        <v>183.15196551724136</v>
      </c>
      <c r="AJ1754" s="24">
        <v>183.1933448275862</v>
      </c>
      <c r="AK1754" s="38">
        <v>-1.0257652072823475</v>
      </c>
      <c r="AL1754" s="38">
        <v>-1.0344827586209249</v>
      </c>
    </row>
    <row r="1755" spans="3:38" x14ac:dyDescent="0.15">
      <c r="C1755" t="str">
        <v>U1588C-18-CC</v>
      </c>
      <c r="D1755" s="31">
        <v>177.64</v>
      </c>
      <c r="E1755" s="29">
        <v>12</v>
      </c>
      <c r="F1755" s="29">
        <v>18</v>
      </c>
      <c r="G1755" s="24">
        <v>177.76</v>
      </c>
      <c r="H1755" s="24">
        <v>177.82</v>
      </c>
      <c r="I1755" s="24">
        <v>177.76</v>
      </c>
      <c r="J1755" s="24">
        <v>177.82</v>
      </c>
      <c r="K1755" s="18">
        <v>0</v>
      </c>
      <c r="L1755" s="18">
        <v>0</v>
      </c>
      <c r="T1755" t="str">
        <v>U1588C-18</v>
      </c>
      <c r="U1755" s="24">
        <v>0.68820224719101131</v>
      </c>
      <c r="V1755" s="24">
        <v>0.68965517241379315</v>
      </c>
      <c r="W1755" s="29">
        <v>170.7</v>
      </c>
      <c r="X1755" s="24">
        <v>7.0600000000000023</v>
      </c>
      <c r="Y1755" s="24">
        <v>7.1200000000000045</v>
      </c>
      <c r="Z1755" s="24">
        <v>175.55870786516854</v>
      </c>
      <c r="AA1755" s="24">
        <v>175.6</v>
      </c>
      <c r="AB1755" s="24">
        <v>175.56896551724137</v>
      </c>
      <c r="AC1755" s="24">
        <v>175.6103448275862</v>
      </c>
      <c r="AF1755" s="24">
        <v>7.5830000000000002</v>
      </c>
      <c r="AG1755" s="24">
        <v>183.14170786516854</v>
      </c>
      <c r="AH1755" s="24">
        <v>183.18299999999999</v>
      </c>
      <c r="AI1755" s="24">
        <v>183.15196551724136</v>
      </c>
      <c r="AJ1755" s="24">
        <v>183.1933448275862</v>
      </c>
      <c r="AK1755" s="38">
        <v>-1.0257652072823475</v>
      </c>
      <c r="AL1755" s="38">
        <v>-1.0344827586209249</v>
      </c>
    </row>
    <row r="1756" spans="3:38" x14ac:dyDescent="0.15">
      <c r="C1756" t="str">
        <v>U1588C-20-2</v>
      </c>
      <c r="D1756" s="31">
        <v>181.81</v>
      </c>
      <c r="E1756" s="29">
        <v>6</v>
      </c>
      <c r="F1756" s="29">
        <v>6</v>
      </c>
      <c r="G1756" s="24">
        <v>181.87</v>
      </c>
      <c r="H1756" s="24">
        <v>181.87</v>
      </c>
      <c r="I1756" s="24">
        <v>181.87</v>
      </c>
      <c r="J1756" s="24">
        <v>181.87</v>
      </c>
      <c r="K1756" s="18">
        <v>0</v>
      </c>
      <c r="L1756" s="18">
        <v>0</v>
      </c>
      <c r="T1756" t="str">
        <v>U1588C-20</v>
      </c>
      <c r="U1756" s="24">
        <v>0.67400275103163698</v>
      </c>
      <c r="V1756" s="24">
        <v>0.67567567567567566</v>
      </c>
      <c r="W1756" s="29">
        <v>180.4</v>
      </c>
      <c r="X1756" s="24">
        <v>1.4699999999999989</v>
      </c>
      <c r="Y1756" s="24">
        <v>1.4699999999999989</v>
      </c>
      <c r="Z1756" s="24">
        <v>181.3907840440165</v>
      </c>
      <c r="AA1756" s="24">
        <v>181.3907840440165</v>
      </c>
      <c r="AB1756" s="24">
        <v>181.39324324324326</v>
      </c>
      <c r="AC1756" s="24">
        <v>181.39324324324326</v>
      </c>
      <c r="AF1756" s="24">
        <v>8.2639999999999993</v>
      </c>
      <c r="AG1756" s="24">
        <v>189.65478404401651</v>
      </c>
      <c r="AH1756" s="24">
        <v>189.65478404401651</v>
      </c>
      <c r="AI1756" s="24">
        <v>189.65724324324327</v>
      </c>
      <c r="AJ1756" s="24">
        <v>189.65724324324327</v>
      </c>
      <c r="AK1756" s="38">
        <v>-0.24591992267630758</v>
      </c>
      <c r="AL1756" s="38">
        <v>-0.24591992267630758</v>
      </c>
    </row>
    <row r="1757" spans="3:38" x14ac:dyDescent="0.15">
      <c r="C1757" t="str">
        <v>U1588C-20-2</v>
      </c>
      <c r="D1757" s="31">
        <v>181.81</v>
      </c>
      <c r="E1757" s="29">
        <v>100</v>
      </c>
      <c r="F1757" s="29">
        <v>100</v>
      </c>
      <c r="G1757" s="24">
        <v>182.81</v>
      </c>
      <c r="H1757" s="24">
        <v>182.81</v>
      </c>
      <c r="I1757" s="24">
        <v>182.81</v>
      </c>
      <c r="J1757" s="24">
        <v>182.81</v>
      </c>
      <c r="K1757" s="18">
        <v>0</v>
      </c>
      <c r="L1757" s="18">
        <v>0</v>
      </c>
      <c r="T1757" t="str">
        <v>U1588C-20</v>
      </c>
      <c r="U1757" s="24">
        <v>0.67400275103163698</v>
      </c>
      <c r="V1757" s="24">
        <v>0.67567567567567566</v>
      </c>
      <c r="W1757" s="29">
        <v>180.4</v>
      </c>
      <c r="X1757" s="24">
        <v>2.4099999999999966</v>
      </c>
      <c r="Y1757" s="24">
        <v>2.4099999999999966</v>
      </c>
      <c r="Z1757" s="24">
        <v>182.02434662998624</v>
      </c>
      <c r="AA1757" s="24">
        <v>182.02434662998624</v>
      </c>
      <c r="AB1757" s="24">
        <v>182.02837837837839</v>
      </c>
      <c r="AC1757" s="24">
        <v>182.02837837837839</v>
      </c>
      <c r="AF1757" s="24">
        <v>8.2639999999999993</v>
      </c>
      <c r="AG1757" s="24">
        <v>190.28834662998625</v>
      </c>
      <c r="AH1757" s="24">
        <v>190.28834662998625</v>
      </c>
      <c r="AI1757" s="24">
        <v>190.2923783783784</v>
      </c>
      <c r="AJ1757" s="24">
        <v>190.2923783783784</v>
      </c>
      <c r="AK1757" s="38">
        <v>-0.40317483921512576</v>
      </c>
      <c r="AL1757" s="38">
        <v>-0.40317483921512576</v>
      </c>
    </row>
    <row r="1758" spans="3:38" x14ac:dyDescent="0.15">
      <c r="C1758" t="str">
        <v>U1588C-19-CC</v>
      </c>
      <c r="D1758" s="31">
        <v>182.71</v>
      </c>
      <c r="E1758" s="29">
        <v>13</v>
      </c>
      <c r="F1758" s="29">
        <v>19</v>
      </c>
      <c r="G1758" s="24">
        <v>182.84</v>
      </c>
      <c r="H1758" s="24">
        <v>182.9</v>
      </c>
      <c r="I1758" s="24">
        <v>182.84</v>
      </c>
      <c r="J1758" s="24">
        <v>182.9</v>
      </c>
      <c r="K1758" s="18">
        <v>0</v>
      </c>
      <c r="L1758" s="18">
        <v>0</v>
      </c>
      <c r="T1758" t="str">
        <v>U1588C-19</v>
      </c>
      <c r="U1758" s="24">
        <v>0.65753424657534243</v>
      </c>
      <c r="V1758" s="24">
        <v>0.65789473684210531</v>
      </c>
      <c r="W1758" s="29">
        <v>175.6</v>
      </c>
      <c r="X1758" s="24">
        <v>7.2400000000000091</v>
      </c>
      <c r="Y1758" s="24">
        <v>7.3000000000000114</v>
      </c>
      <c r="Z1758" s="24">
        <v>180.36054794520547</v>
      </c>
      <c r="AA1758" s="24">
        <v>180.4</v>
      </c>
      <c r="AB1758" s="24">
        <v>180.36315789473684</v>
      </c>
      <c r="AC1758" s="24">
        <v>180.40263157894736</v>
      </c>
      <c r="AF1758" s="24">
        <v>8.0109999999999992</v>
      </c>
      <c r="AG1758" s="24">
        <v>188.37154794520546</v>
      </c>
      <c r="AH1758" s="24">
        <v>188.411</v>
      </c>
      <c r="AI1758" s="24">
        <v>188.37415789473684</v>
      </c>
      <c r="AJ1758" s="24">
        <v>188.41363157894736</v>
      </c>
      <c r="AK1758" s="38">
        <v>-0.26099495313758325</v>
      </c>
      <c r="AL1758" s="38">
        <v>-0.26315789473585482</v>
      </c>
    </row>
    <row r="1759" spans="3:38" x14ac:dyDescent="0.15">
      <c r="C1759" t="str">
        <v>U1588C-19-CC</v>
      </c>
      <c r="D1759" s="31">
        <v>182.71</v>
      </c>
      <c r="E1759" s="29">
        <v>13</v>
      </c>
      <c r="F1759" s="29">
        <v>19</v>
      </c>
      <c r="G1759" s="24">
        <v>182.84</v>
      </c>
      <c r="H1759" s="24">
        <v>182.9</v>
      </c>
      <c r="I1759" s="24">
        <v>182.84</v>
      </c>
      <c r="J1759" s="24">
        <v>182.9</v>
      </c>
      <c r="K1759" s="18">
        <v>0</v>
      </c>
      <c r="L1759" s="18">
        <v>0</v>
      </c>
      <c r="T1759" t="str">
        <v>U1588C-19</v>
      </c>
      <c r="U1759" s="24">
        <v>0.65753424657534243</v>
      </c>
      <c r="V1759" s="24">
        <v>0.65789473684210531</v>
      </c>
      <c r="W1759" s="29">
        <v>175.6</v>
      </c>
      <c r="X1759" s="24">
        <v>7.2400000000000091</v>
      </c>
      <c r="Y1759" s="24">
        <v>7.3000000000000114</v>
      </c>
      <c r="Z1759" s="24">
        <v>180.36054794520547</v>
      </c>
      <c r="AA1759" s="24">
        <v>180.4</v>
      </c>
      <c r="AB1759" s="24">
        <v>180.36315789473684</v>
      </c>
      <c r="AC1759" s="24">
        <v>180.40263157894736</v>
      </c>
      <c r="AF1759" s="24">
        <v>8.0109999999999992</v>
      </c>
      <c r="AG1759" s="24">
        <v>188.37154794520546</v>
      </c>
      <c r="AH1759" s="24">
        <v>188.411</v>
      </c>
      <c r="AI1759" s="24">
        <v>188.37415789473684</v>
      </c>
      <c r="AJ1759" s="24">
        <v>188.41363157894736</v>
      </c>
      <c r="AK1759" s="38">
        <v>-0.26099495313758325</v>
      </c>
      <c r="AL1759" s="38">
        <v>-0.26315789473585482</v>
      </c>
    </row>
    <row r="1760" spans="3:38" x14ac:dyDescent="0.15">
      <c r="C1760" t="str">
        <v>U1588C-19-CC</v>
      </c>
      <c r="D1760" s="31">
        <v>182.71</v>
      </c>
      <c r="E1760" s="29">
        <v>13</v>
      </c>
      <c r="F1760" s="29">
        <v>19</v>
      </c>
      <c r="G1760" s="24">
        <v>182.84</v>
      </c>
      <c r="H1760" s="24">
        <v>182.9</v>
      </c>
      <c r="I1760" s="24">
        <v>182.84</v>
      </c>
      <c r="J1760" s="24">
        <v>182.9</v>
      </c>
      <c r="K1760" s="18">
        <v>0</v>
      </c>
      <c r="L1760" s="18">
        <v>0</v>
      </c>
      <c r="T1760" t="str">
        <v>U1588C-19</v>
      </c>
      <c r="U1760" s="24">
        <v>0.65753424657534243</v>
      </c>
      <c r="V1760" s="24">
        <v>0.65789473684210531</v>
      </c>
      <c r="W1760" s="29">
        <v>175.6</v>
      </c>
      <c r="X1760" s="24">
        <v>7.2400000000000091</v>
      </c>
      <c r="Y1760" s="24">
        <v>7.3000000000000114</v>
      </c>
      <c r="Z1760" s="24">
        <v>180.36054794520547</v>
      </c>
      <c r="AA1760" s="24">
        <v>180.4</v>
      </c>
      <c r="AB1760" s="24">
        <v>180.36315789473684</v>
      </c>
      <c r="AC1760" s="24">
        <v>180.40263157894736</v>
      </c>
      <c r="AF1760" s="24">
        <v>8.0109999999999992</v>
      </c>
      <c r="AG1760" s="24">
        <v>188.37154794520546</v>
      </c>
      <c r="AH1760" s="24">
        <v>188.411</v>
      </c>
      <c r="AI1760" s="24">
        <v>188.37415789473684</v>
      </c>
      <c r="AJ1760" s="24">
        <v>188.41363157894736</v>
      </c>
      <c r="AK1760" s="38">
        <v>-0.26099495313758325</v>
      </c>
      <c r="AL1760" s="38">
        <v>-0.26315789473585482</v>
      </c>
    </row>
    <row r="1761" spans="3:38" x14ac:dyDescent="0.15">
      <c r="C1761" t="str">
        <v>U1588C-19-CC</v>
      </c>
      <c r="D1761" s="31">
        <v>182.71</v>
      </c>
      <c r="E1761" s="29">
        <v>13</v>
      </c>
      <c r="F1761" s="29">
        <v>19</v>
      </c>
      <c r="G1761" s="24">
        <v>182.84</v>
      </c>
      <c r="H1761" s="24">
        <v>182.9</v>
      </c>
      <c r="I1761" s="24">
        <v>182.84</v>
      </c>
      <c r="J1761" s="24">
        <v>182.9</v>
      </c>
      <c r="K1761" s="18">
        <v>0</v>
      </c>
      <c r="L1761" s="18">
        <v>0</v>
      </c>
      <c r="T1761" t="str">
        <v>U1588C-19</v>
      </c>
      <c r="U1761" s="24">
        <v>0.65753424657534243</v>
      </c>
      <c r="V1761" s="24">
        <v>0.65789473684210531</v>
      </c>
      <c r="W1761" s="29">
        <v>175.6</v>
      </c>
      <c r="X1761" s="24">
        <v>7.2400000000000091</v>
      </c>
      <c r="Y1761" s="24">
        <v>7.3000000000000114</v>
      </c>
      <c r="Z1761" s="24">
        <v>180.36054794520547</v>
      </c>
      <c r="AA1761" s="24">
        <v>180.4</v>
      </c>
      <c r="AB1761" s="24">
        <v>180.36315789473684</v>
      </c>
      <c r="AC1761" s="24">
        <v>180.40263157894736</v>
      </c>
      <c r="AF1761" s="24">
        <v>8.0109999999999992</v>
      </c>
      <c r="AG1761" s="24">
        <v>188.37154794520546</v>
      </c>
      <c r="AH1761" s="24">
        <v>188.411</v>
      </c>
      <c r="AI1761" s="24">
        <v>188.37415789473684</v>
      </c>
      <c r="AJ1761" s="24">
        <v>188.41363157894736</v>
      </c>
      <c r="AK1761" s="38">
        <v>-0.26099495313758325</v>
      </c>
      <c r="AL1761" s="38">
        <v>-0.26315789473585482</v>
      </c>
    </row>
    <row r="1762" spans="3:38" x14ac:dyDescent="0.15">
      <c r="C1762" t="str">
        <v>U1588C-19-CC</v>
      </c>
      <c r="D1762" s="31">
        <v>182.71</v>
      </c>
      <c r="E1762" s="29">
        <v>13</v>
      </c>
      <c r="F1762" s="29">
        <v>19</v>
      </c>
      <c r="G1762" s="24">
        <v>182.84</v>
      </c>
      <c r="H1762" s="24">
        <v>182.9</v>
      </c>
      <c r="I1762" s="24">
        <v>182.84</v>
      </c>
      <c r="J1762" s="24">
        <v>182.9</v>
      </c>
      <c r="K1762" s="18">
        <v>0</v>
      </c>
      <c r="L1762" s="18">
        <v>0</v>
      </c>
      <c r="T1762" t="str">
        <v>U1588C-19</v>
      </c>
      <c r="U1762" s="24">
        <v>0.65753424657534243</v>
      </c>
      <c r="V1762" s="24">
        <v>0.65789473684210531</v>
      </c>
      <c r="W1762" s="29">
        <v>175.6</v>
      </c>
      <c r="X1762" s="24">
        <v>7.2400000000000091</v>
      </c>
      <c r="Y1762" s="24">
        <v>7.3000000000000114</v>
      </c>
      <c r="Z1762" s="24">
        <v>180.36054794520547</v>
      </c>
      <c r="AA1762" s="24">
        <v>180.4</v>
      </c>
      <c r="AB1762" s="24">
        <v>180.36315789473684</v>
      </c>
      <c r="AC1762" s="24">
        <v>180.40263157894736</v>
      </c>
      <c r="AF1762" s="24">
        <v>8.0109999999999992</v>
      </c>
      <c r="AG1762" s="24">
        <v>188.37154794520546</v>
      </c>
      <c r="AH1762" s="24">
        <v>188.411</v>
      </c>
      <c r="AI1762" s="24">
        <v>188.37415789473684</v>
      </c>
      <c r="AJ1762" s="24">
        <v>188.41363157894736</v>
      </c>
      <c r="AK1762" s="38">
        <v>-0.26099495313758325</v>
      </c>
      <c r="AL1762" s="38">
        <v>-0.26315789473585482</v>
      </c>
    </row>
    <row r="1763" spans="3:38" x14ac:dyDescent="0.15">
      <c r="C1763" t="str">
        <v>U1588C-19-CC</v>
      </c>
      <c r="D1763" s="31">
        <v>182.71</v>
      </c>
      <c r="E1763" s="29">
        <v>13</v>
      </c>
      <c r="F1763" s="29">
        <v>19</v>
      </c>
      <c r="G1763" s="24">
        <v>182.84</v>
      </c>
      <c r="H1763" s="24">
        <v>182.9</v>
      </c>
      <c r="I1763" s="24">
        <v>182.84</v>
      </c>
      <c r="J1763" s="24">
        <v>182.9</v>
      </c>
      <c r="K1763" s="18">
        <v>0</v>
      </c>
      <c r="L1763" s="18">
        <v>0</v>
      </c>
      <c r="T1763" t="str">
        <v>U1588C-19</v>
      </c>
      <c r="U1763" s="24">
        <v>0.65753424657534243</v>
      </c>
      <c r="V1763" s="24">
        <v>0.65789473684210531</v>
      </c>
      <c r="W1763" s="29">
        <v>175.6</v>
      </c>
      <c r="X1763" s="24">
        <v>7.2400000000000091</v>
      </c>
      <c r="Y1763" s="24">
        <v>7.3000000000000114</v>
      </c>
      <c r="Z1763" s="24">
        <v>180.36054794520547</v>
      </c>
      <c r="AA1763" s="24">
        <v>180.4</v>
      </c>
      <c r="AB1763" s="24">
        <v>180.36315789473684</v>
      </c>
      <c r="AC1763" s="24">
        <v>180.40263157894736</v>
      </c>
      <c r="AF1763" s="24">
        <v>8.0109999999999992</v>
      </c>
      <c r="AG1763" s="24">
        <v>188.37154794520546</v>
      </c>
      <c r="AH1763" s="24">
        <v>188.411</v>
      </c>
      <c r="AI1763" s="24">
        <v>188.37415789473684</v>
      </c>
      <c r="AJ1763" s="24">
        <v>188.41363157894736</v>
      </c>
      <c r="AK1763" s="38">
        <v>-0.26099495313758325</v>
      </c>
      <c r="AL1763" s="38">
        <v>-0.26315789473585482</v>
      </c>
    </row>
    <row r="1764" spans="3:38" x14ac:dyDescent="0.15">
      <c r="C1764" t="str">
        <v>U1588C-19-CC</v>
      </c>
      <c r="D1764" s="31">
        <v>182.71</v>
      </c>
      <c r="E1764" s="29">
        <v>13</v>
      </c>
      <c r="F1764" s="29">
        <v>19</v>
      </c>
      <c r="G1764" s="24">
        <v>182.84</v>
      </c>
      <c r="H1764" s="24">
        <v>182.9</v>
      </c>
      <c r="I1764" s="24">
        <v>182.84</v>
      </c>
      <c r="J1764" s="24">
        <v>182.9</v>
      </c>
      <c r="K1764" s="18">
        <v>0</v>
      </c>
      <c r="L1764" s="18">
        <v>0</v>
      </c>
      <c r="T1764" t="str">
        <v>U1588C-19</v>
      </c>
      <c r="U1764" s="24">
        <v>0.65753424657534243</v>
      </c>
      <c r="V1764" s="24">
        <v>0.65789473684210531</v>
      </c>
      <c r="W1764" s="29">
        <v>175.6</v>
      </c>
      <c r="X1764" s="24">
        <v>7.2400000000000091</v>
      </c>
      <c r="Y1764" s="24">
        <v>7.3000000000000114</v>
      </c>
      <c r="Z1764" s="24">
        <v>180.36054794520547</v>
      </c>
      <c r="AA1764" s="24">
        <v>180.4</v>
      </c>
      <c r="AB1764" s="24">
        <v>180.36315789473684</v>
      </c>
      <c r="AC1764" s="24">
        <v>180.40263157894736</v>
      </c>
      <c r="AF1764" s="24">
        <v>8.0109999999999992</v>
      </c>
      <c r="AG1764" s="24">
        <v>188.37154794520546</v>
      </c>
      <c r="AH1764" s="24">
        <v>188.411</v>
      </c>
      <c r="AI1764" s="24">
        <v>188.37415789473684</v>
      </c>
      <c r="AJ1764" s="24">
        <v>188.41363157894736</v>
      </c>
      <c r="AK1764" s="38">
        <v>-0.26099495313758325</v>
      </c>
      <c r="AL1764" s="38">
        <v>-0.26315789473585482</v>
      </c>
    </row>
    <row r="1765" spans="3:38" x14ac:dyDescent="0.15">
      <c r="C1765" t="str">
        <v>U1588C-19-CC</v>
      </c>
      <c r="D1765" s="31">
        <v>182.71</v>
      </c>
      <c r="E1765" s="29">
        <v>13</v>
      </c>
      <c r="F1765" s="29">
        <v>19</v>
      </c>
      <c r="G1765" s="24">
        <v>182.84</v>
      </c>
      <c r="H1765" s="24">
        <v>182.9</v>
      </c>
      <c r="I1765" s="24">
        <v>182.84</v>
      </c>
      <c r="J1765" s="24">
        <v>182.9</v>
      </c>
      <c r="K1765" s="18">
        <v>0</v>
      </c>
      <c r="L1765" s="18">
        <v>0</v>
      </c>
      <c r="T1765" t="str">
        <v>U1588C-19</v>
      </c>
      <c r="U1765" s="24">
        <v>0.65753424657534243</v>
      </c>
      <c r="V1765" s="24">
        <v>0.65789473684210531</v>
      </c>
      <c r="W1765" s="29">
        <v>175.6</v>
      </c>
      <c r="X1765" s="24">
        <v>7.2400000000000091</v>
      </c>
      <c r="Y1765" s="24">
        <v>7.3000000000000114</v>
      </c>
      <c r="Z1765" s="24">
        <v>180.36054794520547</v>
      </c>
      <c r="AA1765" s="24">
        <v>180.4</v>
      </c>
      <c r="AB1765" s="24">
        <v>180.36315789473684</v>
      </c>
      <c r="AC1765" s="24">
        <v>180.40263157894736</v>
      </c>
      <c r="AF1765" s="24">
        <v>8.0109999999999992</v>
      </c>
      <c r="AG1765" s="24">
        <v>188.37154794520546</v>
      </c>
      <c r="AH1765" s="24">
        <v>188.411</v>
      </c>
      <c r="AI1765" s="24">
        <v>188.37415789473684</v>
      </c>
      <c r="AJ1765" s="24">
        <v>188.41363157894736</v>
      </c>
      <c r="AK1765" s="38">
        <v>-0.26099495313758325</v>
      </c>
      <c r="AL1765" s="38">
        <v>-0.26315789473585482</v>
      </c>
    </row>
    <row r="1766" spans="3:38" x14ac:dyDescent="0.15">
      <c r="C1766" t="str">
        <v>U1588C-20-CC</v>
      </c>
      <c r="D1766" s="31">
        <v>187.49</v>
      </c>
      <c r="E1766" s="29">
        <v>12</v>
      </c>
      <c r="F1766" s="29">
        <v>18</v>
      </c>
      <c r="G1766" s="24">
        <v>187.61</v>
      </c>
      <c r="H1766" s="24">
        <v>187.67000000000002</v>
      </c>
      <c r="I1766" s="24">
        <v>187.61</v>
      </c>
      <c r="J1766" s="24">
        <v>187.67</v>
      </c>
      <c r="K1766" s="18">
        <v>0</v>
      </c>
      <c r="L1766" s="18">
        <v>-2.8421709430404007E-14</v>
      </c>
      <c r="T1766" t="str">
        <v>U1588C-20</v>
      </c>
      <c r="U1766" s="24">
        <v>0.67400275103163698</v>
      </c>
      <c r="V1766" s="24">
        <v>0.67567567567567566</v>
      </c>
      <c r="W1766" s="29">
        <v>180.4</v>
      </c>
      <c r="X1766" s="24">
        <v>7.210000000000008</v>
      </c>
      <c r="Y1766" s="24">
        <v>7.2699999999999818</v>
      </c>
      <c r="Z1766" s="24">
        <v>185.2595598349381</v>
      </c>
      <c r="AA1766" s="24">
        <v>185.29999999999998</v>
      </c>
      <c r="AB1766" s="24">
        <v>185.27162162162162</v>
      </c>
      <c r="AC1766" s="24">
        <v>185.31216216216217</v>
      </c>
      <c r="AF1766" s="24">
        <v>8.2639999999999993</v>
      </c>
      <c r="AG1766" s="24">
        <v>193.52355983493811</v>
      </c>
      <c r="AH1766" s="24">
        <v>193.56399999999999</v>
      </c>
      <c r="AI1766" s="24">
        <v>193.53562162162163</v>
      </c>
      <c r="AJ1766" s="24">
        <v>193.57616216216218</v>
      </c>
      <c r="AK1766" s="38">
        <v>-1.2061786683517539</v>
      </c>
      <c r="AL1766" s="38">
        <v>-1.2162162162184131</v>
      </c>
    </row>
    <row r="1767" spans="3:38" x14ac:dyDescent="0.15">
      <c r="C1767" t="str">
        <v>U1588C-20-CC</v>
      </c>
      <c r="D1767" s="31">
        <v>187.49</v>
      </c>
      <c r="E1767" s="29">
        <v>12</v>
      </c>
      <c r="F1767" s="29">
        <v>18</v>
      </c>
      <c r="G1767" s="24">
        <v>187.61</v>
      </c>
      <c r="H1767" s="24">
        <v>187.67000000000002</v>
      </c>
      <c r="I1767" s="24">
        <v>187.61</v>
      </c>
      <c r="J1767" s="24">
        <v>187.67</v>
      </c>
      <c r="K1767" s="18">
        <v>0</v>
      </c>
      <c r="L1767" s="18">
        <v>-2.8421709430404007E-14</v>
      </c>
      <c r="T1767" t="str">
        <v>U1588C-20</v>
      </c>
      <c r="U1767" s="24">
        <v>0.67400275103163698</v>
      </c>
      <c r="V1767" s="24">
        <v>0.67567567567567566</v>
      </c>
      <c r="W1767" s="29">
        <v>180.4</v>
      </c>
      <c r="X1767" s="24">
        <v>7.210000000000008</v>
      </c>
      <c r="Y1767" s="24">
        <v>7.2699999999999818</v>
      </c>
      <c r="Z1767" s="24">
        <v>185.2595598349381</v>
      </c>
      <c r="AA1767" s="24">
        <v>185.29999999999998</v>
      </c>
      <c r="AB1767" s="24">
        <v>185.27162162162162</v>
      </c>
      <c r="AC1767" s="24">
        <v>185.31216216216217</v>
      </c>
      <c r="AF1767" s="24">
        <v>8.2639999999999993</v>
      </c>
      <c r="AG1767" s="24">
        <v>193.52355983493811</v>
      </c>
      <c r="AH1767" s="24">
        <v>193.56399999999999</v>
      </c>
      <c r="AI1767" s="24">
        <v>193.53562162162163</v>
      </c>
      <c r="AJ1767" s="24">
        <v>193.57616216216218</v>
      </c>
      <c r="AK1767" s="38">
        <v>-1.2061786683517539</v>
      </c>
      <c r="AL1767" s="38">
        <v>-1.2162162162184131</v>
      </c>
    </row>
    <row r="1768" spans="3:38" x14ac:dyDescent="0.15">
      <c r="C1768" t="str">
        <v>U1588C-20-CC</v>
      </c>
      <c r="D1768" s="31">
        <v>187.49</v>
      </c>
      <c r="E1768" s="29">
        <v>12</v>
      </c>
      <c r="F1768" s="29">
        <v>18</v>
      </c>
      <c r="G1768" s="24">
        <v>187.61</v>
      </c>
      <c r="H1768" s="24">
        <v>187.67000000000002</v>
      </c>
      <c r="I1768" s="24">
        <v>187.61</v>
      </c>
      <c r="J1768" s="24">
        <v>187.67</v>
      </c>
      <c r="K1768" s="18">
        <v>0</v>
      </c>
      <c r="L1768" s="18">
        <v>-2.8421709430404007E-14</v>
      </c>
      <c r="T1768" t="str">
        <v>U1588C-20</v>
      </c>
      <c r="U1768" s="24">
        <v>0.67400275103163698</v>
      </c>
      <c r="V1768" s="24">
        <v>0.67567567567567566</v>
      </c>
      <c r="W1768" s="29">
        <v>180.4</v>
      </c>
      <c r="X1768" s="24">
        <v>7.210000000000008</v>
      </c>
      <c r="Y1768" s="24">
        <v>7.2699999999999818</v>
      </c>
      <c r="Z1768" s="24">
        <v>185.2595598349381</v>
      </c>
      <c r="AA1768" s="24">
        <v>185.29999999999998</v>
      </c>
      <c r="AB1768" s="24">
        <v>185.27162162162162</v>
      </c>
      <c r="AC1768" s="24">
        <v>185.31216216216217</v>
      </c>
      <c r="AF1768" s="24">
        <v>8.2639999999999993</v>
      </c>
      <c r="AG1768" s="24">
        <v>193.52355983493811</v>
      </c>
      <c r="AH1768" s="24">
        <v>193.56399999999999</v>
      </c>
      <c r="AI1768" s="24">
        <v>193.53562162162163</v>
      </c>
      <c r="AJ1768" s="24">
        <v>193.57616216216218</v>
      </c>
      <c r="AK1768" s="38">
        <v>-1.2061786683517539</v>
      </c>
      <c r="AL1768" s="38">
        <v>-1.2162162162184131</v>
      </c>
    </row>
    <row r="1769" spans="3:38" x14ac:dyDescent="0.15">
      <c r="C1769" t="str">
        <v>U1588C-20-CC</v>
      </c>
      <c r="D1769" s="31">
        <v>187.49</v>
      </c>
      <c r="E1769" s="29">
        <v>12</v>
      </c>
      <c r="F1769" s="29">
        <v>18</v>
      </c>
      <c r="G1769" s="24">
        <v>187.61</v>
      </c>
      <c r="H1769" s="24">
        <v>187.67000000000002</v>
      </c>
      <c r="I1769" s="24">
        <v>187.61</v>
      </c>
      <c r="J1769" s="24">
        <v>187.67</v>
      </c>
      <c r="K1769" s="18">
        <v>0</v>
      </c>
      <c r="L1769" s="18">
        <v>-2.8421709430404007E-14</v>
      </c>
      <c r="T1769" t="str">
        <v>U1588C-20</v>
      </c>
      <c r="U1769" s="24">
        <v>0.67400275103163698</v>
      </c>
      <c r="V1769" s="24">
        <v>0.67567567567567566</v>
      </c>
      <c r="W1769" s="29">
        <v>180.4</v>
      </c>
      <c r="X1769" s="24">
        <v>7.210000000000008</v>
      </c>
      <c r="Y1769" s="24">
        <v>7.2699999999999818</v>
      </c>
      <c r="Z1769" s="24">
        <v>185.2595598349381</v>
      </c>
      <c r="AA1769" s="24">
        <v>185.29999999999998</v>
      </c>
      <c r="AB1769" s="24">
        <v>185.27162162162162</v>
      </c>
      <c r="AC1769" s="24">
        <v>185.31216216216217</v>
      </c>
      <c r="AF1769" s="24">
        <v>8.2639999999999993</v>
      </c>
      <c r="AG1769" s="24">
        <v>193.52355983493811</v>
      </c>
      <c r="AH1769" s="24">
        <v>193.56399999999999</v>
      </c>
      <c r="AI1769" s="24">
        <v>193.53562162162163</v>
      </c>
      <c r="AJ1769" s="24">
        <v>193.57616216216218</v>
      </c>
      <c r="AK1769" s="38">
        <v>-1.2061786683517539</v>
      </c>
      <c r="AL1769" s="38">
        <v>-1.2162162162184131</v>
      </c>
    </row>
    <row r="1770" spans="3:38" x14ac:dyDescent="0.15">
      <c r="C1770" t="str">
        <v>U1588C-20-CC</v>
      </c>
      <c r="D1770" s="31">
        <v>187.49</v>
      </c>
      <c r="E1770" s="29">
        <v>12</v>
      </c>
      <c r="F1770" s="29">
        <v>18</v>
      </c>
      <c r="G1770" s="24">
        <v>187.61</v>
      </c>
      <c r="H1770" s="24">
        <v>187.67000000000002</v>
      </c>
      <c r="I1770" s="24">
        <v>187.61</v>
      </c>
      <c r="J1770" s="24">
        <v>187.67</v>
      </c>
      <c r="K1770" s="18">
        <v>0</v>
      </c>
      <c r="L1770" s="18">
        <v>-2.8421709430404007E-14</v>
      </c>
      <c r="T1770" t="str">
        <v>U1588C-20</v>
      </c>
      <c r="U1770" s="24">
        <v>0.67400275103163698</v>
      </c>
      <c r="V1770" s="24">
        <v>0.67567567567567566</v>
      </c>
      <c r="W1770" s="29">
        <v>180.4</v>
      </c>
      <c r="X1770" s="24">
        <v>7.210000000000008</v>
      </c>
      <c r="Y1770" s="24">
        <v>7.2699999999999818</v>
      </c>
      <c r="Z1770" s="24">
        <v>185.2595598349381</v>
      </c>
      <c r="AA1770" s="24">
        <v>185.29999999999998</v>
      </c>
      <c r="AB1770" s="24">
        <v>185.27162162162162</v>
      </c>
      <c r="AC1770" s="24">
        <v>185.31216216216217</v>
      </c>
      <c r="AF1770" s="24">
        <v>8.2639999999999993</v>
      </c>
      <c r="AG1770" s="24">
        <v>193.52355983493811</v>
      </c>
      <c r="AH1770" s="24">
        <v>193.56399999999999</v>
      </c>
      <c r="AI1770" s="24">
        <v>193.53562162162163</v>
      </c>
      <c r="AJ1770" s="24">
        <v>193.57616216216218</v>
      </c>
      <c r="AK1770" s="38">
        <v>-1.2061786683517539</v>
      </c>
      <c r="AL1770" s="38">
        <v>-1.2162162162184131</v>
      </c>
    </row>
    <row r="1771" spans="3:38" x14ac:dyDescent="0.15">
      <c r="C1771" t="str">
        <v>U1588C-20-CC</v>
      </c>
      <c r="D1771" s="31">
        <v>187.49</v>
      </c>
      <c r="E1771" s="29">
        <v>12</v>
      </c>
      <c r="F1771" s="29">
        <v>18</v>
      </c>
      <c r="G1771" s="24">
        <v>187.61</v>
      </c>
      <c r="H1771" s="24">
        <v>187.67000000000002</v>
      </c>
      <c r="I1771" s="24">
        <v>187.61</v>
      </c>
      <c r="J1771" s="24">
        <v>187.67</v>
      </c>
      <c r="K1771" s="18">
        <v>0</v>
      </c>
      <c r="L1771" s="18">
        <v>-2.8421709430404007E-14</v>
      </c>
      <c r="T1771" t="str">
        <v>U1588C-20</v>
      </c>
      <c r="U1771" s="24">
        <v>0.67400275103163698</v>
      </c>
      <c r="V1771" s="24">
        <v>0.67567567567567566</v>
      </c>
      <c r="W1771" s="29">
        <v>180.4</v>
      </c>
      <c r="X1771" s="24">
        <v>7.210000000000008</v>
      </c>
      <c r="Y1771" s="24">
        <v>7.2699999999999818</v>
      </c>
      <c r="Z1771" s="24">
        <v>185.2595598349381</v>
      </c>
      <c r="AA1771" s="24">
        <v>185.29999999999998</v>
      </c>
      <c r="AB1771" s="24">
        <v>185.27162162162162</v>
      </c>
      <c r="AC1771" s="24">
        <v>185.31216216216217</v>
      </c>
      <c r="AF1771" s="24">
        <v>8.2639999999999993</v>
      </c>
      <c r="AG1771" s="24">
        <v>193.52355983493811</v>
      </c>
      <c r="AH1771" s="24">
        <v>193.56399999999999</v>
      </c>
      <c r="AI1771" s="24">
        <v>193.53562162162163</v>
      </c>
      <c r="AJ1771" s="24">
        <v>193.57616216216218</v>
      </c>
      <c r="AK1771" s="38">
        <v>-1.2061786683517539</v>
      </c>
      <c r="AL1771" s="38">
        <v>-1.2162162162184131</v>
      </c>
    </row>
    <row r="1772" spans="3:38" x14ac:dyDescent="0.15">
      <c r="C1772" t="str">
        <v>U1588C-20-CC</v>
      </c>
      <c r="D1772" s="31">
        <v>187.49</v>
      </c>
      <c r="E1772" s="29">
        <v>12</v>
      </c>
      <c r="F1772" s="29">
        <v>18</v>
      </c>
      <c r="G1772" s="24">
        <v>187.61</v>
      </c>
      <c r="H1772" s="24">
        <v>187.67000000000002</v>
      </c>
      <c r="I1772" s="24">
        <v>187.61</v>
      </c>
      <c r="J1772" s="24">
        <v>187.67</v>
      </c>
      <c r="K1772" s="18">
        <v>0</v>
      </c>
      <c r="L1772" s="18">
        <v>-2.8421709430404007E-14</v>
      </c>
      <c r="T1772" t="str">
        <v>U1588C-20</v>
      </c>
      <c r="U1772" s="24">
        <v>0.67400275103163698</v>
      </c>
      <c r="V1772" s="24">
        <v>0.67567567567567566</v>
      </c>
      <c r="W1772" s="29">
        <v>180.4</v>
      </c>
      <c r="X1772" s="24">
        <v>7.210000000000008</v>
      </c>
      <c r="Y1772" s="24">
        <v>7.2699999999999818</v>
      </c>
      <c r="Z1772" s="24">
        <v>185.2595598349381</v>
      </c>
      <c r="AA1772" s="24">
        <v>185.29999999999998</v>
      </c>
      <c r="AB1772" s="24">
        <v>185.27162162162162</v>
      </c>
      <c r="AC1772" s="24">
        <v>185.31216216216217</v>
      </c>
      <c r="AF1772" s="24">
        <v>8.2639999999999993</v>
      </c>
      <c r="AG1772" s="24">
        <v>193.52355983493811</v>
      </c>
      <c r="AH1772" s="24">
        <v>193.56399999999999</v>
      </c>
      <c r="AI1772" s="24">
        <v>193.53562162162163</v>
      </c>
      <c r="AJ1772" s="24">
        <v>193.57616216216218</v>
      </c>
      <c r="AK1772" s="38">
        <v>-1.2061786683517539</v>
      </c>
      <c r="AL1772" s="38">
        <v>-1.2162162162184131</v>
      </c>
    </row>
    <row r="1773" spans="3:38" x14ac:dyDescent="0.15">
      <c r="C1773" t="str">
        <v>U1588C-20-CC</v>
      </c>
      <c r="D1773" s="31">
        <v>187.49</v>
      </c>
      <c r="E1773" s="29">
        <v>12</v>
      </c>
      <c r="F1773" s="29">
        <v>18</v>
      </c>
      <c r="G1773" s="24">
        <v>187.61</v>
      </c>
      <c r="H1773" s="24">
        <v>187.67000000000002</v>
      </c>
      <c r="I1773" s="24">
        <v>187.61</v>
      </c>
      <c r="J1773" s="24">
        <v>187.67</v>
      </c>
      <c r="K1773" s="18">
        <v>0</v>
      </c>
      <c r="L1773" s="18">
        <v>-2.8421709430404007E-14</v>
      </c>
      <c r="T1773" t="str">
        <v>U1588C-20</v>
      </c>
      <c r="U1773" s="24">
        <v>0.67400275103163698</v>
      </c>
      <c r="V1773" s="24">
        <v>0.67567567567567566</v>
      </c>
      <c r="W1773" s="29">
        <v>180.4</v>
      </c>
      <c r="X1773" s="24">
        <v>7.210000000000008</v>
      </c>
      <c r="Y1773" s="24">
        <v>7.2699999999999818</v>
      </c>
      <c r="Z1773" s="24">
        <v>185.2595598349381</v>
      </c>
      <c r="AA1773" s="24">
        <v>185.29999999999998</v>
      </c>
      <c r="AB1773" s="24">
        <v>185.27162162162162</v>
      </c>
      <c r="AC1773" s="24">
        <v>185.31216216216217</v>
      </c>
      <c r="AF1773" s="24">
        <v>8.2639999999999993</v>
      </c>
      <c r="AG1773" s="24">
        <v>193.52355983493811</v>
      </c>
      <c r="AH1773" s="24">
        <v>193.56399999999999</v>
      </c>
      <c r="AI1773" s="24">
        <v>193.53562162162163</v>
      </c>
      <c r="AJ1773" s="24">
        <v>193.57616216216218</v>
      </c>
      <c r="AK1773" s="38">
        <v>-1.2061786683517539</v>
      </c>
      <c r="AL1773" s="38">
        <v>-1.2162162162184131</v>
      </c>
    </row>
    <row r="1774" spans="3:38" x14ac:dyDescent="0.15">
      <c r="C1774" t="str">
        <v>U1588C-21-CC</v>
      </c>
      <c r="D1774" s="31">
        <v>191.35</v>
      </c>
      <c r="E1774" s="29">
        <v>12</v>
      </c>
      <c r="F1774" s="29">
        <v>18</v>
      </c>
      <c r="G1774" s="24">
        <v>191.47</v>
      </c>
      <c r="H1774" s="24">
        <v>191.53</v>
      </c>
      <c r="I1774" s="24">
        <v>191.47</v>
      </c>
      <c r="J1774" s="24">
        <v>191.53</v>
      </c>
      <c r="K1774" s="18">
        <v>0</v>
      </c>
      <c r="L1774" s="18">
        <v>0</v>
      </c>
      <c r="T1774" t="str">
        <v>U1588C-21</v>
      </c>
      <c r="U1774" s="24">
        <v>0.77046548956661309</v>
      </c>
      <c r="V1774" s="24">
        <v>0.76923076923076927</v>
      </c>
      <c r="W1774" s="29">
        <v>185.3</v>
      </c>
      <c r="X1774" s="24">
        <v>6.1699999999999875</v>
      </c>
      <c r="Y1774" s="24">
        <v>6.2299999999999898</v>
      </c>
      <c r="Z1774" s="24">
        <v>190.053772070626</v>
      </c>
      <c r="AA1774" s="24">
        <v>190.1</v>
      </c>
      <c r="AB1774" s="24">
        <v>190.04615384615386</v>
      </c>
      <c r="AC1774" s="24">
        <v>190.09230769230768</v>
      </c>
      <c r="AF1774" s="24">
        <v>8.8170000000000002</v>
      </c>
      <c r="AG1774" s="24">
        <v>198.870772070626</v>
      </c>
      <c r="AH1774" s="24">
        <v>198.917</v>
      </c>
      <c r="AI1774" s="24">
        <v>198.86315384615386</v>
      </c>
      <c r="AJ1774" s="24">
        <v>198.90930769230769</v>
      </c>
      <c r="AK1774" s="38">
        <v>0.76182244721394454</v>
      </c>
      <c r="AL1774" s="38">
        <v>0.76923076923094413</v>
      </c>
    </row>
    <row r="1775" spans="3:38" x14ac:dyDescent="0.15">
      <c r="C1775" t="str">
        <v>U1588C-21-CC</v>
      </c>
      <c r="D1775" s="31">
        <v>191.35</v>
      </c>
      <c r="E1775" s="29">
        <v>12</v>
      </c>
      <c r="F1775" s="29">
        <v>18</v>
      </c>
      <c r="G1775" s="24">
        <v>191.47</v>
      </c>
      <c r="H1775" s="24">
        <v>191.53</v>
      </c>
      <c r="I1775" s="24">
        <v>191.47</v>
      </c>
      <c r="J1775" s="24">
        <v>191.53</v>
      </c>
      <c r="K1775" s="18">
        <v>0</v>
      </c>
      <c r="L1775" s="18">
        <v>0</v>
      </c>
      <c r="T1775" t="str">
        <v>U1588C-21</v>
      </c>
      <c r="U1775" s="24">
        <v>0.77046548956661309</v>
      </c>
      <c r="V1775" s="24">
        <v>0.76923076923076927</v>
      </c>
      <c r="W1775" s="29">
        <v>185.3</v>
      </c>
      <c r="X1775" s="24">
        <v>6.1699999999999875</v>
      </c>
      <c r="Y1775" s="24">
        <v>6.2299999999999898</v>
      </c>
      <c r="Z1775" s="24">
        <v>190.053772070626</v>
      </c>
      <c r="AA1775" s="24">
        <v>190.1</v>
      </c>
      <c r="AB1775" s="24">
        <v>190.04615384615386</v>
      </c>
      <c r="AC1775" s="24">
        <v>190.09230769230768</v>
      </c>
      <c r="AF1775" s="24">
        <v>8.8170000000000002</v>
      </c>
      <c r="AG1775" s="24">
        <v>198.870772070626</v>
      </c>
      <c r="AH1775" s="24">
        <v>198.917</v>
      </c>
      <c r="AI1775" s="24">
        <v>198.86315384615386</v>
      </c>
      <c r="AJ1775" s="24">
        <v>198.90930769230769</v>
      </c>
      <c r="AK1775" s="38">
        <v>0.76182244721394454</v>
      </c>
      <c r="AL1775" s="38">
        <v>0.76923076923094413</v>
      </c>
    </row>
    <row r="1776" spans="3:38" x14ac:dyDescent="0.15">
      <c r="C1776" t="str">
        <v>U1588C-21-CC</v>
      </c>
      <c r="D1776" s="31">
        <v>191.35</v>
      </c>
      <c r="E1776" s="29">
        <v>12</v>
      </c>
      <c r="F1776" s="29">
        <v>18</v>
      </c>
      <c r="G1776" s="24">
        <v>191.47</v>
      </c>
      <c r="H1776" s="24">
        <v>191.53</v>
      </c>
      <c r="I1776" s="24">
        <v>191.47</v>
      </c>
      <c r="J1776" s="24">
        <v>191.53</v>
      </c>
      <c r="K1776" s="18">
        <v>0</v>
      </c>
      <c r="L1776" s="18">
        <v>0</v>
      </c>
      <c r="T1776" t="str">
        <v>U1588C-21</v>
      </c>
      <c r="U1776" s="24">
        <v>0.77046548956661309</v>
      </c>
      <c r="V1776" s="24">
        <v>0.76923076923076927</v>
      </c>
      <c r="W1776" s="29">
        <v>185.3</v>
      </c>
      <c r="X1776" s="24">
        <v>6.1699999999999875</v>
      </c>
      <c r="Y1776" s="24">
        <v>6.2299999999999898</v>
      </c>
      <c r="Z1776" s="24">
        <v>190.053772070626</v>
      </c>
      <c r="AA1776" s="24">
        <v>190.1</v>
      </c>
      <c r="AB1776" s="24">
        <v>190.04615384615386</v>
      </c>
      <c r="AC1776" s="24">
        <v>190.09230769230768</v>
      </c>
      <c r="AF1776" s="24">
        <v>8.8170000000000002</v>
      </c>
      <c r="AG1776" s="24">
        <v>198.870772070626</v>
      </c>
      <c r="AH1776" s="24">
        <v>198.917</v>
      </c>
      <c r="AI1776" s="24">
        <v>198.86315384615386</v>
      </c>
      <c r="AJ1776" s="24">
        <v>198.90930769230769</v>
      </c>
      <c r="AK1776" s="38">
        <v>0.76182244721394454</v>
      </c>
      <c r="AL1776" s="38">
        <v>0.76923076923094413</v>
      </c>
    </row>
    <row r="1777" spans="3:38" x14ac:dyDescent="0.15">
      <c r="C1777" t="str">
        <v>U1588C-21-CC</v>
      </c>
      <c r="D1777" s="31">
        <v>191.35</v>
      </c>
      <c r="E1777" s="29">
        <v>12</v>
      </c>
      <c r="F1777" s="29">
        <v>18</v>
      </c>
      <c r="G1777" s="24">
        <v>191.47</v>
      </c>
      <c r="H1777" s="24">
        <v>191.53</v>
      </c>
      <c r="I1777" s="24">
        <v>191.47</v>
      </c>
      <c r="J1777" s="24">
        <v>191.53</v>
      </c>
      <c r="K1777" s="18">
        <v>0</v>
      </c>
      <c r="L1777" s="18">
        <v>0</v>
      </c>
      <c r="T1777" t="str">
        <v>U1588C-21</v>
      </c>
      <c r="U1777" s="24">
        <v>0.77046548956661309</v>
      </c>
      <c r="V1777" s="24">
        <v>0.76923076923076927</v>
      </c>
      <c r="W1777" s="29">
        <v>185.3</v>
      </c>
      <c r="X1777" s="24">
        <v>6.1699999999999875</v>
      </c>
      <c r="Y1777" s="24">
        <v>6.2299999999999898</v>
      </c>
      <c r="Z1777" s="24">
        <v>190.053772070626</v>
      </c>
      <c r="AA1777" s="24">
        <v>190.1</v>
      </c>
      <c r="AB1777" s="24">
        <v>190.04615384615386</v>
      </c>
      <c r="AC1777" s="24">
        <v>190.09230769230768</v>
      </c>
      <c r="AF1777" s="24">
        <v>8.8170000000000002</v>
      </c>
      <c r="AG1777" s="24">
        <v>198.870772070626</v>
      </c>
      <c r="AH1777" s="24">
        <v>198.917</v>
      </c>
      <c r="AI1777" s="24">
        <v>198.86315384615386</v>
      </c>
      <c r="AJ1777" s="24">
        <v>198.90930769230769</v>
      </c>
      <c r="AK1777" s="38">
        <v>0.76182244721394454</v>
      </c>
      <c r="AL1777" s="38">
        <v>0.76923076923094413</v>
      </c>
    </row>
    <row r="1778" spans="3:38" x14ac:dyDescent="0.15">
      <c r="C1778" t="str">
        <v>U1588C-21-CC</v>
      </c>
      <c r="D1778" s="31">
        <v>191.35</v>
      </c>
      <c r="E1778" s="29">
        <v>12</v>
      </c>
      <c r="F1778" s="29">
        <v>18</v>
      </c>
      <c r="G1778" s="24">
        <v>191.47</v>
      </c>
      <c r="H1778" s="24">
        <v>191.53</v>
      </c>
      <c r="I1778" s="24">
        <v>191.47</v>
      </c>
      <c r="J1778" s="24">
        <v>191.53</v>
      </c>
      <c r="K1778" s="18">
        <v>0</v>
      </c>
      <c r="L1778" s="18">
        <v>0</v>
      </c>
      <c r="T1778" t="str">
        <v>U1588C-21</v>
      </c>
      <c r="U1778" s="24">
        <v>0.77046548956661309</v>
      </c>
      <c r="V1778" s="24">
        <v>0.76923076923076927</v>
      </c>
      <c r="W1778" s="29">
        <v>185.3</v>
      </c>
      <c r="X1778" s="24">
        <v>6.1699999999999875</v>
      </c>
      <c r="Y1778" s="24">
        <v>6.2299999999999898</v>
      </c>
      <c r="Z1778" s="24">
        <v>190.053772070626</v>
      </c>
      <c r="AA1778" s="24">
        <v>190.1</v>
      </c>
      <c r="AB1778" s="24">
        <v>190.04615384615386</v>
      </c>
      <c r="AC1778" s="24">
        <v>190.09230769230768</v>
      </c>
      <c r="AF1778" s="24">
        <v>8.8170000000000002</v>
      </c>
      <c r="AG1778" s="24">
        <v>198.870772070626</v>
      </c>
      <c r="AH1778" s="24">
        <v>198.917</v>
      </c>
      <c r="AI1778" s="24">
        <v>198.86315384615386</v>
      </c>
      <c r="AJ1778" s="24">
        <v>198.90930769230769</v>
      </c>
      <c r="AK1778" s="38">
        <v>0.76182244721394454</v>
      </c>
      <c r="AL1778" s="38">
        <v>0.76923076923094413</v>
      </c>
    </row>
    <row r="1779" spans="3:38" x14ac:dyDescent="0.15">
      <c r="C1779" t="str">
        <v>U1588C-21-CC</v>
      </c>
      <c r="D1779" s="31">
        <v>191.35</v>
      </c>
      <c r="E1779" s="29">
        <v>12</v>
      </c>
      <c r="F1779" s="29">
        <v>18</v>
      </c>
      <c r="G1779" s="24">
        <v>191.47</v>
      </c>
      <c r="H1779" s="24">
        <v>191.53</v>
      </c>
      <c r="I1779" s="24">
        <v>191.47</v>
      </c>
      <c r="J1779" s="24">
        <v>191.53</v>
      </c>
      <c r="K1779" s="18">
        <v>0</v>
      </c>
      <c r="L1779" s="18">
        <v>0</v>
      </c>
      <c r="T1779" t="str">
        <v>U1588C-21</v>
      </c>
      <c r="U1779" s="24">
        <v>0.77046548956661309</v>
      </c>
      <c r="V1779" s="24">
        <v>0.76923076923076927</v>
      </c>
      <c r="W1779" s="29">
        <v>185.3</v>
      </c>
      <c r="X1779" s="24">
        <v>6.1699999999999875</v>
      </c>
      <c r="Y1779" s="24">
        <v>6.2299999999999898</v>
      </c>
      <c r="Z1779" s="24">
        <v>190.053772070626</v>
      </c>
      <c r="AA1779" s="24">
        <v>190.1</v>
      </c>
      <c r="AB1779" s="24">
        <v>190.04615384615386</v>
      </c>
      <c r="AC1779" s="24">
        <v>190.09230769230768</v>
      </c>
      <c r="AF1779" s="24">
        <v>8.8170000000000002</v>
      </c>
      <c r="AG1779" s="24">
        <v>198.870772070626</v>
      </c>
      <c r="AH1779" s="24">
        <v>198.917</v>
      </c>
      <c r="AI1779" s="24">
        <v>198.86315384615386</v>
      </c>
      <c r="AJ1779" s="24">
        <v>198.90930769230769</v>
      </c>
      <c r="AK1779" s="38">
        <v>0.76182244721394454</v>
      </c>
      <c r="AL1779" s="38">
        <v>0.76923076923094413</v>
      </c>
    </row>
    <row r="1780" spans="3:38" x14ac:dyDescent="0.15">
      <c r="C1780" t="str">
        <v>U1588C-21-CC</v>
      </c>
      <c r="D1780" s="31">
        <v>191.35</v>
      </c>
      <c r="E1780" s="29">
        <v>12</v>
      </c>
      <c r="F1780" s="29">
        <v>18</v>
      </c>
      <c r="G1780" s="24">
        <v>191.47</v>
      </c>
      <c r="H1780" s="24">
        <v>191.53</v>
      </c>
      <c r="I1780" s="24">
        <v>191.47</v>
      </c>
      <c r="J1780" s="24">
        <v>191.53</v>
      </c>
      <c r="K1780" s="18">
        <v>0</v>
      </c>
      <c r="L1780" s="18">
        <v>0</v>
      </c>
      <c r="T1780" t="str">
        <v>U1588C-21</v>
      </c>
      <c r="U1780" s="24">
        <v>0.77046548956661309</v>
      </c>
      <c r="V1780" s="24">
        <v>0.76923076923076927</v>
      </c>
      <c r="W1780" s="29">
        <v>185.3</v>
      </c>
      <c r="X1780" s="24">
        <v>6.1699999999999875</v>
      </c>
      <c r="Y1780" s="24">
        <v>6.2299999999999898</v>
      </c>
      <c r="Z1780" s="24">
        <v>190.053772070626</v>
      </c>
      <c r="AA1780" s="24">
        <v>190.1</v>
      </c>
      <c r="AB1780" s="24">
        <v>190.04615384615386</v>
      </c>
      <c r="AC1780" s="24">
        <v>190.09230769230768</v>
      </c>
      <c r="AF1780" s="24">
        <v>8.8170000000000002</v>
      </c>
      <c r="AG1780" s="24">
        <v>198.870772070626</v>
      </c>
      <c r="AH1780" s="24">
        <v>198.917</v>
      </c>
      <c r="AI1780" s="24">
        <v>198.86315384615386</v>
      </c>
      <c r="AJ1780" s="24">
        <v>198.90930769230769</v>
      </c>
      <c r="AK1780" s="38">
        <v>0.76182244721394454</v>
      </c>
      <c r="AL1780" s="38">
        <v>0.76923076923094413</v>
      </c>
    </row>
    <row r="1781" spans="3:38" x14ac:dyDescent="0.15">
      <c r="C1781" t="str">
        <v>U1588C-21-CC</v>
      </c>
      <c r="D1781" s="31">
        <v>191.35</v>
      </c>
      <c r="E1781" s="29">
        <v>12</v>
      </c>
      <c r="F1781" s="29">
        <v>18</v>
      </c>
      <c r="G1781" s="24">
        <v>191.47</v>
      </c>
      <c r="H1781" s="24">
        <v>191.53</v>
      </c>
      <c r="I1781" s="24">
        <v>191.47</v>
      </c>
      <c r="J1781" s="24">
        <v>191.53</v>
      </c>
      <c r="K1781" s="18">
        <v>0</v>
      </c>
      <c r="L1781" s="18">
        <v>0</v>
      </c>
      <c r="T1781" t="str">
        <v>U1588C-21</v>
      </c>
      <c r="U1781" s="24">
        <v>0.77046548956661309</v>
      </c>
      <c r="V1781" s="24">
        <v>0.76923076923076927</v>
      </c>
      <c r="W1781" s="29">
        <v>185.3</v>
      </c>
      <c r="X1781" s="24">
        <v>6.1699999999999875</v>
      </c>
      <c r="Y1781" s="24">
        <v>6.2299999999999898</v>
      </c>
      <c r="Z1781" s="24">
        <v>190.053772070626</v>
      </c>
      <c r="AA1781" s="24">
        <v>190.1</v>
      </c>
      <c r="AB1781" s="24">
        <v>190.04615384615386</v>
      </c>
      <c r="AC1781" s="24">
        <v>190.09230769230768</v>
      </c>
      <c r="AF1781" s="24">
        <v>8.8170000000000002</v>
      </c>
      <c r="AG1781" s="24">
        <v>198.870772070626</v>
      </c>
      <c r="AH1781" s="24">
        <v>198.917</v>
      </c>
      <c r="AI1781" s="24">
        <v>198.86315384615386</v>
      </c>
      <c r="AJ1781" s="24">
        <v>198.90930769230769</v>
      </c>
      <c r="AK1781" s="38">
        <v>0.76182244721394454</v>
      </c>
      <c r="AL1781" s="38">
        <v>0.76923076923094413</v>
      </c>
    </row>
    <row r="1782" spans="3:38" x14ac:dyDescent="0.15">
      <c r="C1782" t="str">
        <v>U1588C-22-CC</v>
      </c>
      <c r="D1782" s="31">
        <v>196.92</v>
      </c>
      <c r="E1782" s="29">
        <v>11</v>
      </c>
      <c r="F1782" s="29">
        <v>17</v>
      </c>
      <c r="G1782" s="24">
        <v>197.03</v>
      </c>
      <c r="H1782" s="24">
        <v>197.08999999999997</v>
      </c>
      <c r="I1782" s="24">
        <v>197.03</v>
      </c>
      <c r="J1782" s="24">
        <v>197.09</v>
      </c>
      <c r="K1782" s="18">
        <v>0</v>
      </c>
      <c r="L1782" s="18">
        <v>2.8421709430404007E-14</v>
      </c>
      <c r="T1782" t="str">
        <v>U1588C-22</v>
      </c>
      <c r="U1782" s="24">
        <v>0.70100143061516451</v>
      </c>
      <c r="V1782" s="24">
        <v>0.69930069930069927</v>
      </c>
      <c r="W1782" s="29">
        <v>190.1</v>
      </c>
      <c r="X1782" s="24">
        <v>6.9300000000000068</v>
      </c>
      <c r="Y1782" s="24">
        <v>6.9900000000000091</v>
      </c>
      <c r="Z1782" s="24">
        <v>194.95793991416309</v>
      </c>
      <c r="AA1782" s="24">
        <v>195</v>
      </c>
      <c r="AB1782" s="24">
        <v>194.94615384615383</v>
      </c>
      <c r="AC1782" s="24">
        <v>194.98811188811189</v>
      </c>
      <c r="AF1782" s="24">
        <v>8.3140000000000001</v>
      </c>
      <c r="AG1782" s="24">
        <v>203.27193991416308</v>
      </c>
      <c r="AH1782" s="24">
        <v>203.31399999999999</v>
      </c>
      <c r="AI1782" s="24">
        <v>203.26015384615383</v>
      </c>
      <c r="AJ1782" s="24">
        <v>203.30211188811188</v>
      </c>
      <c r="AK1782" s="38">
        <v>1.1786068009257633</v>
      </c>
      <c r="AL1782" s="38">
        <v>1.1888111888112007</v>
      </c>
    </row>
    <row r="1783" spans="3:38" x14ac:dyDescent="0.15">
      <c r="C1783" t="str">
        <v>U1588C-22-CC</v>
      </c>
      <c r="D1783" s="31">
        <v>196.92</v>
      </c>
      <c r="E1783" s="29">
        <v>11</v>
      </c>
      <c r="F1783" s="29">
        <v>17</v>
      </c>
      <c r="G1783" s="24">
        <v>197.03</v>
      </c>
      <c r="H1783" s="24">
        <v>197.08999999999997</v>
      </c>
      <c r="I1783" s="24">
        <v>197.03</v>
      </c>
      <c r="J1783" s="24">
        <v>197.09</v>
      </c>
      <c r="K1783" s="18">
        <v>0</v>
      </c>
      <c r="L1783" s="18">
        <v>2.8421709430404007E-14</v>
      </c>
      <c r="T1783" t="str">
        <v>U1588C-22</v>
      </c>
      <c r="U1783" s="24">
        <v>0.70100143061516451</v>
      </c>
      <c r="V1783" s="24">
        <v>0.69930069930069927</v>
      </c>
      <c r="W1783" s="29">
        <v>190.1</v>
      </c>
      <c r="X1783" s="24">
        <v>6.9300000000000068</v>
      </c>
      <c r="Y1783" s="24">
        <v>6.9900000000000091</v>
      </c>
      <c r="Z1783" s="24">
        <v>194.95793991416309</v>
      </c>
      <c r="AA1783" s="24">
        <v>195</v>
      </c>
      <c r="AB1783" s="24">
        <v>194.94615384615383</v>
      </c>
      <c r="AC1783" s="24">
        <v>194.98811188811189</v>
      </c>
      <c r="AF1783" s="24">
        <v>8.3140000000000001</v>
      </c>
      <c r="AG1783" s="24">
        <v>203.27193991416308</v>
      </c>
      <c r="AH1783" s="24">
        <v>203.31399999999999</v>
      </c>
      <c r="AI1783" s="24">
        <v>203.26015384615383</v>
      </c>
      <c r="AJ1783" s="24">
        <v>203.30211188811188</v>
      </c>
      <c r="AK1783" s="38">
        <v>1.1786068009257633</v>
      </c>
      <c r="AL1783" s="38">
        <v>1.1888111888112007</v>
      </c>
    </row>
    <row r="1784" spans="3:38" x14ac:dyDescent="0.15">
      <c r="C1784" t="str">
        <v>U1588C-22-CC</v>
      </c>
      <c r="D1784" s="31">
        <v>196.92</v>
      </c>
      <c r="E1784" s="29">
        <v>11</v>
      </c>
      <c r="F1784" s="29">
        <v>17</v>
      </c>
      <c r="G1784" s="24">
        <v>197.03</v>
      </c>
      <c r="H1784" s="24">
        <v>197.08999999999997</v>
      </c>
      <c r="I1784" s="24">
        <v>197.03</v>
      </c>
      <c r="J1784" s="24">
        <v>197.09</v>
      </c>
      <c r="K1784" s="18">
        <v>0</v>
      </c>
      <c r="L1784" s="18">
        <v>2.8421709430404007E-14</v>
      </c>
      <c r="T1784" t="str">
        <v>U1588C-22</v>
      </c>
      <c r="U1784" s="24">
        <v>0.70100143061516451</v>
      </c>
      <c r="V1784" s="24">
        <v>0.69930069930069927</v>
      </c>
      <c r="W1784" s="29">
        <v>190.1</v>
      </c>
      <c r="X1784" s="24">
        <v>6.9300000000000068</v>
      </c>
      <c r="Y1784" s="24">
        <v>6.9900000000000091</v>
      </c>
      <c r="Z1784" s="24">
        <v>194.95793991416309</v>
      </c>
      <c r="AA1784" s="24">
        <v>195</v>
      </c>
      <c r="AB1784" s="24">
        <v>194.94615384615383</v>
      </c>
      <c r="AC1784" s="24">
        <v>194.98811188811189</v>
      </c>
      <c r="AF1784" s="24">
        <v>8.3140000000000001</v>
      </c>
      <c r="AG1784" s="24">
        <v>203.27193991416308</v>
      </c>
      <c r="AH1784" s="24">
        <v>203.31399999999999</v>
      </c>
      <c r="AI1784" s="24">
        <v>203.26015384615383</v>
      </c>
      <c r="AJ1784" s="24">
        <v>203.30211188811188</v>
      </c>
      <c r="AK1784" s="38">
        <v>1.1786068009257633</v>
      </c>
      <c r="AL1784" s="38">
        <v>1.1888111888112007</v>
      </c>
    </row>
    <row r="1785" spans="3:38" x14ac:dyDescent="0.15">
      <c r="C1785" t="str">
        <v>U1588C-22-CC</v>
      </c>
      <c r="D1785" s="31">
        <v>196.92</v>
      </c>
      <c r="E1785" s="29">
        <v>11</v>
      </c>
      <c r="F1785" s="29">
        <v>17</v>
      </c>
      <c r="G1785" s="24">
        <v>197.03</v>
      </c>
      <c r="H1785" s="24">
        <v>197.08999999999997</v>
      </c>
      <c r="I1785" s="24">
        <v>197.03</v>
      </c>
      <c r="J1785" s="24">
        <v>197.09</v>
      </c>
      <c r="K1785" s="18">
        <v>0</v>
      </c>
      <c r="L1785" s="18">
        <v>2.8421709430404007E-14</v>
      </c>
      <c r="T1785" t="str">
        <v>U1588C-22</v>
      </c>
      <c r="U1785" s="24">
        <v>0.70100143061516451</v>
      </c>
      <c r="V1785" s="24">
        <v>0.69930069930069927</v>
      </c>
      <c r="W1785" s="29">
        <v>190.1</v>
      </c>
      <c r="X1785" s="24">
        <v>6.9300000000000068</v>
      </c>
      <c r="Y1785" s="24">
        <v>6.9900000000000091</v>
      </c>
      <c r="Z1785" s="24">
        <v>194.95793991416309</v>
      </c>
      <c r="AA1785" s="24">
        <v>195</v>
      </c>
      <c r="AB1785" s="24">
        <v>194.94615384615383</v>
      </c>
      <c r="AC1785" s="24">
        <v>194.98811188811189</v>
      </c>
      <c r="AF1785" s="24">
        <v>8.3140000000000001</v>
      </c>
      <c r="AG1785" s="24">
        <v>203.27193991416308</v>
      </c>
      <c r="AH1785" s="24">
        <v>203.31399999999999</v>
      </c>
      <c r="AI1785" s="24">
        <v>203.26015384615383</v>
      </c>
      <c r="AJ1785" s="24">
        <v>203.30211188811188</v>
      </c>
      <c r="AK1785" s="38">
        <v>1.1786068009257633</v>
      </c>
      <c r="AL1785" s="38">
        <v>1.1888111888112007</v>
      </c>
    </row>
    <row r="1786" spans="3:38" x14ac:dyDescent="0.15">
      <c r="C1786" t="str">
        <v>U1588C-22-CC</v>
      </c>
      <c r="D1786" s="31">
        <v>196.92</v>
      </c>
      <c r="E1786" s="29">
        <v>11</v>
      </c>
      <c r="F1786" s="29">
        <v>17</v>
      </c>
      <c r="G1786" s="24">
        <v>197.03</v>
      </c>
      <c r="H1786" s="24">
        <v>197.08999999999997</v>
      </c>
      <c r="I1786" s="24">
        <v>197.03</v>
      </c>
      <c r="J1786" s="24">
        <v>197.09</v>
      </c>
      <c r="K1786" s="18">
        <v>0</v>
      </c>
      <c r="L1786" s="18">
        <v>2.8421709430404007E-14</v>
      </c>
      <c r="T1786" t="str">
        <v>U1588C-22</v>
      </c>
      <c r="U1786" s="24">
        <v>0.70100143061516451</v>
      </c>
      <c r="V1786" s="24">
        <v>0.69930069930069927</v>
      </c>
      <c r="W1786" s="29">
        <v>190.1</v>
      </c>
      <c r="X1786" s="24">
        <v>6.9300000000000068</v>
      </c>
      <c r="Y1786" s="24">
        <v>6.9900000000000091</v>
      </c>
      <c r="Z1786" s="24">
        <v>194.95793991416309</v>
      </c>
      <c r="AA1786" s="24">
        <v>195</v>
      </c>
      <c r="AB1786" s="24">
        <v>194.94615384615383</v>
      </c>
      <c r="AC1786" s="24">
        <v>194.98811188811189</v>
      </c>
      <c r="AF1786" s="24">
        <v>8.3140000000000001</v>
      </c>
      <c r="AG1786" s="24">
        <v>203.27193991416308</v>
      </c>
      <c r="AH1786" s="24">
        <v>203.31399999999999</v>
      </c>
      <c r="AI1786" s="24">
        <v>203.26015384615383</v>
      </c>
      <c r="AJ1786" s="24">
        <v>203.30211188811188</v>
      </c>
      <c r="AK1786" s="38">
        <v>1.1786068009257633</v>
      </c>
      <c r="AL1786" s="38">
        <v>1.1888111888112007</v>
      </c>
    </row>
    <row r="1787" spans="3:38" x14ac:dyDescent="0.15">
      <c r="C1787" t="str">
        <v>U1588C-22-CC</v>
      </c>
      <c r="D1787" s="31">
        <v>196.92</v>
      </c>
      <c r="E1787" s="29">
        <v>11</v>
      </c>
      <c r="F1787" s="29">
        <v>17</v>
      </c>
      <c r="G1787" s="24">
        <v>197.03</v>
      </c>
      <c r="H1787" s="24">
        <v>197.08999999999997</v>
      </c>
      <c r="I1787" s="24">
        <v>197.03</v>
      </c>
      <c r="J1787" s="24">
        <v>197.09</v>
      </c>
      <c r="K1787" s="18">
        <v>0</v>
      </c>
      <c r="L1787" s="18">
        <v>2.8421709430404007E-14</v>
      </c>
      <c r="T1787" t="str">
        <v>U1588C-22</v>
      </c>
      <c r="U1787" s="24">
        <v>0.70100143061516451</v>
      </c>
      <c r="V1787" s="24">
        <v>0.69930069930069927</v>
      </c>
      <c r="W1787" s="29">
        <v>190.1</v>
      </c>
      <c r="X1787" s="24">
        <v>6.9300000000000068</v>
      </c>
      <c r="Y1787" s="24">
        <v>6.9900000000000091</v>
      </c>
      <c r="Z1787" s="24">
        <v>194.95793991416309</v>
      </c>
      <c r="AA1787" s="24">
        <v>195</v>
      </c>
      <c r="AB1787" s="24">
        <v>194.94615384615383</v>
      </c>
      <c r="AC1787" s="24">
        <v>194.98811188811189</v>
      </c>
      <c r="AF1787" s="24">
        <v>8.3140000000000001</v>
      </c>
      <c r="AG1787" s="24">
        <v>203.27193991416308</v>
      </c>
      <c r="AH1787" s="24">
        <v>203.31399999999999</v>
      </c>
      <c r="AI1787" s="24">
        <v>203.26015384615383</v>
      </c>
      <c r="AJ1787" s="24">
        <v>203.30211188811188</v>
      </c>
      <c r="AK1787" s="38">
        <v>1.1786068009257633</v>
      </c>
      <c r="AL1787" s="38">
        <v>1.1888111888112007</v>
      </c>
    </row>
    <row r="1788" spans="3:38" x14ac:dyDescent="0.15">
      <c r="C1788" t="str">
        <v>U1588C-22-CC</v>
      </c>
      <c r="D1788" s="31">
        <v>196.92</v>
      </c>
      <c r="E1788" s="29">
        <v>11</v>
      </c>
      <c r="F1788" s="29">
        <v>17</v>
      </c>
      <c r="G1788" s="24">
        <v>197.03</v>
      </c>
      <c r="H1788" s="24">
        <v>197.08999999999997</v>
      </c>
      <c r="I1788" s="24">
        <v>197.03</v>
      </c>
      <c r="J1788" s="24">
        <v>197.09</v>
      </c>
      <c r="K1788" s="18">
        <v>0</v>
      </c>
      <c r="L1788" s="18">
        <v>2.8421709430404007E-14</v>
      </c>
      <c r="T1788" t="str">
        <v>U1588C-22</v>
      </c>
      <c r="U1788" s="24">
        <v>0.70100143061516451</v>
      </c>
      <c r="V1788" s="24">
        <v>0.69930069930069927</v>
      </c>
      <c r="W1788" s="29">
        <v>190.1</v>
      </c>
      <c r="X1788" s="24">
        <v>6.9300000000000068</v>
      </c>
      <c r="Y1788" s="24">
        <v>6.9900000000000091</v>
      </c>
      <c r="Z1788" s="24">
        <v>194.95793991416309</v>
      </c>
      <c r="AA1788" s="24">
        <v>195</v>
      </c>
      <c r="AB1788" s="24">
        <v>194.94615384615383</v>
      </c>
      <c r="AC1788" s="24">
        <v>194.98811188811189</v>
      </c>
      <c r="AF1788" s="24">
        <v>8.3140000000000001</v>
      </c>
      <c r="AG1788" s="24">
        <v>203.27193991416308</v>
      </c>
      <c r="AH1788" s="24">
        <v>203.31399999999999</v>
      </c>
      <c r="AI1788" s="24">
        <v>203.26015384615383</v>
      </c>
      <c r="AJ1788" s="24">
        <v>203.30211188811188</v>
      </c>
      <c r="AK1788" s="38">
        <v>1.1786068009257633</v>
      </c>
      <c r="AL1788" s="38">
        <v>1.1888111888112007</v>
      </c>
    </row>
    <row r="1789" spans="3:38" x14ac:dyDescent="0.15">
      <c r="C1789" t="str">
        <v>U1588C-22-CC</v>
      </c>
      <c r="D1789" s="31">
        <v>196.92</v>
      </c>
      <c r="E1789" s="29">
        <v>11</v>
      </c>
      <c r="F1789" s="29">
        <v>17</v>
      </c>
      <c r="G1789" s="24">
        <v>197.03</v>
      </c>
      <c r="H1789" s="24">
        <v>197.08999999999997</v>
      </c>
      <c r="I1789" s="24">
        <v>197.03</v>
      </c>
      <c r="J1789" s="24">
        <v>197.09</v>
      </c>
      <c r="K1789" s="18">
        <v>0</v>
      </c>
      <c r="L1789" s="18">
        <v>2.8421709430404007E-14</v>
      </c>
      <c r="T1789" t="str">
        <v>U1588C-22</v>
      </c>
      <c r="U1789" s="24">
        <v>0.70100143061516451</v>
      </c>
      <c r="V1789" s="24">
        <v>0.69930069930069927</v>
      </c>
      <c r="W1789" s="29">
        <v>190.1</v>
      </c>
      <c r="X1789" s="24">
        <v>6.9300000000000068</v>
      </c>
      <c r="Y1789" s="24">
        <v>6.9900000000000091</v>
      </c>
      <c r="Z1789" s="24">
        <v>194.95793991416309</v>
      </c>
      <c r="AA1789" s="24">
        <v>195</v>
      </c>
      <c r="AB1789" s="24">
        <v>194.94615384615383</v>
      </c>
      <c r="AC1789" s="24">
        <v>194.98811188811189</v>
      </c>
      <c r="AF1789" s="24">
        <v>8.3140000000000001</v>
      </c>
      <c r="AG1789" s="24">
        <v>203.27193991416308</v>
      </c>
      <c r="AH1789" s="24">
        <v>203.31399999999999</v>
      </c>
      <c r="AI1789" s="24">
        <v>203.26015384615383</v>
      </c>
      <c r="AJ1789" s="24">
        <v>203.30211188811188</v>
      </c>
      <c r="AK1789" s="38">
        <v>1.1786068009257633</v>
      </c>
      <c r="AL1789" s="38">
        <v>1.1888111888112007</v>
      </c>
    </row>
    <row r="1790" spans="3:38" x14ac:dyDescent="0.15">
      <c r="C1790" t="str">
        <v>U1588C-23-CC</v>
      </c>
      <c r="D1790" s="31">
        <v>201.42</v>
      </c>
      <c r="E1790" s="29">
        <v>12</v>
      </c>
      <c r="F1790" s="29">
        <v>18</v>
      </c>
      <c r="G1790" s="24">
        <v>201.54</v>
      </c>
      <c r="H1790" s="24">
        <v>201.6</v>
      </c>
      <c r="I1790" s="24">
        <v>201.54</v>
      </c>
      <c r="J1790" s="24">
        <v>201.6</v>
      </c>
      <c r="K1790" s="18">
        <v>0</v>
      </c>
      <c r="L1790" s="18">
        <v>0</v>
      </c>
      <c r="T1790" t="str">
        <v>U1588C-23</v>
      </c>
      <c r="U1790" s="24">
        <v>0.72727272727272729</v>
      </c>
      <c r="V1790" s="24">
        <v>0.72463768115942029</v>
      </c>
      <c r="W1790" s="29">
        <v>195</v>
      </c>
      <c r="X1790" s="24">
        <v>6.539999999999992</v>
      </c>
      <c r="Y1790" s="24">
        <v>6.5999999999999943</v>
      </c>
      <c r="Z1790" s="24">
        <v>199.75636363636363</v>
      </c>
      <c r="AA1790" s="24">
        <v>199.79999999999998</v>
      </c>
      <c r="AB1790" s="24">
        <v>199.7391304347826</v>
      </c>
      <c r="AC1790" s="24">
        <v>199.78260869565216</v>
      </c>
      <c r="AF1790" s="24">
        <v>8.5909999999999993</v>
      </c>
      <c r="AG1790" s="24">
        <v>208.34736363636364</v>
      </c>
      <c r="AH1790" s="24">
        <v>208.39099999999999</v>
      </c>
      <c r="AI1790" s="24">
        <v>208.3301304347826</v>
      </c>
      <c r="AJ1790" s="24">
        <v>208.37360869565217</v>
      </c>
      <c r="AK1790" s="38">
        <v>1.7233201581035473</v>
      </c>
      <c r="AL1790" s="38">
        <v>1.7391304347825098</v>
      </c>
    </row>
    <row r="1791" spans="3:38" x14ac:dyDescent="0.15">
      <c r="C1791" t="str">
        <v>U1588C-23-CC</v>
      </c>
      <c r="D1791" s="31">
        <v>201.42</v>
      </c>
      <c r="E1791" s="29">
        <v>12</v>
      </c>
      <c r="F1791" s="29">
        <v>18</v>
      </c>
      <c r="G1791" s="24">
        <v>201.54</v>
      </c>
      <c r="H1791" s="24">
        <v>201.6</v>
      </c>
      <c r="I1791" s="24">
        <v>201.54</v>
      </c>
      <c r="J1791" s="24">
        <v>201.6</v>
      </c>
      <c r="K1791" s="18">
        <v>0</v>
      </c>
      <c r="L1791" s="18">
        <v>0</v>
      </c>
      <c r="T1791" t="str">
        <v>U1588C-23</v>
      </c>
      <c r="U1791" s="24">
        <v>0.72727272727272729</v>
      </c>
      <c r="V1791" s="24">
        <v>0.72463768115942029</v>
      </c>
      <c r="W1791" s="29">
        <v>195</v>
      </c>
      <c r="X1791" s="24">
        <v>6.539999999999992</v>
      </c>
      <c r="Y1791" s="24">
        <v>6.5999999999999943</v>
      </c>
      <c r="Z1791" s="24">
        <v>199.75636363636363</v>
      </c>
      <c r="AA1791" s="24">
        <v>199.79999999999998</v>
      </c>
      <c r="AB1791" s="24">
        <v>199.7391304347826</v>
      </c>
      <c r="AC1791" s="24">
        <v>199.78260869565216</v>
      </c>
      <c r="AF1791" s="24">
        <v>8.5909999999999993</v>
      </c>
      <c r="AG1791" s="24">
        <v>208.34736363636364</v>
      </c>
      <c r="AH1791" s="24">
        <v>208.39099999999999</v>
      </c>
      <c r="AI1791" s="24">
        <v>208.3301304347826</v>
      </c>
      <c r="AJ1791" s="24">
        <v>208.37360869565217</v>
      </c>
      <c r="AK1791" s="38">
        <v>1.7233201581035473</v>
      </c>
      <c r="AL1791" s="38">
        <v>1.7391304347825098</v>
      </c>
    </row>
    <row r="1792" spans="3:38" x14ac:dyDescent="0.15">
      <c r="C1792" t="str">
        <v>U1588C-23-CC</v>
      </c>
      <c r="D1792" s="31">
        <v>201.42</v>
      </c>
      <c r="E1792" s="29">
        <v>12</v>
      </c>
      <c r="F1792" s="29">
        <v>18</v>
      </c>
      <c r="G1792" s="24">
        <v>201.54</v>
      </c>
      <c r="H1792" s="24">
        <v>201.6</v>
      </c>
      <c r="I1792" s="24">
        <v>201.54</v>
      </c>
      <c r="J1792" s="24">
        <v>201.6</v>
      </c>
      <c r="K1792" s="18">
        <v>0</v>
      </c>
      <c r="L1792" s="18">
        <v>0</v>
      </c>
      <c r="T1792" t="str">
        <v>U1588C-23</v>
      </c>
      <c r="U1792" s="24">
        <v>0.72727272727272729</v>
      </c>
      <c r="V1792" s="24">
        <v>0.72463768115942029</v>
      </c>
      <c r="W1792" s="29">
        <v>195</v>
      </c>
      <c r="X1792" s="24">
        <v>6.539999999999992</v>
      </c>
      <c r="Y1792" s="24">
        <v>6.5999999999999943</v>
      </c>
      <c r="Z1792" s="24">
        <v>199.75636363636363</v>
      </c>
      <c r="AA1792" s="24">
        <v>199.79999999999998</v>
      </c>
      <c r="AB1792" s="24">
        <v>199.7391304347826</v>
      </c>
      <c r="AC1792" s="24">
        <v>199.78260869565216</v>
      </c>
      <c r="AF1792" s="24">
        <v>8.5909999999999993</v>
      </c>
      <c r="AG1792" s="24">
        <v>208.34736363636364</v>
      </c>
      <c r="AH1792" s="24">
        <v>208.39099999999999</v>
      </c>
      <c r="AI1792" s="24">
        <v>208.3301304347826</v>
      </c>
      <c r="AJ1792" s="24">
        <v>208.37360869565217</v>
      </c>
      <c r="AK1792" s="38">
        <v>1.7233201581035473</v>
      </c>
      <c r="AL1792" s="38">
        <v>1.7391304347825098</v>
      </c>
    </row>
    <row r="1793" spans="3:38" x14ac:dyDescent="0.15">
      <c r="C1793" t="str">
        <v>U1588C-23-CC</v>
      </c>
      <c r="D1793" s="31">
        <v>201.42</v>
      </c>
      <c r="E1793" s="29">
        <v>12</v>
      </c>
      <c r="F1793" s="29">
        <v>18</v>
      </c>
      <c r="G1793" s="24">
        <v>201.54</v>
      </c>
      <c r="H1793" s="24">
        <v>201.6</v>
      </c>
      <c r="I1793" s="24">
        <v>201.54</v>
      </c>
      <c r="J1793" s="24">
        <v>201.6</v>
      </c>
      <c r="K1793" s="18">
        <v>0</v>
      </c>
      <c r="L1793" s="18">
        <v>0</v>
      </c>
      <c r="T1793" t="str">
        <v>U1588C-23</v>
      </c>
      <c r="U1793" s="24">
        <v>0.72727272727272729</v>
      </c>
      <c r="V1793" s="24">
        <v>0.72463768115942029</v>
      </c>
      <c r="W1793" s="29">
        <v>195</v>
      </c>
      <c r="X1793" s="24">
        <v>6.539999999999992</v>
      </c>
      <c r="Y1793" s="24">
        <v>6.5999999999999943</v>
      </c>
      <c r="Z1793" s="24">
        <v>199.75636363636363</v>
      </c>
      <c r="AA1793" s="24">
        <v>199.79999999999998</v>
      </c>
      <c r="AB1793" s="24">
        <v>199.7391304347826</v>
      </c>
      <c r="AC1793" s="24">
        <v>199.78260869565216</v>
      </c>
      <c r="AF1793" s="24">
        <v>8.5909999999999993</v>
      </c>
      <c r="AG1793" s="24">
        <v>208.34736363636364</v>
      </c>
      <c r="AH1793" s="24">
        <v>208.39099999999999</v>
      </c>
      <c r="AI1793" s="24">
        <v>208.3301304347826</v>
      </c>
      <c r="AJ1793" s="24">
        <v>208.37360869565217</v>
      </c>
      <c r="AK1793" s="38">
        <v>1.7233201581035473</v>
      </c>
      <c r="AL1793" s="38">
        <v>1.7391304347825098</v>
      </c>
    </row>
    <row r="1794" spans="3:38" x14ac:dyDescent="0.15">
      <c r="C1794" t="str">
        <v>U1588C-23-CC</v>
      </c>
      <c r="D1794" s="31">
        <v>201.42</v>
      </c>
      <c r="E1794" s="29">
        <v>12</v>
      </c>
      <c r="F1794" s="29">
        <v>18</v>
      </c>
      <c r="G1794" s="24">
        <v>201.54</v>
      </c>
      <c r="H1794" s="24">
        <v>201.6</v>
      </c>
      <c r="I1794" s="24">
        <v>201.54</v>
      </c>
      <c r="J1794" s="24">
        <v>201.6</v>
      </c>
      <c r="K1794" s="18">
        <v>0</v>
      </c>
      <c r="L1794" s="18">
        <v>0</v>
      </c>
      <c r="T1794" t="str">
        <v>U1588C-23</v>
      </c>
      <c r="U1794" s="24">
        <v>0.72727272727272729</v>
      </c>
      <c r="V1794" s="24">
        <v>0.72463768115942029</v>
      </c>
      <c r="W1794" s="29">
        <v>195</v>
      </c>
      <c r="X1794" s="24">
        <v>6.539999999999992</v>
      </c>
      <c r="Y1794" s="24">
        <v>6.5999999999999943</v>
      </c>
      <c r="Z1794" s="24">
        <v>199.75636363636363</v>
      </c>
      <c r="AA1794" s="24">
        <v>199.79999999999998</v>
      </c>
      <c r="AB1794" s="24">
        <v>199.7391304347826</v>
      </c>
      <c r="AC1794" s="24">
        <v>199.78260869565216</v>
      </c>
      <c r="AF1794" s="24">
        <v>8.5909999999999993</v>
      </c>
      <c r="AG1794" s="24">
        <v>208.34736363636364</v>
      </c>
      <c r="AH1794" s="24">
        <v>208.39099999999999</v>
      </c>
      <c r="AI1794" s="24">
        <v>208.3301304347826</v>
      </c>
      <c r="AJ1794" s="24">
        <v>208.37360869565217</v>
      </c>
      <c r="AK1794" s="38">
        <v>1.7233201581035473</v>
      </c>
      <c r="AL1794" s="38">
        <v>1.7391304347825098</v>
      </c>
    </row>
    <row r="1795" spans="3:38" x14ac:dyDescent="0.15">
      <c r="C1795" t="str">
        <v>U1588C-23-CC</v>
      </c>
      <c r="D1795" s="31">
        <v>201.42</v>
      </c>
      <c r="E1795" s="29">
        <v>12</v>
      </c>
      <c r="F1795" s="29">
        <v>18</v>
      </c>
      <c r="G1795" s="24">
        <v>201.54</v>
      </c>
      <c r="H1795" s="24">
        <v>201.6</v>
      </c>
      <c r="I1795" s="24">
        <v>201.54</v>
      </c>
      <c r="J1795" s="24">
        <v>201.6</v>
      </c>
      <c r="K1795" s="18">
        <v>0</v>
      </c>
      <c r="L1795" s="18">
        <v>0</v>
      </c>
      <c r="T1795" t="str">
        <v>U1588C-23</v>
      </c>
      <c r="U1795" s="24">
        <v>0.72727272727272729</v>
      </c>
      <c r="V1795" s="24">
        <v>0.72463768115942029</v>
      </c>
      <c r="W1795" s="29">
        <v>195</v>
      </c>
      <c r="X1795" s="24">
        <v>6.539999999999992</v>
      </c>
      <c r="Y1795" s="24">
        <v>6.5999999999999943</v>
      </c>
      <c r="Z1795" s="24">
        <v>199.75636363636363</v>
      </c>
      <c r="AA1795" s="24">
        <v>199.79999999999998</v>
      </c>
      <c r="AB1795" s="24">
        <v>199.7391304347826</v>
      </c>
      <c r="AC1795" s="24">
        <v>199.78260869565216</v>
      </c>
      <c r="AF1795" s="24">
        <v>8.5909999999999993</v>
      </c>
      <c r="AG1795" s="24">
        <v>208.34736363636364</v>
      </c>
      <c r="AH1795" s="24">
        <v>208.39099999999999</v>
      </c>
      <c r="AI1795" s="24">
        <v>208.3301304347826</v>
      </c>
      <c r="AJ1795" s="24">
        <v>208.37360869565217</v>
      </c>
      <c r="AK1795" s="38">
        <v>1.7233201581035473</v>
      </c>
      <c r="AL1795" s="38">
        <v>1.7391304347825098</v>
      </c>
    </row>
    <row r="1796" spans="3:38" x14ac:dyDescent="0.15">
      <c r="C1796" t="str">
        <v>U1588C-23-CC</v>
      </c>
      <c r="D1796" s="31">
        <v>201.42</v>
      </c>
      <c r="E1796" s="29">
        <v>12</v>
      </c>
      <c r="F1796" s="29">
        <v>18</v>
      </c>
      <c r="G1796" s="24">
        <v>201.54</v>
      </c>
      <c r="H1796" s="24">
        <v>201.6</v>
      </c>
      <c r="I1796" s="24">
        <v>201.54</v>
      </c>
      <c r="J1796" s="24">
        <v>201.6</v>
      </c>
      <c r="K1796" s="18">
        <v>0</v>
      </c>
      <c r="L1796" s="18">
        <v>0</v>
      </c>
      <c r="T1796" t="str">
        <v>U1588C-23</v>
      </c>
      <c r="U1796" s="24">
        <v>0.72727272727272729</v>
      </c>
      <c r="V1796" s="24">
        <v>0.72463768115942029</v>
      </c>
      <c r="W1796" s="29">
        <v>195</v>
      </c>
      <c r="X1796" s="24">
        <v>6.539999999999992</v>
      </c>
      <c r="Y1796" s="24">
        <v>6.5999999999999943</v>
      </c>
      <c r="Z1796" s="24">
        <v>199.75636363636363</v>
      </c>
      <c r="AA1796" s="24">
        <v>199.79999999999998</v>
      </c>
      <c r="AB1796" s="24">
        <v>199.7391304347826</v>
      </c>
      <c r="AC1796" s="24">
        <v>199.78260869565216</v>
      </c>
      <c r="AF1796" s="24">
        <v>8.5909999999999993</v>
      </c>
      <c r="AG1796" s="24">
        <v>208.34736363636364</v>
      </c>
      <c r="AH1796" s="24">
        <v>208.39099999999999</v>
      </c>
      <c r="AI1796" s="24">
        <v>208.3301304347826</v>
      </c>
      <c r="AJ1796" s="24">
        <v>208.37360869565217</v>
      </c>
      <c r="AK1796" s="38">
        <v>1.7233201581035473</v>
      </c>
      <c r="AL1796" s="38">
        <v>1.7391304347825098</v>
      </c>
    </row>
    <row r="1797" spans="3:38" x14ac:dyDescent="0.15">
      <c r="C1797" t="str">
        <v>U1588C-23-CC</v>
      </c>
      <c r="D1797" s="31">
        <v>201.42</v>
      </c>
      <c r="E1797" s="29">
        <v>12</v>
      </c>
      <c r="F1797" s="29">
        <v>18</v>
      </c>
      <c r="G1797" s="24">
        <v>201.54</v>
      </c>
      <c r="H1797" s="24">
        <v>201.6</v>
      </c>
      <c r="I1797" s="24">
        <v>201.54</v>
      </c>
      <c r="J1797" s="24">
        <v>201.6</v>
      </c>
      <c r="K1797" s="18">
        <v>0</v>
      </c>
      <c r="L1797" s="18">
        <v>0</v>
      </c>
      <c r="T1797" t="str">
        <v>U1588C-23</v>
      </c>
      <c r="U1797" s="24">
        <v>0.72727272727272729</v>
      </c>
      <c r="V1797" s="24">
        <v>0.72463768115942029</v>
      </c>
      <c r="W1797" s="29">
        <v>195</v>
      </c>
      <c r="X1797" s="24">
        <v>6.539999999999992</v>
      </c>
      <c r="Y1797" s="24">
        <v>6.5999999999999943</v>
      </c>
      <c r="Z1797" s="24">
        <v>199.75636363636363</v>
      </c>
      <c r="AA1797" s="24">
        <v>199.79999999999998</v>
      </c>
      <c r="AB1797" s="24">
        <v>199.7391304347826</v>
      </c>
      <c r="AC1797" s="24">
        <v>199.78260869565216</v>
      </c>
      <c r="AF1797" s="24">
        <v>8.5909999999999993</v>
      </c>
      <c r="AG1797" s="24">
        <v>208.34736363636364</v>
      </c>
      <c r="AH1797" s="24">
        <v>208.39099999999999</v>
      </c>
      <c r="AI1797" s="24">
        <v>208.3301304347826</v>
      </c>
      <c r="AJ1797" s="24">
        <v>208.37360869565217</v>
      </c>
      <c r="AK1797" s="38">
        <v>1.7233201581035473</v>
      </c>
      <c r="AL1797" s="38">
        <v>1.7391304347825098</v>
      </c>
    </row>
    <row r="1798" spans="3:38" x14ac:dyDescent="0.15">
      <c r="C1798" t="str">
        <v>U1588C-24-CC</v>
      </c>
      <c r="D1798" s="31">
        <v>206.8</v>
      </c>
      <c r="E1798" s="29">
        <v>11</v>
      </c>
      <c r="F1798" s="29">
        <v>17</v>
      </c>
      <c r="G1798" s="24">
        <v>206.91000000000003</v>
      </c>
      <c r="H1798" s="24">
        <v>206.97</v>
      </c>
      <c r="I1798" s="24">
        <v>206.91</v>
      </c>
      <c r="J1798" s="24">
        <v>206.97</v>
      </c>
      <c r="K1798" s="18">
        <v>-2.8421709430404007E-14</v>
      </c>
      <c r="L1798" s="18">
        <v>0</v>
      </c>
      <c r="T1798" t="str">
        <v>U1588C-24</v>
      </c>
      <c r="U1798" s="24">
        <v>0.68340306834030684</v>
      </c>
      <c r="V1798" s="24">
        <v>0.68493150684931503</v>
      </c>
      <c r="W1798" s="29">
        <v>199.8</v>
      </c>
      <c r="X1798" s="24">
        <v>7.1099999999999852</v>
      </c>
      <c r="Y1798" s="24">
        <v>7.1699999999999875</v>
      </c>
      <c r="Z1798" s="24">
        <v>204.65899581589957</v>
      </c>
      <c r="AA1798" s="24">
        <v>204.7</v>
      </c>
      <c r="AB1798" s="24">
        <v>204.66986301369863</v>
      </c>
      <c r="AC1798" s="24">
        <v>204.71095890410959</v>
      </c>
      <c r="AF1798" s="24">
        <v>8.5660000000000007</v>
      </c>
      <c r="AG1798" s="24">
        <v>213.22499581589958</v>
      </c>
      <c r="AH1798" s="24">
        <v>213.26599999999999</v>
      </c>
      <c r="AI1798" s="24">
        <v>213.23586301369863</v>
      </c>
      <c r="AJ1798" s="24">
        <v>213.27695890410959</v>
      </c>
      <c r="AK1798" s="38">
        <v>-1.0867197799058204</v>
      </c>
      <c r="AL1798" s="38">
        <v>-1.0958904109600098</v>
      </c>
    </row>
    <row r="1799" spans="3:38" x14ac:dyDescent="0.15">
      <c r="C1799" t="str">
        <v>U1588C-24-CC</v>
      </c>
      <c r="D1799" s="31">
        <v>206.8</v>
      </c>
      <c r="E1799" s="29">
        <v>11</v>
      </c>
      <c r="F1799" s="29">
        <v>17</v>
      </c>
      <c r="G1799" s="24">
        <v>206.91000000000003</v>
      </c>
      <c r="H1799" s="24">
        <v>206.97</v>
      </c>
      <c r="I1799" s="24">
        <v>206.91</v>
      </c>
      <c r="J1799" s="24">
        <v>206.97</v>
      </c>
      <c r="K1799" s="18">
        <v>-2.8421709430404007E-14</v>
      </c>
      <c r="L1799" s="18">
        <v>0</v>
      </c>
      <c r="T1799" t="str">
        <v>U1588C-24</v>
      </c>
      <c r="U1799" s="24">
        <v>0.68340306834030684</v>
      </c>
      <c r="V1799" s="24">
        <v>0.68493150684931503</v>
      </c>
      <c r="W1799" s="29">
        <v>199.8</v>
      </c>
      <c r="X1799" s="24">
        <v>7.1099999999999852</v>
      </c>
      <c r="Y1799" s="24">
        <v>7.1699999999999875</v>
      </c>
      <c r="Z1799" s="24">
        <v>204.65899581589957</v>
      </c>
      <c r="AA1799" s="24">
        <v>204.7</v>
      </c>
      <c r="AB1799" s="24">
        <v>204.66986301369863</v>
      </c>
      <c r="AC1799" s="24">
        <v>204.71095890410959</v>
      </c>
      <c r="AF1799" s="24">
        <v>8.5660000000000007</v>
      </c>
      <c r="AG1799" s="24">
        <v>213.22499581589958</v>
      </c>
      <c r="AH1799" s="24">
        <v>213.26599999999999</v>
      </c>
      <c r="AI1799" s="24">
        <v>213.23586301369863</v>
      </c>
      <c r="AJ1799" s="24">
        <v>213.27695890410959</v>
      </c>
      <c r="AK1799" s="38">
        <v>-1.0867197799058204</v>
      </c>
      <c r="AL1799" s="38">
        <v>-1.0958904109600098</v>
      </c>
    </row>
    <row r="1800" spans="3:38" x14ac:dyDescent="0.15">
      <c r="C1800" t="str">
        <v>U1588C-24-CC</v>
      </c>
      <c r="D1800" s="31">
        <v>206.8</v>
      </c>
      <c r="E1800" s="29">
        <v>11</v>
      </c>
      <c r="F1800" s="29">
        <v>17</v>
      </c>
      <c r="G1800" s="24">
        <v>206.91000000000003</v>
      </c>
      <c r="H1800" s="24">
        <v>206.97</v>
      </c>
      <c r="I1800" s="24">
        <v>206.91</v>
      </c>
      <c r="J1800" s="24">
        <v>206.97</v>
      </c>
      <c r="K1800" s="18">
        <v>-2.8421709430404007E-14</v>
      </c>
      <c r="L1800" s="18">
        <v>0</v>
      </c>
      <c r="T1800" t="str">
        <v>U1588C-24</v>
      </c>
      <c r="U1800" s="24">
        <v>0.68340306834030684</v>
      </c>
      <c r="V1800" s="24">
        <v>0.68493150684931503</v>
      </c>
      <c r="W1800" s="29">
        <v>199.8</v>
      </c>
      <c r="X1800" s="24">
        <v>7.1099999999999852</v>
      </c>
      <c r="Y1800" s="24">
        <v>7.1699999999999875</v>
      </c>
      <c r="Z1800" s="24">
        <v>204.65899581589957</v>
      </c>
      <c r="AA1800" s="24">
        <v>204.7</v>
      </c>
      <c r="AB1800" s="24">
        <v>204.66986301369863</v>
      </c>
      <c r="AC1800" s="24">
        <v>204.71095890410959</v>
      </c>
      <c r="AF1800" s="24">
        <v>8.5660000000000007</v>
      </c>
      <c r="AG1800" s="24">
        <v>213.22499581589958</v>
      </c>
      <c r="AH1800" s="24">
        <v>213.26599999999999</v>
      </c>
      <c r="AI1800" s="24">
        <v>213.23586301369863</v>
      </c>
      <c r="AJ1800" s="24">
        <v>213.27695890410959</v>
      </c>
      <c r="AK1800" s="38">
        <v>-1.0867197799058204</v>
      </c>
      <c r="AL1800" s="38">
        <v>-1.0958904109600098</v>
      </c>
    </row>
    <row r="1801" spans="3:38" x14ac:dyDescent="0.15">
      <c r="C1801" t="str">
        <v>U1588C-24-CC</v>
      </c>
      <c r="D1801" s="31">
        <v>206.8</v>
      </c>
      <c r="E1801" s="29">
        <v>11</v>
      </c>
      <c r="F1801" s="29">
        <v>17</v>
      </c>
      <c r="G1801" s="24">
        <v>206.91000000000003</v>
      </c>
      <c r="H1801" s="24">
        <v>206.97</v>
      </c>
      <c r="I1801" s="24">
        <v>206.91</v>
      </c>
      <c r="J1801" s="24">
        <v>206.97</v>
      </c>
      <c r="K1801" s="18">
        <v>-2.8421709430404007E-14</v>
      </c>
      <c r="L1801" s="18">
        <v>0</v>
      </c>
      <c r="T1801" t="str">
        <v>U1588C-24</v>
      </c>
      <c r="U1801" s="24">
        <v>0.68340306834030684</v>
      </c>
      <c r="V1801" s="24">
        <v>0.68493150684931503</v>
      </c>
      <c r="W1801" s="29">
        <v>199.8</v>
      </c>
      <c r="X1801" s="24">
        <v>7.1099999999999852</v>
      </c>
      <c r="Y1801" s="24">
        <v>7.1699999999999875</v>
      </c>
      <c r="Z1801" s="24">
        <v>204.65899581589957</v>
      </c>
      <c r="AA1801" s="24">
        <v>204.7</v>
      </c>
      <c r="AB1801" s="24">
        <v>204.66986301369863</v>
      </c>
      <c r="AC1801" s="24">
        <v>204.71095890410959</v>
      </c>
      <c r="AF1801" s="24">
        <v>8.5660000000000007</v>
      </c>
      <c r="AG1801" s="24">
        <v>213.22499581589958</v>
      </c>
      <c r="AH1801" s="24">
        <v>213.26599999999999</v>
      </c>
      <c r="AI1801" s="24">
        <v>213.23586301369863</v>
      </c>
      <c r="AJ1801" s="24">
        <v>213.27695890410959</v>
      </c>
      <c r="AK1801" s="38">
        <v>-1.0867197799058204</v>
      </c>
      <c r="AL1801" s="38">
        <v>-1.0958904109600098</v>
      </c>
    </row>
    <row r="1802" spans="3:38" x14ac:dyDescent="0.15">
      <c r="C1802" t="str">
        <v>U1588C-24-CC</v>
      </c>
      <c r="D1802" s="31">
        <v>206.8</v>
      </c>
      <c r="E1802" s="29">
        <v>11</v>
      </c>
      <c r="F1802" s="29">
        <v>17</v>
      </c>
      <c r="G1802" s="24">
        <v>206.91000000000003</v>
      </c>
      <c r="H1802" s="24">
        <v>206.97</v>
      </c>
      <c r="I1802" s="24">
        <v>206.91</v>
      </c>
      <c r="J1802" s="24">
        <v>206.97</v>
      </c>
      <c r="K1802" s="18">
        <v>-2.8421709430404007E-14</v>
      </c>
      <c r="L1802" s="18">
        <v>0</v>
      </c>
      <c r="T1802" t="str">
        <v>U1588C-24</v>
      </c>
      <c r="U1802" s="24">
        <v>0.68340306834030684</v>
      </c>
      <c r="V1802" s="24">
        <v>0.68493150684931503</v>
      </c>
      <c r="W1802" s="29">
        <v>199.8</v>
      </c>
      <c r="X1802" s="24">
        <v>7.1099999999999852</v>
      </c>
      <c r="Y1802" s="24">
        <v>7.1699999999999875</v>
      </c>
      <c r="Z1802" s="24">
        <v>204.65899581589957</v>
      </c>
      <c r="AA1802" s="24">
        <v>204.7</v>
      </c>
      <c r="AB1802" s="24">
        <v>204.66986301369863</v>
      </c>
      <c r="AC1802" s="24">
        <v>204.71095890410959</v>
      </c>
      <c r="AF1802" s="24">
        <v>8.5660000000000007</v>
      </c>
      <c r="AG1802" s="24">
        <v>213.22499581589958</v>
      </c>
      <c r="AH1802" s="24">
        <v>213.26599999999999</v>
      </c>
      <c r="AI1802" s="24">
        <v>213.23586301369863</v>
      </c>
      <c r="AJ1802" s="24">
        <v>213.27695890410959</v>
      </c>
      <c r="AK1802" s="38">
        <v>-1.0867197799058204</v>
      </c>
      <c r="AL1802" s="38">
        <v>-1.0958904109600098</v>
      </c>
    </row>
    <row r="1803" spans="3:38" x14ac:dyDescent="0.15">
      <c r="C1803" t="str">
        <v>U1588C-24-CC</v>
      </c>
      <c r="D1803" s="31">
        <v>206.8</v>
      </c>
      <c r="E1803" s="29">
        <v>11</v>
      </c>
      <c r="F1803" s="29">
        <v>17</v>
      </c>
      <c r="G1803" s="24">
        <v>206.91000000000003</v>
      </c>
      <c r="H1803" s="24">
        <v>206.97</v>
      </c>
      <c r="I1803" s="24">
        <v>206.91</v>
      </c>
      <c r="J1803" s="24">
        <v>206.97</v>
      </c>
      <c r="K1803" s="18">
        <v>-2.8421709430404007E-14</v>
      </c>
      <c r="L1803" s="18">
        <v>0</v>
      </c>
      <c r="T1803" t="str">
        <v>U1588C-24</v>
      </c>
      <c r="U1803" s="24">
        <v>0.68340306834030684</v>
      </c>
      <c r="V1803" s="24">
        <v>0.68493150684931503</v>
      </c>
      <c r="W1803" s="29">
        <v>199.8</v>
      </c>
      <c r="X1803" s="24">
        <v>7.1099999999999852</v>
      </c>
      <c r="Y1803" s="24">
        <v>7.1699999999999875</v>
      </c>
      <c r="Z1803" s="24">
        <v>204.65899581589957</v>
      </c>
      <c r="AA1803" s="24">
        <v>204.7</v>
      </c>
      <c r="AB1803" s="24">
        <v>204.66986301369863</v>
      </c>
      <c r="AC1803" s="24">
        <v>204.71095890410959</v>
      </c>
      <c r="AF1803" s="24">
        <v>8.5660000000000007</v>
      </c>
      <c r="AG1803" s="24">
        <v>213.22499581589958</v>
      </c>
      <c r="AH1803" s="24">
        <v>213.26599999999999</v>
      </c>
      <c r="AI1803" s="24">
        <v>213.23586301369863</v>
      </c>
      <c r="AJ1803" s="24">
        <v>213.27695890410959</v>
      </c>
      <c r="AK1803" s="38">
        <v>-1.0867197799058204</v>
      </c>
      <c r="AL1803" s="38">
        <v>-1.0958904109600098</v>
      </c>
    </row>
    <row r="1804" spans="3:38" x14ac:dyDescent="0.15">
      <c r="C1804" t="str">
        <v>U1588C-24-CC</v>
      </c>
      <c r="D1804" s="31">
        <v>206.8</v>
      </c>
      <c r="E1804" s="29">
        <v>11</v>
      </c>
      <c r="F1804" s="29">
        <v>17</v>
      </c>
      <c r="G1804" s="24">
        <v>206.91000000000003</v>
      </c>
      <c r="H1804" s="24">
        <v>206.97</v>
      </c>
      <c r="I1804" s="24">
        <v>206.91</v>
      </c>
      <c r="J1804" s="24">
        <v>206.97</v>
      </c>
      <c r="K1804" s="18">
        <v>-2.8421709430404007E-14</v>
      </c>
      <c r="L1804" s="18">
        <v>0</v>
      </c>
      <c r="T1804" t="str">
        <v>U1588C-24</v>
      </c>
      <c r="U1804" s="24">
        <v>0.68340306834030684</v>
      </c>
      <c r="V1804" s="24">
        <v>0.68493150684931503</v>
      </c>
      <c r="W1804" s="29">
        <v>199.8</v>
      </c>
      <c r="X1804" s="24">
        <v>7.1099999999999852</v>
      </c>
      <c r="Y1804" s="24">
        <v>7.1699999999999875</v>
      </c>
      <c r="Z1804" s="24">
        <v>204.65899581589957</v>
      </c>
      <c r="AA1804" s="24">
        <v>204.7</v>
      </c>
      <c r="AB1804" s="24">
        <v>204.66986301369863</v>
      </c>
      <c r="AC1804" s="24">
        <v>204.71095890410959</v>
      </c>
      <c r="AF1804" s="24">
        <v>8.5660000000000007</v>
      </c>
      <c r="AG1804" s="24">
        <v>213.22499581589958</v>
      </c>
      <c r="AH1804" s="24">
        <v>213.26599999999999</v>
      </c>
      <c r="AI1804" s="24">
        <v>213.23586301369863</v>
      </c>
      <c r="AJ1804" s="24">
        <v>213.27695890410959</v>
      </c>
      <c r="AK1804" s="38">
        <v>-1.0867197799058204</v>
      </c>
      <c r="AL1804" s="38">
        <v>-1.0958904109600098</v>
      </c>
    </row>
    <row r="1805" spans="3:38" x14ac:dyDescent="0.15">
      <c r="C1805" t="str">
        <v>U1588C-24-CC</v>
      </c>
      <c r="D1805" s="31">
        <v>206.8</v>
      </c>
      <c r="E1805" s="29">
        <v>11</v>
      </c>
      <c r="F1805" s="29">
        <v>17</v>
      </c>
      <c r="G1805" s="24">
        <v>206.91000000000003</v>
      </c>
      <c r="H1805" s="24">
        <v>206.97</v>
      </c>
      <c r="I1805" s="24">
        <v>206.91</v>
      </c>
      <c r="J1805" s="24">
        <v>206.97</v>
      </c>
      <c r="K1805" s="18">
        <v>-2.8421709430404007E-14</v>
      </c>
      <c r="L1805" s="18">
        <v>0</v>
      </c>
      <c r="T1805" t="str">
        <v>U1588C-24</v>
      </c>
      <c r="U1805" s="24">
        <v>0.68340306834030684</v>
      </c>
      <c r="V1805" s="24">
        <v>0.68493150684931503</v>
      </c>
      <c r="W1805" s="29">
        <v>199.8</v>
      </c>
      <c r="X1805" s="24">
        <v>7.1099999999999852</v>
      </c>
      <c r="Y1805" s="24">
        <v>7.1699999999999875</v>
      </c>
      <c r="Z1805" s="24">
        <v>204.65899581589957</v>
      </c>
      <c r="AA1805" s="24">
        <v>204.7</v>
      </c>
      <c r="AB1805" s="24">
        <v>204.66986301369863</v>
      </c>
      <c r="AC1805" s="24">
        <v>204.71095890410959</v>
      </c>
      <c r="AF1805" s="24">
        <v>8.5660000000000007</v>
      </c>
      <c r="AG1805" s="24">
        <v>213.22499581589958</v>
      </c>
      <c r="AH1805" s="24">
        <v>213.26599999999999</v>
      </c>
      <c r="AI1805" s="24">
        <v>213.23586301369863</v>
      </c>
      <c r="AJ1805" s="24">
        <v>213.27695890410959</v>
      </c>
      <c r="AK1805" s="38">
        <v>-1.0867197799058204</v>
      </c>
      <c r="AL1805" s="38">
        <v>-1.0958904109600098</v>
      </c>
    </row>
    <row r="1806" spans="3:38" x14ac:dyDescent="0.15">
      <c r="C1806" t="str">
        <v>U1588C-25-CC</v>
      </c>
      <c r="D1806" s="31">
        <v>209.95</v>
      </c>
      <c r="E1806" s="29">
        <v>12</v>
      </c>
      <c r="F1806" s="29">
        <v>18</v>
      </c>
      <c r="G1806" s="24">
        <v>210.07</v>
      </c>
      <c r="H1806" s="24">
        <v>210.13</v>
      </c>
      <c r="I1806" s="24">
        <v>210.07</v>
      </c>
      <c r="J1806" s="24">
        <v>210.13</v>
      </c>
      <c r="K1806" s="18">
        <v>0</v>
      </c>
      <c r="L1806" s="18">
        <v>0</v>
      </c>
      <c r="T1806" t="str">
        <v>U1588C-25</v>
      </c>
      <c r="U1806" s="24">
        <v>0.88397790055248615</v>
      </c>
      <c r="V1806" s="24">
        <v>0.88495575221238942</v>
      </c>
      <c r="W1806" s="29">
        <v>204.7</v>
      </c>
      <c r="X1806" s="24">
        <v>5.3700000000000045</v>
      </c>
      <c r="Y1806" s="24">
        <v>5.4300000000000068</v>
      </c>
      <c r="Z1806" s="24">
        <v>209.44696132596684</v>
      </c>
      <c r="AA1806" s="24">
        <v>209.5</v>
      </c>
      <c r="AB1806" s="24">
        <v>209.45221238938052</v>
      </c>
      <c r="AC1806" s="24">
        <v>209.50530973451328</v>
      </c>
      <c r="AF1806" s="24">
        <v>8.6159999999999997</v>
      </c>
      <c r="AG1806" s="24">
        <v>218.06296132596685</v>
      </c>
      <c r="AH1806" s="24">
        <v>218.11599999999999</v>
      </c>
      <c r="AI1806" s="24">
        <v>218.06821238938051</v>
      </c>
      <c r="AJ1806" s="24">
        <v>218.12130973451326</v>
      </c>
      <c r="AK1806" s="38">
        <v>-0.52510634136524459</v>
      </c>
      <c r="AL1806" s="38">
        <v>-0.53097345132755436</v>
      </c>
    </row>
    <row r="1807" spans="3:38" x14ac:dyDescent="0.15">
      <c r="C1807" t="str">
        <v>U1588C-25-CC</v>
      </c>
      <c r="D1807" s="31">
        <v>209.95</v>
      </c>
      <c r="E1807" s="29">
        <v>12</v>
      </c>
      <c r="F1807" s="29">
        <v>18</v>
      </c>
      <c r="G1807" s="24">
        <v>210.07</v>
      </c>
      <c r="H1807" s="24">
        <v>210.13</v>
      </c>
      <c r="I1807" s="24">
        <v>210.07</v>
      </c>
      <c r="J1807" s="24">
        <v>210.13</v>
      </c>
      <c r="K1807" s="18">
        <v>0</v>
      </c>
      <c r="L1807" s="18">
        <v>0</v>
      </c>
      <c r="T1807" t="str">
        <v>U1588C-25</v>
      </c>
      <c r="U1807" s="24">
        <v>0.88397790055248615</v>
      </c>
      <c r="V1807" s="24">
        <v>0.88495575221238942</v>
      </c>
      <c r="W1807" s="29">
        <v>204.7</v>
      </c>
      <c r="X1807" s="24">
        <v>5.3700000000000045</v>
      </c>
      <c r="Y1807" s="24">
        <v>5.4300000000000068</v>
      </c>
      <c r="Z1807" s="24">
        <v>209.44696132596684</v>
      </c>
      <c r="AA1807" s="24">
        <v>209.5</v>
      </c>
      <c r="AB1807" s="24">
        <v>209.45221238938052</v>
      </c>
      <c r="AC1807" s="24">
        <v>209.50530973451328</v>
      </c>
      <c r="AF1807" s="24">
        <v>8.6159999999999997</v>
      </c>
      <c r="AG1807" s="24">
        <v>218.06296132596685</v>
      </c>
      <c r="AH1807" s="24">
        <v>218.11599999999999</v>
      </c>
      <c r="AI1807" s="24">
        <v>218.06821238938051</v>
      </c>
      <c r="AJ1807" s="24">
        <v>218.12130973451326</v>
      </c>
      <c r="AK1807" s="38">
        <v>-0.52510634136524459</v>
      </c>
      <c r="AL1807" s="38">
        <v>-0.53097345132755436</v>
      </c>
    </row>
    <row r="1808" spans="3:38" x14ac:dyDescent="0.15">
      <c r="C1808" t="str">
        <v>U1588C-25-CC</v>
      </c>
      <c r="D1808" s="31">
        <v>209.95</v>
      </c>
      <c r="E1808" s="29">
        <v>12</v>
      </c>
      <c r="F1808" s="29">
        <v>18</v>
      </c>
      <c r="G1808" s="24">
        <v>210.07</v>
      </c>
      <c r="H1808" s="24">
        <v>210.13</v>
      </c>
      <c r="I1808" s="24">
        <v>210.07</v>
      </c>
      <c r="J1808" s="24">
        <v>210.13</v>
      </c>
      <c r="K1808" s="18">
        <v>0</v>
      </c>
      <c r="L1808" s="18">
        <v>0</v>
      </c>
      <c r="T1808" t="str">
        <v>U1588C-25</v>
      </c>
      <c r="U1808" s="24">
        <v>0.88397790055248615</v>
      </c>
      <c r="V1808" s="24">
        <v>0.88495575221238942</v>
      </c>
      <c r="W1808" s="29">
        <v>204.7</v>
      </c>
      <c r="X1808" s="24">
        <v>5.3700000000000045</v>
      </c>
      <c r="Y1808" s="24">
        <v>5.4300000000000068</v>
      </c>
      <c r="Z1808" s="24">
        <v>209.44696132596684</v>
      </c>
      <c r="AA1808" s="24">
        <v>209.5</v>
      </c>
      <c r="AB1808" s="24">
        <v>209.45221238938052</v>
      </c>
      <c r="AC1808" s="24">
        <v>209.50530973451328</v>
      </c>
      <c r="AF1808" s="24">
        <v>8.6159999999999997</v>
      </c>
      <c r="AG1808" s="24">
        <v>218.06296132596685</v>
      </c>
      <c r="AH1808" s="24">
        <v>218.11599999999999</v>
      </c>
      <c r="AI1808" s="24">
        <v>218.06821238938051</v>
      </c>
      <c r="AJ1808" s="24">
        <v>218.12130973451326</v>
      </c>
      <c r="AK1808" s="38">
        <v>-0.52510634136524459</v>
      </c>
      <c r="AL1808" s="38">
        <v>-0.53097345132755436</v>
      </c>
    </row>
    <row r="1809" spans="3:38" x14ac:dyDescent="0.15">
      <c r="C1809" t="str">
        <v>U1588C-25-CC</v>
      </c>
      <c r="D1809" s="31">
        <v>209.95</v>
      </c>
      <c r="E1809" s="29">
        <v>12</v>
      </c>
      <c r="F1809" s="29">
        <v>18</v>
      </c>
      <c r="G1809" s="24">
        <v>210.07</v>
      </c>
      <c r="H1809" s="24">
        <v>210.13</v>
      </c>
      <c r="I1809" s="24">
        <v>210.07</v>
      </c>
      <c r="J1809" s="24">
        <v>210.13</v>
      </c>
      <c r="K1809" s="18">
        <v>0</v>
      </c>
      <c r="L1809" s="18">
        <v>0</v>
      </c>
      <c r="T1809" t="str">
        <v>U1588C-25</v>
      </c>
      <c r="U1809" s="24">
        <v>0.88397790055248615</v>
      </c>
      <c r="V1809" s="24">
        <v>0.88495575221238942</v>
      </c>
      <c r="W1809" s="29">
        <v>204.7</v>
      </c>
      <c r="X1809" s="24">
        <v>5.3700000000000045</v>
      </c>
      <c r="Y1809" s="24">
        <v>5.4300000000000068</v>
      </c>
      <c r="Z1809" s="24">
        <v>209.44696132596684</v>
      </c>
      <c r="AA1809" s="24">
        <v>209.5</v>
      </c>
      <c r="AB1809" s="24">
        <v>209.45221238938052</v>
      </c>
      <c r="AC1809" s="24">
        <v>209.50530973451328</v>
      </c>
      <c r="AF1809" s="24">
        <v>8.6159999999999997</v>
      </c>
      <c r="AG1809" s="24">
        <v>218.06296132596685</v>
      </c>
      <c r="AH1809" s="24">
        <v>218.11599999999999</v>
      </c>
      <c r="AI1809" s="24">
        <v>218.06821238938051</v>
      </c>
      <c r="AJ1809" s="24">
        <v>218.12130973451326</v>
      </c>
      <c r="AK1809" s="38">
        <v>-0.52510634136524459</v>
      </c>
      <c r="AL1809" s="38">
        <v>-0.53097345132755436</v>
      </c>
    </row>
    <row r="1810" spans="3:38" x14ac:dyDescent="0.15">
      <c r="C1810" t="str">
        <v>U1588C-25-CC</v>
      </c>
      <c r="D1810" s="31">
        <v>209.95</v>
      </c>
      <c r="E1810" s="29">
        <v>12</v>
      </c>
      <c r="F1810" s="29">
        <v>18</v>
      </c>
      <c r="G1810" s="24">
        <v>210.07</v>
      </c>
      <c r="H1810" s="24">
        <v>210.13</v>
      </c>
      <c r="I1810" s="24">
        <v>210.07</v>
      </c>
      <c r="J1810" s="24">
        <v>210.13</v>
      </c>
      <c r="K1810" s="18">
        <v>0</v>
      </c>
      <c r="L1810" s="18">
        <v>0</v>
      </c>
      <c r="T1810" t="str">
        <v>U1588C-25</v>
      </c>
      <c r="U1810" s="24">
        <v>0.88397790055248615</v>
      </c>
      <c r="V1810" s="24">
        <v>0.88495575221238942</v>
      </c>
      <c r="W1810" s="29">
        <v>204.7</v>
      </c>
      <c r="X1810" s="24">
        <v>5.3700000000000045</v>
      </c>
      <c r="Y1810" s="24">
        <v>5.4300000000000068</v>
      </c>
      <c r="Z1810" s="24">
        <v>209.44696132596684</v>
      </c>
      <c r="AA1810" s="24">
        <v>209.5</v>
      </c>
      <c r="AB1810" s="24">
        <v>209.45221238938052</v>
      </c>
      <c r="AC1810" s="24">
        <v>209.50530973451328</v>
      </c>
      <c r="AF1810" s="24">
        <v>8.6159999999999997</v>
      </c>
      <c r="AG1810" s="24">
        <v>218.06296132596685</v>
      </c>
      <c r="AH1810" s="24">
        <v>218.11599999999999</v>
      </c>
      <c r="AI1810" s="24">
        <v>218.06821238938051</v>
      </c>
      <c r="AJ1810" s="24">
        <v>218.12130973451326</v>
      </c>
      <c r="AK1810" s="38">
        <v>-0.52510634136524459</v>
      </c>
      <c r="AL1810" s="38">
        <v>-0.53097345132755436</v>
      </c>
    </row>
    <row r="1811" spans="3:38" x14ac:dyDescent="0.15">
      <c r="C1811" t="str">
        <v>U1588C-25-CC</v>
      </c>
      <c r="D1811" s="31">
        <v>209.95</v>
      </c>
      <c r="E1811" s="29">
        <v>12</v>
      </c>
      <c r="F1811" s="29">
        <v>18</v>
      </c>
      <c r="G1811" s="24">
        <v>210.07</v>
      </c>
      <c r="H1811" s="24">
        <v>210.13</v>
      </c>
      <c r="I1811" s="24">
        <v>210.07</v>
      </c>
      <c r="J1811" s="24">
        <v>210.13</v>
      </c>
      <c r="K1811" s="18">
        <v>0</v>
      </c>
      <c r="L1811" s="18">
        <v>0</v>
      </c>
      <c r="T1811" t="str">
        <v>U1588C-25</v>
      </c>
      <c r="U1811" s="24">
        <v>0.88397790055248615</v>
      </c>
      <c r="V1811" s="24">
        <v>0.88495575221238942</v>
      </c>
      <c r="W1811" s="29">
        <v>204.7</v>
      </c>
      <c r="X1811" s="24">
        <v>5.3700000000000045</v>
      </c>
      <c r="Y1811" s="24">
        <v>5.4300000000000068</v>
      </c>
      <c r="Z1811" s="24">
        <v>209.44696132596684</v>
      </c>
      <c r="AA1811" s="24">
        <v>209.5</v>
      </c>
      <c r="AB1811" s="24">
        <v>209.45221238938052</v>
      </c>
      <c r="AC1811" s="24">
        <v>209.50530973451328</v>
      </c>
      <c r="AF1811" s="24">
        <v>8.6159999999999997</v>
      </c>
      <c r="AG1811" s="24">
        <v>218.06296132596685</v>
      </c>
      <c r="AH1811" s="24">
        <v>218.11599999999999</v>
      </c>
      <c r="AI1811" s="24">
        <v>218.06821238938051</v>
      </c>
      <c r="AJ1811" s="24">
        <v>218.12130973451326</v>
      </c>
      <c r="AK1811" s="38">
        <v>-0.52510634136524459</v>
      </c>
      <c r="AL1811" s="38">
        <v>-0.53097345132755436</v>
      </c>
    </row>
    <row r="1812" spans="3:38" x14ac:dyDescent="0.15">
      <c r="C1812" t="str">
        <v>U1588C-25-CC</v>
      </c>
      <c r="D1812" s="31">
        <v>209.95</v>
      </c>
      <c r="E1812" s="29">
        <v>12</v>
      </c>
      <c r="F1812" s="29">
        <v>18</v>
      </c>
      <c r="G1812" s="24">
        <v>210.07</v>
      </c>
      <c r="H1812" s="24">
        <v>210.13</v>
      </c>
      <c r="I1812" s="24">
        <v>210.07</v>
      </c>
      <c r="J1812" s="24">
        <v>210.13</v>
      </c>
      <c r="K1812" s="18">
        <v>0</v>
      </c>
      <c r="L1812" s="18">
        <v>0</v>
      </c>
      <c r="T1812" t="str">
        <v>U1588C-25</v>
      </c>
      <c r="U1812" s="24">
        <v>0.88397790055248615</v>
      </c>
      <c r="V1812" s="24">
        <v>0.88495575221238942</v>
      </c>
      <c r="W1812" s="29">
        <v>204.7</v>
      </c>
      <c r="X1812" s="24">
        <v>5.3700000000000045</v>
      </c>
      <c r="Y1812" s="24">
        <v>5.4300000000000068</v>
      </c>
      <c r="Z1812" s="24">
        <v>209.44696132596684</v>
      </c>
      <c r="AA1812" s="24">
        <v>209.5</v>
      </c>
      <c r="AB1812" s="24">
        <v>209.45221238938052</v>
      </c>
      <c r="AC1812" s="24">
        <v>209.50530973451328</v>
      </c>
      <c r="AF1812" s="24">
        <v>8.6159999999999997</v>
      </c>
      <c r="AG1812" s="24">
        <v>218.06296132596685</v>
      </c>
      <c r="AH1812" s="24">
        <v>218.11599999999999</v>
      </c>
      <c r="AI1812" s="24">
        <v>218.06821238938051</v>
      </c>
      <c r="AJ1812" s="24">
        <v>218.12130973451326</v>
      </c>
      <c r="AK1812" s="38">
        <v>-0.52510634136524459</v>
      </c>
      <c r="AL1812" s="38">
        <v>-0.53097345132755436</v>
      </c>
    </row>
    <row r="1813" spans="3:38" x14ac:dyDescent="0.15">
      <c r="C1813" t="str">
        <v>U1588C-25-CC</v>
      </c>
      <c r="D1813" s="31">
        <v>209.95</v>
      </c>
      <c r="E1813" s="29">
        <v>12</v>
      </c>
      <c r="F1813" s="29">
        <v>18</v>
      </c>
      <c r="G1813" s="24">
        <v>210.07</v>
      </c>
      <c r="H1813" s="24">
        <v>210.13</v>
      </c>
      <c r="I1813" s="24">
        <v>210.07</v>
      </c>
      <c r="J1813" s="24">
        <v>210.13</v>
      </c>
      <c r="K1813" s="18">
        <v>0</v>
      </c>
      <c r="L1813" s="18">
        <v>0</v>
      </c>
      <c r="T1813" t="str">
        <v>U1588C-25</v>
      </c>
      <c r="U1813" s="24">
        <v>0.88397790055248615</v>
      </c>
      <c r="V1813" s="24">
        <v>0.88495575221238942</v>
      </c>
      <c r="W1813" s="29">
        <v>204.7</v>
      </c>
      <c r="X1813" s="24">
        <v>5.3700000000000045</v>
      </c>
      <c r="Y1813" s="24">
        <v>5.4300000000000068</v>
      </c>
      <c r="Z1813" s="24">
        <v>209.44696132596684</v>
      </c>
      <c r="AA1813" s="24">
        <v>209.5</v>
      </c>
      <c r="AB1813" s="24">
        <v>209.45221238938052</v>
      </c>
      <c r="AC1813" s="24">
        <v>209.50530973451328</v>
      </c>
      <c r="AF1813" s="24">
        <v>8.6159999999999997</v>
      </c>
      <c r="AG1813" s="24">
        <v>218.06296132596685</v>
      </c>
      <c r="AH1813" s="24">
        <v>218.11599999999999</v>
      </c>
      <c r="AI1813" s="24">
        <v>218.06821238938051</v>
      </c>
      <c r="AJ1813" s="24">
        <v>218.12130973451326</v>
      </c>
      <c r="AK1813" s="38">
        <v>-0.52510634136524459</v>
      </c>
      <c r="AL1813" s="38">
        <v>-0.53097345132755436</v>
      </c>
    </row>
    <row r="1814" spans="3:38" x14ac:dyDescent="0.15">
      <c r="C1814" t="str">
        <v>U1588C-26-CC</v>
      </c>
      <c r="D1814" s="31">
        <v>215.41</v>
      </c>
      <c r="E1814" s="29">
        <v>10</v>
      </c>
      <c r="F1814" s="29">
        <v>16</v>
      </c>
      <c r="G1814" s="24">
        <v>215.51</v>
      </c>
      <c r="H1814" s="24">
        <v>215.57</v>
      </c>
      <c r="I1814" s="24">
        <v>215.51</v>
      </c>
      <c r="J1814" s="24">
        <v>215.57</v>
      </c>
      <c r="K1814" s="18">
        <v>0</v>
      </c>
      <c r="L1814" s="18">
        <v>0</v>
      </c>
      <c r="T1814" t="str">
        <v>U1588C-26</v>
      </c>
      <c r="U1814" s="24">
        <v>0.80724876441515658</v>
      </c>
      <c r="V1814" s="24">
        <v>0.80645161290322576</v>
      </c>
      <c r="W1814" s="29">
        <v>209.5</v>
      </c>
      <c r="X1814" s="24">
        <v>6.0099999999999909</v>
      </c>
      <c r="Y1814" s="24">
        <v>6.0699999999999932</v>
      </c>
      <c r="Z1814" s="24">
        <v>214.3515650741351</v>
      </c>
      <c r="AA1814" s="24">
        <v>214.4</v>
      </c>
      <c r="AB1814" s="24">
        <v>214.34677419354838</v>
      </c>
      <c r="AC1814" s="24">
        <v>214.39516129032256</v>
      </c>
      <c r="AF1814" s="24">
        <v>8.3140000000000001</v>
      </c>
      <c r="AG1814" s="24">
        <v>222.66556507413509</v>
      </c>
      <c r="AH1814" s="24">
        <v>222.714</v>
      </c>
      <c r="AI1814" s="24">
        <v>222.66077419354838</v>
      </c>
      <c r="AJ1814" s="24">
        <v>222.70916129032256</v>
      </c>
      <c r="AK1814" s="38">
        <v>0.4790880586710955</v>
      </c>
      <c r="AL1814" s="38">
        <v>0.48387096774433758</v>
      </c>
    </row>
    <row r="1815" spans="3:38" x14ac:dyDescent="0.15">
      <c r="C1815" t="str">
        <v>U1588C-26-CC</v>
      </c>
      <c r="D1815" s="31">
        <v>215.41</v>
      </c>
      <c r="E1815" s="29">
        <v>10</v>
      </c>
      <c r="F1815" s="29">
        <v>16</v>
      </c>
      <c r="G1815" s="24">
        <v>215.51</v>
      </c>
      <c r="H1815" s="24">
        <v>215.57</v>
      </c>
      <c r="I1815" s="24">
        <v>215.51</v>
      </c>
      <c r="J1815" s="24">
        <v>215.57</v>
      </c>
      <c r="K1815" s="18">
        <v>0</v>
      </c>
      <c r="L1815" s="18">
        <v>0</v>
      </c>
      <c r="T1815" t="str">
        <v>U1588C-26</v>
      </c>
      <c r="U1815" s="24">
        <v>0.80724876441515658</v>
      </c>
      <c r="V1815" s="24">
        <v>0.80645161290322576</v>
      </c>
      <c r="W1815" s="29">
        <v>209.5</v>
      </c>
      <c r="X1815" s="24">
        <v>6.0099999999999909</v>
      </c>
      <c r="Y1815" s="24">
        <v>6.0699999999999932</v>
      </c>
      <c r="Z1815" s="24">
        <v>214.3515650741351</v>
      </c>
      <c r="AA1815" s="24">
        <v>214.4</v>
      </c>
      <c r="AB1815" s="24">
        <v>214.34677419354838</v>
      </c>
      <c r="AC1815" s="24">
        <v>214.39516129032256</v>
      </c>
      <c r="AF1815" s="24">
        <v>8.3140000000000001</v>
      </c>
      <c r="AG1815" s="24">
        <v>222.66556507413509</v>
      </c>
      <c r="AH1815" s="24">
        <v>222.714</v>
      </c>
      <c r="AI1815" s="24">
        <v>222.66077419354838</v>
      </c>
      <c r="AJ1815" s="24">
        <v>222.70916129032256</v>
      </c>
      <c r="AK1815" s="38">
        <v>0.4790880586710955</v>
      </c>
      <c r="AL1815" s="38">
        <v>0.48387096774433758</v>
      </c>
    </row>
    <row r="1816" spans="3:38" x14ac:dyDescent="0.15">
      <c r="C1816" t="str">
        <v>U1588C-26-CC</v>
      </c>
      <c r="D1816" s="31">
        <v>215.41</v>
      </c>
      <c r="E1816" s="29">
        <v>10</v>
      </c>
      <c r="F1816" s="29">
        <v>16</v>
      </c>
      <c r="G1816" s="24">
        <v>215.51</v>
      </c>
      <c r="H1816" s="24">
        <v>215.57</v>
      </c>
      <c r="I1816" s="24">
        <v>215.51</v>
      </c>
      <c r="J1816" s="24">
        <v>215.57</v>
      </c>
      <c r="K1816" s="18">
        <v>0</v>
      </c>
      <c r="L1816" s="18">
        <v>0</v>
      </c>
      <c r="T1816" t="str">
        <v>U1588C-26</v>
      </c>
      <c r="U1816" s="24">
        <v>0.80724876441515658</v>
      </c>
      <c r="V1816" s="24">
        <v>0.80645161290322576</v>
      </c>
      <c r="W1816" s="29">
        <v>209.5</v>
      </c>
      <c r="X1816" s="24">
        <v>6.0099999999999909</v>
      </c>
      <c r="Y1816" s="24">
        <v>6.0699999999999932</v>
      </c>
      <c r="Z1816" s="24">
        <v>214.3515650741351</v>
      </c>
      <c r="AA1816" s="24">
        <v>214.4</v>
      </c>
      <c r="AB1816" s="24">
        <v>214.34677419354838</v>
      </c>
      <c r="AC1816" s="24">
        <v>214.39516129032256</v>
      </c>
      <c r="AF1816" s="24">
        <v>8.3140000000000001</v>
      </c>
      <c r="AG1816" s="24">
        <v>222.66556507413509</v>
      </c>
      <c r="AH1816" s="24">
        <v>222.714</v>
      </c>
      <c r="AI1816" s="24">
        <v>222.66077419354838</v>
      </c>
      <c r="AJ1816" s="24">
        <v>222.70916129032256</v>
      </c>
      <c r="AK1816" s="38">
        <v>0.4790880586710955</v>
      </c>
      <c r="AL1816" s="38">
        <v>0.48387096774433758</v>
      </c>
    </row>
    <row r="1817" spans="3:38" x14ac:dyDescent="0.15">
      <c r="C1817" t="str">
        <v>U1588C-26-CC</v>
      </c>
      <c r="D1817" s="31">
        <v>215.41</v>
      </c>
      <c r="E1817" s="29">
        <v>10</v>
      </c>
      <c r="F1817" s="29">
        <v>16</v>
      </c>
      <c r="G1817" s="24">
        <v>215.51</v>
      </c>
      <c r="H1817" s="24">
        <v>215.57</v>
      </c>
      <c r="I1817" s="24">
        <v>215.51</v>
      </c>
      <c r="J1817" s="24">
        <v>215.57</v>
      </c>
      <c r="K1817" s="18">
        <v>0</v>
      </c>
      <c r="L1817" s="18">
        <v>0</v>
      </c>
      <c r="T1817" t="str">
        <v>U1588C-26</v>
      </c>
      <c r="U1817" s="24">
        <v>0.80724876441515658</v>
      </c>
      <c r="V1817" s="24">
        <v>0.80645161290322576</v>
      </c>
      <c r="W1817" s="29">
        <v>209.5</v>
      </c>
      <c r="X1817" s="24">
        <v>6.0099999999999909</v>
      </c>
      <c r="Y1817" s="24">
        <v>6.0699999999999932</v>
      </c>
      <c r="Z1817" s="24">
        <v>214.3515650741351</v>
      </c>
      <c r="AA1817" s="24">
        <v>214.4</v>
      </c>
      <c r="AB1817" s="24">
        <v>214.34677419354838</v>
      </c>
      <c r="AC1817" s="24">
        <v>214.39516129032256</v>
      </c>
      <c r="AF1817" s="24">
        <v>8.3140000000000001</v>
      </c>
      <c r="AG1817" s="24">
        <v>222.66556507413509</v>
      </c>
      <c r="AH1817" s="24">
        <v>222.714</v>
      </c>
      <c r="AI1817" s="24">
        <v>222.66077419354838</v>
      </c>
      <c r="AJ1817" s="24">
        <v>222.70916129032256</v>
      </c>
      <c r="AK1817" s="38">
        <v>0.4790880586710955</v>
      </c>
      <c r="AL1817" s="38">
        <v>0.48387096774433758</v>
      </c>
    </row>
    <row r="1818" spans="3:38" x14ac:dyDescent="0.15">
      <c r="C1818" t="str">
        <v>U1588C-26-CC</v>
      </c>
      <c r="D1818" s="31">
        <v>215.41</v>
      </c>
      <c r="E1818" s="29">
        <v>10</v>
      </c>
      <c r="F1818" s="29">
        <v>16</v>
      </c>
      <c r="G1818" s="24">
        <v>215.51</v>
      </c>
      <c r="H1818" s="24">
        <v>215.57</v>
      </c>
      <c r="I1818" s="24">
        <v>215.51</v>
      </c>
      <c r="J1818" s="24">
        <v>215.57</v>
      </c>
      <c r="K1818" s="18">
        <v>0</v>
      </c>
      <c r="L1818" s="18">
        <v>0</v>
      </c>
      <c r="T1818" t="str">
        <v>U1588C-26</v>
      </c>
      <c r="U1818" s="24">
        <v>0.80724876441515658</v>
      </c>
      <c r="V1818" s="24">
        <v>0.80645161290322576</v>
      </c>
      <c r="W1818" s="29">
        <v>209.5</v>
      </c>
      <c r="X1818" s="24">
        <v>6.0099999999999909</v>
      </c>
      <c r="Y1818" s="24">
        <v>6.0699999999999932</v>
      </c>
      <c r="Z1818" s="24">
        <v>214.3515650741351</v>
      </c>
      <c r="AA1818" s="24">
        <v>214.4</v>
      </c>
      <c r="AB1818" s="24">
        <v>214.34677419354838</v>
      </c>
      <c r="AC1818" s="24">
        <v>214.39516129032256</v>
      </c>
      <c r="AF1818" s="24">
        <v>8.3140000000000001</v>
      </c>
      <c r="AG1818" s="24">
        <v>222.66556507413509</v>
      </c>
      <c r="AH1818" s="24">
        <v>222.714</v>
      </c>
      <c r="AI1818" s="24">
        <v>222.66077419354838</v>
      </c>
      <c r="AJ1818" s="24">
        <v>222.70916129032256</v>
      </c>
      <c r="AK1818" s="38">
        <v>0.4790880586710955</v>
      </c>
      <c r="AL1818" s="38">
        <v>0.48387096774433758</v>
      </c>
    </row>
    <row r="1819" spans="3:38" x14ac:dyDescent="0.15">
      <c r="C1819" t="str">
        <v>U1588C-26-CC</v>
      </c>
      <c r="D1819" s="31">
        <v>215.41</v>
      </c>
      <c r="E1819" s="29">
        <v>10</v>
      </c>
      <c r="F1819" s="29">
        <v>16</v>
      </c>
      <c r="G1819" s="24">
        <v>215.51</v>
      </c>
      <c r="H1819" s="24">
        <v>215.57</v>
      </c>
      <c r="I1819" s="24">
        <v>215.51</v>
      </c>
      <c r="J1819" s="24">
        <v>215.57</v>
      </c>
      <c r="K1819" s="18">
        <v>0</v>
      </c>
      <c r="L1819" s="18">
        <v>0</v>
      </c>
      <c r="T1819" t="str">
        <v>U1588C-26</v>
      </c>
      <c r="U1819" s="24">
        <v>0.80724876441515658</v>
      </c>
      <c r="V1819" s="24">
        <v>0.80645161290322576</v>
      </c>
      <c r="W1819" s="29">
        <v>209.5</v>
      </c>
      <c r="X1819" s="24">
        <v>6.0099999999999909</v>
      </c>
      <c r="Y1819" s="24">
        <v>6.0699999999999932</v>
      </c>
      <c r="Z1819" s="24">
        <v>214.3515650741351</v>
      </c>
      <c r="AA1819" s="24">
        <v>214.4</v>
      </c>
      <c r="AB1819" s="24">
        <v>214.34677419354838</v>
      </c>
      <c r="AC1819" s="24">
        <v>214.39516129032256</v>
      </c>
      <c r="AF1819" s="24">
        <v>8.3140000000000001</v>
      </c>
      <c r="AG1819" s="24">
        <v>222.66556507413509</v>
      </c>
      <c r="AH1819" s="24">
        <v>222.714</v>
      </c>
      <c r="AI1819" s="24">
        <v>222.66077419354838</v>
      </c>
      <c r="AJ1819" s="24">
        <v>222.70916129032256</v>
      </c>
      <c r="AK1819" s="38">
        <v>0.4790880586710955</v>
      </c>
      <c r="AL1819" s="38">
        <v>0.48387096774433758</v>
      </c>
    </row>
    <row r="1820" spans="3:38" x14ac:dyDescent="0.15">
      <c r="C1820" t="str">
        <v>U1588C-26-CC</v>
      </c>
      <c r="D1820" s="31">
        <v>215.41</v>
      </c>
      <c r="E1820" s="29">
        <v>10</v>
      </c>
      <c r="F1820" s="29">
        <v>16</v>
      </c>
      <c r="G1820" s="24">
        <v>215.51</v>
      </c>
      <c r="H1820" s="24">
        <v>215.57</v>
      </c>
      <c r="I1820" s="24">
        <v>215.51</v>
      </c>
      <c r="J1820" s="24">
        <v>215.57</v>
      </c>
      <c r="K1820" s="18">
        <v>0</v>
      </c>
      <c r="L1820" s="18">
        <v>0</v>
      </c>
      <c r="T1820" t="str">
        <v>U1588C-26</v>
      </c>
      <c r="U1820" s="24">
        <v>0.80724876441515658</v>
      </c>
      <c r="V1820" s="24">
        <v>0.80645161290322576</v>
      </c>
      <c r="W1820" s="29">
        <v>209.5</v>
      </c>
      <c r="X1820" s="24">
        <v>6.0099999999999909</v>
      </c>
      <c r="Y1820" s="24">
        <v>6.0699999999999932</v>
      </c>
      <c r="Z1820" s="24">
        <v>214.3515650741351</v>
      </c>
      <c r="AA1820" s="24">
        <v>214.4</v>
      </c>
      <c r="AB1820" s="24">
        <v>214.34677419354838</v>
      </c>
      <c r="AC1820" s="24">
        <v>214.39516129032256</v>
      </c>
      <c r="AF1820" s="24">
        <v>8.3140000000000001</v>
      </c>
      <c r="AG1820" s="24">
        <v>222.66556507413509</v>
      </c>
      <c r="AH1820" s="24">
        <v>222.714</v>
      </c>
      <c r="AI1820" s="24">
        <v>222.66077419354838</v>
      </c>
      <c r="AJ1820" s="24">
        <v>222.70916129032256</v>
      </c>
      <c r="AK1820" s="38">
        <v>0.4790880586710955</v>
      </c>
      <c r="AL1820" s="38">
        <v>0.48387096774433758</v>
      </c>
    </row>
    <row r="1821" spans="3:38" x14ac:dyDescent="0.15">
      <c r="C1821" t="str">
        <v>U1588C-26-CC</v>
      </c>
      <c r="D1821" s="31">
        <v>215.41</v>
      </c>
      <c r="E1821" s="29">
        <v>10</v>
      </c>
      <c r="F1821" s="29">
        <v>16</v>
      </c>
      <c r="G1821" s="24">
        <v>215.51</v>
      </c>
      <c r="H1821" s="24">
        <v>215.57</v>
      </c>
      <c r="I1821" s="24">
        <v>215.51</v>
      </c>
      <c r="J1821" s="24">
        <v>215.57</v>
      </c>
      <c r="K1821" s="18">
        <v>0</v>
      </c>
      <c r="L1821" s="18">
        <v>0</v>
      </c>
      <c r="T1821" t="str">
        <v>U1588C-26</v>
      </c>
      <c r="U1821" s="24">
        <v>0.80724876441515658</v>
      </c>
      <c r="V1821" s="24">
        <v>0.80645161290322576</v>
      </c>
      <c r="W1821" s="29">
        <v>209.5</v>
      </c>
      <c r="X1821" s="24">
        <v>6.0099999999999909</v>
      </c>
      <c r="Y1821" s="24">
        <v>6.0699999999999932</v>
      </c>
      <c r="Z1821" s="24">
        <v>214.3515650741351</v>
      </c>
      <c r="AA1821" s="24">
        <v>214.4</v>
      </c>
      <c r="AB1821" s="24">
        <v>214.34677419354838</v>
      </c>
      <c r="AC1821" s="24">
        <v>214.39516129032256</v>
      </c>
      <c r="AF1821" s="24">
        <v>8.3140000000000001</v>
      </c>
      <c r="AG1821" s="24">
        <v>222.66556507413509</v>
      </c>
      <c r="AH1821" s="24">
        <v>222.714</v>
      </c>
      <c r="AI1821" s="24">
        <v>222.66077419354838</v>
      </c>
      <c r="AJ1821" s="24">
        <v>222.70916129032256</v>
      </c>
      <c r="AK1821" s="38">
        <v>0.4790880586710955</v>
      </c>
      <c r="AL1821" s="38">
        <v>0.48387096774433758</v>
      </c>
    </row>
    <row r="1822" spans="3:38" x14ac:dyDescent="0.15">
      <c r="C1822" t="str">
        <v>U1588C-27-CC</v>
      </c>
      <c r="D1822" s="31">
        <v>219.93</v>
      </c>
      <c r="E1822" s="29">
        <v>29</v>
      </c>
      <c r="F1822" s="29">
        <v>35</v>
      </c>
      <c r="G1822" s="24">
        <v>220.22</v>
      </c>
      <c r="H1822" s="24">
        <v>220.28</v>
      </c>
      <c r="I1822" s="24">
        <v>220.22</v>
      </c>
      <c r="J1822" s="24">
        <v>220.28</v>
      </c>
      <c r="K1822" s="18">
        <v>0</v>
      </c>
      <c r="L1822" s="18">
        <v>0</v>
      </c>
      <c r="T1822" t="str">
        <v>U1588C-27</v>
      </c>
      <c r="U1822" s="24">
        <v>0.81632653061224492</v>
      </c>
      <c r="V1822" s="24">
        <v>0.81300813008130079</v>
      </c>
      <c r="W1822" s="29">
        <v>214.4</v>
      </c>
      <c r="X1822" s="24">
        <v>5.8199999999999932</v>
      </c>
      <c r="Y1822" s="24">
        <v>5.8799999999999955</v>
      </c>
      <c r="Z1822" s="24">
        <v>219.15102040816328</v>
      </c>
      <c r="AA1822" s="24">
        <v>219.2</v>
      </c>
      <c r="AB1822" s="24">
        <v>219.13170731707316</v>
      </c>
      <c r="AC1822" s="24">
        <v>219.18048780487806</v>
      </c>
      <c r="AF1822" s="24">
        <v>8.49</v>
      </c>
      <c r="AG1822" s="24">
        <v>227.64102040816329</v>
      </c>
      <c r="AH1822" s="24">
        <v>227.69</v>
      </c>
      <c r="AI1822" s="24">
        <v>227.62170731707317</v>
      </c>
      <c r="AJ1822" s="24">
        <v>227.67048780487806</v>
      </c>
      <c r="AK1822" s="38">
        <v>1.9313091090111811</v>
      </c>
      <c r="AL1822" s="38">
        <v>1.9512195121933473</v>
      </c>
    </row>
    <row r="1823" spans="3:38" x14ac:dyDescent="0.15">
      <c r="C1823" t="str">
        <v>U1588C-27-CC</v>
      </c>
      <c r="D1823" s="31">
        <v>219.93</v>
      </c>
      <c r="E1823" s="29">
        <v>29</v>
      </c>
      <c r="F1823" s="29">
        <v>35</v>
      </c>
      <c r="G1823" s="24">
        <v>220.22</v>
      </c>
      <c r="H1823" s="24">
        <v>220.28</v>
      </c>
      <c r="I1823" s="24">
        <v>220.22</v>
      </c>
      <c r="J1823" s="24">
        <v>220.28</v>
      </c>
      <c r="K1823" s="18">
        <v>0</v>
      </c>
      <c r="L1823" s="18">
        <v>0</v>
      </c>
      <c r="T1823" t="str">
        <v>U1588C-27</v>
      </c>
      <c r="U1823" s="24">
        <v>0.81632653061224492</v>
      </c>
      <c r="V1823" s="24">
        <v>0.81300813008130079</v>
      </c>
      <c r="W1823" s="29">
        <v>214.4</v>
      </c>
      <c r="X1823" s="24">
        <v>5.8199999999999932</v>
      </c>
      <c r="Y1823" s="24">
        <v>5.8799999999999955</v>
      </c>
      <c r="Z1823" s="24">
        <v>219.15102040816328</v>
      </c>
      <c r="AA1823" s="24">
        <v>219.2</v>
      </c>
      <c r="AB1823" s="24">
        <v>219.13170731707316</v>
      </c>
      <c r="AC1823" s="24">
        <v>219.18048780487806</v>
      </c>
      <c r="AF1823" s="24">
        <v>8.49</v>
      </c>
      <c r="AG1823" s="24">
        <v>227.64102040816329</v>
      </c>
      <c r="AH1823" s="24">
        <v>227.69</v>
      </c>
      <c r="AI1823" s="24">
        <v>227.62170731707317</v>
      </c>
      <c r="AJ1823" s="24">
        <v>227.67048780487806</v>
      </c>
      <c r="AK1823" s="38">
        <v>1.9313091090111811</v>
      </c>
      <c r="AL1823" s="38">
        <v>1.9512195121933473</v>
      </c>
    </row>
    <row r="1824" spans="3:38" x14ac:dyDescent="0.15">
      <c r="C1824" t="str">
        <v>U1588C-27-CC</v>
      </c>
      <c r="D1824" s="31">
        <v>219.93</v>
      </c>
      <c r="E1824" s="29">
        <v>29</v>
      </c>
      <c r="F1824" s="29">
        <v>35</v>
      </c>
      <c r="G1824" s="24">
        <v>220.22</v>
      </c>
      <c r="H1824" s="24">
        <v>220.28</v>
      </c>
      <c r="I1824" s="24">
        <v>220.22</v>
      </c>
      <c r="J1824" s="24">
        <v>220.28</v>
      </c>
      <c r="K1824" s="18">
        <v>0</v>
      </c>
      <c r="L1824" s="18">
        <v>0</v>
      </c>
      <c r="T1824" t="str">
        <v>U1588C-27</v>
      </c>
      <c r="U1824" s="24">
        <v>0.81632653061224492</v>
      </c>
      <c r="V1824" s="24">
        <v>0.81300813008130079</v>
      </c>
      <c r="W1824" s="29">
        <v>214.4</v>
      </c>
      <c r="X1824" s="24">
        <v>5.8199999999999932</v>
      </c>
      <c r="Y1824" s="24">
        <v>5.8799999999999955</v>
      </c>
      <c r="Z1824" s="24">
        <v>219.15102040816328</v>
      </c>
      <c r="AA1824" s="24">
        <v>219.2</v>
      </c>
      <c r="AB1824" s="24">
        <v>219.13170731707316</v>
      </c>
      <c r="AC1824" s="24">
        <v>219.18048780487806</v>
      </c>
      <c r="AF1824" s="24">
        <v>8.49</v>
      </c>
      <c r="AG1824" s="24">
        <v>227.64102040816329</v>
      </c>
      <c r="AH1824" s="24">
        <v>227.69</v>
      </c>
      <c r="AI1824" s="24">
        <v>227.62170731707317</v>
      </c>
      <c r="AJ1824" s="24">
        <v>227.67048780487806</v>
      </c>
      <c r="AK1824" s="38">
        <v>1.9313091090111811</v>
      </c>
      <c r="AL1824" s="38">
        <v>1.9512195121933473</v>
      </c>
    </row>
    <row r="1825" spans="3:38" x14ac:dyDescent="0.15">
      <c r="C1825" t="str">
        <v>U1588C-27-CC</v>
      </c>
      <c r="D1825" s="31">
        <v>219.93</v>
      </c>
      <c r="E1825" s="29">
        <v>29</v>
      </c>
      <c r="F1825" s="29">
        <v>35</v>
      </c>
      <c r="G1825" s="24">
        <v>220.22</v>
      </c>
      <c r="H1825" s="24">
        <v>220.28</v>
      </c>
      <c r="I1825" s="24">
        <v>220.22</v>
      </c>
      <c r="J1825" s="24">
        <v>220.28</v>
      </c>
      <c r="K1825" s="18">
        <v>0</v>
      </c>
      <c r="L1825" s="18">
        <v>0</v>
      </c>
      <c r="T1825" t="str">
        <v>U1588C-27</v>
      </c>
      <c r="U1825" s="24">
        <v>0.81632653061224492</v>
      </c>
      <c r="V1825" s="24">
        <v>0.81300813008130079</v>
      </c>
      <c r="W1825" s="29">
        <v>214.4</v>
      </c>
      <c r="X1825" s="24">
        <v>5.8199999999999932</v>
      </c>
      <c r="Y1825" s="24">
        <v>5.8799999999999955</v>
      </c>
      <c r="Z1825" s="24">
        <v>219.15102040816328</v>
      </c>
      <c r="AA1825" s="24">
        <v>219.2</v>
      </c>
      <c r="AB1825" s="24">
        <v>219.13170731707316</v>
      </c>
      <c r="AC1825" s="24">
        <v>219.18048780487806</v>
      </c>
      <c r="AF1825" s="24">
        <v>8.49</v>
      </c>
      <c r="AG1825" s="24">
        <v>227.64102040816329</v>
      </c>
      <c r="AH1825" s="24">
        <v>227.69</v>
      </c>
      <c r="AI1825" s="24">
        <v>227.62170731707317</v>
      </c>
      <c r="AJ1825" s="24">
        <v>227.67048780487806</v>
      </c>
      <c r="AK1825" s="38">
        <v>1.9313091090111811</v>
      </c>
      <c r="AL1825" s="38">
        <v>1.9512195121933473</v>
      </c>
    </row>
    <row r="1826" spans="3:38" x14ac:dyDescent="0.15">
      <c r="C1826" t="str">
        <v>U1588C-27-CC</v>
      </c>
      <c r="D1826" s="31">
        <v>219.93</v>
      </c>
      <c r="E1826" s="29">
        <v>29</v>
      </c>
      <c r="F1826" s="29">
        <v>35</v>
      </c>
      <c r="G1826" s="24">
        <v>220.22</v>
      </c>
      <c r="H1826" s="24">
        <v>220.28</v>
      </c>
      <c r="I1826" s="24">
        <v>220.22</v>
      </c>
      <c r="J1826" s="24">
        <v>220.28</v>
      </c>
      <c r="K1826" s="18">
        <v>0</v>
      </c>
      <c r="L1826" s="18">
        <v>0</v>
      </c>
      <c r="T1826" t="str">
        <v>U1588C-27</v>
      </c>
      <c r="U1826" s="24">
        <v>0.81632653061224492</v>
      </c>
      <c r="V1826" s="24">
        <v>0.81300813008130079</v>
      </c>
      <c r="W1826" s="29">
        <v>214.4</v>
      </c>
      <c r="X1826" s="24">
        <v>5.8199999999999932</v>
      </c>
      <c r="Y1826" s="24">
        <v>5.8799999999999955</v>
      </c>
      <c r="Z1826" s="24">
        <v>219.15102040816328</v>
      </c>
      <c r="AA1826" s="24">
        <v>219.2</v>
      </c>
      <c r="AB1826" s="24">
        <v>219.13170731707316</v>
      </c>
      <c r="AC1826" s="24">
        <v>219.18048780487806</v>
      </c>
      <c r="AF1826" s="24">
        <v>8.49</v>
      </c>
      <c r="AG1826" s="24">
        <v>227.64102040816329</v>
      </c>
      <c r="AH1826" s="24">
        <v>227.69</v>
      </c>
      <c r="AI1826" s="24">
        <v>227.62170731707317</v>
      </c>
      <c r="AJ1826" s="24">
        <v>227.67048780487806</v>
      </c>
      <c r="AK1826" s="38">
        <v>1.9313091090111811</v>
      </c>
      <c r="AL1826" s="38">
        <v>1.9512195121933473</v>
      </c>
    </row>
    <row r="1827" spans="3:38" x14ac:dyDescent="0.15">
      <c r="C1827" t="str">
        <v>U1588C-27-CC</v>
      </c>
      <c r="D1827" s="31">
        <v>219.93</v>
      </c>
      <c r="E1827" s="29">
        <v>29</v>
      </c>
      <c r="F1827" s="29">
        <v>35</v>
      </c>
      <c r="G1827" s="24">
        <v>220.22</v>
      </c>
      <c r="H1827" s="24">
        <v>220.28</v>
      </c>
      <c r="I1827" s="24">
        <v>220.22</v>
      </c>
      <c r="J1827" s="24">
        <v>220.28</v>
      </c>
      <c r="K1827" s="18">
        <v>0</v>
      </c>
      <c r="L1827" s="18">
        <v>0</v>
      </c>
      <c r="T1827" t="str">
        <v>U1588C-27</v>
      </c>
      <c r="U1827" s="24">
        <v>0.81632653061224492</v>
      </c>
      <c r="V1827" s="24">
        <v>0.81300813008130079</v>
      </c>
      <c r="W1827" s="29">
        <v>214.4</v>
      </c>
      <c r="X1827" s="24">
        <v>5.8199999999999932</v>
      </c>
      <c r="Y1827" s="24">
        <v>5.8799999999999955</v>
      </c>
      <c r="Z1827" s="24">
        <v>219.15102040816328</v>
      </c>
      <c r="AA1827" s="24">
        <v>219.2</v>
      </c>
      <c r="AB1827" s="24">
        <v>219.13170731707316</v>
      </c>
      <c r="AC1827" s="24">
        <v>219.18048780487806</v>
      </c>
      <c r="AF1827" s="24">
        <v>8.49</v>
      </c>
      <c r="AG1827" s="24">
        <v>227.64102040816329</v>
      </c>
      <c r="AH1827" s="24">
        <v>227.69</v>
      </c>
      <c r="AI1827" s="24">
        <v>227.62170731707317</v>
      </c>
      <c r="AJ1827" s="24">
        <v>227.67048780487806</v>
      </c>
      <c r="AK1827" s="38">
        <v>1.9313091090111811</v>
      </c>
      <c r="AL1827" s="38">
        <v>1.9512195121933473</v>
      </c>
    </row>
    <row r="1828" spans="3:38" x14ac:dyDescent="0.15">
      <c r="C1828" t="str">
        <v>U1588C-27-CC</v>
      </c>
      <c r="D1828" s="31">
        <v>219.93</v>
      </c>
      <c r="E1828" s="29">
        <v>29</v>
      </c>
      <c r="F1828" s="29">
        <v>35</v>
      </c>
      <c r="G1828" s="24">
        <v>220.22</v>
      </c>
      <c r="H1828" s="24">
        <v>220.28</v>
      </c>
      <c r="I1828" s="24">
        <v>220.22</v>
      </c>
      <c r="J1828" s="24">
        <v>220.28</v>
      </c>
      <c r="K1828" s="18">
        <v>0</v>
      </c>
      <c r="L1828" s="18">
        <v>0</v>
      </c>
      <c r="T1828" t="str">
        <v>U1588C-27</v>
      </c>
      <c r="U1828" s="24">
        <v>0.81632653061224492</v>
      </c>
      <c r="V1828" s="24">
        <v>0.81300813008130079</v>
      </c>
      <c r="W1828" s="29">
        <v>214.4</v>
      </c>
      <c r="X1828" s="24">
        <v>5.8199999999999932</v>
      </c>
      <c r="Y1828" s="24">
        <v>5.8799999999999955</v>
      </c>
      <c r="Z1828" s="24">
        <v>219.15102040816328</v>
      </c>
      <c r="AA1828" s="24">
        <v>219.2</v>
      </c>
      <c r="AB1828" s="24">
        <v>219.13170731707316</v>
      </c>
      <c r="AC1828" s="24">
        <v>219.18048780487806</v>
      </c>
      <c r="AF1828" s="24">
        <v>8.49</v>
      </c>
      <c r="AG1828" s="24">
        <v>227.64102040816329</v>
      </c>
      <c r="AH1828" s="24">
        <v>227.69</v>
      </c>
      <c r="AI1828" s="24">
        <v>227.62170731707317</v>
      </c>
      <c r="AJ1828" s="24">
        <v>227.67048780487806</v>
      </c>
      <c r="AK1828" s="38">
        <v>1.9313091090111811</v>
      </c>
      <c r="AL1828" s="38">
        <v>1.9512195121933473</v>
      </c>
    </row>
    <row r="1829" spans="3:38" x14ac:dyDescent="0.15">
      <c r="C1829" t="str">
        <v>U1588C-27-CC</v>
      </c>
      <c r="D1829" s="31">
        <v>219.93</v>
      </c>
      <c r="E1829" s="29">
        <v>29</v>
      </c>
      <c r="F1829" s="29">
        <v>35</v>
      </c>
      <c r="G1829" s="24">
        <v>220.22</v>
      </c>
      <c r="H1829" s="24">
        <v>220.28</v>
      </c>
      <c r="I1829" s="24">
        <v>220.22</v>
      </c>
      <c r="J1829" s="24">
        <v>220.28</v>
      </c>
      <c r="K1829" s="18">
        <v>0</v>
      </c>
      <c r="L1829" s="18">
        <v>0</v>
      </c>
      <c r="T1829" t="str">
        <v>U1588C-27</v>
      </c>
      <c r="U1829" s="24">
        <v>0.81632653061224492</v>
      </c>
      <c r="V1829" s="24">
        <v>0.81300813008130079</v>
      </c>
      <c r="W1829" s="29">
        <v>214.4</v>
      </c>
      <c r="X1829" s="24">
        <v>5.8199999999999932</v>
      </c>
      <c r="Y1829" s="24">
        <v>5.8799999999999955</v>
      </c>
      <c r="Z1829" s="24">
        <v>219.15102040816328</v>
      </c>
      <c r="AA1829" s="24">
        <v>219.2</v>
      </c>
      <c r="AB1829" s="24">
        <v>219.13170731707316</v>
      </c>
      <c r="AC1829" s="24">
        <v>219.18048780487806</v>
      </c>
      <c r="AF1829" s="24">
        <v>8.49</v>
      </c>
      <c r="AG1829" s="24">
        <v>227.64102040816329</v>
      </c>
      <c r="AH1829" s="24">
        <v>227.69</v>
      </c>
      <c r="AI1829" s="24">
        <v>227.62170731707317</v>
      </c>
      <c r="AJ1829" s="24">
        <v>227.67048780487806</v>
      </c>
      <c r="AK1829" s="38">
        <v>1.9313091090111811</v>
      </c>
      <c r="AL1829" s="38">
        <v>1.9512195121933473</v>
      </c>
    </row>
    <row r="1830" spans="3:38" x14ac:dyDescent="0.15">
      <c r="C1830" t="str">
        <v>U1588C-28-CC</v>
      </c>
      <c r="D1830" s="31">
        <v>225.86</v>
      </c>
      <c r="E1830" s="29">
        <v>10</v>
      </c>
      <c r="F1830" s="29">
        <v>16</v>
      </c>
      <c r="G1830" s="24">
        <v>225.96</v>
      </c>
      <c r="H1830" s="24">
        <v>226.02</v>
      </c>
      <c r="I1830" s="24">
        <v>225.96</v>
      </c>
      <c r="J1830" s="24">
        <v>226.02</v>
      </c>
      <c r="K1830" s="18">
        <v>0</v>
      </c>
      <c r="L1830" s="18">
        <v>0</v>
      </c>
      <c r="T1830" t="str">
        <v>U1588C-28</v>
      </c>
      <c r="U1830" s="24">
        <v>0.71847507331378302</v>
      </c>
      <c r="V1830" s="24">
        <v>0.71942446043165464</v>
      </c>
      <c r="W1830" s="29">
        <v>219.2</v>
      </c>
      <c r="X1830" s="24">
        <v>6.7600000000000193</v>
      </c>
      <c r="Y1830" s="24">
        <v>6.8200000000000216</v>
      </c>
      <c r="Z1830" s="24">
        <v>224.05689149560118</v>
      </c>
      <c r="AA1830" s="24">
        <v>224.1</v>
      </c>
      <c r="AB1830" s="24">
        <v>224.06330935251799</v>
      </c>
      <c r="AC1830" s="24">
        <v>224.10647482014389</v>
      </c>
      <c r="AF1830" s="24">
        <v>8.2889999999999997</v>
      </c>
      <c r="AG1830" s="24">
        <v>232.34589149560117</v>
      </c>
      <c r="AH1830" s="24">
        <v>232.38899999999998</v>
      </c>
      <c r="AI1830" s="24">
        <v>232.35230935251798</v>
      </c>
      <c r="AJ1830" s="24">
        <v>232.39547482014387</v>
      </c>
      <c r="AK1830" s="38">
        <v>-0.64178569168120703</v>
      </c>
      <c r="AL1830" s="38">
        <v>-0.64748201438931119</v>
      </c>
    </row>
    <row r="1831" spans="3:38" x14ac:dyDescent="0.15">
      <c r="C1831" t="str">
        <v>U1588C-28-CC</v>
      </c>
      <c r="D1831" s="31">
        <v>225.86</v>
      </c>
      <c r="E1831" s="29">
        <v>10</v>
      </c>
      <c r="F1831" s="29">
        <v>16</v>
      </c>
      <c r="G1831" s="24">
        <v>225.96</v>
      </c>
      <c r="H1831" s="24">
        <v>226.02</v>
      </c>
      <c r="I1831" s="24">
        <v>225.96</v>
      </c>
      <c r="J1831" s="24">
        <v>226.02</v>
      </c>
      <c r="K1831" s="18">
        <v>0</v>
      </c>
      <c r="L1831" s="18">
        <v>0</v>
      </c>
      <c r="T1831" t="str">
        <v>U1588C-28</v>
      </c>
      <c r="U1831" s="24">
        <v>0.71847507331378302</v>
      </c>
      <c r="V1831" s="24">
        <v>0.71942446043165464</v>
      </c>
      <c r="W1831" s="29">
        <v>219.2</v>
      </c>
      <c r="X1831" s="24">
        <v>6.7600000000000193</v>
      </c>
      <c r="Y1831" s="24">
        <v>6.8200000000000216</v>
      </c>
      <c r="Z1831" s="24">
        <v>224.05689149560118</v>
      </c>
      <c r="AA1831" s="24">
        <v>224.1</v>
      </c>
      <c r="AB1831" s="24">
        <v>224.06330935251799</v>
      </c>
      <c r="AC1831" s="24">
        <v>224.10647482014389</v>
      </c>
      <c r="AF1831" s="24">
        <v>8.2889999999999997</v>
      </c>
      <c r="AG1831" s="24">
        <v>232.34589149560117</v>
      </c>
      <c r="AH1831" s="24">
        <v>232.38899999999998</v>
      </c>
      <c r="AI1831" s="24">
        <v>232.35230935251798</v>
      </c>
      <c r="AJ1831" s="24">
        <v>232.39547482014387</v>
      </c>
      <c r="AK1831" s="38">
        <v>-0.64178569168120703</v>
      </c>
      <c r="AL1831" s="38">
        <v>-0.64748201438931119</v>
      </c>
    </row>
    <row r="1832" spans="3:38" x14ac:dyDescent="0.15">
      <c r="C1832" t="str">
        <v>U1588C-28-CC</v>
      </c>
      <c r="D1832" s="31">
        <v>225.86</v>
      </c>
      <c r="E1832" s="29">
        <v>10</v>
      </c>
      <c r="F1832" s="29">
        <v>16</v>
      </c>
      <c r="G1832" s="24">
        <v>225.96</v>
      </c>
      <c r="H1832" s="24">
        <v>226.02</v>
      </c>
      <c r="I1832" s="24">
        <v>225.96</v>
      </c>
      <c r="J1832" s="24">
        <v>226.02</v>
      </c>
      <c r="K1832" s="18">
        <v>0</v>
      </c>
      <c r="L1832" s="18">
        <v>0</v>
      </c>
      <c r="T1832" t="str">
        <v>U1588C-28</v>
      </c>
      <c r="U1832" s="24">
        <v>0.71847507331378302</v>
      </c>
      <c r="V1832" s="24">
        <v>0.71942446043165464</v>
      </c>
      <c r="W1832" s="29">
        <v>219.2</v>
      </c>
      <c r="X1832" s="24">
        <v>6.7600000000000193</v>
      </c>
      <c r="Y1832" s="24">
        <v>6.8200000000000216</v>
      </c>
      <c r="Z1832" s="24">
        <v>224.05689149560118</v>
      </c>
      <c r="AA1832" s="24">
        <v>224.1</v>
      </c>
      <c r="AB1832" s="24">
        <v>224.06330935251799</v>
      </c>
      <c r="AC1832" s="24">
        <v>224.10647482014389</v>
      </c>
      <c r="AF1832" s="24">
        <v>8.2889999999999997</v>
      </c>
      <c r="AG1832" s="24">
        <v>232.34589149560117</v>
      </c>
      <c r="AH1832" s="24">
        <v>232.38899999999998</v>
      </c>
      <c r="AI1832" s="24">
        <v>232.35230935251798</v>
      </c>
      <c r="AJ1832" s="24">
        <v>232.39547482014387</v>
      </c>
      <c r="AK1832" s="38">
        <v>-0.64178569168120703</v>
      </c>
      <c r="AL1832" s="38">
        <v>-0.64748201438931119</v>
      </c>
    </row>
    <row r="1833" spans="3:38" x14ac:dyDescent="0.15">
      <c r="C1833" t="str">
        <v>U1588C-28-CC</v>
      </c>
      <c r="D1833" s="31">
        <v>225.86</v>
      </c>
      <c r="E1833" s="29">
        <v>10</v>
      </c>
      <c r="F1833" s="29">
        <v>16</v>
      </c>
      <c r="G1833" s="24">
        <v>225.96</v>
      </c>
      <c r="H1833" s="24">
        <v>226.02</v>
      </c>
      <c r="I1833" s="24">
        <v>225.96</v>
      </c>
      <c r="J1833" s="24">
        <v>226.02</v>
      </c>
      <c r="K1833" s="18">
        <v>0</v>
      </c>
      <c r="L1833" s="18">
        <v>0</v>
      </c>
      <c r="T1833" t="str">
        <v>U1588C-28</v>
      </c>
      <c r="U1833" s="24">
        <v>0.71847507331378302</v>
      </c>
      <c r="V1833" s="24">
        <v>0.71942446043165464</v>
      </c>
      <c r="W1833" s="29">
        <v>219.2</v>
      </c>
      <c r="X1833" s="24">
        <v>6.7600000000000193</v>
      </c>
      <c r="Y1833" s="24">
        <v>6.8200000000000216</v>
      </c>
      <c r="Z1833" s="24">
        <v>224.05689149560118</v>
      </c>
      <c r="AA1833" s="24">
        <v>224.1</v>
      </c>
      <c r="AB1833" s="24">
        <v>224.06330935251799</v>
      </c>
      <c r="AC1833" s="24">
        <v>224.10647482014389</v>
      </c>
      <c r="AF1833" s="24">
        <v>8.2889999999999997</v>
      </c>
      <c r="AG1833" s="24">
        <v>232.34589149560117</v>
      </c>
      <c r="AH1833" s="24">
        <v>232.38899999999998</v>
      </c>
      <c r="AI1833" s="24">
        <v>232.35230935251798</v>
      </c>
      <c r="AJ1833" s="24">
        <v>232.39547482014387</v>
      </c>
      <c r="AK1833" s="38">
        <v>-0.64178569168120703</v>
      </c>
      <c r="AL1833" s="38">
        <v>-0.64748201438931119</v>
      </c>
    </row>
    <row r="1834" spans="3:38" x14ac:dyDescent="0.15">
      <c r="C1834" t="str">
        <v>U1588C-28-CC</v>
      </c>
      <c r="D1834" s="31">
        <v>225.86</v>
      </c>
      <c r="E1834" s="29">
        <v>10</v>
      </c>
      <c r="F1834" s="29">
        <v>16</v>
      </c>
      <c r="G1834" s="24">
        <v>225.96</v>
      </c>
      <c r="H1834" s="24">
        <v>226.02</v>
      </c>
      <c r="I1834" s="24">
        <v>225.96</v>
      </c>
      <c r="J1834" s="24">
        <v>226.02</v>
      </c>
      <c r="K1834" s="18">
        <v>0</v>
      </c>
      <c r="L1834" s="18">
        <v>0</v>
      </c>
      <c r="T1834" t="str">
        <v>U1588C-28</v>
      </c>
      <c r="U1834" s="24">
        <v>0.71847507331378302</v>
      </c>
      <c r="V1834" s="24">
        <v>0.71942446043165464</v>
      </c>
      <c r="W1834" s="29">
        <v>219.2</v>
      </c>
      <c r="X1834" s="24">
        <v>6.7600000000000193</v>
      </c>
      <c r="Y1834" s="24">
        <v>6.8200000000000216</v>
      </c>
      <c r="Z1834" s="24">
        <v>224.05689149560118</v>
      </c>
      <c r="AA1834" s="24">
        <v>224.1</v>
      </c>
      <c r="AB1834" s="24">
        <v>224.06330935251799</v>
      </c>
      <c r="AC1834" s="24">
        <v>224.10647482014389</v>
      </c>
      <c r="AF1834" s="24">
        <v>8.2889999999999997</v>
      </c>
      <c r="AG1834" s="24">
        <v>232.34589149560117</v>
      </c>
      <c r="AH1834" s="24">
        <v>232.38899999999998</v>
      </c>
      <c r="AI1834" s="24">
        <v>232.35230935251798</v>
      </c>
      <c r="AJ1834" s="24">
        <v>232.39547482014387</v>
      </c>
      <c r="AK1834" s="38">
        <v>-0.64178569168120703</v>
      </c>
      <c r="AL1834" s="38">
        <v>-0.64748201438931119</v>
      </c>
    </row>
    <row r="1835" spans="3:38" x14ac:dyDescent="0.15">
      <c r="C1835" t="str">
        <v>U1588C-28-CC</v>
      </c>
      <c r="D1835" s="31">
        <v>225.86</v>
      </c>
      <c r="E1835" s="29">
        <v>10</v>
      </c>
      <c r="F1835" s="29">
        <v>16</v>
      </c>
      <c r="G1835" s="24">
        <v>225.96</v>
      </c>
      <c r="H1835" s="24">
        <v>226.02</v>
      </c>
      <c r="I1835" s="24">
        <v>225.96</v>
      </c>
      <c r="J1835" s="24">
        <v>226.02</v>
      </c>
      <c r="K1835" s="18">
        <v>0</v>
      </c>
      <c r="L1835" s="18">
        <v>0</v>
      </c>
      <c r="T1835" t="str">
        <v>U1588C-28</v>
      </c>
      <c r="U1835" s="24">
        <v>0.71847507331378302</v>
      </c>
      <c r="V1835" s="24">
        <v>0.71942446043165464</v>
      </c>
      <c r="W1835" s="29">
        <v>219.2</v>
      </c>
      <c r="X1835" s="24">
        <v>6.7600000000000193</v>
      </c>
      <c r="Y1835" s="24">
        <v>6.8200000000000216</v>
      </c>
      <c r="Z1835" s="24">
        <v>224.05689149560118</v>
      </c>
      <c r="AA1835" s="24">
        <v>224.1</v>
      </c>
      <c r="AB1835" s="24">
        <v>224.06330935251799</v>
      </c>
      <c r="AC1835" s="24">
        <v>224.10647482014389</v>
      </c>
      <c r="AF1835" s="24">
        <v>8.2889999999999997</v>
      </c>
      <c r="AG1835" s="24">
        <v>232.34589149560117</v>
      </c>
      <c r="AH1835" s="24">
        <v>232.38899999999998</v>
      </c>
      <c r="AI1835" s="24">
        <v>232.35230935251798</v>
      </c>
      <c r="AJ1835" s="24">
        <v>232.39547482014387</v>
      </c>
      <c r="AK1835" s="38">
        <v>-0.64178569168120703</v>
      </c>
      <c r="AL1835" s="38">
        <v>-0.64748201438931119</v>
      </c>
    </row>
    <row r="1836" spans="3:38" x14ac:dyDescent="0.15">
      <c r="C1836" t="str">
        <v>U1588C-28-CC</v>
      </c>
      <c r="D1836" s="31">
        <v>225.86</v>
      </c>
      <c r="E1836" s="29">
        <v>10</v>
      </c>
      <c r="F1836" s="29">
        <v>16</v>
      </c>
      <c r="G1836" s="24">
        <v>225.96</v>
      </c>
      <c r="H1836" s="24">
        <v>226.02</v>
      </c>
      <c r="I1836" s="24">
        <v>225.96</v>
      </c>
      <c r="J1836" s="24">
        <v>226.02</v>
      </c>
      <c r="K1836" s="18">
        <v>0</v>
      </c>
      <c r="L1836" s="18">
        <v>0</v>
      </c>
      <c r="T1836" t="str">
        <v>U1588C-28</v>
      </c>
      <c r="U1836" s="24">
        <v>0.71847507331378302</v>
      </c>
      <c r="V1836" s="24">
        <v>0.71942446043165464</v>
      </c>
      <c r="W1836" s="29">
        <v>219.2</v>
      </c>
      <c r="X1836" s="24">
        <v>6.7600000000000193</v>
      </c>
      <c r="Y1836" s="24">
        <v>6.8200000000000216</v>
      </c>
      <c r="Z1836" s="24">
        <v>224.05689149560118</v>
      </c>
      <c r="AA1836" s="24">
        <v>224.1</v>
      </c>
      <c r="AB1836" s="24">
        <v>224.06330935251799</v>
      </c>
      <c r="AC1836" s="24">
        <v>224.10647482014389</v>
      </c>
      <c r="AF1836" s="24">
        <v>8.2889999999999997</v>
      </c>
      <c r="AG1836" s="24">
        <v>232.34589149560117</v>
      </c>
      <c r="AH1836" s="24">
        <v>232.38899999999998</v>
      </c>
      <c r="AI1836" s="24">
        <v>232.35230935251798</v>
      </c>
      <c r="AJ1836" s="24">
        <v>232.39547482014387</v>
      </c>
      <c r="AK1836" s="38">
        <v>-0.64178569168120703</v>
      </c>
      <c r="AL1836" s="38">
        <v>-0.64748201438931119</v>
      </c>
    </row>
    <row r="1837" spans="3:38" x14ac:dyDescent="0.15">
      <c r="C1837" t="str">
        <v>U1588C-28-CC</v>
      </c>
      <c r="D1837" s="31">
        <v>225.86</v>
      </c>
      <c r="E1837" s="29">
        <v>10</v>
      </c>
      <c r="F1837" s="29">
        <v>16</v>
      </c>
      <c r="G1837" s="24">
        <v>225.96</v>
      </c>
      <c r="H1837" s="24">
        <v>226.02</v>
      </c>
      <c r="I1837" s="24">
        <v>225.96</v>
      </c>
      <c r="J1837" s="24">
        <v>226.02</v>
      </c>
      <c r="K1837" s="18">
        <v>0</v>
      </c>
      <c r="L1837" s="18">
        <v>0</v>
      </c>
      <c r="T1837" t="str">
        <v>U1588C-28</v>
      </c>
      <c r="U1837" s="24">
        <v>0.71847507331378302</v>
      </c>
      <c r="V1837" s="24">
        <v>0.71942446043165464</v>
      </c>
      <c r="W1837" s="29">
        <v>219.2</v>
      </c>
      <c r="X1837" s="24">
        <v>6.7600000000000193</v>
      </c>
      <c r="Y1837" s="24">
        <v>6.8200000000000216</v>
      </c>
      <c r="Z1837" s="24">
        <v>224.05689149560118</v>
      </c>
      <c r="AA1837" s="24">
        <v>224.1</v>
      </c>
      <c r="AB1837" s="24">
        <v>224.06330935251799</v>
      </c>
      <c r="AC1837" s="24">
        <v>224.10647482014389</v>
      </c>
      <c r="AF1837" s="24">
        <v>8.2889999999999997</v>
      </c>
      <c r="AG1837" s="24">
        <v>232.34589149560117</v>
      </c>
      <c r="AH1837" s="24">
        <v>232.38899999999998</v>
      </c>
      <c r="AI1837" s="24">
        <v>232.35230935251798</v>
      </c>
      <c r="AJ1837" s="24">
        <v>232.39547482014387</v>
      </c>
      <c r="AK1837" s="38">
        <v>-0.64178569168120703</v>
      </c>
      <c r="AL1837" s="38">
        <v>-0.64748201438931119</v>
      </c>
    </row>
    <row r="1838" spans="3:38" x14ac:dyDescent="0.15">
      <c r="C1838" t="str">
        <v>U1588C-29-CC</v>
      </c>
      <c r="D1838" s="31">
        <v>229.18</v>
      </c>
      <c r="E1838" s="29">
        <v>11</v>
      </c>
      <c r="F1838" s="29">
        <v>17</v>
      </c>
      <c r="G1838" s="24">
        <v>229.29000000000002</v>
      </c>
      <c r="H1838" s="24">
        <v>229.35</v>
      </c>
      <c r="I1838" s="24">
        <v>229.29</v>
      </c>
      <c r="J1838" s="24">
        <v>229.35</v>
      </c>
      <c r="K1838" s="18">
        <v>-2.8421709430404007E-14</v>
      </c>
      <c r="L1838" s="18">
        <v>0</v>
      </c>
      <c r="T1838" t="str">
        <v>U1588C-29</v>
      </c>
      <c r="U1838" s="24">
        <v>0.91428571428571426</v>
      </c>
      <c r="V1838" s="24">
        <v>0.91743119266055051</v>
      </c>
      <c r="W1838" s="29">
        <v>224.1</v>
      </c>
      <c r="X1838" s="24">
        <v>5.1899999999999977</v>
      </c>
      <c r="Y1838" s="24">
        <v>5.25</v>
      </c>
      <c r="Z1838" s="24">
        <v>228.84514285714286</v>
      </c>
      <c r="AA1838" s="24">
        <v>228.9</v>
      </c>
      <c r="AB1838" s="24">
        <v>228.86146788990825</v>
      </c>
      <c r="AC1838" s="24">
        <v>228.91651376146788</v>
      </c>
      <c r="AF1838" s="24">
        <v>8.2379999999999995</v>
      </c>
      <c r="AG1838" s="24">
        <v>237.08314285714286</v>
      </c>
      <c r="AH1838" s="24">
        <v>237.13800000000001</v>
      </c>
      <c r="AI1838" s="24">
        <v>237.09946788990825</v>
      </c>
      <c r="AJ1838" s="24">
        <v>237.15451376146788</v>
      </c>
      <c r="AK1838" s="38">
        <v>-1.6325032765394099</v>
      </c>
      <c r="AL1838" s="38">
        <v>-1.6513761467876975</v>
      </c>
    </row>
    <row r="1839" spans="3:38" x14ac:dyDescent="0.15">
      <c r="C1839" t="str">
        <v>U1588C-29-CC</v>
      </c>
      <c r="D1839" s="31">
        <v>229.18</v>
      </c>
      <c r="E1839" s="29">
        <v>11</v>
      </c>
      <c r="F1839" s="29">
        <v>17</v>
      </c>
      <c r="G1839" s="24">
        <v>229.29000000000002</v>
      </c>
      <c r="H1839" s="24">
        <v>229.35</v>
      </c>
      <c r="I1839" s="24">
        <v>229.29</v>
      </c>
      <c r="J1839" s="24">
        <v>229.35</v>
      </c>
      <c r="K1839" s="18">
        <v>-2.8421709430404007E-14</v>
      </c>
      <c r="L1839" s="18">
        <v>0</v>
      </c>
      <c r="T1839" t="str">
        <v>U1588C-29</v>
      </c>
      <c r="U1839" s="24">
        <v>0.91428571428571426</v>
      </c>
      <c r="V1839" s="24">
        <v>0.91743119266055051</v>
      </c>
      <c r="W1839" s="29">
        <v>224.1</v>
      </c>
      <c r="X1839" s="24">
        <v>5.1899999999999977</v>
      </c>
      <c r="Y1839" s="24">
        <v>5.25</v>
      </c>
      <c r="Z1839" s="24">
        <v>228.84514285714286</v>
      </c>
      <c r="AA1839" s="24">
        <v>228.9</v>
      </c>
      <c r="AB1839" s="24">
        <v>228.86146788990825</v>
      </c>
      <c r="AC1839" s="24">
        <v>228.91651376146788</v>
      </c>
      <c r="AF1839" s="24">
        <v>8.2379999999999995</v>
      </c>
      <c r="AG1839" s="24">
        <v>237.08314285714286</v>
      </c>
      <c r="AH1839" s="24">
        <v>237.13800000000001</v>
      </c>
      <c r="AI1839" s="24">
        <v>237.09946788990825</v>
      </c>
      <c r="AJ1839" s="24">
        <v>237.15451376146788</v>
      </c>
      <c r="AK1839" s="38">
        <v>-1.6325032765394099</v>
      </c>
      <c r="AL1839" s="38">
        <v>-1.6513761467876975</v>
      </c>
    </row>
    <row r="1840" spans="3:38" x14ac:dyDescent="0.15">
      <c r="C1840" t="str">
        <v>U1588C-29-CC</v>
      </c>
      <c r="D1840" s="31">
        <v>229.18</v>
      </c>
      <c r="E1840" s="29">
        <v>11</v>
      </c>
      <c r="F1840" s="29">
        <v>17</v>
      </c>
      <c r="G1840" s="24">
        <v>229.29000000000002</v>
      </c>
      <c r="H1840" s="24">
        <v>229.35</v>
      </c>
      <c r="I1840" s="24">
        <v>229.29</v>
      </c>
      <c r="J1840" s="24">
        <v>229.35</v>
      </c>
      <c r="K1840" s="18">
        <v>-2.8421709430404007E-14</v>
      </c>
      <c r="L1840" s="18">
        <v>0</v>
      </c>
      <c r="T1840" t="str">
        <v>U1588C-29</v>
      </c>
      <c r="U1840" s="24">
        <v>0.91428571428571426</v>
      </c>
      <c r="V1840" s="24">
        <v>0.91743119266055051</v>
      </c>
      <c r="W1840" s="29">
        <v>224.1</v>
      </c>
      <c r="X1840" s="24">
        <v>5.1899999999999977</v>
      </c>
      <c r="Y1840" s="24">
        <v>5.25</v>
      </c>
      <c r="Z1840" s="24">
        <v>228.84514285714286</v>
      </c>
      <c r="AA1840" s="24">
        <v>228.9</v>
      </c>
      <c r="AB1840" s="24">
        <v>228.86146788990825</v>
      </c>
      <c r="AC1840" s="24">
        <v>228.91651376146788</v>
      </c>
      <c r="AF1840" s="24">
        <v>8.2379999999999995</v>
      </c>
      <c r="AG1840" s="24">
        <v>237.08314285714286</v>
      </c>
      <c r="AH1840" s="24">
        <v>237.13800000000001</v>
      </c>
      <c r="AI1840" s="24">
        <v>237.09946788990825</v>
      </c>
      <c r="AJ1840" s="24">
        <v>237.15451376146788</v>
      </c>
      <c r="AK1840" s="38">
        <v>-1.6325032765394099</v>
      </c>
      <c r="AL1840" s="38">
        <v>-1.6513761467876975</v>
      </c>
    </row>
    <row r="1841" spans="3:38" x14ac:dyDescent="0.15">
      <c r="C1841" t="str">
        <v>U1588C-29-CC</v>
      </c>
      <c r="D1841" s="31">
        <v>229.18</v>
      </c>
      <c r="E1841" s="29">
        <v>11</v>
      </c>
      <c r="F1841" s="29">
        <v>17</v>
      </c>
      <c r="G1841" s="24">
        <v>229.29000000000002</v>
      </c>
      <c r="H1841" s="24">
        <v>229.35</v>
      </c>
      <c r="I1841" s="24">
        <v>229.29</v>
      </c>
      <c r="J1841" s="24">
        <v>229.35</v>
      </c>
      <c r="K1841" s="18">
        <v>-2.8421709430404007E-14</v>
      </c>
      <c r="L1841" s="18">
        <v>0</v>
      </c>
      <c r="T1841" t="str">
        <v>U1588C-29</v>
      </c>
      <c r="U1841" s="24">
        <v>0.91428571428571426</v>
      </c>
      <c r="V1841" s="24">
        <v>0.91743119266055051</v>
      </c>
      <c r="W1841" s="29">
        <v>224.1</v>
      </c>
      <c r="X1841" s="24">
        <v>5.1899999999999977</v>
      </c>
      <c r="Y1841" s="24">
        <v>5.25</v>
      </c>
      <c r="Z1841" s="24">
        <v>228.84514285714286</v>
      </c>
      <c r="AA1841" s="24">
        <v>228.9</v>
      </c>
      <c r="AB1841" s="24">
        <v>228.86146788990825</v>
      </c>
      <c r="AC1841" s="24">
        <v>228.91651376146788</v>
      </c>
      <c r="AF1841" s="24">
        <v>8.2379999999999995</v>
      </c>
      <c r="AG1841" s="24">
        <v>237.08314285714286</v>
      </c>
      <c r="AH1841" s="24">
        <v>237.13800000000001</v>
      </c>
      <c r="AI1841" s="24">
        <v>237.09946788990825</v>
      </c>
      <c r="AJ1841" s="24">
        <v>237.15451376146788</v>
      </c>
      <c r="AK1841" s="38">
        <v>-1.6325032765394099</v>
      </c>
      <c r="AL1841" s="38">
        <v>-1.6513761467876975</v>
      </c>
    </row>
    <row r="1842" spans="3:38" x14ac:dyDescent="0.15">
      <c r="C1842" t="str">
        <v>U1588C-29-CC</v>
      </c>
      <c r="D1842" s="31">
        <v>229.18</v>
      </c>
      <c r="E1842" s="29">
        <v>11</v>
      </c>
      <c r="F1842" s="29">
        <v>17</v>
      </c>
      <c r="G1842" s="24">
        <v>229.29000000000002</v>
      </c>
      <c r="H1842" s="24">
        <v>229.35</v>
      </c>
      <c r="I1842" s="24">
        <v>229.29</v>
      </c>
      <c r="J1842" s="24">
        <v>229.35</v>
      </c>
      <c r="K1842" s="18">
        <v>-2.8421709430404007E-14</v>
      </c>
      <c r="L1842" s="18">
        <v>0</v>
      </c>
      <c r="T1842" t="str">
        <v>U1588C-29</v>
      </c>
      <c r="U1842" s="24">
        <v>0.91428571428571426</v>
      </c>
      <c r="V1842" s="24">
        <v>0.91743119266055051</v>
      </c>
      <c r="W1842" s="29">
        <v>224.1</v>
      </c>
      <c r="X1842" s="24">
        <v>5.1899999999999977</v>
      </c>
      <c r="Y1842" s="24">
        <v>5.25</v>
      </c>
      <c r="Z1842" s="24">
        <v>228.84514285714286</v>
      </c>
      <c r="AA1842" s="24">
        <v>228.9</v>
      </c>
      <c r="AB1842" s="24">
        <v>228.86146788990825</v>
      </c>
      <c r="AC1842" s="24">
        <v>228.91651376146788</v>
      </c>
      <c r="AF1842" s="24">
        <v>8.2379999999999995</v>
      </c>
      <c r="AG1842" s="24">
        <v>237.08314285714286</v>
      </c>
      <c r="AH1842" s="24">
        <v>237.13800000000001</v>
      </c>
      <c r="AI1842" s="24">
        <v>237.09946788990825</v>
      </c>
      <c r="AJ1842" s="24">
        <v>237.15451376146788</v>
      </c>
      <c r="AK1842" s="38">
        <v>-1.6325032765394099</v>
      </c>
      <c r="AL1842" s="38">
        <v>-1.6513761467876975</v>
      </c>
    </row>
    <row r="1843" spans="3:38" x14ac:dyDescent="0.15">
      <c r="C1843" t="str">
        <v>U1588C-29-CC</v>
      </c>
      <c r="D1843" s="31">
        <v>229.18</v>
      </c>
      <c r="E1843" s="29">
        <v>11</v>
      </c>
      <c r="F1843" s="29">
        <v>17</v>
      </c>
      <c r="G1843" s="24">
        <v>229.29000000000002</v>
      </c>
      <c r="H1843" s="24">
        <v>229.35</v>
      </c>
      <c r="I1843" s="24">
        <v>229.29</v>
      </c>
      <c r="J1843" s="24">
        <v>229.35</v>
      </c>
      <c r="K1843" s="18">
        <v>-2.8421709430404007E-14</v>
      </c>
      <c r="L1843" s="18">
        <v>0</v>
      </c>
      <c r="T1843" t="str">
        <v>U1588C-29</v>
      </c>
      <c r="U1843" s="24">
        <v>0.91428571428571426</v>
      </c>
      <c r="V1843" s="24">
        <v>0.91743119266055051</v>
      </c>
      <c r="W1843" s="29">
        <v>224.1</v>
      </c>
      <c r="X1843" s="24">
        <v>5.1899999999999977</v>
      </c>
      <c r="Y1843" s="24">
        <v>5.25</v>
      </c>
      <c r="Z1843" s="24">
        <v>228.84514285714286</v>
      </c>
      <c r="AA1843" s="24">
        <v>228.9</v>
      </c>
      <c r="AB1843" s="24">
        <v>228.86146788990825</v>
      </c>
      <c r="AC1843" s="24">
        <v>228.91651376146788</v>
      </c>
      <c r="AF1843" s="24">
        <v>8.2379999999999995</v>
      </c>
      <c r="AG1843" s="24">
        <v>237.08314285714286</v>
      </c>
      <c r="AH1843" s="24">
        <v>237.13800000000001</v>
      </c>
      <c r="AI1843" s="24">
        <v>237.09946788990825</v>
      </c>
      <c r="AJ1843" s="24">
        <v>237.15451376146788</v>
      </c>
      <c r="AK1843" s="38">
        <v>-1.6325032765394099</v>
      </c>
      <c r="AL1843" s="38">
        <v>-1.6513761467876975</v>
      </c>
    </row>
    <row r="1844" spans="3:38" x14ac:dyDescent="0.15">
      <c r="C1844" t="str">
        <v>U1588C-29-CC</v>
      </c>
      <c r="D1844" s="31">
        <v>229.18</v>
      </c>
      <c r="E1844" s="29">
        <v>11</v>
      </c>
      <c r="F1844" s="29">
        <v>17</v>
      </c>
      <c r="G1844" s="24">
        <v>229.29000000000002</v>
      </c>
      <c r="H1844" s="24">
        <v>229.35</v>
      </c>
      <c r="I1844" s="24">
        <v>229.29</v>
      </c>
      <c r="J1844" s="24">
        <v>229.35</v>
      </c>
      <c r="K1844" s="18">
        <v>-2.8421709430404007E-14</v>
      </c>
      <c r="L1844" s="18">
        <v>0</v>
      </c>
      <c r="T1844" t="str">
        <v>U1588C-29</v>
      </c>
      <c r="U1844" s="24">
        <v>0.91428571428571426</v>
      </c>
      <c r="V1844" s="24">
        <v>0.91743119266055051</v>
      </c>
      <c r="W1844" s="29">
        <v>224.1</v>
      </c>
      <c r="X1844" s="24">
        <v>5.1899999999999977</v>
      </c>
      <c r="Y1844" s="24">
        <v>5.25</v>
      </c>
      <c r="Z1844" s="24">
        <v>228.84514285714286</v>
      </c>
      <c r="AA1844" s="24">
        <v>228.9</v>
      </c>
      <c r="AB1844" s="24">
        <v>228.86146788990825</v>
      </c>
      <c r="AC1844" s="24">
        <v>228.91651376146788</v>
      </c>
      <c r="AF1844" s="24">
        <v>8.2379999999999995</v>
      </c>
      <c r="AG1844" s="24">
        <v>237.08314285714286</v>
      </c>
      <c r="AH1844" s="24">
        <v>237.13800000000001</v>
      </c>
      <c r="AI1844" s="24">
        <v>237.09946788990825</v>
      </c>
      <c r="AJ1844" s="24">
        <v>237.15451376146788</v>
      </c>
      <c r="AK1844" s="38">
        <v>-1.6325032765394099</v>
      </c>
      <c r="AL1844" s="38">
        <v>-1.6513761467876975</v>
      </c>
    </row>
    <row r="1845" spans="3:38" x14ac:dyDescent="0.15">
      <c r="C1845" t="str">
        <v>U1588C-29-CC</v>
      </c>
      <c r="D1845" s="31">
        <v>229.18</v>
      </c>
      <c r="E1845" s="29">
        <v>11</v>
      </c>
      <c r="F1845" s="29">
        <v>17</v>
      </c>
      <c r="G1845" s="24">
        <v>229.29000000000002</v>
      </c>
      <c r="H1845" s="24">
        <v>229.35</v>
      </c>
      <c r="I1845" s="24">
        <v>229.29</v>
      </c>
      <c r="J1845" s="24">
        <v>229.35</v>
      </c>
      <c r="K1845" s="18">
        <v>-2.8421709430404007E-14</v>
      </c>
      <c r="L1845" s="18">
        <v>0</v>
      </c>
      <c r="T1845" t="str">
        <v>U1588C-29</v>
      </c>
      <c r="U1845" s="24">
        <v>0.91428571428571426</v>
      </c>
      <c r="V1845" s="24">
        <v>0.91743119266055051</v>
      </c>
      <c r="W1845" s="29">
        <v>224.1</v>
      </c>
      <c r="X1845" s="24">
        <v>5.1899999999999977</v>
      </c>
      <c r="Y1845" s="24">
        <v>5.25</v>
      </c>
      <c r="Z1845" s="24">
        <v>228.84514285714286</v>
      </c>
      <c r="AA1845" s="24">
        <v>228.9</v>
      </c>
      <c r="AB1845" s="24">
        <v>228.86146788990825</v>
      </c>
      <c r="AC1845" s="24">
        <v>228.91651376146788</v>
      </c>
      <c r="AF1845" s="24">
        <v>8.2379999999999995</v>
      </c>
      <c r="AG1845" s="24">
        <v>237.08314285714286</v>
      </c>
      <c r="AH1845" s="24">
        <v>237.13800000000001</v>
      </c>
      <c r="AI1845" s="24">
        <v>237.09946788990825</v>
      </c>
      <c r="AJ1845" s="24">
        <v>237.15451376146788</v>
      </c>
      <c r="AK1845" s="38">
        <v>-1.6325032765394099</v>
      </c>
      <c r="AL1845" s="38">
        <v>-1.6513761467876975</v>
      </c>
    </row>
    <row r="1846" spans="3:38" x14ac:dyDescent="0.15">
      <c r="C1846" t="str">
        <v>U1588C-30-CC</v>
      </c>
      <c r="D1846" s="31">
        <v>235.17</v>
      </c>
      <c r="E1846" s="29">
        <v>11</v>
      </c>
      <c r="F1846" s="29">
        <v>17</v>
      </c>
      <c r="G1846" s="24">
        <v>235.28</v>
      </c>
      <c r="H1846" s="24">
        <v>235.33999999999997</v>
      </c>
      <c r="I1846" s="24">
        <v>235.28</v>
      </c>
      <c r="J1846" s="24">
        <v>235.34</v>
      </c>
      <c r="K1846" s="18">
        <v>0</v>
      </c>
      <c r="L1846" s="18">
        <v>2.8421709430404007E-14</v>
      </c>
      <c r="T1846" t="str">
        <v>U1588C-30</v>
      </c>
      <c r="U1846" s="24">
        <v>0.76086956521739135</v>
      </c>
      <c r="V1846" s="24">
        <v>0.76335877862595425</v>
      </c>
      <c r="W1846" s="29">
        <v>228.9</v>
      </c>
      <c r="X1846" s="24">
        <v>6.3799999999999955</v>
      </c>
      <c r="Y1846" s="24">
        <v>6.4399999999999977</v>
      </c>
      <c r="Z1846" s="24">
        <v>233.75434782608696</v>
      </c>
      <c r="AA1846" s="24">
        <v>233.8</v>
      </c>
      <c r="AB1846" s="24">
        <v>233.77022900763359</v>
      </c>
      <c r="AC1846" s="24">
        <v>233.81603053435114</v>
      </c>
      <c r="AF1846" s="24">
        <v>8.2629999999999999</v>
      </c>
      <c r="AG1846" s="24">
        <v>242.01734782608696</v>
      </c>
      <c r="AH1846" s="24">
        <v>242.06300000000002</v>
      </c>
      <c r="AI1846" s="24">
        <v>242.03322900763359</v>
      </c>
      <c r="AJ1846" s="24">
        <v>242.07903053435115</v>
      </c>
      <c r="AK1846" s="38">
        <v>-1.5881181546632206</v>
      </c>
      <c r="AL1846" s="38">
        <v>-1.6030534351131109</v>
      </c>
    </row>
    <row r="1847" spans="3:38" x14ac:dyDescent="0.15">
      <c r="C1847" t="str">
        <v>U1588C-30-CC</v>
      </c>
      <c r="D1847" s="31">
        <v>235.17</v>
      </c>
      <c r="E1847" s="29">
        <v>11</v>
      </c>
      <c r="F1847" s="29">
        <v>17</v>
      </c>
      <c r="G1847" s="24">
        <v>235.28</v>
      </c>
      <c r="H1847" s="24">
        <v>235.33999999999997</v>
      </c>
      <c r="I1847" s="24">
        <v>235.28</v>
      </c>
      <c r="J1847" s="24">
        <v>235.34</v>
      </c>
      <c r="K1847" s="18">
        <v>0</v>
      </c>
      <c r="L1847" s="18">
        <v>2.8421709430404007E-14</v>
      </c>
      <c r="T1847" t="str">
        <v>U1588C-30</v>
      </c>
      <c r="U1847" s="24">
        <v>0.76086956521739135</v>
      </c>
      <c r="V1847" s="24">
        <v>0.76335877862595425</v>
      </c>
      <c r="W1847" s="29">
        <v>228.9</v>
      </c>
      <c r="X1847" s="24">
        <v>6.3799999999999955</v>
      </c>
      <c r="Y1847" s="24">
        <v>6.4399999999999977</v>
      </c>
      <c r="Z1847" s="24">
        <v>233.75434782608696</v>
      </c>
      <c r="AA1847" s="24">
        <v>233.8</v>
      </c>
      <c r="AB1847" s="24">
        <v>233.77022900763359</v>
      </c>
      <c r="AC1847" s="24">
        <v>233.81603053435114</v>
      </c>
      <c r="AF1847" s="24">
        <v>8.2629999999999999</v>
      </c>
      <c r="AG1847" s="24">
        <v>242.01734782608696</v>
      </c>
      <c r="AH1847" s="24">
        <v>242.06300000000002</v>
      </c>
      <c r="AI1847" s="24">
        <v>242.03322900763359</v>
      </c>
      <c r="AJ1847" s="24">
        <v>242.07903053435115</v>
      </c>
      <c r="AK1847" s="38">
        <v>-1.5881181546632206</v>
      </c>
      <c r="AL1847" s="38">
        <v>-1.6030534351131109</v>
      </c>
    </row>
    <row r="1848" spans="3:38" x14ac:dyDescent="0.15">
      <c r="C1848" t="str">
        <v>U1588C-30-CC</v>
      </c>
      <c r="D1848" s="31">
        <v>235.17</v>
      </c>
      <c r="E1848" s="29">
        <v>11</v>
      </c>
      <c r="F1848" s="29">
        <v>17</v>
      </c>
      <c r="G1848" s="24">
        <v>235.28</v>
      </c>
      <c r="H1848" s="24">
        <v>235.33999999999997</v>
      </c>
      <c r="I1848" s="24">
        <v>235.28</v>
      </c>
      <c r="J1848" s="24">
        <v>235.34</v>
      </c>
      <c r="K1848" s="18">
        <v>0</v>
      </c>
      <c r="L1848" s="18">
        <v>2.8421709430404007E-14</v>
      </c>
      <c r="T1848" t="str">
        <v>U1588C-30</v>
      </c>
      <c r="U1848" s="24">
        <v>0.76086956521739135</v>
      </c>
      <c r="V1848" s="24">
        <v>0.76335877862595425</v>
      </c>
      <c r="W1848" s="29">
        <v>228.9</v>
      </c>
      <c r="X1848" s="24">
        <v>6.3799999999999955</v>
      </c>
      <c r="Y1848" s="24">
        <v>6.4399999999999977</v>
      </c>
      <c r="Z1848" s="24">
        <v>233.75434782608696</v>
      </c>
      <c r="AA1848" s="24">
        <v>233.8</v>
      </c>
      <c r="AB1848" s="24">
        <v>233.77022900763359</v>
      </c>
      <c r="AC1848" s="24">
        <v>233.81603053435114</v>
      </c>
      <c r="AF1848" s="24">
        <v>8.2629999999999999</v>
      </c>
      <c r="AG1848" s="24">
        <v>242.01734782608696</v>
      </c>
      <c r="AH1848" s="24">
        <v>242.06300000000002</v>
      </c>
      <c r="AI1848" s="24">
        <v>242.03322900763359</v>
      </c>
      <c r="AJ1848" s="24">
        <v>242.07903053435115</v>
      </c>
      <c r="AK1848" s="38">
        <v>-1.5881181546632206</v>
      </c>
      <c r="AL1848" s="38">
        <v>-1.6030534351131109</v>
      </c>
    </row>
    <row r="1849" spans="3:38" x14ac:dyDescent="0.15">
      <c r="C1849" t="str">
        <v>U1588C-30-CC</v>
      </c>
      <c r="D1849" s="31">
        <v>235.17</v>
      </c>
      <c r="E1849" s="29">
        <v>11</v>
      </c>
      <c r="F1849" s="29">
        <v>17</v>
      </c>
      <c r="G1849" s="24">
        <v>235.28</v>
      </c>
      <c r="H1849" s="24">
        <v>235.33999999999997</v>
      </c>
      <c r="I1849" s="24">
        <v>235.28</v>
      </c>
      <c r="J1849" s="24">
        <v>235.34</v>
      </c>
      <c r="K1849" s="18">
        <v>0</v>
      </c>
      <c r="L1849" s="18">
        <v>2.8421709430404007E-14</v>
      </c>
      <c r="T1849" t="str">
        <v>U1588C-30</v>
      </c>
      <c r="U1849" s="24">
        <v>0.76086956521739135</v>
      </c>
      <c r="V1849" s="24">
        <v>0.76335877862595425</v>
      </c>
      <c r="W1849" s="29">
        <v>228.9</v>
      </c>
      <c r="X1849" s="24">
        <v>6.3799999999999955</v>
      </c>
      <c r="Y1849" s="24">
        <v>6.4399999999999977</v>
      </c>
      <c r="Z1849" s="24">
        <v>233.75434782608696</v>
      </c>
      <c r="AA1849" s="24">
        <v>233.8</v>
      </c>
      <c r="AB1849" s="24">
        <v>233.77022900763359</v>
      </c>
      <c r="AC1849" s="24">
        <v>233.81603053435114</v>
      </c>
      <c r="AF1849" s="24">
        <v>8.2629999999999999</v>
      </c>
      <c r="AG1849" s="24">
        <v>242.01734782608696</v>
      </c>
      <c r="AH1849" s="24">
        <v>242.06300000000002</v>
      </c>
      <c r="AI1849" s="24">
        <v>242.03322900763359</v>
      </c>
      <c r="AJ1849" s="24">
        <v>242.07903053435115</v>
      </c>
      <c r="AK1849" s="38">
        <v>-1.5881181546632206</v>
      </c>
      <c r="AL1849" s="38">
        <v>-1.6030534351131109</v>
      </c>
    </row>
    <row r="1850" spans="3:38" x14ac:dyDescent="0.15">
      <c r="C1850" t="str">
        <v>U1588C-30-CC</v>
      </c>
      <c r="D1850" s="31">
        <v>235.17</v>
      </c>
      <c r="E1850" s="29">
        <v>11</v>
      </c>
      <c r="F1850" s="29">
        <v>17</v>
      </c>
      <c r="G1850" s="24">
        <v>235.28</v>
      </c>
      <c r="H1850" s="24">
        <v>235.33999999999997</v>
      </c>
      <c r="I1850" s="24">
        <v>235.28</v>
      </c>
      <c r="J1850" s="24">
        <v>235.34</v>
      </c>
      <c r="K1850" s="18">
        <v>0</v>
      </c>
      <c r="L1850" s="18">
        <v>2.8421709430404007E-14</v>
      </c>
      <c r="T1850" t="str">
        <v>U1588C-30</v>
      </c>
      <c r="U1850" s="24">
        <v>0.76086956521739135</v>
      </c>
      <c r="V1850" s="24">
        <v>0.76335877862595425</v>
      </c>
      <c r="W1850" s="29">
        <v>228.9</v>
      </c>
      <c r="X1850" s="24">
        <v>6.3799999999999955</v>
      </c>
      <c r="Y1850" s="24">
        <v>6.4399999999999977</v>
      </c>
      <c r="Z1850" s="24">
        <v>233.75434782608696</v>
      </c>
      <c r="AA1850" s="24">
        <v>233.8</v>
      </c>
      <c r="AB1850" s="24">
        <v>233.77022900763359</v>
      </c>
      <c r="AC1850" s="24">
        <v>233.81603053435114</v>
      </c>
      <c r="AF1850" s="24">
        <v>8.2629999999999999</v>
      </c>
      <c r="AG1850" s="24">
        <v>242.01734782608696</v>
      </c>
      <c r="AH1850" s="24">
        <v>242.06300000000002</v>
      </c>
      <c r="AI1850" s="24">
        <v>242.03322900763359</v>
      </c>
      <c r="AJ1850" s="24">
        <v>242.07903053435115</v>
      </c>
      <c r="AK1850" s="38">
        <v>-1.5881181546632206</v>
      </c>
      <c r="AL1850" s="38">
        <v>-1.6030534351131109</v>
      </c>
    </row>
    <row r="1851" spans="3:38" x14ac:dyDescent="0.15">
      <c r="C1851" t="str">
        <v>U1588C-30-CC</v>
      </c>
      <c r="D1851" s="31">
        <v>235.17</v>
      </c>
      <c r="E1851" s="29">
        <v>11</v>
      </c>
      <c r="F1851" s="29">
        <v>17</v>
      </c>
      <c r="G1851" s="24">
        <v>235.28</v>
      </c>
      <c r="H1851" s="24">
        <v>235.33999999999997</v>
      </c>
      <c r="I1851" s="24">
        <v>235.28</v>
      </c>
      <c r="J1851" s="24">
        <v>235.34</v>
      </c>
      <c r="K1851" s="18">
        <v>0</v>
      </c>
      <c r="L1851" s="18">
        <v>2.8421709430404007E-14</v>
      </c>
      <c r="T1851" t="str">
        <v>U1588C-30</v>
      </c>
      <c r="U1851" s="24">
        <v>0.76086956521739135</v>
      </c>
      <c r="V1851" s="24">
        <v>0.76335877862595425</v>
      </c>
      <c r="W1851" s="29">
        <v>228.9</v>
      </c>
      <c r="X1851" s="24">
        <v>6.3799999999999955</v>
      </c>
      <c r="Y1851" s="24">
        <v>6.4399999999999977</v>
      </c>
      <c r="Z1851" s="24">
        <v>233.75434782608696</v>
      </c>
      <c r="AA1851" s="24">
        <v>233.8</v>
      </c>
      <c r="AB1851" s="24">
        <v>233.77022900763359</v>
      </c>
      <c r="AC1851" s="24">
        <v>233.81603053435114</v>
      </c>
      <c r="AF1851" s="24">
        <v>8.2629999999999999</v>
      </c>
      <c r="AG1851" s="24">
        <v>242.01734782608696</v>
      </c>
      <c r="AH1851" s="24">
        <v>242.06300000000002</v>
      </c>
      <c r="AI1851" s="24">
        <v>242.03322900763359</v>
      </c>
      <c r="AJ1851" s="24">
        <v>242.07903053435115</v>
      </c>
      <c r="AK1851" s="38">
        <v>-1.5881181546632206</v>
      </c>
      <c r="AL1851" s="38">
        <v>-1.6030534351131109</v>
      </c>
    </row>
    <row r="1852" spans="3:38" x14ac:dyDescent="0.15">
      <c r="C1852" t="str">
        <v>U1588C-30-CC</v>
      </c>
      <c r="D1852" s="31">
        <v>235.17</v>
      </c>
      <c r="E1852" s="29">
        <v>11</v>
      </c>
      <c r="F1852" s="29">
        <v>17</v>
      </c>
      <c r="G1852" s="24">
        <v>235.28</v>
      </c>
      <c r="H1852" s="24">
        <v>235.33999999999997</v>
      </c>
      <c r="I1852" s="24">
        <v>235.28</v>
      </c>
      <c r="J1852" s="24">
        <v>235.34</v>
      </c>
      <c r="K1852" s="18">
        <v>0</v>
      </c>
      <c r="L1852" s="18">
        <v>2.8421709430404007E-14</v>
      </c>
      <c r="T1852" t="str">
        <v>U1588C-30</v>
      </c>
      <c r="U1852" s="24">
        <v>0.76086956521739135</v>
      </c>
      <c r="V1852" s="24">
        <v>0.76335877862595425</v>
      </c>
      <c r="W1852" s="29">
        <v>228.9</v>
      </c>
      <c r="X1852" s="24">
        <v>6.3799999999999955</v>
      </c>
      <c r="Y1852" s="24">
        <v>6.4399999999999977</v>
      </c>
      <c r="Z1852" s="24">
        <v>233.75434782608696</v>
      </c>
      <c r="AA1852" s="24">
        <v>233.8</v>
      </c>
      <c r="AB1852" s="24">
        <v>233.77022900763359</v>
      </c>
      <c r="AC1852" s="24">
        <v>233.81603053435114</v>
      </c>
      <c r="AF1852" s="24">
        <v>8.2629999999999999</v>
      </c>
      <c r="AG1852" s="24">
        <v>242.01734782608696</v>
      </c>
      <c r="AH1852" s="24">
        <v>242.06300000000002</v>
      </c>
      <c r="AI1852" s="24">
        <v>242.03322900763359</v>
      </c>
      <c r="AJ1852" s="24">
        <v>242.07903053435115</v>
      </c>
      <c r="AK1852" s="38">
        <v>-1.5881181546632206</v>
      </c>
      <c r="AL1852" s="38">
        <v>-1.6030534351131109</v>
      </c>
    </row>
    <row r="1853" spans="3:38" x14ac:dyDescent="0.15">
      <c r="C1853" t="str">
        <v>U1588C-30-CC</v>
      </c>
      <c r="D1853" s="31">
        <v>235.17</v>
      </c>
      <c r="E1853" s="29">
        <v>11</v>
      </c>
      <c r="F1853" s="29">
        <v>17</v>
      </c>
      <c r="G1853" s="24">
        <v>235.28</v>
      </c>
      <c r="H1853" s="24">
        <v>235.33999999999997</v>
      </c>
      <c r="I1853" s="24">
        <v>235.28</v>
      </c>
      <c r="J1853" s="24">
        <v>235.34</v>
      </c>
      <c r="K1853" s="18">
        <v>0</v>
      </c>
      <c r="L1853" s="18">
        <v>2.8421709430404007E-14</v>
      </c>
      <c r="T1853" t="str">
        <v>U1588C-30</v>
      </c>
      <c r="U1853" s="24">
        <v>0.76086956521739135</v>
      </c>
      <c r="V1853" s="24">
        <v>0.76335877862595425</v>
      </c>
      <c r="W1853" s="29">
        <v>228.9</v>
      </c>
      <c r="X1853" s="24">
        <v>6.3799999999999955</v>
      </c>
      <c r="Y1853" s="24">
        <v>6.4399999999999977</v>
      </c>
      <c r="Z1853" s="24">
        <v>233.75434782608696</v>
      </c>
      <c r="AA1853" s="24">
        <v>233.8</v>
      </c>
      <c r="AB1853" s="24">
        <v>233.77022900763359</v>
      </c>
      <c r="AC1853" s="24">
        <v>233.81603053435114</v>
      </c>
      <c r="AF1853" s="24">
        <v>8.2629999999999999</v>
      </c>
      <c r="AG1853" s="24">
        <v>242.01734782608696</v>
      </c>
      <c r="AH1853" s="24">
        <v>242.06300000000002</v>
      </c>
      <c r="AI1853" s="24">
        <v>242.03322900763359</v>
      </c>
      <c r="AJ1853" s="24">
        <v>242.07903053435115</v>
      </c>
      <c r="AK1853" s="38">
        <v>-1.5881181546632206</v>
      </c>
      <c r="AL1853" s="38">
        <v>-1.6030534351131109</v>
      </c>
    </row>
    <row r="1854" spans="3:38" x14ac:dyDescent="0.15">
      <c r="C1854" t="str">
        <v>U1588C-31-CC</v>
      </c>
      <c r="D1854" s="31">
        <v>240.47</v>
      </c>
      <c r="E1854" s="29">
        <v>32</v>
      </c>
      <c r="F1854" s="29">
        <v>38</v>
      </c>
      <c r="G1854" s="24">
        <v>240.79</v>
      </c>
      <c r="H1854" s="24">
        <v>240.85</v>
      </c>
      <c r="I1854" s="24">
        <v>240.79</v>
      </c>
      <c r="J1854" s="24">
        <v>240.85</v>
      </c>
      <c r="K1854" s="18">
        <v>0</v>
      </c>
      <c r="L1854" s="18">
        <v>0</v>
      </c>
      <c r="T1854" t="str">
        <v>U1588C-31</v>
      </c>
      <c r="U1854" s="24">
        <v>0.68085106382978722</v>
      </c>
      <c r="V1854" s="24">
        <v>0.68027210884353739</v>
      </c>
      <c r="W1854" s="29">
        <v>233.8</v>
      </c>
      <c r="X1854" s="24">
        <v>6.9899999999999807</v>
      </c>
      <c r="Y1854" s="24">
        <v>7.0499999999999829</v>
      </c>
      <c r="Z1854" s="24">
        <v>238.5591489361702</v>
      </c>
      <c r="AA1854" s="24">
        <v>238.6</v>
      </c>
      <c r="AB1854" s="24">
        <v>238.55510204081634</v>
      </c>
      <c r="AC1854" s="24">
        <v>238.59591836734694</v>
      </c>
      <c r="AF1854" s="24">
        <v>8.2379999999999995</v>
      </c>
      <c r="AG1854" s="24">
        <v>246.7971489361702</v>
      </c>
      <c r="AH1854" s="24">
        <v>246.83799999999999</v>
      </c>
      <c r="AI1854" s="24">
        <v>246.79310204081634</v>
      </c>
      <c r="AJ1854" s="24">
        <v>246.83391836734694</v>
      </c>
      <c r="AK1854" s="38">
        <v>0.40468953538663754</v>
      </c>
      <c r="AL1854" s="38">
        <v>0.40816326530546121</v>
      </c>
    </row>
    <row r="1855" spans="3:38" x14ac:dyDescent="0.15">
      <c r="C1855" t="str">
        <v>U1588C-31-CC</v>
      </c>
      <c r="D1855" s="31">
        <v>240.47</v>
      </c>
      <c r="E1855" s="29">
        <v>32</v>
      </c>
      <c r="F1855" s="29">
        <v>38</v>
      </c>
      <c r="G1855" s="24">
        <v>240.79</v>
      </c>
      <c r="H1855" s="24">
        <v>240.85</v>
      </c>
      <c r="I1855" s="24">
        <v>240.79</v>
      </c>
      <c r="J1855" s="24">
        <v>240.85</v>
      </c>
      <c r="K1855" s="18">
        <v>0</v>
      </c>
      <c r="L1855" s="18">
        <v>0</v>
      </c>
      <c r="T1855" t="str">
        <v>U1588C-31</v>
      </c>
      <c r="U1855" s="24">
        <v>0.68085106382978722</v>
      </c>
      <c r="V1855" s="24">
        <v>0.68027210884353739</v>
      </c>
      <c r="W1855" s="29">
        <v>233.8</v>
      </c>
      <c r="X1855" s="24">
        <v>6.9899999999999807</v>
      </c>
      <c r="Y1855" s="24">
        <v>7.0499999999999829</v>
      </c>
      <c r="Z1855" s="24">
        <v>238.5591489361702</v>
      </c>
      <c r="AA1855" s="24">
        <v>238.6</v>
      </c>
      <c r="AB1855" s="24">
        <v>238.55510204081634</v>
      </c>
      <c r="AC1855" s="24">
        <v>238.59591836734694</v>
      </c>
      <c r="AF1855" s="24">
        <v>8.2379999999999995</v>
      </c>
      <c r="AG1855" s="24">
        <v>246.7971489361702</v>
      </c>
      <c r="AH1855" s="24">
        <v>246.83799999999999</v>
      </c>
      <c r="AI1855" s="24">
        <v>246.79310204081634</v>
      </c>
      <c r="AJ1855" s="24">
        <v>246.83391836734694</v>
      </c>
      <c r="AK1855" s="38">
        <v>0.40468953538663754</v>
      </c>
      <c r="AL1855" s="38">
        <v>0.40816326530546121</v>
      </c>
    </row>
    <row r="1856" spans="3:38" x14ac:dyDescent="0.15">
      <c r="C1856" t="str">
        <v>U1588C-31-CC</v>
      </c>
      <c r="D1856" s="31">
        <v>240.47</v>
      </c>
      <c r="E1856" s="29">
        <v>32</v>
      </c>
      <c r="F1856" s="29">
        <v>38</v>
      </c>
      <c r="G1856" s="24">
        <v>240.79</v>
      </c>
      <c r="H1856" s="24">
        <v>240.85</v>
      </c>
      <c r="I1856" s="24">
        <v>240.79</v>
      </c>
      <c r="J1856" s="24">
        <v>240.85</v>
      </c>
      <c r="K1856" s="18">
        <v>0</v>
      </c>
      <c r="L1856" s="18">
        <v>0</v>
      </c>
      <c r="T1856" t="str">
        <v>U1588C-31</v>
      </c>
      <c r="U1856" s="24">
        <v>0.68085106382978722</v>
      </c>
      <c r="V1856" s="24">
        <v>0.68027210884353739</v>
      </c>
      <c r="W1856" s="29">
        <v>233.8</v>
      </c>
      <c r="X1856" s="24">
        <v>6.9899999999999807</v>
      </c>
      <c r="Y1856" s="24">
        <v>7.0499999999999829</v>
      </c>
      <c r="Z1856" s="24">
        <v>238.5591489361702</v>
      </c>
      <c r="AA1856" s="24">
        <v>238.6</v>
      </c>
      <c r="AB1856" s="24">
        <v>238.55510204081634</v>
      </c>
      <c r="AC1856" s="24">
        <v>238.59591836734694</v>
      </c>
      <c r="AF1856" s="24">
        <v>8.2379999999999995</v>
      </c>
      <c r="AG1856" s="24">
        <v>246.7971489361702</v>
      </c>
      <c r="AH1856" s="24">
        <v>246.83799999999999</v>
      </c>
      <c r="AI1856" s="24">
        <v>246.79310204081634</v>
      </c>
      <c r="AJ1856" s="24">
        <v>246.83391836734694</v>
      </c>
      <c r="AK1856" s="38">
        <v>0.40468953538663754</v>
      </c>
      <c r="AL1856" s="38">
        <v>0.40816326530546121</v>
      </c>
    </row>
    <row r="1857" spans="3:38" x14ac:dyDescent="0.15">
      <c r="C1857" t="str">
        <v>U1588C-31-CC</v>
      </c>
      <c r="D1857" s="31">
        <v>240.47</v>
      </c>
      <c r="E1857" s="29">
        <v>32</v>
      </c>
      <c r="F1857" s="29">
        <v>38</v>
      </c>
      <c r="G1857" s="24">
        <v>240.79</v>
      </c>
      <c r="H1857" s="24">
        <v>240.85</v>
      </c>
      <c r="I1857" s="24">
        <v>240.79</v>
      </c>
      <c r="J1857" s="24">
        <v>240.85</v>
      </c>
      <c r="K1857" s="18">
        <v>0</v>
      </c>
      <c r="L1857" s="18">
        <v>0</v>
      </c>
      <c r="T1857" t="str">
        <v>U1588C-31</v>
      </c>
      <c r="U1857" s="24">
        <v>0.68085106382978722</v>
      </c>
      <c r="V1857" s="24">
        <v>0.68027210884353739</v>
      </c>
      <c r="W1857" s="29">
        <v>233.8</v>
      </c>
      <c r="X1857" s="24">
        <v>6.9899999999999807</v>
      </c>
      <c r="Y1857" s="24">
        <v>7.0499999999999829</v>
      </c>
      <c r="Z1857" s="24">
        <v>238.5591489361702</v>
      </c>
      <c r="AA1857" s="24">
        <v>238.6</v>
      </c>
      <c r="AB1857" s="24">
        <v>238.55510204081634</v>
      </c>
      <c r="AC1857" s="24">
        <v>238.59591836734694</v>
      </c>
      <c r="AF1857" s="24">
        <v>8.2379999999999995</v>
      </c>
      <c r="AG1857" s="24">
        <v>246.7971489361702</v>
      </c>
      <c r="AH1857" s="24">
        <v>246.83799999999999</v>
      </c>
      <c r="AI1857" s="24">
        <v>246.79310204081634</v>
      </c>
      <c r="AJ1857" s="24">
        <v>246.83391836734694</v>
      </c>
      <c r="AK1857" s="38">
        <v>0.40468953538663754</v>
      </c>
      <c r="AL1857" s="38">
        <v>0.40816326530546121</v>
      </c>
    </row>
    <row r="1858" spans="3:38" x14ac:dyDescent="0.15">
      <c r="C1858" t="str">
        <v>U1588C-31-CC</v>
      </c>
      <c r="D1858" s="31">
        <v>240.47</v>
      </c>
      <c r="E1858" s="29">
        <v>32</v>
      </c>
      <c r="F1858" s="29">
        <v>38</v>
      </c>
      <c r="G1858" s="24">
        <v>240.79</v>
      </c>
      <c r="H1858" s="24">
        <v>240.85</v>
      </c>
      <c r="I1858" s="24">
        <v>240.79</v>
      </c>
      <c r="J1858" s="24">
        <v>240.85</v>
      </c>
      <c r="K1858" s="18">
        <v>0</v>
      </c>
      <c r="L1858" s="18">
        <v>0</v>
      </c>
      <c r="T1858" t="str">
        <v>U1588C-31</v>
      </c>
      <c r="U1858" s="24">
        <v>0.68085106382978722</v>
      </c>
      <c r="V1858" s="24">
        <v>0.68027210884353739</v>
      </c>
      <c r="W1858" s="29">
        <v>233.8</v>
      </c>
      <c r="X1858" s="24">
        <v>6.9899999999999807</v>
      </c>
      <c r="Y1858" s="24">
        <v>7.0499999999999829</v>
      </c>
      <c r="Z1858" s="24">
        <v>238.5591489361702</v>
      </c>
      <c r="AA1858" s="24">
        <v>238.6</v>
      </c>
      <c r="AB1858" s="24">
        <v>238.55510204081634</v>
      </c>
      <c r="AC1858" s="24">
        <v>238.59591836734694</v>
      </c>
      <c r="AF1858" s="24">
        <v>8.2379999999999995</v>
      </c>
      <c r="AG1858" s="24">
        <v>246.7971489361702</v>
      </c>
      <c r="AH1858" s="24">
        <v>246.83799999999999</v>
      </c>
      <c r="AI1858" s="24">
        <v>246.79310204081634</v>
      </c>
      <c r="AJ1858" s="24">
        <v>246.83391836734694</v>
      </c>
      <c r="AK1858" s="38">
        <v>0.40468953538663754</v>
      </c>
      <c r="AL1858" s="38">
        <v>0.40816326530546121</v>
      </c>
    </row>
    <row r="1859" spans="3:38" x14ac:dyDescent="0.15">
      <c r="C1859" t="str">
        <v>U1588C-31-CC</v>
      </c>
      <c r="D1859" s="31">
        <v>240.47</v>
      </c>
      <c r="E1859" s="29">
        <v>32</v>
      </c>
      <c r="F1859" s="29">
        <v>38</v>
      </c>
      <c r="G1859" s="24">
        <v>240.79</v>
      </c>
      <c r="H1859" s="24">
        <v>240.85</v>
      </c>
      <c r="I1859" s="24">
        <v>240.79</v>
      </c>
      <c r="J1859" s="24">
        <v>240.85</v>
      </c>
      <c r="K1859" s="18">
        <v>0</v>
      </c>
      <c r="L1859" s="18">
        <v>0</v>
      </c>
      <c r="T1859" t="str">
        <v>U1588C-31</v>
      </c>
      <c r="U1859" s="24">
        <v>0.68085106382978722</v>
      </c>
      <c r="V1859" s="24">
        <v>0.68027210884353739</v>
      </c>
      <c r="W1859" s="29">
        <v>233.8</v>
      </c>
      <c r="X1859" s="24">
        <v>6.9899999999999807</v>
      </c>
      <c r="Y1859" s="24">
        <v>7.0499999999999829</v>
      </c>
      <c r="Z1859" s="24">
        <v>238.5591489361702</v>
      </c>
      <c r="AA1859" s="24">
        <v>238.6</v>
      </c>
      <c r="AB1859" s="24">
        <v>238.55510204081634</v>
      </c>
      <c r="AC1859" s="24">
        <v>238.59591836734694</v>
      </c>
      <c r="AF1859" s="24">
        <v>8.2379999999999995</v>
      </c>
      <c r="AG1859" s="24">
        <v>246.7971489361702</v>
      </c>
      <c r="AH1859" s="24">
        <v>246.83799999999999</v>
      </c>
      <c r="AI1859" s="24">
        <v>246.79310204081634</v>
      </c>
      <c r="AJ1859" s="24">
        <v>246.83391836734694</v>
      </c>
      <c r="AK1859" s="38">
        <v>0.40468953538663754</v>
      </c>
      <c r="AL1859" s="38">
        <v>0.40816326530546121</v>
      </c>
    </row>
    <row r="1860" spans="3:38" x14ac:dyDescent="0.15">
      <c r="C1860" t="str">
        <v>U1588C-31-CC</v>
      </c>
      <c r="D1860" s="31">
        <v>240.47</v>
      </c>
      <c r="E1860" s="29">
        <v>32</v>
      </c>
      <c r="F1860" s="29">
        <v>38</v>
      </c>
      <c r="G1860" s="24">
        <v>240.79</v>
      </c>
      <c r="H1860" s="24">
        <v>240.85</v>
      </c>
      <c r="I1860" s="24">
        <v>240.79</v>
      </c>
      <c r="J1860" s="24">
        <v>240.85</v>
      </c>
      <c r="K1860" s="18">
        <v>0</v>
      </c>
      <c r="L1860" s="18">
        <v>0</v>
      </c>
      <c r="T1860" t="str">
        <v>U1588C-31</v>
      </c>
      <c r="U1860" s="24">
        <v>0.68085106382978722</v>
      </c>
      <c r="V1860" s="24">
        <v>0.68027210884353739</v>
      </c>
      <c r="W1860" s="29">
        <v>233.8</v>
      </c>
      <c r="X1860" s="24">
        <v>6.9899999999999807</v>
      </c>
      <c r="Y1860" s="24">
        <v>7.0499999999999829</v>
      </c>
      <c r="Z1860" s="24">
        <v>238.5591489361702</v>
      </c>
      <c r="AA1860" s="24">
        <v>238.6</v>
      </c>
      <c r="AB1860" s="24">
        <v>238.55510204081634</v>
      </c>
      <c r="AC1860" s="24">
        <v>238.59591836734694</v>
      </c>
      <c r="AF1860" s="24">
        <v>8.2379999999999995</v>
      </c>
      <c r="AG1860" s="24">
        <v>246.7971489361702</v>
      </c>
      <c r="AH1860" s="24">
        <v>246.83799999999999</v>
      </c>
      <c r="AI1860" s="24">
        <v>246.79310204081634</v>
      </c>
      <c r="AJ1860" s="24">
        <v>246.83391836734694</v>
      </c>
      <c r="AK1860" s="38">
        <v>0.40468953538663754</v>
      </c>
      <c r="AL1860" s="38">
        <v>0.40816326530546121</v>
      </c>
    </row>
    <row r="1861" spans="3:38" x14ac:dyDescent="0.15">
      <c r="C1861" t="str">
        <v>U1588C-31-CC</v>
      </c>
      <c r="D1861" s="31">
        <v>240.47</v>
      </c>
      <c r="E1861" s="29">
        <v>32</v>
      </c>
      <c r="F1861" s="29">
        <v>38</v>
      </c>
      <c r="G1861" s="24">
        <v>240.79</v>
      </c>
      <c r="H1861" s="24">
        <v>240.85</v>
      </c>
      <c r="I1861" s="24">
        <v>240.79</v>
      </c>
      <c r="J1861" s="24">
        <v>240.85</v>
      </c>
      <c r="K1861" s="18">
        <v>0</v>
      </c>
      <c r="L1861" s="18">
        <v>0</v>
      </c>
      <c r="T1861" t="str">
        <v>U1588C-31</v>
      </c>
      <c r="U1861" s="24">
        <v>0.68085106382978722</v>
      </c>
      <c r="V1861" s="24">
        <v>0.68027210884353739</v>
      </c>
      <c r="W1861" s="29">
        <v>233.8</v>
      </c>
      <c r="X1861" s="24">
        <v>6.9899999999999807</v>
      </c>
      <c r="Y1861" s="24">
        <v>7.0499999999999829</v>
      </c>
      <c r="Z1861" s="24">
        <v>238.5591489361702</v>
      </c>
      <c r="AA1861" s="24">
        <v>238.6</v>
      </c>
      <c r="AB1861" s="24">
        <v>238.55510204081634</v>
      </c>
      <c r="AC1861" s="24">
        <v>238.59591836734694</v>
      </c>
      <c r="AF1861" s="24">
        <v>8.2379999999999995</v>
      </c>
      <c r="AG1861" s="24">
        <v>246.7971489361702</v>
      </c>
      <c r="AH1861" s="24">
        <v>246.83799999999999</v>
      </c>
      <c r="AI1861" s="24">
        <v>246.79310204081634</v>
      </c>
      <c r="AJ1861" s="24">
        <v>246.83391836734694</v>
      </c>
      <c r="AK1861" s="38">
        <v>0.40468953538663754</v>
      </c>
      <c r="AL1861" s="38">
        <v>0.40816326530546121</v>
      </c>
    </row>
    <row r="1862" spans="3:38" x14ac:dyDescent="0.15">
      <c r="C1862" t="str">
        <v>U1588C-32-CC</v>
      </c>
      <c r="D1862" s="31">
        <v>243.62</v>
      </c>
      <c r="E1862" s="29">
        <v>13</v>
      </c>
      <c r="F1862" s="29">
        <v>19</v>
      </c>
      <c r="G1862" s="24">
        <v>243.75</v>
      </c>
      <c r="H1862" s="24">
        <v>243.81</v>
      </c>
      <c r="I1862" s="24">
        <v>243.75</v>
      </c>
      <c r="J1862" s="24">
        <v>243.81</v>
      </c>
      <c r="K1862" s="18">
        <v>0</v>
      </c>
      <c r="L1862" s="18">
        <v>0</v>
      </c>
      <c r="T1862" t="str">
        <v>U1588C-32</v>
      </c>
      <c r="U1862" s="24">
        <v>0.94049904030710185</v>
      </c>
      <c r="V1862" s="24">
        <v>0.94339622641509435</v>
      </c>
      <c r="W1862" s="29">
        <v>238.6</v>
      </c>
      <c r="X1862" s="24">
        <v>5.1500000000000057</v>
      </c>
      <c r="Y1862" s="24">
        <v>5.210000000000008</v>
      </c>
      <c r="Z1862" s="24">
        <v>243.44357005758158</v>
      </c>
      <c r="AA1862" s="24">
        <v>243.5</v>
      </c>
      <c r="AB1862" s="24">
        <v>243.45849056603774</v>
      </c>
      <c r="AC1862" s="24">
        <v>243.51509433962264</v>
      </c>
      <c r="AF1862" s="24">
        <v>8.1869999999999994</v>
      </c>
      <c r="AG1862" s="24">
        <v>251.63057005758159</v>
      </c>
      <c r="AH1862" s="24">
        <v>251.68700000000001</v>
      </c>
      <c r="AI1862" s="24">
        <v>251.64549056603775</v>
      </c>
      <c r="AJ1862" s="24">
        <v>251.70209433962265</v>
      </c>
      <c r="AK1862" s="38">
        <v>-1.4920508456157222</v>
      </c>
      <c r="AL1862" s="38">
        <v>-1.5094339622635289</v>
      </c>
    </row>
    <row r="1863" spans="3:38" x14ac:dyDescent="0.15">
      <c r="C1863" t="str">
        <v>U1588C-32-CC</v>
      </c>
      <c r="D1863" s="31">
        <v>243.62</v>
      </c>
      <c r="E1863" s="29">
        <v>13</v>
      </c>
      <c r="F1863" s="29">
        <v>19</v>
      </c>
      <c r="G1863" s="24">
        <v>243.75</v>
      </c>
      <c r="H1863" s="24">
        <v>243.81</v>
      </c>
      <c r="I1863" s="24">
        <v>243.75</v>
      </c>
      <c r="J1863" s="24">
        <v>243.81</v>
      </c>
      <c r="K1863" s="18">
        <v>0</v>
      </c>
      <c r="L1863" s="18">
        <v>0</v>
      </c>
      <c r="T1863" t="str">
        <v>U1588C-32</v>
      </c>
      <c r="U1863" s="24">
        <v>0.94049904030710185</v>
      </c>
      <c r="V1863" s="24">
        <v>0.94339622641509435</v>
      </c>
      <c r="W1863" s="29">
        <v>238.6</v>
      </c>
      <c r="X1863" s="24">
        <v>5.1500000000000057</v>
      </c>
      <c r="Y1863" s="24">
        <v>5.210000000000008</v>
      </c>
      <c r="Z1863" s="24">
        <v>243.44357005758158</v>
      </c>
      <c r="AA1863" s="24">
        <v>243.5</v>
      </c>
      <c r="AB1863" s="24">
        <v>243.45849056603774</v>
      </c>
      <c r="AC1863" s="24">
        <v>243.51509433962264</v>
      </c>
      <c r="AF1863" s="24">
        <v>8.1869999999999994</v>
      </c>
      <c r="AG1863" s="24">
        <v>251.63057005758159</v>
      </c>
      <c r="AH1863" s="24">
        <v>251.68700000000001</v>
      </c>
      <c r="AI1863" s="24">
        <v>251.64549056603775</v>
      </c>
      <c r="AJ1863" s="24">
        <v>251.70209433962265</v>
      </c>
      <c r="AK1863" s="38">
        <v>-1.4920508456157222</v>
      </c>
      <c r="AL1863" s="38">
        <v>-1.5094339622635289</v>
      </c>
    </row>
    <row r="1864" spans="3:38" x14ac:dyDescent="0.15">
      <c r="C1864" t="str">
        <v>U1588C-32-CC</v>
      </c>
      <c r="D1864" s="31">
        <v>243.62</v>
      </c>
      <c r="E1864" s="29">
        <v>13</v>
      </c>
      <c r="F1864" s="29">
        <v>19</v>
      </c>
      <c r="G1864" s="24">
        <v>243.75</v>
      </c>
      <c r="H1864" s="24">
        <v>243.81</v>
      </c>
      <c r="I1864" s="24">
        <v>243.75</v>
      </c>
      <c r="J1864" s="24">
        <v>243.81</v>
      </c>
      <c r="K1864" s="18">
        <v>0</v>
      </c>
      <c r="L1864" s="18">
        <v>0</v>
      </c>
      <c r="T1864" t="str">
        <v>U1588C-32</v>
      </c>
      <c r="U1864" s="24">
        <v>0.94049904030710185</v>
      </c>
      <c r="V1864" s="24">
        <v>0.94339622641509435</v>
      </c>
      <c r="W1864" s="29">
        <v>238.6</v>
      </c>
      <c r="X1864" s="24">
        <v>5.1500000000000057</v>
      </c>
      <c r="Y1864" s="24">
        <v>5.210000000000008</v>
      </c>
      <c r="Z1864" s="24">
        <v>243.44357005758158</v>
      </c>
      <c r="AA1864" s="24">
        <v>243.5</v>
      </c>
      <c r="AB1864" s="24">
        <v>243.45849056603774</v>
      </c>
      <c r="AC1864" s="24">
        <v>243.51509433962264</v>
      </c>
      <c r="AF1864" s="24">
        <v>8.1869999999999994</v>
      </c>
      <c r="AG1864" s="24">
        <v>251.63057005758159</v>
      </c>
      <c r="AH1864" s="24">
        <v>251.68700000000001</v>
      </c>
      <c r="AI1864" s="24">
        <v>251.64549056603775</v>
      </c>
      <c r="AJ1864" s="24">
        <v>251.70209433962265</v>
      </c>
      <c r="AK1864" s="38">
        <v>-1.4920508456157222</v>
      </c>
      <c r="AL1864" s="38">
        <v>-1.5094339622635289</v>
      </c>
    </row>
    <row r="1865" spans="3:38" x14ac:dyDescent="0.15">
      <c r="C1865" t="str">
        <v>U1588C-32-CC</v>
      </c>
      <c r="D1865" s="31">
        <v>243.62</v>
      </c>
      <c r="E1865" s="29">
        <v>13</v>
      </c>
      <c r="F1865" s="29">
        <v>19</v>
      </c>
      <c r="G1865" s="24">
        <v>243.75</v>
      </c>
      <c r="H1865" s="24">
        <v>243.81</v>
      </c>
      <c r="I1865" s="24">
        <v>243.75</v>
      </c>
      <c r="J1865" s="24">
        <v>243.81</v>
      </c>
      <c r="K1865" s="18">
        <v>0</v>
      </c>
      <c r="L1865" s="18">
        <v>0</v>
      </c>
      <c r="T1865" t="str">
        <v>U1588C-32</v>
      </c>
      <c r="U1865" s="24">
        <v>0.94049904030710185</v>
      </c>
      <c r="V1865" s="24">
        <v>0.94339622641509435</v>
      </c>
      <c r="W1865" s="29">
        <v>238.6</v>
      </c>
      <c r="X1865" s="24">
        <v>5.1500000000000057</v>
      </c>
      <c r="Y1865" s="24">
        <v>5.210000000000008</v>
      </c>
      <c r="Z1865" s="24">
        <v>243.44357005758158</v>
      </c>
      <c r="AA1865" s="24">
        <v>243.5</v>
      </c>
      <c r="AB1865" s="24">
        <v>243.45849056603774</v>
      </c>
      <c r="AC1865" s="24">
        <v>243.51509433962264</v>
      </c>
      <c r="AF1865" s="24">
        <v>8.1869999999999994</v>
      </c>
      <c r="AG1865" s="24">
        <v>251.63057005758159</v>
      </c>
      <c r="AH1865" s="24">
        <v>251.68700000000001</v>
      </c>
      <c r="AI1865" s="24">
        <v>251.64549056603775</v>
      </c>
      <c r="AJ1865" s="24">
        <v>251.70209433962265</v>
      </c>
      <c r="AK1865" s="38">
        <v>-1.4920508456157222</v>
      </c>
      <c r="AL1865" s="38">
        <v>-1.5094339622635289</v>
      </c>
    </row>
    <row r="1866" spans="3:38" x14ac:dyDescent="0.15">
      <c r="C1866" t="str">
        <v>U1588C-32-CC</v>
      </c>
      <c r="D1866" s="31">
        <v>243.62</v>
      </c>
      <c r="E1866" s="29">
        <v>13</v>
      </c>
      <c r="F1866" s="29">
        <v>19</v>
      </c>
      <c r="G1866" s="24">
        <v>243.75</v>
      </c>
      <c r="H1866" s="24">
        <v>243.81</v>
      </c>
      <c r="I1866" s="24">
        <v>243.75</v>
      </c>
      <c r="J1866" s="24">
        <v>243.81</v>
      </c>
      <c r="K1866" s="18">
        <v>0</v>
      </c>
      <c r="L1866" s="18">
        <v>0</v>
      </c>
      <c r="T1866" t="str">
        <v>U1588C-32</v>
      </c>
      <c r="U1866" s="24">
        <v>0.94049904030710185</v>
      </c>
      <c r="V1866" s="24">
        <v>0.94339622641509435</v>
      </c>
      <c r="W1866" s="29">
        <v>238.6</v>
      </c>
      <c r="X1866" s="24">
        <v>5.1500000000000057</v>
      </c>
      <c r="Y1866" s="24">
        <v>5.210000000000008</v>
      </c>
      <c r="Z1866" s="24">
        <v>243.44357005758158</v>
      </c>
      <c r="AA1866" s="24">
        <v>243.5</v>
      </c>
      <c r="AB1866" s="24">
        <v>243.45849056603774</v>
      </c>
      <c r="AC1866" s="24">
        <v>243.51509433962264</v>
      </c>
      <c r="AF1866" s="24">
        <v>8.1869999999999994</v>
      </c>
      <c r="AG1866" s="24">
        <v>251.63057005758159</v>
      </c>
      <c r="AH1866" s="24">
        <v>251.68700000000001</v>
      </c>
      <c r="AI1866" s="24">
        <v>251.64549056603775</v>
      </c>
      <c r="AJ1866" s="24">
        <v>251.70209433962265</v>
      </c>
      <c r="AK1866" s="38">
        <v>-1.4920508456157222</v>
      </c>
      <c r="AL1866" s="38">
        <v>-1.5094339622635289</v>
      </c>
    </row>
    <row r="1867" spans="3:38" x14ac:dyDescent="0.15">
      <c r="C1867" t="str">
        <v>U1588C-32-CC</v>
      </c>
      <c r="D1867" s="31">
        <v>243.62</v>
      </c>
      <c r="E1867" s="29">
        <v>13</v>
      </c>
      <c r="F1867" s="29">
        <v>19</v>
      </c>
      <c r="G1867" s="24">
        <v>243.75</v>
      </c>
      <c r="H1867" s="24">
        <v>243.81</v>
      </c>
      <c r="I1867" s="24">
        <v>243.75</v>
      </c>
      <c r="J1867" s="24">
        <v>243.81</v>
      </c>
      <c r="K1867" s="18">
        <v>0</v>
      </c>
      <c r="L1867" s="18">
        <v>0</v>
      </c>
      <c r="T1867" t="str">
        <v>U1588C-32</v>
      </c>
      <c r="U1867" s="24">
        <v>0.94049904030710185</v>
      </c>
      <c r="V1867" s="24">
        <v>0.94339622641509435</v>
      </c>
      <c r="W1867" s="29">
        <v>238.6</v>
      </c>
      <c r="X1867" s="24">
        <v>5.1500000000000057</v>
      </c>
      <c r="Y1867" s="24">
        <v>5.210000000000008</v>
      </c>
      <c r="Z1867" s="24">
        <v>243.44357005758158</v>
      </c>
      <c r="AA1867" s="24">
        <v>243.5</v>
      </c>
      <c r="AB1867" s="24">
        <v>243.45849056603774</v>
      </c>
      <c r="AC1867" s="24">
        <v>243.51509433962264</v>
      </c>
      <c r="AF1867" s="24">
        <v>8.1869999999999994</v>
      </c>
      <c r="AG1867" s="24">
        <v>251.63057005758159</v>
      </c>
      <c r="AH1867" s="24">
        <v>251.68700000000001</v>
      </c>
      <c r="AI1867" s="24">
        <v>251.64549056603775</v>
      </c>
      <c r="AJ1867" s="24">
        <v>251.70209433962265</v>
      </c>
      <c r="AK1867" s="38">
        <v>-1.4920508456157222</v>
      </c>
      <c r="AL1867" s="38">
        <v>-1.5094339622635289</v>
      </c>
    </row>
    <row r="1868" spans="3:38" x14ac:dyDescent="0.15">
      <c r="C1868" t="str">
        <v>U1588C-32-CC</v>
      </c>
      <c r="D1868" s="31">
        <v>243.62</v>
      </c>
      <c r="E1868" s="29">
        <v>13</v>
      </c>
      <c r="F1868" s="29">
        <v>19</v>
      </c>
      <c r="G1868" s="24">
        <v>243.75</v>
      </c>
      <c r="H1868" s="24">
        <v>243.81</v>
      </c>
      <c r="I1868" s="24">
        <v>243.75</v>
      </c>
      <c r="J1868" s="24">
        <v>243.81</v>
      </c>
      <c r="K1868" s="18">
        <v>0</v>
      </c>
      <c r="L1868" s="18">
        <v>0</v>
      </c>
      <c r="T1868" t="str">
        <v>U1588C-32</v>
      </c>
      <c r="U1868" s="24">
        <v>0.94049904030710185</v>
      </c>
      <c r="V1868" s="24">
        <v>0.94339622641509435</v>
      </c>
      <c r="W1868" s="29">
        <v>238.6</v>
      </c>
      <c r="X1868" s="24">
        <v>5.1500000000000057</v>
      </c>
      <c r="Y1868" s="24">
        <v>5.210000000000008</v>
      </c>
      <c r="Z1868" s="24">
        <v>243.44357005758158</v>
      </c>
      <c r="AA1868" s="24">
        <v>243.5</v>
      </c>
      <c r="AB1868" s="24">
        <v>243.45849056603774</v>
      </c>
      <c r="AC1868" s="24">
        <v>243.51509433962264</v>
      </c>
      <c r="AF1868" s="24">
        <v>8.1869999999999994</v>
      </c>
      <c r="AG1868" s="24">
        <v>251.63057005758159</v>
      </c>
      <c r="AH1868" s="24">
        <v>251.68700000000001</v>
      </c>
      <c r="AI1868" s="24">
        <v>251.64549056603775</v>
      </c>
      <c r="AJ1868" s="24">
        <v>251.70209433962265</v>
      </c>
      <c r="AK1868" s="38">
        <v>-1.4920508456157222</v>
      </c>
      <c r="AL1868" s="38">
        <v>-1.5094339622635289</v>
      </c>
    </row>
    <row r="1869" spans="3:38" x14ac:dyDescent="0.15">
      <c r="C1869" t="str">
        <v>U1588C-32-CC</v>
      </c>
      <c r="D1869" s="31">
        <v>243.62</v>
      </c>
      <c r="E1869" s="29">
        <v>13</v>
      </c>
      <c r="F1869" s="29">
        <v>19</v>
      </c>
      <c r="G1869" s="24">
        <v>243.75</v>
      </c>
      <c r="H1869" s="24">
        <v>243.81</v>
      </c>
      <c r="I1869" s="24">
        <v>243.75</v>
      </c>
      <c r="J1869" s="24">
        <v>243.81</v>
      </c>
      <c r="K1869" s="18">
        <v>0</v>
      </c>
      <c r="L1869" s="18">
        <v>0</v>
      </c>
      <c r="T1869" t="str">
        <v>U1588C-32</v>
      </c>
      <c r="U1869" s="24">
        <v>0.94049904030710185</v>
      </c>
      <c r="V1869" s="24">
        <v>0.94339622641509435</v>
      </c>
      <c r="W1869" s="29">
        <v>238.6</v>
      </c>
      <c r="X1869" s="24">
        <v>5.1500000000000057</v>
      </c>
      <c r="Y1869" s="24">
        <v>5.210000000000008</v>
      </c>
      <c r="Z1869" s="24">
        <v>243.44357005758158</v>
      </c>
      <c r="AA1869" s="24">
        <v>243.5</v>
      </c>
      <c r="AB1869" s="24">
        <v>243.45849056603774</v>
      </c>
      <c r="AC1869" s="24">
        <v>243.51509433962264</v>
      </c>
      <c r="AF1869" s="24">
        <v>8.1869999999999994</v>
      </c>
      <c r="AG1869" s="24">
        <v>251.63057005758159</v>
      </c>
      <c r="AH1869" s="24">
        <v>251.68700000000001</v>
      </c>
      <c r="AI1869" s="24">
        <v>251.64549056603775</v>
      </c>
      <c r="AJ1869" s="24">
        <v>251.70209433962265</v>
      </c>
      <c r="AK1869" s="38">
        <v>-1.4920508456157222</v>
      </c>
      <c r="AL1869" s="38">
        <v>-1.5094339622635289</v>
      </c>
    </row>
    <row r="1870" spans="3:38" x14ac:dyDescent="0.15">
      <c r="C1870" t="str">
        <v>U1588C-33-CC</v>
      </c>
      <c r="D1870" s="31">
        <v>249.93</v>
      </c>
      <c r="E1870" s="29">
        <v>15</v>
      </c>
      <c r="F1870" s="29">
        <v>21</v>
      </c>
      <c r="G1870" s="24">
        <v>250.08</v>
      </c>
      <c r="H1870" s="24">
        <v>250.14000000000001</v>
      </c>
      <c r="I1870" s="24">
        <v>250.08</v>
      </c>
      <c r="J1870" s="24">
        <v>250.14</v>
      </c>
      <c r="K1870" s="18">
        <v>0</v>
      </c>
      <c r="L1870" s="18">
        <v>-2.8421709430404007E-14</v>
      </c>
      <c r="T1870" t="str">
        <v>U1588C-33</v>
      </c>
      <c r="U1870" s="24">
        <v>0.72289156626506024</v>
      </c>
      <c r="V1870" s="24">
        <v>0.72463768115942029</v>
      </c>
      <c r="W1870" s="29">
        <v>243.5</v>
      </c>
      <c r="X1870" s="24">
        <v>6.5800000000000125</v>
      </c>
      <c r="Y1870" s="24">
        <v>6.6399999999999864</v>
      </c>
      <c r="Z1870" s="24">
        <v>248.25662650602411</v>
      </c>
      <c r="AA1870" s="24">
        <v>248.29999999999998</v>
      </c>
      <c r="AB1870" s="24">
        <v>248.268115942029</v>
      </c>
      <c r="AC1870" s="24">
        <v>248.31159420289853</v>
      </c>
      <c r="AF1870" s="24">
        <v>8.1359999999999992</v>
      </c>
      <c r="AG1870" s="24">
        <v>256.3926265060241</v>
      </c>
      <c r="AH1870" s="24">
        <v>256.43599999999998</v>
      </c>
      <c r="AI1870" s="24">
        <v>256.40411594202902</v>
      </c>
      <c r="AJ1870" s="24">
        <v>256.44759420289853</v>
      </c>
      <c r="AK1870" s="38">
        <v>-1.1489436004922027</v>
      </c>
      <c r="AL1870" s="38">
        <v>-1.1594202898550066</v>
      </c>
    </row>
    <row r="1871" spans="3:38" x14ac:dyDescent="0.15">
      <c r="C1871" t="str">
        <v>U1588C-33-CC</v>
      </c>
      <c r="D1871" s="31">
        <v>249.93</v>
      </c>
      <c r="E1871" s="29">
        <v>15</v>
      </c>
      <c r="F1871" s="29">
        <v>21</v>
      </c>
      <c r="G1871" s="24">
        <v>250.08</v>
      </c>
      <c r="H1871" s="24">
        <v>250.14000000000001</v>
      </c>
      <c r="I1871" s="24">
        <v>250.08</v>
      </c>
      <c r="J1871" s="24">
        <v>250.14</v>
      </c>
      <c r="K1871" s="18">
        <v>0</v>
      </c>
      <c r="L1871" s="18">
        <v>-2.8421709430404007E-14</v>
      </c>
      <c r="T1871" t="str">
        <v>U1588C-33</v>
      </c>
      <c r="U1871" s="24">
        <v>0.72289156626506024</v>
      </c>
      <c r="V1871" s="24">
        <v>0.72463768115942029</v>
      </c>
      <c r="W1871" s="29">
        <v>243.5</v>
      </c>
      <c r="X1871" s="24">
        <v>6.5800000000000125</v>
      </c>
      <c r="Y1871" s="24">
        <v>6.6399999999999864</v>
      </c>
      <c r="Z1871" s="24">
        <v>248.25662650602411</v>
      </c>
      <c r="AA1871" s="24">
        <v>248.29999999999998</v>
      </c>
      <c r="AB1871" s="24">
        <v>248.268115942029</v>
      </c>
      <c r="AC1871" s="24">
        <v>248.31159420289853</v>
      </c>
      <c r="AF1871" s="24">
        <v>8.1359999999999992</v>
      </c>
      <c r="AG1871" s="24">
        <v>256.3926265060241</v>
      </c>
      <c r="AH1871" s="24">
        <v>256.43599999999998</v>
      </c>
      <c r="AI1871" s="24">
        <v>256.40411594202902</v>
      </c>
      <c r="AJ1871" s="24">
        <v>256.44759420289853</v>
      </c>
      <c r="AK1871" s="38">
        <v>-1.1489436004922027</v>
      </c>
      <c r="AL1871" s="38">
        <v>-1.1594202898550066</v>
      </c>
    </row>
    <row r="1872" spans="3:38" x14ac:dyDescent="0.15">
      <c r="C1872" t="str">
        <v>U1588C-33-CC</v>
      </c>
      <c r="D1872" s="31">
        <v>249.93</v>
      </c>
      <c r="E1872" s="29">
        <v>15</v>
      </c>
      <c r="F1872" s="29">
        <v>21</v>
      </c>
      <c r="G1872" s="24">
        <v>250.08</v>
      </c>
      <c r="H1872" s="24">
        <v>250.14000000000001</v>
      </c>
      <c r="I1872" s="24">
        <v>250.08</v>
      </c>
      <c r="J1872" s="24">
        <v>250.14</v>
      </c>
      <c r="K1872" s="18">
        <v>0</v>
      </c>
      <c r="L1872" s="18">
        <v>-2.8421709430404007E-14</v>
      </c>
      <c r="T1872" t="str">
        <v>U1588C-33</v>
      </c>
      <c r="U1872" s="24">
        <v>0.72289156626506024</v>
      </c>
      <c r="V1872" s="24">
        <v>0.72463768115942029</v>
      </c>
      <c r="W1872" s="29">
        <v>243.5</v>
      </c>
      <c r="X1872" s="24">
        <v>6.5800000000000125</v>
      </c>
      <c r="Y1872" s="24">
        <v>6.6399999999999864</v>
      </c>
      <c r="Z1872" s="24">
        <v>248.25662650602411</v>
      </c>
      <c r="AA1872" s="24">
        <v>248.29999999999998</v>
      </c>
      <c r="AB1872" s="24">
        <v>248.268115942029</v>
      </c>
      <c r="AC1872" s="24">
        <v>248.31159420289853</v>
      </c>
      <c r="AF1872" s="24">
        <v>8.1359999999999992</v>
      </c>
      <c r="AG1872" s="24">
        <v>256.3926265060241</v>
      </c>
      <c r="AH1872" s="24">
        <v>256.43599999999998</v>
      </c>
      <c r="AI1872" s="24">
        <v>256.40411594202902</v>
      </c>
      <c r="AJ1872" s="24">
        <v>256.44759420289853</v>
      </c>
      <c r="AK1872" s="38">
        <v>-1.1489436004922027</v>
      </c>
      <c r="AL1872" s="38">
        <v>-1.1594202898550066</v>
      </c>
    </row>
    <row r="1873" spans="3:38" x14ac:dyDescent="0.15">
      <c r="C1873" t="str">
        <v>U1588C-33-CC</v>
      </c>
      <c r="D1873" s="31">
        <v>249.93</v>
      </c>
      <c r="E1873" s="29">
        <v>15</v>
      </c>
      <c r="F1873" s="29">
        <v>21</v>
      </c>
      <c r="G1873" s="24">
        <v>250.08</v>
      </c>
      <c r="H1873" s="24">
        <v>250.14000000000001</v>
      </c>
      <c r="I1873" s="24">
        <v>250.08</v>
      </c>
      <c r="J1873" s="24">
        <v>250.14</v>
      </c>
      <c r="K1873" s="18">
        <v>0</v>
      </c>
      <c r="L1873" s="18">
        <v>-2.8421709430404007E-14</v>
      </c>
      <c r="T1873" t="str">
        <v>U1588C-33</v>
      </c>
      <c r="U1873" s="24">
        <v>0.72289156626506024</v>
      </c>
      <c r="V1873" s="24">
        <v>0.72463768115942029</v>
      </c>
      <c r="W1873" s="29">
        <v>243.5</v>
      </c>
      <c r="X1873" s="24">
        <v>6.5800000000000125</v>
      </c>
      <c r="Y1873" s="24">
        <v>6.6399999999999864</v>
      </c>
      <c r="Z1873" s="24">
        <v>248.25662650602411</v>
      </c>
      <c r="AA1873" s="24">
        <v>248.29999999999998</v>
      </c>
      <c r="AB1873" s="24">
        <v>248.268115942029</v>
      </c>
      <c r="AC1873" s="24">
        <v>248.31159420289853</v>
      </c>
      <c r="AF1873" s="24">
        <v>8.1359999999999992</v>
      </c>
      <c r="AG1873" s="24">
        <v>256.3926265060241</v>
      </c>
      <c r="AH1873" s="24">
        <v>256.43599999999998</v>
      </c>
      <c r="AI1873" s="24">
        <v>256.40411594202902</v>
      </c>
      <c r="AJ1873" s="24">
        <v>256.44759420289853</v>
      </c>
      <c r="AK1873" s="38">
        <v>-1.1489436004922027</v>
      </c>
      <c r="AL1873" s="38">
        <v>-1.1594202898550066</v>
      </c>
    </row>
    <row r="1874" spans="3:38" x14ac:dyDescent="0.15">
      <c r="C1874" t="str">
        <v>U1588C-33-CC</v>
      </c>
      <c r="D1874" s="31">
        <v>249.93</v>
      </c>
      <c r="E1874" s="29">
        <v>15</v>
      </c>
      <c r="F1874" s="29">
        <v>21</v>
      </c>
      <c r="G1874" s="24">
        <v>250.08</v>
      </c>
      <c r="H1874" s="24">
        <v>250.14000000000001</v>
      </c>
      <c r="I1874" s="24">
        <v>250.08</v>
      </c>
      <c r="J1874" s="24">
        <v>250.14</v>
      </c>
      <c r="K1874" s="18">
        <v>0</v>
      </c>
      <c r="L1874" s="18">
        <v>-2.8421709430404007E-14</v>
      </c>
      <c r="T1874" t="str">
        <v>U1588C-33</v>
      </c>
      <c r="U1874" s="24">
        <v>0.72289156626506024</v>
      </c>
      <c r="V1874" s="24">
        <v>0.72463768115942029</v>
      </c>
      <c r="W1874" s="29">
        <v>243.5</v>
      </c>
      <c r="X1874" s="24">
        <v>6.5800000000000125</v>
      </c>
      <c r="Y1874" s="24">
        <v>6.6399999999999864</v>
      </c>
      <c r="Z1874" s="24">
        <v>248.25662650602411</v>
      </c>
      <c r="AA1874" s="24">
        <v>248.29999999999998</v>
      </c>
      <c r="AB1874" s="24">
        <v>248.268115942029</v>
      </c>
      <c r="AC1874" s="24">
        <v>248.31159420289853</v>
      </c>
      <c r="AF1874" s="24">
        <v>8.1359999999999992</v>
      </c>
      <c r="AG1874" s="24">
        <v>256.3926265060241</v>
      </c>
      <c r="AH1874" s="24">
        <v>256.43599999999998</v>
      </c>
      <c r="AI1874" s="24">
        <v>256.40411594202902</v>
      </c>
      <c r="AJ1874" s="24">
        <v>256.44759420289853</v>
      </c>
      <c r="AK1874" s="38">
        <v>-1.1489436004922027</v>
      </c>
      <c r="AL1874" s="38">
        <v>-1.1594202898550066</v>
      </c>
    </row>
    <row r="1875" spans="3:38" x14ac:dyDescent="0.15">
      <c r="C1875" t="str">
        <v>U1588C-33-CC</v>
      </c>
      <c r="D1875" s="31">
        <v>249.93</v>
      </c>
      <c r="E1875" s="29">
        <v>15</v>
      </c>
      <c r="F1875" s="29">
        <v>21</v>
      </c>
      <c r="G1875" s="24">
        <v>250.08</v>
      </c>
      <c r="H1875" s="24">
        <v>250.14000000000001</v>
      </c>
      <c r="I1875" s="24">
        <v>250.08</v>
      </c>
      <c r="J1875" s="24">
        <v>250.14</v>
      </c>
      <c r="K1875" s="18">
        <v>0</v>
      </c>
      <c r="L1875" s="18">
        <v>-2.8421709430404007E-14</v>
      </c>
      <c r="T1875" t="str">
        <v>U1588C-33</v>
      </c>
      <c r="U1875" s="24">
        <v>0.72289156626506024</v>
      </c>
      <c r="V1875" s="24">
        <v>0.72463768115942029</v>
      </c>
      <c r="W1875" s="29">
        <v>243.5</v>
      </c>
      <c r="X1875" s="24">
        <v>6.5800000000000125</v>
      </c>
      <c r="Y1875" s="24">
        <v>6.6399999999999864</v>
      </c>
      <c r="Z1875" s="24">
        <v>248.25662650602411</v>
      </c>
      <c r="AA1875" s="24">
        <v>248.29999999999998</v>
      </c>
      <c r="AB1875" s="24">
        <v>248.268115942029</v>
      </c>
      <c r="AC1875" s="24">
        <v>248.31159420289853</v>
      </c>
      <c r="AF1875" s="24">
        <v>8.1359999999999992</v>
      </c>
      <c r="AG1875" s="24">
        <v>256.3926265060241</v>
      </c>
      <c r="AH1875" s="24">
        <v>256.43599999999998</v>
      </c>
      <c r="AI1875" s="24">
        <v>256.40411594202902</v>
      </c>
      <c r="AJ1875" s="24">
        <v>256.44759420289853</v>
      </c>
      <c r="AK1875" s="38">
        <v>-1.1489436004922027</v>
      </c>
      <c r="AL1875" s="38">
        <v>-1.1594202898550066</v>
      </c>
    </row>
    <row r="1876" spans="3:38" x14ac:dyDescent="0.15">
      <c r="C1876" t="str">
        <v>U1588C-33-CC</v>
      </c>
      <c r="D1876" s="31">
        <v>249.93</v>
      </c>
      <c r="E1876" s="29">
        <v>15</v>
      </c>
      <c r="F1876" s="29">
        <v>21</v>
      </c>
      <c r="G1876" s="24">
        <v>250.08</v>
      </c>
      <c r="H1876" s="24">
        <v>250.14000000000001</v>
      </c>
      <c r="I1876" s="24">
        <v>250.08</v>
      </c>
      <c r="J1876" s="24">
        <v>250.14</v>
      </c>
      <c r="K1876" s="18">
        <v>0</v>
      </c>
      <c r="L1876" s="18">
        <v>-2.8421709430404007E-14</v>
      </c>
      <c r="T1876" t="str">
        <v>U1588C-33</v>
      </c>
      <c r="U1876" s="24">
        <v>0.72289156626506024</v>
      </c>
      <c r="V1876" s="24">
        <v>0.72463768115942029</v>
      </c>
      <c r="W1876" s="29">
        <v>243.5</v>
      </c>
      <c r="X1876" s="24">
        <v>6.5800000000000125</v>
      </c>
      <c r="Y1876" s="24">
        <v>6.6399999999999864</v>
      </c>
      <c r="Z1876" s="24">
        <v>248.25662650602411</v>
      </c>
      <c r="AA1876" s="24">
        <v>248.29999999999998</v>
      </c>
      <c r="AB1876" s="24">
        <v>248.268115942029</v>
      </c>
      <c r="AC1876" s="24">
        <v>248.31159420289853</v>
      </c>
      <c r="AF1876" s="24">
        <v>8.1359999999999992</v>
      </c>
      <c r="AG1876" s="24">
        <v>256.3926265060241</v>
      </c>
      <c r="AH1876" s="24">
        <v>256.43599999999998</v>
      </c>
      <c r="AI1876" s="24">
        <v>256.40411594202902</v>
      </c>
      <c r="AJ1876" s="24">
        <v>256.44759420289853</v>
      </c>
      <c r="AK1876" s="38">
        <v>-1.1489436004922027</v>
      </c>
      <c r="AL1876" s="38">
        <v>-1.1594202898550066</v>
      </c>
    </row>
    <row r="1877" spans="3:38" x14ac:dyDescent="0.15">
      <c r="C1877" t="str">
        <v>U1588C-33-CC</v>
      </c>
      <c r="D1877" s="31">
        <v>249.93</v>
      </c>
      <c r="E1877" s="29">
        <v>15</v>
      </c>
      <c r="F1877" s="29">
        <v>21</v>
      </c>
      <c r="G1877" s="24">
        <v>250.08</v>
      </c>
      <c r="H1877" s="24">
        <v>250.14000000000001</v>
      </c>
      <c r="I1877" s="24">
        <v>250.08</v>
      </c>
      <c r="J1877" s="24">
        <v>250.14</v>
      </c>
      <c r="K1877" s="18">
        <v>0</v>
      </c>
      <c r="L1877" s="18">
        <v>-2.8421709430404007E-14</v>
      </c>
      <c r="T1877" t="str">
        <v>U1588C-33</v>
      </c>
      <c r="U1877" s="24">
        <v>0.72289156626506024</v>
      </c>
      <c r="V1877" s="24">
        <v>0.72463768115942029</v>
      </c>
      <c r="W1877" s="29">
        <v>243.5</v>
      </c>
      <c r="X1877" s="24">
        <v>6.5800000000000125</v>
      </c>
      <c r="Y1877" s="24">
        <v>6.6399999999999864</v>
      </c>
      <c r="Z1877" s="24">
        <v>248.25662650602411</v>
      </c>
      <c r="AA1877" s="24">
        <v>248.29999999999998</v>
      </c>
      <c r="AB1877" s="24">
        <v>248.268115942029</v>
      </c>
      <c r="AC1877" s="24">
        <v>248.31159420289853</v>
      </c>
      <c r="AF1877" s="24">
        <v>8.1359999999999992</v>
      </c>
      <c r="AG1877" s="24">
        <v>256.3926265060241</v>
      </c>
      <c r="AH1877" s="24">
        <v>256.43599999999998</v>
      </c>
      <c r="AI1877" s="24">
        <v>256.40411594202902</v>
      </c>
      <c r="AJ1877" s="24">
        <v>256.44759420289853</v>
      </c>
      <c r="AK1877" s="38">
        <v>-1.1489436004922027</v>
      </c>
      <c r="AL1877" s="38">
        <v>-1.1594202898550066</v>
      </c>
    </row>
    <row r="1878" spans="3:38" x14ac:dyDescent="0.15">
      <c r="C1878" t="str">
        <v>U1588C-34-CC</v>
      </c>
      <c r="D1878" s="31">
        <v>254.67</v>
      </c>
      <c r="E1878" s="29">
        <v>12</v>
      </c>
      <c r="F1878" s="29">
        <v>18</v>
      </c>
      <c r="G1878" s="24">
        <v>254.79</v>
      </c>
      <c r="H1878" s="24">
        <v>254.85</v>
      </c>
      <c r="I1878" s="24">
        <v>254.79</v>
      </c>
      <c r="J1878" s="24">
        <v>254.85</v>
      </c>
      <c r="K1878" s="18">
        <v>0</v>
      </c>
      <c r="L1878" s="18">
        <v>0</v>
      </c>
      <c r="T1878" t="str">
        <v>U1588C-34</v>
      </c>
      <c r="U1878" s="24">
        <v>0.74809160305343514</v>
      </c>
      <c r="V1878" s="24">
        <v>0.74626865671641796</v>
      </c>
      <c r="W1878" s="29">
        <v>248.3</v>
      </c>
      <c r="X1878" s="24">
        <v>6.4899999999999807</v>
      </c>
      <c r="Y1878" s="24">
        <v>6.5499999999999829</v>
      </c>
      <c r="Z1878" s="24">
        <v>253.1551145038168</v>
      </c>
      <c r="AA1878" s="24">
        <v>253.2</v>
      </c>
      <c r="AB1878" s="24">
        <v>253.14328358208954</v>
      </c>
      <c r="AC1878" s="24">
        <v>253.18805970149253</v>
      </c>
      <c r="AF1878" s="24">
        <v>8.3629999999999995</v>
      </c>
      <c r="AG1878" s="24">
        <v>261.51811450381683</v>
      </c>
      <c r="AH1878" s="24">
        <v>261.56299999999999</v>
      </c>
      <c r="AI1878" s="24">
        <v>261.50628358208951</v>
      </c>
      <c r="AJ1878" s="24">
        <v>261.55105970149253</v>
      </c>
      <c r="AK1878" s="38">
        <v>1.1830921727323584</v>
      </c>
      <c r="AL1878" s="38">
        <v>1.1940298507454372</v>
      </c>
    </row>
    <row r="1879" spans="3:38" x14ac:dyDescent="0.15">
      <c r="C1879" t="str">
        <v>U1588C-34-CC</v>
      </c>
      <c r="D1879" s="31">
        <v>254.67</v>
      </c>
      <c r="E1879" s="29">
        <v>12</v>
      </c>
      <c r="F1879" s="29">
        <v>18</v>
      </c>
      <c r="G1879" s="24">
        <v>254.79</v>
      </c>
      <c r="H1879" s="24">
        <v>254.85</v>
      </c>
      <c r="I1879" s="24">
        <v>254.79</v>
      </c>
      <c r="J1879" s="24">
        <v>254.85</v>
      </c>
      <c r="K1879" s="18">
        <v>0</v>
      </c>
      <c r="L1879" s="18">
        <v>0</v>
      </c>
      <c r="T1879" t="str">
        <v>U1588C-34</v>
      </c>
      <c r="U1879" s="24">
        <v>0.74809160305343514</v>
      </c>
      <c r="V1879" s="24">
        <v>0.74626865671641796</v>
      </c>
      <c r="W1879" s="29">
        <v>248.3</v>
      </c>
      <c r="X1879" s="24">
        <v>6.4899999999999807</v>
      </c>
      <c r="Y1879" s="24">
        <v>6.5499999999999829</v>
      </c>
      <c r="Z1879" s="24">
        <v>253.1551145038168</v>
      </c>
      <c r="AA1879" s="24">
        <v>253.2</v>
      </c>
      <c r="AB1879" s="24">
        <v>253.14328358208954</v>
      </c>
      <c r="AC1879" s="24">
        <v>253.18805970149253</v>
      </c>
      <c r="AF1879" s="24">
        <v>8.3629999999999995</v>
      </c>
      <c r="AG1879" s="24">
        <v>261.51811450381683</v>
      </c>
      <c r="AH1879" s="24">
        <v>261.56299999999999</v>
      </c>
      <c r="AI1879" s="24">
        <v>261.50628358208951</v>
      </c>
      <c r="AJ1879" s="24">
        <v>261.55105970149253</v>
      </c>
      <c r="AK1879" s="38">
        <v>1.1830921727323584</v>
      </c>
      <c r="AL1879" s="38">
        <v>1.1940298507454372</v>
      </c>
    </row>
    <row r="1880" spans="3:38" x14ac:dyDescent="0.15">
      <c r="C1880" t="str">
        <v>U1588C-34-CC</v>
      </c>
      <c r="D1880" s="31">
        <v>254.67</v>
      </c>
      <c r="E1880" s="29">
        <v>12</v>
      </c>
      <c r="F1880" s="29">
        <v>18</v>
      </c>
      <c r="G1880" s="24">
        <v>254.79</v>
      </c>
      <c r="H1880" s="24">
        <v>254.85</v>
      </c>
      <c r="I1880" s="24">
        <v>254.79</v>
      </c>
      <c r="J1880" s="24">
        <v>254.85</v>
      </c>
      <c r="K1880" s="18">
        <v>0</v>
      </c>
      <c r="L1880" s="18">
        <v>0</v>
      </c>
      <c r="T1880" t="str">
        <v>U1588C-34</v>
      </c>
      <c r="U1880" s="24">
        <v>0.74809160305343514</v>
      </c>
      <c r="V1880" s="24">
        <v>0.74626865671641796</v>
      </c>
      <c r="W1880" s="29">
        <v>248.3</v>
      </c>
      <c r="X1880" s="24">
        <v>6.4899999999999807</v>
      </c>
      <c r="Y1880" s="24">
        <v>6.5499999999999829</v>
      </c>
      <c r="Z1880" s="24">
        <v>253.1551145038168</v>
      </c>
      <c r="AA1880" s="24">
        <v>253.2</v>
      </c>
      <c r="AB1880" s="24">
        <v>253.14328358208954</v>
      </c>
      <c r="AC1880" s="24">
        <v>253.18805970149253</v>
      </c>
      <c r="AF1880" s="24">
        <v>8.3629999999999995</v>
      </c>
      <c r="AG1880" s="24">
        <v>261.51811450381683</v>
      </c>
      <c r="AH1880" s="24">
        <v>261.56299999999999</v>
      </c>
      <c r="AI1880" s="24">
        <v>261.50628358208951</v>
      </c>
      <c r="AJ1880" s="24">
        <v>261.55105970149253</v>
      </c>
      <c r="AK1880" s="38">
        <v>1.1830921727323584</v>
      </c>
      <c r="AL1880" s="38">
        <v>1.1940298507454372</v>
      </c>
    </row>
    <row r="1881" spans="3:38" x14ac:dyDescent="0.15">
      <c r="C1881" t="str">
        <v>U1588C-34-CC</v>
      </c>
      <c r="D1881" s="31">
        <v>254.67</v>
      </c>
      <c r="E1881" s="29">
        <v>12</v>
      </c>
      <c r="F1881" s="29">
        <v>18</v>
      </c>
      <c r="G1881" s="24">
        <v>254.79</v>
      </c>
      <c r="H1881" s="24">
        <v>254.85</v>
      </c>
      <c r="I1881" s="24">
        <v>254.79</v>
      </c>
      <c r="J1881" s="24">
        <v>254.85</v>
      </c>
      <c r="K1881" s="18">
        <v>0</v>
      </c>
      <c r="L1881" s="18">
        <v>0</v>
      </c>
      <c r="T1881" t="str">
        <v>U1588C-34</v>
      </c>
      <c r="U1881" s="24">
        <v>0.74809160305343514</v>
      </c>
      <c r="V1881" s="24">
        <v>0.74626865671641796</v>
      </c>
      <c r="W1881" s="29">
        <v>248.3</v>
      </c>
      <c r="X1881" s="24">
        <v>6.4899999999999807</v>
      </c>
      <c r="Y1881" s="24">
        <v>6.5499999999999829</v>
      </c>
      <c r="Z1881" s="24">
        <v>253.1551145038168</v>
      </c>
      <c r="AA1881" s="24">
        <v>253.2</v>
      </c>
      <c r="AB1881" s="24">
        <v>253.14328358208954</v>
      </c>
      <c r="AC1881" s="24">
        <v>253.18805970149253</v>
      </c>
      <c r="AF1881" s="24">
        <v>8.3629999999999995</v>
      </c>
      <c r="AG1881" s="24">
        <v>261.51811450381683</v>
      </c>
      <c r="AH1881" s="24">
        <v>261.56299999999999</v>
      </c>
      <c r="AI1881" s="24">
        <v>261.50628358208951</v>
      </c>
      <c r="AJ1881" s="24">
        <v>261.55105970149253</v>
      </c>
      <c r="AK1881" s="38">
        <v>1.1830921727323584</v>
      </c>
      <c r="AL1881" s="38">
        <v>1.1940298507454372</v>
      </c>
    </row>
    <row r="1882" spans="3:38" x14ac:dyDescent="0.15">
      <c r="C1882" t="str">
        <v>U1588C-34-CC</v>
      </c>
      <c r="D1882" s="31">
        <v>254.67</v>
      </c>
      <c r="E1882" s="29">
        <v>12</v>
      </c>
      <c r="F1882" s="29">
        <v>18</v>
      </c>
      <c r="G1882" s="24">
        <v>254.79</v>
      </c>
      <c r="H1882" s="24">
        <v>254.85</v>
      </c>
      <c r="I1882" s="24">
        <v>254.79</v>
      </c>
      <c r="J1882" s="24">
        <v>254.85</v>
      </c>
      <c r="K1882" s="18">
        <v>0</v>
      </c>
      <c r="L1882" s="18">
        <v>0</v>
      </c>
      <c r="T1882" t="str">
        <v>U1588C-34</v>
      </c>
      <c r="U1882" s="24">
        <v>0.74809160305343514</v>
      </c>
      <c r="V1882" s="24">
        <v>0.74626865671641796</v>
      </c>
      <c r="W1882" s="29">
        <v>248.3</v>
      </c>
      <c r="X1882" s="24">
        <v>6.4899999999999807</v>
      </c>
      <c r="Y1882" s="24">
        <v>6.5499999999999829</v>
      </c>
      <c r="Z1882" s="24">
        <v>253.1551145038168</v>
      </c>
      <c r="AA1882" s="24">
        <v>253.2</v>
      </c>
      <c r="AB1882" s="24">
        <v>253.14328358208954</v>
      </c>
      <c r="AC1882" s="24">
        <v>253.18805970149253</v>
      </c>
      <c r="AF1882" s="24">
        <v>8.3629999999999995</v>
      </c>
      <c r="AG1882" s="24">
        <v>261.51811450381683</v>
      </c>
      <c r="AH1882" s="24">
        <v>261.56299999999999</v>
      </c>
      <c r="AI1882" s="24">
        <v>261.50628358208951</v>
      </c>
      <c r="AJ1882" s="24">
        <v>261.55105970149253</v>
      </c>
      <c r="AK1882" s="38">
        <v>1.1830921727323584</v>
      </c>
      <c r="AL1882" s="38">
        <v>1.1940298507454372</v>
      </c>
    </row>
    <row r="1883" spans="3:38" x14ac:dyDescent="0.15">
      <c r="C1883" t="str">
        <v>U1588C-34-CC</v>
      </c>
      <c r="D1883" s="31">
        <v>254.67</v>
      </c>
      <c r="E1883" s="29">
        <v>12</v>
      </c>
      <c r="F1883" s="29">
        <v>18</v>
      </c>
      <c r="G1883" s="24">
        <v>254.79</v>
      </c>
      <c r="H1883" s="24">
        <v>254.85</v>
      </c>
      <c r="I1883" s="24">
        <v>254.79</v>
      </c>
      <c r="J1883" s="24">
        <v>254.85</v>
      </c>
      <c r="K1883" s="18">
        <v>0</v>
      </c>
      <c r="L1883" s="18">
        <v>0</v>
      </c>
      <c r="T1883" t="str">
        <v>U1588C-34</v>
      </c>
      <c r="U1883" s="24">
        <v>0.74809160305343514</v>
      </c>
      <c r="V1883" s="24">
        <v>0.74626865671641796</v>
      </c>
      <c r="W1883" s="29">
        <v>248.3</v>
      </c>
      <c r="X1883" s="24">
        <v>6.4899999999999807</v>
      </c>
      <c r="Y1883" s="24">
        <v>6.5499999999999829</v>
      </c>
      <c r="Z1883" s="24">
        <v>253.1551145038168</v>
      </c>
      <c r="AA1883" s="24">
        <v>253.2</v>
      </c>
      <c r="AB1883" s="24">
        <v>253.14328358208954</v>
      </c>
      <c r="AC1883" s="24">
        <v>253.18805970149253</v>
      </c>
      <c r="AF1883" s="24">
        <v>8.3629999999999995</v>
      </c>
      <c r="AG1883" s="24">
        <v>261.51811450381683</v>
      </c>
      <c r="AH1883" s="24">
        <v>261.56299999999999</v>
      </c>
      <c r="AI1883" s="24">
        <v>261.50628358208951</v>
      </c>
      <c r="AJ1883" s="24">
        <v>261.55105970149253</v>
      </c>
      <c r="AK1883" s="38">
        <v>1.1830921727323584</v>
      </c>
      <c r="AL1883" s="38">
        <v>1.1940298507454372</v>
      </c>
    </row>
    <row r="1884" spans="3:38" x14ac:dyDescent="0.15">
      <c r="C1884" t="str">
        <v>U1588C-34-CC</v>
      </c>
      <c r="D1884" s="31">
        <v>254.67</v>
      </c>
      <c r="E1884" s="29">
        <v>12</v>
      </c>
      <c r="F1884" s="29">
        <v>18</v>
      </c>
      <c r="G1884" s="24">
        <v>254.79</v>
      </c>
      <c r="H1884" s="24">
        <v>254.85</v>
      </c>
      <c r="I1884" s="24">
        <v>254.79</v>
      </c>
      <c r="J1884" s="24">
        <v>254.85</v>
      </c>
      <c r="K1884" s="18">
        <v>0</v>
      </c>
      <c r="L1884" s="18">
        <v>0</v>
      </c>
      <c r="T1884" t="str">
        <v>U1588C-34</v>
      </c>
      <c r="U1884" s="24">
        <v>0.74809160305343514</v>
      </c>
      <c r="V1884" s="24">
        <v>0.74626865671641796</v>
      </c>
      <c r="W1884" s="29">
        <v>248.3</v>
      </c>
      <c r="X1884" s="24">
        <v>6.4899999999999807</v>
      </c>
      <c r="Y1884" s="24">
        <v>6.5499999999999829</v>
      </c>
      <c r="Z1884" s="24">
        <v>253.1551145038168</v>
      </c>
      <c r="AA1884" s="24">
        <v>253.2</v>
      </c>
      <c r="AB1884" s="24">
        <v>253.14328358208954</v>
      </c>
      <c r="AC1884" s="24">
        <v>253.18805970149253</v>
      </c>
      <c r="AF1884" s="24">
        <v>8.3629999999999995</v>
      </c>
      <c r="AG1884" s="24">
        <v>261.51811450381683</v>
      </c>
      <c r="AH1884" s="24">
        <v>261.56299999999999</v>
      </c>
      <c r="AI1884" s="24">
        <v>261.50628358208951</v>
      </c>
      <c r="AJ1884" s="24">
        <v>261.55105970149253</v>
      </c>
      <c r="AK1884" s="38">
        <v>1.1830921727323584</v>
      </c>
      <c r="AL1884" s="38">
        <v>1.1940298507454372</v>
      </c>
    </row>
    <row r="1885" spans="3:38" x14ac:dyDescent="0.15">
      <c r="C1885" t="str">
        <v>U1588C-34-CC</v>
      </c>
      <c r="D1885" s="31">
        <v>254.67</v>
      </c>
      <c r="E1885" s="29">
        <v>12</v>
      </c>
      <c r="F1885" s="29">
        <v>18</v>
      </c>
      <c r="G1885" s="24">
        <v>254.79</v>
      </c>
      <c r="H1885" s="24">
        <v>254.85</v>
      </c>
      <c r="I1885" s="24">
        <v>254.79</v>
      </c>
      <c r="J1885" s="24">
        <v>254.85</v>
      </c>
      <c r="K1885" s="18">
        <v>0</v>
      </c>
      <c r="L1885" s="18">
        <v>0</v>
      </c>
      <c r="T1885" t="str">
        <v>U1588C-34</v>
      </c>
      <c r="U1885" s="24">
        <v>0.74809160305343514</v>
      </c>
      <c r="V1885" s="24">
        <v>0.74626865671641796</v>
      </c>
      <c r="W1885" s="29">
        <v>248.3</v>
      </c>
      <c r="X1885" s="24">
        <v>6.4899999999999807</v>
      </c>
      <c r="Y1885" s="24">
        <v>6.5499999999999829</v>
      </c>
      <c r="Z1885" s="24">
        <v>253.1551145038168</v>
      </c>
      <c r="AA1885" s="24">
        <v>253.2</v>
      </c>
      <c r="AB1885" s="24">
        <v>253.14328358208954</v>
      </c>
      <c r="AC1885" s="24">
        <v>253.18805970149253</v>
      </c>
      <c r="AF1885" s="24">
        <v>8.3629999999999995</v>
      </c>
      <c r="AG1885" s="24">
        <v>261.51811450381683</v>
      </c>
      <c r="AH1885" s="24">
        <v>261.56299999999999</v>
      </c>
      <c r="AI1885" s="24">
        <v>261.50628358208951</v>
      </c>
      <c r="AJ1885" s="24">
        <v>261.55105970149253</v>
      </c>
      <c r="AK1885" s="38">
        <v>1.1830921727323584</v>
      </c>
      <c r="AL1885" s="38">
        <v>1.1940298507454372</v>
      </c>
    </row>
    <row r="1886" spans="3:38" x14ac:dyDescent="0.15">
      <c r="C1886" t="str">
        <v>U1588C-35-CC</v>
      </c>
      <c r="D1886" s="31">
        <v>259.20999999999998</v>
      </c>
      <c r="E1886" s="29">
        <v>11</v>
      </c>
      <c r="F1886" s="29">
        <v>17</v>
      </c>
      <c r="G1886" s="24">
        <v>259.32</v>
      </c>
      <c r="H1886" s="24">
        <v>259.38</v>
      </c>
      <c r="I1886" s="24">
        <v>259.32</v>
      </c>
      <c r="J1886" s="24">
        <v>259.38</v>
      </c>
      <c r="K1886" s="18">
        <v>0</v>
      </c>
      <c r="L1886" s="18">
        <v>0</v>
      </c>
      <c r="T1886" t="str">
        <v>U1588C-35</v>
      </c>
      <c r="U1886" s="24">
        <v>0.77669902912621358</v>
      </c>
      <c r="V1886" s="24">
        <v>0.77519379844961245</v>
      </c>
      <c r="W1886" s="29">
        <v>253.2</v>
      </c>
      <c r="X1886" s="24">
        <v>6.1200000000000045</v>
      </c>
      <c r="Y1886" s="24">
        <v>6.1800000000000068</v>
      </c>
      <c r="Z1886" s="24">
        <v>257.95339805825245</v>
      </c>
      <c r="AA1886" s="24">
        <v>258</v>
      </c>
      <c r="AB1886" s="24">
        <v>257.94418604651162</v>
      </c>
      <c r="AC1886" s="24">
        <v>257.99069767441858</v>
      </c>
      <c r="AF1886" s="24">
        <v>8.1869999999999994</v>
      </c>
      <c r="AG1886" s="24">
        <v>266.14039805825246</v>
      </c>
      <c r="AH1886" s="24">
        <v>266.18700000000001</v>
      </c>
      <c r="AI1886" s="24">
        <v>266.13118604651163</v>
      </c>
      <c r="AJ1886" s="24">
        <v>266.1776976744186</v>
      </c>
      <c r="AK1886" s="38">
        <v>0.92120117408285296</v>
      </c>
      <c r="AL1886" s="38">
        <v>0.93023255814159711</v>
      </c>
    </row>
    <row r="1887" spans="3:38" x14ac:dyDescent="0.15">
      <c r="C1887" t="str">
        <v>U1588C-35-CC</v>
      </c>
      <c r="D1887" s="31">
        <v>259.20999999999998</v>
      </c>
      <c r="E1887" s="29">
        <v>11</v>
      </c>
      <c r="F1887" s="29">
        <v>17</v>
      </c>
      <c r="G1887" s="24">
        <v>259.32</v>
      </c>
      <c r="H1887" s="24">
        <v>259.38</v>
      </c>
      <c r="I1887" s="24">
        <v>259.32</v>
      </c>
      <c r="J1887" s="24">
        <v>259.38</v>
      </c>
      <c r="K1887" s="18">
        <v>0</v>
      </c>
      <c r="L1887" s="18">
        <v>0</v>
      </c>
      <c r="T1887" t="str">
        <v>U1588C-35</v>
      </c>
      <c r="U1887" s="24">
        <v>0.77669902912621358</v>
      </c>
      <c r="V1887" s="24">
        <v>0.77519379844961245</v>
      </c>
      <c r="W1887" s="29">
        <v>253.2</v>
      </c>
      <c r="X1887" s="24">
        <v>6.1200000000000045</v>
      </c>
      <c r="Y1887" s="24">
        <v>6.1800000000000068</v>
      </c>
      <c r="Z1887" s="24">
        <v>257.95339805825245</v>
      </c>
      <c r="AA1887" s="24">
        <v>258</v>
      </c>
      <c r="AB1887" s="24">
        <v>257.94418604651162</v>
      </c>
      <c r="AC1887" s="24">
        <v>257.99069767441858</v>
      </c>
      <c r="AF1887" s="24">
        <v>8.1869999999999994</v>
      </c>
      <c r="AG1887" s="24">
        <v>266.14039805825246</v>
      </c>
      <c r="AH1887" s="24">
        <v>266.18700000000001</v>
      </c>
      <c r="AI1887" s="24">
        <v>266.13118604651163</v>
      </c>
      <c r="AJ1887" s="24">
        <v>266.1776976744186</v>
      </c>
      <c r="AK1887" s="38">
        <v>0.92120117408285296</v>
      </c>
      <c r="AL1887" s="38">
        <v>0.93023255814159711</v>
      </c>
    </row>
    <row r="1888" spans="3:38" x14ac:dyDescent="0.15">
      <c r="C1888" t="str">
        <v>U1588C-35-CC</v>
      </c>
      <c r="D1888" s="31">
        <v>259.20999999999998</v>
      </c>
      <c r="E1888" s="29">
        <v>11</v>
      </c>
      <c r="F1888" s="29">
        <v>17</v>
      </c>
      <c r="G1888" s="24">
        <v>259.32</v>
      </c>
      <c r="H1888" s="24">
        <v>259.38</v>
      </c>
      <c r="I1888" s="24">
        <v>259.32</v>
      </c>
      <c r="J1888" s="24">
        <v>259.38</v>
      </c>
      <c r="K1888" s="18">
        <v>0</v>
      </c>
      <c r="L1888" s="18">
        <v>0</v>
      </c>
      <c r="T1888" t="str">
        <v>U1588C-35</v>
      </c>
      <c r="U1888" s="24">
        <v>0.77669902912621358</v>
      </c>
      <c r="V1888" s="24">
        <v>0.77519379844961245</v>
      </c>
      <c r="W1888" s="29">
        <v>253.2</v>
      </c>
      <c r="X1888" s="24">
        <v>6.1200000000000045</v>
      </c>
      <c r="Y1888" s="24">
        <v>6.1800000000000068</v>
      </c>
      <c r="Z1888" s="24">
        <v>257.95339805825245</v>
      </c>
      <c r="AA1888" s="24">
        <v>258</v>
      </c>
      <c r="AB1888" s="24">
        <v>257.94418604651162</v>
      </c>
      <c r="AC1888" s="24">
        <v>257.99069767441858</v>
      </c>
      <c r="AF1888" s="24">
        <v>8.1869999999999994</v>
      </c>
      <c r="AG1888" s="24">
        <v>266.14039805825246</v>
      </c>
      <c r="AH1888" s="24">
        <v>266.18700000000001</v>
      </c>
      <c r="AI1888" s="24">
        <v>266.13118604651163</v>
      </c>
      <c r="AJ1888" s="24">
        <v>266.1776976744186</v>
      </c>
      <c r="AK1888" s="38">
        <v>0.92120117408285296</v>
      </c>
      <c r="AL1888" s="38">
        <v>0.93023255814159711</v>
      </c>
    </row>
    <row r="1889" spans="3:38" x14ac:dyDescent="0.15">
      <c r="C1889" t="str">
        <v>U1588C-35-CC</v>
      </c>
      <c r="D1889" s="31">
        <v>259.20999999999998</v>
      </c>
      <c r="E1889" s="29">
        <v>11</v>
      </c>
      <c r="F1889" s="29">
        <v>17</v>
      </c>
      <c r="G1889" s="24">
        <v>259.32</v>
      </c>
      <c r="H1889" s="24">
        <v>259.38</v>
      </c>
      <c r="I1889" s="24">
        <v>259.32</v>
      </c>
      <c r="J1889" s="24">
        <v>259.38</v>
      </c>
      <c r="K1889" s="18">
        <v>0</v>
      </c>
      <c r="L1889" s="18">
        <v>0</v>
      </c>
      <c r="T1889" t="str">
        <v>U1588C-35</v>
      </c>
      <c r="U1889" s="24">
        <v>0.77669902912621358</v>
      </c>
      <c r="V1889" s="24">
        <v>0.77519379844961245</v>
      </c>
      <c r="W1889" s="29">
        <v>253.2</v>
      </c>
      <c r="X1889" s="24">
        <v>6.1200000000000045</v>
      </c>
      <c r="Y1889" s="24">
        <v>6.1800000000000068</v>
      </c>
      <c r="Z1889" s="24">
        <v>257.95339805825245</v>
      </c>
      <c r="AA1889" s="24">
        <v>258</v>
      </c>
      <c r="AB1889" s="24">
        <v>257.94418604651162</v>
      </c>
      <c r="AC1889" s="24">
        <v>257.99069767441858</v>
      </c>
      <c r="AF1889" s="24">
        <v>8.1869999999999994</v>
      </c>
      <c r="AG1889" s="24">
        <v>266.14039805825246</v>
      </c>
      <c r="AH1889" s="24">
        <v>266.18700000000001</v>
      </c>
      <c r="AI1889" s="24">
        <v>266.13118604651163</v>
      </c>
      <c r="AJ1889" s="24">
        <v>266.1776976744186</v>
      </c>
      <c r="AK1889" s="38">
        <v>0.92120117408285296</v>
      </c>
      <c r="AL1889" s="38">
        <v>0.93023255814159711</v>
      </c>
    </row>
    <row r="1890" spans="3:38" x14ac:dyDescent="0.15">
      <c r="C1890" t="str">
        <v>U1588C-35-CC</v>
      </c>
      <c r="D1890" s="31">
        <v>259.20999999999998</v>
      </c>
      <c r="E1890" s="29">
        <v>11</v>
      </c>
      <c r="F1890" s="29">
        <v>17</v>
      </c>
      <c r="G1890" s="24">
        <v>259.32</v>
      </c>
      <c r="H1890" s="24">
        <v>259.38</v>
      </c>
      <c r="I1890" s="24">
        <v>259.32</v>
      </c>
      <c r="J1890" s="24">
        <v>259.38</v>
      </c>
      <c r="K1890" s="18">
        <v>0</v>
      </c>
      <c r="L1890" s="18">
        <v>0</v>
      </c>
      <c r="T1890" t="str">
        <v>U1588C-35</v>
      </c>
      <c r="U1890" s="24">
        <v>0.77669902912621358</v>
      </c>
      <c r="V1890" s="24">
        <v>0.77519379844961245</v>
      </c>
      <c r="W1890" s="29">
        <v>253.2</v>
      </c>
      <c r="X1890" s="24">
        <v>6.1200000000000045</v>
      </c>
      <c r="Y1890" s="24">
        <v>6.1800000000000068</v>
      </c>
      <c r="Z1890" s="24">
        <v>257.95339805825245</v>
      </c>
      <c r="AA1890" s="24">
        <v>258</v>
      </c>
      <c r="AB1890" s="24">
        <v>257.94418604651162</v>
      </c>
      <c r="AC1890" s="24">
        <v>257.99069767441858</v>
      </c>
      <c r="AF1890" s="24">
        <v>8.1869999999999994</v>
      </c>
      <c r="AG1890" s="24">
        <v>266.14039805825246</v>
      </c>
      <c r="AH1890" s="24">
        <v>266.18700000000001</v>
      </c>
      <c r="AI1890" s="24">
        <v>266.13118604651163</v>
      </c>
      <c r="AJ1890" s="24">
        <v>266.1776976744186</v>
      </c>
      <c r="AK1890" s="38">
        <v>0.92120117408285296</v>
      </c>
      <c r="AL1890" s="38">
        <v>0.93023255814159711</v>
      </c>
    </row>
    <row r="1891" spans="3:38" x14ac:dyDescent="0.15">
      <c r="C1891" t="str">
        <v>U1588C-35-CC</v>
      </c>
      <c r="D1891" s="31">
        <v>259.20999999999998</v>
      </c>
      <c r="E1891" s="29">
        <v>11</v>
      </c>
      <c r="F1891" s="29">
        <v>17</v>
      </c>
      <c r="G1891" s="24">
        <v>259.32</v>
      </c>
      <c r="H1891" s="24">
        <v>259.38</v>
      </c>
      <c r="I1891" s="24">
        <v>259.32</v>
      </c>
      <c r="J1891" s="24">
        <v>259.38</v>
      </c>
      <c r="K1891" s="18">
        <v>0</v>
      </c>
      <c r="L1891" s="18">
        <v>0</v>
      </c>
      <c r="T1891" t="str">
        <v>U1588C-35</v>
      </c>
      <c r="U1891" s="24">
        <v>0.77669902912621358</v>
      </c>
      <c r="V1891" s="24">
        <v>0.77519379844961245</v>
      </c>
      <c r="W1891" s="29">
        <v>253.2</v>
      </c>
      <c r="X1891" s="24">
        <v>6.1200000000000045</v>
      </c>
      <c r="Y1891" s="24">
        <v>6.1800000000000068</v>
      </c>
      <c r="Z1891" s="24">
        <v>257.95339805825245</v>
      </c>
      <c r="AA1891" s="24">
        <v>258</v>
      </c>
      <c r="AB1891" s="24">
        <v>257.94418604651162</v>
      </c>
      <c r="AC1891" s="24">
        <v>257.99069767441858</v>
      </c>
      <c r="AF1891" s="24">
        <v>8.1869999999999994</v>
      </c>
      <c r="AG1891" s="24">
        <v>266.14039805825246</v>
      </c>
      <c r="AH1891" s="24">
        <v>266.18700000000001</v>
      </c>
      <c r="AI1891" s="24">
        <v>266.13118604651163</v>
      </c>
      <c r="AJ1891" s="24">
        <v>266.1776976744186</v>
      </c>
      <c r="AK1891" s="38">
        <v>0.92120117408285296</v>
      </c>
      <c r="AL1891" s="38">
        <v>0.93023255814159711</v>
      </c>
    </row>
    <row r="1892" spans="3:38" x14ac:dyDescent="0.15">
      <c r="C1892" t="str">
        <v>U1588C-35-CC</v>
      </c>
      <c r="D1892" s="31">
        <v>259.20999999999998</v>
      </c>
      <c r="E1892" s="29">
        <v>11</v>
      </c>
      <c r="F1892" s="29">
        <v>17</v>
      </c>
      <c r="G1892" s="24">
        <v>259.32</v>
      </c>
      <c r="H1892" s="24">
        <v>259.38</v>
      </c>
      <c r="I1892" s="24">
        <v>259.32</v>
      </c>
      <c r="J1892" s="24">
        <v>259.38</v>
      </c>
      <c r="K1892" s="18">
        <v>0</v>
      </c>
      <c r="L1892" s="18">
        <v>0</v>
      </c>
      <c r="T1892" t="str">
        <v>U1588C-35</v>
      </c>
      <c r="U1892" s="24">
        <v>0.77669902912621358</v>
      </c>
      <c r="V1892" s="24">
        <v>0.77519379844961245</v>
      </c>
      <c r="W1892" s="29">
        <v>253.2</v>
      </c>
      <c r="X1892" s="24">
        <v>6.1200000000000045</v>
      </c>
      <c r="Y1892" s="24">
        <v>6.1800000000000068</v>
      </c>
      <c r="Z1892" s="24">
        <v>257.95339805825245</v>
      </c>
      <c r="AA1892" s="24">
        <v>258</v>
      </c>
      <c r="AB1892" s="24">
        <v>257.94418604651162</v>
      </c>
      <c r="AC1892" s="24">
        <v>257.99069767441858</v>
      </c>
      <c r="AF1892" s="24">
        <v>8.1869999999999994</v>
      </c>
      <c r="AG1892" s="24">
        <v>266.14039805825246</v>
      </c>
      <c r="AH1892" s="24">
        <v>266.18700000000001</v>
      </c>
      <c r="AI1892" s="24">
        <v>266.13118604651163</v>
      </c>
      <c r="AJ1892" s="24">
        <v>266.1776976744186</v>
      </c>
      <c r="AK1892" s="38">
        <v>0.92120117408285296</v>
      </c>
      <c r="AL1892" s="38">
        <v>0.93023255814159711</v>
      </c>
    </row>
    <row r="1893" spans="3:38" x14ac:dyDescent="0.15">
      <c r="C1893" t="str">
        <v>U1588C-35-CC</v>
      </c>
      <c r="D1893" s="31">
        <v>259.20999999999998</v>
      </c>
      <c r="E1893" s="29">
        <v>11</v>
      </c>
      <c r="F1893" s="29">
        <v>17</v>
      </c>
      <c r="G1893" s="24">
        <v>259.32</v>
      </c>
      <c r="H1893" s="24">
        <v>259.38</v>
      </c>
      <c r="I1893" s="24">
        <v>259.32</v>
      </c>
      <c r="J1893" s="24">
        <v>259.38</v>
      </c>
      <c r="K1893" s="18">
        <v>0</v>
      </c>
      <c r="L1893" s="18">
        <v>0</v>
      </c>
      <c r="T1893" t="str">
        <v>U1588C-35</v>
      </c>
      <c r="U1893" s="24">
        <v>0.77669902912621358</v>
      </c>
      <c r="V1893" s="24">
        <v>0.77519379844961245</v>
      </c>
      <c r="W1893" s="29">
        <v>253.2</v>
      </c>
      <c r="X1893" s="24">
        <v>6.1200000000000045</v>
      </c>
      <c r="Y1893" s="24">
        <v>6.1800000000000068</v>
      </c>
      <c r="Z1893" s="24">
        <v>257.95339805825245</v>
      </c>
      <c r="AA1893" s="24">
        <v>258</v>
      </c>
      <c r="AB1893" s="24">
        <v>257.94418604651162</v>
      </c>
      <c r="AC1893" s="24">
        <v>257.99069767441858</v>
      </c>
      <c r="AF1893" s="24">
        <v>8.1869999999999994</v>
      </c>
      <c r="AG1893" s="24">
        <v>266.14039805825246</v>
      </c>
      <c r="AH1893" s="24">
        <v>266.18700000000001</v>
      </c>
      <c r="AI1893" s="24">
        <v>266.13118604651163</v>
      </c>
      <c r="AJ1893" s="24">
        <v>266.1776976744186</v>
      </c>
      <c r="AK1893" s="38">
        <v>0.92120117408285296</v>
      </c>
      <c r="AL1893" s="38">
        <v>0.93023255814159711</v>
      </c>
    </row>
    <row r="1894" spans="3:38" x14ac:dyDescent="0.15">
      <c r="C1894" t="str">
        <v>U1588C-36-CC</v>
      </c>
      <c r="D1894" s="31">
        <v>264.37</v>
      </c>
      <c r="E1894" s="29">
        <v>13</v>
      </c>
      <c r="F1894" s="29">
        <v>19</v>
      </c>
      <c r="G1894" s="24">
        <v>264.5</v>
      </c>
      <c r="H1894" s="24">
        <v>264.56</v>
      </c>
      <c r="I1894" s="24">
        <v>264.5</v>
      </c>
      <c r="J1894" s="24">
        <v>264.56</v>
      </c>
      <c r="K1894" s="18">
        <v>0</v>
      </c>
      <c r="L1894" s="18">
        <v>0</v>
      </c>
      <c r="T1894" t="str">
        <v>U1588C-36</v>
      </c>
      <c r="U1894" s="24">
        <v>0.74695121951219523</v>
      </c>
      <c r="V1894" s="24">
        <v>0.74626865671641796</v>
      </c>
      <c r="W1894" s="29">
        <v>258</v>
      </c>
      <c r="X1894" s="24">
        <v>6.5</v>
      </c>
      <c r="Y1894" s="24">
        <v>6.5600000000000023</v>
      </c>
      <c r="Z1894" s="24">
        <v>262.85518292682929</v>
      </c>
      <c r="AA1894" s="24">
        <v>262.89999999999998</v>
      </c>
      <c r="AB1894" s="24">
        <v>262.85074626865674</v>
      </c>
      <c r="AC1894" s="24">
        <v>262.8955223880597</v>
      </c>
      <c r="AF1894" s="24">
        <v>8.4890000000000008</v>
      </c>
      <c r="AG1894" s="24">
        <v>271.34418292682926</v>
      </c>
      <c r="AH1894" s="24">
        <v>271.38899999999995</v>
      </c>
      <c r="AI1894" s="24">
        <v>271.33974626865671</v>
      </c>
      <c r="AJ1894" s="24">
        <v>271.38452238805968</v>
      </c>
      <c r="AK1894" s="38">
        <v>0.44366581725512333</v>
      </c>
      <c r="AL1894" s="38">
        <v>0.44776119402740733</v>
      </c>
    </row>
    <row r="1895" spans="3:38" x14ac:dyDescent="0.15">
      <c r="C1895" t="str">
        <v>U1588C-36-CC</v>
      </c>
      <c r="D1895" s="31">
        <v>264.37</v>
      </c>
      <c r="E1895" s="29">
        <v>13</v>
      </c>
      <c r="F1895" s="29">
        <v>19</v>
      </c>
      <c r="G1895" s="24">
        <v>264.5</v>
      </c>
      <c r="H1895" s="24">
        <v>264.56</v>
      </c>
      <c r="I1895" s="24">
        <v>264.5</v>
      </c>
      <c r="J1895" s="24">
        <v>264.56</v>
      </c>
      <c r="K1895" s="18">
        <v>0</v>
      </c>
      <c r="L1895" s="18">
        <v>0</v>
      </c>
      <c r="T1895" t="str">
        <v>U1588C-36</v>
      </c>
      <c r="U1895" s="24">
        <v>0.74695121951219523</v>
      </c>
      <c r="V1895" s="24">
        <v>0.74626865671641796</v>
      </c>
      <c r="W1895" s="29">
        <v>258</v>
      </c>
      <c r="X1895" s="24">
        <v>6.5</v>
      </c>
      <c r="Y1895" s="24">
        <v>6.5600000000000023</v>
      </c>
      <c r="Z1895" s="24">
        <v>262.85518292682929</v>
      </c>
      <c r="AA1895" s="24">
        <v>262.89999999999998</v>
      </c>
      <c r="AB1895" s="24">
        <v>262.85074626865674</v>
      </c>
      <c r="AC1895" s="24">
        <v>262.8955223880597</v>
      </c>
      <c r="AF1895" s="24">
        <v>8.4890000000000008</v>
      </c>
      <c r="AG1895" s="24">
        <v>271.34418292682926</v>
      </c>
      <c r="AH1895" s="24">
        <v>271.38899999999995</v>
      </c>
      <c r="AI1895" s="24">
        <v>271.33974626865671</v>
      </c>
      <c r="AJ1895" s="24">
        <v>271.38452238805968</v>
      </c>
      <c r="AK1895" s="38">
        <v>0.44366581725512333</v>
      </c>
      <c r="AL1895" s="38">
        <v>0.44776119402740733</v>
      </c>
    </row>
    <row r="1896" spans="3:38" x14ac:dyDescent="0.15">
      <c r="C1896" t="str">
        <v>U1588C-36-CC</v>
      </c>
      <c r="D1896" s="31">
        <v>264.37</v>
      </c>
      <c r="E1896" s="29">
        <v>13</v>
      </c>
      <c r="F1896" s="29">
        <v>19</v>
      </c>
      <c r="G1896" s="24">
        <v>264.5</v>
      </c>
      <c r="H1896" s="24">
        <v>264.56</v>
      </c>
      <c r="I1896" s="24">
        <v>264.5</v>
      </c>
      <c r="J1896" s="24">
        <v>264.56</v>
      </c>
      <c r="K1896" s="18">
        <v>0</v>
      </c>
      <c r="L1896" s="18">
        <v>0</v>
      </c>
      <c r="T1896" t="str">
        <v>U1588C-36</v>
      </c>
      <c r="U1896" s="24">
        <v>0.74695121951219523</v>
      </c>
      <c r="V1896" s="24">
        <v>0.74626865671641796</v>
      </c>
      <c r="W1896" s="29">
        <v>258</v>
      </c>
      <c r="X1896" s="24">
        <v>6.5</v>
      </c>
      <c r="Y1896" s="24">
        <v>6.5600000000000023</v>
      </c>
      <c r="Z1896" s="24">
        <v>262.85518292682929</v>
      </c>
      <c r="AA1896" s="24">
        <v>262.89999999999998</v>
      </c>
      <c r="AB1896" s="24">
        <v>262.85074626865674</v>
      </c>
      <c r="AC1896" s="24">
        <v>262.8955223880597</v>
      </c>
      <c r="AF1896" s="24">
        <v>8.4890000000000008</v>
      </c>
      <c r="AG1896" s="24">
        <v>271.34418292682926</v>
      </c>
      <c r="AH1896" s="24">
        <v>271.38899999999995</v>
      </c>
      <c r="AI1896" s="24">
        <v>271.33974626865671</v>
      </c>
      <c r="AJ1896" s="24">
        <v>271.38452238805968</v>
      </c>
      <c r="AK1896" s="38">
        <v>0.44366581725512333</v>
      </c>
      <c r="AL1896" s="38">
        <v>0.44776119402740733</v>
      </c>
    </row>
    <row r="1897" spans="3:38" x14ac:dyDescent="0.15">
      <c r="C1897" t="str">
        <v>U1588C-36-CC</v>
      </c>
      <c r="D1897" s="31">
        <v>264.37</v>
      </c>
      <c r="E1897" s="29">
        <v>13</v>
      </c>
      <c r="F1897" s="29">
        <v>19</v>
      </c>
      <c r="G1897" s="24">
        <v>264.5</v>
      </c>
      <c r="H1897" s="24">
        <v>264.56</v>
      </c>
      <c r="I1897" s="24">
        <v>264.5</v>
      </c>
      <c r="J1897" s="24">
        <v>264.56</v>
      </c>
      <c r="K1897" s="18">
        <v>0</v>
      </c>
      <c r="L1897" s="18">
        <v>0</v>
      </c>
      <c r="T1897" t="str">
        <v>U1588C-36</v>
      </c>
      <c r="U1897" s="24">
        <v>0.74695121951219523</v>
      </c>
      <c r="V1897" s="24">
        <v>0.74626865671641796</v>
      </c>
      <c r="W1897" s="29">
        <v>258</v>
      </c>
      <c r="X1897" s="24">
        <v>6.5</v>
      </c>
      <c r="Y1897" s="24">
        <v>6.5600000000000023</v>
      </c>
      <c r="Z1897" s="24">
        <v>262.85518292682929</v>
      </c>
      <c r="AA1897" s="24">
        <v>262.89999999999998</v>
      </c>
      <c r="AB1897" s="24">
        <v>262.85074626865674</v>
      </c>
      <c r="AC1897" s="24">
        <v>262.8955223880597</v>
      </c>
      <c r="AF1897" s="24">
        <v>8.4890000000000008</v>
      </c>
      <c r="AG1897" s="24">
        <v>271.34418292682926</v>
      </c>
      <c r="AH1897" s="24">
        <v>271.38899999999995</v>
      </c>
      <c r="AI1897" s="24">
        <v>271.33974626865671</v>
      </c>
      <c r="AJ1897" s="24">
        <v>271.38452238805968</v>
      </c>
      <c r="AK1897" s="38">
        <v>0.44366581725512333</v>
      </c>
      <c r="AL1897" s="38">
        <v>0.44776119402740733</v>
      </c>
    </row>
    <row r="1898" spans="3:38" x14ac:dyDescent="0.15">
      <c r="C1898" t="str">
        <v>U1588C-36-CC</v>
      </c>
      <c r="D1898" s="31">
        <v>264.37</v>
      </c>
      <c r="E1898" s="29">
        <v>13</v>
      </c>
      <c r="F1898" s="29">
        <v>19</v>
      </c>
      <c r="G1898" s="24">
        <v>264.5</v>
      </c>
      <c r="H1898" s="24">
        <v>264.56</v>
      </c>
      <c r="I1898" s="24">
        <v>264.5</v>
      </c>
      <c r="J1898" s="24">
        <v>264.56</v>
      </c>
      <c r="K1898" s="18">
        <v>0</v>
      </c>
      <c r="L1898" s="18">
        <v>0</v>
      </c>
      <c r="T1898" t="str">
        <v>U1588C-36</v>
      </c>
      <c r="U1898" s="24">
        <v>0.74695121951219523</v>
      </c>
      <c r="V1898" s="24">
        <v>0.74626865671641796</v>
      </c>
      <c r="W1898" s="29">
        <v>258</v>
      </c>
      <c r="X1898" s="24">
        <v>6.5</v>
      </c>
      <c r="Y1898" s="24">
        <v>6.5600000000000023</v>
      </c>
      <c r="Z1898" s="24">
        <v>262.85518292682929</v>
      </c>
      <c r="AA1898" s="24">
        <v>262.89999999999998</v>
      </c>
      <c r="AB1898" s="24">
        <v>262.85074626865674</v>
      </c>
      <c r="AC1898" s="24">
        <v>262.8955223880597</v>
      </c>
      <c r="AF1898" s="24">
        <v>8.4890000000000008</v>
      </c>
      <c r="AG1898" s="24">
        <v>271.34418292682926</v>
      </c>
      <c r="AH1898" s="24">
        <v>271.38899999999995</v>
      </c>
      <c r="AI1898" s="24">
        <v>271.33974626865671</v>
      </c>
      <c r="AJ1898" s="24">
        <v>271.38452238805968</v>
      </c>
      <c r="AK1898" s="38">
        <v>0.44366581725512333</v>
      </c>
      <c r="AL1898" s="38">
        <v>0.44776119402740733</v>
      </c>
    </row>
    <row r="1899" spans="3:38" x14ac:dyDescent="0.15">
      <c r="C1899" t="str">
        <v>U1588C-36-CC</v>
      </c>
      <c r="D1899" s="31">
        <v>264.37</v>
      </c>
      <c r="E1899" s="29">
        <v>13</v>
      </c>
      <c r="F1899" s="29">
        <v>19</v>
      </c>
      <c r="G1899" s="24">
        <v>264.5</v>
      </c>
      <c r="H1899" s="24">
        <v>264.56</v>
      </c>
      <c r="I1899" s="24">
        <v>264.5</v>
      </c>
      <c r="J1899" s="24">
        <v>264.56</v>
      </c>
      <c r="K1899" s="18">
        <v>0</v>
      </c>
      <c r="L1899" s="18">
        <v>0</v>
      </c>
      <c r="T1899" t="str">
        <v>U1588C-36</v>
      </c>
      <c r="U1899" s="24">
        <v>0.74695121951219523</v>
      </c>
      <c r="V1899" s="24">
        <v>0.74626865671641796</v>
      </c>
      <c r="W1899" s="29">
        <v>258</v>
      </c>
      <c r="X1899" s="24">
        <v>6.5</v>
      </c>
      <c r="Y1899" s="24">
        <v>6.5600000000000023</v>
      </c>
      <c r="Z1899" s="24">
        <v>262.85518292682929</v>
      </c>
      <c r="AA1899" s="24">
        <v>262.89999999999998</v>
      </c>
      <c r="AB1899" s="24">
        <v>262.85074626865674</v>
      </c>
      <c r="AC1899" s="24">
        <v>262.8955223880597</v>
      </c>
      <c r="AF1899" s="24">
        <v>8.4890000000000008</v>
      </c>
      <c r="AG1899" s="24">
        <v>271.34418292682926</v>
      </c>
      <c r="AH1899" s="24">
        <v>271.38899999999995</v>
      </c>
      <c r="AI1899" s="24">
        <v>271.33974626865671</v>
      </c>
      <c r="AJ1899" s="24">
        <v>271.38452238805968</v>
      </c>
      <c r="AK1899" s="38">
        <v>0.44366581725512333</v>
      </c>
      <c r="AL1899" s="38">
        <v>0.44776119402740733</v>
      </c>
    </row>
    <row r="1900" spans="3:38" x14ac:dyDescent="0.15">
      <c r="C1900" t="str">
        <v>U1588C-36-CC</v>
      </c>
      <c r="D1900" s="31">
        <v>264.37</v>
      </c>
      <c r="E1900" s="29">
        <v>13</v>
      </c>
      <c r="F1900" s="29">
        <v>19</v>
      </c>
      <c r="G1900" s="24">
        <v>264.5</v>
      </c>
      <c r="H1900" s="24">
        <v>264.56</v>
      </c>
      <c r="I1900" s="24">
        <v>264.5</v>
      </c>
      <c r="J1900" s="24">
        <v>264.56</v>
      </c>
      <c r="K1900" s="18">
        <v>0</v>
      </c>
      <c r="L1900" s="18">
        <v>0</v>
      </c>
      <c r="T1900" t="str">
        <v>U1588C-36</v>
      </c>
      <c r="U1900" s="24">
        <v>0.74695121951219523</v>
      </c>
      <c r="V1900" s="24">
        <v>0.74626865671641796</v>
      </c>
      <c r="W1900" s="29">
        <v>258</v>
      </c>
      <c r="X1900" s="24">
        <v>6.5</v>
      </c>
      <c r="Y1900" s="24">
        <v>6.5600000000000023</v>
      </c>
      <c r="Z1900" s="24">
        <v>262.85518292682929</v>
      </c>
      <c r="AA1900" s="24">
        <v>262.89999999999998</v>
      </c>
      <c r="AB1900" s="24">
        <v>262.85074626865674</v>
      </c>
      <c r="AC1900" s="24">
        <v>262.8955223880597</v>
      </c>
      <c r="AF1900" s="24">
        <v>8.4890000000000008</v>
      </c>
      <c r="AG1900" s="24">
        <v>271.34418292682926</v>
      </c>
      <c r="AH1900" s="24">
        <v>271.38899999999995</v>
      </c>
      <c r="AI1900" s="24">
        <v>271.33974626865671</v>
      </c>
      <c r="AJ1900" s="24">
        <v>271.38452238805968</v>
      </c>
      <c r="AK1900" s="38">
        <v>0.44366581725512333</v>
      </c>
      <c r="AL1900" s="38">
        <v>0.44776119402740733</v>
      </c>
    </row>
    <row r="1901" spans="3:38" x14ac:dyDescent="0.15">
      <c r="C1901" t="str">
        <v>U1588C-36-CC</v>
      </c>
      <c r="D1901" s="31">
        <v>264.37</v>
      </c>
      <c r="E1901" s="29">
        <v>13</v>
      </c>
      <c r="F1901" s="29">
        <v>19</v>
      </c>
      <c r="G1901" s="24">
        <v>264.5</v>
      </c>
      <c r="H1901" s="24">
        <v>264.56</v>
      </c>
      <c r="I1901" s="24">
        <v>264.5</v>
      </c>
      <c r="J1901" s="24">
        <v>264.56</v>
      </c>
      <c r="K1901" s="18">
        <v>0</v>
      </c>
      <c r="L1901" s="18">
        <v>0</v>
      </c>
      <c r="T1901" t="str">
        <v>U1588C-36</v>
      </c>
      <c r="U1901" s="24">
        <v>0.74695121951219523</v>
      </c>
      <c r="V1901" s="24">
        <v>0.74626865671641796</v>
      </c>
      <c r="W1901" s="29">
        <v>258</v>
      </c>
      <c r="X1901" s="24">
        <v>6.5</v>
      </c>
      <c r="Y1901" s="24">
        <v>6.5600000000000023</v>
      </c>
      <c r="Z1901" s="24">
        <v>262.85518292682929</v>
      </c>
      <c r="AA1901" s="24">
        <v>262.89999999999998</v>
      </c>
      <c r="AB1901" s="24">
        <v>262.85074626865674</v>
      </c>
      <c r="AC1901" s="24">
        <v>262.8955223880597</v>
      </c>
      <c r="AF1901" s="24">
        <v>8.4890000000000008</v>
      </c>
      <c r="AG1901" s="24">
        <v>271.34418292682926</v>
      </c>
      <c r="AH1901" s="24">
        <v>271.38899999999995</v>
      </c>
      <c r="AI1901" s="24">
        <v>271.33974626865671</v>
      </c>
      <c r="AJ1901" s="24">
        <v>271.38452238805968</v>
      </c>
      <c r="AK1901" s="38">
        <v>0.44366581725512333</v>
      </c>
      <c r="AL1901" s="38">
        <v>0.44776119402740733</v>
      </c>
    </row>
    <row r="1902" spans="3:38" x14ac:dyDescent="0.15">
      <c r="C1902" t="str">
        <v>U1588C-37-4</v>
      </c>
      <c r="D1902" s="31">
        <v>267.38</v>
      </c>
      <c r="E1902" s="29">
        <v>32</v>
      </c>
      <c r="F1902" s="29">
        <v>32</v>
      </c>
      <c r="G1902" s="24">
        <v>267.7</v>
      </c>
      <c r="H1902" s="24">
        <v>267.7</v>
      </c>
      <c r="I1902" s="24">
        <v>267.7</v>
      </c>
      <c r="J1902" s="24">
        <v>267.7</v>
      </c>
      <c r="K1902" s="18">
        <v>0</v>
      </c>
      <c r="L1902" s="18">
        <v>0</v>
      </c>
      <c r="T1902" t="str">
        <v>U1588C-37</v>
      </c>
      <c r="U1902" s="24">
        <v>0.73059360730593603</v>
      </c>
      <c r="V1902" s="24">
        <v>0.72992700729927007</v>
      </c>
      <c r="W1902" s="29">
        <v>262.89999999999998</v>
      </c>
      <c r="X1902" s="24">
        <v>4.8000000000000114</v>
      </c>
      <c r="Y1902" s="24">
        <v>4.8000000000000114</v>
      </c>
      <c r="Z1902" s="24">
        <v>266.40684931506848</v>
      </c>
      <c r="AA1902" s="24">
        <v>266.40684931506848</v>
      </c>
      <c r="AB1902" s="24">
        <v>266.40364963503646</v>
      </c>
      <c r="AC1902" s="24">
        <v>266.40364963503646</v>
      </c>
      <c r="AF1902" s="24">
        <v>9.6219999999999999</v>
      </c>
      <c r="AG1902" s="24">
        <v>276.0288493150685</v>
      </c>
      <c r="AH1902" s="24">
        <v>276.0288493150685</v>
      </c>
      <c r="AI1902" s="24">
        <v>276.02564963503647</v>
      </c>
      <c r="AJ1902" s="24">
        <v>276.02564963503647</v>
      </c>
      <c r="AK1902" s="38">
        <v>0.31996800320257535</v>
      </c>
      <c r="AL1902" s="38">
        <v>0.31996800320257535</v>
      </c>
    </row>
    <row r="1903" spans="3:38" x14ac:dyDescent="0.15">
      <c r="C1903" t="str">
        <v>U1588C-37-CC</v>
      </c>
      <c r="D1903" s="31">
        <v>269.3</v>
      </c>
      <c r="E1903" s="29">
        <v>11</v>
      </c>
      <c r="F1903" s="29">
        <v>17</v>
      </c>
      <c r="G1903" s="24">
        <v>269.41000000000003</v>
      </c>
      <c r="H1903" s="24">
        <v>269.47000000000003</v>
      </c>
      <c r="I1903" s="24">
        <v>269.41000000000003</v>
      </c>
      <c r="J1903" s="24">
        <v>269.47000000000003</v>
      </c>
      <c r="K1903" s="18">
        <v>0</v>
      </c>
      <c r="L1903" s="18">
        <v>0</v>
      </c>
      <c r="T1903" t="str">
        <v>U1588C-37</v>
      </c>
      <c r="U1903" s="24">
        <v>0.73059360730593603</v>
      </c>
      <c r="V1903" s="24">
        <v>0.72992700729927007</v>
      </c>
      <c r="W1903" s="29">
        <v>262.89999999999998</v>
      </c>
      <c r="X1903" s="24">
        <v>6.5100000000000477</v>
      </c>
      <c r="Y1903" s="24">
        <v>6.57000000000005</v>
      </c>
      <c r="Z1903" s="24">
        <v>267.65616438356165</v>
      </c>
      <c r="AA1903" s="24">
        <v>267.7</v>
      </c>
      <c r="AB1903" s="24">
        <v>267.65182481751827</v>
      </c>
      <c r="AC1903" s="24">
        <v>267.69562043795622</v>
      </c>
      <c r="AF1903" s="24">
        <v>9.6219999999999999</v>
      </c>
      <c r="AG1903" s="24">
        <v>277.27816438356166</v>
      </c>
      <c r="AH1903" s="24">
        <v>277.322</v>
      </c>
      <c r="AI1903" s="24">
        <v>277.27382481751829</v>
      </c>
      <c r="AJ1903" s="24">
        <v>277.31762043795624</v>
      </c>
      <c r="AK1903" s="38">
        <v>0.43395660433702687</v>
      </c>
      <c r="AL1903" s="38">
        <v>0.43795620437663274</v>
      </c>
    </row>
    <row r="1904" spans="3:38" x14ac:dyDescent="0.15">
      <c r="C1904" t="str">
        <v>U1588C-37-CC</v>
      </c>
      <c r="D1904" s="31">
        <v>269.3</v>
      </c>
      <c r="E1904" s="29">
        <v>11</v>
      </c>
      <c r="F1904" s="29">
        <v>17</v>
      </c>
      <c r="G1904" s="24">
        <v>269.41000000000003</v>
      </c>
      <c r="H1904" s="24">
        <v>269.47000000000003</v>
      </c>
      <c r="I1904" s="24">
        <v>269.41000000000003</v>
      </c>
      <c r="J1904" s="24">
        <v>269.47000000000003</v>
      </c>
      <c r="K1904" s="18">
        <v>0</v>
      </c>
      <c r="L1904" s="18">
        <v>0</v>
      </c>
      <c r="T1904" t="str">
        <v>U1588C-37</v>
      </c>
      <c r="U1904" s="24">
        <v>0.73059360730593603</v>
      </c>
      <c r="V1904" s="24">
        <v>0.72992700729927007</v>
      </c>
      <c r="W1904" s="29">
        <v>262.89999999999998</v>
      </c>
      <c r="X1904" s="24">
        <v>6.5100000000000477</v>
      </c>
      <c r="Y1904" s="24">
        <v>6.57000000000005</v>
      </c>
      <c r="Z1904" s="24">
        <v>267.65616438356165</v>
      </c>
      <c r="AA1904" s="24">
        <v>267.7</v>
      </c>
      <c r="AB1904" s="24">
        <v>267.65182481751827</v>
      </c>
      <c r="AC1904" s="24">
        <v>267.69562043795622</v>
      </c>
      <c r="AF1904" s="24">
        <v>9.6219999999999999</v>
      </c>
      <c r="AG1904" s="24">
        <v>277.27816438356166</v>
      </c>
      <c r="AH1904" s="24">
        <v>277.322</v>
      </c>
      <c r="AI1904" s="24">
        <v>277.27382481751829</v>
      </c>
      <c r="AJ1904" s="24">
        <v>277.31762043795624</v>
      </c>
      <c r="AK1904" s="38">
        <v>0.43395660433702687</v>
      </c>
      <c r="AL1904" s="38">
        <v>0.43795620437663274</v>
      </c>
    </row>
    <row r="1905" spans="3:38" x14ac:dyDescent="0.15">
      <c r="C1905" t="str">
        <v>U1588C-37-CC</v>
      </c>
      <c r="D1905" s="31">
        <v>269.3</v>
      </c>
      <c r="E1905" s="29">
        <v>11</v>
      </c>
      <c r="F1905" s="29">
        <v>17</v>
      </c>
      <c r="G1905" s="24">
        <v>269.41000000000003</v>
      </c>
      <c r="H1905" s="24">
        <v>269.47000000000003</v>
      </c>
      <c r="I1905" s="24">
        <v>269.41000000000003</v>
      </c>
      <c r="J1905" s="24">
        <v>269.47000000000003</v>
      </c>
      <c r="K1905" s="18">
        <v>0</v>
      </c>
      <c r="L1905" s="18">
        <v>0</v>
      </c>
      <c r="T1905" t="str">
        <v>U1588C-37</v>
      </c>
      <c r="U1905" s="24">
        <v>0.73059360730593603</v>
      </c>
      <c r="V1905" s="24">
        <v>0.72992700729927007</v>
      </c>
      <c r="W1905" s="29">
        <v>262.89999999999998</v>
      </c>
      <c r="X1905" s="24">
        <v>6.5100000000000477</v>
      </c>
      <c r="Y1905" s="24">
        <v>6.57000000000005</v>
      </c>
      <c r="Z1905" s="24">
        <v>267.65616438356165</v>
      </c>
      <c r="AA1905" s="24">
        <v>267.7</v>
      </c>
      <c r="AB1905" s="24">
        <v>267.65182481751827</v>
      </c>
      <c r="AC1905" s="24">
        <v>267.69562043795622</v>
      </c>
      <c r="AF1905" s="24">
        <v>9.6219999999999999</v>
      </c>
      <c r="AG1905" s="24">
        <v>277.27816438356166</v>
      </c>
      <c r="AH1905" s="24">
        <v>277.322</v>
      </c>
      <c r="AI1905" s="24">
        <v>277.27382481751829</v>
      </c>
      <c r="AJ1905" s="24">
        <v>277.31762043795624</v>
      </c>
      <c r="AK1905" s="38">
        <v>0.43395660433702687</v>
      </c>
      <c r="AL1905" s="38">
        <v>0.43795620437663274</v>
      </c>
    </row>
    <row r="1906" spans="3:38" x14ac:dyDescent="0.15">
      <c r="C1906" t="str">
        <v>U1588C-37-CC</v>
      </c>
      <c r="D1906" s="31">
        <v>269.3</v>
      </c>
      <c r="E1906" s="29">
        <v>11</v>
      </c>
      <c r="F1906" s="29">
        <v>17</v>
      </c>
      <c r="G1906" s="24">
        <v>269.41000000000003</v>
      </c>
      <c r="H1906" s="24">
        <v>269.47000000000003</v>
      </c>
      <c r="I1906" s="24">
        <v>269.41000000000003</v>
      </c>
      <c r="J1906" s="24">
        <v>269.47000000000003</v>
      </c>
      <c r="K1906" s="18">
        <v>0</v>
      </c>
      <c r="L1906" s="18">
        <v>0</v>
      </c>
      <c r="T1906" t="str">
        <v>U1588C-37</v>
      </c>
      <c r="U1906" s="24">
        <v>0.73059360730593603</v>
      </c>
      <c r="V1906" s="24">
        <v>0.72992700729927007</v>
      </c>
      <c r="W1906" s="29">
        <v>262.89999999999998</v>
      </c>
      <c r="X1906" s="24">
        <v>6.5100000000000477</v>
      </c>
      <c r="Y1906" s="24">
        <v>6.57000000000005</v>
      </c>
      <c r="Z1906" s="24">
        <v>267.65616438356165</v>
      </c>
      <c r="AA1906" s="24">
        <v>267.7</v>
      </c>
      <c r="AB1906" s="24">
        <v>267.65182481751827</v>
      </c>
      <c r="AC1906" s="24">
        <v>267.69562043795622</v>
      </c>
      <c r="AF1906" s="24">
        <v>9.6219999999999999</v>
      </c>
      <c r="AG1906" s="24">
        <v>277.27816438356166</v>
      </c>
      <c r="AH1906" s="24">
        <v>277.322</v>
      </c>
      <c r="AI1906" s="24">
        <v>277.27382481751829</v>
      </c>
      <c r="AJ1906" s="24">
        <v>277.31762043795624</v>
      </c>
      <c r="AK1906" s="38">
        <v>0.43395660433702687</v>
      </c>
      <c r="AL1906" s="38">
        <v>0.43795620437663274</v>
      </c>
    </row>
    <row r="1907" spans="3:38" x14ac:dyDescent="0.15">
      <c r="C1907" t="str">
        <v>U1588C-37-CC</v>
      </c>
      <c r="D1907" s="31">
        <v>269.3</v>
      </c>
      <c r="E1907" s="29">
        <v>11</v>
      </c>
      <c r="F1907" s="29">
        <v>17</v>
      </c>
      <c r="G1907" s="24">
        <v>269.41000000000003</v>
      </c>
      <c r="H1907" s="24">
        <v>269.47000000000003</v>
      </c>
      <c r="I1907" s="24">
        <v>269.41000000000003</v>
      </c>
      <c r="J1907" s="24">
        <v>269.47000000000003</v>
      </c>
      <c r="K1907" s="18">
        <v>0</v>
      </c>
      <c r="L1907" s="18">
        <v>0</v>
      </c>
      <c r="T1907" t="str">
        <v>U1588C-37</v>
      </c>
      <c r="U1907" s="24">
        <v>0.73059360730593603</v>
      </c>
      <c r="V1907" s="24">
        <v>0.72992700729927007</v>
      </c>
      <c r="W1907" s="29">
        <v>262.89999999999998</v>
      </c>
      <c r="X1907" s="24">
        <v>6.5100000000000477</v>
      </c>
      <c r="Y1907" s="24">
        <v>6.57000000000005</v>
      </c>
      <c r="Z1907" s="24">
        <v>267.65616438356165</v>
      </c>
      <c r="AA1907" s="24">
        <v>267.7</v>
      </c>
      <c r="AB1907" s="24">
        <v>267.65182481751827</v>
      </c>
      <c r="AC1907" s="24">
        <v>267.69562043795622</v>
      </c>
      <c r="AF1907" s="24">
        <v>9.6219999999999999</v>
      </c>
      <c r="AG1907" s="24">
        <v>277.27816438356166</v>
      </c>
      <c r="AH1907" s="24">
        <v>277.322</v>
      </c>
      <c r="AI1907" s="24">
        <v>277.27382481751829</v>
      </c>
      <c r="AJ1907" s="24">
        <v>277.31762043795624</v>
      </c>
      <c r="AK1907" s="38">
        <v>0.43395660433702687</v>
      </c>
      <c r="AL1907" s="38">
        <v>0.43795620437663274</v>
      </c>
    </row>
    <row r="1908" spans="3:38" x14ac:dyDescent="0.15">
      <c r="C1908" t="str">
        <v>U1588C-37-CC</v>
      </c>
      <c r="D1908" s="31">
        <v>269.3</v>
      </c>
      <c r="E1908" s="29">
        <v>11</v>
      </c>
      <c r="F1908" s="29">
        <v>17</v>
      </c>
      <c r="G1908" s="24">
        <v>269.41000000000003</v>
      </c>
      <c r="H1908" s="24">
        <v>269.47000000000003</v>
      </c>
      <c r="I1908" s="24">
        <v>269.41000000000003</v>
      </c>
      <c r="J1908" s="24">
        <v>269.47000000000003</v>
      </c>
      <c r="K1908" s="18">
        <v>0</v>
      </c>
      <c r="L1908" s="18">
        <v>0</v>
      </c>
      <c r="T1908" t="str">
        <v>U1588C-37</v>
      </c>
      <c r="U1908" s="24">
        <v>0.73059360730593603</v>
      </c>
      <c r="V1908" s="24">
        <v>0.72992700729927007</v>
      </c>
      <c r="W1908" s="29">
        <v>262.89999999999998</v>
      </c>
      <c r="X1908" s="24">
        <v>6.5100000000000477</v>
      </c>
      <c r="Y1908" s="24">
        <v>6.57000000000005</v>
      </c>
      <c r="Z1908" s="24">
        <v>267.65616438356165</v>
      </c>
      <c r="AA1908" s="24">
        <v>267.7</v>
      </c>
      <c r="AB1908" s="24">
        <v>267.65182481751827</v>
      </c>
      <c r="AC1908" s="24">
        <v>267.69562043795622</v>
      </c>
      <c r="AF1908" s="24">
        <v>9.6219999999999999</v>
      </c>
      <c r="AG1908" s="24">
        <v>277.27816438356166</v>
      </c>
      <c r="AH1908" s="24">
        <v>277.322</v>
      </c>
      <c r="AI1908" s="24">
        <v>277.27382481751829</v>
      </c>
      <c r="AJ1908" s="24">
        <v>277.31762043795624</v>
      </c>
      <c r="AK1908" s="38">
        <v>0.43395660433702687</v>
      </c>
      <c r="AL1908" s="38">
        <v>0.43795620437663274</v>
      </c>
    </row>
    <row r="1909" spans="3:38" x14ac:dyDescent="0.15">
      <c r="C1909" t="str">
        <v>U1588C-37-CC</v>
      </c>
      <c r="D1909" s="31">
        <v>269.3</v>
      </c>
      <c r="E1909" s="29">
        <v>11</v>
      </c>
      <c r="F1909" s="29">
        <v>17</v>
      </c>
      <c r="G1909" s="24">
        <v>269.41000000000003</v>
      </c>
      <c r="H1909" s="24">
        <v>269.47000000000003</v>
      </c>
      <c r="I1909" s="24">
        <v>269.41000000000003</v>
      </c>
      <c r="J1909" s="24">
        <v>269.47000000000003</v>
      </c>
      <c r="K1909" s="18">
        <v>0</v>
      </c>
      <c r="L1909" s="18">
        <v>0</v>
      </c>
      <c r="T1909" t="str">
        <v>U1588C-37</v>
      </c>
      <c r="U1909" s="24">
        <v>0.73059360730593603</v>
      </c>
      <c r="V1909" s="24">
        <v>0.72992700729927007</v>
      </c>
      <c r="W1909" s="29">
        <v>262.89999999999998</v>
      </c>
      <c r="X1909" s="24">
        <v>6.5100000000000477</v>
      </c>
      <c r="Y1909" s="24">
        <v>6.57000000000005</v>
      </c>
      <c r="Z1909" s="24">
        <v>267.65616438356165</v>
      </c>
      <c r="AA1909" s="24">
        <v>267.7</v>
      </c>
      <c r="AB1909" s="24">
        <v>267.65182481751827</v>
      </c>
      <c r="AC1909" s="24">
        <v>267.69562043795622</v>
      </c>
      <c r="AF1909" s="24">
        <v>9.6219999999999999</v>
      </c>
      <c r="AG1909" s="24">
        <v>277.27816438356166</v>
      </c>
      <c r="AH1909" s="24">
        <v>277.322</v>
      </c>
      <c r="AI1909" s="24">
        <v>277.27382481751829</v>
      </c>
      <c r="AJ1909" s="24">
        <v>277.31762043795624</v>
      </c>
      <c r="AK1909" s="38">
        <v>0.43395660433702687</v>
      </c>
      <c r="AL1909" s="38">
        <v>0.43795620437663274</v>
      </c>
    </row>
    <row r="1910" spans="3:38" x14ac:dyDescent="0.15">
      <c r="C1910" t="str">
        <v>U1588C-37-CC</v>
      </c>
      <c r="D1910" s="31">
        <v>269.3</v>
      </c>
      <c r="E1910" s="29">
        <v>11</v>
      </c>
      <c r="F1910" s="29">
        <v>17</v>
      </c>
      <c r="G1910" s="24">
        <v>269.41000000000003</v>
      </c>
      <c r="H1910" s="24">
        <v>269.47000000000003</v>
      </c>
      <c r="I1910" s="24">
        <v>269.41000000000003</v>
      </c>
      <c r="J1910" s="24">
        <v>269.47000000000003</v>
      </c>
      <c r="K1910" s="18">
        <v>0</v>
      </c>
      <c r="L1910" s="18">
        <v>0</v>
      </c>
      <c r="T1910" t="str">
        <v>U1588C-37</v>
      </c>
      <c r="U1910" s="24">
        <v>0.73059360730593603</v>
      </c>
      <c r="V1910" s="24">
        <v>0.72992700729927007</v>
      </c>
      <c r="W1910" s="29">
        <v>262.89999999999998</v>
      </c>
      <c r="X1910" s="24">
        <v>6.5100000000000477</v>
      </c>
      <c r="Y1910" s="24">
        <v>6.57000000000005</v>
      </c>
      <c r="Z1910" s="24">
        <v>267.65616438356165</v>
      </c>
      <c r="AA1910" s="24">
        <v>267.7</v>
      </c>
      <c r="AB1910" s="24">
        <v>267.65182481751827</v>
      </c>
      <c r="AC1910" s="24">
        <v>267.69562043795622</v>
      </c>
      <c r="AF1910" s="24">
        <v>9.6219999999999999</v>
      </c>
      <c r="AG1910" s="24">
        <v>277.27816438356166</v>
      </c>
      <c r="AH1910" s="24">
        <v>277.322</v>
      </c>
      <c r="AI1910" s="24">
        <v>277.27382481751829</v>
      </c>
      <c r="AJ1910" s="24">
        <v>277.31762043795624</v>
      </c>
      <c r="AK1910" s="38">
        <v>0.43395660433702687</v>
      </c>
      <c r="AL1910" s="38">
        <v>0.43795620437663274</v>
      </c>
    </row>
    <row r="1911" spans="3:38" x14ac:dyDescent="0.15">
      <c r="C1911" t="str">
        <v>U1588C-38-CC</v>
      </c>
      <c r="D1911" s="31">
        <v>273.68</v>
      </c>
      <c r="E1911" s="29">
        <v>32</v>
      </c>
      <c r="F1911" s="29">
        <v>38</v>
      </c>
      <c r="G1911" s="24">
        <v>274</v>
      </c>
      <c r="H1911" s="24">
        <v>274.06</v>
      </c>
      <c r="I1911" s="24">
        <v>274</v>
      </c>
      <c r="J1911" s="24">
        <v>274.06</v>
      </c>
      <c r="K1911" s="18">
        <v>0</v>
      </c>
      <c r="L1911" s="18">
        <v>0</v>
      </c>
      <c r="T1911" t="str">
        <v>U1588C-38</v>
      </c>
      <c r="U1911" s="24">
        <v>0.77044025157232709</v>
      </c>
      <c r="V1911" s="24">
        <v>0.76923076923076927</v>
      </c>
      <c r="W1911" s="29">
        <v>267.7</v>
      </c>
      <c r="X1911" s="24">
        <v>6.3000000000000114</v>
      </c>
      <c r="Y1911" s="24">
        <v>6.3600000000000136</v>
      </c>
      <c r="Z1911" s="24">
        <v>272.55377358490568</v>
      </c>
      <c r="AA1911" s="24">
        <v>272.60000000000002</v>
      </c>
      <c r="AB1911" s="24">
        <v>272.54615384615386</v>
      </c>
      <c r="AC1911" s="24">
        <v>272.59230769230771</v>
      </c>
      <c r="AF1911" s="24">
        <v>10.074</v>
      </c>
      <c r="AG1911" s="24">
        <v>282.6277735849057</v>
      </c>
      <c r="AH1911" s="24">
        <v>282.67400000000004</v>
      </c>
      <c r="AI1911" s="24">
        <v>282.62015384615387</v>
      </c>
      <c r="AJ1911" s="24">
        <v>282.66630769230773</v>
      </c>
      <c r="AK1911" s="38">
        <v>0.76197387518277537</v>
      </c>
      <c r="AL1911" s="38">
        <v>0.76923076923094413</v>
      </c>
    </row>
    <row r="1912" spans="3:38" x14ac:dyDescent="0.15">
      <c r="C1912" t="str">
        <v>U1588C-38-CC</v>
      </c>
      <c r="D1912" s="31">
        <v>273.68</v>
      </c>
      <c r="E1912" s="29">
        <v>32</v>
      </c>
      <c r="F1912" s="29">
        <v>38</v>
      </c>
      <c r="G1912" s="24">
        <v>274</v>
      </c>
      <c r="H1912" s="24">
        <v>274.06</v>
      </c>
      <c r="I1912" s="24">
        <v>274</v>
      </c>
      <c r="J1912" s="24">
        <v>274.06</v>
      </c>
      <c r="K1912" s="18">
        <v>0</v>
      </c>
      <c r="L1912" s="18">
        <v>0</v>
      </c>
      <c r="T1912" t="str">
        <v>U1588C-38</v>
      </c>
      <c r="U1912" s="24">
        <v>0.77044025157232709</v>
      </c>
      <c r="V1912" s="24">
        <v>0.76923076923076927</v>
      </c>
      <c r="W1912" s="29">
        <v>267.7</v>
      </c>
      <c r="X1912" s="24">
        <v>6.3000000000000114</v>
      </c>
      <c r="Y1912" s="24">
        <v>6.3600000000000136</v>
      </c>
      <c r="Z1912" s="24">
        <v>272.55377358490568</v>
      </c>
      <c r="AA1912" s="24">
        <v>272.60000000000002</v>
      </c>
      <c r="AB1912" s="24">
        <v>272.54615384615386</v>
      </c>
      <c r="AC1912" s="24">
        <v>272.59230769230771</v>
      </c>
      <c r="AF1912" s="24">
        <v>10.074</v>
      </c>
      <c r="AG1912" s="24">
        <v>282.6277735849057</v>
      </c>
      <c r="AH1912" s="24">
        <v>282.67400000000004</v>
      </c>
      <c r="AI1912" s="24">
        <v>282.62015384615387</v>
      </c>
      <c r="AJ1912" s="24">
        <v>282.66630769230773</v>
      </c>
      <c r="AK1912" s="38">
        <v>0.76197387518277537</v>
      </c>
      <c r="AL1912" s="38">
        <v>0.76923076923094413</v>
      </c>
    </row>
    <row r="1913" spans="3:38" x14ac:dyDescent="0.15">
      <c r="C1913" t="str">
        <v>U1588C-38-CC</v>
      </c>
      <c r="D1913" s="31">
        <v>273.68</v>
      </c>
      <c r="E1913" s="29">
        <v>32</v>
      </c>
      <c r="F1913" s="29">
        <v>38</v>
      </c>
      <c r="G1913" s="24">
        <v>274</v>
      </c>
      <c r="H1913" s="24">
        <v>274.06</v>
      </c>
      <c r="I1913" s="24">
        <v>274</v>
      </c>
      <c r="J1913" s="24">
        <v>274.06</v>
      </c>
      <c r="K1913" s="18">
        <v>0</v>
      </c>
      <c r="L1913" s="18">
        <v>0</v>
      </c>
      <c r="T1913" t="str">
        <v>U1588C-38</v>
      </c>
      <c r="U1913" s="24">
        <v>0.77044025157232709</v>
      </c>
      <c r="V1913" s="24">
        <v>0.76923076923076927</v>
      </c>
      <c r="W1913" s="29">
        <v>267.7</v>
      </c>
      <c r="X1913" s="24">
        <v>6.3000000000000114</v>
      </c>
      <c r="Y1913" s="24">
        <v>6.3600000000000136</v>
      </c>
      <c r="Z1913" s="24">
        <v>272.55377358490568</v>
      </c>
      <c r="AA1913" s="24">
        <v>272.60000000000002</v>
      </c>
      <c r="AB1913" s="24">
        <v>272.54615384615386</v>
      </c>
      <c r="AC1913" s="24">
        <v>272.59230769230771</v>
      </c>
      <c r="AF1913" s="24">
        <v>10.074</v>
      </c>
      <c r="AG1913" s="24">
        <v>282.6277735849057</v>
      </c>
      <c r="AH1913" s="24">
        <v>282.67400000000004</v>
      </c>
      <c r="AI1913" s="24">
        <v>282.62015384615387</v>
      </c>
      <c r="AJ1913" s="24">
        <v>282.66630769230773</v>
      </c>
      <c r="AK1913" s="38">
        <v>0.76197387518277537</v>
      </c>
      <c r="AL1913" s="38">
        <v>0.76923076923094413</v>
      </c>
    </row>
    <row r="1914" spans="3:38" x14ac:dyDescent="0.15">
      <c r="C1914" t="str">
        <v>U1588C-38-CC</v>
      </c>
      <c r="D1914" s="31">
        <v>273.68</v>
      </c>
      <c r="E1914" s="29">
        <v>32</v>
      </c>
      <c r="F1914" s="29">
        <v>38</v>
      </c>
      <c r="G1914" s="24">
        <v>274</v>
      </c>
      <c r="H1914" s="24">
        <v>274.06</v>
      </c>
      <c r="I1914" s="24">
        <v>274</v>
      </c>
      <c r="J1914" s="24">
        <v>274.06</v>
      </c>
      <c r="K1914" s="18">
        <v>0</v>
      </c>
      <c r="L1914" s="18">
        <v>0</v>
      </c>
      <c r="T1914" t="str">
        <v>U1588C-38</v>
      </c>
      <c r="U1914" s="24">
        <v>0.77044025157232709</v>
      </c>
      <c r="V1914" s="24">
        <v>0.76923076923076927</v>
      </c>
      <c r="W1914" s="29">
        <v>267.7</v>
      </c>
      <c r="X1914" s="24">
        <v>6.3000000000000114</v>
      </c>
      <c r="Y1914" s="24">
        <v>6.3600000000000136</v>
      </c>
      <c r="Z1914" s="24">
        <v>272.55377358490568</v>
      </c>
      <c r="AA1914" s="24">
        <v>272.60000000000002</v>
      </c>
      <c r="AB1914" s="24">
        <v>272.54615384615386</v>
      </c>
      <c r="AC1914" s="24">
        <v>272.59230769230771</v>
      </c>
      <c r="AF1914" s="24">
        <v>10.074</v>
      </c>
      <c r="AG1914" s="24">
        <v>282.6277735849057</v>
      </c>
      <c r="AH1914" s="24">
        <v>282.67400000000004</v>
      </c>
      <c r="AI1914" s="24">
        <v>282.62015384615387</v>
      </c>
      <c r="AJ1914" s="24">
        <v>282.66630769230773</v>
      </c>
      <c r="AK1914" s="38">
        <v>0.76197387518277537</v>
      </c>
      <c r="AL1914" s="38">
        <v>0.76923076923094413</v>
      </c>
    </row>
    <row r="1915" spans="3:38" x14ac:dyDescent="0.15">
      <c r="C1915" t="str">
        <v>U1588C-38-CC</v>
      </c>
      <c r="D1915" s="31">
        <v>273.68</v>
      </c>
      <c r="E1915" s="29">
        <v>32</v>
      </c>
      <c r="F1915" s="29">
        <v>38</v>
      </c>
      <c r="G1915" s="24">
        <v>274</v>
      </c>
      <c r="H1915" s="24">
        <v>274.06</v>
      </c>
      <c r="I1915" s="24">
        <v>274</v>
      </c>
      <c r="J1915" s="24">
        <v>274.06</v>
      </c>
      <c r="K1915" s="18">
        <v>0</v>
      </c>
      <c r="L1915" s="18">
        <v>0</v>
      </c>
      <c r="T1915" t="str">
        <v>U1588C-38</v>
      </c>
      <c r="U1915" s="24">
        <v>0.77044025157232709</v>
      </c>
      <c r="V1915" s="24">
        <v>0.76923076923076927</v>
      </c>
      <c r="W1915" s="29">
        <v>267.7</v>
      </c>
      <c r="X1915" s="24">
        <v>6.3000000000000114</v>
      </c>
      <c r="Y1915" s="24">
        <v>6.3600000000000136</v>
      </c>
      <c r="Z1915" s="24">
        <v>272.55377358490568</v>
      </c>
      <c r="AA1915" s="24">
        <v>272.60000000000002</v>
      </c>
      <c r="AB1915" s="24">
        <v>272.54615384615386</v>
      </c>
      <c r="AC1915" s="24">
        <v>272.59230769230771</v>
      </c>
      <c r="AF1915" s="24">
        <v>10.074</v>
      </c>
      <c r="AG1915" s="24">
        <v>282.6277735849057</v>
      </c>
      <c r="AH1915" s="24">
        <v>282.67400000000004</v>
      </c>
      <c r="AI1915" s="24">
        <v>282.62015384615387</v>
      </c>
      <c r="AJ1915" s="24">
        <v>282.66630769230773</v>
      </c>
      <c r="AK1915" s="38">
        <v>0.76197387518277537</v>
      </c>
      <c r="AL1915" s="38">
        <v>0.76923076923094413</v>
      </c>
    </row>
    <row r="1916" spans="3:38" x14ac:dyDescent="0.15">
      <c r="C1916" t="str">
        <v>U1588C-38-CC</v>
      </c>
      <c r="D1916" s="31">
        <v>273.68</v>
      </c>
      <c r="E1916" s="29">
        <v>32</v>
      </c>
      <c r="F1916" s="29">
        <v>38</v>
      </c>
      <c r="G1916" s="24">
        <v>274</v>
      </c>
      <c r="H1916" s="24">
        <v>274.06</v>
      </c>
      <c r="I1916" s="24">
        <v>274</v>
      </c>
      <c r="J1916" s="24">
        <v>274.06</v>
      </c>
      <c r="K1916" s="18">
        <v>0</v>
      </c>
      <c r="L1916" s="18">
        <v>0</v>
      </c>
      <c r="T1916" t="str">
        <v>U1588C-38</v>
      </c>
      <c r="U1916" s="24">
        <v>0.77044025157232709</v>
      </c>
      <c r="V1916" s="24">
        <v>0.76923076923076927</v>
      </c>
      <c r="W1916" s="29">
        <v>267.7</v>
      </c>
      <c r="X1916" s="24">
        <v>6.3000000000000114</v>
      </c>
      <c r="Y1916" s="24">
        <v>6.3600000000000136</v>
      </c>
      <c r="Z1916" s="24">
        <v>272.55377358490568</v>
      </c>
      <c r="AA1916" s="24">
        <v>272.60000000000002</v>
      </c>
      <c r="AB1916" s="24">
        <v>272.54615384615386</v>
      </c>
      <c r="AC1916" s="24">
        <v>272.59230769230771</v>
      </c>
      <c r="AF1916" s="24">
        <v>10.074</v>
      </c>
      <c r="AG1916" s="24">
        <v>282.6277735849057</v>
      </c>
      <c r="AH1916" s="24">
        <v>282.67400000000004</v>
      </c>
      <c r="AI1916" s="24">
        <v>282.62015384615387</v>
      </c>
      <c r="AJ1916" s="24">
        <v>282.66630769230773</v>
      </c>
      <c r="AK1916" s="38">
        <v>0.76197387518277537</v>
      </c>
      <c r="AL1916" s="38">
        <v>0.76923076923094413</v>
      </c>
    </row>
    <row r="1917" spans="3:38" x14ac:dyDescent="0.15">
      <c r="C1917" t="str">
        <v>U1588C-38-CC</v>
      </c>
      <c r="D1917" s="31">
        <v>273.68</v>
      </c>
      <c r="E1917" s="29">
        <v>32</v>
      </c>
      <c r="F1917" s="29">
        <v>38</v>
      </c>
      <c r="G1917" s="24">
        <v>274</v>
      </c>
      <c r="H1917" s="24">
        <v>274.06</v>
      </c>
      <c r="I1917" s="24">
        <v>274</v>
      </c>
      <c r="J1917" s="24">
        <v>274.06</v>
      </c>
      <c r="K1917" s="18">
        <v>0</v>
      </c>
      <c r="L1917" s="18">
        <v>0</v>
      </c>
      <c r="T1917" t="str">
        <v>U1588C-38</v>
      </c>
      <c r="U1917" s="24">
        <v>0.77044025157232709</v>
      </c>
      <c r="V1917" s="24">
        <v>0.76923076923076927</v>
      </c>
      <c r="W1917" s="29">
        <v>267.7</v>
      </c>
      <c r="X1917" s="24">
        <v>6.3000000000000114</v>
      </c>
      <c r="Y1917" s="24">
        <v>6.3600000000000136</v>
      </c>
      <c r="Z1917" s="24">
        <v>272.55377358490568</v>
      </c>
      <c r="AA1917" s="24">
        <v>272.60000000000002</v>
      </c>
      <c r="AB1917" s="24">
        <v>272.54615384615386</v>
      </c>
      <c r="AC1917" s="24">
        <v>272.59230769230771</v>
      </c>
      <c r="AF1917" s="24">
        <v>10.074</v>
      </c>
      <c r="AG1917" s="24">
        <v>282.6277735849057</v>
      </c>
      <c r="AH1917" s="24">
        <v>282.67400000000004</v>
      </c>
      <c r="AI1917" s="24">
        <v>282.62015384615387</v>
      </c>
      <c r="AJ1917" s="24">
        <v>282.66630769230773</v>
      </c>
      <c r="AK1917" s="38">
        <v>0.76197387518277537</v>
      </c>
      <c r="AL1917" s="38">
        <v>0.76923076923094413</v>
      </c>
    </row>
    <row r="1918" spans="3:38" x14ac:dyDescent="0.15">
      <c r="C1918" t="str">
        <v>U1588C-38-CC</v>
      </c>
      <c r="D1918" s="31">
        <v>273.68</v>
      </c>
      <c r="E1918" s="29">
        <v>32</v>
      </c>
      <c r="F1918" s="29">
        <v>38</v>
      </c>
      <c r="G1918" s="24">
        <v>274</v>
      </c>
      <c r="H1918" s="24">
        <v>274.06</v>
      </c>
      <c r="I1918" s="24">
        <v>274</v>
      </c>
      <c r="J1918" s="24">
        <v>274.06</v>
      </c>
      <c r="K1918" s="18">
        <v>0</v>
      </c>
      <c r="L1918" s="18">
        <v>0</v>
      </c>
      <c r="T1918" t="str">
        <v>U1588C-38</v>
      </c>
      <c r="U1918" s="24">
        <v>0.77044025157232709</v>
      </c>
      <c r="V1918" s="24">
        <v>0.76923076923076927</v>
      </c>
      <c r="W1918" s="29">
        <v>267.7</v>
      </c>
      <c r="X1918" s="24">
        <v>6.3000000000000114</v>
      </c>
      <c r="Y1918" s="24">
        <v>6.3600000000000136</v>
      </c>
      <c r="Z1918" s="24">
        <v>272.55377358490568</v>
      </c>
      <c r="AA1918" s="24">
        <v>272.60000000000002</v>
      </c>
      <c r="AB1918" s="24">
        <v>272.54615384615386</v>
      </c>
      <c r="AC1918" s="24">
        <v>272.59230769230771</v>
      </c>
      <c r="AF1918" s="24">
        <v>10.074</v>
      </c>
      <c r="AG1918" s="24">
        <v>282.6277735849057</v>
      </c>
      <c r="AH1918" s="24">
        <v>282.67400000000004</v>
      </c>
      <c r="AI1918" s="24">
        <v>282.62015384615387</v>
      </c>
      <c r="AJ1918" s="24">
        <v>282.66630769230773</v>
      </c>
      <c r="AK1918" s="38">
        <v>0.76197387518277537</v>
      </c>
      <c r="AL1918" s="38">
        <v>0.76923076923094413</v>
      </c>
    </row>
    <row r="1919" spans="3:38" x14ac:dyDescent="0.15">
      <c r="C1919" t="str">
        <v>U1588C-39-CC</v>
      </c>
      <c r="D1919" s="31">
        <v>280.14</v>
      </c>
      <c r="E1919" s="29">
        <v>11</v>
      </c>
      <c r="F1919" s="29">
        <v>17</v>
      </c>
      <c r="G1919" s="24">
        <v>280.25</v>
      </c>
      <c r="H1919" s="24">
        <v>280.31</v>
      </c>
      <c r="I1919" s="24">
        <v>280.25</v>
      </c>
      <c r="J1919" s="24">
        <v>280.31</v>
      </c>
      <c r="K1919" s="18">
        <v>0</v>
      </c>
      <c r="L1919" s="18">
        <v>0</v>
      </c>
      <c r="T1919" t="str">
        <v>U1588C-39</v>
      </c>
      <c r="U1919" s="24">
        <v>0.77821011673151752</v>
      </c>
      <c r="V1919" s="24">
        <v>0.77519379844961245</v>
      </c>
      <c r="W1919" s="29">
        <v>272.60000000000002</v>
      </c>
      <c r="X1919" s="24">
        <v>7.6499999999999773</v>
      </c>
      <c r="Y1919" s="24">
        <v>7.7099999999999795</v>
      </c>
      <c r="Z1919" s="24">
        <v>278.55330739299609</v>
      </c>
      <c r="AA1919" s="24">
        <v>278.60000000000002</v>
      </c>
      <c r="AB1919" s="24">
        <v>278.53023255813952</v>
      </c>
      <c r="AC1919" s="24">
        <v>278.57674418604654</v>
      </c>
      <c r="AF1919" s="24">
        <v>10.98</v>
      </c>
      <c r="AG1919" s="24">
        <v>289.53330739299611</v>
      </c>
      <c r="AH1919" s="24">
        <v>289.58000000000004</v>
      </c>
      <c r="AI1919" s="24">
        <v>289.51023255813953</v>
      </c>
      <c r="AJ1919" s="24">
        <v>289.55674418604656</v>
      </c>
      <c r="AK1919" s="38">
        <v>2.3074834856572579</v>
      </c>
      <c r="AL1919" s="38">
        <v>2.3255813953483084</v>
      </c>
    </row>
    <row r="1920" spans="3:38" x14ac:dyDescent="0.15">
      <c r="C1920" t="str">
        <v>U1588C-39-CC</v>
      </c>
      <c r="D1920" s="31">
        <v>280.14</v>
      </c>
      <c r="E1920" s="29">
        <v>11</v>
      </c>
      <c r="F1920" s="29">
        <v>17</v>
      </c>
      <c r="G1920" s="24">
        <v>280.25</v>
      </c>
      <c r="H1920" s="24">
        <v>280.31</v>
      </c>
      <c r="I1920" s="24">
        <v>280.25</v>
      </c>
      <c r="J1920" s="24">
        <v>280.31</v>
      </c>
      <c r="K1920" s="18">
        <v>0</v>
      </c>
      <c r="L1920" s="18">
        <v>0</v>
      </c>
      <c r="T1920" t="str">
        <v>U1588C-39</v>
      </c>
      <c r="U1920" s="24">
        <v>0.77821011673151752</v>
      </c>
      <c r="V1920" s="24">
        <v>0.77519379844961245</v>
      </c>
      <c r="W1920" s="29">
        <v>272.60000000000002</v>
      </c>
      <c r="X1920" s="24">
        <v>7.6499999999999773</v>
      </c>
      <c r="Y1920" s="24">
        <v>7.7099999999999795</v>
      </c>
      <c r="Z1920" s="24">
        <v>278.55330739299609</v>
      </c>
      <c r="AA1920" s="24">
        <v>278.60000000000002</v>
      </c>
      <c r="AB1920" s="24">
        <v>278.53023255813952</v>
      </c>
      <c r="AC1920" s="24">
        <v>278.57674418604654</v>
      </c>
      <c r="AF1920" s="24">
        <v>10.98</v>
      </c>
      <c r="AG1920" s="24">
        <v>289.53330739299611</v>
      </c>
      <c r="AH1920" s="24">
        <v>289.58000000000004</v>
      </c>
      <c r="AI1920" s="24">
        <v>289.51023255813953</v>
      </c>
      <c r="AJ1920" s="24">
        <v>289.55674418604656</v>
      </c>
      <c r="AK1920" s="38">
        <v>2.3074834856572579</v>
      </c>
      <c r="AL1920" s="38">
        <v>2.3255813953483084</v>
      </c>
    </row>
    <row r="1921" spans="3:38" x14ac:dyDescent="0.15">
      <c r="C1921" t="str">
        <v>U1588C-39-CC</v>
      </c>
      <c r="D1921" s="31">
        <v>280.14</v>
      </c>
      <c r="E1921" s="29">
        <v>11</v>
      </c>
      <c r="F1921" s="29">
        <v>17</v>
      </c>
      <c r="G1921" s="24">
        <v>280.25</v>
      </c>
      <c r="H1921" s="24">
        <v>280.31</v>
      </c>
      <c r="I1921" s="24">
        <v>280.25</v>
      </c>
      <c r="J1921" s="24">
        <v>280.31</v>
      </c>
      <c r="K1921" s="18">
        <v>0</v>
      </c>
      <c r="L1921" s="18">
        <v>0</v>
      </c>
      <c r="T1921" t="str">
        <v>U1588C-39</v>
      </c>
      <c r="U1921" s="24">
        <v>0.77821011673151752</v>
      </c>
      <c r="V1921" s="24">
        <v>0.77519379844961245</v>
      </c>
      <c r="W1921" s="29">
        <v>272.60000000000002</v>
      </c>
      <c r="X1921" s="24">
        <v>7.6499999999999773</v>
      </c>
      <c r="Y1921" s="24">
        <v>7.7099999999999795</v>
      </c>
      <c r="Z1921" s="24">
        <v>278.55330739299609</v>
      </c>
      <c r="AA1921" s="24">
        <v>278.60000000000002</v>
      </c>
      <c r="AB1921" s="24">
        <v>278.53023255813952</v>
      </c>
      <c r="AC1921" s="24">
        <v>278.57674418604654</v>
      </c>
      <c r="AF1921" s="24">
        <v>10.98</v>
      </c>
      <c r="AG1921" s="24">
        <v>289.53330739299611</v>
      </c>
      <c r="AH1921" s="24">
        <v>289.58000000000004</v>
      </c>
      <c r="AI1921" s="24">
        <v>289.51023255813953</v>
      </c>
      <c r="AJ1921" s="24">
        <v>289.55674418604656</v>
      </c>
      <c r="AK1921" s="38">
        <v>2.3074834856572579</v>
      </c>
      <c r="AL1921" s="38">
        <v>2.3255813953483084</v>
      </c>
    </row>
    <row r="1922" spans="3:38" x14ac:dyDescent="0.15">
      <c r="C1922" t="str">
        <v>U1588C-39-CC</v>
      </c>
      <c r="D1922" s="31">
        <v>280.14</v>
      </c>
      <c r="E1922" s="29">
        <v>11</v>
      </c>
      <c r="F1922" s="29">
        <v>17</v>
      </c>
      <c r="G1922" s="24">
        <v>280.25</v>
      </c>
      <c r="H1922" s="24">
        <v>280.31</v>
      </c>
      <c r="I1922" s="24">
        <v>280.25</v>
      </c>
      <c r="J1922" s="24">
        <v>280.31</v>
      </c>
      <c r="K1922" s="18">
        <v>0</v>
      </c>
      <c r="L1922" s="18">
        <v>0</v>
      </c>
      <c r="T1922" t="str">
        <v>U1588C-39</v>
      </c>
      <c r="U1922" s="24">
        <v>0.77821011673151752</v>
      </c>
      <c r="V1922" s="24">
        <v>0.77519379844961245</v>
      </c>
      <c r="W1922" s="29">
        <v>272.60000000000002</v>
      </c>
      <c r="X1922" s="24">
        <v>7.6499999999999773</v>
      </c>
      <c r="Y1922" s="24">
        <v>7.7099999999999795</v>
      </c>
      <c r="Z1922" s="24">
        <v>278.55330739299609</v>
      </c>
      <c r="AA1922" s="24">
        <v>278.60000000000002</v>
      </c>
      <c r="AB1922" s="24">
        <v>278.53023255813952</v>
      </c>
      <c r="AC1922" s="24">
        <v>278.57674418604654</v>
      </c>
      <c r="AF1922" s="24">
        <v>10.98</v>
      </c>
      <c r="AG1922" s="24">
        <v>289.53330739299611</v>
      </c>
      <c r="AH1922" s="24">
        <v>289.58000000000004</v>
      </c>
      <c r="AI1922" s="24">
        <v>289.51023255813953</v>
      </c>
      <c r="AJ1922" s="24">
        <v>289.55674418604656</v>
      </c>
      <c r="AK1922" s="38">
        <v>2.3074834856572579</v>
      </c>
      <c r="AL1922" s="38">
        <v>2.3255813953483084</v>
      </c>
    </row>
    <row r="1923" spans="3:38" x14ac:dyDescent="0.15">
      <c r="C1923" t="str">
        <v>U1588C-39-CC</v>
      </c>
      <c r="D1923" s="31">
        <v>280.14</v>
      </c>
      <c r="E1923" s="29">
        <v>11</v>
      </c>
      <c r="F1923" s="29">
        <v>17</v>
      </c>
      <c r="G1923" s="24">
        <v>280.25</v>
      </c>
      <c r="H1923" s="24">
        <v>280.31</v>
      </c>
      <c r="I1923" s="24">
        <v>280.25</v>
      </c>
      <c r="J1923" s="24">
        <v>280.31</v>
      </c>
      <c r="K1923" s="18">
        <v>0</v>
      </c>
      <c r="L1923" s="18">
        <v>0</v>
      </c>
      <c r="T1923" t="str">
        <v>U1588C-39</v>
      </c>
      <c r="U1923" s="24">
        <v>0.77821011673151752</v>
      </c>
      <c r="V1923" s="24">
        <v>0.77519379844961245</v>
      </c>
      <c r="W1923" s="29">
        <v>272.60000000000002</v>
      </c>
      <c r="X1923" s="24">
        <v>7.6499999999999773</v>
      </c>
      <c r="Y1923" s="24">
        <v>7.7099999999999795</v>
      </c>
      <c r="Z1923" s="24">
        <v>278.55330739299609</v>
      </c>
      <c r="AA1923" s="24">
        <v>278.60000000000002</v>
      </c>
      <c r="AB1923" s="24">
        <v>278.53023255813952</v>
      </c>
      <c r="AC1923" s="24">
        <v>278.57674418604654</v>
      </c>
      <c r="AF1923" s="24">
        <v>10.98</v>
      </c>
      <c r="AG1923" s="24">
        <v>289.53330739299611</v>
      </c>
      <c r="AH1923" s="24">
        <v>289.58000000000004</v>
      </c>
      <c r="AI1923" s="24">
        <v>289.51023255813953</v>
      </c>
      <c r="AJ1923" s="24">
        <v>289.55674418604656</v>
      </c>
      <c r="AK1923" s="38">
        <v>2.3074834856572579</v>
      </c>
      <c r="AL1923" s="38">
        <v>2.3255813953483084</v>
      </c>
    </row>
    <row r="1924" spans="3:38" x14ac:dyDescent="0.15">
      <c r="C1924" t="str">
        <v>U1588C-39-CC</v>
      </c>
      <c r="D1924" s="31">
        <v>280.14</v>
      </c>
      <c r="E1924" s="29">
        <v>11</v>
      </c>
      <c r="F1924" s="29">
        <v>17</v>
      </c>
      <c r="G1924" s="24">
        <v>280.25</v>
      </c>
      <c r="H1924" s="24">
        <v>280.31</v>
      </c>
      <c r="I1924" s="24">
        <v>280.25</v>
      </c>
      <c r="J1924" s="24">
        <v>280.31</v>
      </c>
      <c r="K1924" s="18">
        <v>0</v>
      </c>
      <c r="L1924" s="18">
        <v>0</v>
      </c>
      <c r="T1924" t="str">
        <v>U1588C-39</v>
      </c>
      <c r="U1924" s="24">
        <v>0.77821011673151752</v>
      </c>
      <c r="V1924" s="24">
        <v>0.77519379844961245</v>
      </c>
      <c r="W1924" s="29">
        <v>272.60000000000002</v>
      </c>
      <c r="X1924" s="24">
        <v>7.6499999999999773</v>
      </c>
      <c r="Y1924" s="24">
        <v>7.7099999999999795</v>
      </c>
      <c r="Z1924" s="24">
        <v>278.55330739299609</v>
      </c>
      <c r="AA1924" s="24">
        <v>278.60000000000002</v>
      </c>
      <c r="AB1924" s="24">
        <v>278.53023255813952</v>
      </c>
      <c r="AC1924" s="24">
        <v>278.57674418604654</v>
      </c>
      <c r="AF1924" s="24">
        <v>10.98</v>
      </c>
      <c r="AG1924" s="24">
        <v>289.53330739299611</v>
      </c>
      <c r="AH1924" s="24">
        <v>289.58000000000004</v>
      </c>
      <c r="AI1924" s="24">
        <v>289.51023255813953</v>
      </c>
      <c r="AJ1924" s="24">
        <v>289.55674418604656</v>
      </c>
      <c r="AK1924" s="38">
        <v>2.3074834856572579</v>
      </c>
      <c r="AL1924" s="38">
        <v>2.3255813953483084</v>
      </c>
    </row>
    <row r="1925" spans="3:38" x14ac:dyDescent="0.15">
      <c r="C1925" t="str">
        <v>U1588C-39-CC</v>
      </c>
      <c r="D1925" s="31">
        <v>280.14</v>
      </c>
      <c r="E1925" s="29">
        <v>11</v>
      </c>
      <c r="F1925" s="29">
        <v>17</v>
      </c>
      <c r="G1925" s="24">
        <v>280.25</v>
      </c>
      <c r="H1925" s="24">
        <v>280.31</v>
      </c>
      <c r="I1925" s="24">
        <v>280.25</v>
      </c>
      <c r="J1925" s="24">
        <v>280.31</v>
      </c>
      <c r="K1925" s="18">
        <v>0</v>
      </c>
      <c r="L1925" s="18">
        <v>0</v>
      </c>
      <c r="T1925" t="str">
        <v>U1588C-39</v>
      </c>
      <c r="U1925" s="24">
        <v>0.77821011673151752</v>
      </c>
      <c r="V1925" s="24">
        <v>0.77519379844961245</v>
      </c>
      <c r="W1925" s="29">
        <v>272.60000000000002</v>
      </c>
      <c r="X1925" s="24">
        <v>7.6499999999999773</v>
      </c>
      <c r="Y1925" s="24">
        <v>7.7099999999999795</v>
      </c>
      <c r="Z1925" s="24">
        <v>278.55330739299609</v>
      </c>
      <c r="AA1925" s="24">
        <v>278.60000000000002</v>
      </c>
      <c r="AB1925" s="24">
        <v>278.53023255813952</v>
      </c>
      <c r="AC1925" s="24">
        <v>278.57674418604654</v>
      </c>
      <c r="AF1925" s="24">
        <v>10.98</v>
      </c>
      <c r="AG1925" s="24">
        <v>289.53330739299611</v>
      </c>
      <c r="AH1925" s="24">
        <v>289.58000000000004</v>
      </c>
      <c r="AI1925" s="24">
        <v>289.51023255813953</v>
      </c>
      <c r="AJ1925" s="24">
        <v>289.55674418604656</v>
      </c>
      <c r="AK1925" s="38">
        <v>2.3074834856572579</v>
      </c>
      <c r="AL1925" s="38">
        <v>2.3255813953483084</v>
      </c>
    </row>
    <row r="1926" spans="3:38" x14ac:dyDescent="0.15">
      <c r="C1926" t="str">
        <v>U1588C-39-CC</v>
      </c>
      <c r="D1926" s="31">
        <v>280.14</v>
      </c>
      <c r="E1926" s="29">
        <v>11</v>
      </c>
      <c r="F1926" s="29">
        <v>17</v>
      </c>
      <c r="G1926" s="24">
        <v>280.25</v>
      </c>
      <c r="H1926" s="24">
        <v>280.31</v>
      </c>
      <c r="I1926" s="24">
        <v>280.25</v>
      </c>
      <c r="J1926" s="24">
        <v>280.31</v>
      </c>
      <c r="K1926" s="18">
        <v>0</v>
      </c>
      <c r="L1926" s="18">
        <v>0</v>
      </c>
      <c r="T1926" t="str">
        <v>U1588C-39</v>
      </c>
      <c r="U1926" s="24">
        <v>0.77821011673151752</v>
      </c>
      <c r="V1926" s="24">
        <v>0.77519379844961245</v>
      </c>
      <c r="W1926" s="29">
        <v>272.60000000000002</v>
      </c>
      <c r="X1926" s="24">
        <v>7.6499999999999773</v>
      </c>
      <c r="Y1926" s="24">
        <v>7.7099999999999795</v>
      </c>
      <c r="Z1926" s="24">
        <v>278.55330739299609</v>
      </c>
      <c r="AA1926" s="24">
        <v>278.60000000000002</v>
      </c>
      <c r="AB1926" s="24">
        <v>278.53023255813952</v>
      </c>
      <c r="AC1926" s="24">
        <v>278.57674418604654</v>
      </c>
      <c r="AF1926" s="24">
        <v>10.98</v>
      </c>
      <c r="AG1926" s="24">
        <v>289.53330739299611</v>
      </c>
      <c r="AH1926" s="24">
        <v>289.58000000000004</v>
      </c>
      <c r="AI1926" s="24">
        <v>289.51023255813953</v>
      </c>
      <c r="AJ1926" s="24">
        <v>289.55674418604656</v>
      </c>
      <c r="AK1926" s="38">
        <v>2.3074834856572579</v>
      </c>
      <c r="AL1926" s="38">
        <v>2.3255813953483084</v>
      </c>
    </row>
    <row r="1927" spans="3:38" x14ac:dyDescent="0.15">
      <c r="C1927" t="str">
        <v>U1588C-40-CC</v>
      </c>
      <c r="D1927" s="31">
        <v>287.68</v>
      </c>
      <c r="E1927" s="29">
        <v>24</v>
      </c>
      <c r="F1927" s="29">
        <v>30</v>
      </c>
      <c r="G1927" s="24">
        <v>287.92</v>
      </c>
      <c r="H1927" s="24">
        <v>287.98</v>
      </c>
      <c r="I1927" s="24">
        <v>287.92</v>
      </c>
      <c r="J1927" s="24">
        <v>287.98</v>
      </c>
      <c r="K1927" s="18">
        <v>0</v>
      </c>
      <c r="L1927" s="18">
        <v>0</v>
      </c>
      <c r="T1927" t="str">
        <v>U1588C-40</v>
      </c>
      <c r="U1927" s="24">
        <v>0.63965884861407241</v>
      </c>
      <c r="V1927" s="24">
        <v>0.64102564102564108</v>
      </c>
      <c r="W1927" s="29">
        <v>278.60000000000002</v>
      </c>
      <c r="X1927" s="24">
        <v>9.3199999999999932</v>
      </c>
      <c r="Y1927" s="24">
        <v>9.3799999999999955</v>
      </c>
      <c r="Z1927" s="24">
        <v>284.56162046908315</v>
      </c>
      <c r="AA1927" s="24">
        <v>284.60000000000002</v>
      </c>
      <c r="AB1927" s="24">
        <v>284.57435897435897</v>
      </c>
      <c r="AC1927" s="24">
        <v>284.61282051282052</v>
      </c>
      <c r="AF1927" s="24">
        <v>11.407999999999999</v>
      </c>
      <c r="AG1927" s="24">
        <v>295.96962046908317</v>
      </c>
      <c r="AH1927" s="24">
        <v>296.00800000000004</v>
      </c>
      <c r="AI1927" s="24">
        <v>295.98235897435899</v>
      </c>
      <c r="AJ1927" s="24">
        <v>296.02082051282053</v>
      </c>
      <c r="AK1927" s="38">
        <v>-1.2738505275819989</v>
      </c>
      <c r="AL1927" s="38">
        <v>-1.2820512820496788</v>
      </c>
    </row>
    <row r="1928" spans="3:38" x14ac:dyDescent="0.15">
      <c r="C1928" t="str">
        <v>U1588C-40-CC</v>
      </c>
      <c r="D1928" s="31">
        <v>287.68</v>
      </c>
      <c r="E1928" s="29">
        <v>24</v>
      </c>
      <c r="F1928" s="29">
        <v>30</v>
      </c>
      <c r="G1928" s="24">
        <v>287.92</v>
      </c>
      <c r="H1928" s="24">
        <v>287.98</v>
      </c>
      <c r="I1928" s="24">
        <v>287.92</v>
      </c>
      <c r="J1928" s="24">
        <v>287.98</v>
      </c>
      <c r="K1928" s="18">
        <v>0</v>
      </c>
      <c r="L1928" s="18">
        <v>0</v>
      </c>
      <c r="T1928" t="str">
        <v>U1588C-40</v>
      </c>
      <c r="U1928" s="24">
        <v>0.63965884861407241</v>
      </c>
      <c r="V1928" s="24">
        <v>0.64102564102564108</v>
      </c>
      <c r="W1928" s="29">
        <v>278.60000000000002</v>
      </c>
      <c r="X1928" s="24">
        <v>9.3199999999999932</v>
      </c>
      <c r="Y1928" s="24">
        <v>9.3799999999999955</v>
      </c>
      <c r="Z1928" s="24">
        <v>284.56162046908315</v>
      </c>
      <c r="AA1928" s="24">
        <v>284.60000000000002</v>
      </c>
      <c r="AB1928" s="24">
        <v>284.57435897435897</v>
      </c>
      <c r="AC1928" s="24">
        <v>284.61282051282052</v>
      </c>
      <c r="AF1928" s="24">
        <v>11.407999999999999</v>
      </c>
      <c r="AG1928" s="24">
        <v>295.96962046908317</v>
      </c>
      <c r="AH1928" s="24">
        <v>296.00800000000004</v>
      </c>
      <c r="AI1928" s="24">
        <v>295.98235897435899</v>
      </c>
      <c r="AJ1928" s="24">
        <v>296.02082051282053</v>
      </c>
      <c r="AK1928" s="38">
        <v>-1.2738505275819989</v>
      </c>
      <c r="AL1928" s="38">
        <v>-1.2820512820496788</v>
      </c>
    </row>
    <row r="1929" spans="3:38" x14ac:dyDescent="0.15">
      <c r="C1929" t="str">
        <v>U1588C-40-CC</v>
      </c>
      <c r="D1929" s="31">
        <v>287.68</v>
      </c>
      <c r="E1929" s="29">
        <v>24</v>
      </c>
      <c r="F1929" s="29">
        <v>30</v>
      </c>
      <c r="G1929" s="24">
        <v>287.92</v>
      </c>
      <c r="H1929" s="24">
        <v>287.98</v>
      </c>
      <c r="I1929" s="24">
        <v>287.92</v>
      </c>
      <c r="J1929" s="24">
        <v>287.98</v>
      </c>
      <c r="K1929" s="18">
        <v>0</v>
      </c>
      <c r="L1929" s="18">
        <v>0</v>
      </c>
      <c r="T1929" t="str">
        <v>U1588C-40</v>
      </c>
      <c r="U1929" s="24">
        <v>0.63965884861407241</v>
      </c>
      <c r="V1929" s="24">
        <v>0.64102564102564108</v>
      </c>
      <c r="W1929" s="29">
        <v>278.60000000000002</v>
      </c>
      <c r="X1929" s="24">
        <v>9.3199999999999932</v>
      </c>
      <c r="Y1929" s="24">
        <v>9.3799999999999955</v>
      </c>
      <c r="Z1929" s="24">
        <v>284.56162046908315</v>
      </c>
      <c r="AA1929" s="24">
        <v>284.60000000000002</v>
      </c>
      <c r="AB1929" s="24">
        <v>284.57435897435897</v>
      </c>
      <c r="AC1929" s="24">
        <v>284.61282051282052</v>
      </c>
      <c r="AF1929" s="24">
        <v>11.407999999999999</v>
      </c>
      <c r="AG1929" s="24">
        <v>295.96962046908317</v>
      </c>
      <c r="AH1929" s="24">
        <v>296.00800000000004</v>
      </c>
      <c r="AI1929" s="24">
        <v>295.98235897435899</v>
      </c>
      <c r="AJ1929" s="24">
        <v>296.02082051282053</v>
      </c>
      <c r="AK1929" s="38">
        <v>-1.2738505275819989</v>
      </c>
      <c r="AL1929" s="38">
        <v>-1.2820512820496788</v>
      </c>
    </row>
    <row r="1930" spans="3:38" x14ac:dyDescent="0.15">
      <c r="C1930" t="str">
        <v>U1588C-40-CC</v>
      </c>
      <c r="D1930" s="31">
        <v>287.68</v>
      </c>
      <c r="E1930" s="29">
        <v>24</v>
      </c>
      <c r="F1930" s="29">
        <v>30</v>
      </c>
      <c r="G1930" s="24">
        <v>287.92</v>
      </c>
      <c r="H1930" s="24">
        <v>287.98</v>
      </c>
      <c r="I1930" s="24">
        <v>287.92</v>
      </c>
      <c r="J1930" s="24">
        <v>287.98</v>
      </c>
      <c r="K1930" s="18">
        <v>0</v>
      </c>
      <c r="L1930" s="18">
        <v>0</v>
      </c>
      <c r="T1930" t="str">
        <v>U1588C-40</v>
      </c>
      <c r="U1930" s="24">
        <v>0.63965884861407241</v>
      </c>
      <c r="V1930" s="24">
        <v>0.64102564102564108</v>
      </c>
      <c r="W1930" s="29">
        <v>278.60000000000002</v>
      </c>
      <c r="X1930" s="24">
        <v>9.3199999999999932</v>
      </c>
      <c r="Y1930" s="24">
        <v>9.3799999999999955</v>
      </c>
      <c r="Z1930" s="24">
        <v>284.56162046908315</v>
      </c>
      <c r="AA1930" s="24">
        <v>284.60000000000002</v>
      </c>
      <c r="AB1930" s="24">
        <v>284.57435897435897</v>
      </c>
      <c r="AC1930" s="24">
        <v>284.61282051282052</v>
      </c>
      <c r="AF1930" s="24">
        <v>11.407999999999999</v>
      </c>
      <c r="AG1930" s="24">
        <v>295.96962046908317</v>
      </c>
      <c r="AH1930" s="24">
        <v>296.00800000000004</v>
      </c>
      <c r="AI1930" s="24">
        <v>295.98235897435899</v>
      </c>
      <c r="AJ1930" s="24">
        <v>296.02082051282053</v>
      </c>
      <c r="AK1930" s="38">
        <v>-1.2738505275819989</v>
      </c>
      <c r="AL1930" s="38">
        <v>-1.2820512820496788</v>
      </c>
    </row>
    <row r="1931" spans="3:38" x14ac:dyDescent="0.15">
      <c r="C1931" t="str">
        <v>U1588C-40-CC</v>
      </c>
      <c r="D1931" s="31">
        <v>287.68</v>
      </c>
      <c r="E1931" s="29">
        <v>24</v>
      </c>
      <c r="F1931" s="29">
        <v>30</v>
      </c>
      <c r="G1931" s="24">
        <v>287.92</v>
      </c>
      <c r="H1931" s="24">
        <v>287.98</v>
      </c>
      <c r="I1931" s="24">
        <v>287.92</v>
      </c>
      <c r="J1931" s="24">
        <v>287.98</v>
      </c>
      <c r="K1931" s="18">
        <v>0</v>
      </c>
      <c r="L1931" s="18">
        <v>0</v>
      </c>
      <c r="T1931" t="str">
        <v>U1588C-40</v>
      </c>
      <c r="U1931" s="24">
        <v>0.63965884861407241</v>
      </c>
      <c r="V1931" s="24">
        <v>0.64102564102564108</v>
      </c>
      <c r="W1931" s="29">
        <v>278.60000000000002</v>
      </c>
      <c r="X1931" s="24">
        <v>9.3199999999999932</v>
      </c>
      <c r="Y1931" s="24">
        <v>9.3799999999999955</v>
      </c>
      <c r="Z1931" s="24">
        <v>284.56162046908315</v>
      </c>
      <c r="AA1931" s="24">
        <v>284.60000000000002</v>
      </c>
      <c r="AB1931" s="24">
        <v>284.57435897435897</v>
      </c>
      <c r="AC1931" s="24">
        <v>284.61282051282052</v>
      </c>
      <c r="AF1931" s="24">
        <v>11.407999999999999</v>
      </c>
      <c r="AG1931" s="24">
        <v>295.96962046908317</v>
      </c>
      <c r="AH1931" s="24">
        <v>296.00800000000004</v>
      </c>
      <c r="AI1931" s="24">
        <v>295.98235897435899</v>
      </c>
      <c r="AJ1931" s="24">
        <v>296.02082051282053</v>
      </c>
      <c r="AK1931" s="38">
        <v>-1.2738505275819989</v>
      </c>
      <c r="AL1931" s="38">
        <v>-1.2820512820496788</v>
      </c>
    </row>
    <row r="1932" spans="3:38" x14ac:dyDescent="0.15">
      <c r="C1932" t="str">
        <v>U1588C-40-CC</v>
      </c>
      <c r="D1932" s="31">
        <v>287.68</v>
      </c>
      <c r="E1932" s="29">
        <v>24</v>
      </c>
      <c r="F1932" s="29">
        <v>30</v>
      </c>
      <c r="G1932" s="24">
        <v>287.92</v>
      </c>
      <c r="H1932" s="24">
        <v>287.98</v>
      </c>
      <c r="I1932" s="24">
        <v>287.92</v>
      </c>
      <c r="J1932" s="24">
        <v>287.98</v>
      </c>
      <c r="K1932" s="18">
        <v>0</v>
      </c>
      <c r="L1932" s="18">
        <v>0</v>
      </c>
      <c r="T1932" t="str">
        <v>U1588C-40</v>
      </c>
      <c r="U1932" s="24">
        <v>0.63965884861407241</v>
      </c>
      <c r="V1932" s="24">
        <v>0.64102564102564108</v>
      </c>
      <c r="W1932" s="29">
        <v>278.60000000000002</v>
      </c>
      <c r="X1932" s="24">
        <v>9.3199999999999932</v>
      </c>
      <c r="Y1932" s="24">
        <v>9.3799999999999955</v>
      </c>
      <c r="Z1932" s="24">
        <v>284.56162046908315</v>
      </c>
      <c r="AA1932" s="24">
        <v>284.60000000000002</v>
      </c>
      <c r="AB1932" s="24">
        <v>284.57435897435897</v>
      </c>
      <c r="AC1932" s="24">
        <v>284.61282051282052</v>
      </c>
      <c r="AF1932" s="24">
        <v>11.407999999999999</v>
      </c>
      <c r="AG1932" s="24">
        <v>295.96962046908317</v>
      </c>
      <c r="AH1932" s="24">
        <v>296.00800000000004</v>
      </c>
      <c r="AI1932" s="24">
        <v>295.98235897435899</v>
      </c>
      <c r="AJ1932" s="24">
        <v>296.02082051282053</v>
      </c>
      <c r="AK1932" s="38">
        <v>-1.2738505275819989</v>
      </c>
      <c r="AL1932" s="38">
        <v>-1.2820512820496788</v>
      </c>
    </row>
    <row r="1933" spans="3:38" x14ac:dyDescent="0.15">
      <c r="C1933" t="str">
        <v>U1588C-40-CC</v>
      </c>
      <c r="D1933" s="31">
        <v>287.68</v>
      </c>
      <c r="E1933" s="29">
        <v>24</v>
      </c>
      <c r="F1933" s="29">
        <v>30</v>
      </c>
      <c r="G1933" s="24">
        <v>287.92</v>
      </c>
      <c r="H1933" s="24">
        <v>287.98</v>
      </c>
      <c r="I1933" s="24">
        <v>287.92</v>
      </c>
      <c r="J1933" s="24">
        <v>287.98</v>
      </c>
      <c r="K1933" s="18">
        <v>0</v>
      </c>
      <c r="L1933" s="18">
        <v>0</v>
      </c>
      <c r="T1933" t="str">
        <v>U1588C-40</v>
      </c>
      <c r="U1933" s="24">
        <v>0.63965884861407241</v>
      </c>
      <c r="V1933" s="24">
        <v>0.64102564102564108</v>
      </c>
      <c r="W1933" s="29">
        <v>278.60000000000002</v>
      </c>
      <c r="X1933" s="24">
        <v>9.3199999999999932</v>
      </c>
      <c r="Y1933" s="24">
        <v>9.3799999999999955</v>
      </c>
      <c r="Z1933" s="24">
        <v>284.56162046908315</v>
      </c>
      <c r="AA1933" s="24">
        <v>284.60000000000002</v>
      </c>
      <c r="AB1933" s="24">
        <v>284.57435897435897</v>
      </c>
      <c r="AC1933" s="24">
        <v>284.61282051282052</v>
      </c>
      <c r="AF1933" s="24">
        <v>11.407999999999999</v>
      </c>
      <c r="AG1933" s="24">
        <v>295.96962046908317</v>
      </c>
      <c r="AH1933" s="24">
        <v>296.00800000000004</v>
      </c>
      <c r="AI1933" s="24">
        <v>295.98235897435899</v>
      </c>
      <c r="AJ1933" s="24">
        <v>296.02082051282053</v>
      </c>
      <c r="AK1933" s="38">
        <v>-1.2738505275819989</v>
      </c>
      <c r="AL1933" s="38">
        <v>-1.2820512820496788</v>
      </c>
    </row>
    <row r="1934" spans="3:38" x14ac:dyDescent="0.15">
      <c r="C1934" t="str">
        <v>U1588C-40-CC</v>
      </c>
      <c r="D1934" s="31">
        <v>287.68</v>
      </c>
      <c r="E1934" s="29">
        <v>24</v>
      </c>
      <c r="F1934" s="29">
        <v>30</v>
      </c>
      <c r="G1934" s="24">
        <v>287.92</v>
      </c>
      <c r="H1934" s="24">
        <v>287.98</v>
      </c>
      <c r="I1934" s="24">
        <v>287.92</v>
      </c>
      <c r="J1934" s="24">
        <v>287.98</v>
      </c>
      <c r="K1934" s="18">
        <v>0</v>
      </c>
      <c r="L1934" s="18">
        <v>0</v>
      </c>
      <c r="T1934" t="str">
        <v>U1588C-40</v>
      </c>
      <c r="U1934" s="24">
        <v>0.63965884861407241</v>
      </c>
      <c r="V1934" s="24">
        <v>0.64102564102564108</v>
      </c>
      <c r="W1934" s="29">
        <v>278.60000000000002</v>
      </c>
      <c r="X1934" s="24">
        <v>9.3199999999999932</v>
      </c>
      <c r="Y1934" s="24">
        <v>9.3799999999999955</v>
      </c>
      <c r="Z1934" s="24">
        <v>284.56162046908315</v>
      </c>
      <c r="AA1934" s="24">
        <v>284.60000000000002</v>
      </c>
      <c r="AB1934" s="24">
        <v>284.57435897435897</v>
      </c>
      <c r="AC1934" s="24">
        <v>284.61282051282052</v>
      </c>
      <c r="AF1934" s="24">
        <v>11.407999999999999</v>
      </c>
      <c r="AG1934" s="24">
        <v>295.96962046908317</v>
      </c>
      <c r="AH1934" s="24">
        <v>296.00800000000004</v>
      </c>
      <c r="AI1934" s="24">
        <v>295.98235897435899</v>
      </c>
      <c r="AJ1934" s="24">
        <v>296.02082051282053</v>
      </c>
      <c r="AK1934" s="38">
        <v>-1.2738505275819989</v>
      </c>
      <c r="AL1934" s="38">
        <v>-1.2820512820496788</v>
      </c>
    </row>
    <row r="1935" spans="3:38" x14ac:dyDescent="0.15">
      <c r="C1935" t="str">
        <v>U1588C-41-CC</v>
      </c>
      <c r="D1935" s="31">
        <v>289.74</v>
      </c>
      <c r="E1935" s="29">
        <v>33</v>
      </c>
      <c r="F1935" s="29">
        <v>39</v>
      </c>
      <c r="G1935" s="24">
        <v>290.07</v>
      </c>
      <c r="H1935" s="24">
        <v>290.13</v>
      </c>
      <c r="I1935" s="24">
        <v>290.07</v>
      </c>
      <c r="J1935" s="24">
        <v>290.13</v>
      </c>
      <c r="K1935" s="18">
        <v>0</v>
      </c>
      <c r="L1935" s="18">
        <v>0</v>
      </c>
      <c r="T1935" t="str">
        <v>U1588C-41</v>
      </c>
      <c r="U1935" s="24">
        <v>0.86799276672694392</v>
      </c>
      <c r="V1935" s="24">
        <v>0.86956521739130432</v>
      </c>
      <c r="W1935" s="29">
        <v>284.60000000000002</v>
      </c>
      <c r="X1935" s="24">
        <v>5.4699999999999704</v>
      </c>
      <c r="Y1935" s="24">
        <v>5.5299999999999727</v>
      </c>
      <c r="Z1935" s="24">
        <v>289.34792043399636</v>
      </c>
      <c r="AA1935" s="24">
        <v>289.39999999999998</v>
      </c>
      <c r="AB1935" s="24">
        <v>289.35652173913041</v>
      </c>
      <c r="AC1935" s="24">
        <v>289.40869565217389</v>
      </c>
      <c r="AF1935" s="24">
        <v>11.912000000000001</v>
      </c>
      <c r="AG1935" s="24">
        <v>301.25992043399634</v>
      </c>
      <c r="AH1935" s="24">
        <v>301.31199999999995</v>
      </c>
      <c r="AI1935" s="24">
        <v>301.26852173913039</v>
      </c>
      <c r="AJ1935" s="24">
        <v>301.32069565217387</v>
      </c>
      <c r="AK1935" s="38">
        <v>-0.86013051340501079</v>
      </c>
      <c r="AL1935" s="38">
        <v>-0.86956521739125492</v>
      </c>
    </row>
    <row r="1936" spans="3:38" x14ac:dyDescent="0.15">
      <c r="C1936" t="str">
        <v>U1588C-41-CC</v>
      </c>
      <c r="D1936" s="31">
        <v>289.74</v>
      </c>
      <c r="E1936" s="29">
        <v>33</v>
      </c>
      <c r="F1936" s="29">
        <v>39</v>
      </c>
      <c r="G1936" s="24">
        <v>290.07</v>
      </c>
      <c r="H1936" s="24">
        <v>290.13</v>
      </c>
      <c r="I1936" s="24">
        <v>290.07</v>
      </c>
      <c r="J1936" s="24">
        <v>290.13</v>
      </c>
      <c r="K1936" s="18">
        <v>0</v>
      </c>
      <c r="L1936" s="18">
        <v>0</v>
      </c>
      <c r="T1936" t="str">
        <v>U1588C-41</v>
      </c>
      <c r="U1936" s="24">
        <v>0.86799276672694392</v>
      </c>
      <c r="V1936" s="24">
        <v>0.86956521739130432</v>
      </c>
      <c r="W1936" s="29">
        <v>284.60000000000002</v>
      </c>
      <c r="X1936" s="24">
        <v>5.4699999999999704</v>
      </c>
      <c r="Y1936" s="24">
        <v>5.5299999999999727</v>
      </c>
      <c r="Z1936" s="24">
        <v>289.34792043399636</v>
      </c>
      <c r="AA1936" s="24">
        <v>289.39999999999998</v>
      </c>
      <c r="AB1936" s="24">
        <v>289.35652173913041</v>
      </c>
      <c r="AC1936" s="24">
        <v>289.40869565217389</v>
      </c>
      <c r="AF1936" s="24">
        <v>11.912000000000001</v>
      </c>
      <c r="AG1936" s="24">
        <v>301.25992043399634</v>
      </c>
      <c r="AH1936" s="24">
        <v>301.31199999999995</v>
      </c>
      <c r="AI1936" s="24">
        <v>301.26852173913039</v>
      </c>
      <c r="AJ1936" s="24">
        <v>301.32069565217387</v>
      </c>
      <c r="AK1936" s="38">
        <v>-0.86013051340501079</v>
      </c>
      <c r="AL1936" s="38">
        <v>-0.86956521739125492</v>
      </c>
    </row>
    <row r="1937" spans="3:38" x14ac:dyDescent="0.15">
      <c r="C1937" t="str">
        <v>U1588C-41-CC</v>
      </c>
      <c r="D1937" s="31">
        <v>289.74</v>
      </c>
      <c r="E1937" s="29">
        <v>33</v>
      </c>
      <c r="F1937" s="29">
        <v>39</v>
      </c>
      <c r="G1937" s="24">
        <v>290.07</v>
      </c>
      <c r="H1937" s="24">
        <v>290.13</v>
      </c>
      <c r="I1937" s="24">
        <v>290.07</v>
      </c>
      <c r="J1937" s="24">
        <v>290.13</v>
      </c>
      <c r="K1937" s="18">
        <v>0</v>
      </c>
      <c r="L1937" s="18">
        <v>0</v>
      </c>
      <c r="T1937" t="str">
        <v>U1588C-41</v>
      </c>
      <c r="U1937" s="24">
        <v>0.86799276672694392</v>
      </c>
      <c r="V1937" s="24">
        <v>0.86956521739130432</v>
      </c>
      <c r="W1937" s="29">
        <v>284.60000000000002</v>
      </c>
      <c r="X1937" s="24">
        <v>5.4699999999999704</v>
      </c>
      <c r="Y1937" s="24">
        <v>5.5299999999999727</v>
      </c>
      <c r="Z1937" s="24">
        <v>289.34792043399636</v>
      </c>
      <c r="AA1937" s="24">
        <v>289.39999999999998</v>
      </c>
      <c r="AB1937" s="24">
        <v>289.35652173913041</v>
      </c>
      <c r="AC1937" s="24">
        <v>289.40869565217389</v>
      </c>
      <c r="AF1937" s="24">
        <v>11.912000000000001</v>
      </c>
      <c r="AG1937" s="24">
        <v>301.25992043399634</v>
      </c>
      <c r="AH1937" s="24">
        <v>301.31199999999995</v>
      </c>
      <c r="AI1937" s="24">
        <v>301.26852173913039</v>
      </c>
      <c r="AJ1937" s="24">
        <v>301.32069565217387</v>
      </c>
      <c r="AK1937" s="38">
        <v>-0.86013051340501079</v>
      </c>
      <c r="AL1937" s="38">
        <v>-0.86956521739125492</v>
      </c>
    </row>
    <row r="1938" spans="3:38" x14ac:dyDescent="0.15">
      <c r="C1938" t="str">
        <v>U1588C-41-CC</v>
      </c>
      <c r="D1938" s="31">
        <v>289.74</v>
      </c>
      <c r="E1938" s="29">
        <v>33</v>
      </c>
      <c r="F1938" s="29">
        <v>39</v>
      </c>
      <c r="G1938" s="24">
        <v>290.07</v>
      </c>
      <c r="H1938" s="24">
        <v>290.13</v>
      </c>
      <c r="I1938" s="24">
        <v>290.07</v>
      </c>
      <c r="J1938" s="24">
        <v>290.13</v>
      </c>
      <c r="K1938" s="18">
        <v>0</v>
      </c>
      <c r="L1938" s="18">
        <v>0</v>
      </c>
      <c r="T1938" t="str">
        <v>U1588C-41</v>
      </c>
      <c r="U1938" s="24">
        <v>0.86799276672694392</v>
      </c>
      <c r="V1938" s="24">
        <v>0.86956521739130432</v>
      </c>
      <c r="W1938" s="29">
        <v>284.60000000000002</v>
      </c>
      <c r="X1938" s="24">
        <v>5.4699999999999704</v>
      </c>
      <c r="Y1938" s="24">
        <v>5.5299999999999727</v>
      </c>
      <c r="Z1938" s="24">
        <v>289.34792043399636</v>
      </c>
      <c r="AA1938" s="24">
        <v>289.39999999999998</v>
      </c>
      <c r="AB1938" s="24">
        <v>289.35652173913041</v>
      </c>
      <c r="AC1938" s="24">
        <v>289.40869565217389</v>
      </c>
      <c r="AF1938" s="24">
        <v>11.912000000000001</v>
      </c>
      <c r="AG1938" s="24">
        <v>301.25992043399634</v>
      </c>
      <c r="AH1938" s="24">
        <v>301.31199999999995</v>
      </c>
      <c r="AI1938" s="24">
        <v>301.26852173913039</v>
      </c>
      <c r="AJ1938" s="24">
        <v>301.32069565217387</v>
      </c>
      <c r="AK1938" s="38">
        <v>-0.86013051340501079</v>
      </c>
      <c r="AL1938" s="38">
        <v>-0.86956521739125492</v>
      </c>
    </row>
    <row r="1939" spans="3:38" x14ac:dyDescent="0.15">
      <c r="C1939" t="str">
        <v>U1588C-41-CC</v>
      </c>
      <c r="D1939" s="31">
        <v>289.74</v>
      </c>
      <c r="E1939" s="29">
        <v>33</v>
      </c>
      <c r="F1939" s="29">
        <v>39</v>
      </c>
      <c r="G1939" s="24">
        <v>290.07</v>
      </c>
      <c r="H1939" s="24">
        <v>290.13</v>
      </c>
      <c r="I1939" s="24">
        <v>290.07</v>
      </c>
      <c r="J1939" s="24">
        <v>290.13</v>
      </c>
      <c r="K1939" s="18">
        <v>0</v>
      </c>
      <c r="L1939" s="18">
        <v>0</v>
      </c>
      <c r="T1939" t="str">
        <v>U1588C-41</v>
      </c>
      <c r="U1939" s="24">
        <v>0.86799276672694392</v>
      </c>
      <c r="V1939" s="24">
        <v>0.86956521739130432</v>
      </c>
      <c r="W1939" s="29">
        <v>284.60000000000002</v>
      </c>
      <c r="X1939" s="24">
        <v>5.4699999999999704</v>
      </c>
      <c r="Y1939" s="24">
        <v>5.5299999999999727</v>
      </c>
      <c r="Z1939" s="24">
        <v>289.34792043399636</v>
      </c>
      <c r="AA1939" s="24">
        <v>289.39999999999998</v>
      </c>
      <c r="AB1939" s="24">
        <v>289.35652173913041</v>
      </c>
      <c r="AC1939" s="24">
        <v>289.40869565217389</v>
      </c>
      <c r="AF1939" s="24">
        <v>11.912000000000001</v>
      </c>
      <c r="AG1939" s="24">
        <v>301.25992043399634</v>
      </c>
      <c r="AH1939" s="24">
        <v>301.31199999999995</v>
      </c>
      <c r="AI1939" s="24">
        <v>301.26852173913039</v>
      </c>
      <c r="AJ1939" s="24">
        <v>301.32069565217387</v>
      </c>
      <c r="AK1939" s="38">
        <v>-0.86013051340501079</v>
      </c>
      <c r="AL1939" s="38">
        <v>-0.86956521739125492</v>
      </c>
    </row>
    <row r="1940" spans="3:38" x14ac:dyDescent="0.15">
      <c r="C1940" t="str">
        <v>U1588C-41-CC</v>
      </c>
      <c r="D1940" s="31">
        <v>289.74</v>
      </c>
      <c r="E1940" s="29">
        <v>33</v>
      </c>
      <c r="F1940" s="29">
        <v>39</v>
      </c>
      <c r="G1940" s="24">
        <v>290.07</v>
      </c>
      <c r="H1940" s="24">
        <v>290.13</v>
      </c>
      <c r="I1940" s="24">
        <v>290.07</v>
      </c>
      <c r="J1940" s="24">
        <v>290.13</v>
      </c>
      <c r="K1940" s="18">
        <v>0</v>
      </c>
      <c r="L1940" s="18">
        <v>0</v>
      </c>
      <c r="T1940" t="str">
        <v>U1588C-41</v>
      </c>
      <c r="U1940" s="24">
        <v>0.86799276672694392</v>
      </c>
      <c r="V1940" s="24">
        <v>0.86956521739130432</v>
      </c>
      <c r="W1940" s="29">
        <v>284.60000000000002</v>
      </c>
      <c r="X1940" s="24">
        <v>5.4699999999999704</v>
      </c>
      <c r="Y1940" s="24">
        <v>5.5299999999999727</v>
      </c>
      <c r="Z1940" s="24">
        <v>289.34792043399636</v>
      </c>
      <c r="AA1940" s="24">
        <v>289.39999999999998</v>
      </c>
      <c r="AB1940" s="24">
        <v>289.35652173913041</v>
      </c>
      <c r="AC1940" s="24">
        <v>289.40869565217389</v>
      </c>
      <c r="AF1940" s="24">
        <v>11.912000000000001</v>
      </c>
      <c r="AG1940" s="24">
        <v>301.25992043399634</v>
      </c>
      <c r="AH1940" s="24">
        <v>301.31199999999995</v>
      </c>
      <c r="AI1940" s="24">
        <v>301.26852173913039</v>
      </c>
      <c r="AJ1940" s="24">
        <v>301.32069565217387</v>
      </c>
      <c r="AK1940" s="38">
        <v>-0.86013051340501079</v>
      </c>
      <c r="AL1940" s="38">
        <v>-0.86956521739125492</v>
      </c>
    </row>
    <row r="1941" spans="3:38" x14ac:dyDescent="0.15">
      <c r="C1941" t="str">
        <v>U1588C-41-CC</v>
      </c>
      <c r="D1941" s="31">
        <v>289.74</v>
      </c>
      <c r="E1941" s="29">
        <v>33</v>
      </c>
      <c r="F1941" s="29">
        <v>39</v>
      </c>
      <c r="G1941" s="24">
        <v>290.07</v>
      </c>
      <c r="H1941" s="24">
        <v>290.13</v>
      </c>
      <c r="I1941" s="24">
        <v>290.07</v>
      </c>
      <c r="J1941" s="24">
        <v>290.13</v>
      </c>
      <c r="K1941" s="18">
        <v>0</v>
      </c>
      <c r="L1941" s="18">
        <v>0</v>
      </c>
      <c r="T1941" t="str">
        <v>U1588C-41</v>
      </c>
      <c r="U1941" s="24">
        <v>0.86799276672694392</v>
      </c>
      <c r="V1941" s="24">
        <v>0.86956521739130432</v>
      </c>
      <c r="W1941" s="29">
        <v>284.60000000000002</v>
      </c>
      <c r="X1941" s="24">
        <v>5.4699999999999704</v>
      </c>
      <c r="Y1941" s="24">
        <v>5.5299999999999727</v>
      </c>
      <c r="Z1941" s="24">
        <v>289.34792043399636</v>
      </c>
      <c r="AA1941" s="24">
        <v>289.39999999999998</v>
      </c>
      <c r="AB1941" s="24">
        <v>289.35652173913041</v>
      </c>
      <c r="AC1941" s="24">
        <v>289.40869565217389</v>
      </c>
      <c r="AF1941" s="24">
        <v>11.912000000000001</v>
      </c>
      <c r="AG1941" s="24">
        <v>301.25992043399634</v>
      </c>
      <c r="AH1941" s="24">
        <v>301.31199999999995</v>
      </c>
      <c r="AI1941" s="24">
        <v>301.26852173913039</v>
      </c>
      <c r="AJ1941" s="24">
        <v>301.32069565217387</v>
      </c>
      <c r="AK1941" s="38">
        <v>-0.86013051340501079</v>
      </c>
      <c r="AL1941" s="38">
        <v>-0.86956521739125492</v>
      </c>
    </row>
    <row r="1942" spans="3:38" x14ac:dyDescent="0.15">
      <c r="C1942" t="str">
        <v>U1588C-41-CC</v>
      </c>
      <c r="D1942" s="31">
        <v>289.74</v>
      </c>
      <c r="E1942" s="29">
        <v>33</v>
      </c>
      <c r="F1942" s="29">
        <v>39</v>
      </c>
      <c r="G1942" s="24">
        <v>290.07</v>
      </c>
      <c r="H1942" s="24">
        <v>290.13</v>
      </c>
      <c r="I1942" s="24">
        <v>290.07</v>
      </c>
      <c r="J1942" s="24">
        <v>290.13</v>
      </c>
      <c r="K1942" s="18">
        <v>0</v>
      </c>
      <c r="L1942" s="18">
        <v>0</v>
      </c>
      <c r="T1942" t="str">
        <v>U1588C-41</v>
      </c>
      <c r="U1942" s="24">
        <v>0.86799276672694392</v>
      </c>
      <c r="V1942" s="24">
        <v>0.86956521739130432</v>
      </c>
      <c r="W1942" s="29">
        <v>284.60000000000002</v>
      </c>
      <c r="X1942" s="24">
        <v>5.4699999999999704</v>
      </c>
      <c r="Y1942" s="24">
        <v>5.5299999999999727</v>
      </c>
      <c r="Z1942" s="24">
        <v>289.34792043399636</v>
      </c>
      <c r="AA1942" s="24">
        <v>289.39999999999998</v>
      </c>
      <c r="AB1942" s="24">
        <v>289.35652173913041</v>
      </c>
      <c r="AC1942" s="24">
        <v>289.40869565217389</v>
      </c>
      <c r="AF1942" s="24">
        <v>11.912000000000001</v>
      </c>
      <c r="AG1942" s="24">
        <v>301.25992043399634</v>
      </c>
      <c r="AH1942" s="24">
        <v>301.31199999999995</v>
      </c>
      <c r="AI1942" s="24">
        <v>301.26852173913039</v>
      </c>
      <c r="AJ1942" s="24">
        <v>301.32069565217387</v>
      </c>
      <c r="AK1942" s="38">
        <v>-0.86013051340501079</v>
      </c>
      <c r="AL1942" s="38">
        <v>-0.86956521739125492</v>
      </c>
    </row>
    <row r="1943" spans="3:38" x14ac:dyDescent="0.15">
      <c r="C1943" t="str">
        <v>U1588C-42-CC</v>
      </c>
      <c r="D1943" s="31">
        <v>295.17</v>
      </c>
      <c r="E1943" s="29">
        <v>21</v>
      </c>
      <c r="F1943" s="29">
        <v>27</v>
      </c>
      <c r="G1943" s="24">
        <v>295.38</v>
      </c>
      <c r="H1943" s="24">
        <v>295.44</v>
      </c>
      <c r="I1943" s="24">
        <v>295.38</v>
      </c>
      <c r="J1943" s="24">
        <v>295.44</v>
      </c>
      <c r="K1943" s="18">
        <v>0</v>
      </c>
      <c r="L1943" s="18">
        <v>0</v>
      </c>
      <c r="T1943" t="str">
        <v>U1588C-42</v>
      </c>
      <c r="U1943" s="24">
        <v>0.8112582781456954</v>
      </c>
      <c r="V1943" s="24">
        <v>0.81300813008130079</v>
      </c>
      <c r="W1943" s="29">
        <v>289.39999999999998</v>
      </c>
      <c r="X1943" s="24">
        <v>5.9800000000000182</v>
      </c>
      <c r="Y1943" s="24">
        <v>6.0400000000000205</v>
      </c>
      <c r="Z1943" s="24">
        <v>294.25132450331125</v>
      </c>
      <c r="AA1943" s="24">
        <v>294.3</v>
      </c>
      <c r="AB1943" s="24">
        <v>294.26178861788617</v>
      </c>
      <c r="AC1943" s="24">
        <v>294.31056910569106</v>
      </c>
      <c r="AF1943" s="24">
        <v>11.586</v>
      </c>
      <c r="AG1943" s="24">
        <v>305.83732450331127</v>
      </c>
      <c r="AH1943" s="24">
        <v>305.88600000000002</v>
      </c>
      <c r="AI1943" s="24">
        <v>305.84778861788618</v>
      </c>
      <c r="AJ1943" s="24">
        <v>305.89656910569107</v>
      </c>
      <c r="AK1943" s="38">
        <v>-1.0464114574915584</v>
      </c>
      <c r="AL1943" s="38">
        <v>-1.0569105691047298</v>
      </c>
    </row>
    <row r="1944" spans="3:38" x14ac:dyDescent="0.15">
      <c r="C1944" t="str">
        <v>U1588C-42-CC</v>
      </c>
      <c r="D1944" s="31">
        <v>295.17</v>
      </c>
      <c r="E1944" s="29">
        <v>21</v>
      </c>
      <c r="F1944" s="29">
        <v>27</v>
      </c>
      <c r="G1944" s="24">
        <v>295.38</v>
      </c>
      <c r="H1944" s="24">
        <v>295.44</v>
      </c>
      <c r="I1944" s="24">
        <v>295.38</v>
      </c>
      <c r="J1944" s="24">
        <v>295.44</v>
      </c>
      <c r="K1944" s="18">
        <v>0</v>
      </c>
      <c r="L1944" s="18">
        <v>0</v>
      </c>
      <c r="T1944" t="str">
        <v>U1588C-42</v>
      </c>
      <c r="U1944" s="24">
        <v>0.8112582781456954</v>
      </c>
      <c r="V1944" s="24">
        <v>0.81300813008130079</v>
      </c>
      <c r="W1944" s="29">
        <v>289.39999999999998</v>
      </c>
      <c r="X1944" s="24">
        <v>5.9800000000000182</v>
      </c>
      <c r="Y1944" s="24">
        <v>6.0400000000000205</v>
      </c>
      <c r="Z1944" s="24">
        <v>294.25132450331125</v>
      </c>
      <c r="AA1944" s="24">
        <v>294.3</v>
      </c>
      <c r="AB1944" s="24">
        <v>294.26178861788617</v>
      </c>
      <c r="AC1944" s="24">
        <v>294.31056910569106</v>
      </c>
      <c r="AF1944" s="24">
        <v>11.586</v>
      </c>
      <c r="AG1944" s="24">
        <v>305.83732450331127</v>
      </c>
      <c r="AH1944" s="24">
        <v>305.88600000000002</v>
      </c>
      <c r="AI1944" s="24">
        <v>305.84778861788618</v>
      </c>
      <c r="AJ1944" s="24">
        <v>305.89656910569107</v>
      </c>
      <c r="AK1944" s="38">
        <v>-1.0464114574915584</v>
      </c>
      <c r="AL1944" s="38">
        <v>-1.0569105691047298</v>
      </c>
    </row>
    <row r="1945" spans="3:38" x14ac:dyDescent="0.15">
      <c r="C1945" t="str">
        <v>U1588C-42-CC</v>
      </c>
      <c r="D1945" s="31">
        <v>295.17</v>
      </c>
      <c r="E1945" s="29">
        <v>21</v>
      </c>
      <c r="F1945" s="29">
        <v>27</v>
      </c>
      <c r="G1945" s="24">
        <v>295.38</v>
      </c>
      <c r="H1945" s="24">
        <v>295.44</v>
      </c>
      <c r="I1945" s="24">
        <v>295.38</v>
      </c>
      <c r="J1945" s="24">
        <v>295.44</v>
      </c>
      <c r="K1945" s="18">
        <v>0</v>
      </c>
      <c r="L1945" s="18">
        <v>0</v>
      </c>
      <c r="T1945" t="str">
        <v>U1588C-42</v>
      </c>
      <c r="U1945" s="24">
        <v>0.8112582781456954</v>
      </c>
      <c r="V1945" s="24">
        <v>0.81300813008130079</v>
      </c>
      <c r="W1945" s="29">
        <v>289.39999999999998</v>
      </c>
      <c r="X1945" s="24">
        <v>5.9800000000000182</v>
      </c>
      <c r="Y1945" s="24">
        <v>6.0400000000000205</v>
      </c>
      <c r="Z1945" s="24">
        <v>294.25132450331125</v>
      </c>
      <c r="AA1945" s="24">
        <v>294.3</v>
      </c>
      <c r="AB1945" s="24">
        <v>294.26178861788617</v>
      </c>
      <c r="AC1945" s="24">
        <v>294.31056910569106</v>
      </c>
      <c r="AF1945" s="24">
        <v>11.586</v>
      </c>
      <c r="AG1945" s="24">
        <v>305.83732450331127</v>
      </c>
      <c r="AH1945" s="24">
        <v>305.88600000000002</v>
      </c>
      <c r="AI1945" s="24">
        <v>305.84778861788618</v>
      </c>
      <c r="AJ1945" s="24">
        <v>305.89656910569107</v>
      </c>
      <c r="AK1945" s="38">
        <v>-1.0464114574915584</v>
      </c>
      <c r="AL1945" s="38">
        <v>-1.0569105691047298</v>
      </c>
    </row>
    <row r="1946" spans="3:38" x14ac:dyDescent="0.15">
      <c r="C1946" t="str">
        <v>U1588C-42-CC</v>
      </c>
      <c r="D1946" s="31">
        <v>295.17</v>
      </c>
      <c r="E1946" s="29">
        <v>21</v>
      </c>
      <c r="F1946" s="29">
        <v>27</v>
      </c>
      <c r="G1946" s="24">
        <v>295.38</v>
      </c>
      <c r="H1946" s="24">
        <v>295.44</v>
      </c>
      <c r="I1946" s="24">
        <v>295.38</v>
      </c>
      <c r="J1946" s="24">
        <v>295.44</v>
      </c>
      <c r="K1946" s="18">
        <v>0</v>
      </c>
      <c r="L1946" s="18">
        <v>0</v>
      </c>
      <c r="T1946" t="str">
        <v>U1588C-42</v>
      </c>
      <c r="U1946" s="24">
        <v>0.8112582781456954</v>
      </c>
      <c r="V1946" s="24">
        <v>0.81300813008130079</v>
      </c>
      <c r="W1946" s="29">
        <v>289.39999999999998</v>
      </c>
      <c r="X1946" s="24">
        <v>5.9800000000000182</v>
      </c>
      <c r="Y1946" s="24">
        <v>6.0400000000000205</v>
      </c>
      <c r="Z1946" s="24">
        <v>294.25132450331125</v>
      </c>
      <c r="AA1946" s="24">
        <v>294.3</v>
      </c>
      <c r="AB1946" s="24">
        <v>294.26178861788617</v>
      </c>
      <c r="AC1946" s="24">
        <v>294.31056910569106</v>
      </c>
      <c r="AF1946" s="24">
        <v>11.586</v>
      </c>
      <c r="AG1946" s="24">
        <v>305.83732450331127</v>
      </c>
      <c r="AH1946" s="24">
        <v>305.88600000000002</v>
      </c>
      <c r="AI1946" s="24">
        <v>305.84778861788618</v>
      </c>
      <c r="AJ1946" s="24">
        <v>305.89656910569107</v>
      </c>
      <c r="AK1946" s="38">
        <v>-1.0464114574915584</v>
      </c>
      <c r="AL1946" s="38">
        <v>-1.0569105691047298</v>
      </c>
    </row>
    <row r="1947" spans="3:38" x14ac:dyDescent="0.15">
      <c r="C1947" t="str">
        <v>U1588C-42-CC</v>
      </c>
      <c r="D1947" s="31">
        <v>295.17</v>
      </c>
      <c r="E1947" s="29">
        <v>21</v>
      </c>
      <c r="F1947" s="29">
        <v>27</v>
      </c>
      <c r="G1947" s="24">
        <v>295.38</v>
      </c>
      <c r="H1947" s="24">
        <v>295.44</v>
      </c>
      <c r="I1947" s="24">
        <v>295.38</v>
      </c>
      <c r="J1947" s="24">
        <v>295.44</v>
      </c>
      <c r="K1947" s="18">
        <v>0</v>
      </c>
      <c r="L1947" s="18">
        <v>0</v>
      </c>
      <c r="T1947" t="str">
        <v>U1588C-42</v>
      </c>
      <c r="U1947" s="24">
        <v>0.8112582781456954</v>
      </c>
      <c r="V1947" s="24">
        <v>0.81300813008130079</v>
      </c>
      <c r="W1947" s="29">
        <v>289.39999999999998</v>
      </c>
      <c r="X1947" s="24">
        <v>5.9800000000000182</v>
      </c>
      <c r="Y1947" s="24">
        <v>6.0400000000000205</v>
      </c>
      <c r="Z1947" s="24">
        <v>294.25132450331125</v>
      </c>
      <c r="AA1947" s="24">
        <v>294.3</v>
      </c>
      <c r="AB1947" s="24">
        <v>294.26178861788617</v>
      </c>
      <c r="AC1947" s="24">
        <v>294.31056910569106</v>
      </c>
      <c r="AF1947" s="24">
        <v>11.586</v>
      </c>
      <c r="AG1947" s="24">
        <v>305.83732450331127</v>
      </c>
      <c r="AH1947" s="24">
        <v>305.88600000000002</v>
      </c>
      <c r="AI1947" s="24">
        <v>305.84778861788618</v>
      </c>
      <c r="AJ1947" s="24">
        <v>305.89656910569107</v>
      </c>
      <c r="AK1947" s="38">
        <v>-1.0464114574915584</v>
      </c>
      <c r="AL1947" s="38">
        <v>-1.0569105691047298</v>
      </c>
    </row>
    <row r="1948" spans="3:38" x14ac:dyDescent="0.15">
      <c r="C1948" t="str">
        <v>U1588C-42-CC</v>
      </c>
      <c r="D1948" s="31">
        <v>295.17</v>
      </c>
      <c r="E1948" s="29">
        <v>21</v>
      </c>
      <c r="F1948" s="29">
        <v>27</v>
      </c>
      <c r="G1948" s="24">
        <v>295.38</v>
      </c>
      <c r="H1948" s="24">
        <v>295.44</v>
      </c>
      <c r="I1948" s="24">
        <v>295.38</v>
      </c>
      <c r="J1948" s="24">
        <v>295.44</v>
      </c>
      <c r="K1948" s="18">
        <v>0</v>
      </c>
      <c r="L1948" s="18">
        <v>0</v>
      </c>
      <c r="T1948" t="str">
        <v>U1588C-42</v>
      </c>
      <c r="U1948" s="24">
        <v>0.8112582781456954</v>
      </c>
      <c r="V1948" s="24">
        <v>0.81300813008130079</v>
      </c>
      <c r="W1948" s="29">
        <v>289.39999999999998</v>
      </c>
      <c r="X1948" s="24">
        <v>5.9800000000000182</v>
      </c>
      <c r="Y1948" s="24">
        <v>6.0400000000000205</v>
      </c>
      <c r="Z1948" s="24">
        <v>294.25132450331125</v>
      </c>
      <c r="AA1948" s="24">
        <v>294.3</v>
      </c>
      <c r="AB1948" s="24">
        <v>294.26178861788617</v>
      </c>
      <c r="AC1948" s="24">
        <v>294.31056910569106</v>
      </c>
      <c r="AF1948" s="24">
        <v>11.586</v>
      </c>
      <c r="AG1948" s="24">
        <v>305.83732450331127</v>
      </c>
      <c r="AH1948" s="24">
        <v>305.88600000000002</v>
      </c>
      <c r="AI1948" s="24">
        <v>305.84778861788618</v>
      </c>
      <c r="AJ1948" s="24">
        <v>305.89656910569107</v>
      </c>
      <c r="AK1948" s="38">
        <v>-1.0464114574915584</v>
      </c>
      <c r="AL1948" s="38">
        <v>-1.0569105691047298</v>
      </c>
    </row>
    <row r="1949" spans="3:38" x14ac:dyDescent="0.15">
      <c r="C1949" t="str">
        <v>U1588C-42-CC</v>
      </c>
      <c r="D1949" s="31">
        <v>295.17</v>
      </c>
      <c r="E1949" s="29">
        <v>21</v>
      </c>
      <c r="F1949" s="29">
        <v>27</v>
      </c>
      <c r="G1949" s="24">
        <v>295.38</v>
      </c>
      <c r="H1949" s="24">
        <v>295.44</v>
      </c>
      <c r="I1949" s="24">
        <v>295.38</v>
      </c>
      <c r="J1949" s="24">
        <v>295.44</v>
      </c>
      <c r="K1949" s="18">
        <v>0</v>
      </c>
      <c r="L1949" s="18">
        <v>0</v>
      </c>
      <c r="T1949" t="str">
        <v>U1588C-42</v>
      </c>
      <c r="U1949" s="24">
        <v>0.8112582781456954</v>
      </c>
      <c r="V1949" s="24">
        <v>0.81300813008130079</v>
      </c>
      <c r="W1949" s="29">
        <v>289.39999999999998</v>
      </c>
      <c r="X1949" s="24">
        <v>5.9800000000000182</v>
      </c>
      <c r="Y1949" s="24">
        <v>6.0400000000000205</v>
      </c>
      <c r="Z1949" s="24">
        <v>294.25132450331125</v>
      </c>
      <c r="AA1949" s="24">
        <v>294.3</v>
      </c>
      <c r="AB1949" s="24">
        <v>294.26178861788617</v>
      </c>
      <c r="AC1949" s="24">
        <v>294.31056910569106</v>
      </c>
      <c r="AF1949" s="24">
        <v>11.586</v>
      </c>
      <c r="AG1949" s="24">
        <v>305.83732450331127</v>
      </c>
      <c r="AH1949" s="24">
        <v>305.88600000000002</v>
      </c>
      <c r="AI1949" s="24">
        <v>305.84778861788618</v>
      </c>
      <c r="AJ1949" s="24">
        <v>305.89656910569107</v>
      </c>
      <c r="AK1949" s="38">
        <v>-1.0464114574915584</v>
      </c>
      <c r="AL1949" s="38">
        <v>-1.0569105691047298</v>
      </c>
    </row>
    <row r="1950" spans="3:38" x14ac:dyDescent="0.15">
      <c r="C1950" t="str">
        <v>U1588C-42-CC</v>
      </c>
      <c r="D1950" s="31">
        <v>295.17</v>
      </c>
      <c r="E1950" s="29">
        <v>21</v>
      </c>
      <c r="F1950" s="29">
        <v>27</v>
      </c>
      <c r="G1950" s="24">
        <v>295.38</v>
      </c>
      <c r="H1950" s="24">
        <v>295.44</v>
      </c>
      <c r="I1950" s="24">
        <v>295.38</v>
      </c>
      <c r="J1950" s="24">
        <v>295.44</v>
      </c>
      <c r="K1950" s="18">
        <v>0</v>
      </c>
      <c r="L1950" s="18">
        <v>0</v>
      </c>
      <c r="T1950" t="str">
        <v>U1588C-42</v>
      </c>
      <c r="U1950" s="24">
        <v>0.8112582781456954</v>
      </c>
      <c r="V1950" s="24">
        <v>0.81300813008130079</v>
      </c>
      <c r="W1950" s="29">
        <v>289.39999999999998</v>
      </c>
      <c r="X1950" s="24">
        <v>5.9800000000000182</v>
      </c>
      <c r="Y1950" s="24">
        <v>6.0400000000000205</v>
      </c>
      <c r="Z1950" s="24">
        <v>294.25132450331125</v>
      </c>
      <c r="AA1950" s="24">
        <v>294.3</v>
      </c>
      <c r="AB1950" s="24">
        <v>294.26178861788617</v>
      </c>
      <c r="AC1950" s="24">
        <v>294.31056910569106</v>
      </c>
      <c r="AF1950" s="24">
        <v>11.586</v>
      </c>
      <c r="AG1950" s="24">
        <v>305.83732450331127</v>
      </c>
      <c r="AH1950" s="24">
        <v>305.88600000000002</v>
      </c>
      <c r="AI1950" s="24">
        <v>305.84778861788618</v>
      </c>
      <c r="AJ1950" s="24">
        <v>305.89656910569107</v>
      </c>
      <c r="AK1950" s="38">
        <v>-1.0464114574915584</v>
      </c>
      <c r="AL1950" s="38">
        <v>-1.0569105691047298</v>
      </c>
    </row>
    <row r="1951" spans="3:38" x14ac:dyDescent="0.15">
      <c r="C1951" t="str">
        <v>U1588C-43-CC</v>
      </c>
      <c r="D1951" s="31">
        <v>299.91000000000003</v>
      </c>
      <c r="E1951" s="29">
        <v>34</v>
      </c>
      <c r="F1951" s="29">
        <v>40</v>
      </c>
      <c r="G1951" s="24">
        <v>300.25</v>
      </c>
      <c r="H1951" s="24">
        <v>300.31</v>
      </c>
      <c r="I1951" s="24">
        <v>300.25</v>
      </c>
      <c r="J1951" s="24">
        <v>300.31</v>
      </c>
      <c r="K1951" s="18">
        <v>0</v>
      </c>
      <c r="L1951" s="18">
        <v>0</v>
      </c>
      <c r="T1951" t="str">
        <v>U1588C-43</v>
      </c>
      <c r="U1951" s="24">
        <v>0.79866888519134771</v>
      </c>
      <c r="V1951" s="24">
        <v>0.8</v>
      </c>
      <c r="W1951" s="29">
        <v>294.3</v>
      </c>
      <c r="X1951" s="24">
        <v>5.9499999999999886</v>
      </c>
      <c r="Y1951" s="24">
        <v>6.0099999999999909</v>
      </c>
      <c r="Z1951" s="24">
        <v>299.0520798668885</v>
      </c>
      <c r="AA1951" s="24">
        <v>299.10000000000002</v>
      </c>
      <c r="AB1951" s="24">
        <v>299.06</v>
      </c>
      <c r="AC1951" s="24">
        <v>299.108</v>
      </c>
      <c r="AF1951" s="24">
        <v>11.51</v>
      </c>
      <c r="AG1951" s="24">
        <v>310.5620798668885</v>
      </c>
      <c r="AH1951" s="24">
        <v>310.61</v>
      </c>
      <c r="AI1951" s="24">
        <v>310.57</v>
      </c>
      <c r="AJ1951" s="24">
        <v>310.61799999999999</v>
      </c>
      <c r="AK1951" s="38">
        <v>-0.79201331114973073</v>
      </c>
      <c r="AL1951" s="38">
        <v>-0.79999999999813554</v>
      </c>
    </row>
    <row r="1952" spans="3:38" x14ac:dyDescent="0.15">
      <c r="C1952" t="str">
        <v>U1588C-43-CC</v>
      </c>
      <c r="D1952" s="31">
        <v>299.91000000000003</v>
      </c>
      <c r="E1952" s="29">
        <v>34</v>
      </c>
      <c r="F1952" s="29">
        <v>40</v>
      </c>
      <c r="G1952" s="24">
        <v>300.25</v>
      </c>
      <c r="H1952" s="24">
        <v>300.31</v>
      </c>
      <c r="I1952" s="24">
        <v>300.25</v>
      </c>
      <c r="J1952" s="24">
        <v>300.31</v>
      </c>
      <c r="K1952" s="18">
        <v>0</v>
      </c>
      <c r="L1952" s="18">
        <v>0</v>
      </c>
      <c r="T1952" t="str">
        <v>U1588C-43</v>
      </c>
      <c r="U1952" s="24">
        <v>0.79866888519134771</v>
      </c>
      <c r="V1952" s="24">
        <v>0.8</v>
      </c>
      <c r="W1952" s="29">
        <v>294.3</v>
      </c>
      <c r="X1952" s="24">
        <v>5.9499999999999886</v>
      </c>
      <c r="Y1952" s="24">
        <v>6.0099999999999909</v>
      </c>
      <c r="Z1952" s="24">
        <v>299.0520798668885</v>
      </c>
      <c r="AA1952" s="24">
        <v>299.10000000000002</v>
      </c>
      <c r="AB1952" s="24">
        <v>299.06</v>
      </c>
      <c r="AC1952" s="24">
        <v>299.108</v>
      </c>
      <c r="AF1952" s="24">
        <v>11.51</v>
      </c>
      <c r="AG1952" s="24">
        <v>310.5620798668885</v>
      </c>
      <c r="AH1952" s="24">
        <v>310.61</v>
      </c>
      <c r="AI1952" s="24">
        <v>310.57</v>
      </c>
      <c r="AJ1952" s="24">
        <v>310.61799999999999</v>
      </c>
      <c r="AK1952" s="38">
        <v>-0.79201331114973073</v>
      </c>
      <c r="AL1952" s="38">
        <v>-0.79999999999813554</v>
      </c>
    </row>
    <row r="1953" spans="3:38" x14ac:dyDescent="0.15">
      <c r="C1953" t="str">
        <v>U1588C-43-CC</v>
      </c>
      <c r="D1953" s="31">
        <v>299.91000000000003</v>
      </c>
      <c r="E1953" s="29">
        <v>34</v>
      </c>
      <c r="F1953" s="29">
        <v>40</v>
      </c>
      <c r="G1953" s="24">
        <v>300.25</v>
      </c>
      <c r="H1953" s="24">
        <v>300.31</v>
      </c>
      <c r="I1953" s="24">
        <v>300.25</v>
      </c>
      <c r="J1953" s="24">
        <v>300.31</v>
      </c>
      <c r="K1953" s="18">
        <v>0</v>
      </c>
      <c r="L1953" s="18">
        <v>0</v>
      </c>
      <c r="T1953" t="str">
        <v>U1588C-43</v>
      </c>
      <c r="U1953" s="24">
        <v>0.79866888519134771</v>
      </c>
      <c r="V1953" s="24">
        <v>0.8</v>
      </c>
      <c r="W1953" s="29">
        <v>294.3</v>
      </c>
      <c r="X1953" s="24">
        <v>5.9499999999999886</v>
      </c>
      <c r="Y1953" s="24">
        <v>6.0099999999999909</v>
      </c>
      <c r="Z1953" s="24">
        <v>299.0520798668885</v>
      </c>
      <c r="AA1953" s="24">
        <v>299.10000000000002</v>
      </c>
      <c r="AB1953" s="24">
        <v>299.06</v>
      </c>
      <c r="AC1953" s="24">
        <v>299.108</v>
      </c>
      <c r="AF1953" s="24">
        <v>11.51</v>
      </c>
      <c r="AG1953" s="24">
        <v>310.5620798668885</v>
      </c>
      <c r="AH1953" s="24">
        <v>310.61</v>
      </c>
      <c r="AI1953" s="24">
        <v>310.57</v>
      </c>
      <c r="AJ1953" s="24">
        <v>310.61799999999999</v>
      </c>
      <c r="AK1953" s="38">
        <v>-0.79201331114973073</v>
      </c>
      <c r="AL1953" s="38">
        <v>-0.79999999999813554</v>
      </c>
    </row>
    <row r="1954" spans="3:38" x14ac:dyDescent="0.15">
      <c r="C1954" t="str">
        <v>U1588C-43-CC</v>
      </c>
      <c r="D1954" s="31">
        <v>299.91000000000003</v>
      </c>
      <c r="E1954" s="29">
        <v>34</v>
      </c>
      <c r="F1954" s="29">
        <v>40</v>
      </c>
      <c r="G1954" s="24">
        <v>300.25</v>
      </c>
      <c r="H1954" s="24">
        <v>300.31</v>
      </c>
      <c r="I1954" s="24">
        <v>300.25</v>
      </c>
      <c r="J1954" s="24">
        <v>300.31</v>
      </c>
      <c r="K1954" s="18">
        <v>0</v>
      </c>
      <c r="L1954" s="18">
        <v>0</v>
      </c>
      <c r="T1954" t="str">
        <v>U1588C-43</v>
      </c>
      <c r="U1954" s="24">
        <v>0.79866888519134771</v>
      </c>
      <c r="V1954" s="24">
        <v>0.8</v>
      </c>
      <c r="W1954" s="29">
        <v>294.3</v>
      </c>
      <c r="X1954" s="24">
        <v>5.9499999999999886</v>
      </c>
      <c r="Y1954" s="24">
        <v>6.0099999999999909</v>
      </c>
      <c r="Z1954" s="24">
        <v>299.0520798668885</v>
      </c>
      <c r="AA1954" s="24">
        <v>299.10000000000002</v>
      </c>
      <c r="AB1954" s="24">
        <v>299.06</v>
      </c>
      <c r="AC1954" s="24">
        <v>299.108</v>
      </c>
      <c r="AF1954" s="24">
        <v>11.51</v>
      </c>
      <c r="AG1954" s="24">
        <v>310.5620798668885</v>
      </c>
      <c r="AH1954" s="24">
        <v>310.61</v>
      </c>
      <c r="AI1954" s="24">
        <v>310.57</v>
      </c>
      <c r="AJ1954" s="24">
        <v>310.61799999999999</v>
      </c>
      <c r="AK1954" s="38">
        <v>-0.79201331114973073</v>
      </c>
      <c r="AL1954" s="38">
        <v>-0.79999999999813554</v>
      </c>
    </row>
    <row r="1955" spans="3:38" x14ac:dyDescent="0.15">
      <c r="C1955" t="str">
        <v>U1588C-43-CC</v>
      </c>
      <c r="D1955" s="31">
        <v>299.91000000000003</v>
      </c>
      <c r="E1955" s="29">
        <v>34</v>
      </c>
      <c r="F1955" s="29">
        <v>40</v>
      </c>
      <c r="G1955" s="24">
        <v>300.25</v>
      </c>
      <c r="H1955" s="24">
        <v>300.31</v>
      </c>
      <c r="I1955" s="24">
        <v>300.25</v>
      </c>
      <c r="J1955" s="24">
        <v>300.31</v>
      </c>
      <c r="K1955" s="18">
        <v>0</v>
      </c>
      <c r="L1955" s="18">
        <v>0</v>
      </c>
      <c r="T1955" t="str">
        <v>U1588C-43</v>
      </c>
      <c r="U1955" s="24">
        <v>0.79866888519134771</v>
      </c>
      <c r="V1955" s="24">
        <v>0.8</v>
      </c>
      <c r="W1955" s="29">
        <v>294.3</v>
      </c>
      <c r="X1955" s="24">
        <v>5.9499999999999886</v>
      </c>
      <c r="Y1955" s="24">
        <v>6.0099999999999909</v>
      </c>
      <c r="Z1955" s="24">
        <v>299.0520798668885</v>
      </c>
      <c r="AA1955" s="24">
        <v>299.10000000000002</v>
      </c>
      <c r="AB1955" s="24">
        <v>299.06</v>
      </c>
      <c r="AC1955" s="24">
        <v>299.108</v>
      </c>
      <c r="AF1955" s="24">
        <v>11.51</v>
      </c>
      <c r="AG1955" s="24">
        <v>310.5620798668885</v>
      </c>
      <c r="AH1955" s="24">
        <v>310.61</v>
      </c>
      <c r="AI1955" s="24">
        <v>310.57</v>
      </c>
      <c r="AJ1955" s="24">
        <v>310.61799999999999</v>
      </c>
      <c r="AK1955" s="38">
        <v>-0.79201331114973073</v>
      </c>
      <c r="AL1955" s="38">
        <v>-0.79999999999813554</v>
      </c>
    </row>
    <row r="1956" spans="3:38" x14ac:dyDescent="0.15">
      <c r="C1956" t="str">
        <v>U1588C-43-CC</v>
      </c>
      <c r="D1956" s="31">
        <v>299.91000000000003</v>
      </c>
      <c r="E1956" s="29">
        <v>34</v>
      </c>
      <c r="F1956" s="29">
        <v>40</v>
      </c>
      <c r="G1956" s="24">
        <v>300.25</v>
      </c>
      <c r="H1956" s="24">
        <v>300.31</v>
      </c>
      <c r="I1956" s="24">
        <v>300.25</v>
      </c>
      <c r="J1956" s="24">
        <v>300.31</v>
      </c>
      <c r="K1956" s="18">
        <v>0</v>
      </c>
      <c r="L1956" s="18">
        <v>0</v>
      </c>
      <c r="T1956" t="str">
        <v>U1588C-43</v>
      </c>
      <c r="U1956" s="24">
        <v>0.79866888519134771</v>
      </c>
      <c r="V1956" s="24">
        <v>0.8</v>
      </c>
      <c r="W1956" s="29">
        <v>294.3</v>
      </c>
      <c r="X1956" s="24">
        <v>5.9499999999999886</v>
      </c>
      <c r="Y1956" s="24">
        <v>6.0099999999999909</v>
      </c>
      <c r="Z1956" s="24">
        <v>299.0520798668885</v>
      </c>
      <c r="AA1956" s="24">
        <v>299.10000000000002</v>
      </c>
      <c r="AB1956" s="24">
        <v>299.06</v>
      </c>
      <c r="AC1956" s="24">
        <v>299.108</v>
      </c>
      <c r="AF1956" s="24">
        <v>11.51</v>
      </c>
      <c r="AG1956" s="24">
        <v>310.5620798668885</v>
      </c>
      <c r="AH1956" s="24">
        <v>310.61</v>
      </c>
      <c r="AI1956" s="24">
        <v>310.57</v>
      </c>
      <c r="AJ1956" s="24">
        <v>310.61799999999999</v>
      </c>
      <c r="AK1956" s="38">
        <v>-0.79201331114973073</v>
      </c>
      <c r="AL1956" s="38">
        <v>-0.79999999999813554</v>
      </c>
    </row>
    <row r="1957" spans="3:38" x14ac:dyDescent="0.15">
      <c r="C1957" t="str">
        <v>U1588C-43-CC</v>
      </c>
      <c r="D1957" s="31">
        <v>299.91000000000003</v>
      </c>
      <c r="E1957" s="29">
        <v>34</v>
      </c>
      <c r="F1957" s="29">
        <v>40</v>
      </c>
      <c r="G1957" s="24">
        <v>300.25</v>
      </c>
      <c r="H1957" s="24">
        <v>300.31</v>
      </c>
      <c r="I1957" s="24">
        <v>300.25</v>
      </c>
      <c r="J1957" s="24">
        <v>300.31</v>
      </c>
      <c r="K1957" s="18">
        <v>0</v>
      </c>
      <c r="L1957" s="18">
        <v>0</v>
      </c>
      <c r="T1957" t="str">
        <v>U1588C-43</v>
      </c>
      <c r="U1957" s="24">
        <v>0.79866888519134771</v>
      </c>
      <c r="V1957" s="24">
        <v>0.8</v>
      </c>
      <c r="W1957" s="29">
        <v>294.3</v>
      </c>
      <c r="X1957" s="24">
        <v>5.9499999999999886</v>
      </c>
      <c r="Y1957" s="24">
        <v>6.0099999999999909</v>
      </c>
      <c r="Z1957" s="24">
        <v>299.0520798668885</v>
      </c>
      <c r="AA1957" s="24">
        <v>299.10000000000002</v>
      </c>
      <c r="AB1957" s="24">
        <v>299.06</v>
      </c>
      <c r="AC1957" s="24">
        <v>299.108</v>
      </c>
      <c r="AF1957" s="24">
        <v>11.51</v>
      </c>
      <c r="AG1957" s="24">
        <v>310.5620798668885</v>
      </c>
      <c r="AH1957" s="24">
        <v>310.61</v>
      </c>
      <c r="AI1957" s="24">
        <v>310.57</v>
      </c>
      <c r="AJ1957" s="24">
        <v>310.61799999999999</v>
      </c>
      <c r="AK1957" s="38">
        <v>-0.79201331114973073</v>
      </c>
      <c r="AL1957" s="38">
        <v>-0.79999999999813554</v>
      </c>
    </row>
    <row r="1958" spans="3:38" x14ac:dyDescent="0.15">
      <c r="C1958" t="str">
        <v>U1588C-43-CC</v>
      </c>
      <c r="D1958" s="31">
        <v>299.91000000000003</v>
      </c>
      <c r="E1958" s="29">
        <v>34</v>
      </c>
      <c r="F1958" s="29">
        <v>40</v>
      </c>
      <c r="G1958" s="24">
        <v>300.25</v>
      </c>
      <c r="H1958" s="24">
        <v>300.31</v>
      </c>
      <c r="I1958" s="24">
        <v>300.25</v>
      </c>
      <c r="J1958" s="24">
        <v>300.31</v>
      </c>
      <c r="K1958" s="18">
        <v>0</v>
      </c>
      <c r="L1958" s="18">
        <v>0</v>
      </c>
      <c r="T1958" t="str">
        <v>U1588C-43</v>
      </c>
      <c r="U1958" s="24">
        <v>0.79866888519134771</v>
      </c>
      <c r="V1958" s="24">
        <v>0.8</v>
      </c>
      <c r="W1958" s="29">
        <v>294.3</v>
      </c>
      <c r="X1958" s="24">
        <v>5.9499999999999886</v>
      </c>
      <c r="Y1958" s="24">
        <v>6.0099999999999909</v>
      </c>
      <c r="Z1958" s="24">
        <v>299.0520798668885</v>
      </c>
      <c r="AA1958" s="24">
        <v>299.10000000000002</v>
      </c>
      <c r="AB1958" s="24">
        <v>299.06</v>
      </c>
      <c r="AC1958" s="24">
        <v>299.108</v>
      </c>
      <c r="AF1958" s="24">
        <v>11.51</v>
      </c>
      <c r="AG1958" s="24">
        <v>310.5620798668885</v>
      </c>
      <c r="AH1958" s="24">
        <v>310.61</v>
      </c>
      <c r="AI1958" s="24">
        <v>310.57</v>
      </c>
      <c r="AJ1958" s="24">
        <v>310.61799999999999</v>
      </c>
      <c r="AK1958" s="38">
        <v>-0.79201331114973073</v>
      </c>
      <c r="AL1958" s="38">
        <v>-0.79999999999813554</v>
      </c>
    </row>
    <row r="1959" spans="3:38" x14ac:dyDescent="0.15">
      <c r="C1959" t="str">
        <v>U1588C-44-CC</v>
      </c>
      <c r="D1959" s="31">
        <v>305.63</v>
      </c>
      <c r="E1959" s="29">
        <v>13</v>
      </c>
      <c r="F1959" s="29">
        <v>19</v>
      </c>
      <c r="G1959" s="24">
        <v>305.76</v>
      </c>
      <c r="H1959" s="24">
        <v>305.82</v>
      </c>
      <c r="I1959" s="24">
        <v>305.76</v>
      </c>
      <c r="J1959" s="24">
        <v>305.82</v>
      </c>
      <c r="K1959" s="18">
        <v>0</v>
      </c>
      <c r="L1959" s="18">
        <v>0</v>
      </c>
      <c r="T1959" t="str">
        <v>U1588C-44</v>
      </c>
      <c r="U1959" s="24">
        <v>0.72916666666666674</v>
      </c>
      <c r="V1959" s="24">
        <v>0.72992700729927007</v>
      </c>
      <c r="W1959" s="29">
        <v>299.10000000000002</v>
      </c>
      <c r="X1959" s="24">
        <v>6.6599999999999682</v>
      </c>
      <c r="Y1959" s="24">
        <v>6.7199999999999704</v>
      </c>
      <c r="Z1959" s="24">
        <v>303.95625000000001</v>
      </c>
      <c r="AA1959" s="24">
        <v>304</v>
      </c>
      <c r="AB1959" s="24">
        <v>303.96131386861316</v>
      </c>
      <c r="AC1959" s="24">
        <v>304.00510948905111</v>
      </c>
      <c r="AF1959" s="24">
        <v>11.208</v>
      </c>
      <c r="AG1959" s="24">
        <v>315.16425000000004</v>
      </c>
      <c r="AH1959" s="24">
        <v>315.20800000000003</v>
      </c>
      <c r="AI1959" s="24">
        <v>315.16931386861319</v>
      </c>
      <c r="AJ1959" s="24">
        <v>315.21310948905113</v>
      </c>
      <c r="AK1959" s="38">
        <v>-0.5063868613149225</v>
      </c>
      <c r="AL1959" s="38">
        <v>-0.51094890511080848</v>
      </c>
    </row>
    <row r="1960" spans="3:38" x14ac:dyDescent="0.15">
      <c r="C1960" t="str">
        <v>U1588C-44-CC</v>
      </c>
      <c r="D1960" s="31">
        <v>305.63</v>
      </c>
      <c r="E1960" s="29">
        <v>13</v>
      </c>
      <c r="F1960" s="29">
        <v>19</v>
      </c>
      <c r="G1960" s="24">
        <v>305.76</v>
      </c>
      <c r="H1960" s="24">
        <v>305.82</v>
      </c>
      <c r="I1960" s="24">
        <v>305.76</v>
      </c>
      <c r="J1960" s="24">
        <v>305.82</v>
      </c>
      <c r="K1960" s="18">
        <v>0</v>
      </c>
      <c r="L1960" s="18">
        <v>0</v>
      </c>
      <c r="T1960" t="str">
        <v>U1588C-44</v>
      </c>
      <c r="U1960" s="24">
        <v>0.72916666666666674</v>
      </c>
      <c r="V1960" s="24">
        <v>0.72992700729927007</v>
      </c>
      <c r="W1960" s="29">
        <v>299.10000000000002</v>
      </c>
      <c r="X1960" s="24">
        <v>6.6599999999999682</v>
      </c>
      <c r="Y1960" s="24">
        <v>6.7199999999999704</v>
      </c>
      <c r="Z1960" s="24">
        <v>303.95625000000001</v>
      </c>
      <c r="AA1960" s="24">
        <v>304</v>
      </c>
      <c r="AB1960" s="24">
        <v>303.96131386861316</v>
      </c>
      <c r="AC1960" s="24">
        <v>304.00510948905111</v>
      </c>
      <c r="AF1960" s="24">
        <v>11.208</v>
      </c>
      <c r="AG1960" s="24">
        <v>315.16425000000004</v>
      </c>
      <c r="AH1960" s="24">
        <v>315.20800000000003</v>
      </c>
      <c r="AI1960" s="24">
        <v>315.16931386861319</v>
      </c>
      <c r="AJ1960" s="24">
        <v>315.21310948905113</v>
      </c>
      <c r="AK1960" s="38">
        <v>-0.5063868613149225</v>
      </c>
      <c r="AL1960" s="38">
        <v>-0.51094890511080848</v>
      </c>
    </row>
    <row r="1961" spans="3:38" x14ac:dyDescent="0.15">
      <c r="C1961" t="str">
        <v>U1588C-44-CC</v>
      </c>
      <c r="D1961" s="31">
        <v>305.63</v>
      </c>
      <c r="E1961" s="29">
        <v>13</v>
      </c>
      <c r="F1961" s="29">
        <v>19</v>
      </c>
      <c r="G1961" s="24">
        <v>305.76</v>
      </c>
      <c r="H1961" s="24">
        <v>305.82</v>
      </c>
      <c r="I1961" s="24">
        <v>305.76</v>
      </c>
      <c r="J1961" s="24">
        <v>305.82</v>
      </c>
      <c r="K1961" s="18">
        <v>0</v>
      </c>
      <c r="L1961" s="18">
        <v>0</v>
      </c>
      <c r="T1961" t="str">
        <v>U1588C-44</v>
      </c>
      <c r="U1961" s="24">
        <v>0.72916666666666674</v>
      </c>
      <c r="V1961" s="24">
        <v>0.72992700729927007</v>
      </c>
      <c r="W1961" s="29">
        <v>299.10000000000002</v>
      </c>
      <c r="X1961" s="24">
        <v>6.6599999999999682</v>
      </c>
      <c r="Y1961" s="24">
        <v>6.7199999999999704</v>
      </c>
      <c r="Z1961" s="24">
        <v>303.95625000000001</v>
      </c>
      <c r="AA1961" s="24">
        <v>304</v>
      </c>
      <c r="AB1961" s="24">
        <v>303.96131386861316</v>
      </c>
      <c r="AC1961" s="24">
        <v>304.00510948905111</v>
      </c>
      <c r="AF1961" s="24">
        <v>11.208</v>
      </c>
      <c r="AG1961" s="24">
        <v>315.16425000000004</v>
      </c>
      <c r="AH1961" s="24">
        <v>315.20800000000003</v>
      </c>
      <c r="AI1961" s="24">
        <v>315.16931386861319</v>
      </c>
      <c r="AJ1961" s="24">
        <v>315.21310948905113</v>
      </c>
      <c r="AK1961" s="38">
        <v>-0.5063868613149225</v>
      </c>
      <c r="AL1961" s="38">
        <v>-0.51094890511080848</v>
      </c>
    </row>
    <row r="1962" spans="3:38" x14ac:dyDescent="0.15">
      <c r="C1962" t="str">
        <v>U1588C-44-CC</v>
      </c>
      <c r="D1962" s="31">
        <v>305.63</v>
      </c>
      <c r="E1962" s="29">
        <v>13</v>
      </c>
      <c r="F1962" s="29">
        <v>19</v>
      </c>
      <c r="G1962" s="24">
        <v>305.76</v>
      </c>
      <c r="H1962" s="24">
        <v>305.82</v>
      </c>
      <c r="I1962" s="24">
        <v>305.76</v>
      </c>
      <c r="J1962" s="24">
        <v>305.82</v>
      </c>
      <c r="K1962" s="18">
        <v>0</v>
      </c>
      <c r="L1962" s="18">
        <v>0</v>
      </c>
      <c r="T1962" t="str">
        <v>U1588C-44</v>
      </c>
      <c r="U1962" s="24">
        <v>0.72916666666666674</v>
      </c>
      <c r="V1962" s="24">
        <v>0.72992700729927007</v>
      </c>
      <c r="W1962" s="29">
        <v>299.10000000000002</v>
      </c>
      <c r="X1962" s="24">
        <v>6.6599999999999682</v>
      </c>
      <c r="Y1962" s="24">
        <v>6.7199999999999704</v>
      </c>
      <c r="Z1962" s="24">
        <v>303.95625000000001</v>
      </c>
      <c r="AA1962" s="24">
        <v>304</v>
      </c>
      <c r="AB1962" s="24">
        <v>303.96131386861316</v>
      </c>
      <c r="AC1962" s="24">
        <v>304.00510948905111</v>
      </c>
      <c r="AF1962" s="24">
        <v>11.208</v>
      </c>
      <c r="AG1962" s="24">
        <v>315.16425000000004</v>
      </c>
      <c r="AH1962" s="24">
        <v>315.20800000000003</v>
      </c>
      <c r="AI1962" s="24">
        <v>315.16931386861319</v>
      </c>
      <c r="AJ1962" s="24">
        <v>315.21310948905113</v>
      </c>
      <c r="AK1962" s="38">
        <v>-0.5063868613149225</v>
      </c>
      <c r="AL1962" s="38">
        <v>-0.51094890511080848</v>
      </c>
    </row>
    <row r="1963" spans="3:38" x14ac:dyDescent="0.15">
      <c r="C1963" t="str">
        <v>U1588C-44-CC</v>
      </c>
      <c r="D1963" s="31">
        <v>305.63</v>
      </c>
      <c r="E1963" s="29">
        <v>13</v>
      </c>
      <c r="F1963" s="29">
        <v>19</v>
      </c>
      <c r="G1963" s="24">
        <v>305.76</v>
      </c>
      <c r="H1963" s="24">
        <v>305.82</v>
      </c>
      <c r="I1963" s="24">
        <v>305.76</v>
      </c>
      <c r="J1963" s="24">
        <v>305.82</v>
      </c>
      <c r="K1963" s="18">
        <v>0</v>
      </c>
      <c r="L1963" s="18">
        <v>0</v>
      </c>
      <c r="T1963" t="str">
        <v>U1588C-44</v>
      </c>
      <c r="U1963" s="24">
        <v>0.72916666666666674</v>
      </c>
      <c r="V1963" s="24">
        <v>0.72992700729927007</v>
      </c>
      <c r="W1963" s="29">
        <v>299.10000000000002</v>
      </c>
      <c r="X1963" s="24">
        <v>6.6599999999999682</v>
      </c>
      <c r="Y1963" s="24">
        <v>6.7199999999999704</v>
      </c>
      <c r="Z1963" s="24">
        <v>303.95625000000001</v>
      </c>
      <c r="AA1963" s="24">
        <v>304</v>
      </c>
      <c r="AB1963" s="24">
        <v>303.96131386861316</v>
      </c>
      <c r="AC1963" s="24">
        <v>304.00510948905111</v>
      </c>
      <c r="AF1963" s="24">
        <v>11.208</v>
      </c>
      <c r="AG1963" s="24">
        <v>315.16425000000004</v>
      </c>
      <c r="AH1963" s="24">
        <v>315.20800000000003</v>
      </c>
      <c r="AI1963" s="24">
        <v>315.16931386861319</v>
      </c>
      <c r="AJ1963" s="24">
        <v>315.21310948905113</v>
      </c>
      <c r="AK1963" s="38">
        <v>-0.5063868613149225</v>
      </c>
      <c r="AL1963" s="38">
        <v>-0.51094890511080848</v>
      </c>
    </row>
    <row r="1964" spans="3:38" x14ac:dyDescent="0.15">
      <c r="C1964" t="str">
        <v>U1588C-44-CC</v>
      </c>
      <c r="D1964" s="31">
        <v>305.63</v>
      </c>
      <c r="E1964" s="29">
        <v>13</v>
      </c>
      <c r="F1964" s="29">
        <v>19</v>
      </c>
      <c r="G1964" s="24">
        <v>305.76</v>
      </c>
      <c r="H1964" s="24">
        <v>305.82</v>
      </c>
      <c r="I1964" s="24">
        <v>305.76</v>
      </c>
      <c r="J1964" s="24">
        <v>305.82</v>
      </c>
      <c r="K1964" s="18">
        <v>0</v>
      </c>
      <c r="L1964" s="18">
        <v>0</v>
      </c>
      <c r="T1964" t="str">
        <v>U1588C-44</v>
      </c>
      <c r="U1964" s="24">
        <v>0.72916666666666674</v>
      </c>
      <c r="V1964" s="24">
        <v>0.72992700729927007</v>
      </c>
      <c r="W1964" s="29">
        <v>299.10000000000002</v>
      </c>
      <c r="X1964" s="24">
        <v>6.6599999999999682</v>
      </c>
      <c r="Y1964" s="24">
        <v>6.7199999999999704</v>
      </c>
      <c r="Z1964" s="24">
        <v>303.95625000000001</v>
      </c>
      <c r="AA1964" s="24">
        <v>304</v>
      </c>
      <c r="AB1964" s="24">
        <v>303.96131386861316</v>
      </c>
      <c r="AC1964" s="24">
        <v>304.00510948905111</v>
      </c>
      <c r="AF1964" s="24">
        <v>11.208</v>
      </c>
      <c r="AG1964" s="24">
        <v>315.16425000000004</v>
      </c>
      <c r="AH1964" s="24">
        <v>315.20800000000003</v>
      </c>
      <c r="AI1964" s="24">
        <v>315.16931386861319</v>
      </c>
      <c r="AJ1964" s="24">
        <v>315.21310948905113</v>
      </c>
      <c r="AK1964" s="38">
        <v>-0.5063868613149225</v>
      </c>
      <c r="AL1964" s="38">
        <v>-0.51094890511080848</v>
      </c>
    </row>
    <row r="1965" spans="3:38" x14ac:dyDescent="0.15">
      <c r="C1965" t="str">
        <v>U1588C-44-CC</v>
      </c>
      <c r="D1965" s="31">
        <v>305.63</v>
      </c>
      <c r="E1965" s="29">
        <v>13</v>
      </c>
      <c r="F1965" s="29">
        <v>19</v>
      </c>
      <c r="G1965" s="24">
        <v>305.76</v>
      </c>
      <c r="H1965" s="24">
        <v>305.82</v>
      </c>
      <c r="I1965" s="24">
        <v>305.76</v>
      </c>
      <c r="J1965" s="24">
        <v>305.82</v>
      </c>
      <c r="K1965" s="18">
        <v>0</v>
      </c>
      <c r="L1965" s="18">
        <v>0</v>
      </c>
      <c r="T1965" t="str">
        <v>U1588C-44</v>
      </c>
      <c r="U1965" s="24">
        <v>0.72916666666666674</v>
      </c>
      <c r="V1965" s="24">
        <v>0.72992700729927007</v>
      </c>
      <c r="W1965" s="29">
        <v>299.10000000000002</v>
      </c>
      <c r="X1965" s="24">
        <v>6.6599999999999682</v>
      </c>
      <c r="Y1965" s="24">
        <v>6.7199999999999704</v>
      </c>
      <c r="Z1965" s="24">
        <v>303.95625000000001</v>
      </c>
      <c r="AA1965" s="24">
        <v>304</v>
      </c>
      <c r="AB1965" s="24">
        <v>303.96131386861316</v>
      </c>
      <c r="AC1965" s="24">
        <v>304.00510948905111</v>
      </c>
      <c r="AF1965" s="24">
        <v>11.208</v>
      </c>
      <c r="AG1965" s="24">
        <v>315.16425000000004</v>
      </c>
      <c r="AH1965" s="24">
        <v>315.20800000000003</v>
      </c>
      <c r="AI1965" s="24">
        <v>315.16931386861319</v>
      </c>
      <c r="AJ1965" s="24">
        <v>315.21310948905113</v>
      </c>
      <c r="AK1965" s="38">
        <v>-0.5063868613149225</v>
      </c>
      <c r="AL1965" s="38">
        <v>-0.51094890511080848</v>
      </c>
    </row>
    <row r="1966" spans="3:38" x14ac:dyDescent="0.15">
      <c r="C1966" t="str">
        <v>U1588C-44-CC</v>
      </c>
      <c r="D1966" s="31">
        <v>305.63</v>
      </c>
      <c r="E1966" s="29">
        <v>13</v>
      </c>
      <c r="F1966" s="29">
        <v>19</v>
      </c>
      <c r="G1966" s="24">
        <v>305.76</v>
      </c>
      <c r="H1966" s="24">
        <v>305.82</v>
      </c>
      <c r="I1966" s="24">
        <v>305.76</v>
      </c>
      <c r="J1966" s="24">
        <v>305.82</v>
      </c>
      <c r="K1966" s="18">
        <v>0</v>
      </c>
      <c r="L1966" s="18">
        <v>0</v>
      </c>
      <c r="T1966" t="str">
        <v>U1588C-44</v>
      </c>
      <c r="U1966" s="24">
        <v>0.72916666666666674</v>
      </c>
      <c r="V1966" s="24">
        <v>0.72992700729927007</v>
      </c>
      <c r="W1966" s="29">
        <v>299.10000000000002</v>
      </c>
      <c r="X1966" s="24">
        <v>6.6599999999999682</v>
      </c>
      <c r="Y1966" s="24">
        <v>6.7199999999999704</v>
      </c>
      <c r="Z1966" s="24">
        <v>303.95625000000001</v>
      </c>
      <c r="AA1966" s="24">
        <v>304</v>
      </c>
      <c r="AB1966" s="24">
        <v>303.96131386861316</v>
      </c>
      <c r="AC1966" s="24">
        <v>304.00510948905111</v>
      </c>
      <c r="AF1966" s="24">
        <v>11.208</v>
      </c>
      <c r="AG1966" s="24">
        <v>315.16425000000004</v>
      </c>
      <c r="AH1966" s="24">
        <v>315.20800000000003</v>
      </c>
      <c r="AI1966" s="24">
        <v>315.16931386861319</v>
      </c>
      <c r="AJ1966" s="24">
        <v>315.21310948905113</v>
      </c>
      <c r="AK1966" s="38">
        <v>-0.5063868613149225</v>
      </c>
      <c r="AL1966" s="38">
        <v>-0.51094890511080848</v>
      </c>
    </row>
    <row r="1967" spans="3:38" x14ac:dyDescent="0.15">
      <c r="C1967" t="str">
        <v>U1588C-45-CC</v>
      </c>
      <c r="D1967" s="31">
        <v>309.95999999999998</v>
      </c>
      <c r="E1967" s="29">
        <v>38</v>
      </c>
      <c r="F1967" s="29">
        <v>44</v>
      </c>
      <c r="G1967" s="24">
        <v>310.33999999999997</v>
      </c>
      <c r="H1967" s="24">
        <v>310.39999999999998</v>
      </c>
      <c r="I1967" s="24">
        <v>310.33999999999997</v>
      </c>
      <c r="J1967" s="24">
        <v>310.39999999999998</v>
      </c>
      <c r="K1967" s="18">
        <v>0</v>
      </c>
      <c r="L1967" s="18">
        <v>0</v>
      </c>
      <c r="T1967" t="str">
        <v>U1588C-45</v>
      </c>
      <c r="U1967" s="24">
        <v>0.74999999999999989</v>
      </c>
      <c r="V1967" s="24">
        <v>0.75187969924812026</v>
      </c>
      <c r="W1967" s="29">
        <v>304</v>
      </c>
      <c r="X1967" s="24">
        <v>6.339999999999975</v>
      </c>
      <c r="Y1967" s="24">
        <v>6.3999999999999773</v>
      </c>
      <c r="Z1967" s="24">
        <v>308.755</v>
      </c>
      <c r="AA1967" s="24">
        <v>308.79999999999995</v>
      </c>
      <c r="AB1967" s="24">
        <v>308.76691729323306</v>
      </c>
      <c r="AC1967" s="24">
        <v>308.81203007518798</v>
      </c>
      <c r="AF1967" s="24">
        <v>12.894</v>
      </c>
      <c r="AG1967" s="24">
        <v>321.649</v>
      </c>
      <c r="AH1967" s="24">
        <v>321.69399999999996</v>
      </c>
      <c r="AI1967" s="24">
        <v>321.66091729323307</v>
      </c>
      <c r="AJ1967" s="24">
        <v>321.70603007518798</v>
      </c>
      <c r="AK1967" s="38">
        <v>-1.1917293233068449</v>
      </c>
      <c r="AL1967" s="38">
        <v>-1.2030075188022238</v>
      </c>
    </row>
    <row r="1968" spans="3:38" x14ac:dyDescent="0.15">
      <c r="C1968" t="str">
        <v>U1588C-45-CC</v>
      </c>
      <c r="D1968" s="31">
        <v>309.95999999999998</v>
      </c>
      <c r="E1968" s="29">
        <v>38</v>
      </c>
      <c r="F1968" s="29">
        <v>44</v>
      </c>
      <c r="G1968" s="24">
        <v>310.33999999999997</v>
      </c>
      <c r="H1968" s="24">
        <v>310.39999999999998</v>
      </c>
      <c r="I1968" s="24">
        <v>310.33999999999997</v>
      </c>
      <c r="J1968" s="24">
        <v>310.39999999999998</v>
      </c>
      <c r="K1968" s="18">
        <v>0</v>
      </c>
      <c r="L1968" s="18">
        <v>0</v>
      </c>
      <c r="T1968" t="str">
        <v>U1588C-45</v>
      </c>
      <c r="U1968" s="24">
        <v>0.74999999999999989</v>
      </c>
      <c r="V1968" s="24">
        <v>0.75187969924812026</v>
      </c>
      <c r="W1968" s="29">
        <v>304</v>
      </c>
      <c r="X1968" s="24">
        <v>6.339999999999975</v>
      </c>
      <c r="Y1968" s="24">
        <v>6.3999999999999773</v>
      </c>
      <c r="Z1968" s="24">
        <v>308.755</v>
      </c>
      <c r="AA1968" s="24">
        <v>308.79999999999995</v>
      </c>
      <c r="AB1968" s="24">
        <v>308.76691729323306</v>
      </c>
      <c r="AC1968" s="24">
        <v>308.81203007518798</v>
      </c>
      <c r="AF1968" s="24">
        <v>12.894</v>
      </c>
      <c r="AG1968" s="24">
        <v>321.649</v>
      </c>
      <c r="AH1968" s="24">
        <v>321.69399999999996</v>
      </c>
      <c r="AI1968" s="24">
        <v>321.66091729323307</v>
      </c>
      <c r="AJ1968" s="24">
        <v>321.70603007518798</v>
      </c>
      <c r="AK1968" s="38">
        <v>-1.1917293233068449</v>
      </c>
      <c r="AL1968" s="38">
        <v>-1.2030075188022238</v>
      </c>
    </row>
    <row r="1969" spans="3:38" x14ac:dyDescent="0.15">
      <c r="C1969" t="str">
        <v>U1588C-45-CC</v>
      </c>
      <c r="D1969" s="31">
        <v>309.95999999999998</v>
      </c>
      <c r="E1969" s="29">
        <v>38</v>
      </c>
      <c r="F1969" s="29">
        <v>44</v>
      </c>
      <c r="G1969" s="24">
        <v>310.33999999999997</v>
      </c>
      <c r="H1969" s="24">
        <v>310.39999999999998</v>
      </c>
      <c r="I1969" s="24">
        <v>310.33999999999997</v>
      </c>
      <c r="J1969" s="24">
        <v>310.39999999999998</v>
      </c>
      <c r="K1969" s="18">
        <v>0</v>
      </c>
      <c r="L1969" s="18">
        <v>0</v>
      </c>
      <c r="T1969" t="str">
        <v>U1588C-45</v>
      </c>
      <c r="U1969" s="24">
        <v>0.74999999999999989</v>
      </c>
      <c r="V1969" s="24">
        <v>0.75187969924812026</v>
      </c>
      <c r="W1969" s="29">
        <v>304</v>
      </c>
      <c r="X1969" s="24">
        <v>6.339999999999975</v>
      </c>
      <c r="Y1969" s="24">
        <v>6.3999999999999773</v>
      </c>
      <c r="Z1969" s="24">
        <v>308.755</v>
      </c>
      <c r="AA1969" s="24">
        <v>308.79999999999995</v>
      </c>
      <c r="AB1969" s="24">
        <v>308.76691729323306</v>
      </c>
      <c r="AC1969" s="24">
        <v>308.81203007518798</v>
      </c>
      <c r="AF1969" s="24">
        <v>12.894</v>
      </c>
      <c r="AG1969" s="24">
        <v>321.649</v>
      </c>
      <c r="AH1969" s="24">
        <v>321.69399999999996</v>
      </c>
      <c r="AI1969" s="24">
        <v>321.66091729323307</v>
      </c>
      <c r="AJ1969" s="24">
        <v>321.70603007518798</v>
      </c>
      <c r="AK1969" s="38">
        <v>-1.1917293233068449</v>
      </c>
      <c r="AL1969" s="38">
        <v>-1.2030075188022238</v>
      </c>
    </row>
    <row r="1970" spans="3:38" x14ac:dyDescent="0.15">
      <c r="C1970" t="str">
        <v>U1588C-45-CC</v>
      </c>
      <c r="D1970" s="31">
        <v>309.95999999999998</v>
      </c>
      <c r="E1970" s="29">
        <v>38</v>
      </c>
      <c r="F1970" s="29">
        <v>44</v>
      </c>
      <c r="G1970" s="24">
        <v>310.33999999999997</v>
      </c>
      <c r="H1970" s="24">
        <v>310.39999999999998</v>
      </c>
      <c r="I1970" s="24">
        <v>310.33999999999997</v>
      </c>
      <c r="J1970" s="24">
        <v>310.39999999999998</v>
      </c>
      <c r="K1970" s="18">
        <v>0</v>
      </c>
      <c r="L1970" s="18">
        <v>0</v>
      </c>
      <c r="T1970" t="str">
        <v>U1588C-45</v>
      </c>
      <c r="U1970" s="24">
        <v>0.74999999999999989</v>
      </c>
      <c r="V1970" s="24">
        <v>0.75187969924812026</v>
      </c>
      <c r="W1970" s="29">
        <v>304</v>
      </c>
      <c r="X1970" s="24">
        <v>6.339999999999975</v>
      </c>
      <c r="Y1970" s="24">
        <v>6.3999999999999773</v>
      </c>
      <c r="Z1970" s="24">
        <v>308.755</v>
      </c>
      <c r="AA1970" s="24">
        <v>308.79999999999995</v>
      </c>
      <c r="AB1970" s="24">
        <v>308.76691729323306</v>
      </c>
      <c r="AC1970" s="24">
        <v>308.81203007518798</v>
      </c>
      <c r="AF1970" s="24">
        <v>12.894</v>
      </c>
      <c r="AG1970" s="24">
        <v>321.649</v>
      </c>
      <c r="AH1970" s="24">
        <v>321.69399999999996</v>
      </c>
      <c r="AI1970" s="24">
        <v>321.66091729323307</v>
      </c>
      <c r="AJ1970" s="24">
        <v>321.70603007518798</v>
      </c>
      <c r="AK1970" s="38">
        <v>-1.1917293233068449</v>
      </c>
      <c r="AL1970" s="38">
        <v>-1.2030075188022238</v>
      </c>
    </row>
    <row r="1971" spans="3:38" x14ac:dyDescent="0.15">
      <c r="C1971" t="str">
        <v>U1588C-45-CC</v>
      </c>
      <c r="D1971" s="31">
        <v>309.95999999999998</v>
      </c>
      <c r="E1971" s="29">
        <v>38</v>
      </c>
      <c r="F1971" s="29">
        <v>44</v>
      </c>
      <c r="G1971" s="24">
        <v>310.33999999999997</v>
      </c>
      <c r="H1971" s="24">
        <v>310.39999999999998</v>
      </c>
      <c r="I1971" s="24">
        <v>310.33999999999997</v>
      </c>
      <c r="J1971" s="24">
        <v>310.39999999999998</v>
      </c>
      <c r="K1971" s="18">
        <v>0</v>
      </c>
      <c r="L1971" s="18">
        <v>0</v>
      </c>
      <c r="T1971" t="str">
        <v>U1588C-45</v>
      </c>
      <c r="U1971" s="24">
        <v>0.74999999999999989</v>
      </c>
      <c r="V1971" s="24">
        <v>0.75187969924812026</v>
      </c>
      <c r="W1971" s="29">
        <v>304</v>
      </c>
      <c r="X1971" s="24">
        <v>6.339999999999975</v>
      </c>
      <c r="Y1971" s="24">
        <v>6.3999999999999773</v>
      </c>
      <c r="Z1971" s="24">
        <v>308.755</v>
      </c>
      <c r="AA1971" s="24">
        <v>308.79999999999995</v>
      </c>
      <c r="AB1971" s="24">
        <v>308.76691729323306</v>
      </c>
      <c r="AC1971" s="24">
        <v>308.81203007518798</v>
      </c>
      <c r="AF1971" s="24">
        <v>12.894</v>
      </c>
      <c r="AG1971" s="24">
        <v>321.649</v>
      </c>
      <c r="AH1971" s="24">
        <v>321.69399999999996</v>
      </c>
      <c r="AI1971" s="24">
        <v>321.66091729323307</v>
      </c>
      <c r="AJ1971" s="24">
        <v>321.70603007518798</v>
      </c>
      <c r="AK1971" s="38">
        <v>-1.1917293233068449</v>
      </c>
      <c r="AL1971" s="38">
        <v>-1.2030075188022238</v>
      </c>
    </row>
    <row r="1972" spans="3:38" x14ac:dyDescent="0.15">
      <c r="C1972" t="str">
        <v>U1588C-45-CC</v>
      </c>
      <c r="D1972" s="31">
        <v>309.95999999999998</v>
      </c>
      <c r="E1972" s="29">
        <v>38</v>
      </c>
      <c r="F1972" s="29">
        <v>44</v>
      </c>
      <c r="G1972" s="24">
        <v>310.33999999999997</v>
      </c>
      <c r="H1972" s="24">
        <v>310.39999999999998</v>
      </c>
      <c r="I1972" s="24">
        <v>310.33999999999997</v>
      </c>
      <c r="J1972" s="24">
        <v>310.39999999999998</v>
      </c>
      <c r="K1972" s="18">
        <v>0</v>
      </c>
      <c r="L1972" s="18">
        <v>0</v>
      </c>
      <c r="T1972" t="str">
        <v>U1588C-45</v>
      </c>
      <c r="U1972" s="24">
        <v>0.74999999999999989</v>
      </c>
      <c r="V1972" s="24">
        <v>0.75187969924812026</v>
      </c>
      <c r="W1972" s="29">
        <v>304</v>
      </c>
      <c r="X1972" s="24">
        <v>6.339999999999975</v>
      </c>
      <c r="Y1972" s="24">
        <v>6.3999999999999773</v>
      </c>
      <c r="Z1972" s="24">
        <v>308.755</v>
      </c>
      <c r="AA1972" s="24">
        <v>308.79999999999995</v>
      </c>
      <c r="AB1972" s="24">
        <v>308.76691729323306</v>
      </c>
      <c r="AC1972" s="24">
        <v>308.81203007518798</v>
      </c>
      <c r="AF1972" s="24">
        <v>12.894</v>
      </c>
      <c r="AG1972" s="24">
        <v>321.649</v>
      </c>
      <c r="AH1972" s="24">
        <v>321.69399999999996</v>
      </c>
      <c r="AI1972" s="24">
        <v>321.66091729323307</v>
      </c>
      <c r="AJ1972" s="24">
        <v>321.70603007518798</v>
      </c>
      <c r="AK1972" s="38">
        <v>-1.1917293233068449</v>
      </c>
      <c r="AL1972" s="38">
        <v>-1.2030075188022238</v>
      </c>
    </row>
    <row r="1973" spans="3:38" x14ac:dyDescent="0.15">
      <c r="C1973" t="str">
        <v>U1588C-45-CC</v>
      </c>
      <c r="D1973" s="31">
        <v>309.95999999999998</v>
      </c>
      <c r="E1973" s="29">
        <v>38</v>
      </c>
      <c r="F1973" s="29">
        <v>44</v>
      </c>
      <c r="G1973" s="24">
        <v>310.33999999999997</v>
      </c>
      <c r="H1973" s="24">
        <v>310.39999999999998</v>
      </c>
      <c r="I1973" s="24">
        <v>310.33999999999997</v>
      </c>
      <c r="J1973" s="24">
        <v>310.39999999999998</v>
      </c>
      <c r="K1973" s="18">
        <v>0</v>
      </c>
      <c r="L1973" s="18">
        <v>0</v>
      </c>
      <c r="T1973" t="str">
        <v>U1588C-45</v>
      </c>
      <c r="U1973" s="24">
        <v>0.74999999999999989</v>
      </c>
      <c r="V1973" s="24">
        <v>0.75187969924812026</v>
      </c>
      <c r="W1973" s="29">
        <v>304</v>
      </c>
      <c r="X1973" s="24">
        <v>6.339999999999975</v>
      </c>
      <c r="Y1973" s="24">
        <v>6.3999999999999773</v>
      </c>
      <c r="Z1973" s="24">
        <v>308.755</v>
      </c>
      <c r="AA1973" s="24">
        <v>308.79999999999995</v>
      </c>
      <c r="AB1973" s="24">
        <v>308.76691729323306</v>
      </c>
      <c r="AC1973" s="24">
        <v>308.81203007518798</v>
      </c>
      <c r="AF1973" s="24">
        <v>12.894</v>
      </c>
      <c r="AG1973" s="24">
        <v>321.649</v>
      </c>
      <c r="AH1973" s="24">
        <v>321.69399999999996</v>
      </c>
      <c r="AI1973" s="24">
        <v>321.66091729323307</v>
      </c>
      <c r="AJ1973" s="24">
        <v>321.70603007518798</v>
      </c>
      <c r="AK1973" s="38">
        <v>-1.1917293233068449</v>
      </c>
      <c r="AL1973" s="38">
        <v>-1.2030075188022238</v>
      </c>
    </row>
    <row r="1974" spans="3:38" x14ac:dyDescent="0.15">
      <c r="C1974" t="str">
        <v>U1588C-45-CC</v>
      </c>
      <c r="D1974" s="31">
        <v>309.95999999999998</v>
      </c>
      <c r="E1974" s="29">
        <v>38</v>
      </c>
      <c r="F1974" s="29">
        <v>44</v>
      </c>
      <c r="G1974" s="24">
        <v>310.33999999999997</v>
      </c>
      <c r="H1974" s="24">
        <v>310.39999999999998</v>
      </c>
      <c r="I1974" s="24">
        <v>310.33999999999997</v>
      </c>
      <c r="J1974" s="24">
        <v>310.39999999999998</v>
      </c>
      <c r="K1974" s="18">
        <v>0</v>
      </c>
      <c r="L1974" s="18">
        <v>0</v>
      </c>
      <c r="T1974" t="str">
        <v>U1588C-45</v>
      </c>
      <c r="U1974" s="24">
        <v>0.74999999999999989</v>
      </c>
      <c r="V1974" s="24">
        <v>0.75187969924812026</v>
      </c>
      <c r="W1974" s="29">
        <v>304</v>
      </c>
      <c r="X1974" s="24">
        <v>6.339999999999975</v>
      </c>
      <c r="Y1974" s="24">
        <v>6.3999999999999773</v>
      </c>
      <c r="Z1974" s="24">
        <v>308.755</v>
      </c>
      <c r="AA1974" s="24">
        <v>308.79999999999995</v>
      </c>
      <c r="AB1974" s="24">
        <v>308.76691729323306</v>
      </c>
      <c r="AC1974" s="24">
        <v>308.81203007518798</v>
      </c>
      <c r="AF1974" s="24">
        <v>12.894</v>
      </c>
      <c r="AG1974" s="24">
        <v>321.649</v>
      </c>
      <c r="AH1974" s="24">
        <v>321.69399999999996</v>
      </c>
      <c r="AI1974" s="24">
        <v>321.66091729323307</v>
      </c>
      <c r="AJ1974" s="24">
        <v>321.70603007518798</v>
      </c>
      <c r="AK1974" s="38">
        <v>-1.1917293233068449</v>
      </c>
      <c r="AL1974" s="38">
        <v>-1.2030075188022238</v>
      </c>
    </row>
    <row r="1975" spans="3:38" x14ac:dyDescent="0.15">
      <c r="C1975" t="str">
        <v>U1588C-46-CC</v>
      </c>
      <c r="D1975" s="31">
        <v>315.08</v>
      </c>
      <c r="E1975" s="29">
        <v>30</v>
      </c>
      <c r="F1975" s="29">
        <v>36</v>
      </c>
      <c r="G1975" s="24">
        <v>315.38</v>
      </c>
      <c r="H1975" s="24">
        <v>315.44</v>
      </c>
      <c r="I1975" s="24">
        <v>315.38</v>
      </c>
      <c r="J1975" s="24">
        <v>315.44</v>
      </c>
      <c r="K1975" s="18">
        <v>0</v>
      </c>
      <c r="L1975" s="18">
        <v>0</v>
      </c>
      <c r="T1975" t="str">
        <v>U1588C-46</v>
      </c>
      <c r="U1975" s="24">
        <v>0.73795180722891573</v>
      </c>
      <c r="V1975" s="24">
        <v>0.73529411764705888</v>
      </c>
      <c r="W1975" s="29">
        <v>308.8</v>
      </c>
      <c r="X1975" s="24">
        <v>6.5799999999999841</v>
      </c>
      <c r="Y1975" s="24">
        <v>6.6399999999999864</v>
      </c>
      <c r="Z1975" s="24">
        <v>313.65572289156626</v>
      </c>
      <c r="AA1975" s="24">
        <v>313.7</v>
      </c>
      <c r="AB1975" s="24">
        <v>313.63823529411764</v>
      </c>
      <c r="AC1975" s="24">
        <v>313.68235294117648</v>
      </c>
      <c r="AF1975" s="24">
        <v>12.743</v>
      </c>
      <c r="AG1975" s="24">
        <v>326.39872289156625</v>
      </c>
      <c r="AH1975" s="24">
        <v>326.44299999999998</v>
      </c>
      <c r="AI1975" s="24">
        <v>326.38123529411763</v>
      </c>
      <c r="AJ1975" s="24">
        <v>326.42535294117647</v>
      </c>
      <c r="AK1975" s="38">
        <v>1.7487597448621273</v>
      </c>
      <c r="AL1975" s="38">
        <v>1.7647058823513362</v>
      </c>
    </row>
    <row r="1976" spans="3:38" x14ac:dyDescent="0.15">
      <c r="C1976" t="str">
        <v>U1588C-46-CC</v>
      </c>
      <c r="D1976" s="31">
        <v>315.08</v>
      </c>
      <c r="E1976" s="29">
        <v>30</v>
      </c>
      <c r="F1976" s="29">
        <v>36</v>
      </c>
      <c r="G1976" s="24">
        <v>315.38</v>
      </c>
      <c r="H1976" s="24">
        <v>315.44</v>
      </c>
      <c r="I1976" s="24">
        <v>315.38</v>
      </c>
      <c r="J1976" s="24">
        <v>315.44</v>
      </c>
      <c r="K1976" s="18">
        <v>0</v>
      </c>
      <c r="L1976" s="18">
        <v>0</v>
      </c>
      <c r="T1976" t="str">
        <v>U1588C-46</v>
      </c>
      <c r="U1976" s="24">
        <v>0.73795180722891573</v>
      </c>
      <c r="V1976" s="24">
        <v>0.73529411764705888</v>
      </c>
      <c r="W1976" s="29">
        <v>308.8</v>
      </c>
      <c r="X1976" s="24">
        <v>6.5799999999999841</v>
      </c>
      <c r="Y1976" s="24">
        <v>6.6399999999999864</v>
      </c>
      <c r="Z1976" s="24">
        <v>313.65572289156626</v>
      </c>
      <c r="AA1976" s="24">
        <v>313.7</v>
      </c>
      <c r="AB1976" s="24">
        <v>313.63823529411764</v>
      </c>
      <c r="AC1976" s="24">
        <v>313.68235294117648</v>
      </c>
      <c r="AF1976" s="24">
        <v>12.743</v>
      </c>
      <c r="AG1976" s="24">
        <v>326.39872289156625</v>
      </c>
      <c r="AH1976" s="24">
        <v>326.44299999999998</v>
      </c>
      <c r="AI1976" s="24">
        <v>326.38123529411763</v>
      </c>
      <c r="AJ1976" s="24">
        <v>326.42535294117647</v>
      </c>
      <c r="AK1976" s="38">
        <v>1.7487597448621273</v>
      </c>
      <c r="AL1976" s="38">
        <v>1.7647058823513362</v>
      </c>
    </row>
    <row r="1977" spans="3:38" x14ac:dyDescent="0.15">
      <c r="C1977" t="str">
        <v>U1588C-46-CC</v>
      </c>
      <c r="D1977" s="31">
        <v>315.08</v>
      </c>
      <c r="E1977" s="29">
        <v>30</v>
      </c>
      <c r="F1977" s="29">
        <v>36</v>
      </c>
      <c r="G1977" s="24">
        <v>315.38</v>
      </c>
      <c r="H1977" s="24">
        <v>315.44</v>
      </c>
      <c r="I1977" s="24">
        <v>315.38</v>
      </c>
      <c r="J1977" s="24">
        <v>315.44</v>
      </c>
      <c r="K1977" s="18">
        <v>0</v>
      </c>
      <c r="L1977" s="18">
        <v>0</v>
      </c>
      <c r="T1977" t="str">
        <v>U1588C-46</v>
      </c>
      <c r="U1977" s="24">
        <v>0.73795180722891573</v>
      </c>
      <c r="V1977" s="24">
        <v>0.73529411764705888</v>
      </c>
      <c r="W1977" s="29">
        <v>308.8</v>
      </c>
      <c r="X1977" s="24">
        <v>6.5799999999999841</v>
      </c>
      <c r="Y1977" s="24">
        <v>6.6399999999999864</v>
      </c>
      <c r="Z1977" s="24">
        <v>313.65572289156626</v>
      </c>
      <c r="AA1977" s="24">
        <v>313.7</v>
      </c>
      <c r="AB1977" s="24">
        <v>313.63823529411764</v>
      </c>
      <c r="AC1977" s="24">
        <v>313.68235294117648</v>
      </c>
      <c r="AF1977" s="24">
        <v>12.743</v>
      </c>
      <c r="AG1977" s="24">
        <v>326.39872289156625</v>
      </c>
      <c r="AH1977" s="24">
        <v>326.44299999999998</v>
      </c>
      <c r="AI1977" s="24">
        <v>326.38123529411763</v>
      </c>
      <c r="AJ1977" s="24">
        <v>326.42535294117647</v>
      </c>
      <c r="AK1977" s="38">
        <v>1.7487597448621273</v>
      </c>
      <c r="AL1977" s="38">
        <v>1.7647058823513362</v>
      </c>
    </row>
    <row r="1978" spans="3:38" x14ac:dyDescent="0.15">
      <c r="C1978" t="str">
        <v>U1588C-46-CC</v>
      </c>
      <c r="D1978" s="31">
        <v>315.08</v>
      </c>
      <c r="E1978" s="29">
        <v>30</v>
      </c>
      <c r="F1978" s="29">
        <v>36</v>
      </c>
      <c r="G1978" s="24">
        <v>315.38</v>
      </c>
      <c r="H1978" s="24">
        <v>315.44</v>
      </c>
      <c r="I1978" s="24">
        <v>315.38</v>
      </c>
      <c r="J1978" s="24">
        <v>315.44</v>
      </c>
      <c r="K1978" s="18">
        <v>0</v>
      </c>
      <c r="L1978" s="18">
        <v>0</v>
      </c>
      <c r="T1978" t="str">
        <v>U1588C-46</v>
      </c>
      <c r="U1978" s="24">
        <v>0.73795180722891573</v>
      </c>
      <c r="V1978" s="24">
        <v>0.73529411764705888</v>
      </c>
      <c r="W1978" s="29">
        <v>308.8</v>
      </c>
      <c r="X1978" s="24">
        <v>6.5799999999999841</v>
      </c>
      <c r="Y1978" s="24">
        <v>6.6399999999999864</v>
      </c>
      <c r="Z1978" s="24">
        <v>313.65572289156626</v>
      </c>
      <c r="AA1978" s="24">
        <v>313.7</v>
      </c>
      <c r="AB1978" s="24">
        <v>313.63823529411764</v>
      </c>
      <c r="AC1978" s="24">
        <v>313.68235294117648</v>
      </c>
      <c r="AF1978" s="24">
        <v>12.743</v>
      </c>
      <c r="AG1978" s="24">
        <v>326.39872289156625</v>
      </c>
      <c r="AH1978" s="24">
        <v>326.44299999999998</v>
      </c>
      <c r="AI1978" s="24">
        <v>326.38123529411763</v>
      </c>
      <c r="AJ1978" s="24">
        <v>326.42535294117647</v>
      </c>
      <c r="AK1978" s="38">
        <v>1.7487597448621273</v>
      </c>
      <c r="AL1978" s="38">
        <v>1.7647058823513362</v>
      </c>
    </row>
    <row r="1979" spans="3:38" x14ac:dyDescent="0.15">
      <c r="C1979" t="str">
        <v>U1588C-46-CC</v>
      </c>
      <c r="D1979" s="31">
        <v>315.08</v>
      </c>
      <c r="E1979" s="29">
        <v>30</v>
      </c>
      <c r="F1979" s="29">
        <v>36</v>
      </c>
      <c r="G1979" s="24">
        <v>315.38</v>
      </c>
      <c r="H1979" s="24">
        <v>315.44</v>
      </c>
      <c r="I1979" s="24">
        <v>315.38</v>
      </c>
      <c r="J1979" s="24">
        <v>315.44</v>
      </c>
      <c r="K1979" s="18">
        <v>0</v>
      </c>
      <c r="L1979" s="18">
        <v>0</v>
      </c>
      <c r="T1979" t="str">
        <v>U1588C-46</v>
      </c>
      <c r="U1979" s="24">
        <v>0.73795180722891573</v>
      </c>
      <c r="V1979" s="24">
        <v>0.73529411764705888</v>
      </c>
      <c r="W1979" s="29">
        <v>308.8</v>
      </c>
      <c r="X1979" s="24">
        <v>6.5799999999999841</v>
      </c>
      <c r="Y1979" s="24">
        <v>6.6399999999999864</v>
      </c>
      <c r="Z1979" s="24">
        <v>313.65572289156626</v>
      </c>
      <c r="AA1979" s="24">
        <v>313.7</v>
      </c>
      <c r="AB1979" s="24">
        <v>313.63823529411764</v>
      </c>
      <c r="AC1979" s="24">
        <v>313.68235294117648</v>
      </c>
      <c r="AF1979" s="24">
        <v>12.743</v>
      </c>
      <c r="AG1979" s="24">
        <v>326.39872289156625</v>
      </c>
      <c r="AH1979" s="24">
        <v>326.44299999999998</v>
      </c>
      <c r="AI1979" s="24">
        <v>326.38123529411763</v>
      </c>
      <c r="AJ1979" s="24">
        <v>326.42535294117647</v>
      </c>
      <c r="AK1979" s="38">
        <v>1.7487597448621273</v>
      </c>
      <c r="AL1979" s="38">
        <v>1.7647058823513362</v>
      </c>
    </row>
    <row r="1980" spans="3:38" x14ac:dyDescent="0.15">
      <c r="C1980" t="str">
        <v>U1588C-46-CC</v>
      </c>
      <c r="D1980" s="31">
        <v>315.08</v>
      </c>
      <c r="E1980" s="29">
        <v>30</v>
      </c>
      <c r="F1980" s="29">
        <v>36</v>
      </c>
      <c r="G1980" s="24">
        <v>315.38</v>
      </c>
      <c r="H1980" s="24">
        <v>315.44</v>
      </c>
      <c r="I1980" s="24">
        <v>315.38</v>
      </c>
      <c r="J1980" s="24">
        <v>315.44</v>
      </c>
      <c r="K1980" s="18">
        <v>0</v>
      </c>
      <c r="L1980" s="18">
        <v>0</v>
      </c>
      <c r="T1980" t="str">
        <v>U1588C-46</v>
      </c>
      <c r="U1980" s="24">
        <v>0.73795180722891573</v>
      </c>
      <c r="V1980" s="24">
        <v>0.73529411764705888</v>
      </c>
      <c r="W1980" s="29">
        <v>308.8</v>
      </c>
      <c r="X1980" s="24">
        <v>6.5799999999999841</v>
      </c>
      <c r="Y1980" s="24">
        <v>6.6399999999999864</v>
      </c>
      <c r="Z1980" s="24">
        <v>313.65572289156626</v>
      </c>
      <c r="AA1980" s="24">
        <v>313.7</v>
      </c>
      <c r="AB1980" s="24">
        <v>313.63823529411764</v>
      </c>
      <c r="AC1980" s="24">
        <v>313.68235294117648</v>
      </c>
      <c r="AF1980" s="24">
        <v>12.743</v>
      </c>
      <c r="AG1980" s="24">
        <v>326.39872289156625</v>
      </c>
      <c r="AH1980" s="24">
        <v>326.44299999999998</v>
      </c>
      <c r="AI1980" s="24">
        <v>326.38123529411763</v>
      </c>
      <c r="AJ1980" s="24">
        <v>326.42535294117647</v>
      </c>
      <c r="AK1980" s="38">
        <v>1.7487597448621273</v>
      </c>
      <c r="AL1980" s="38">
        <v>1.7647058823513362</v>
      </c>
    </row>
    <row r="1981" spans="3:38" x14ac:dyDescent="0.15">
      <c r="C1981" t="str">
        <v>U1588C-46-CC</v>
      </c>
      <c r="D1981" s="31">
        <v>315.08</v>
      </c>
      <c r="E1981" s="29">
        <v>30</v>
      </c>
      <c r="F1981" s="29">
        <v>36</v>
      </c>
      <c r="G1981" s="24">
        <v>315.38</v>
      </c>
      <c r="H1981" s="24">
        <v>315.44</v>
      </c>
      <c r="I1981" s="24">
        <v>315.38</v>
      </c>
      <c r="J1981" s="24">
        <v>315.44</v>
      </c>
      <c r="K1981" s="18">
        <v>0</v>
      </c>
      <c r="L1981" s="18">
        <v>0</v>
      </c>
      <c r="T1981" t="str">
        <v>U1588C-46</v>
      </c>
      <c r="U1981" s="24">
        <v>0.73795180722891573</v>
      </c>
      <c r="V1981" s="24">
        <v>0.73529411764705888</v>
      </c>
      <c r="W1981" s="29">
        <v>308.8</v>
      </c>
      <c r="X1981" s="24">
        <v>6.5799999999999841</v>
      </c>
      <c r="Y1981" s="24">
        <v>6.6399999999999864</v>
      </c>
      <c r="Z1981" s="24">
        <v>313.65572289156626</v>
      </c>
      <c r="AA1981" s="24">
        <v>313.7</v>
      </c>
      <c r="AB1981" s="24">
        <v>313.63823529411764</v>
      </c>
      <c r="AC1981" s="24">
        <v>313.68235294117648</v>
      </c>
      <c r="AF1981" s="24">
        <v>12.743</v>
      </c>
      <c r="AG1981" s="24">
        <v>326.39872289156625</v>
      </c>
      <c r="AH1981" s="24">
        <v>326.44299999999998</v>
      </c>
      <c r="AI1981" s="24">
        <v>326.38123529411763</v>
      </c>
      <c r="AJ1981" s="24">
        <v>326.42535294117647</v>
      </c>
      <c r="AK1981" s="38">
        <v>1.7487597448621273</v>
      </c>
      <c r="AL1981" s="38">
        <v>1.7647058823513362</v>
      </c>
    </row>
    <row r="1982" spans="3:38" x14ac:dyDescent="0.15">
      <c r="C1982" t="str">
        <v>U1588C-46-CC</v>
      </c>
      <c r="D1982" s="31">
        <v>315.08</v>
      </c>
      <c r="E1982" s="29">
        <v>30</v>
      </c>
      <c r="F1982" s="29">
        <v>36</v>
      </c>
      <c r="G1982" s="24">
        <v>315.38</v>
      </c>
      <c r="H1982" s="24">
        <v>315.44</v>
      </c>
      <c r="I1982" s="24">
        <v>315.38</v>
      </c>
      <c r="J1982" s="24">
        <v>315.44</v>
      </c>
      <c r="K1982" s="18">
        <v>0</v>
      </c>
      <c r="L1982" s="18">
        <v>0</v>
      </c>
      <c r="T1982" t="str">
        <v>U1588C-46</v>
      </c>
      <c r="U1982" s="24">
        <v>0.73795180722891573</v>
      </c>
      <c r="V1982" s="24">
        <v>0.73529411764705888</v>
      </c>
      <c r="W1982" s="29">
        <v>308.8</v>
      </c>
      <c r="X1982" s="24">
        <v>6.5799999999999841</v>
      </c>
      <c r="Y1982" s="24">
        <v>6.6399999999999864</v>
      </c>
      <c r="Z1982" s="24">
        <v>313.65572289156626</v>
      </c>
      <c r="AA1982" s="24">
        <v>313.7</v>
      </c>
      <c r="AB1982" s="24">
        <v>313.63823529411764</v>
      </c>
      <c r="AC1982" s="24">
        <v>313.68235294117648</v>
      </c>
      <c r="AF1982" s="24">
        <v>12.743</v>
      </c>
      <c r="AG1982" s="24">
        <v>326.39872289156625</v>
      </c>
      <c r="AH1982" s="24">
        <v>326.44299999999998</v>
      </c>
      <c r="AI1982" s="24">
        <v>326.38123529411763</v>
      </c>
      <c r="AJ1982" s="24">
        <v>326.42535294117647</v>
      </c>
      <c r="AK1982" s="38">
        <v>1.7487597448621273</v>
      </c>
      <c r="AL1982" s="38">
        <v>1.7647058823513362</v>
      </c>
    </row>
    <row r="1983" spans="3:38" x14ac:dyDescent="0.15">
      <c r="C1983" t="str">
        <v>U1588C-47-CC</v>
      </c>
      <c r="D1983" s="31">
        <v>318.43</v>
      </c>
      <c r="E1983" s="29">
        <v>29</v>
      </c>
      <c r="F1983" s="29">
        <v>35</v>
      </c>
      <c r="G1983" s="24">
        <v>318.72000000000003</v>
      </c>
      <c r="H1983" s="24">
        <v>318.78000000000003</v>
      </c>
      <c r="I1983" s="24">
        <v>318.72000000000003</v>
      </c>
      <c r="J1983" s="24">
        <v>318.77999999999997</v>
      </c>
      <c r="K1983" s="18">
        <v>0</v>
      </c>
      <c r="L1983" s="18">
        <v>-5.6843418860808015E-14</v>
      </c>
      <c r="T1983" t="str">
        <v>U1588C-47</v>
      </c>
      <c r="U1983" s="24">
        <v>0.94488188976377951</v>
      </c>
      <c r="V1983" s="24">
        <v>0.94339622641509435</v>
      </c>
      <c r="W1983" s="29">
        <v>313.7</v>
      </c>
      <c r="X1983" s="24">
        <v>5.0200000000000387</v>
      </c>
      <c r="Y1983" s="24">
        <v>5.0799999999999841</v>
      </c>
      <c r="Z1983" s="24">
        <v>318.4433070866142</v>
      </c>
      <c r="AA1983" s="24">
        <v>318.5</v>
      </c>
      <c r="AB1983" s="24">
        <v>318.43584905660379</v>
      </c>
      <c r="AC1983" s="24">
        <v>318.49245283018865</v>
      </c>
      <c r="AF1983" s="24">
        <v>12.592000000000001</v>
      </c>
      <c r="AG1983" s="24">
        <v>331.03530708661418</v>
      </c>
      <c r="AH1983" s="24">
        <v>331.09199999999998</v>
      </c>
      <c r="AI1983" s="24">
        <v>331.02784905660377</v>
      </c>
      <c r="AJ1983" s="24">
        <v>331.08445283018864</v>
      </c>
      <c r="AK1983" s="38">
        <v>0.74580300104116759</v>
      </c>
      <c r="AL1983" s="38">
        <v>0.75471698113460661</v>
      </c>
    </row>
    <row r="1984" spans="3:38" x14ac:dyDescent="0.15">
      <c r="C1984" t="str">
        <v>U1588C-47-CC</v>
      </c>
      <c r="D1984" s="31">
        <v>318.43</v>
      </c>
      <c r="E1984" s="29">
        <v>29</v>
      </c>
      <c r="F1984" s="29">
        <v>35</v>
      </c>
      <c r="G1984" s="24">
        <v>318.72000000000003</v>
      </c>
      <c r="H1984" s="24">
        <v>318.78000000000003</v>
      </c>
      <c r="I1984" s="24">
        <v>318.72000000000003</v>
      </c>
      <c r="J1984" s="24">
        <v>318.77999999999997</v>
      </c>
      <c r="K1984" s="18">
        <v>0</v>
      </c>
      <c r="L1984" s="18">
        <v>-5.6843418860808015E-14</v>
      </c>
      <c r="T1984" t="str">
        <v>U1588C-47</v>
      </c>
      <c r="U1984" s="24">
        <v>0.94488188976377951</v>
      </c>
      <c r="V1984" s="24">
        <v>0.94339622641509435</v>
      </c>
      <c r="W1984" s="29">
        <v>313.7</v>
      </c>
      <c r="X1984" s="24">
        <v>5.0200000000000387</v>
      </c>
      <c r="Y1984" s="24">
        <v>5.0799999999999841</v>
      </c>
      <c r="Z1984" s="24">
        <v>318.4433070866142</v>
      </c>
      <c r="AA1984" s="24">
        <v>318.5</v>
      </c>
      <c r="AB1984" s="24">
        <v>318.43584905660379</v>
      </c>
      <c r="AC1984" s="24">
        <v>318.49245283018865</v>
      </c>
      <c r="AF1984" s="24">
        <v>12.592000000000001</v>
      </c>
      <c r="AG1984" s="24">
        <v>331.03530708661418</v>
      </c>
      <c r="AH1984" s="24">
        <v>331.09199999999998</v>
      </c>
      <c r="AI1984" s="24">
        <v>331.02784905660377</v>
      </c>
      <c r="AJ1984" s="24">
        <v>331.08445283018864</v>
      </c>
      <c r="AK1984" s="38">
        <v>0.74580300104116759</v>
      </c>
      <c r="AL1984" s="38">
        <v>0.75471698113460661</v>
      </c>
    </row>
    <row r="1985" spans="3:38" x14ac:dyDescent="0.15">
      <c r="C1985" t="str">
        <v>U1588C-47-CC</v>
      </c>
      <c r="D1985" s="31">
        <v>318.43</v>
      </c>
      <c r="E1985" s="29">
        <v>29</v>
      </c>
      <c r="F1985" s="29">
        <v>35</v>
      </c>
      <c r="G1985" s="24">
        <v>318.72000000000003</v>
      </c>
      <c r="H1985" s="24">
        <v>318.78000000000003</v>
      </c>
      <c r="I1985" s="24">
        <v>318.72000000000003</v>
      </c>
      <c r="J1985" s="24">
        <v>318.77999999999997</v>
      </c>
      <c r="K1985" s="18">
        <v>0</v>
      </c>
      <c r="L1985" s="18">
        <v>-5.6843418860808015E-14</v>
      </c>
      <c r="T1985" t="str">
        <v>U1588C-47</v>
      </c>
      <c r="U1985" s="24">
        <v>0.94488188976377951</v>
      </c>
      <c r="V1985" s="24">
        <v>0.94339622641509435</v>
      </c>
      <c r="W1985" s="29">
        <v>313.7</v>
      </c>
      <c r="X1985" s="24">
        <v>5.0200000000000387</v>
      </c>
      <c r="Y1985" s="24">
        <v>5.0799999999999841</v>
      </c>
      <c r="Z1985" s="24">
        <v>318.4433070866142</v>
      </c>
      <c r="AA1985" s="24">
        <v>318.5</v>
      </c>
      <c r="AB1985" s="24">
        <v>318.43584905660379</v>
      </c>
      <c r="AC1985" s="24">
        <v>318.49245283018865</v>
      </c>
      <c r="AF1985" s="24">
        <v>12.592000000000001</v>
      </c>
      <c r="AG1985" s="24">
        <v>331.03530708661418</v>
      </c>
      <c r="AH1985" s="24">
        <v>331.09199999999998</v>
      </c>
      <c r="AI1985" s="24">
        <v>331.02784905660377</v>
      </c>
      <c r="AJ1985" s="24">
        <v>331.08445283018864</v>
      </c>
      <c r="AK1985" s="38">
        <v>0.74580300104116759</v>
      </c>
      <c r="AL1985" s="38">
        <v>0.75471698113460661</v>
      </c>
    </row>
    <row r="1986" spans="3:38" x14ac:dyDescent="0.15">
      <c r="C1986" t="str">
        <v>U1588C-47-CC</v>
      </c>
      <c r="D1986" s="31">
        <v>318.43</v>
      </c>
      <c r="E1986" s="29">
        <v>29</v>
      </c>
      <c r="F1986" s="29">
        <v>35</v>
      </c>
      <c r="G1986" s="24">
        <v>318.72000000000003</v>
      </c>
      <c r="H1986" s="24">
        <v>318.78000000000003</v>
      </c>
      <c r="I1986" s="24">
        <v>318.72000000000003</v>
      </c>
      <c r="J1986" s="24">
        <v>318.77999999999997</v>
      </c>
      <c r="K1986" s="18">
        <v>0</v>
      </c>
      <c r="L1986" s="18">
        <v>-5.6843418860808015E-14</v>
      </c>
      <c r="T1986" t="str">
        <v>U1588C-47</v>
      </c>
      <c r="U1986" s="24">
        <v>0.94488188976377951</v>
      </c>
      <c r="V1986" s="24">
        <v>0.94339622641509435</v>
      </c>
      <c r="W1986" s="29">
        <v>313.7</v>
      </c>
      <c r="X1986" s="24">
        <v>5.0200000000000387</v>
      </c>
      <c r="Y1986" s="24">
        <v>5.0799999999999841</v>
      </c>
      <c r="Z1986" s="24">
        <v>318.4433070866142</v>
      </c>
      <c r="AA1986" s="24">
        <v>318.5</v>
      </c>
      <c r="AB1986" s="24">
        <v>318.43584905660379</v>
      </c>
      <c r="AC1986" s="24">
        <v>318.49245283018865</v>
      </c>
      <c r="AF1986" s="24">
        <v>12.592000000000001</v>
      </c>
      <c r="AG1986" s="24">
        <v>331.03530708661418</v>
      </c>
      <c r="AH1986" s="24">
        <v>331.09199999999998</v>
      </c>
      <c r="AI1986" s="24">
        <v>331.02784905660377</v>
      </c>
      <c r="AJ1986" s="24">
        <v>331.08445283018864</v>
      </c>
      <c r="AK1986" s="38">
        <v>0.74580300104116759</v>
      </c>
      <c r="AL1986" s="38">
        <v>0.75471698113460661</v>
      </c>
    </row>
    <row r="1987" spans="3:38" x14ac:dyDescent="0.15">
      <c r="C1987" t="str">
        <v>U1588C-47-CC</v>
      </c>
      <c r="D1987" s="31">
        <v>318.43</v>
      </c>
      <c r="E1987" s="29">
        <v>29</v>
      </c>
      <c r="F1987" s="29">
        <v>35</v>
      </c>
      <c r="G1987" s="24">
        <v>318.72000000000003</v>
      </c>
      <c r="H1987" s="24">
        <v>318.78000000000003</v>
      </c>
      <c r="I1987" s="24">
        <v>318.72000000000003</v>
      </c>
      <c r="J1987" s="24">
        <v>318.77999999999997</v>
      </c>
      <c r="K1987" s="18">
        <v>0</v>
      </c>
      <c r="L1987" s="18">
        <v>-5.6843418860808015E-14</v>
      </c>
      <c r="T1987" t="str">
        <v>U1588C-47</v>
      </c>
      <c r="U1987" s="24">
        <v>0.94488188976377951</v>
      </c>
      <c r="V1987" s="24">
        <v>0.94339622641509435</v>
      </c>
      <c r="W1987" s="29">
        <v>313.7</v>
      </c>
      <c r="X1987" s="24">
        <v>5.0200000000000387</v>
      </c>
      <c r="Y1987" s="24">
        <v>5.0799999999999841</v>
      </c>
      <c r="Z1987" s="24">
        <v>318.4433070866142</v>
      </c>
      <c r="AA1987" s="24">
        <v>318.5</v>
      </c>
      <c r="AB1987" s="24">
        <v>318.43584905660379</v>
      </c>
      <c r="AC1987" s="24">
        <v>318.49245283018865</v>
      </c>
      <c r="AF1987" s="24">
        <v>12.592000000000001</v>
      </c>
      <c r="AG1987" s="24">
        <v>331.03530708661418</v>
      </c>
      <c r="AH1987" s="24">
        <v>331.09199999999998</v>
      </c>
      <c r="AI1987" s="24">
        <v>331.02784905660377</v>
      </c>
      <c r="AJ1987" s="24">
        <v>331.08445283018864</v>
      </c>
      <c r="AK1987" s="38">
        <v>0.74580300104116759</v>
      </c>
      <c r="AL1987" s="38">
        <v>0.75471698113460661</v>
      </c>
    </row>
    <row r="1988" spans="3:38" x14ac:dyDescent="0.15">
      <c r="C1988" t="str">
        <v>U1588C-47-CC</v>
      </c>
      <c r="D1988" s="31">
        <v>318.43</v>
      </c>
      <c r="E1988" s="29">
        <v>29</v>
      </c>
      <c r="F1988" s="29">
        <v>35</v>
      </c>
      <c r="G1988" s="24">
        <v>318.72000000000003</v>
      </c>
      <c r="H1988" s="24">
        <v>318.78000000000003</v>
      </c>
      <c r="I1988" s="24">
        <v>318.72000000000003</v>
      </c>
      <c r="J1988" s="24">
        <v>318.77999999999997</v>
      </c>
      <c r="K1988" s="18">
        <v>0</v>
      </c>
      <c r="L1988" s="18">
        <v>-5.6843418860808015E-14</v>
      </c>
      <c r="T1988" t="str">
        <v>U1588C-47</v>
      </c>
      <c r="U1988" s="24">
        <v>0.94488188976377951</v>
      </c>
      <c r="V1988" s="24">
        <v>0.94339622641509435</v>
      </c>
      <c r="W1988" s="29">
        <v>313.7</v>
      </c>
      <c r="X1988" s="24">
        <v>5.0200000000000387</v>
      </c>
      <c r="Y1988" s="24">
        <v>5.0799999999999841</v>
      </c>
      <c r="Z1988" s="24">
        <v>318.4433070866142</v>
      </c>
      <c r="AA1988" s="24">
        <v>318.5</v>
      </c>
      <c r="AB1988" s="24">
        <v>318.43584905660379</v>
      </c>
      <c r="AC1988" s="24">
        <v>318.49245283018865</v>
      </c>
      <c r="AF1988" s="24">
        <v>12.592000000000001</v>
      </c>
      <c r="AG1988" s="24">
        <v>331.03530708661418</v>
      </c>
      <c r="AH1988" s="24">
        <v>331.09199999999998</v>
      </c>
      <c r="AI1988" s="24">
        <v>331.02784905660377</v>
      </c>
      <c r="AJ1988" s="24">
        <v>331.08445283018864</v>
      </c>
      <c r="AK1988" s="38">
        <v>0.74580300104116759</v>
      </c>
      <c r="AL1988" s="38">
        <v>0.75471698113460661</v>
      </c>
    </row>
    <row r="1989" spans="3:38" x14ac:dyDescent="0.15">
      <c r="C1989" t="str">
        <v>U1588C-47-CC</v>
      </c>
      <c r="D1989" s="31">
        <v>318.43</v>
      </c>
      <c r="E1989" s="29">
        <v>29</v>
      </c>
      <c r="F1989" s="29">
        <v>35</v>
      </c>
      <c r="G1989" s="24">
        <v>318.72000000000003</v>
      </c>
      <c r="H1989" s="24">
        <v>318.78000000000003</v>
      </c>
      <c r="I1989" s="24">
        <v>318.72000000000003</v>
      </c>
      <c r="J1989" s="24">
        <v>318.77999999999997</v>
      </c>
      <c r="K1989" s="18">
        <v>0</v>
      </c>
      <c r="L1989" s="18">
        <v>-5.6843418860808015E-14</v>
      </c>
      <c r="T1989" t="str">
        <v>U1588C-47</v>
      </c>
      <c r="U1989" s="24">
        <v>0.94488188976377951</v>
      </c>
      <c r="V1989" s="24">
        <v>0.94339622641509435</v>
      </c>
      <c r="W1989" s="29">
        <v>313.7</v>
      </c>
      <c r="X1989" s="24">
        <v>5.0200000000000387</v>
      </c>
      <c r="Y1989" s="24">
        <v>5.0799999999999841</v>
      </c>
      <c r="Z1989" s="24">
        <v>318.4433070866142</v>
      </c>
      <c r="AA1989" s="24">
        <v>318.5</v>
      </c>
      <c r="AB1989" s="24">
        <v>318.43584905660379</v>
      </c>
      <c r="AC1989" s="24">
        <v>318.49245283018865</v>
      </c>
      <c r="AF1989" s="24">
        <v>12.592000000000001</v>
      </c>
      <c r="AG1989" s="24">
        <v>331.03530708661418</v>
      </c>
      <c r="AH1989" s="24">
        <v>331.09199999999998</v>
      </c>
      <c r="AI1989" s="24">
        <v>331.02784905660377</v>
      </c>
      <c r="AJ1989" s="24">
        <v>331.08445283018864</v>
      </c>
      <c r="AK1989" s="38">
        <v>0.74580300104116759</v>
      </c>
      <c r="AL1989" s="38">
        <v>0.75471698113460661</v>
      </c>
    </row>
    <row r="1990" spans="3:38" x14ac:dyDescent="0.15">
      <c r="C1990" t="str">
        <v>U1588C-47-CC</v>
      </c>
      <c r="D1990" s="31">
        <v>318.43</v>
      </c>
      <c r="E1990" s="29">
        <v>29</v>
      </c>
      <c r="F1990" s="29">
        <v>35</v>
      </c>
      <c r="G1990" s="24">
        <v>318.72000000000003</v>
      </c>
      <c r="H1990" s="24">
        <v>318.78000000000003</v>
      </c>
      <c r="I1990" s="24">
        <v>318.72000000000003</v>
      </c>
      <c r="J1990" s="24">
        <v>318.77999999999997</v>
      </c>
      <c r="K1990" s="18">
        <v>0</v>
      </c>
      <c r="L1990" s="18">
        <v>-5.6843418860808015E-14</v>
      </c>
      <c r="T1990" t="str">
        <v>U1588C-47</v>
      </c>
      <c r="U1990" s="24">
        <v>0.94488188976377951</v>
      </c>
      <c r="V1990" s="24">
        <v>0.94339622641509435</v>
      </c>
      <c r="W1990" s="29">
        <v>313.7</v>
      </c>
      <c r="X1990" s="24">
        <v>5.0200000000000387</v>
      </c>
      <c r="Y1990" s="24">
        <v>5.0799999999999841</v>
      </c>
      <c r="Z1990" s="24">
        <v>318.4433070866142</v>
      </c>
      <c r="AA1990" s="24">
        <v>318.5</v>
      </c>
      <c r="AB1990" s="24">
        <v>318.43584905660379</v>
      </c>
      <c r="AC1990" s="24">
        <v>318.49245283018865</v>
      </c>
      <c r="AF1990" s="24">
        <v>12.592000000000001</v>
      </c>
      <c r="AG1990" s="24">
        <v>331.03530708661418</v>
      </c>
      <c r="AH1990" s="24">
        <v>331.09199999999998</v>
      </c>
      <c r="AI1990" s="24">
        <v>331.02784905660377</v>
      </c>
      <c r="AJ1990" s="24">
        <v>331.08445283018864</v>
      </c>
      <c r="AK1990" s="38">
        <v>0.74580300104116759</v>
      </c>
      <c r="AL1990" s="38">
        <v>0.75471698113460661</v>
      </c>
    </row>
    <row r="1991" spans="3:38" x14ac:dyDescent="0.15">
      <c r="C1991" t="str">
        <v>U1588C-48-CC</v>
      </c>
      <c r="D1991" s="31">
        <v>323.89</v>
      </c>
      <c r="E1991" s="29">
        <v>38</v>
      </c>
      <c r="F1991" s="29">
        <v>44</v>
      </c>
      <c r="G1991" s="24">
        <v>324.27</v>
      </c>
      <c r="H1991" s="24">
        <v>324.33</v>
      </c>
      <c r="I1991" s="24">
        <v>324.27</v>
      </c>
      <c r="J1991" s="24">
        <v>324.33</v>
      </c>
      <c r="K1991" s="18">
        <v>0</v>
      </c>
      <c r="L1991" s="18">
        <v>0</v>
      </c>
      <c r="T1991" t="str">
        <v>U1588C-48</v>
      </c>
      <c r="U1991" s="24">
        <v>0.8404802744425387</v>
      </c>
      <c r="V1991" s="24">
        <v>0.84033613445378152</v>
      </c>
      <c r="W1991" s="29">
        <v>318.5</v>
      </c>
      <c r="X1991" s="24">
        <v>5.7699999999999818</v>
      </c>
      <c r="Y1991" s="24">
        <v>5.8299999999999841</v>
      </c>
      <c r="Z1991" s="24">
        <v>323.34957118353344</v>
      </c>
      <c r="AA1991" s="24">
        <v>323.39999999999998</v>
      </c>
      <c r="AB1991" s="24">
        <v>323.34873949579833</v>
      </c>
      <c r="AC1991" s="24">
        <v>323.39915966386553</v>
      </c>
      <c r="AF1991" s="24">
        <v>12.441000000000001</v>
      </c>
      <c r="AG1991" s="24">
        <v>335.79057118353342</v>
      </c>
      <c r="AH1991" s="24">
        <v>335.84099999999995</v>
      </c>
      <c r="AI1991" s="24">
        <v>335.7897394957983</v>
      </c>
      <c r="AJ1991" s="24">
        <v>335.84015966386551</v>
      </c>
      <c r="AK1991" s="38">
        <v>8.3168773511488325E-2</v>
      </c>
      <c r="AL1991" s="38">
        <v>8.4033613444489674E-2</v>
      </c>
    </row>
    <row r="1992" spans="3:38" x14ac:dyDescent="0.15">
      <c r="C1992" t="str">
        <v>U1588C-48-CC</v>
      </c>
      <c r="D1992" s="31">
        <v>323.89</v>
      </c>
      <c r="E1992" s="29">
        <v>38</v>
      </c>
      <c r="F1992" s="29">
        <v>44</v>
      </c>
      <c r="G1992" s="24">
        <v>324.27</v>
      </c>
      <c r="H1992" s="24">
        <v>324.33</v>
      </c>
      <c r="I1992" s="24">
        <v>324.27</v>
      </c>
      <c r="J1992" s="24">
        <v>324.33</v>
      </c>
      <c r="K1992" s="18">
        <v>0</v>
      </c>
      <c r="L1992" s="18">
        <v>0</v>
      </c>
      <c r="T1992" t="str">
        <v>U1588C-48</v>
      </c>
      <c r="U1992" s="24">
        <v>0.8404802744425387</v>
      </c>
      <c r="V1992" s="24">
        <v>0.84033613445378152</v>
      </c>
      <c r="W1992" s="29">
        <v>318.5</v>
      </c>
      <c r="X1992" s="24">
        <v>5.7699999999999818</v>
      </c>
      <c r="Y1992" s="24">
        <v>5.8299999999999841</v>
      </c>
      <c r="Z1992" s="24">
        <v>323.34957118353344</v>
      </c>
      <c r="AA1992" s="24">
        <v>323.39999999999998</v>
      </c>
      <c r="AB1992" s="24">
        <v>323.34873949579833</v>
      </c>
      <c r="AC1992" s="24">
        <v>323.39915966386553</v>
      </c>
      <c r="AF1992" s="24">
        <v>12.441000000000001</v>
      </c>
      <c r="AG1992" s="24">
        <v>335.79057118353342</v>
      </c>
      <c r="AH1992" s="24">
        <v>335.84099999999995</v>
      </c>
      <c r="AI1992" s="24">
        <v>335.7897394957983</v>
      </c>
      <c r="AJ1992" s="24">
        <v>335.84015966386551</v>
      </c>
      <c r="AK1992" s="38">
        <v>8.3168773511488325E-2</v>
      </c>
      <c r="AL1992" s="38">
        <v>8.4033613444489674E-2</v>
      </c>
    </row>
    <row r="1993" spans="3:38" x14ac:dyDescent="0.15">
      <c r="C1993" t="str">
        <v>U1588C-48-CC</v>
      </c>
      <c r="D1993" s="31">
        <v>323.89</v>
      </c>
      <c r="E1993" s="29">
        <v>38</v>
      </c>
      <c r="F1993" s="29">
        <v>44</v>
      </c>
      <c r="G1993" s="24">
        <v>324.27</v>
      </c>
      <c r="H1993" s="24">
        <v>324.33</v>
      </c>
      <c r="I1993" s="24">
        <v>324.27</v>
      </c>
      <c r="J1993" s="24">
        <v>324.33</v>
      </c>
      <c r="K1993" s="18">
        <v>0</v>
      </c>
      <c r="L1993" s="18">
        <v>0</v>
      </c>
      <c r="T1993" t="str">
        <v>U1588C-48</v>
      </c>
      <c r="U1993" s="24">
        <v>0.8404802744425387</v>
      </c>
      <c r="V1993" s="24">
        <v>0.84033613445378152</v>
      </c>
      <c r="W1993" s="29">
        <v>318.5</v>
      </c>
      <c r="X1993" s="24">
        <v>5.7699999999999818</v>
      </c>
      <c r="Y1993" s="24">
        <v>5.8299999999999841</v>
      </c>
      <c r="Z1993" s="24">
        <v>323.34957118353344</v>
      </c>
      <c r="AA1993" s="24">
        <v>323.39999999999998</v>
      </c>
      <c r="AB1993" s="24">
        <v>323.34873949579833</v>
      </c>
      <c r="AC1993" s="24">
        <v>323.39915966386553</v>
      </c>
      <c r="AF1993" s="24">
        <v>12.441000000000001</v>
      </c>
      <c r="AG1993" s="24">
        <v>335.79057118353342</v>
      </c>
      <c r="AH1993" s="24">
        <v>335.84099999999995</v>
      </c>
      <c r="AI1993" s="24">
        <v>335.7897394957983</v>
      </c>
      <c r="AJ1993" s="24">
        <v>335.84015966386551</v>
      </c>
      <c r="AK1993" s="38">
        <v>8.3168773511488325E-2</v>
      </c>
      <c r="AL1993" s="38">
        <v>8.4033613444489674E-2</v>
      </c>
    </row>
    <row r="1994" spans="3:38" x14ac:dyDescent="0.15">
      <c r="C1994" t="str">
        <v>U1588C-48-CC</v>
      </c>
      <c r="D1994" s="31">
        <v>323.89</v>
      </c>
      <c r="E1994" s="29">
        <v>38</v>
      </c>
      <c r="F1994" s="29">
        <v>44</v>
      </c>
      <c r="G1994" s="24">
        <v>324.27</v>
      </c>
      <c r="H1994" s="24">
        <v>324.33</v>
      </c>
      <c r="I1994" s="24">
        <v>324.27</v>
      </c>
      <c r="J1994" s="24">
        <v>324.33</v>
      </c>
      <c r="K1994" s="18">
        <v>0</v>
      </c>
      <c r="L1994" s="18">
        <v>0</v>
      </c>
      <c r="T1994" t="str">
        <v>U1588C-48</v>
      </c>
      <c r="U1994" s="24">
        <v>0.8404802744425387</v>
      </c>
      <c r="V1994" s="24">
        <v>0.84033613445378152</v>
      </c>
      <c r="W1994" s="29">
        <v>318.5</v>
      </c>
      <c r="X1994" s="24">
        <v>5.7699999999999818</v>
      </c>
      <c r="Y1994" s="24">
        <v>5.8299999999999841</v>
      </c>
      <c r="Z1994" s="24">
        <v>323.34957118353344</v>
      </c>
      <c r="AA1994" s="24">
        <v>323.39999999999998</v>
      </c>
      <c r="AB1994" s="24">
        <v>323.34873949579833</v>
      </c>
      <c r="AC1994" s="24">
        <v>323.39915966386553</v>
      </c>
      <c r="AF1994" s="24">
        <v>12.441000000000001</v>
      </c>
      <c r="AG1994" s="24">
        <v>335.79057118353342</v>
      </c>
      <c r="AH1994" s="24">
        <v>335.84099999999995</v>
      </c>
      <c r="AI1994" s="24">
        <v>335.7897394957983</v>
      </c>
      <c r="AJ1994" s="24">
        <v>335.84015966386551</v>
      </c>
      <c r="AK1994" s="38">
        <v>8.3168773511488325E-2</v>
      </c>
      <c r="AL1994" s="38">
        <v>8.4033613444489674E-2</v>
      </c>
    </row>
    <row r="1995" spans="3:38" x14ac:dyDescent="0.15">
      <c r="C1995" t="str">
        <v>U1588C-48-CC</v>
      </c>
      <c r="D1995" s="31">
        <v>323.89</v>
      </c>
      <c r="E1995" s="29">
        <v>38</v>
      </c>
      <c r="F1995" s="29">
        <v>44</v>
      </c>
      <c r="G1995" s="24">
        <v>324.27</v>
      </c>
      <c r="H1995" s="24">
        <v>324.33</v>
      </c>
      <c r="I1995" s="24">
        <v>324.27</v>
      </c>
      <c r="J1995" s="24">
        <v>324.33</v>
      </c>
      <c r="K1995" s="18">
        <v>0</v>
      </c>
      <c r="L1995" s="18">
        <v>0</v>
      </c>
      <c r="T1995" t="str">
        <v>U1588C-48</v>
      </c>
      <c r="U1995" s="24">
        <v>0.8404802744425387</v>
      </c>
      <c r="V1995" s="24">
        <v>0.84033613445378152</v>
      </c>
      <c r="W1995" s="29">
        <v>318.5</v>
      </c>
      <c r="X1995" s="24">
        <v>5.7699999999999818</v>
      </c>
      <c r="Y1995" s="24">
        <v>5.8299999999999841</v>
      </c>
      <c r="Z1995" s="24">
        <v>323.34957118353344</v>
      </c>
      <c r="AA1995" s="24">
        <v>323.39999999999998</v>
      </c>
      <c r="AB1995" s="24">
        <v>323.34873949579833</v>
      </c>
      <c r="AC1995" s="24">
        <v>323.39915966386553</v>
      </c>
      <c r="AF1995" s="24">
        <v>12.441000000000001</v>
      </c>
      <c r="AG1995" s="24">
        <v>335.79057118353342</v>
      </c>
      <c r="AH1995" s="24">
        <v>335.84099999999995</v>
      </c>
      <c r="AI1995" s="24">
        <v>335.7897394957983</v>
      </c>
      <c r="AJ1995" s="24">
        <v>335.84015966386551</v>
      </c>
      <c r="AK1995" s="38">
        <v>8.3168773511488325E-2</v>
      </c>
      <c r="AL1995" s="38">
        <v>8.4033613444489674E-2</v>
      </c>
    </row>
    <row r="1996" spans="3:38" x14ac:dyDescent="0.15">
      <c r="C1996" t="str">
        <v>U1588C-48-CC</v>
      </c>
      <c r="D1996" s="31">
        <v>323.89</v>
      </c>
      <c r="E1996" s="29">
        <v>38</v>
      </c>
      <c r="F1996" s="29">
        <v>44</v>
      </c>
      <c r="G1996" s="24">
        <v>324.27</v>
      </c>
      <c r="H1996" s="24">
        <v>324.33</v>
      </c>
      <c r="I1996" s="24">
        <v>324.27</v>
      </c>
      <c r="J1996" s="24">
        <v>324.33</v>
      </c>
      <c r="K1996" s="18">
        <v>0</v>
      </c>
      <c r="L1996" s="18">
        <v>0</v>
      </c>
      <c r="T1996" t="str">
        <v>U1588C-48</v>
      </c>
      <c r="U1996" s="24">
        <v>0.8404802744425387</v>
      </c>
      <c r="V1996" s="24">
        <v>0.84033613445378152</v>
      </c>
      <c r="W1996" s="29">
        <v>318.5</v>
      </c>
      <c r="X1996" s="24">
        <v>5.7699999999999818</v>
      </c>
      <c r="Y1996" s="24">
        <v>5.8299999999999841</v>
      </c>
      <c r="Z1996" s="24">
        <v>323.34957118353344</v>
      </c>
      <c r="AA1996" s="24">
        <v>323.39999999999998</v>
      </c>
      <c r="AB1996" s="24">
        <v>323.34873949579833</v>
      </c>
      <c r="AC1996" s="24">
        <v>323.39915966386553</v>
      </c>
      <c r="AF1996" s="24">
        <v>12.441000000000001</v>
      </c>
      <c r="AG1996" s="24">
        <v>335.79057118353342</v>
      </c>
      <c r="AH1996" s="24">
        <v>335.84099999999995</v>
      </c>
      <c r="AI1996" s="24">
        <v>335.7897394957983</v>
      </c>
      <c r="AJ1996" s="24">
        <v>335.84015966386551</v>
      </c>
      <c r="AK1996" s="38">
        <v>8.3168773511488325E-2</v>
      </c>
      <c r="AL1996" s="38">
        <v>8.4033613444489674E-2</v>
      </c>
    </row>
    <row r="1997" spans="3:38" x14ac:dyDescent="0.15">
      <c r="C1997" t="str">
        <v>U1588C-48-CC</v>
      </c>
      <c r="D1997" s="31">
        <v>323.89</v>
      </c>
      <c r="E1997" s="29">
        <v>38</v>
      </c>
      <c r="F1997" s="29">
        <v>44</v>
      </c>
      <c r="G1997" s="24">
        <v>324.27</v>
      </c>
      <c r="H1997" s="24">
        <v>324.33</v>
      </c>
      <c r="I1997" s="24">
        <v>324.27</v>
      </c>
      <c r="J1997" s="24">
        <v>324.33</v>
      </c>
      <c r="K1997" s="18">
        <v>0</v>
      </c>
      <c r="L1997" s="18">
        <v>0</v>
      </c>
      <c r="T1997" t="str">
        <v>U1588C-48</v>
      </c>
      <c r="U1997" s="24">
        <v>0.8404802744425387</v>
      </c>
      <c r="V1997" s="24">
        <v>0.84033613445378152</v>
      </c>
      <c r="W1997" s="29">
        <v>318.5</v>
      </c>
      <c r="X1997" s="24">
        <v>5.7699999999999818</v>
      </c>
      <c r="Y1997" s="24">
        <v>5.8299999999999841</v>
      </c>
      <c r="Z1997" s="24">
        <v>323.34957118353344</v>
      </c>
      <c r="AA1997" s="24">
        <v>323.39999999999998</v>
      </c>
      <c r="AB1997" s="24">
        <v>323.34873949579833</v>
      </c>
      <c r="AC1997" s="24">
        <v>323.39915966386553</v>
      </c>
      <c r="AF1997" s="24">
        <v>12.441000000000001</v>
      </c>
      <c r="AG1997" s="24">
        <v>335.79057118353342</v>
      </c>
      <c r="AH1997" s="24">
        <v>335.84099999999995</v>
      </c>
      <c r="AI1997" s="24">
        <v>335.7897394957983</v>
      </c>
      <c r="AJ1997" s="24">
        <v>335.84015966386551</v>
      </c>
      <c r="AK1997" s="38">
        <v>8.3168773511488325E-2</v>
      </c>
      <c r="AL1997" s="38">
        <v>8.4033613444489674E-2</v>
      </c>
    </row>
    <row r="1998" spans="3:38" x14ac:dyDescent="0.15">
      <c r="C1998" t="str">
        <v>U1588C-48-CC</v>
      </c>
      <c r="D1998" s="31">
        <v>323.89</v>
      </c>
      <c r="E1998" s="29">
        <v>38</v>
      </c>
      <c r="F1998" s="29">
        <v>44</v>
      </c>
      <c r="G1998" s="24">
        <v>324.27</v>
      </c>
      <c r="H1998" s="24">
        <v>324.33</v>
      </c>
      <c r="I1998" s="24">
        <v>324.27</v>
      </c>
      <c r="J1998" s="24">
        <v>324.33</v>
      </c>
      <c r="K1998" s="18">
        <v>0</v>
      </c>
      <c r="L1998" s="18">
        <v>0</v>
      </c>
      <c r="T1998" t="str">
        <v>U1588C-48</v>
      </c>
      <c r="U1998" s="24">
        <v>0.8404802744425387</v>
      </c>
      <c r="V1998" s="24">
        <v>0.84033613445378152</v>
      </c>
      <c r="W1998" s="29">
        <v>318.5</v>
      </c>
      <c r="X1998" s="24">
        <v>5.7699999999999818</v>
      </c>
      <c r="Y1998" s="24">
        <v>5.8299999999999841</v>
      </c>
      <c r="Z1998" s="24">
        <v>323.34957118353344</v>
      </c>
      <c r="AA1998" s="24">
        <v>323.39999999999998</v>
      </c>
      <c r="AB1998" s="24">
        <v>323.34873949579833</v>
      </c>
      <c r="AC1998" s="24">
        <v>323.39915966386553</v>
      </c>
      <c r="AF1998" s="24">
        <v>12.441000000000001</v>
      </c>
      <c r="AG1998" s="24">
        <v>335.79057118353342</v>
      </c>
      <c r="AH1998" s="24">
        <v>335.84099999999995</v>
      </c>
      <c r="AI1998" s="24">
        <v>335.7897394957983</v>
      </c>
      <c r="AJ1998" s="24">
        <v>335.84015966386551</v>
      </c>
      <c r="AK1998" s="38">
        <v>8.3168773511488325E-2</v>
      </c>
      <c r="AL1998" s="38">
        <v>8.4033613444489674E-2</v>
      </c>
    </row>
    <row r="1999" spans="3:38" x14ac:dyDescent="0.15">
      <c r="C1999" t="str">
        <v>U1588C-49-CC</v>
      </c>
      <c r="D1999" s="31">
        <v>328.42</v>
      </c>
      <c r="E1999" s="29">
        <v>31</v>
      </c>
      <c r="F1999" s="29">
        <v>37</v>
      </c>
      <c r="G1999" s="24">
        <v>328.73</v>
      </c>
      <c r="H1999" s="24">
        <v>328.79</v>
      </c>
      <c r="I1999" s="24">
        <v>328.42</v>
      </c>
      <c r="J1999" s="24">
        <v>328.48</v>
      </c>
      <c r="K1999" s="18">
        <v>-0.31000000000000227</v>
      </c>
      <c r="L1999" s="18">
        <v>-0.31000000000000227</v>
      </c>
      <c r="T1999" t="str">
        <v>U1588C-49</v>
      </c>
      <c r="U1999" s="24">
        <v>0.89053803339517623</v>
      </c>
      <c r="V1999" s="24">
        <v>0.8928571428571429</v>
      </c>
      <c r="W1999" s="29">
        <v>323.39999999999998</v>
      </c>
      <c r="X1999" s="24">
        <v>5.0200000000000387</v>
      </c>
      <c r="Y1999" s="24">
        <v>5.0800000000000409</v>
      </c>
      <c r="Z1999" s="24">
        <v>327.87050092764377</v>
      </c>
      <c r="AA1999" s="24">
        <v>327.92393320964749</v>
      </c>
      <c r="AB1999" s="24">
        <v>327.88214285714287</v>
      </c>
      <c r="AC1999" s="24">
        <v>327.93571428571431</v>
      </c>
      <c r="AF1999" s="24">
        <v>11.760999999999999</v>
      </c>
      <c r="AG1999" s="24">
        <v>339.6315009276438</v>
      </c>
      <c r="AH1999" s="24">
        <v>339.68493320964751</v>
      </c>
      <c r="AI1999" s="24">
        <v>339.64314285714289</v>
      </c>
      <c r="AJ1999" s="24">
        <v>339.69671428571434</v>
      </c>
      <c r="AK1999" s="38">
        <v>-1.164192949909193</v>
      </c>
      <c r="AL1999" s="38">
        <v>-1.178107606682488</v>
      </c>
    </row>
    <row r="2000" spans="3:38" x14ac:dyDescent="0.15">
      <c r="C2000" t="str">
        <v>U1588C-49-CC</v>
      </c>
      <c r="D2000" s="31">
        <v>328.42</v>
      </c>
      <c r="E2000" s="29">
        <v>31</v>
      </c>
      <c r="F2000" s="29">
        <v>37</v>
      </c>
      <c r="G2000" s="24">
        <v>328.73</v>
      </c>
      <c r="H2000" s="24">
        <v>328.79</v>
      </c>
      <c r="I2000" s="24">
        <v>328.42</v>
      </c>
      <c r="J2000" s="24">
        <v>328.48</v>
      </c>
      <c r="K2000" s="18">
        <v>-0.31000000000000227</v>
      </c>
      <c r="L2000" s="18">
        <v>-0.31000000000000227</v>
      </c>
      <c r="T2000" t="str">
        <v>U1588C-49</v>
      </c>
      <c r="U2000" s="24">
        <v>0.89053803339517623</v>
      </c>
      <c r="V2000" s="24">
        <v>0.8928571428571429</v>
      </c>
      <c r="W2000" s="29">
        <v>323.39999999999998</v>
      </c>
      <c r="X2000" s="24">
        <v>5.0200000000000387</v>
      </c>
      <c r="Y2000" s="24">
        <v>5.0800000000000409</v>
      </c>
      <c r="Z2000" s="24">
        <v>327.87050092764377</v>
      </c>
      <c r="AA2000" s="24">
        <v>327.92393320964749</v>
      </c>
      <c r="AB2000" s="24">
        <v>327.88214285714287</v>
      </c>
      <c r="AC2000" s="24">
        <v>327.93571428571431</v>
      </c>
      <c r="AF2000" s="24">
        <v>11.760999999999999</v>
      </c>
      <c r="AG2000" s="24">
        <v>339.6315009276438</v>
      </c>
      <c r="AH2000" s="24">
        <v>339.68493320964751</v>
      </c>
      <c r="AI2000" s="24">
        <v>339.64314285714289</v>
      </c>
      <c r="AJ2000" s="24">
        <v>339.69671428571434</v>
      </c>
      <c r="AK2000" s="38">
        <v>-1.164192949909193</v>
      </c>
      <c r="AL2000" s="38">
        <v>-1.178107606682488</v>
      </c>
    </row>
    <row r="2001" spans="3:38" x14ac:dyDescent="0.15">
      <c r="C2001" t="str">
        <v>U1588C-49-CC</v>
      </c>
      <c r="D2001" s="31">
        <v>328.42</v>
      </c>
      <c r="E2001" s="29">
        <v>31</v>
      </c>
      <c r="F2001" s="29">
        <v>37</v>
      </c>
      <c r="G2001" s="24">
        <v>328.73</v>
      </c>
      <c r="H2001" s="24">
        <v>328.79</v>
      </c>
      <c r="I2001" s="24">
        <v>328.42</v>
      </c>
      <c r="J2001" s="24">
        <v>328.48</v>
      </c>
      <c r="K2001" s="18">
        <v>-0.31000000000000227</v>
      </c>
      <c r="L2001" s="18">
        <v>-0.31000000000000227</v>
      </c>
      <c r="T2001" t="str">
        <v>U1588C-49</v>
      </c>
      <c r="U2001" s="24">
        <v>0.89053803339517623</v>
      </c>
      <c r="V2001" s="24">
        <v>0.8928571428571429</v>
      </c>
      <c r="W2001" s="29">
        <v>323.39999999999998</v>
      </c>
      <c r="X2001" s="24">
        <v>5.0200000000000387</v>
      </c>
      <c r="Y2001" s="24">
        <v>5.0800000000000409</v>
      </c>
      <c r="Z2001" s="24">
        <v>327.87050092764377</v>
      </c>
      <c r="AA2001" s="24">
        <v>327.92393320964749</v>
      </c>
      <c r="AB2001" s="24">
        <v>327.88214285714287</v>
      </c>
      <c r="AC2001" s="24">
        <v>327.93571428571431</v>
      </c>
      <c r="AF2001" s="24">
        <v>11.760999999999999</v>
      </c>
      <c r="AG2001" s="24">
        <v>339.6315009276438</v>
      </c>
      <c r="AH2001" s="24">
        <v>339.68493320964751</v>
      </c>
      <c r="AI2001" s="24">
        <v>339.64314285714289</v>
      </c>
      <c r="AJ2001" s="24">
        <v>339.69671428571434</v>
      </c>
      <c r="AK2001" s="38">
        <v>-1.164192949909193</v>
      </c>
      <c r="AL2001" s="38">
        <v>-1.178107606682488</v>
      </c>
    </row>
    <row r="2002" spans="3:38" x14ac:dyDescent="0.15">
      <c r="C2002" t="str">
        <v>U1588C-49-CC</v>
      </c>
      <c r="D2002" s="31">
        <v>328.42</v>
      </c>
      <c r="E2002" s="29">
        <v>31</v>
      </c>
      <c r="F2002" s="29">
        <v>37</v>
      </c>
      <c r="G2002" s="24">
        <v>328.73</v>
      </c>
      <c r="H2002" s="24">
        <v>328.79</v>
      </c>
      <c r="I2002" s="24">
        <v>328.42</v>
      </c>
      <c r="J2002" s="24">
        <v>328.48</v>
      </c>
      <c r="K2002" s="18">
        <v>-0.31000000000000227</v>
      </c>
      <c r="L2002" s="18">
        <v>-0.31000000000000227</v>
      </c>
      <c r="T2002" t="str">
        <v>U1588C-49</v>
      </c>
      <c r="U2002" s="24">
        <v>0.89053803339517623</v>
      </c>
      <c r="V2002" s="24">
        <v>0.8928571428571429</v>
      </c>
      <c r="W2002" s="29">
        <v>323.39999999999998</v>
      </c>
      <c r="X2002" s="24">
        <v>5.0200000000000387</v>
      </c>
      <c r="Y2002" s="24">
        <v>5.0800000000000409</v>
      </c>
      <c r="Z2002" s="24">
        <v>327.87050092764377</v>
      </c>
      <c r="AA2002" s="24">
        <v>327.92393320964749</v>
      </c>
      <c r="AB2002" s="24">
        <v>327.88214285714287</v>
      </c>
      <c r="AC2002" s="24">
        <v>327.93571428571431</v>
      </c>
      <c r="AF2002" s="24">
        <v>11.760999999999999</v>
      </c>
      <c r="AG2002" s="24">
        <v>339.6315009276438</v>
      </c>
      <c r="AH2002" s="24">
        <v>339.68493320964751</v>
      </c>
      <c r="AI2002" s="24">
        <v>339.64314285714289</v>
      </c>
      <c r="AJ2002" s="24">
        <v>339.69671428571434</v>
      </c>
      <c r="AK2002" s="38">
        <v>-1.164192949909193</v>
      </c>
      <c r="AL2002" s="38">
        <v>-1.178107606682488</v>
      </c>
    </row>
    <row r="2003" spans="3:38" x14ac:dyDescent="0.15">
      <c r="C2003" t="str">
        <v>U1588C-49-CC</v>
      </c>
      <c r="D2003" s="31">
        <v>328.42</v>
      </c>
      <c r="E2003" s="29">
        <v>31</v>
      </c>
      <c r="F2003" s="29">
        <v>37</v>
      </c>
      <c r="G2003" s="24">
        <v>328.73</v>
      </c>
      <c r="H2003" s="24">
        <v>328.79</v>
      </c>
      <c r="I2003" s="24">
        <v>328.42</v>
      </c>
      <c r="J2003" s="24">
        <v>328.48</v>
      </c>
      <c r="K2003" s="18">
        <v>-0.31000000000000227</v>
      </c>
      <c r="L2003" s="18">
        <v>-0.31000000000000227</v>
      </c>
      <c r="T2003" t="str">
        <v>U1588C-49</v>
      </c>
      <c r="U2003" s="24">
        <v>0.89053803339517623</v>
      </c>
      <c r="V2003" s="24">
        <v>0.8928571428571429</v>
      </c>
      <c r="W2003" s="29">
        <v>323.39999999999998</v>
      </c>
      <c r="X2003" s="24">
        <v>5.0200000000000387</v>
      </c>
      <c r="Y2003" s="24">
        <v>5.0800000000000409</v>
      </c>
      <c r="Z2003" s="24">
        <v>327.87050092764377</v>
      </c>
      <c r="AA2003" s="24">
        <v>327.92393320964749</v>
      </c>
      <c r="AB2003" s="24">
        <v>327.88214285714287</v>
      </c>
      <c r="AC2003" s="24">
        <v>327.93571428571431</v>
      </c>
      <c r="AF2003" s="24">
        <v>11.760999999999999</v>
      </c>
      <c r="AG2003" s="24">
        <v>339.6315009276438</v>
      </c>
      <c r="AH2003" s="24">
        <v>339.68493320964751</v>
      </c>
      <c r="AI2003" s="24">
        <v>339.64314285714289</v>
      </c>
      <c r="AJ2003" s="24">
        <v>339.69671428571434</v>
      </c>
      <c r="AK2003" s="38">
        <v>-1.164192949909193</v>
      </c>
      <c r="AL2003" s="38">
        <v>-1.178107606682488</v>
      </c>
    </row>
    <row r="2004" spans="3:38" x14ac:dyDescent="0.15">
      <c r="C2004" t="str">
        <v>U1588C-49-CC</v>
      </c>
      <c r="D2004" s="31">
        <v>328.42</v>
      </c>
      <c r="E2004" s="29">
        <v>31</v>
      </c>
      <c r="F2004" s="29">
        <v>37</v>
      </c>
      <c r="G2004" s="24">
        <v>328.73</v>
      </c>
      <c r="H2004" s="24">
        <v>328.79</v>
      </c>
      <c r="I2004" s="24">
        <v>328.42</v>
      </c>
      <c r="J2004" s="24">
        <v>328.48</v>
      </c>
      <c r="K2004" s="18">
        <v>-0.31000000000000227</v>
      </c>
      <c r="L2004" s="18">
        <v>-0.31000000000000227</v>
      </c>
      <c r="T2004" t="str">
        <v>U1588C-49</v>
      </c>
      <c r="U2004" s="24">
        <v>0.89053803339517623</v>
      </c>
      <c r="V2004" s="24">
        <v>0.8928571428571429</v>
      </c>
      <c r="W2004" s="29">
        <v>323.39999999999998</v>
      </c>
      <c r="X2004" s="24">
        <v>5.0200000000000387</v>
      </c>
      <c r="Y2004" s="24">
        <v>5.0800000000000409</v>
      </c>
      <c r="Z2004" s="24">
        <v>327.87050092764377</v>
      </c>
      <c r="AA2004" s="24">
        <v>327.92393320964749</v>
      </c>
      <c r="AB2004" s="24">
        <v>327.88214285714287</v>
      </c>
      <c r="AC2004" s="24">
        <v>327.93571428571431</v>
      </c>
      <c r="AF2004" s="24">
        <v>11.760999999999999</v>
      </c>
      <c r="AG2004" s="24">
        <v>339.6315009276438</v>
      </c>
      <c r="AH2004" s="24">
        <v>339.68493320964751</v>
      </c>
      <c r="AI2004" s="24">
        <v>339.64314285714289</v>
      </c>
      <c r="AJ2004" s="24">
        <v>339.69671428571434</v>
      </c>
      <c r="AK2004" s="38">
        <v>-1.164192949909193</v>
      </c>
      <c r="AL2004" s="38">
        <v>-1.178107606682488</v>
      </c>
    </row>
    <row r="2005" spans="3:38" x14ac:dyDescent="0.15">
      <c r="C2005" t="str">
        <v>U1588C-49-CC</v>
      </c>
      <c r="D2005" s="31">
        <v>328.42</v>
      </c>
      <c r="E2005" s="29">
        <v>31</v>
      </c>
      <c r="F2005" s="29">
        <v>37</v>
      </c>
      <c r="G2005" s="24">
        <v>328.73</v>
      </c>
      <c r="H2005" s="24">
        <v>328.79</v>
      </c>
      <c r="I2005" s="24">
        <v>328.42</v>
      </c>
      <c r="J2005" s="24">
        <v>328.48</v>
      </c>
      <c r="K2005" s="18">
        <v>-0.31000000000000227</v>
      </c>
      <c r="L2005" s="18">
        <v>-0.31000000000000227</v>
      </c>
      <c r="T2005" t="str">
        <v>U1588C-49</v>
      </c>
      <c r="U2005" s="24">
        <v>0.89053803339517623</v>
      </c>
      <c r="V2005" s="24">
        <v>0.8928571428571429</v>
      </c>
      <c r="W2005" s="29">
        <v>323.39999999999998</v>
      </c>
      <c r="X2005" s="24">
        <v>5.0200000000000387</v>
      </c>
      <c r="Y2005" s="24">
        <v>5.0800000000000409</v>
      </c>
      <c r="Z2005" s="24">
        <v>327.87050092764377</v>
      </c>
      <c r="AA2005" s="24">
        <v>327.92393320964749</v>
      </c>
      <c r="AB2005" s="24">
        <v>327.88214285714287</v>
      </c>
      <c r="AC2005" s="24">
        <v>327.93571428571431</v>
      </c>
      <c r="AF2005" s="24">
        <v>11.760999999999999</v>
      </c>
      <c r="AG2005" s="24">
        <v>339.6315009276438</v>
      </c>
      <c r="AH2005" s="24">
        <v>339.68493320964751</v>
      </c>
      <c r="AI2005" s="24">
        <v>339.64314285714289</v>
      </c>
      <c r="AJ2005" s="24">
        <v>339.69671428571434</v>
      </c>
      <c r="AK2005" s="38">
        <v>-1.164192949909193</v>
      </c>
      <c r="AL2005" s="38">
        <v>-1.178107606682488</v>
      </c>
    </row>
    <row r="2006" spans="3:38" x14ac:dyDescent="0.15">
      <c r="C2006" t="str">
        <v>U1588C-49-CC</v>
      </c>
      <c r="D2006" s="31">
        <v>328.42</v>
      </c>
      <c r="E2006" s="29">
        <v>31</v>
      </c>
      <c r="F2006" s="29">
        <v>37</v>
      </c>
      <c r="G2006" s="24">
        <v>328.73</v>
      </c>
      <c r="H2006" s="24">
        <v>328.79</v>
      </c>
      <c r="I2006" s="24">
        <v>328.73</v>
      </c>
      <c r="J2006" s="24">
        <v>328.79</v>
      </c>
      <c r="K2006" s="18">
        <v>0</v>
      </c>
      <c r="L2006" s="18">
        <v>0</v>
      </c>
      <c r="T2006" t="str">
        <v>U1588C-49</v>
      </c>
      <c r="U2006" s="24">
        <v>0.89053803339517623</v>
      </c>
      <c r="V2006" s="24">
        <v>0.8928571428571429</v>
      </c>
      <c r="W2006" s="29">
        <v>323.39999999999998</v>
      </c>
      <c r="X2006" s="24">
        <v>5.3300000000000409</v>
      </c>
      <c r="Y2006" s="24">
        <v>5.3900000000000432</v>
      </c>
      <c r="Z2006" s="24">
        <v>328.14656771799628</v>
      </c>
      <c r="AA2006" s="24">
        <v>328.2</v>
      </c>
      <c r="AB2006" s="24">
        <v>328.15892857142859</v>
      </c>
      <c r="AC2006" s="24">
        <v>328.21250000000003</v>
      </c>
      <c r="AF2006" s="24">
        <v>11.760999999999999</v>
      </c>
      <c r="AG2006" s="24">
        <v>339.9075677179963</v>
      </c>
      <c r="AH2006" s="24">
        <v>339.96100000000001</v>
      </c>
      <c r="AI2006" s="24">
        <v>339.91992857142861</v>
      </c>
      <c r="AJ2006" s="24">
        <v>339.97350000000006</v>
      </c>
      <c r="AK2006" s="38">
        <v>-1.2360853432312524</v>
      </c>
      <c r="AL2006" s="38">
        <v>-1.2500000000045475</v>
      </c>
    </row>
    <row r="2007" spans="3:38" x14ac:dyDescent="0.15">
      <c r="C2007" t="str">
        <v>U1588C-50-CC</v>
      </c>
      <c r="D2007" s="31">
        <v>334.33</v>
      </c>
      <c r="E2007" s="29">
        <v>15</v>
      </c>
      <c r="F2007" s="29">
        <v>21</v>
      </c>
      <c r="G2007" s="24">
        <v>334.47999999999996</v>
      </c>
      <c r="H2007" s="24">
        <v>334.53999999999996</v>
      </c>
      <c r="I2007" s="24">
        <v>334.48</v>
      </c>
      <c r="J2007" s="24">
        <v>334.54</v>
      </c>
      <c r="K2007" s="18">
        <v>5.6843418860808015E-14</v>
      </c>
      <c r="L2007" s="18">
        <v>5.6843418860808015E-14</v>
      </c>
      <c r="T2007" t="str">
        <v>U1588C-50</v>
      </c>
      <c r="U2007" s="24">
        <v>0.7728706624605679</v>
      </c>
      <c r="V2007" s="24">
        <v>0.77519379844961245</v>
      </c>
      <c r="W2007" s="29">
        <v>328.2</v>
      </c>
      <c r="X2007" s="24">
        <v>6.2800000000000296</v>
      </c>
      <c r="Y2007" s="24">
        <v>6.3400000000000318</v>
      </c>
      <c r="Z2007" s="24">
        <v>333.05362776025237</v>
      </c>
      <c r="AA2007" s="24">
        <v>333.1</v>
      </c>
      <c r="AB2007" s="24">
        <v>333.06821705426358</v>
      </c>
      <c r="AC2007" s="24">
        <v>333.11472868217055</v>
      </c>
      <c r="AF2007" s="24">
        <v>11.333</v>
      </c>
      <c r="AG2007" s="24">
        <v>344.3866277602524</v>
      </c>
      <c r="AH2007" s="24">
        <v>344.43300000000005</v>
      </c>
      <c r="AI2007" s="24">
        <v>344.40121705426361</v>
      </c>
      <c r="AJ2007" s="24">
        <v>344.44772868217058</v>
      </c>
      <c r="AK2007" s="38">
        <v>-1.4589294011216225</v>
      </c>
      <c r="AL2007" s="38">
        <v>-1.4728682170527918</v>
      </c>
    </row>
    <row r="2008" spans="3:38" x14ac:dyDescent="0.15">
      <c r="C2008" t="str">
        <v>U1588C-50-CC</v>
      </c>
      <c r="D2008" s="31">
        <v>334.33</v>
      </c>
      <c r="E2008" s="29">
        <v>15</v>
      </c>
      <c r="F2008" s="29">
        <v>21</v>
      </c>
      <c r="G2008" s="24">
        <v>334.47999999999996</v>
      </c>
      <c r="H2008" s="24">
        <v>334.53999999999996</v>
      </c>
      <c r="I2008" s="24">
        <v>334.48</v>
      </c>
      <c r="J2008" s="24">
        <v>334.54</v>
      </c>
      <c r="K2008" s="18">
        <v>5.6843418860808015E-14</v>
      </c>
      <c r="L2008" s="18">
        <v>5.6843418860808015E-14</v>
      </c>
      <c r="T2008" t="str">
        <v>U1588C-50</v>
      </c>
      <c r="U2008" s="24">
        <v>0.7728706624605679</v>
      </c>
      <c r="V2008" s="24">
        <v>0.77519379844961245</v>
      </c>
      <c r="W2008" s="29">
        <v>328.2</v>
      </c>
      <c r="X2008" s="24">
        <v>6.2800000000000296</v>
      </c>
      <c r="Y2008" s="24">
        <v>6.3400000000000318</v>
      </c>
      <c r="Z2008" s="24">
        <v>333.05362776025237</v>
      </c>
      <c r="AA2008" s="24">
        <v>333.1</v>
      </c>
      <c r="AB2008" s="24">
        <v>333.06821705426358</v>
      </c>
      <c r="AC2008" s="24">
        <v>333.11472868217055</v>
      </c>
      <c r="AF2008" s="24">
        <v>11.333</v>
      </c>
      <c r="AG2008" s="24">
        <v>344.3866277602524</v>
      </c>
      <c r="AH2008" s="24">
        <v>344.43300000000005</v>
      </c>
      <c r="AI2008" s="24">
        <v>344.40121705426361</v>
      </c>
      <c r="AJ2008" s="24">
        <v>344.44772868217058</v>
      </c>
      <c r="AK2008" s="38">
        <v>-1.4589294011216225</v>
      </c>
      <c r="AL2008" s="38">
        <v>-1.4728682170527918</v>
      </c>
    </row>
    <row r="2009" spans="3:38" x14ac:dyDescent="0.15">
      <c r="C2009" t="str">
        <v>U1588C-50-CC</v>
      </c>
      <c r="D2009" s="31">
        <v>334.33</v>
      </c>
      <c r="E2009" s="29">
        <v>15</v>
      </c>
      <c r="F2009" s="29">
        <v>21</v>
      </c>
      <c r="G2009" s="24">
        <v>334.47999999999996</v>
      </c>
      <c r="H2009" s="24">
        <v>334.53999999999996</v>
      </c>
      <c r="I2009" s="24">
        <v>334.48</v>
      </c>
      <c r="J2009" s="24">
        <v>334.54</v>
      </c>
      <c r="K2009" s="18">
        <v>5.6843418860808015E-14</v>
      </c>
      <c r="L2009" s="18">
        <v>5.6843418860808015E-14</v>
      </c>
      <c r="T2009" t="str">
        <v>U1588C-50</v>
      </c>
      <c r="U2009" s="24">
        <v>0.7728706624605679</v>
      </c>
      <c r="V2009" s="24">
        <v>0.77519379844961245</v>
      </c>
      <c r="W2009" s="29">
        <v>328.2</v>
      </c>
      <c r="X2009" s="24">
        <v>6.2800000000000296</v>
      </c>
      <c r="Y2009" s="24">
        <v>6.3400000000000318</v>
      </c>
      <c r="Z2009" s="24">
        <v>333.05362776025237</v>
      </c>
      <c r="AA2009" s="24">
        <v>333.1</v>
      </c>
      <c r="AB2009" s="24">
        <v>333.06821705426358</v>
      </c>
      <c r="AC2009" s="24">
        <v>333.11472868217055</v>
      </c>
      <c r="AF2009" s="24">
        <v>11.333</v>
      </c>
      <c r="AG2009" s="24">
        <v>344.3866277602524</v>
      </c>
      <c r="AH2009" s="24">
        <v>344.43300000000005</v>
      </c>
      <c r="AI2009" s="24">
        <v>344.40121705426361</v>
      </c>
      <c r="AJ2009" s="24">
        <v>344.44772868217058</v>
      </c>
      <c r="AK2009" s="38">
        <v>-1.4589294011216225</v>
      </c>
      <c r="AL2009" s="38">
        <v>-1.4728682170527918</v>
      </c>
    </row>
    <row r="2010" spans="3:38" x14ac:dyDescent="0.15">
      <c r="C2010" t="str">
        <v>U1588C-50-CC</v>
      </c>
      <c r="D2010" s="31">
        <v>334.33</v>
      </c>
      <c r="E2010" s="29">
        <v>15</v>
      </c>
      <c r="F2010" s="29">
        <v>21</v>
      </c>
      <c r="G2010" s="24">
        <v>334.47999999999996</v>
      </c>
      <c r="H2010" s="24">
        <v>334.53999999999996</v>
      </c>
      <c r="I2010" s="24">
        <v>334.48</v>
      </c>
      <c r="J2010" s="24">
        <v>334.54</v>
      </c>
      <c r="K2010" s="18">
        <v>5.6843418860808015E-14</v>
      </c>
      <c r="L2010" s="18">
        <v>5.6843418860808015E-14</v>
      </c>
      <c r="T2010" t="str">
        <v>U1588C-50</v>
      </c>
      <c r="U2010" s="24">
        <v>0.7728706624605679</v>
      </c>
      <c r="V2010" s="24">
        <v>0.77519379844961245</v>
      </c>
      <c r="W2010" s="29">
        <v>328.2</v>
      </c>
      <c r="X2010" s="24">
        <v>6.2800000000000296</v>
      </c>
      <c r="Y2010" s="24">
        <v>6.3400000000000318</v>
      </c>
      <c r="Z2010" s="24">
        <v>333.05362776025237</v>
      </c>
      <c r="AA2010" s="24">
        <v>333.1</v>
      </c>
      <c r="AB2010" s="24">
        <v>333.06821705426358</v>
      </c>
      <c r="AC2010" s="24">
        <v>333.11472868217055</v>
      </c>
      <c r="AF2010" s="24">
        <v>11.333</v>
      </c>
      <c r="AG2010" s="24">
        <v>344.3866277602524</v>
      </c>
      <c r="AH2010" s="24">
        <v>344.43300000000005</v>
      </c>
      <c r="AI2010" s="24">
        <v>344.40121705426361</v>
      </c>
      <c r="AJ2010" s="24">
        <v>344.44772868217058</v>
      </c>
      <c r="AK2010" s="38">
        <v>-1.4589294011216225</v>
      </c>
      <c r="AL2010" s="38">
        <v>-1.4728682170527918</v>
      </c>
    </row>
    <row r="2011" spans="3:38" x14ac:dyDescent="0.15">
      <c r="C2011" t="str">
        <v>U1588C-50-CC</v>
      </c>
      <c r="D2011" s="31">
        <v>334.33</v>
      </c>
      <c r="E2011" s="29">
        <v>15</v>
      </c>
      <c r="F2011" s="29">
        <v>21</v>
      </c>
      <c r="G2011" s="24">
        <v>334.47999999999996</v>
      </c>
      <c r="H2011" s="24">
        <v>334.53999999999996</v>
      </c>
      <c r="I2011" s="24">
        <v>334.48</v>
      </c>
      <c r="J2011" s="24">
        <v>334.54</v>
      </c>
      <c r="K2011" s="18">
        <v>5.6843418860808015E-14</v>
      </c>
      <c r="L2011" s="18">
        <v>5.6843418860808015E-14</v>
      </c>
      <c r="T2011" t="str">
        <v>U1588C-50</v>
      </c>
      <c r="U2011" s="24">
        <v>0.7728706624605679</v>
      </c>
      <c r="V2011" s="24">
        <v>0.77519379844961245</v>
      </c>
      <c r="W2011" s="29">
        <v>328.2</v>
      </c>
      <c r="X2011" s="24">
        <v>6.2800000000000296</v>
      </c>
      <c r="Y2011" s="24">
        <v>6.3400000000000318</v>
      </c>
      <c r="Z2011" s="24">
        <v>333.05362776025237</v>
      </c>
      <c r="AA2011" s="24">
        <v>333.1</v>
      </c>
      <c r="AB2011" s="24">
        <v>333.06821705426358</v>
      </c>
      <c r="AC2011" s="24">
        <v>333.11472868217055</v>
      </c>
      <c r="AF2011" s="24">
        <v>11.333</v>
      </c>
      <c r="AG2011" s="24">
        <v>344.3866277602524</v>
      </c>
      <c r="AH2011" s="24">
        <v>344.43300000000005</v>
      </c>
      <c r="AI2011" s="24">
        <v>344.40121705426361</v>
      </c>
      <c r="AJ2011" s="24">
        <v>344.44772868217058</v>
      </c>
      <c r="AK2011" s="38">
        <v>-1.4589294011216225</v>
      </c>
      <c r="AL2011" s="38">
        <v>-1.4728682170527918</v>
      </c>
    </row>
    <row r="2012" spans="3:38" x14ac:dyDescent="0.15">
      <c r="C2012" t="str">
        <v>U1588C-50-CC</v>
      </c>
      <c r="D2012" s="31">
        <v>334.33</v>
      </c>
      <c r="E2012" s="29">
        <v>15</v>
      </c>
      <c r="F2012" s="29">
        <v>21</v>
      </c>
      <c r="G2012" s="24">
        <v>334.47999999999996</v>
      </c>
      <c r="H2012" s="24">
        <v>334.53999999999996</v>
      </c>
      <c r="I2012" s="24">
        <v>334.48</v>
      </c>
      <c r="J2012" s="24">
        <v>334.54</v>
      </c>
      <c r="K2012" s="18">
        <v>5.6843418860808015E-14</v>
      </c>
      <c r="L2012" s="18">
        <v>5.6843418860808015E-14</v>
      </c>
      <c r="T2012" t="str">
        <v>U1588C-50</v>
      </c>
      <c r="U2012" s="24">
        <v>0.7728706624605679</v>
      </c>
      <c r="V2012" s="24">
        <v>0.77519379844961245</v>
      </c>
      <c r="W2012" s="29">
        <v>328.2</v>
      </c>
      <c r="X2012" s="24">
        <v>6.2800000000000296</v>
      </c>
      <c r="Y2012" s="24">
        <v>6.3400000000000318</v>
      </c>
      <c r="Z2012" s="24">
        <v>333.05362776025237</v>
      </c>
      <c r="AA2012" s="24">
        <v>333.1</v>
      </c>
      <c r="AB2012" s="24">
        <v>333.06821705426358</v>
      </c>
      <c r="AC2012" s="24">
        <v>333.11472868217055</v>
      </c>
      <c r="AF2012" s="24">
        <v>11.333</v>
      </c>
      <c r="AG2012" s="24">
        <v>344.3866277602524</v>
      </c>
      <c r="AH2012" s="24">
        <v>344.43300000000005</v>
      </c>
      <c r="AI2012" s="24">
        <v>344.40121705426361</v>
      </c>
      <c r="AJ2012" s="24">
        <v>344.44772868217058</v>
      </c>
      <c r="AK2012" s="38">
        <v>-1.4589294011216225</v>
      </c>
      <c r="AL2012" s="38">
        <v>-1.4728682170527918</v>
      </c>
    </row>
    <row r="2013" spans="3:38" x14ac:dyDescent="0.15">
      <c r="C2013" t="str">
        <v>U1588C-50-CC</v>
      </c>
      <c r="D2013" s="31">
        <v>334.33</v>
      </c>
      <c r="E2013" s="29">
        <v>15</v>
      </c>
      <c r="F2013" s="29">
        <v>21</v>
      </c>
      <c r="G2013" s="24">
        <v>334.47999999999996</v>
      </c>
      <c r="H2013" s="24">
        <v>334.53999999999996</v>
      </c>
      <c r="I2013" s="24">
        <v>334.48</v>
      </c>
      <c r="J2013" s="24">
        <v>334.54</v>
      </c>
      <c r="K2013" s="18">
        <v>5.6843418860808015E-14</v>
      </c>
      <c r="L2013" s="18">
        <v>5.6843418860808015E-14</v>
      </c>
      <c r="T2013" t="str">
        <v>U1588C-50</v>
      </c>
      <c r="U2013" s="24">
        <v>0.7728706624605679</v>
      </c>
      <c r="V2013" s="24">
        <v>0.77519379844961245</v>
      </c>
      <c r="W2013" s="29">
        <v>328.2</v>
      </c>
      <c r="X2013" s="24">
        <v>6.2800000000000296</v>
      </c>
      <c r="Y2013" s="24">
        <v>6.3400000000000318</v>
      </c>
      <c r="Z2013" s="24">
        <v>333.05362776025237</v>
      </c>
      <c r="AA2013" s="24">
        <v>333.1</v>
      </c>
      <c r="AB2013" s="24">
        <v>333.06821705426358</v>
      </c>
      <c r="AC2013" s="24">
        <v>333.11472868217055</v>
      </c>
      <c r="AF2013" s="24">
        <v>11.333</v>
      </c>
      <c r="AG2013" s="24">
        <v>344.3866277602524</v>
      </c>
      <c r="AH2013" s="24">
        <v>344.43300000000005</v>
      </c>
      <c r="AI2013" s="24">
        <v>344.40121705426361</v>
      </c>
      <c r="AJ2013" s="24">
        <v>344.44772868217058</v>
      </c>
      <c r="AK2013" s="38">
        <v>-1.4589294011216225</v>
      </c>
      <c r="AL2013" s="38">
        <v>-1.4728682170527918</v>
      </c>
    </row>
    <row r="2014" spans="3:38" x14ac:dyDescent="0.15">
      <c r="C2014" t="str">
        <v>U1588C-50-CC</v>
      </c>
      <c r="D2014" s="31">
        <v>334.33</v>
      </c>
      <c r="E2014" s="29">
        <v>15</v>
      </c>
      <c r="F2014" s="29">
        <v>21</v>
      </c>
      <c r="G2014" s="24">
        <v>334.47999999999996</v>
      </c>
      <c r="H2014" s="24">
        <v>334.53999999999996</v>
      </c>
      <c r="I2014" s="24">
        <v>334.48</v>
      </c>
      <c r="J2014" s="24">
        <v>334.54</v>
      </c>
      <c r="K2014" s="18">
        <v>5.6843418860808015E-14</v>
      </c>
      <c r="L2014" s="18">
        <v>5.6843418860808015E-14</v>
      </c>
      <c r="T2014" t="str">
        <v>U1588C-50</v>
      </c>
      <c r="U2014" s="24">
        <v>0.7728706624605679</v>
      </c>
      <c r="V2014" s="24">
        <v>0.77519379844961245</v>
      </c>
      <c r="W2014" s="29">
        <v>328.2</v>
      </c>
      <c r="X2014" s="24">
        <v>6.2800000000000296</v>
      </c>
      <c r="Y2014" s="24">
        <v>6.3400000000000318</v>
      </c>
      <c r="Z2014" s="24">
        <v>333.05362776025237</v>
      </c>
      <c r="AA2014" s="24">
        <v>333.1</v>
      </c>
      <c r="AB2014" s="24">
        <v>333.06821705426358</v>
      </c>
      <c r="AC2014" s="24">
        <v>333.11472868217055</v>
      </c>
      <c r="AF2014" s="24">
        <v>11.333</v>
      </c>
      <c r="AG2014" s="24">
        <v>344.3866277602524</v>
      </c>
      <c r="AH2014" s="24">
        <v>344.43300000000005</v>
      </c>
      <c r="AI2014" s="24">
        <v>344.40121705426361</v>
      </c>
      <c r="AJ2014" s="24">
        <v>344.44772868217058</v>
      </c>
      <c r="AK2014" s="38">
        <v>-1.4589294011216225</v>
      </c>
      <c r="AL2014" s="38">
        <v>-1.4728682170527918</v>
      </c>
    </row>
    <row r="2015" spans="3:38" x14ac:dyDescent="0.15">
      <c r="C2015" t="str">
        <v>U1588C-51-CC</v>
      </c>
      <c r="D2015" s="31">
        <v>337.86</v>
      </c>
      <c r="E2015" s="29">
        <v>11</v>
      </c>
      <c r="F2015" s="29">
        <v>17</v>
      </c>
      <c r="G2015" s="24">
        <v>337.97</v>
      </c>
      <c r="H2015" s="24">
        <v>338.03000000000003</v>
      </c>
      <c r="I2015" s="24">
        <v>337.97</v>
      </c>
      <c r="J2015" s="24">
        <v>338.03</v>
      </c>
      <c r="K2015" s="18">
        <v>0</v>
      </c>
      <c r="L2015" s="18">
        <v>-5.6843418860808015E-14</v>
      </c>
      <c r="T2015" t="str">
        <v>U1588C-51</v>
      </c>
      <c r="U2015" s="24">
        <v>0.97363083164300201</v>
      </c>
      <c r="V2015" s="24">
        <v>0.970873786407767</v>
      </c>
      <c r="W2015" s="29">
        <v>333.1</v>
      </c>
      <c r="X2015" s="24">
        <v>4.8700000000000045</v>
      </c>
      <c r="Y2015" s="24">
        <v>4.92999999999995</v>
      </c>
      <c r="Z2015" s="24">
        <v>337.84158215010143</v>
      </c>
      <c r="AA2015" s="24">
        <v>337.9</v>
      </c>
      <c r="AB2015" s="24">
        <v>337.82815533980585</v>
      </c>
      <c r="AC2015" s="24">
        <v>337.88640776699026</v>
      </c>
      <c r="AF2015" s="24">
        <v>11.157</v>
      </c>
      <c r="AG2015" s="24">
        <v>348.99858215010141</v>
      </c>
      <c r="AH2015" s="24">
        <v>349.05699999999996</v>
      </c>
      <c r="AI2015" s="24">
        <v>348.98515533980583</v>
      </c>
      <c r="AJ2015" s="24">
        <v>349.04340776699024</v>
      </c>
      <c r="AK2015" s="38">
        <v>1.3426810295584346</v>
      </c>
      <c r="AL2015" s="38">
        <v>1.3592233009717347</v>
      </c>
    </row>
    <row r="2016" spans="3:38" x14ac:dyDescent="0.15">
      <c r="C2016" t="str">
        <v>U1588C-51-CC</v>
      </c>
      <c r="D2016" s="31">
        <v>337.86</v>
      </c>
      <c r="E2016" s="29">
        <v>11</v>
      </c>
      <c r="F2016" s="29">
        <v>17</v>
      </c>
      <c r="G2016" s="24">
        <v>337.97</v>
      </c>
      <c r="H2016" s="24">
        <v>338.03000000000003</v>
      </c>
      <c r="I2016" s="24">
        <v>337.97</v>
      </c>
      <c r="J2016" s="24">
        <v>338.03</v>
      </c>
      <c r="K2016" s="18">
        <v>0</v>
      </c>
      <c r="L2016" s="18">
        <v>-5.6843418860808015E-14</v>
      </c>
      <c r="T2016" t="str">
        <v>U1588C-51</v>
      </c>
      <c r="U2016" s="24">
        <v>0.97363083164300201</v>
      </c>
      <c r="V2016" s="24">
        <v>0.970873786407767</v>
      </c>
      <c r="W2016" s="29">
        <v>333.1</v>
      </c>
      <c r="X2016" s="24">
        <v>4.8700000000000045</v>
      </c>
      <c r="Y2016" s="24">
        <v>4.92999999999995</v>
      </c>
      <c r="Z2016" s="24">
        <v>337.84158215010143</v>
      </c>
      <c r="AA2016" s="24">
        <v>337.9</v>
      </c>
      <c r="AB2016" s="24">
        <v>337.82815533980585</v>
      </c>
      <c r="AC2016" s="24">
        <v>337.88640776699026</v>
      </c>
      <c r="AF2016" s="24">
        <v>11.157</v>
      </c>
      <c r="AG2016" s="24">
        <v>348.99858215010141</v>
      </c>
      <c r="AH2016" s="24">
        <v>349.05699999999996</v>
      </c>
      <c r="AI2016" s="24">
        <v>348.98515533980583</v>
      </c>
      <c r="AJ2016" s="24">
        <v>349.04340776699024</v>
      </c>
      <c r="AK2016" s="38">
        <v>1.3426810295584346</v>
      </c>
      <c r="AL2016" s="38">
        <v>1.3592233009717347</v>
      </c>
    </row>
    <row r="2017" spans="3:38" x14ac:dyDescent="0.15">
      <c r="C2017" t="str">
        <v>U1588C-51-CC</v>
      </c>
      <c r="D2017" s="31">
        <v>337.86</v>
      </c>
      <c r="E2017" s="29">
        <v>11</v>
      </c>
      <c r="F2017" s="29">
        <v>17</v>
      </c>
      <c r="G2017" s="24">
        <v>337.97</v>
      </c>
      <c r="H2017" s="24">
        <v>338.03000000000003</v>
      </c>
      <c r="I2017" s="24">
        <v>337.97</v>
      </c>
      <c r="J2017" s="24">
        <v>338.03</v>
      </c>
      <c r="K2017" s="18">
        <v>0</v>
      </c>
      <c r="L2017" s="18">
        <v>-5.6843418860808015E-14</v>
      </c>
      <c r="T2017" t="str">
        <v>U1588C-51</v>
      </c>
      <c r="U2017" s="24">
        <v>0.97363083164300201</v>
      </c>
      <c r="V2017" s="24">
        <v>0.970873786407767</v>
      </c>
      <c r="W2017" s="29">
        <v>333.1</v>
      </c>
      <c r="X2017" s="24">
        <v>4.8700000000000045</v>
      </c>
      <c r="Y2017" s="24">
        <v>4.92999999999995</v>
      </c>
      <c r="Z2017" s="24">
        <v>337.84158215010143</v>
      </c>
      <c r="AA2017" s="24">
        <v>337.9</v>
      </c>
      <c r="AB2017" s="24">
        <v>337.82815533980585</v>
      </c>
      <c r="AC2017" s="24">
        <v>337.88640776699026</v>
      </c>
      <c r="AF2017" s="24">
        <v>11.157</v>
      </c>
      <c r="AG2017" s="24">
        <v>348.99858215010141</v>
      </c>
      <c r="AH2017" s="24">
        <v>349.05699999999996</v>
      </c>
      <c r="AI2017" s="24">
        <v>348.98515533980583</v>
      </c>
      <c r="AJ2017" s="24">
        <v>349.04340776699024</v>
      </c>
      <c r="AK2017" s="38">
        <v>1.3426810295584346</v>
      </c>
      <c r="AL2017" s="38">
        <v>1.3592233009717347</v>
      </c>
    </row>
    <row r="2018" spans="3:38" x14ac:dyDescent="0.15">
      <c r="C2018" t="str">
        <v>U1588C-51-CC</v>
      </c>
      <c r="D2018" s="31">
        <v>337.86</v>
      </c>
      <c r="E2018" s="29">
        <v>11</v>
      </c>
      <c r="F2018" s="29">
        <v>17</v>
      </c>
      <c r="G2018" s="24">
        <v>337.97</v>
      </c>
      <c r="H2018" s="24">
        <v>338.03000000000003</v>
      </c>
      <c r="I2018" s="24">
        <v>337.97</v>
      </c>
      <c r="J2018" s="24">
        <v>338.03</v>
      </c>
      <c r="K2018" s="18">
        <v>0</v>
      </c>
      <c r="L2018" s="18">
        <v>-5.6843418860808015E-14</v>
      </c>
      <c r="T2018" t="str">
        <v>U1588C-51</v>
      </c>
      <c r="U2018" s="24">
        <v>0.97363083164300201</v>
      </c>
      <c r="V2018" s="24">
        <v>0.970873786407767</v>
      </c>
      <c r="W2018" s="29">
        <v>333.1</v>
      </c>
      <c r="X2018" s="24">
        <v>4.8700000000000045</v>
      </c>
      <c r="Y2018" s="24">
        <v>4.92999999999995</v>
      </c>
      <c r="Z2018" s="24">
        <v>337.84158215010143</v>
      </c>
      <c r="AA2018" s="24">
        <v>337.9</v>
      </c>
      <c r="AB2018" s="24">
        <v>337.82815533980585</v>
      </c>
      <c r="AC2018" s="24">
        <v>337.88640776699026</v>
      </c>
      <c r="AF2018" s="24">
        <v>11.157</v>
      </c>
      <c r="AG2018" s="24">
        <v>348.99858215010141</v>
      </c>
      <c r="AH2018" s="24">
        <v>349.05699999999996</v>
      </c>
      <c r="AI2018" s="24">
        <v>348.98515533980583</v>
      </c>
      <c r="AJ2018" s="24">
        <v>349.04340776699024</v>
      </c>
      <c r="AK2018" s="38">
        <v>1.3426810295584346</v>
      </c>
      <c r="AL2018" s="38">
        <v>1.3592233009717347</v>
      </c>
    </row>
    <row r="2019" spans="3:38" x14ac:dyDescent="0.15">
      <c r="C2019" t="str">
        <v>U1588C-51-CC</v>
      </c>
      <c r="D2019" s="31">
        <v>337.86</v>
      </c>
      <c r="E2019" s="29">
        <v>11</v>
      </c>
      <c r="F2019" s="29">
        <v>17</v>
      </c>
      <c r="G2019" s="24">
        <v>337.97</v>
      </c>
      <c r="H2019" s="24">
        <v>338.03000000000003</v>
      </c>
      <c r="I2019" s="24">
        <v>337.97</v>
      </c>
      <c r="J2019" s="24">
        <v>338.03</v>
      </c>
      <c r="K2019" s="18">
        <v>0</v>
      </c>
      <c r="L2019" s="18">
        <v>-5.6843418860808015E-14</v>
      </c>
      <c r="T2019" t="str">
        <v>U1588C-51</v>
      </c>
      <c r="U2019" s="24">
        <v>0.97363083164300201</v>
      </c>
      <c r="V2019" s="24">
        <v>0.970873786407767</v>
      </c>
      <c r="W2019" s="29">
        <v>333.1</v>
      </c>
      <c r="X2019" s="24">
        <v>4.8700000000000045</v>
      </c>
      <c r="Y2019" s="24">
        <v>4.92999999999995</v>
      </c>
      <c r="Z2019" s="24">
        <v>337.84158215010143</v>
      </c>
      <c r="AA2019" s="24">
        <v>337.9</v>
      </c>
      <c r="AB2019" s="24">
        <v>337.82815533980585</v>
      </c>
      <c r="AC2019" s="24">
        <v>337.88640776699026</v>
      </c>
      <c r="AF2019" s="24">
        <v>11.157</v>
      </c>
      <c r="AG2019" s="24">
        <v>348.99858215010141</v>
      </c>
      <c r="AH2019" s="24">
        <v>349.05699999999996</v>
      </c>
      <c r="AI2019" s="24">
        <v>348.98515533980583</v>
      </c>
      <c r="AJ2019" s="24">
        <v>349.04340776699024</v>
      </c>
      <c r="AK2019" s="38">
        <v>1.3426810295584346</v>
      </c>
      <c r="AL2019" s="38">
        <v>1.3592233009717347</v>
      </c>
    </row>
    <row r="2020" spans="3:38" x14ac:dyDescent="0.15">
      <c r="C2020" t="str">
        <v>U1588C-51-CC</v>
      </c>
      <c r="D2020" s="31">
        <v>337.86</v>
      </c>
      <c r="E2020" s="29">
        <v>11</v>
      </c>
      <c r="F2020" s="29">
        <v>17</v>
      </c>
      <c r="G2020" s="24">
        <v>337.97</v>
      </c>
      <c r="H2020" s="24">
        <v>338.03000000000003</v>
      </c>
      <c r="I2020" s="24">
        <v>337.97</v>
      </c>
      <c r="J2020" s="24">
        <v>338.03</v>
      </c>
      <c r="K2020" s="18">
        <v>0</v>
      </c>
      <c r="L2020" s="18">
        <v>-5.6843418860808015E-14</v>
      </c>
      <c r="T2020" t="str">
        <v>U1588C-51</v>
      </c>
      <c r="U2020" s="24">
        <v>0.97363083164300201</v>
      </c>
      <c r="V2020" s="24">
        <v>0.970873786407767</v>
      </c>
      <c r="W2020" s="29">
        <v>333.1</v>
      </c>
      <c r="X2020" s="24">
        <v>4.8700000000000045</v>
      </c>
      <c r="Y2020" s="24">
        <v>4.92999999999995</v>
      </c>
      <c r="Z2020" s="24">
        <v>337.84158215010143</v>
      </c>
      <c r="AA2020" s="24">
        <v>337.9</v>
      </c>
      <c r="AB2020" s="24">
        <v>337.82815533980585</v>
      </c>
      <c r="AC2020" s="24">
        <v>337.88640776699026</v>
      </c>
      <c r="AF2020" s="24">
        <v>11.157</v>
      </c>
      <c r="AG2020" s="24">
        <v>348.99858215010141</v>
      </c>
      <c r="AH2020" s="24">
        <v>349.05699999999996</v>
      </c>
      <c r="AI2020" s="24">
        <v>348.98515533980583</v>
      </c>
      <c r="AJ2020" s="24">
        <v>349.04340776699024</v>
      </c>
      <c r="AK2020" s="38">
        <v>1.3426810295584346</v>
      </c>
      <c r="AL2020" s="38">
        <v>1.3592233009717347</v>
      </c>
    </row>
    <row r="2021" spans="3:38" x14ac:dyDescent="0.15">
      <c r="C2021" t="str">
        <v>U1588C-51-CC</v>
      </c>
      <c r="D2021" s="31">
        <v>337.86</v>
      </c>
      <c r="E2021" s="29">
        <v>11</v>
      </c>
      <c r="F2021" s="29">
        <v>17</v>
      </c>
      <c r="G2021" s="24">
        <v>337.97</v>
      </c>
      <c r="H2021" s="24">
        <v>338.03000000000003</v>
      </c>
      <c r="I2021" s="24">
        <v>337.97</v>
      </c>
      <c r="J2021" s="24">
        <v>338.03</v>
      </c>
      <c r="K2021" s="18">
        <v>0</v>
      </c>
      <c r="L2021" s="18">
        <v>-5.6843418860808015E-14</v>
      </c>
      <c r="T2021" t="str">
        <v>U1588C-51</v>
      </c>
      <c r="U2021" s="24">
        <v>0.97363083164300201</v>
      </c>
      <c r="V2021" s="24">
        <v>0.970873786407767</v>
      </c>
      <c r="W2021" s="29">
        <v>333.1</v>
      </c>
      <c r="X2021" s="24">
        <v>4.8700000000000045</v>
      </c>
      <c r="Y2021" s="24">
        <v>4.92999999999995</v>
      </c>
      <c r="Z2021" s="24">
        <v>337.84158215010143</v>
      </c>
      <c r="AA2021" s="24">
        <v>337.9</v>
      </c>
      <c r="AB2021" s="24">
        <v>337.82815533980585</v>
      </c>
      <c r="AC2021" s="24">
        <v>337.88640776699026</v>
      </c>
      <c r="AF2021" s="24">
        <v>11.157</v>
      </c>
      <c r="AG2021" s="24">
        <v>348.99858215010141</v>
      </c>
      <c r="AH2021" s="24">
        <v>349.05699999999996</v>
      </c>
      <c r="AI2021" s="24">
        <v>348.98515533980583</v>
      </c>
      <c r="AJ2021" s="24">
        <v>349.04340776699024</v>
      </c>
      <c r="AK2021" s="38">
        <v>1.3426810295584346</v>
      </c>
      <c r="AL2021" s="38">
        <v>1.3592233009717347</v>
      </c>
    </row>
    <row r="2022" spans="3:38" x14ac:dyDescent="0.15">
      <c r="C2022" t="str">
        <v>U1588C-51-CC</v>
      </c>
      <c r="D2022" s="31">
        <v>337.86</v>
      </c>
      <c r="E2022" s="29">
        <v>11</v>
      </c>
      <c r="F2022" s="29">
        <v>17</v>
      </c>
      <c r="G2022" s="24">
        <v>337.97</v>
      </c>
      <c r="H2022" s="24">
        <v>338.03000000000003</v>
      </c>
      <c r="I2022" s="24">
        <v>337.97</v>
      </c>
      <c r="J2022" s="24">
        <v>338.03</v>
      </c>
      <c r="K2022" s="18">
        <v>0</v>
      </c>
      <c r="L2022" s="18">
        <v>-5.6843418860808015E-14</v>
      </c>
      <c r="T2022" t="str">
        <v>U1588C-51</v>
      </c>
      <c r="U2022" s="24">
        <v>0.97363083164300201</v>
      </c>
      <c r="V2022" s="24">
        <v>0.970873786407767</v>
      </c>
      <c r="W2022" s="29">
        <v>333.1</v>
      </c>
      <c r="X2022" s="24">
        <v>4.8700000000000045</v>
      </c>
      <c r="Y2022" s="24">
        <v>4.92999999999995</v>
      </c>
      <c r="Z2022" s="24">
        <v>337.84158215010143</v>
      </c>
      <c r="AA2022" s="24">
        <v>337.9</v>
      </c>
      <c r="AB2022" s="24">
        <v>337.82815533980585</v>
      </c>
      <c r="AC2022" s="24">
        <v>337.88640776699026</v>
      </c>
      <c r="AF2022" s="24">
        <v>11.157</v>
      </c>
      <c r="AG2022" s="24">
        <v>348.99858215010141</v>
      </c>
      <c r="AH2022" s="24">
        <v>349.05699999999996</v>
      </c>
      <c r="AI2022" s="24">
        <v>348.98515533980583</v>
      </c>
      <c r="AJ2022" s="24">
        <v>349.04340776699024</v>
      </c>
      <c r="AK2022" s="38">
        <v>1.3426810295584346</v>
      </c>
      <c r="AL2022" s="38">
        <v>1.3592233009717347</v>
      </c>
    </row>
    <row r="2023" spans="3:38" x14ac:dyDescent="0.15">
      <c r="C2023" t="str">
        <v>U1588C-52-CC</v>
      </c>
      <c r="D2023" s="31">
        <v>344.92</v>
      </c>
      <c r="E2023" s="29">
        <v>11</v>
      </c>
      <c r="F2023" s="29">
        <v>17</v>
      </c>
      <c r="G2023" s="24">
        <v>345.03000000000003</v>
      </c>
      <c r="H2023" s="24">
        <v>345.09000000000003</v>
      </c>
      <c r="I2023" s="24">
        <v>345.03</v>
      </c>
      <c r="J2023" s="24">
        <v>345.09</v>
      </c>
      <c r="K2023" s="18">
        <v>-5.6843418860808015E-14</v>
      </c>
      <c r="L2023" s="18">
        <v>-5.6843418860808015E-14</v>
      </c>
      <c r="T2023" t="str">
        <v>U1588C-52</v>
      </c>
      <c r="U2023" s="24">
        <v>0.68150208623087627</v>
      </c>
      <c r="V2023" s="24">
        <v>0.68027210884353739</v>
      </c>
      <c r="W2023" s="29">
        <v>337.9</v>
      </c>
      <c r="X2023" s="24">
        <v>7.1299999999999955</v>
      </c>
      <c r="Y2023" s="24">
        <v>7.1899999999999977</v>
      </c>
      <c r="Z2023" s="24">
        <v>342.75910987482609</v>
      </c>
      <c r="AA2023" s="24">
        <v>342.79999999999995</v>
      </c>
      <c r="AB2023" s="24">
        <v>342.75034013605438</v>
      </c>
      <c r="AC2023" s="24">
        <v>342.79115646258504</v>
      </c>
      <c r="AF2023" s="24">
        <v>10.881</v>
      </c>
      <c r="AG2023" s="24">
        <v>353.64010987482607</v>
      </c>
      <c r="AH2023" s="24">
        <v>353.68099999999993</v>
      </c>
      <c r="AI2023" s="24">
        <v>353.6313401360544</v>
      </c>
      <c r="AJ2023" s="24">
        <v>353.67215646258501</v>
      </c>
      <c r="AK2023" s="38">
        <v>0.87697387716616504</v>
      </c>
      <c r="AL2023" s="38">
        <v>0.88435374149185009</v>
      </c>
    </row>
    <row r="2024" spans="3:38" x14ac:dyDescent="0.15">
      <c r="C2024" t="str">
        <v>U1588C-52-CC</v>
      </c>
      <c r="D2024" s="31">
        <v>344.92</v>
      </c>
      <c r="E2024" s="29">
        <v>11</v>
      </c>
      <c r="F2024" s="29">
        <v>17</v>
      </c>
      <c r="G2024" s="24">
        <v>345.03000000000003</v>
      </c>
      <c r="H2024" s="24">
        <v>345.09000000000003</v>
      </c>
      <c r="I2024" s="24">
        <v>345.03</v>
      </c>
      <c r="J2024" s="24">
        <v>345.09</v>
      </c>
      <c r="K2024" s="18">
        <v>-5.6843418860808015E-14</v>
      </c>
      <c r="L2024" s="18">
        <v>-5.6843418860808015E-14</v>
      </c>
      <c r="T2024" t="str">
        <v>U1588C-52</v>
      </c>
      <c r="U2024" s="24">
        <v>0.68150208623087627</v>
      </c>
      <c r="V2024" s="24">
        <v>0.68027210884353739</v>
      </c>
      <c r="W2024" s="29">
        <v>337.9</v>
      </c>
      <c r="X2024" s="24">
        <v>7.1299999999999955</v>
      </c>
      <c r="Y2024" s="24">
        <v>7.1899999999999977</v>
      </c>
      <c r="Z2024" s="24">
        <v>342.75910987482609</v>
      </c>
      <c r="AA2024" s="24">
        <v>342.79999999999995</v>
      </c>
      <c r="AB2024" s="24">
        <v>342.75034013605438</v>
      </c>
      <c r="AC2024" s="24">
        <v>342.79115646258504</v>
      </c>
      <c r="AF2024" s="24">
        <v>10.881</v>
      </c>
      <c r="AG2024" s="24">
        <v>353.64010987482607</v>
      </c>
      <c r="AH2024" s="24">
        <v>353.68099999999993</v>
      </c>
      <c r="AI2024" s="24">
        <v>353.6313401360544</v>
      </c>
      <c r="AJ2024" s="24">
        <v>353.67215646258501</v>
      </c>
      <c r="AK2024" s="38">
        <v>0.87697387716616504</v>
      </c>
      <c r="AL2024" s="38">
        <v>0.88435374149185009</v>
      </c>
    </row>
    <row r="2025" spans="3:38" x14ac:dyDescent="0.15">
      <c r="C2025" t="str">
        <v>U1588C-52-CC</v>
      </c>
      <c r="D2025" s="31">
        <v>344.92</v>
      </c>
      <c r="E2025" s="29">
        <v>11</v>
      </c>
      <c r="F2025" s="29">
        <v>17</v>
      </c>
      <c r="G2025" s="24">
        <v>345.03000000000003</v>
      </c>
      <c r="H2025" s="24">
        <v>345.09000000000003</v>
      </c>
      <c r="I2025" s="24">
        <v>345.03</v>
      </c>
      <c r="J2025" s="24">
        <v>345.09</v>
      </c>
      <c r="K2025" s="18">
        <v>-5.6843418860808015E-14</v>
      </c>
      <c r="L2025" s="18">
        <v>-5.6843418860808015E-14</v>
      </c>
      <c r="T2025" t="str">
        <v>U1588C-52</v>
      </c>
      <c r="U2025" s="24">
        <v>0.68150208623087627</v>
      </c>
      <c r="V2025" s="24">
        <v>0.68027210884353739</v>
      </c>
      <c r="W2025" s="29">
        <v>337.9</v>
      </c>
      <c r="X2025" s="24">
        <v>7.1299999999999955</v>
      </c>
      <c r="Y2025" s="24">
        <v>7.1899999999999977</v>
      </c>
      <c r="Z2025" s="24">
        <v>342.75910987482609</v>
      </c>
      <c r="AA2025" s="24">
        <v>342.79999999999995</v>
      </c>
      <c r="AB2025" s="24">
        <v>342.75034013605438</v>
      </c>
      <c r="AC2025" s="24">
        <v>342.79115646258504</v>
      </c>
      <c r="AF2025" s="24">
        <v>10.881</v>
      </c>
      <c r="AG2025" s="24">
        <v>353.64010987482607</v>
      </c>
      <c r="AH2025" s="24">
        <v>353.68099999999993</v>
      </c>
      <c r="AI2025" s="24">
        <v>353.6313401360544</v>
      </c>
      <c r="AJ2025" s="24">
        <v>353.67215646258501</v>
      </c>
      <c r="AK2025" s="38">
        <v>0.87697387716616504</v>
      </c>
      <c r="AL2025" s="38">
        <v>0.88435374149185009</v>
      </c>
    </row>
    <row r="2026" spans="3:38" x14ac:dyDescent="0.15">
      <c r="C2026" t="str">
        <v>U1588C-52-CC</v>
      </c>
      <c r="D2026" s="31">
        <v>344.92</v>
      </c>
      <c r="E2026" s="29">
        <v>11</v>
      </c>
      <c r="F2026" s="29">
        <v>17</v>
      </c>
      <c r="G2026" s="24">
        <v>345.03000000000003</v>
      </c>
      <c r="H2026" s="24">
        <v>345.09000000000003</v>
      </c>
      <c r="I2026" s="24">
        <v>345.03</v>
      </c>
      <c r="J2026" s="24">
        <v>345.09</v>
      </c>
      <c r="K2026" s="18">
        <v>-5.6843418860808015E-14</v>
      </c>
      <c r="L2026" s="18">
        <v>-5.6843418860808015E-14</v>
      </c>
      <c r="T2026" t="str">
        <v>U1588C-52</v>
      </c>
      <c r="U2026" s="24">
        <v>0.68150208623087627</v>
      </c>
      <c r="V2026" s="24">
        <v>0.68027210884353739</v>
      </c>
      <c r="W2026" s="29">
        <v>337.9</v>
      </c>
      <c r="X2026" s="24">
        <v>7.1299999999999955</v>
      </c>
      <c r="Y2026" s="24">
        <v>7.1899999999999977</v>
      </c>
      <c r="Z2026" s="24">
        <v>342.75910987482609</v>
      </c>
      <c r="AA2026" s="24">
        <v>342.79999999999995</v>
      </c>
      <c r="AB2026" s="24">
        <v>342.75034013605438</v>
      </c>
      <c r="AC2026" s="24">
        <v>342.79115646258504</v>
      </c>
      <c r="AF2026" s="24">
        <v>10.881</v>
      </c>
      <c r="AG2026" s="24">
        <v>353.64010987482607</v>
      </c>
      <c r="AH2026" s="24">
        <v>353.68099999999993</v>
      </c>
      <c r="AI2026" s="24">
        <v>353.6313401360544</v>
      </c>
      <c r="AJ2026" s="24">
        <v>353.67215646258501</v>
      </c>
      <c r="AK2026" s="38">
        <v>0.87697387716616504</v>
      </c>
      <c r="AL2026" s="38">
        <v>0.88435374149185009</v>
      </c>
    </row>
    <row r="2027" spans="3:38" x14ac:dyDescent="0.15">
      <c r="C2027" t="str">
        <v>U1588C-52-CC</v>
      </c>
      <c r="D2027" s="31">
        <v>344.92</v>
      </c>
      <c r="E2027" s="29">
        <v>11</v>
      </c>
      <c r="F2027" s="29">
        <v>17</v>
      </c>
      <c r="G2027" s="24">
        <v>345.03000000000003</v>
      </c>
      <c r="H2027" s="24">
        <v>345.09000000000003</v>
      </c>
      <c r="I2027" s="24">
        <v>345.03</v>
      </c>
      <c r="J2027" s="24">
        <v>345.09</v>
      </c>
      <c r="K2027" s="18">
        <v>-5.6843418860808015E-14</v>
      </c>
      <c r="L2027" s="18">
        <v>-5.6843418860808015E-14</v>
      </c>
      <c r="T2027" t="str">
        <v>U1588C-52</v>
      </c>
      <c r="U2027" s="24">
        <v>0.68150208623087627</v>
      </c>
      <c r="V2027" s="24">
        <v>0.68027210884353739</v>
      </c>
      <c r="W2027" s="29">
        <v>337.9</v>
      </c>
      <c r="X2027" s="24">
        <v>7.1299999999999955</v>
      </c>
      <c r="Y2027" s="24">
        <v>7.1899999999999977</v>
      </c>
      <c r="Z2027" s="24">
        <v>342.75910987482609</v>
      </c>
      <c r="AA2027" s="24">
        <v>342.79999999999995</v>
      </c>
      <c r="AB2027" s="24">
        <v>342.75034013605438</v>
      </c>
      <c r="AC2027" s="24">
        <v>342.79115646258504</v>
      </c>
      <c r="AF2027" s="24">
        <v>10.881</v>
      </c>
      <c r="AG2027" s="24">
        <v>353.64010987482607</v>
      </c>
      <c r="AH2027" s="24">
        <v>353.68099999999993</v>
      </c>
      <c r="AI2027" s="24">
        <v>353.6313401360544</v>
      </c>
      <c r="AJ2027" s="24">
        <v>353.67215646258501</v>
      </c>
      <c r="AK2027" s="38">
        <v>0.87697387716616504</v>
      </c>
      <c r="AL2027" s="38">
        <v>0.88435374149185009</v>
      </c>
    </row>
    <row r="2028" spans="3:38" x14ac:dyDescent="0.15">
      <c r="C2028" t="str">
        <v>U1588C-52-CC</v>
      </c>
      <c r="D2028" s="31">
        <v>344.92</v>
      </c>
      <c r="E2028" s="29">
        <v>11</v>
      </c>
      <c r="F2028" s="29">
        <v>17</v>
      </c>
      <c r="G2028" s="24">
        <v>345.03000000000003</v>
      </c>
      <c r="H2028" s="24">
        <v>345.09000000000003</v>
      </c>
      <c r="I2028" s="24">
        <v>345.03</v>
      </c>
      <c r="J2028" s="24">
        <v>345.09</v>
      </c>
      <c r="K2028" s="18">
        <v>-5.6843418860808015E-14</v>
      </c>
      <c r="L2028" s="18">
        <v>-5.6843418860808015E-14</v>
      </c>
      <c r="T2028" t="str">
        <v>U1588C-52</v>
      </c>
      <c r="U2028" s="24">
        <v>0.68150208623087627</v>
      </c>
      <c r="V2028" s="24">
        <v>0.68027210884353739</v>
      </c>
      <c r="W2028" s="29">
        <v>337.9</v>
      </c>
      <c r="X2028" s="24">
        <v>7.1299999999999955</v>
      </c>
      <c r="Y2028" s="24">
        <v>7.1899999999999977</v>
      </c>
      <c r="Z2028" s="24">
        <v>342.75910987482609</v>
      </c>
      <c r="AA2028" s="24">
        <v>342.79999999999995</v>
      </c>
      <c r="AB2028" s="24">
        <v>342.75034013605438</v>
      </c>
      <c r="AC2028" s="24">
        <v>342.79115646258504</v>
      </c>
      <c r="AF2028" s="24">
        <v>10.881</v>
      </c>
      <c r="AG2028" s="24">
        <v>353.64010987482607</v>
      </c>
      <c r="AH2028" s="24">
        <v>353.68099999999993</v>
      </c>
      <c r="AI2028" s="24">
        <v>353.6313401360544</v>
      </c>
      <c r="AJ2028" s="24">
        <v>353.67215646258501</v>
      </c>
      <c r="AK2028" s="38">
        <v>0.87697387716616504</v>
      </c>
      <c r="AL2028" s="38">
        <v>0.88435374149185009</v>
      </c>
    </row>
    <row r="2029" spans="3:38" x14ac:dyDescent="0.15">
      <c r="C2029" t="str">
        <v>U1588C-52-CC</v>
      </c>
      <c r="D2029" s="31">
        <v>344.92</v>
      </c>
      <c r="E2029" s="29">
        <v>11</v>
      </c>
      <c r="F2029" s="29">
        <v>17</v>
      </c>
      <c r="G2029" s="24">
        <v>345.03000000000003</v>
      </c>
      <c r="H2029" s="24">
        <v>345.09000000000003</v>
      </c>
      <c r="I2029" s="24">
        <v>345.03</v>
      </c>
      <c r="J2029" s="24">
        <v>345.09</v>
      </c>
      <c r="K2029" s="18">
        <v>-5.6843418860808015E-14</v>
      </c>
      <c r="L2029" s="18">
        <v>-5.6843418860808015E-14</v>
      </c>
      <c r="T2029" t="str">
        <v>U1588C-52</v>
      </c>
      <c r="U2029" s="24">
        <v>0.68150208623087627</v>
      </c>
      <c r="V2029" s="24">
        <v>0.68027210884353739</v>
      </c>
      <c r="W2029" s="29">
        <v>337.9</v>
      </c>
      <c r="X2029" s="24">
        <v>7.1299999999999955</v>
      </c>
      <c r="Y2029" s="24">
        <v>7.1899999999999977</v>
      </c>
      <c r="Z2029" s="24">
        <v>342.75910987482609</v>
      </c>
      <c r="AA2029" s="24">
        <v>342.79999999999995</v>
      </c>
      <c r="AB2029" s="24">
        <v>342.75034013605438</v>
      </c>
      <c r="AC2029" s="24">
        <v>342.79115646258504</v>
      </c>
      <c r="AF2029" s="24">
        <v>10.881</v>
      </c>
      <c r="AG2029" s="24">
        <v>353.64010987482607</v>
      </c>
      <c r="AH2029" s="24">
        <v>353.68099999999993</v>
      </c>
      <c r="AI2029" s="24">
        <v>353.6313401360544</v>
      </c>
      <c r="AJ2029" s="24">
        <v>353.67215646258501</v>
      </c>
      <c r="AK2029" s="38">
        <v>0.87697387716616504</v>
      </c>
      <c r="AL2029" s="38">
        <v>0.88435374149185009</v>
      </c>
    </row>
    <row r="2030" spans="3:38" x14ac:dyDescent="0.15">
      <c r="C2030" t="str">
        <v>U1588C-52-CC</v>
      </c>
      <c r="D2030" s="31">
        <v>344.92</v>
      </c>
      <c r="E2030" s="29">
        <v>11</v>
      </c>
      <c r="F2030" s="29">
        <v>17</v>
      </c>
      <c r="G2030" s="24">
        <v>345.03000000000003</v>
      </c>
      <c r="H2030" s="24">
        <v>345.09000000000003</v>
      </c>
      <c r="I2030" s="24">
        <v>345.03</v>
      </c>
      <c r="J2030" s="24">
        <v>345.09</v>
      </c>
      <c r="K2030" s="18">
        <v>-5.6843418860808015E-14</v>
      </c>
      <c r="L2030" s="18">
        <v>-5.6843418860808015E-14</v>
      </c>
      <c r="T2030" t="str">
        <v>U1588C-52</v>
      </c>
      <c r="U2030" s="24">
        <v>0.68150208623087627</v>
      </c>
      <c r="V2030" s="24">
        <v>0.68027210884353739</v>
      </c>
      <c r="W2030" s="29">
        <v>337.9</v>
      </c>
      <c r="X2030" s="24">
        <v>7.1299999999999955</v>
      </c>
      <c r="Y2030" s="24">
        <v>7.1899999999999977</v>
      </c>
      <c r="Z2030" s="24">
        <v>342.75910987482609</v>
      </c>
      <c r="AA2030" s="24">
        <v>342.79999999999995</v>
      </c>
      <c r="AB2030" s="24">
        <v>342.75034013605438</v>
      </c>
      <c r="AC2030" s="24">
        <v>342.79115646258504</v>
      </c>
      <c r="AF2030" s="24">
        <v>10.881</v>
      </c>
      <c r="AG2030" s="24">
        <v>353.64010987482607</v>
      </c>
      <c r="AH2030" s="24">
        <v>353.68099999999993</v>
      </c>
      <c r="AI2030" s="24">
        <v>353.6313401360544</v>
      </c>
      <c r="AJ2030" s="24">
        <v>353.67215646258501</v>
      </c>
      <c r="AK2030" s="38">
        <v>0.87697387716616504</v>
      </c>
      <c r="AL2030" s="38">
        <v>0.88435374149185009</v>
      </c>
    </row>
    <row r="2031" spans="3:38" x14ac:dyDescent="0.15">
      <c r="C2031" t="str">
        <v>U1588C-53-CC</v>
      </c>
      <c r="D2031" s="31">
        <v>347.65</v>
      </c>
      <c r="E2031" s="29">
        <v>13</v>
      </c>
      <c r="F2031" s="29">
        <v>19</v>
      </c>
      <c r="G2031" s="24">
        <v>347.78</v>
      </c>
      <c r="H2031" s="24">
        <v>347.84</v>
      </c>
      <c r="I2031" s="24">
        <v>347.78</v>
      </c>
      <c r="J2031" s="24">
        <v>347.84</v>
      </c>
      <c r="K2031" s="18">
        <v>0</v>
      </c>
      <c r="L2031" s="18">
        <v>0</v>
      </c>
      <c r="T2031" t="str">
        <v>U1588C-53</v>
      </c>
      <c r="U2031" s="24">
        <v>0.95238095238095233</v>
      </c>
      <c r="V2031" s="24">
        <v>0.95238095238095233</v>
      </c>
      <c r="W2031" s="29">
        <v>342.8</v>
      </c>
      <c r="X2031" s="24">
        <v>4.9799999999999613</v>
      </c>
      <c r="Y2031" s="24">
        <v>5.0399999999999636</v>
      </c>
      <c r="Z2031" s="24">
        <v>347.54285714285714</v>
      </c>
      <c r="AA2031" s="24">
        <v>347.59999999999997</v>
      </c>
      <c r="AB2031" s="24">
        <v>347.54285714285714</v>
      </c>
      <c r="AC2031" s="24">
        <v>347.59999999999997</v>
      </c>
      <c r="AF2031" s="24">
        <v>11.208</v>
      </c>
      <c r="AG2031" s="24">
        <v>358.75085714285717</v>
      </c>
      <c r="AH2031" s="24">
        <v>358.80799999999999</v>
      </c>
      <c r="AI2031" s="24">
        <v>358.75085714285717</v>
      </c>
      <c r="AJ2031" s="24">
        <v>358.80799999999999</v>
      </c>
      <c r="AK2031" s="38">
        <v>0</v>
      </c>
      <c r="AL2031" s="38">
        <v>0</v>
      </c>
    </row>
    <row r="2032" spans="3:38" x14ac:dyDescent="0.15">
      <c r="C2032" t="str">
        <v>U1588C-53-CC</v>
      </c>
      <c r="D2032" s="31">
        <v>347.65</v>
      </c>
      <c r="E2032" s="29">
        <v>13</v>
      </c>
      <c r="F2032" s="29">
        <v>19</v>
      </c>
      <c r="G2032" s="24">
        <v>347.78</v>
      </c>
      <c r="H2032" s="24">
        <v>347.84</v>
      </c>
      <c r="I2032" s="24">
        <v>347.78</v>
      </c>
      <c r="J2032" s="24">
        <v>347.84</v>
      </c>
      <c r="K2032" s="18">
        <v>0</v>
      </c>
      <c r="L2032" s="18">
        <v>0</v>
      </c>
      <c r="T2032" t="str">
        <v>U1588C-53</v>
      </c>
      <c r="U2032" s="24">
        <v>0.95238095238095233</v>
      </c>
      <c r="V2032" s="24">
        <v>0.95238095238095233</v>
      </c>
      <c r="W2032" s="29">
        <v>342.8</v>
      </c>
      <c r="X2032" s="24">
        <v>4.9799999999999613</v>
      </c>
      <c r="Y2032" s="24">
        <v>5.0399999999999636</v>
      </c>
      <c r="Z2032" s="24">
        <v>347.54285714285714</v>
      </c>
      <c r="AA2032" s="24">
        <v>347.59999999999997</v>
      </c>
      <c r="AB2032" s="24">
        <v>347.54285714285714</v>
      </c>
      <c r="AC2032" s="24">
        <v>347.59999999999997</v>
      </c>
      <c r="AF2032" s="24">
        <v>11.208</v>
      </c>
      <c r="AG2032" s="24">
        <v>358.75085714285717</v>
      </c>
      <c r="AH2032" s="24">
        <v>358.80799999999999</v>
      </c>
      <c r="AI2032" s="24">
        <v>358.75085714285717</v>
      </c>
      <c r="AJ2032" s="24">
        <v>358.80799999999999</v>
      </c>
      <c r="AK2032" s="38">
        <v>0</v>
      </c>
      <c r="AL2032" s="38">
        <v>0</v>
      </c>
    </row>
    <row r="2033" spans="3:38" x14ac:dyDescent="0.15">
      <c r="C2033" t="str">
        <v>U1588C-53-CC</v>
      </c>
      <c r="D2033" s="31">
        <v>347.65</v>
      </c>
      <c r="E2033" s="29">
        <v>13</v>
      </c>
      <c r="F2033" s="29">
        <v>19</v>
      </c>
      <c r="G2033" s="24">
        <v>347.78</v>
      </c>
      <c r="H2033" s="24">
        <v>347.84</v>
      </c>
      <c r="I2033" s="24">
        <v>347.78</v>
      </c>
      <c r="J2033" s="24">
        <v>347.84</v>
      </c>
      <c r="K2033" s="18">
        <v>0</v>
      </c>
      <c r="L2033" s="18">
        <v>0</v>
      </c>
      <c r="T2033" t="str">
        <v>U1588C-53</v>
      </c>
      <c r="U2033" s="24">
        <v>0.95238095238095233</v>
      </c>
      <c r="V2033" s="24">
        <v>0.95238095238095233</v>
      </c>
      <c r="W2033" s="29">
        <v>342.8</v>
      </c>
      <c r="X2033" s="24">
        <v>4.9799999999999613</v>
      </c>
      <c r="Y2033" s="24">
        <v>5.0399999999999636</v>
      </c>
      <c r="Z2033" s="24">
        <v>347.54285714285714</v>
      </c>
      <c r="AA2033" s="24">
        <v>347.59999999999997</v>
      </c>
      <c r="AB2033" s="24">
        <v>347.54285714285714</v>
      </c>
      <c r="AC2033" s="24">
        <v>347.59999999999997</v>
      </c>
      <c r="AF2033" s="24">
        <v>11.208</v>
      </c>
      <c r="AG2033" s="24">
        <v>358.75085714285717</v>
      </c>
      <c r="AH2033" s="24">
        <v>358.80799999999999</v>
      </c>
      <c r="AI2033" s="24">
        <v>358.75085714285717</v>
      </c>
      <c r="AJ2033" s="24">
        <v>358.80799999999999</v>
      </c>
      <c r="AK2033" s="38">
        <v>0</v>
      </c>
      <c r="AL2033" s="38">
        <v>0</v>
      </c>
    </row>
    <row r="2034" spans="3:38" x14ac:dyDescent="0.15">
      <c r="C2034" t="str">
        <v>U1588C-53-CC</v>
      </c>
      <c r="D2034" s="31">
        <v>347.65</v>
      </c>
      <c r="E2034" s="29">
        <v>13</v>
      </c>
      <c r="F2034" s="29">
        <v>19</v>
      </c>
      <c r="G2034" s="24">
        <v>347.78</v>
      </c>
      <c r="H2034" s="24">
        <v>347.84</v>
      </c>
      <c r="I2034" s="24">
        <v>347.78</v>
      </c>
      <c r="J2034" s="24">
        <v>347.84</v>
      </c>
      <c r="K2034" s="18">
        <v>0</v>
      </c>
      <c r="L2034" s="18">
        <v>0</v>
      </c>
      <c r="T2034" t="str">
        <v>U1588C-53</v>
      </c>
      <c r="U2034" s="24">
        <v>0.95238095238095233</v>
      </c>
      <c r="V2034" s="24">
        <v>0.95238095238095233</v>
      </c>
      <c r="W2034" s="29">
        <v>342.8</v>
      </c>
      <c r="X2034" s="24">
        <v>4.9799999999999613</v>
      </c>
      <c r="Y2034" s="24">
        <v>5.0399999999999636</v>
      </c>
      <c r="Z2034" s="24">
        <v>347.54285714285714</v>
      </c>
      <c r="AA2034" s="24">
        <v>347.59999999999997</v>
      </c>
      <c r="AB2034" s="24">
        <v>347.54285714285714</v>
      </c>
      <c r="AC2034" s="24">
        <v>347.59999999999997</v>
      </c>
      <c r="AF2034" s="24">
        <v>11.208</v>
      </c>
      <c r="AG2034" s="24">
        <v>358.75085714285717</v>
      </c>
      <c r="AH2034" s="24">
        <v>358.80799999999999</v>
      </c>
      <c r="AI2034" s="24">
        <v>358.75085714285717</v>
      </c>
      <c r="AJ2034" s="24">
        <v>358.80799999999999</v>
      </c>
      <c r="AK2034" s="38">
        <v>0</v>
      </c>
      <c r="AL2034" s="38">
        <v>0</v>
      </c>
    </row>
    <row r="2035" spans="3:38" x14ac:dyDescent="0.15">
      <c r="C2035" t="str">
        <v>U1588C-53-CC</v>
      </c>
      <c r="D2035" s="31">
        <v>347.65</v>
      </c>
      <c r="E2035" s="29">
        <v>13</v>
      </c>
      <c r="F2035" s="29">
        <v>19</v>
      </c>
      <c r="G2035" s="24">
        <v>347.78</v>
      </c>
      <c r="H2035" s="24">
        <v>347.84</v>
      </c>
      <c r="I2035" s="24">
        <v>347.78</v>
      </c>
      <c r="J2035" s="24">
        <v>347.84</v>
      </c>
      <c r="K2035" s="18">
        <v>0</v>
      </c>
      <c r="L2035" s="18">
        <v>0</v>
      </c>
      <c r="T2035" t="str">
        <v>U1588C-53</v>
      </c>
      <c r="U2035" s="24">
        <v>0.95238095238095233</v>
      </c>
      <c r="V2035" s="24">
        <v>0.95238095238095233</v>
      </c>
      <c r="W2035" s="29">
        <v>342.8</v>
      </c>
      <c r="X2035" s="24">
        <v>4.9799999999999613</v>
      </c>
      <c r="Y2035" s="24">
        <v>5.0399999999999636</v>
      </c>
      <c r="Z2035" s="24">
        <v>347.54285714285714</v>
      </c>
      <c r="AA2035" s="24">
        <v>347.59999999999997</v>
      </c>
      <c r="AB2035" s="24">
        <v>347.54285714285714</v>
      </c>
      <c r="AC2035" s="24">
        <v>347.59999999999997</v>
      </c>
      <c r="AF2035" s="24">
        <v>11.208</v>
      </c>
      <c r="AG2035" s="24">
        <v>358.75085714285717</v>
      </c>
      <c r="AH2035" s="24">
        <v>358.80799999999999</v>
      </c>
      <c r="AI2035" s="24">
        <v>358.75085714285717</v>
      </c>
      <c r="AJ2035" s="24">
        <v>358.80799999999999</v>
      </c>
      <c r="AK2035" s="38">
        <v>0</v>
      </c>
      <c r="AL2035" s="38">
        <v>0</v>
      </c>
    </row>
    <row r="2036" spans="3:38" x14ac:dyDescent="0.15">
      <c r="C2036" t="str">
        <v>U1588C-53-CC</v>
      </c>
      <c r="D2036" s="31">
        <v>347.65</v>
      </c>
      <c r="E2036" s="29">
        <v>13</v>
      </c>
      <c r="F2036" s="29">
        <v>19</v>
      </c>
      <c r="G2036" s="24">
        <v>347.78</v>
      </c>
      <c r="H2036" s="24">
        <v>347.84</v>
      </c>
      <c r="I2036" s="24">
        <v>347.78</v>
      </c>
      <c r="J2036" s="24">
        <v>347.84</v>
      </c>
      <c r="K2036" s="18">
        <v>0</v>
      </c>
      <c r="L2036" s="18">
        <v>0</v>
      </c>
      <c r="T2036" t="str">
        <v>U1588C-53</v>
      </c>
      <c r="U2036" s="24">
        <v>0.95238095238095233</v>
      </c>
      <c r="V2036" s="24">
        <v>0.95238095238095233</v>
      </c>
      <c r="W2036" s="29">
        <v>342.8</v>
      </c>
      <c r="X2036" s="24">
        <v>4.9799999999999613</v>
      </c>
      <c r="Y2036" s="24">
        <v>5.0399999999999636</v>
      </c>
      <c r="Z2036" s="24">
        <v>347.54285714285714</v>
      </c>
      <c r="AA2036" s="24">
        <v>347.59999999999997</v>
      </c>
      <c r="AB2036" s="24">
        <v>347.54285714285714</v>
      </c>
      <c r="AC2036" s="24">
        <v>347.59999999999997</v>
      </c>
      <c r="AF2036" s="24">
        <v>11.208</v>
      </c>
      <c r="AG2036" s="24">
        <v>358.75085714285717</v>
      </c>
      <c r="AH2036" s="24">
        <v>358.80799999999999</v>
      </c>
      <c r="AI2036" s="24">
        <v>358.75085714285717</v>
      </c>
      <c r="AJ2036" s="24">
        <v>358.80799999999999</v>
      </c>
      <c r="AK2036" s="38">
        <v>0</v>
      </c>
      <c r="AL2036" s="38">
        <v>0</v>
      </c>
    </row>
    <row r="2037" spans="3:38" x14ac:dyDescent="0.15">
      <c r="C2037" t="str">
        <v>U1588C-53-CC</v>
      </c>
      <c r="D2037" s="31">
        <v>347.65</v>
      </c>
      <c r="E2037" s="29">
        <v>13</v>
      </c>
      <c r="F2037" s="29">
        <v>19</v>
      </c>
      <c r="G2037" s="24">
        <v>347.78</v>
      </c>
      <c r="H2037" s="24">
        <v>347.84</v>
      </c>
      <c r="I2037" s="24">
        <v>347.78</v>
      </c>
      <c r="J2037" s="24">
        <v>347.84</v>
      </c>
      <c r="K2037" s="18">
        <v>0</v>
      </c>
      <c r="L2037" s="18">
        <v>0</v>
      </c>
      <c r="T2037" t="str">
        <v>U1588C-53</v>
      </c>
      <c r="U2037" s="24">
        <v>0.95238095238095233</v>
      </c>
      <c r="V2037" s="24">
        <v>0.95238095238095233</v>
      </c>
      <c r="W2037" s="29">
        <v>342.8</v>
      </c>
      <c r="X2037" s="24">
        <v>4.9799999999999613</v>
      </c>
      <c r="Y2037" s="24">
        <v>5.0399999999999636</v>
      </c>
      <c r="Z2037" s="24">
        <v>347.54285714285714</v>
      </c>
      <c r="AA2037" s="24">
        <v>347.59999999999997</v>
      </c>
      <c r="AB2037" s="24">
        <v>347.54285714285714</v>
      </c>
      <c r="AC2037" s="24">
        <v>347.59999999999997</v>
      </c>
      <c r="AF2037" s="24">
        <v>11.208</v>
      </c>
      <c r="AG2037" s="24">
        <v>358.75085714285717</v>
      </c>
      <c r="AH2037" s="24">
        <v>358.80799999999999</v>
      </c>
      <c r="AI2037" s="24">
        <v>358.75085714285717</v>
      </c>
      <c r="AJ2037" s="24">
        <v>358.80799999999999</v>
      </c>
      <c r="AK2037" s="38">
        <v>0</v>
      </c>
      <c r="AL2037" s="38">
        <v>0</v>
      </c>
    </row>
    <row r="2038" spans="3:38" x14ac:dyDescent="0.15">
      <c r="C2038" t="str">
        <v>U1588C-53-CC</v>
      </c>
      <c r="D2038" s="31">
        <v>347.65</v>
      </c>
      <c r="E2038" s="29">
        <v>13</v>
      </c>
      <c r="F2038" s="29">
        <v>19</v>
      </c>
      <c r="G2038" s="24">
        <v>347.78</v>
      </c>
      <c r="H2038" s="24">
        <v>347.84</v>
      </c>
      <c r="I2038" s="24">
        <v>347.78</v>
      </c>
      <c r="J2038" s="24">
        <v>347.84</v>
      </c>
      <c r="K2038" s="18">
        <v>0</v>
      </c>
      <c r="L2038" s="18">
        <v>0</v>
      </c>
      <c r="T2038" t="str">
        <v>U1588C-53</v>
      </c>
      <c r="U2038" s="24">
        <v>0.95238095238095233</v>
      </c>
      <c r="V2038" s="24">
        <v>0.95238095238095233</v>
      </c>
      <c r="W2038" s="29">
        <v>342.8</v>
      </c>
      <c r="X2038" s="24">
        <v>4.9799999999999613</v>
      </c>
      <c r="Y2038" s="24">
        <v>5.0399999999999636</v>
      </c>
      <c r="Z2038" s="24">
        <v>347.54285714285714</v>
      </c>
      <c r="AA2038" s="24">
        <v>347.59999999999997</v>
      </c>
      <c r="AB2038" s="24">
        <v>347.54285714285714</v>
      </c>
      <c r="AC2038" s="24">
        <v>347.59999999999997</v>
      </c>
      <c r="AF2038" s="24">
        <v>11.208</v>
      </c>
      <c r="AG2038" s="24">
        <v>358.75085714285717</v>
      </c>
      <c r="AH2038" s="24">
        <v>358.80799999999999</v>
      </c>
      <c r="AI2038" s="24">
        <v>358.75085714285717</v>
      </c>
      <c r="AJ2038" s="24">
        <v>358.80799999999999</v>
      </c>
      <c r="AK2038" s="38">
        <v>0</v>
      </c>
      <c r="AL2038" s="38">
        <v>0</v>
      </c>
    </row>
    <row r="2039" spans="3:38" x14ac:dyDescent="0.15">
      <c r="C2039" t="str">
        <v>U1588C-54-CC</v>
      </c>
      <c r="D2039" s="31">
        <v>354.59</v>
      </c>
      <c r="E2039" s="29">
        <v>11</v>
      </c>
      <c r="F2039" s="29">
        <v>17</v>
      </c>
      <c r="G2039" s="24">
        <v>354.7</v>
      </c>
      <c r="H2039" s="24">
        <v>354.76</v>
      </c>
      <c r="I2039" s="24">
        <v>354.7</v>
      </c>
      <c r="J2039" s="24">
        <v>354.76</v>
      </c>
      <c r="K2039" s="18">
        <v>0</v>
      </c>
      <c r="L2039" s="18">
        <v>0</v>
      </c>
      <c r="T2039" t="str">
        <v>U1588C-54</v>
      </c>
      <c r="U2039" s="24">
        <v>0.83798882681564246</v>
      </c>
      <c r="V2039" s="24">
        <v>0.84033613445378152</v>
      </c>
      <c r="W2039" s="29">
        <v>347.6</v>
      </c>
      <c r="X2039" s="24">
        <v>7.0999999999999659</v>
      </c>
      <c r="Y2039" s="24">
        <v>7.1599999999999682</v>
      </c>
      <c r="Z2039" s="24">
        <v>353.54972067039108</v>
      </c>
      <c r="AA2039" s="24">
        <v>353.6</v>
      </c>
      <c r="AB2039" s="24">
        <v>353.56638655462183</v>
      </c>
      <c r="AC2039" s="24">
        <v>353.61680672268909</v>
      </c>
      <c r="AF2039" s="24">
        <v>10.679</v>
      </c>
      <c r="AG2039" s="24">
        <v>364.22872067039106</v>
      </c>
      <c r="AH2039" s="24">
        <v>364.279</v>
      </c>
      <c r="AI2039" s="24">
        <v>364.2453865546218</v>
      </c>
      <c r="AJ2039" s="24">
        <v>364.29580672268906</v>
      </c>
      <c r="AK2039" s="38">
        <v>-1.6665884230746997</v>
      </c>
      <c r="AL2039" s="38">
        <v>-1.6806722689068465</v>
      </c>
    </row>
    <row r="2040" spans="3:38" x14ac:dyDescent="0.15">
      <c r="C2040" t="str">
        <v>U1588C-54-CC</v>
      </c>
      <c r="D2040" s="31">
        <v>354.59</v>
      </c>
      <c r="E2040" s="29">
        <v>11</v>
      </c>
      <c r="F2040" s="29">
        <v>17</v>
      </c>
      <c r="G2040" s="24">
        <v>354.7</v>
      </c>
      <c r="H2040" s="24">
        <v>354.76</v>
      </c>
      <c r="I2040" s="24">
        <v>354.7</v>
      </c>
      <c r="J2040" s="24">
        <v>354.76</v>
      </c>
      <c r="K2040" s="18">
        <v>0</v>
      </c>
      <c r="L2040" s="18">
        <v>0</v>
      </c>
      <c r="T2040" t="str">
        <v>U1588C-54</v>
      </c>
      <c r="U2040" s="24">
        <v>0.83798882681564246</v>
      </c>
      <c r="V2040" s="24">
        <v>0.84033613445378152</v>
      </c>
      <c r="W2040" s="29">
        <v>347.6</v>
      </c>
      <c r="X2040" s="24">
        <v>7.0999999999999659</v>
      </c>
      <c r="Y2040" s="24">
        <v>7.1599999999999682</v>
      </c>
      <c r="Z2040" s="24">
        <v>353.54972067039108</v>
      </c>
      <c r="AA2040" s="24">
        <v>353.6</v>
      </c>
      <c r="AB2040" s="24">
        <v>353.56638655462183</v>
      </c>
      <c r="AC2040" s="24">
        <v>353.61680672268909</v>
      </c>
      <c r="AF2040" s="24">
        <v>10.679</v>
      </c>
      <c r="AG2040" s="24">
        <v>364.22872067039106</v>
      </c>
      <c r="AH2040" s="24">
        <v>364.279</v>
      </c>
      <c r="AI2040" s="24">
        <v>364.2453865546218</v>
      </c>
      <c r="AJ2040" s="24">
        <v>364.29580672268906</v>
      </c>
      <c r="AK2040" s="38">
        <v>-1.6665884230746997</v>
      </c>
      <c r="AL2040" s="38">
        <v>-1.6806722689068465</v>
      </c>
    </row>
    <row r="2041" spans="3:38" x14ac:dyDescent="0.15">
      <c r="C2041" t="str">
        <v>U1588C-54-CC</v>
      </c>
      <c r="D2041" s="31">
        <v>354.59</v>
      </c>
      <c r="E2041" s="29">
        <v>11</v>
      </c>
      <c r="F2041" s="29">
        <v>17</v>
      </c>
      <c r="G2041" s="24">
        <v>354.7</v>
      </c>
      <c r="H2041" s="24">
        <v>354.76</v>
      </c>
      <c r="I2041" s="24">
        <v>354.7</v>
      </c>
      <c r="J2041" s="24">
        <v>354.76</v>
      </c>
      <c r="K2041" s="18">
        <v>0</v>
      </c>
      <c r="L2041" s="18">
        <v>0</v>
      </c>
      <c r="T2041" t="str">
        <v>U1588C-54</v>
      </c>
      <c r="U2041" s="24">
        <v>0.83798882681564246</v>
      </c>
      <c r="V2041" s="24">
        <v>0.84033613445378152</v>
      </c>
      <c r="W2041" s="29">
        <v>347.6</v>
      </c>
      <c r="X2041" s="24">
        <v>7.0999999999999659</v>
      </c>
      <c r="Y2041" s="24">
        <v>7.1599999999999682</v>
      </c>
      <c r="Z2041" s="24">
        <v>353.54972067039108</v>
      </c>
      <c r="AA2041" s="24">
        <v>353.6</v>
      </c>
      <c r="AB2041" s="24">
        <v>353.56638655462183</v>
      </c>
      <c r="AC2041" s="24">
        <v>353.61680672268909</v>
      </c>
      <c r="AF2041" s="24">
        <v>10.679</v>
      </c>
      <c r="AG2041" s="24">
        <v>364.22872067039106</v>
      </c>
      <c r="AH2041" s="24">
        <v>364.279</v>
      </c>
      <c r="AI2041" s="24">
        <v>364.2453865546218</v>
      </c>
      <c r="AJ2041" s="24">
        <v>364.29580672268906</v>
      </c>
      <c r="AK2041" s="38">
        <v>-1.6665884230746997</v>
      </c>
      <c r="AL2041" s="38">
        <v>-1.6806722689068465</v>
      </c>
    </row>
    <row r="2042" spans="3:38" x14ac:dyDescent="0.15">
      <c r="C2042" t="str">
        <v>U1588C-54-CC</v>
      </c>
      <c r="D2042" s="31">
        <v>354.59</v>
      </c>
      <c r="E2042" s="29">
        <v>11</v>
      </c>
      <c r="F2042" s="29">
        <v>17</v>
      </c>
      <c r="G2042" s="24">
        <v>354.7</v>
      </c>
      <c r="H2042" s="24">
        <v>354.76</v>
      </c>
      <c r="I2042" s="24">
        <v>354.7</v>
      </c>
      <c r="J2042" s="24">
        <v>354.76</v>
      </c>
      <c r="K2042" s="18">
        <v>0</v>
      </c>
      <c r="L2042" s="18">
        <v>0</v>
      </c>
      <c r="T2042" t="str">
        <v>U1588C-54</v>
      </c>
      <c r="U2042" s="24">
        <v>0.83798882681564246</v>
      </c>
      <c r="V2042" s="24">
        <v>0.84033613445378152</v>
      </c>
      <c r="W2042" s="29">
        <v>347.6</v>
      </c>
      <c r="X2042" s="24">
        <v>7.0999999999999659</v>
      </c>
      <c r="Y2042" s="24">
        <v>7.1599999999999682</v>
      </c>
      <c r="Z2042" s="24">
        <v>353.54972067039108</v>
      </c>
      <c r="AA2042" s="24">
        <v>353.6</v>
      </c>
      <c r="AB2042" s="24">
        <v>353.56638655462183</v>
      </c>
      <c r="AC2042" s="24">
        <v>353.61680672268909</v>
      </c>
      <c r="AF2042" s="24">
        <v>10.679</v>
      </c>
      <c r="AG2042" s="24">
        <v>364.22872067039106</v>
      </c>
      <c r="AH2042" s="24">
        <v>364.279</v>
      </c>
      <c r="AI2042" s="24">
        <v>364.2453865546218</v>
      </c>
      <c r="AJ2042" s="24">
        <v>364.29580672268906</v>
      </c>
      <c r="AK2042" s="38">
        <v>-1.6665884230746997</v>
      </c>
      <c r="AL2042" s="38">
        <v>-1.6806722689068465</v>
      </c>
    </row>
    <row r="2043" spans="3:38" x14ac:dyDescent="0.15">
      <c r="C2043" t="str">
        <v>U1588C-54-CC</v>
      </c>
      <c r="D2043" s="31">
        <v>354.59</v>
      </c>
      <c r="E2043" s="29">
        <v>11</v>
      </c>
      <c r="F2043" s="29">
        <v>17</v>
      </c>
      <c r="G2043" s="24">
        <v>354.7</v>
      </c>
      <c r="H2043" s="24">
        <v>354.76</v>
      </c>
      <c r="I2043" s="24">
        <v>354.7</v>
      </c>
      <c r="J2043" s="24">
        <v>354.76</v>
      </c>
      <c r="K2043" s="18">
        <v>0</v>
      </c>
      <c r="L2043" s="18">
        <v>0</v>
      </c>
      <c r="T2043" t="str">
        <v>U1588C-54</v>
      </c>
      <c r="U2043" s="24">
        <v>0.83798882681564246</v>
      </c>
      <c r="V2043" s="24">
        <v>0.84033613445378152</v>
      </c>
      <c r="W2043" s="29">
        <v>347.6</v>
      </c>
      <c r="X2043" s="24">
        <v>7.0999999999999659</v>
      </c>
      <c r="Y2043" s="24">
        <v>7.1599999999999682</v>
      </c>
      <c r="Z2043" s="24">
        <v>353.54972067039108</v>
      </c>
      <c r="AA2043" s="24">
        <v>353.6</v>
      </c>
      <c r="AB2043" s="24">
        <v>353.56638655462183</v>
      </c>
      <c r="AC2043" s="24">
        <v>353.61680672268909</v>
      </c>
      <c r="AF2043" s="24">
        <v>10.679</v>
      </c>
      <c r="AG2043" s="24">
        <v>364.22872067039106</v>
      </c>
      <c r="AH2043" s="24">
        <v>364.279</v>
      </c>
      <c r="AI2043" s="24">
        <v>364.2453865546218</v>
      </c>
      <c r="AJ2043" s="24">
        <v>364.29580672268906</v>
      </c>
      <c r="AK2043" s="38">
        <v>-1.6665884230746997</v>
      </c>
      <c r="AL2043" s="38">
        <v>-1.6806722689068465</v>
      </c>
    </row>
    <row r="2044" spans="3:38" x14ac:dyDescent="0.15">
      <c r="C2044" t="str">
        <v>U1588C-54-CC</v>
      </c>
      <c r="D2044" s="31">
        <v>354.59</v>
      </c>
      <c r="E2044" s="29">
        <v>11</v>
      </c>
      <c r="F2044" s="29">
        <v>17</v>
      </c>
      <c r="G2044" s="24">
        <v>354.7</v>
      </c>
      <c r="H2044" s="24">
        <v>354.76</v>
      </c>
      <c r="I2044" s="24">
        <v>354.7</v>
      </c>
      <c r="J2044" s="24">
        <v>354.76</v>
      </c>
      <c r="K2044" s="18">
        <v>0</v>
      </c>
      <c r="L2044" s="18">
        <v>0</v>
      </c>
      <c r="T2044" t="str">
        <v>U1588C-54</v>
      </c>
      <c r="U2044" s="24">
        <v>0.83798882681564246</v>
      </c>
      <c r="V2044" s="24">
        <v>0.84033613445378152</v>
      </c>
      <c r="W2044" s="29">
        <v>347.6</v>
      </c>
      <c r="X2044" s="24">
        <v>7.0999999999999659</v>
      </c>
      <c r="Y2044" s="24">
        <v>7.1599999999999682</v>
      </c>
      <c r="Z2044" s="24">
        <v>353.54972067039108</v>
      </c>
      <c r="AA2044" s="24">
        <v>353.6</v>
      </c>
      <c r="AB2044" s="24">
        <v>353.56638655462183</v>
      </c>
      <c r="AC2044" s="24">
        <v>353.61680672268909</v>
      </c>
      <c r="AF2044" s="24">
        <v>10.679</v>
      </c>
      <c r="AG2044" s="24">
        <v>364.22872067039106</v>
      </c>
      <c r="AH2044" s="24">
        <v>364.279</v>
      </c>
      <c r="AI2044" s="24">
        <v>364.2453865546218</v>
      </c>
      <c r="AJ2044" s="24">
        <v>364.29580672268906</v>
      </c>
      <c r="AK2044" s="38">
        <v>-1.6665884230746997</v>
      </c>
      <c r="AL2044" s="38">
        <v>-1.6806722689068465</v>
      </c>
    </row>
    <row r="2045" spans="3:38" x14ac:dyDescent="0.15">
      <c r="C2045" t="str">
        <v>U1588C-54-CC</v>
      </c>
      <c r="D2045" s="31">
        <v>354.59</v>
      </c>
      <c r="E2045" s="29">
        <v>11</v>
      </c>
      <c r="F2045" s="29">
        <v>17</v>
      </c>
      <c r="G2045" s="24">
        <v>354.7</v>
      </c>
      <c r="H2045" s="24">
        <v>354.76</v>
      </c>
      <c r="I2045" s="24">
        <v>354.7</v>
      </c>
      <c r="J2045" s="24">
        <v>354.76</v>
      </c>
      <c r="K2045" s="18">
        <v>0</v>
      </c>
      <c r="L2045" s="18">
        <v>0</v>
      </c>
      <c r="T2045" t="str">
        <v>U1588C-54</v>
      </c>
      <c r="U2045" s="24">
        <v>0.83798882681564246</v>
      </c>
      <c r="V2045" s="24">
        <v>0.84033613445378152</v>
      </c>
      <c r="W2045" s="29">
        <v>347.6</v>
      </c>
      <c r="X2045" s="24">
        <v>7.0999999999999659</v>
      </c>
      <c r="Y2045" s="24">
        <v>7.1599999999999682</v>
      </c>
      <c r="Z2045" s="24">
        <v>353.54972067039108</v>
      </c>
      <c r="AA2045" s="24">
        <v>353.6</v>
      </c>
      <c r="AB2045" s="24">
        <v>353.56638655462183</v>
      </c>
      <c r="AC2045" s="24">
        <v>353.61680672268909</v>
      </c>
      <c r="AF2045" s="24">
        <v>10.679</v>
      </c>
      <c r="AG2045" s="24">
        <v>364.22872067039106</v>
      </c>
      <c r="AH2045" s="24">
        <v>364.279</v>
      </c>
      <c r="AI2045" s="24">
        <v>364.2453865546218</v>
      </c>
      <c r="AJ2045" s="24">
        <v>364.29580672268906</v>
      </c>
      <c r="AK2045" s="38">
        <v>-1.6665884230746997</v>
      </c>
      <c r="AL2045" s="38">
        <v>-1.6806722689068465</v>
      </c>
    </row>
    <row r="2046" spans="3:38" x14ac:dyDescent="0.15">
      <c r="C2046" t="str">
        <v>U1588C-54-CC</v>
      </c>
      <c r="D2046" s="31">
        <v>354.59</v>
      </c>
      <c r="E2046" s="29">
        <v>11</v>
      </c>
      <c r="F2046" s="29">
        <v>17</v>
      </c>
      <c r="G2046" s="24">
        <v>354.7</v>
      </c>
      <c r="H2046" s="24">
        <v>354.76</v>
      </c>
      <c r="I2046" s="24">
        <v>354.7</v>
      </c>
      <c r="J2046" s="24">
        <v>354.76</v>
      </c>
      <c r="K2046" s="18">
        <v>0</v>
      </c>
      <c r="L2046" s="18">
        <v>0</v>
      </c>
      <c r="T2046" t="str">
        <v>U1588C-54</v>
      </c>
      <c r="U2046" s="24">
        <v>0.83798882681564246</v>
      </c>
      <c r="V2046" s="24">
        <v>0.84033613445378152</v>
      </c>
      <c r="W2046" s="29">
        <v>347.6</v>
      </c>
      <c r="X2046" s="24">
        <v>7.0999999999999659</v>
      </c>
      <c r="Y2046" s="24">
        <v>7.1599999999999682</v>
      </c>
      <c r="Z2046" s="24">
        <v>353.54972067039108</v>
      </c>
      <c r="AA2046" s="24">
        <v>353.6</v>
      </c>
      <c r="AB2046" s="24">
        <v>353.56638655462183</v>
      </c>
      <c r="AC2046" s="24">
        <v>353.61680672268909</v>
      </c>
      <c r="AF2046" s="24">
        <v>10.679</v>
      </c>
      <c r="AG2046" s="24">
        <v>364.22872067039106</v>
      </c>
      <c r="AH2046" s="24">
        <v>364.279</v>
      </c>
      <c r="AI2046" s="24">
        <v>364.2453865546218</v>
      </c>
      <c r="AJ2046" s="24">
        <v>364.29580672268906</v>
      </c>
      <c r="AK2046" s="38">
        <v>-1.6665884230746997</v>
      </c>
      <c r="AL2046" s="38">
        <v>-1.6806722689068465</v>
      </c>
    </row>
    <row r="2047" spans="3:38" x14ac:dyDescent="0.15">
      <c r="C2047" t="str">
        <v>U1588D-1-1</v>
      </c>
      <c r="D2047" s="31">
        <v>0</v>
      </c>
      <c r="E2047" s="29">
        <v>0</v>
      </c>
      <c r="F2047" s="29">
        <v>0</v>
      </c>
      <c r="G2047" s="24">
        <v>0</v>
      </c>
      <c r="H2047" s="24">
        <v>0</v>
      </c>
      <c r="I2047" s="24">
        <v>0</v>
      </c>
      <c r="J2047" s="24">
        <v>0</v>
      </c>
      <c r="K2047" s="18">
        <v>0</v>
      </c>
      <c r="L2047" s="18">
        <v>0</v>
      </c>
      <c r="T2047" t="str">
        <v>U1588D-1</v>
      </c>
      <c r="U2047" s="24">
        <v>0.99778270509977829</v>
      </c>
      <c r="V2047" s="24">
        <v>1</v>
      </c>
      <c r="W2047" s="29">
        <v>0</v>
      </c>
      <c r="X2047" s="24">
        <v>0</v>
      </c>
      <c r="Y2047" s="24">
        <v>0</v>
      </c>
      <c r="Z2047" s="24">
        <v>0</v>
      </c>
      <c r="AA2047" s="24">
        <v>0</v>
      </c>
      <c r="AB2047" s="24">
        <v>0</v>
      </c>
      <c r="AC2047" s="24">
        <v>0</v>
      </c>
      <c r="AF2047" s="24">
        <v>0</v>
      </c>
      <c r="AG2047" s="24">
        <v>0</v>
      </c>
      <c r="AH2047" s="24">
        <v>0</v>
      </c>
      <c r="AI2047" s="24">
        <v>0</v>
      </c>
      <c r="AJ2047" s="24">
        <v>0</v>
      </c>
      <c r="AK2047" s="38">
        <v>0</v>
      </c>
      <c r="AL2047" s="38">
        <v>0</v>
      </c>
    </row>
    <row r="2048" spans="3:38" x14ac:dyDescent="0.15">
      <c r="C2048" t="str">
        <v>U1588D-1-1</v>
      </c>
      <c r="D2048" s="31">
        <v>0</v>
      </c>
      <c r="E2048" s="29">
        <v>75</v>
      </c>
      <c r="F2048" s="29">
        <v>75</v>
      </c>
      <c r="G2048" s="24">
        <v>0.75</v>
      </c>
      <c r="H2048" s="24">
        <v>0.75</v>
      </c>
      <c r="I2048" s="24">
        <v>0.75</v>
      </c>
      <c r="J2048" s="24">
        <v>0.75</v>
      </c>
      <c r="K2048" s="18">
        <v>0</v>
      </c>
      <c r="L2048" s="18">
        <v>0</v>
      </c>
      <c r="T2048" t="str">
        <v>U1588D-1</v>
      </c>
      <c r="U2048" s="24">
        <v>0.99778270509977829</v>
      </c>
      <c r="V2048" s="24">
        <v>1</v>
      </c>
      <c r="W2048" s="29">
        <v>0</v>
      </c>
      <c r="X2048" s="24">
        <v>0.75</v>
      </c>
      <c r="Y2048" s="24">
        <v>0.75</v>
      </c>
      <c r="Z2048" s="24">
        <v>0.74833702882483366</v>
      </c>
      <c r="AA2048" s="24">
        <v>0.74833702882483366</v>
      </c>
      <c r="AB2048" s="24">
        <v>0.75</v>
      </c>
      <c r="AC2048" s="24">
        <v>0.75</v>
      </c>
      <c r="AF2048" s="24">
        <v>0</v>
      </c>
      <c r="AG2048" s="24">
        <v>0.74833702882483366</v>
      </c>
      <c r="AH2048" s="24">
        <v>0.74833702882483366</v>
      </c>
      <c r="AI2048" s="24">
        <v>0.75</v>
      </c>
      <c r="AJ2048" s="24">
        <v>0.75</v>
      </c>
      <c r="AK2048" s="38">
        <v>-0.1662971175166339</v>
      </c>
      <c r="AL2048" s="38">
        <v>-0.1662971175166339</v>
      </c>
    </row>
    <row r="2049" spans="3:38" x14ac:dyDescent="0.15">
      <c r="C2049" t="str">
        <v>U1588D-1-3</v>
      </c>
      <c r="D2049" s="31">
        <v>2.96</v>
      </c>
      <c r="E2049" s="29">
        <v>70</v>
      </c>
      <c r="F2049" s="29">
        <v>70</v>
      </c>
      <c r="G2049" s="24">
        <v>3.66</v>
      </c>
      <c r="H2049" s="24">
        <v>3.66</v>
      </c>
      <c r="I2049" s="24">
        <v>3.66</v>
      </c>
      <c r="J2049" s="24">
        <v>3.66</v>
      </c>
      <c r="K2049" s="18">
        <v>0</v>
      </c>
      <c r="L2049" s="18">
        <v>0</v>
      </c>
      <c r="T2049" t="str">
        <v>U1588D-1</v>
      </c>
      <c r="U2049" s="24">
        <v>0.99778270509977829</v>
      </c>
      <c r="V2049" s="24">
        <v>1</v>
      </c>
      <c r="W2049" s="29">
        <v>0</v>
      </c>
      <c r="X2049" s="24">
        <v>3.66</v>
      </c>
      <c r="Y2049" s="24">
        <v>3.66</v>
      </c>
      <c r="Z2049" s="24">
        <v>3.6518847006651889</v>
      </c>
      <c r="AA2049" s="24">
        <v>3.6518847006651889</v>
      </c>
      <c r="AB2049" s="24">
        <v>3.66</v>
      </c>
      <c r="AC2049" s="24">
        <v>3.66</v>
      </c>
      <c r="AF2049" s="24">
        <v>0</v>
      </c>
      <c r="AG2049" s="24">
        <v>3.6518847006651889</v>
      </c>
      <c r="AH2049" s="24">
        <v>3.6518847006651889</v>
      </c>
      <c r="AI2049" s="24">
        <v>3.66</v>
      </c>
      <c r="AJ2049" s="24">
        <v>3.66</v>
      </c>
      <c r="AK2049" s="38">
        <v>-0.81152993348112545</v>
      </c>
      <c r="AL2049" s="38">
        <v>-0.81152993348112545</v>
      </c>
    </row>
    <row r="2050" spans="3:38" x14ac:dyDescent="0.15">
      <c r="C2050" t="str">
        <v>U1588D-1-CC</v>
      </c>
      <c r="D2050" s="31">
        <v>4.34</v>
      </c>
      <c r="E2050" s="29">
        <v>11</v>
      </c>
      <c r="F2050" s="29">
        <v>17</v>
      </c>
      <c r="G2050" s="24">
        <v>4.45</v>
      </c>
      <c r="H2050" s="24">
        <v>4.51</v>
      </c>
      <c r="I2050" s="24">
        <v>4.45</v>
      </c>
      <c r="J2050" s="24">
        <v>4.51</v>
      </c>
      <c r="K2050" s="18">
        <v>0</v>
      </c>
      <c r="L2050" s="18">
        <v>0</v>
      </c>
      <c r="T2050" t="str">
        <v>U1588D-1</v>
      </c>
      <c r="U2050" s="24">
        <v>0.99778270509977829</v>
      </c>
      <c r="V2050" s="24">
        <v>1</v>
      </c>
      <c r="W2050" s="29">
        <v>0</v>
      </c>
      <c r="X2050" s="24">
        <v>4.45</v>
      </c>
      <c r="Y2050" s="24">
        <v>4.51</v>
      </c>
      <c r="Z2050" s="24">
        <v>4.4401330376940136</v>
      </c>
      <c r="AA2050" s="24">
        <v>4.5</v>
      </c>
      <c r="AB2050" s="24">
        <v>4.45</v>
      </c>
      <c r="AC2050" s="24">
        <v>4.51</v>
      </c>
      <c r="AF2050" s="24">
        <v>0</v>
      </c>
      <c r="AG2050" s="24">
        <v>4.4401330376940136</v>
      </c>
      <c r="AH2050" s="24">
        <v>4.5</v>
      </c>
      <c r="AI2050" s="24">
        <v>4.45</v>
      </c>
      <c r="AJ2050" s="24">
        <v>4.51</v>
      </c>
      <c r="AK2050" s="38">
        <v>-0.98669623059866041</v>
      </c>
      <c r="AL2050" s="38">
        <v>-0.99999999999997868</v>
      </c>
    </row>
    <row r="2051" spans="3:38" x14ac:dyDescent="0.15">
      <c r="C2051" t="str">
        <v>U1588D-1-CC</v>
      </c>
      <c r="D2051" s="31">
        <v>4.34</v>
      </c>
      <c r="E2051" s="29">
        <v>11</v>
      </c>
      <c r="F2051" s="29">
        <v>17</v>
      </c>
      <c r="G2051" s="24">
        <v>4.45</v>
      </c>
      <c r="H2051" s="24">
        <v>4.51</v>
      </c>
      <c r="I2051" s="24">
        <v>4.45</v>
      </c>
      <c r="J2051" s="24">
        <v>4.51</v>
      </c>
      <c r="K2051" s="18">
        <v>0</v>
      </c>
      <c r="L2051" s="18">
        <v>0</v>
      </c>
      <c r="T2051" t="str">
        <v>U1588D-1</v>
      </c>
      <c r="U2051" s="24">
        <v>0.99778270509977829</v>
      </c>
      <c r="V2051" s="24">
        <v>1</v>
      </c>
      <c r="W2051" s="29">
        <v>0</v>
      </c>
      <c r="X2051" s="24">
        <v>4.45</v>
      </c>
      <c r="Y2051" s="24">
        <v>4.51</v>
      </c>
      <c r="Z2051" s="24">
        <v>4.4401330376940136</v>
      </c>
      <c r="AA2051" s="24">
        <v>4.5</v>
      </c>
      <c r="AB2051" s="24">
        <v>4.45</v>
      </c>
      <c r="AC2051" s="24">
        <v>4.51</v>
      </c>
      <c r="AF2051" s="24">
        <v>0</v>
      </c>
      <c r="AG2051" s="24">
        <v>4.4401330376940136</v>
      </c>
      <c r="AH2051" s="24">
        <v>4.5</v>
      </c>
      <c r="AI2051" s="24">
        <v>4.45</v>
      </c>
      <c r="AJ2051" s="24">
        <v>4.51</v>
      </c>
      <c r="AK2051" s="38">
        <v>-0.98669623059866041</v>
      </c>
      <c r="AL2051" s="38">
        <v>-0.99999999999997868</v>
      </c>
    </row>
    <row r="2052" spans="3:38" x14ac:dyDescent="0.15">
      <c r="C2052" t="str">
        <v>U1588D-1-CC</v>
      </c>
      <c r="D2052" s="31">
        <v>4.34</v>
      </c>
      <c r="E2052" s="29">
        <v>11</v>
      </c>
      <c r="F2052" s="29">
        <v>17</v>
      </c>
      <c r="G2052" s="24">
        <v>4.45</v>
      </c>
      <c r="H2052" s="24">
        <v>4.51</v>
      </c>
      <c r="I2052" s="24">
        <v>4.45</v>
      </c>
      <c r="J2052" s="24">
        <v>4.51</v>
      </c>
      <c r="K2052" s="18">
        <v>0</v>
      </c>
      <c r="L2052" s="18">
        <v>0</v>
      </c>
      <c r="T2052" t="str">
        <v>U1588D-1</v>
      </c>
      <c r="U2052" s="24">
        <v>0.99778270509977829</v>
      </c>
      <c r="V2052" s="24">
        <v>1</v>
      </c>
      <c r="W2052" s="29">
        <v>0</v>
      </c>
      <c r="X2052" s="24">
        <v>4.45</v>
      </c>
      <c r="Y2052" s="24">
        <v>4.51</v>
      </c>
      <c r="Z2052" s="24">
        <v>4.4401330376940136</v>
      </c>
      <c r="AA2052" s="24">
        <v>4.5</v>
      </c>
      <c r="AB2052" s="24">
        <v>4.45</v>
      </c>
      <c r="AC2052" s="24">
        <v>4.51</v>
      </c>
      <c r="AF2052" s="24">
        <v>0</v>
      </c>
      <c r="AG2052" s="24">
        <v>4.4401330376940136</v>
      </c>
      <c r="AH2052" s="24">
        <v>4.5</v>
      </c>
      <c r="AI2052" s="24">
        <v>4.45</v>
      </c>
      <c r="AJ2052" s="24">
        <v>4.51</v>
      </c>
      <c r="AK2052" s="38">
        <v>-0.98669623059866041</v>
      </c>
      <c r="AL2052" s="38">
        <v>-0.99999999999997868</v>
      </c>
    </row>
    <row r="2053" spans="3:38" x14ac:dyDescent="0.15">
      <c r="C2053" t="str">
        <v>U1588D-1-CC</v>
      </c>
      <c r="D2053" s="31">
        <v>4.34</v>
      </c>
      <c r="E2053" s="29">
        <v>11</v>
      </c>
      <c r="F2053" s="29">
        <v>17</v>
      </c>
      <c r="G2053" s="24">
        <v>4.45</v>
      </c>
      <c r="H2053" s="24">
        <v>4.51</v>
      </c>
      <c r="I2053" s="24">
        <v>4.45</v>
      </c>
      <c r="J2053" s="24">
        <v>4.51</v>
      </c>
      <c r="K2053" s="18">
        <v>0</v>
      </c>
      <c r="L2053" s="18">
        <v>0</v>
      </c>
      <c r="T2053" t="str">
        <v>U1588D-1</v>
      </c>
      <c r="U2053" s="24">
        <v>0.99778270509977829</v>
      </c>
      <c r="V2053" s="24">
        <v>1</v>
      </c>
      <c r="W2053" s="29">
        <v>0</v>
      </c>
      <c r="X2053" s="24">
        <v>4.45</v>
      </c>
      <c r="Y2053" s="24">
        <v>4.51</v>
      </c>
      <c r="Z2053" s="24">
        <v>4.4401330376940136</v>
      </c>
      <c r="AA2053" s="24">
        <v>4.5</v>
      </c>
      <c r="AB2053" s="24">
        <v>4.45</v>
      </c>
      <c r="AC2053" s="24">
        <v>4.51</v>
      </c>
      <c r="AF2053" s="24">
        <v>0</v>
      </c>
      <c r="AG2053" s="24">
        <v>4.4401330376940136</v>
      </c>
      <c r="AH2053" s="24">
        <v>4.5</v>
      </c>
      <c r="AI2053" s="24">
        <v>4.45</v>
      </c>
      <c r="AJ2053" s="24">
        <v>4.51</v>
      </c>
      <c r="AK2053" s="38">
        <v>-0.98669623059866041</v>
      </c>
      <c r="AL2053" s="38">
        <v>-0.99999999999997868</v>
      </c>
    </row>
    <row r="2054" spans="3:38" x14ac:dyDescent="0.15">
      <c r="C2054" t="str">
        <v>U1588D-1-CC</v>
      </c>
      <c r="D2054" s="31">
        <v>4.34</v>
      </c>
      <c r="E2054" s="29">
        <v>11</v>
      </c>
      <c r="F2054" s="29">
        <v>17</v>
      </c>
      <c r="G2054" s="24">
        <v>4.45</v>
      </c>
      <c r="H2054" s="24">
        <v>4.51</v>
      </c>
      <c r="I2054" s="24">
        <v>4.45</v>
      </c>
      <c r="J2054" s="24">
        <v>4.51</v>
      </c>
      <c r="K2054" s="18">
        <v>0</v>
      </c>
      <c r="L2054" s="18">
        <v>0</v>
      </c>
      <c r="T2054" t="str">
        <v>U1588D-1</v>
      </c>
      <c r="U2054" s="24">
        <v>0.99778270509977829</v>
      </c>
      <c r="V2054" s="24">
        <v>1</v>
      </c>
      <c r="W2054" s="29">
        <v>0</v>
      </c>
      <c r="X2054" s="24">
        <v>4.45</v>
      </c>
      <c r="Y2054" s="24">
        <v>4.51</v>
      </c>
      <c r="Z2054" s="24">
        <v>4.4401330376940136</v>
      </c>
      <c r="AA2054" s="24">
        <v>4.5</v>
      </c>
      <c r="AB2054" s="24">
        <v>4.45</v>
      </c>
      <c r="AC2054" s="24">
        <v>4.51</v>
      </c>
      <c r="AF2054" s="24">
        <v>0</v>
      </c>
      <c r="AG2054" s="24">
        <v>4.4401330376940136</v>
      </c>
      <c r="AH2054" s="24">
        <v>4.5</v>
      </c>
      <c r="AI2054" s="24">
        <v>4.45</v>
      </c>
      <c r="AJ2054" s="24">
        <v>4.51</v>
      </c>
      <c r="AK2054" s="38">
        <v>-0.98669623059866041</v>
      </c>
      <c r="AL2054" s="38">
        <v>-0.99999999999997868</v>
      </c>
    </row>
    <row r="2055" spans="3:38" x14ac:dyDescent="0.15">
      <c r="C2055" t="str">
        <v>U1588D-1-CC</v>
      </c>
      <c r="D2055" s="31">
        <v>4.34</v>
      </c>
      <c r="E2055" s="29">
        <v>11</v>
      </c>
      <c r="F2055" s="29">
        <v>17</v>
      </c>
      <c r="G2055" s="24">
        <v>4.45</v>
      </c>
      <c r="H2055" s="24">
        <v>4.51</v>
      </c>
      <c r="I2055" s="24">
        <v>4.45</v>
      </c>
      <c r="J2055" s="24">
        <v>4.51</v>
      </c>
      <c r="K2055" s="18">
        <v>0</v>
      </c>
      <c r="L2055" s="18">
        <v>0</v>
      </c>
      <c r="T2055" t="str">
        <v>U1588D-1</v>
      </c>
      <c r="U2055" s="24">
        <v>0.99778270509977829</v>
      </c>
      <c r="V2055" s="24">
        <v>1</v>
      </c>
      <c r="W2055" s="29">
        <v>0</v>
      </c>
      <c r="X2055" s="24">
        <v>4.45</v>
      </c>
      <c r="Y2055" s="24">
        <v>4.51</v>
      </c>
      <c r="Z2055" s="24">
        <v>4.4401330376940136</v>
      </c>
      <c r="AA2055" s="24">
        <v>4.5</v>
      </c>
      <c r="AB2055" s="24">
        <v>4.45</v>
      </c>
      <c r="AC2055" s="24">
        <v>4.51</v>
      </c>
      <c r="AF2055" s="24">
        <v>0</v>
      </c>
      <c r="AG2055" s="24">
        <v>4.4401330376940136</v>
      </c>
      <c r="AH2055" s="24">
        <v>4.5</v>
      </c>
      <c r="AI2055" s="24">
        <v>4.45</v>
      </c>
      <c r="AJ2055" s="24">
        <v>4.51</v>
      </c>
      <c r="AK2055" s="38">
        <v>-0.98669623059866041</v>
      </c>
      <c r="AL2055" s="38">
        <v>-0.99999999999997868</v>
      </c>
    </row>
    <row r="2056" spans="3:38" x14ac:dyDescent="0.15">
      <c r="C2056" t="str">
        <v>U1588D-1-CC</v>
      </c>
      <c r="D2056" s="31">
        <v>4.34</v>
      </c>
      <c r="E2056" s="29">
        <v>11</v>
      </c>
      <c r="F2056" s="29">
        <v>17</v>
      </c>
      <c r="G2056" s="24">
        <v>4.45</v>
      </c>
      <c r="H2056" s="24">
        <v>4.51</v>
      </c>
      <c r="I2056" s="24">
        <v>4.45</v>
      </c>
      <c r="J2056" s="24">
        <v>4.51</v>
      </c>
      <c r="K2056" s="18">
        <v>0</v>
      </c>
      <c r="L2056" s="18">
        <v>0</v>
      </c>
      <c r="T2056" t="str">
        <v>U1588D-1</v>
      </c>
      <c r="U2056" s="24">
        <v>0.99778270509977829</v>
      </c>
      <c r="V2056" s="24">
        <v>1</v>
      </c>
      <c r="W2056" s="29">
        <v>0</v>
      </c>
      <c r="X2056" s="24">
        <v>4.45</v>
      </c>
      <c r="Y2056" s="24">
        <v>4.51</v>
      </c>
      <c r="Z2056" s="24">
        <v>4.4401330376940136</v>
      </c>
      <c r="AA2056" s="24">
        <v>4.5</v>
      </c>
      <c r="AB2056" s="24">
        <v>4.45</v>
      </c>
      <c r="AC2056" s="24">
        <v>4.51</v>
      </c>
      <c r="AF2056" s="24">
        <v>0</v>
      </c>
      <c r="AG2056" s="24">
        <v>4.4401330376940136</v>
      </c>
      <c r="AH2056" s="24">
        <v>4.5</v>
      </c>
      <c r="AI2056" s="24">
        <v>4.45</v>
      </c>
      <c r="AJ2056" s="24">
        <v>4.51</v>
      </c>
      <c r="AK2056" s="38">
        <v>-0.98669623059866041</v>
      </c>
      <c r="AL2056" s="38">
        <v>-0.99999999999997868</v>
      </c>
    </row>
    <row r="2057" spans="3:38" x14ac:dyDescent="0.15">
      <c r="C2057" t="str">
        <v>U1588D-1-CC</v>
      </c>
      <c r="D2057" s="31">
        <v>4.34</v>
      </c>
      <c r="E2057" s="29">
        <v>11</v>
      </c>
      <c r="F2057" s="29">
        <v>17</v>
      </c>
      <c r="G2057" s="24">
        <v>4.45</v>
      </c>
      <c r="H2057" s="24">
        <v>4.51</v>
      </c>
      <c r="I2057" s="24">
        <v>4.45</v>
      </c>
      <c r="J2057" s="24">
        <v>4.51</v>
      </c>
      <c r="K2057" s="18">
        <v>0</v>
      </c>
      <c r="L2057" s="18">
        <v>0</v>
      </c>
      <c r="T2057" t="str">
        <v>U1588D-1</v>
      </c>
      <c r="U2057" s="24">
        <v>0.99778270509977829</v>
      </c>
      <c r="V2057" s="24">
        <v>1</v>
      </c>
      <c r="W2057" s="29">
        <v>0</v>
      </c>
      <c r="X2057" s="24">
        <v>4.45</v>
      </c>
      <c r="Y2057" s="24">
        <v>4.51</v>
      </c>
      <c r="Z2057" s="24">
        <v>4.4401330376940136</v>
      </c>
      <c r="AA2057" s="24">
        <v>4.5</v>
      </c>
      <c r="AB2057" s="24">
        <v>4.45</v>
      </c>
      <c r="AC2057" s="24">
        <v>4.51</v>
      </c>
      <c r="AF2057" s="24">
        <v>0</v>
      </c>
      <c r="AG2057" s="24">
        <v>4.4401330376940136</v>
      </c>
      <c r="AH2057" s="24">
        <v>4.5</v>
      </c>
      <c r="AI2057" s="24">
        <v>4.45</v>
      </c>
      <c r="AJ2057" s="24">
        <v>4.51</v>
      </c>
      <c r="AK2057" s="38">
        <v>-0.98669623059866041</v>
      </c>
      <c r="AL2057" s="38">
        <v>-0.99999999999997868</v>
      </c>
    </row>
    <row r="2058" spans="3:38" x14ac:dyDescent="0.15">
      <c r="C2058" t="str">
        <v>U1588D-2-3</v>
      </c>
      <c r="D2058" s="31">
        <v>7.5</v>
      </c>
      <c r="E2058" s="29">
        <v>75</v>
      </c>
      <c r="F2058" s="29">
        <v>75</v>
      </c>
      <c r="G2058" s="24">
        <v>8.25</v>
      </c>
      <c r="H2058" s="24">
        <v>8.25</v>
      </c>
      <c r="I2058" s="24">
        <v>8.25</v>
      </c>
      <c r="J2058" s="24">
        <v>8.25</v>
      </c>
      <c r="K2058" s="18">
        <v>0</v>
      </c>
      <c r="L2058" s="18">
        <v>0</v>
      </c>
      <c r="T2058" t="str">
        <v>U1588D-2</v>
      </c>
      <c r="U2058" s="24">
        <v>0.9783728115345004</v>
      </c>
      <c r="V2058" s="24">
        <v>0.98039215686274506</v>
      </c>
      <c r="W2058" s="29">
        <v>4.5</v>
      </c>
      <c r="X2058" s="24">
        <v>3.75</v>
      </c>
      <c r="Y2058" s="24">
        <v>3.75</v>
      </c>
      <c r="Z2058" s="24">
        <v>8.1688980432543765</v>
      </c>
      <c r="AA2058" s="24">
        <v>8.1688980432543765</v>
      </c>
      <c r="AB2058" s="24">
        <v>8.1764705882352935</v>
      </c>
      <c r="AC2058" s="24">
        <v>8.1764705882352935</v>
      </c>
      <c r="AF2058" s="24">
        <v>0.95</v>
      </c>
      <c r="AG2058" s="24">
        <v>9.1188980432543758</v>
      </c>
      <c r="AH2058" s="24">
        <v>9.1188980432543758</v>
      </c>
      <c r="AI2058" s="24">
        <v>9.1264705882352928</v>
      </c>
      <c r="AJ2058" s="24">
        <v>9.1264705882352928</v>
      </c>
      <c r="AK2058" s="38">
        <v>-0.75725449809169731</v>
      </c>
      <c r="AL2058" s="38">
        <v>-0.75725449809169731</v>
      </c>
    </row>
    <row r="2059" spans="3:38" x14ac:dyDescent="0.15">
      <c r="C2059" t="str">
        <v>U1588D-2-5</v>
      </c>
      <c r="D2059" s="31">
        <v>10.48</v>
      </c>
      <c r="E2059" s="29">
        <v>75</v>
      </c>
      <c r="F2059" s="29">
        <v>75</v>
      </c>
      <c r="G2059" s="24">
        <v>11.23</v>
      </c>
      <c r="H2059" s="24">
        <v>11.23</v>
      </c>
      <c r="I2059" s="24">
        <v>11.23</v>
      </c>
      <c r="J2059" s="24">
        <v>11.23</v>
      </c>
      <c r="K2059" s="18">
        <v>0</v>
      </c>
      <c r="L2059" s="18">
        <v>0</v>
      </c>
      <c r="T2059" t="str">
        <v>U1588D-2</v>
      </c>
      <c r="U2059" s="24">
        <v>0.9783728115345004</v>
      </c>
      <c r="V2059" s="24">
        <v>0.98039215686274506</v>
      </c>
      <c r="W2059" s="29">
        <v>4.5</v>
      </c>
      <c r="X2059" s="24">
        <v>6.73</v>
      </c>
      <c r="Y2059" s="24">
        <v>6.73</v>
      </c>
      <c r="Z2059" s="24">
        <v>11.084449021627188</v>
      </c>
      <c r="AA2059" s="24">
        <v>11.084449021627188</v>
      </c>
      <c r="AB2059" s="24">
        <v>11.098039215686274</v>
      </c>
      <c r="AC2059" s="24">
        <v>11.098039215686274</v>
      </c>
      <c r="AF2059" s="24">
        <v>0.95</v>
      </c>
      <c r="AG2059" s="24">
        <v>12.034449021627188</v>
      </c>
      <c r="AH2059" s="24">
        <v>12.034449021627188</v>
      </c>
      <c r="AI2059" s="24">
        <v>12.048039215686273</v>
      </c>
      <c r="AJ2059" s="24">
        <v>12.048039215686273</v>
      </c>
      <c r="AK2059" s="38">
        <v>-1.3590194059085903</v>
      </c>
      <c r="AL2059" s="38">
        <v>-1.3590194059085903</v>
      </c>
    </row>
    <row r="2060" spans="3:38" x14ac:dyDescent="0.15">
      <c r="C2060" t="str">
        <v>U1588D-2-CC</v>
      </c>
      <c r="D2060" s="31">
        <v>14.02</v>
      </c>
      <c r="E2060" s="29">
        <v>13</v>
      </c>
      <c r="F2060" s="29">
        <v>19</v>
      </c>
      <c r="G2060" s="24">
        <v>14.15</v>
      </c>
      <c r="H2060" s="24">
        <v>14.209999999999999</v>
      </c>
      <c r="I2060" s="24">
        <v>14.15</v>
      </c>
      <c r="J2060" s="24">
        <v>14.21</v>
      </c>
      <c r="K2060" s="18">
        <v>0</v>
      </c>
      <c r="L2060" s="18">
        <v>1.7763568394002505E-15</v>
      </c>
      <c r="T2060" t="str">
        <v>U1588D-2</v>
      </c>
      <c r="U2060" s="24">
        <v>0.9783728115345004</v>
      </c>
      <c r="V2060" s="24">
        <v>0.98039215686274506</v>
      </c>
      <c r="W2060" s="29">
        <v>4.5</v>
      </c>
      <c r="X2060" s="24">
        <v>9.65</v>
      </c>
      <c r="Y2060" s="24">
        <v>9.7100000000000009</v>
      </c>
      <c r="Z2060" s="24">
        <v>13.941297631307929</v>
      </c>
      <c r="AA2060" s="24">
        <v>14</v>
      </c>
      <c r="AB2060" s="24">
        <v>13.96078431372549</v>
      </c>
      <c r="AC2060" s="24">
        <v>14.019607843137255</v>
      </c>
      <c r="AF2060" s="24">
        <v>0.95</v>
      </c>
      <c r="AG2060" s="24">
        <v>14.891297631307928</v>
      </c>
      <c r="AH2060" s="24">
        <v>14.95</v>
      </c>
      <c r="AI2060" s="24">
        <v>14.91078431372549</v>
      </c>
      <c r="AJ2060" s="24">
        <v>14.969607843137254</v>
      </c>
      <c r="AK2060" s="38">
        <v>-1.9486682417561241</v>
      </c>
      <c r="AL2060" s="38">
        <v>-1.9607843137254832</v>
      </c>
    </row>
    <row r="2061" spans="3:38" x14ac:dyDescent="0.15">
      <c r="C2061" t="str">
        <v>U1588D-2-CC</v>
      </c>
      <c r="D2061" s="31">
        <v>14.02</v>
      </c>
      <c r="E2061" s="29">
        <v>13</v>
      </c>
      <c r="F2061" s="29">
        <v>19</v>
      </c>
      <c r="G2061" s="24">
        <v>14.15</v>
      </c>
      <c r="H2061" s="24">
        <v>14.209999999999999</v>
      </c>
      <c r="I2061" s="24">
        <v>14.15</v>
      </c>
      <c r="J2061" s="24">
        <v>14.21</v>
      </c>
      <c r="K2061" s="18">
        <v>0</v>
      </c>
      <c r="L2061" s="18">
        <v>1.7763568394002505E-15</v>
      </c>
      <c r="T2061" t="str">
        <v>U1588D-2</v>
      </c>
      <c r="U2061" s="24">
        <v>0.9783728115345004</v>
      </c>
      <c r="V2061" s="24">
        <v>0.98039215686274506</v>
      </c>
      <c r="W2061" s="29">
        <v>4.5</v>
      </c>
      <c r="X2061" s="24">
        <v>9.65</v>
      </c>
      <c r="Y2061" s="24">
        <v>9.7100000000000009</v>
      </c>
      <c r="Z2061" s="24">
        <v>13.941297631307929</v>
      </c>
      <c r="AA2061" s="24">
        <v>14</v>
      </c>
      <c r="AB2061" s="24">
        <v>13.96078431372549</v>
      </c>
      <c r="AC2061" s="24">
        <v>14.019607843137255</v>
      </c>
      <c r="AF2061" s="24">
        <v>0.95</v>
      </c>
      <c r="AG2061" s="24">
        <v>14.891297631307928</v>
      </c>
      <c r="AH2061" s="24">
        <v>14.95</v>
      </c>
      <c r="AI2061" s="24">
        <v>14.91078431372549</v>
      </c>
      <c r="AJ2061" s="24">
        <v>14.969607843137254</v>
      </c>
      <c r="AK2061" s="38">
        <v>-1.9486682417561241</v>
      </c>
      <c r="AL2061" s="38">
        <v>-1.9607843137254832</v>
      </c>
    </row>
    <row r="2062" spans="3:38" x14ac:dyDescent="0.15">
      <c r="C2062" t="str">
        <v>U1588D-2-CC</v>
      </c>
      <c r="D2062" s="31">
        <v>14.02</v>
      </c>
      <c r="E2062" s="29">
        <v>13</v>
      </c>
      <c r="F2062" s="29">
        <v>19</v>
      </c>
      <c r="G2062" s="24">
        <v>14.15</v>
      </c>
      <c r="H2062" s="24">
        <v>14.209999999999999</v>
      </c>
      <c r="I2062" s="24">
        <v>14.15</v>
      </c>
      <c r="J2062" s="24">
        <v>14.21</v>
      </c>
      <c r="K2062" s="18">
        <v>0</v>
      </c>
      <c r="L2062" s="18">
        <v>1.7763568394002505E-15</v>
      </c>
      <c r="T2062" t="str">
        <v>U1588D-2</v>
      </c>
      <c r="U2062" s="24">
        <v>0.9783728115345004</v>
      </c>
      <c r="V2062" s="24">
        <v>0.98039215686274506</v>
      </c>
      <c r="W2062" s="29">
        <v>4.5</v>
      </c>
      <c r="X2062" s="24">
        <v>9.65</v>
      </c>
      <c r="Y2062" s="24">
        <v>9.7100000000000009</v>
      </c>
      <c r="Z2062" s="24">
        <v>13.941297631307929</v>
      </c>
      <c r="AA2062" s="24">
        <v>14</v>
      </c>
      <c r="AB2062" s="24">
        <v>13.96078431372549</v>
      </c>
      <c r="AC2062" s="24">
        <v>14.019607843137255</v>
      </c>
      <c r="AF2062" s="24">
        <v>0.95</v>
      </c>
      <c r="AG2062" s="24">
        <v>14.891297631307928</v>
      </c>
      <c r="AH2062" s="24">
        <v>14.95</v>
      </c>
      <c r="AI2062" s="24">
        <v>14.91078431372549</v>
      </c>
      <c r="AJ2062" s="24">
        <v>14.969607843137254</v>
      </c>
      <c r="AK2062" s="38">
        <v>-1.9486682417561241</v>
      </c>
      <c r="AL2062" s="38">
        <v>-1.9607843137254832</v>
      </c>
    </row>
    <row r="2063" spans="3:38" x14ac:dyDescent="0.15">
      <c r="C2063" t="str">
        <v>U1588D-2-CC</v>
      </c>
      <c r="D2063" s="31">
        <v>14.02</v>
      </c>
      <c r="E2063" s="29">
        <v>13</v>
      </c>
      <c r="F2063" s="29">
        <v>19</v>
      </c>
      <c r="G2063" s="24">
        <v>14.15</v>
      </c>
      <c r="H2063" s="24">
        <v>14.209999999999999</v>
      </c>
      <c r="I2063" s="24">
        <v>14.15</v>
      </c>
      <c r="J2063" s="24">
        <v>14.21</v>
      </c>
      <c r="K2063" s="18">
        <v>0</v>
      </c>
      <c r="L2063" s="18">
        <v>1.7763568394002505E-15</v>
      </c>
      <c r="T2063" t="str">
        <v>U1588D-2</v>
      </c>
      <c r="U2063" s="24">
        <v>0.9783728115345004</v>
      </c>
      <c r="V2063" s="24">
        <v>0.98039215686274506</v>
      </c>
      <c r="W2063" s="29">
        <v>4.5</v>
      </c>
      <c r="X2063" s="24">
        <v>9.65</v>
      </c>
      <c r="Y2063" s="24">
        <v>9.7100000000000009</v>
      </c>
      <c r="Z2063" s="24">
        <v>13.941297631307929</v>
      </c>
      <c r="AA2063" s="24">
        <v>14</v>
      </c>
      <c r="AB2063" s="24">
        <v>13.96078431372549</v>
      </c>
      <c r="AC2063" s="24">
        <v>14.019607843137255</v>
      </c>
      <c r="AF2063" s="24">
        <v>0.95</v>
      </c>
      <c r="AG2063" s="24">
        <v>14.891297631307928</v>
      </c>
      <c r="AH2063" s="24">
        <v>14.95</v>
      </c>
      <c r="AI2063" s="24">
        <v>14.91078431372549</v>
      </c>
      <c r="AJ2063" s="24">
        <v>14.969607843137254</v>
      </c>
      <c r="AK2063" s="38">
        <v>-1.9486682417561241</v>
      </c>
      <c r="AL2063" s="38">
        <v>-1.9607843137254832</v>
      </c>
    </row>
    <row r="2064" spans="3:38" x14ac:dyDescent="0.15">
      <c r="C2064" t="str">
        <v>U1588D-2-CC</v>
      </c>
      <c r="D2064" s="31">
        <v>14.02</v>
      </c>
      <c r="E2064" s="29">
        <v>13</v>
      </c>
      <c r="F2064" s="29">
        <v>19</v>
      </c>
      <c r="G2064" s="24">
        <v>14.15</v>
      </c>
      <c r="H2064" s="24">
        <v>14.209999999999999</v>
      </c>
      <c r="I2064" s="24">
        <v>14.15</v>
      </c>
      <c r="J2064" s="24">
        <v>14.21</v>
      </c>
      <c r="K2064" s="18">
        <v>0</v>
      </c>
      <c r="L2064" s="18">
        <v>1.7763568394002505E-15</v>
      </c>
      <c r="T2064" t="str">
        <v>U1588D-2</v>
      </c>
      <c r="U2064" s="24">
        <v>0.9783728115345004</v>
      </c>
      <c r="V2064" s="24">
        <v>0.98039215686274506</v>
      </c>
      <c r="W2064" s="29">
        <v>4.5</v>
      </c>
      <c r="X2064" s="24">
        <v>9.65</v>
      </c>
      <c r="Y2064" s="24">
        <v>9.7100000000000009</v>
      </c>
      <c r="Z2064" s="24">
        <v>13.941297631307929</v>
      </c>
      <c r="AA2064" s="24">
        <v>14</v>
      </c>
      <c r="AB2064" s="24">
        <v>13.96078431372549</v>
      </c>
      <c r="AC2064" s="24">
        <v>14.019607843137255</v>
      </c>
      <c r="AF2064" s="24">
        <v>0.95</v>
      </c>
      <c r="AG2064" s="24">
        <v>14.891297631307928</v>
      </c>
      <c r="AH2064" s="24">
        <v>14.95</v>
      </c>
      <c r="AI2064" s="24">
        <v>14.91078431372549</v>
      </c>
      <c r="AJ2064" s="24">
        <v>14.969607843137254</v>
      </c>
      <c r="AK2064" s="38">
        <v>-1.9486682417561241</v>
      </c>
      <c r="AL2064" s="38">
        <v>-1.9607843137254832</v>
      </c>
    </row>
    <row r="2065" spans="3:38" x14ac:dyDescent="0.15">
      <c r="C2065" t="str">
        <v>U1588D-2-CC</v>
      </c>
      <c r="D2065" s="31">
        <v>14.02</v>
      </c>
      <c r="E2065" s="29">
        <v>13</v>
      </c>
      <c r="F2065" s="29">
        <v>19</v>
      </c>
      <c r="G2065" s="24">
        <v>14.15</v>
      </c>
      <c r="H2065" s="24">
        <v>14.209999999999999</v>
      </c>
      <c r="I2065" s="24">
        <v>14.15</v>
      </c>
      <c r="J2065" s="24">
        <v>14.21</v>
      </c>
      <c r="K2065" s="18">
        <v>0</v>
      </c>
      <c r="L2065" s="18">
        <v>1.7763568394002505E-15</v>
      </c>
      <c r="T2065" t="str">
        <v>U1588D-2</v>
      </c>
      <c r="U2065" s="24">
        <v>0.9783728115345004</v>
      </c>
      <c r="V2065" s="24">
        <v>0.98039215686274506</v>
      </c>
      <c r="W2065" s="29">
        <v>4.5</v>
      </c>
      <c r="X2065" s="24">
        <v>9.65</v>
      </c>
      <c r="Y2065" s="24">
        <v>9.7100000000000009</v>
      </c>
      <c r="Z2065" s="24">
        <v>13.941297631307929</v>
      </c>
      <c r="AA2065" s="24">
        <v>14</v>
      </c>
      <c r="AB2065" s="24">
        <v>13.96078431372549</v>
      </c>
      <c r="AC2065" s="24">
        <v>14.019607843137255</v>
      </c>
      <c r="AF2065" s="24">
        <v>0.95</v>
      </c>
      <c r="AG2065" s="24">
        <v>14.891297631307928</v>
      </c>
      <c r="AH2065" s="24">
        <v>14.95</v>
      </c>
      <c r="AI2065" s="24">
        <v>14.91078431372549</v>
      </c>
      <c r="AJ2065" s="24">
        <v>14.969607843137254</v>
      </c>
      <c r="AK2065" s="38">
        <v>-1.9486682417561241</v>
      </c>
      <c r="AL2065" s="38">
        <v>-1.9607843137254832</v>
      </c>
    </row>
    <row r="2066" spans="3:38" x14ac:dyDescent="0.15">
      <c r="C2066" t="str">
        <v>U1588D-2-CC</v>
      </c>
      <c r="D2066" s="31">
        <v>14.02</v>
      </c>
      <c r="E2066" s="29">
        <v>13</v>
      </c>
      <c r="F2066" s="29">
        <v>19</v>
      </c>
      <c r="G2066" s="24">
        <v>14.15</v>
      </c>
      <c r="H2066" s="24">
        <v>14.209999999999999</v>
      </c>
      <c r="I2066" s="24">
        <v>14.15</v>
      </c>
      <c r="J2066" s="24">
        <v>14.21</v>
      </c>
      <c r="K2066" s="18">
        <v>0</v>
      </c>
      <c r="L2066" s="18">
        <v>1.7763568394002505E-15</v>
      </c>
      <c r="T2066" t="str">
        <v>U1588D-2</v>
      </c>
      <c r="U2066" s="24">
        <v>0.9783728115345004</v>
      </c>
      <c r="V2066" s="24">
        <v>0.98039215686274506</v>
      </c>
      <c r="W2066" s="29">
        <v>4.5</v>
      </c>
      <c r="X2066" s="24">
        <v>9.65</v>
      </c>
      <c r="Y2066" s="24">
        <v>9.7100000000000009</v>
      </c>
      <c r="Z2066" s="24">
        <v>13.941297631307929</v>
      </c>
      <c r="AA2066" s="24">
        <v>14</v>
      </c>
      <c r="AB2066" s="24">
        <v>13.96078431372549</v>
      </c>
      <c r="AC2066" s="24">
        <v>14.019607843137255</v>
      </c>
      <c r="AF2066" s="24">
        <v>0.95</v>
      </c>
      <c r="AG2066" s="24">
        <v>14.891297631307928</v>
      </c>
      <c r="AH2066" s="24">
        <v>14.95</v>
      </c>
      <c r="AI2066" s="24">
        <v>14.91078431372549</v>
      </c>
      <c r="AJ2066" s="24">
        <v>14.969607843137254</v>
      </c>
      <c r="AK2066" s="38">
        <v>-1.9486682417561241</v>
      </c>
      <c r="AL2066" s="38">
        <v>-1.9607843137254832</v>
      </c>
    </row>
    <row r="2067" spans="3:38" x14ac:dyDescent="0.15">
      <c r="C2067" t="str">
        <v>U1588D-2-CC</v>
      </c>
      <c r="D2067" s="31">
        <v>14.02</v>
      </c>
      <c r="E2067" s="29">
        <v>13</v>
      </c>
      <c r="F2067" s="29">
        <v>19</v>
      </c>
      <c r="G2067" s="24">
        <v>14.15</v>
      </c>
      <c r="H2067" s="24">
        <v>14.209999999999999</v>
      </c>
      <c r="I2067" s="24">
        <v>14.15</v>
      </c>
      <c r="J2067" s="24">
        <v>14.21</v>
      </c>
      <c r="K2067" s="18">
        <v>0</v>
      </c>
      <c r="L2067" s="18">
        <v>1.7763568394002505E-15</v>
      </c>
      <c r="T2067" t="str">
        <v>U1588D-2</v>
      </c>
      <c r="U2067" s="24">
        <v>0.9783728115345004</v>
      </c>
      <c r="V2067" s="24">
        <v>0.98039215686274506</v>
      </c>
      <c r="W2067" s="29">
        <v>4.5</v>
      </c>
      <c r="X2067" s="24">
        <v>9.65</v>
      </c>
      <c r="Y2067" s="24">
        <v>9.7100000000000009</v>
      </c>
      <c r="Z2067" s="24">
        <v>13.941297631307929</v>
      </c>
      <c r="AA2067" s="24">
        <v>14</v>
      </c>
      <c r="AB2067" s="24">
        <v>13.96078431372549</v>
      </c>
      <c r="AC2067" s="24">
        <v>14.019607843137255</v>
      </c>
      <c r="AF2067" s="24">
        <v>0.95</v>
      </c>
      <c r="AG2067" s="24">
        <v>14.891297631307928</v>
      </c>
      <c r="AH2067" s="24">
        <v>14.95</v>
      </c>
      <c r="AI2067" s="24">
        <v>14.91078431372549</v>
      </c>
      <c r="AJ2067" s="24">
        <v>14.969607843137254</v>
      </c>
      <c r="AK2067" s="38">
        <v>-1.9486682417561241</v>
      </c>
      <c r="AL2067" s="38">
        <v>-1.9607843137254832</v>
      </c>
    </row>
    <row r="2068" spans="3:38" x14ac:dyDescent="0.15">
      <c r="C2068" t="str">
        <v>U1588D-3-3</v>
      </c>
      <c r="D2068" s="31">
        <v>16.920000000000002</v>
      </c>
      <c r="E2068" s="29">
        <v>75</v>
      </c>
      <c r="F2068" s="29">
        <v>75</v>
      </c>
      <c r="G2068" s="24">
        <v>17.670000000000002</v>
      </c>
      <c r="H2068" s="24">
        <v>17.670000000000002</v>
      </c>
      <c r="I2068" s="24">
        <v>17.670000000000002</v>
      </c>
      <c r="J2068" s="24">
        <v>17.670000000000002</v>
      </c>
      <c r="K2068" s="18">
        <v>0</v>
      </c>
      <c r="L2068" s="18">
        <v>0</v>
      </c>
      <c r="T2068" t="str">
        <v>U1588D-3</v>
      </c>
      <c r="U2068" s="24">
        <v>0.96446700507614214</v>
      </c>
      <c r="V2068" s="24">
        <v>0.96153846153846156</v>
      </c>
      <c r="W2068" s="29">
        <v>14</v>
      </c>
      <c r="X2068" s="24">
        <v>3.6700000000000017</v>
      </c>
      <c r="Y2068" s="24">
        <v>3.6700000000000017</v>
      </c>
      <c r="Z2068" s="24">
        <v>17.539593908629442</v>
      </c>
      <c r="AA2068" s="24">
        <v>17.539593908629442</v>
      </c>
      <c r="AB2068" s="24">
        <v>17.528846153846157</v>
      </c>
      <c r="AC2068" s="24">
        <v>17.528846153846157</v>
      </c>
      <c r="AF2068" s="24">
        <v>2.0310000000000001</v>
      </c>
      <c r="AG2068" s="24">
        <v>19.570593908629441</v>
      </c>
      <c r="AH2068" s="24">
        <v>19.570593908629441</v>
      </c>
      <c r="AI2068" s="24">
        <v>19.559846153846156</v>
      </c>
      <c r="AJ2068" s="24">
        <v>19.559846153846156</v>
      </c>
      <c r="AK2068" s="38">
        <v>1.0747754783285046</v>
      </c>
      <c r="AL2068" s="38">
        <v>1.0747754783285046</v>
      </c>
    </row>
    <row r="2069" spans="3:38" x14ac:dyDescent="0.15">
      <c r="C2069" t="str">
        <v>U1588D-3-5</v>
      </c>
      <c r="D2069" s="31">
        <v>19.84</v>
      </c>
      <c r="E2069" s="29">
        <v>75</v>
      </c>
      <c r="F2069" s="29">
        <v>75</v>
      </c>
      <c r="G2069" s="24">
        <v>20.59</v>
      </c>
      <c r="H2069" s="24">
        <v>20.59</v>
      </c>
      <c r="I2069" s="24">
        <v>20.59</v>
      </c>
      <c r="J2069" s="24">
        <v>20.59</v>
      </c>
      <c r="K2069" s="18">
        <v>0</v>
      </c>
      <c r="L2069" s="18">
        <v>0</v>
      </c>
      <c r="T2069" t="str">
        <v>U1588D-3</v>
      </c>
      <c r="U2069" s="24">
        <v>0.96446700507614214</v>
      </c>
      <c r="V2069" s="24">
        <v>0.96153846153846156</v>
      </c>
      <c r="W2069" s="29">
        <v>14</v>
      </c>
      <c r="X2069" s="24">
        <v>6.59</v>
      </c>
      <c r="Y2069" s="24">
        <v>6.59</v>
      </c>
      <c r="Z2069" s="24">
        <v>20.355837563451779</v>
      </c>
      <c r="AA2069" s="24">
        <v>20.355837563451779</v>
      </c>
      <c r="AB2069" s="24">
        <v>20.33653846153846</v>
      </c>
      <c r="AC2069" s="24">
        <v>20.33653846153846</v>
      </c>
      <c r="AF2069" s="24">
        <v>2.0310000000000001</v>
      </c>
      <c r="AG2069" s="24">
        <v>22.386837563451778</v>
      </c>
      <c r="AH2069" s="24">
        <v>22.386837563451778</v>
      </c>
      <c r="AI2069" s="24">
        <v>22.367538461538459</v>
      </c>
      <c r="AJ2069" s="24">
        <v>22.367538461538459</v>
      </c>
      <c r="AK2069" s="38">
        <v>1.929910191331885</v>
      </c>
      <c r="AL2069" s="38">
        <v>1.929910191331885</v>
      </c>
    </row>
    <row r="2070" spans="3:38" x14ac:dyDescent="0.15">
      <c r="C2070" t="str">
        <v>U1588D-3-CC</v>
      </c>
      <c r="D2070" s="31">
        <v>23.6</v>
      </c>
      <c r="E2070" s="29">
        <v>19</v>
      </c>
      <c r="F2070" s="29">
        <v>25</v>
      </c>
      <c r="G2070" s="24">
        <v>23.790000000000003</v>
      </c>
      <c r="H2070" s="24">
        <v>23.85</v>
      </c>
      <c r="I2070" s="24">
        <v>23.79</v>
      </c>
      <c r="J2070" s="24">
        <v>23.85</v>
      </c>
      <c r="K2070" s="18">
        <v>-3.5527136788005009E-15</v>
      </c>
      <c r="L2070" s="18">
        <v>0</v>
      </c>
      <c r="T2070" t="str">
        <v>U1588D-3</v>
      </c>
      <c r="U2070" s="24">
        <v>0.96446700507614214</v>
      </c>
      <c r="V2070" s="24">
        <v>0.96153846153846156</v>
      </c>
      <c r="W2070" s="29">
        <v>14</v>
      </c>
      <c r="X2070" s="24">
        <v>9.7899999999999991</v>
      </c>
      <c r="Y2070" s="24">
        <v>9.8500000000000014</v>
      </c>
      <c r="Z2070" s="24">
        <v>23.442131979695432</v>
      </c>
      <c r="AA2070" s="24">
        <v>23.5</v>
      </c>
      <c r="AB2070" s="24">
        <v>23.41346153846154</v>
      </c>
      <c r="AC2070" s="24">
        <v>23.471153846153847</v>
      </c>
      <c r="AF2070" s="24">
        <v>2.0310000000000001</v>
      </c>
      <c r="AG2070" s="24">
        <v>25.473131979695431</v>
      </c>
      <c r="AH2070" s="24">
        <v>25.530999999999999</v>
      </c>
      <c r="AI2070" s="24">
        <v>25.444461538461539</v>
      </c>
      <c r="AJ2070" s="24">
        <v>25.502153846153846</v>
      </c>
      <c r="AK2070" s="38">
        <v>2.8670441233892063</v>
      </c>
      <c r="AL2070" s="38">
        <v>2.88461538461533</v>
      </c>
    </row>
    <row r="2071" spans="3:38" x14ac:dyDescent="0.15">
      <c r="C2071" t="str">
        <v>U1588D-3-CC</v>
      </c>
      <c r="D2071" s="31">
        <v>23.6</v>
      </c>
      <c r="E2071" s="29">
        <v>19</v>
      </c>
      <c r="F2071" s="29">
        <v>25</v>
      </c>
      <c r="G2071" s="24">
        <v>23.790000000000003</v>
      </c>
      <c r="H2071" s="24">
        <v>23.85</v>
      </c>
      <c r="I2071" s="24">
        <v>23.79</v>
      </c>
      <c r="J2071" s="24">
        <v>23.85</v>
      </c>
      <c r="K2071" s="18">
        <v>-3.5527136788005009E-15</v>
      </c>
      <c r="L2071" s="18">
        <v>0</v>
      </c>
      <c r="T2071" t="str">
        <v>U1588D-3</v>
      </c>
      <c r="U2071" s="24">
        <v>0.96446700507614214</v>
      </c>
      <c r="V2071" s="24">
        <v>0.96153846153846156</v>
      </c>
      <c r="W2071" s="29">
        <v>14</v>
      </c>
      <c r="X2071" s="24">
        <v>9.7899999999999991</v>
      </c>
      <c r="Y2071" s="24">
        <v>9.8500000000000014</v>
      </c>
      <c r="Z2071" s="24">
        <v>23.442131979695432</v>
      </c>
      <c r="AA2071" s="24">
        <v>23.5</v>
      </c>
      <c r="AB2071" s="24">
        <v>23.41346153846154</v>
      </c>
      <c r="AC2071" s="24">
        <v>23.471153846153847</v>
      </c>
      <c r="AF2071" s="24">
        <v>2.0310000000000001</v>
      </c>
      <c r="AG2071" s="24">
        <v>25.473131979695431</v>
      </c>
      <c r="AH2071" s="24">
        <v>25.530999999999999</v>
      </c>
      <c r="AI2071" s="24">
        <v>25.444461538461539</v>
      </c>
      <c r="AJ2071" s="24">
        <v>25.502153846153846</v>
      </c>
      <c r="AK2071" s="38">
        <v>2.8670441233892063</v>
      </c>
      <c r="AL2071" s="38">
        <v>2.88461538461533</v>
      </c>
    </row>
    <row r="2072" spans="3:38" x14ac:dyDescent="0.15">
      <c r="C2072" t="str">
        <v>U1588D-3-CC</v>
      </c>
      <c r="D2072" s="31">
        <v>23.6</v>
      </c>
      <c r="E2072" s="29">
        <v>19</v>
      </c>
      <c r="F2072" s="29">
        <v>25</v>
      </c>
      <c r="G2072" s="24">
        <v>23.790000000000003</v>
      </c>
      <c r="H2072" s="24">
        <v>23.85</v>
      </c>
      <c r="I2072" s="24">
        <v>23.79</v>
      </c>
      <c r="J2072" s="24">
        <v>23.85</v>
      </c>
      <c r="K2072" s="18">
        <v>-3.5527136788005009E-15</v>
      </c>
      <c r="L2072" s="18">
        <v>0</v>
      </c>
      <c r="T2072" t="str">
        <v>U1588D-3</v>
      </c>
      <c r="U2072" s="24">
        <v>0.96446700507614214</v>
      </c>
      <c r="V2072" s="24">
        <v>0.96153846153846156</v>
      </c>
      <c r="W2072" s="29">
        <v>14</v>
      </c>
      <c r="X2072" s="24">
        <v>9.7899999999999991</v>
      </c>
      <c r="Y2072" s="24">
        <v>9.8500000000000014</v>
      </c>
      <c r="Z2072" s="24">
        <v>23.442131979695432</v>
      </c>
      <c r="AA2072" s="24">
        <v>23.5</v>
      </c>
      <c r="AB2072" s="24">
        <v>23.41346153846154</v>
      </c>
      <c r="AC2072" s="24">
        <v>23.471153846153847</v>
      </c>
      <c r="AF2072" s="24">
        <v>2.0310000000000001</v>
      </c>
      <c r="AG2072" s="24">
        <v>25.473131979695431</v>
      </c>
      <c r="AH2072" s="24">
        <v>25.530999999999999</v>
      </c>
      <c r="AI2072" s="24">
        <v>25.444461538461539</v>
      </c>
      <c r="AJ2072" s="24">
        <v>25.502153846153846</v>
      </c>
      <c r="AK2072" s="38">
        <v>2.8670441233892063</v>
      </c>
      <c r="AL2072" s="38">
        <v>2.88461538461533</v>
      </c>
    </row>
    <row r="2073" spans="3:38" x14ac:dyDescent="0.15">
      <c r="C2073" t="str">
        <v>U1588D-3-CC</v>
      </c>
      <c r="D2073" s="31">
        <v>23.6</v>
      </c>
      <c r="E2073" s="29">
        <v>19</v>
      </c>
      <c r="F2073" s="29">
        <v>25</v>
      </c>
      <c r="G2073" s="24">
        <v>23.790000000000003</v>
      </c>
      <c r="H2073" s="24">
        <v>23.85</v>
      </c>
      <c r="I2073" s="24">
        <v>23.79</v>
      </c>
      <c r="J2073" s="24">
        <v>23.85</v>
      </c>
      <c r="K2073" s="18">
        <v>-3.5527136788005009E-15</v>
      </c>
      <c r="L2073" s="18">
        <v>0</v>
      </c>
      <c r="T2073" t="str">
        <v>U1588D-3</v>
      </c>
      <c r="U2073" s="24">
        <v>0.96446700507614214</v>
      </c>
      <c r="V2073" s="24">
        <v>0.96153846153846156</v>
      </c>
      <c r="W2073" s="29">
        <v>14</v>
      </c>
      <c r="X2073" s="24">
        <v>9.7899999999999991</v>
      </c>
      <c r="Y2073" s="24">
        <v>9.8500000000000014</v>
      </c>
      <c r="Z2073" s="24">
        <v>23.442131979695432</v>
      </c>
      <c r="AA2073" s="24">
        <v>23.5</v>
      </c>
      <c r="AB2073" s="24">
        <v>23.41346153846154</v>
      </c>
      <c r="AC2073" s="24">
        <v>23.471153846153847</v>
      </c>
      <c r="AF2073" s="24">
        <v>2.0310000000000001</v>
      </c>
      <c r="AG2073" s="24">
        <v>25.473131979695431</v>
      </c>
      <c r="AH2073" s="24">
        <v>25.530999999999999</v>
      </c>
      <c r="AI2073" s="24">
        <v>25.444461538461539</v>
      </c>
      <c r="AJ2073" s="24">
        <v>25.502153846153846</v>
      </c>
      <c r="AK2073" s="38">
        <v>2.8670441233892063</v>
      </c>
      <c r="AL2073" s="38">
        <v>2.88461538461533</v>
      </c>
    </row>
    <row r="2074" spans="3:38" x14ac:dyDescent="0.15">
      <c r="C2074" t="str">
        <v>U1588D-3-CC</v>
      </c>
      <c r="D2074" s="31">
        <v>23.6</v>
      </c>
      <c r="E2074" s="29">
        <v>19</v>
      </c>
      <c r="F2074" s="29">
        <v>25</v>
      </c>
      <c r="G2074" s="24">
        <v>23.790000000000003</v>
      </c>
      <c r="H2074" s="24">
        <v>23.85</v>
      </c>
      <c r="I2074" s="24">
        <v>23.79</v>
      </c>
      <c r="J2074" s="24">
        <v>23.85</v>
      </c>
      <c r="K2074" s="18">
        <v>-3.5527136788005009E-15</v>
      </c>
      <c r="L2074" s="18">
        <v>0</v>
      </c>
      <c r="T2074" t="str">
        <v>U1588D-3</v>
      </c>
      <c r="U2074" s="24">
        <v>0.96446700507614214</v>
      </c>
      <c r="V2074" s="24">
        <v>0.96153846153846156</v>
      </c>
      <c r="W2074" s="29">
        <v>14</v>
      </c>
      <c r="X2074" s="24">
        <v>9.7899999999999991</v>
      </c>
      <c r="Y2074" s="24">
        <v>9.8500000000000014</v>
      </c>
      <c r="Z2074" s="24">
        <v>23.442131979695432</v>
      </c>
      <c r="AA2074" s="24">
        <v>23.5</v>
      </c>
      <c r="AB2074" s="24">
        <v>23.41346153846154</v>
      </c>
      <c r="AC2074" s="24">
        <v>23.471153846153847</v>
      </c>
      <c r="AF2074" s="24">
        <v>2.0310000000000001</v>
      </c>
      <c r="AG2074" s="24">
        <v>25.473131979695431</v>
      </c>
      <c r="AH2074" s="24">
        <v>25.530999999999999</v>
      </c>
      <c r="AI2074" s="24">
        <v>25.444461538461539</v>
      </c>
      <c r="AJ2074" s="24">
        <v>25.502153846153846</v>
      </c>
      <c r="AK2074" s="38">
        <v>2.8670441233892063</v>
      </c>
      <c r="AL2074" s="38">
        <v>2.88461538461533</v>
      </c>
    </row>
    <row r="2075" spans="3:38" x14ac:dyDescent="0.15">
      <c r="C2075" t="str">
        <v>U1588D-3-CC</v>
      </c>
      <c r="D2075" s="31">
        <v>23.6</v>
      </c>
      <c r="E2075" s="29">
        <v>19</v>
      </c>
      <c r="F2075" s="29">
        <v>25</v>
      </c>
      <c r="G2075" s="24">
        <v>23.790000000000003</v>
      </c>
      <c r="H2075" s="24">
        <v>23.85</v>
      </c>
      <c r="I2075" s="24">
        <v>23.79</v>
      </c>
      <c r="J2075" s="24">
        <v>23.85</v>
      </c>
      <c r="K2075" s="18">
        <v>-3.5527136788005009E-15</v>
      </c>
      <c r="L2075" s="18">
        <v>0</v>
      </c>
      <c r="T2075" t="str">
        <v>U1588D-3</v>
      </c>
      <c r="U2075" s="24">
        <v>0.96446700507614214</v>
      </c>
      <c r="V2075" s="24">
        <v>0.96153846153846156</v>
      </c>
      <c r="W2075" s="29">
        <v>14</v>
      </c>
      <c r="X2075" s="24">
        <v>9.7899999999999991</v>
      </c>
      <c r="Y2075" s="24">
        <v>9.8500000000000014</v>
      </c>
      <c r="Z2075" s="24">
        <v>23.442131979695432</v>
      </c>
      <c r="AA2075" s="24">
        <v>23.5</v>
      </c>
      <c r="AB2075" s="24">
        <v>23.41346153846154</v>
      </c>
      <c r="AC2075" s="24">
        <v>23.471153846153847</v>
      </c>
      <c r="AF2075" s="24">
        <v>2.0310000000000001</v>
      </c>
      <c r="AG2075" s="24">
        <v>25.473131979695431</v>
      </c>
      <c r="AH2075" s="24">
        <v>25.530999999999999</v>
      </c>
      <c r="AI2075" s="24">
        <v>25.444461538461539</v>
      </c>
      <c r="AJ2075" s="24">
        <v>25.502153846153846</v>
      </c>
      <c r="AK2075" s="38">
        <v>2.8670441233892063</v>
      </c>
      <c r="AL2075" s="38">
        <v>2.88461538461533</v>
      </c>
    </row>
    <row r="2076" spans="3:38" x14ac:dyDescent="0.15">
      <c r="C2076" t="str">
        <v>U1588D-3-CC</v>
      </c>
      <c r="D2076" s="31">
        <v>23.6</v>
      </c>
      <c r="E2076" s="29">
        <v>19</v>
      </c>
      <c r="F2076" s="29">
        <v>25</v>
      </c>
      <c r="G2076" s="24">
        <v>23.790000000000003</v>
      </c>
      <c r="H2076" s="24">
        <v>23.85</v>
      </c>
      <c r="I2076" s="24">
        <v>23.79</v>
      </c>
      <c r="J2076" s="24">
        <v>23.85</v>
      </c>
      <c r="K2076" s="18">
        <v>-3.5527136788005009E-15</v>
      </c>
      <c r="L2076" s="18">
        <v>0</v>
      </c>
      <c r="T2076" t="str">
        <v>U1588D-3</v>
      </c>
      <c r="U2076" s="24">
        <v>0.96446700507614214</v>
      </c>
      <c r="V2076" s="24">
        <v>0.96153846153846156</v>
      </c>
      <c r="W2076" s="29">
        <v>14</v>
      </c>
      <c r="X2076" s="24">
        <v>9.7899999999999991</v>
      </c>
      <c r="Y2076" s="24">
        <v>9.8500000000000014</v>
      </c>
      <c r="Z2076" s="24">
        <v>23.442131979695432</v>
      </c>
      <c r="AA2076" s="24">
        <v>23.5</v>
      </c>
      <c r="AB2076" s="24">
        <v>23.41346153846154</v>
      </c>
      <c r="AC2076" s="24">
        <v>23.471153846153847</v>
      </c>
      <c r="AF2076" s="24">
        <v>2.0310000000000001</v>
      </c>
      <c r="AG2076" s="24">
        <v>25.473131979695431</v>
      </c>
      <c r="AH2076" s="24">
        <v>25.530999999999999</v>
      </c>
      <c r="AI2076" s="24">
        <v>25.444461538461539</v>
      </c>
      <c r="AJ2076" s="24">
        <v>25.502153846153846</v>
      </c>
      <c r="AK2076" s="38">
        <v>2.8670441233892063</v>
      </c>
      <c r="AL2076" s="38">
        <v>2.88461538461533</v>
      </c>
    </row>
    <row r="2077" spans="3:38" x14ac:dyDescent="0.15">
      <c r="C2077" t="str">
        <v>U1588D-3-CC</v>
      </c>
      <c r="D2077" s="31">
        <v>23.6</v>
      </c>
      <c r="E2077" s="29">
        <v>19</v>
      </c>
      <c r="F2077" s="29">
        <v>25</v>
      </c>
      <c r="G2077" s="24">
        <v>23.790000000000003</v>
      </c>
      <c r="H2077" s="24">
        <v>23.85</v>
      </c>
      <c r="I2077" s="24">
        <v>23.79</v>
      </c>
      <c r="J2077" s="24">
        <v>23.85</v>
      </c>
      <c r="K2077" s="18">
        <v>-3.5527136788005009E-15</v>
      </c>
      <c r="L2077" s="18">
        <v>0</v>
      </c>
      <c r="T2077" t="str">
        <v>U1588D-3</v>
      </c>
      <c r="U2077" s="24">
        <v>0.96446700507614214</v>
      </c>
      <c r="V2077" s="24">
        <v>0.96153846153846156</v>
      </c>
      <c r="W2077" s="29">
        <v>14</v>
      </c>
      <c r="X2077" s="24">
        <v>9.7899999999999991</v>
      </c>
      <c r="Y2077" s="24">
        <v>9.8500000000000014</v>
      </c>
      <c r="Z2077" s="24">
        <v>23.442131979695432</v>
      </c>
      <c r="AA2077" s="24">
        <v>23.5</v>
      </c>
      <c r="AB2077" s="24">
        <v>23.41346153846154</v>
      </c>
      <c r="AC2077" s="24">
        <v>23.471153846153847</v>
      </c>
      <c r="AF2077" s="24">
        <v>2.0310000000000001</v>
      </c>
      <c r="AG2077" s="24">
        <v>25.473131979695431</v>
      </c>
      <c r="AH2077" s="24">
        <v>25.530999999999999</v>
      </c>
      <c r="AI2077" s="24">
        <v>25.444461538461539</v>
      </c>
      <c r="AJ2077" s="24">
        <v>25.502153846153846</v>
      </c>
      <c r="AK2077" s="38">
        <v>2.8670441233892063</v>
      </c>
      <c r="AL2077" s="38">
        <v>2.88461538461533</v>
      </c>
    </row>
    <row r="2078" spans="3:38" x14ac:dyDescent="0.15">
      <c r="C2078" t="str">
        <v>U1588D-4-3</v>
      </c>
      <c r="D2078" s="31">
        <v>26.42</v>
      </c>
      <c r="E2078" s="29">
        <v>75</v>
      </c>
      <c r="F2078" s="29">
        <v>75</v>
      </c>
      <c r="G2078" s="24">
        <v>27.17</v>
      </c>
      <c r="H2078" s="24">
        <v>27.17</v>
      </c>
      <c r="I2078" s="24">
        <v>27.17</v>
      </c>
      <c r="J2078" s="24">
        <v>27.17</v>
      </c>
      <c r="K2078" s="18">
        <v>0</v>
      </c>
      <c r="L2078" s="18">
        <v>0</v>
      </c>
      <c r="T2078" t="str">
        <v>U1588D-4</v>
      </c>
      <c r="U2078" s="24">
        <v>0.97137014314928427</v>
      </c>
      <c r="V2078" s="24">
        <v>0.970873786407767</v>
      </c>
      <c r="W2078" s="29">
        <v>23.5</v>
      </c>
      <c r="X2078" s="24">
        <v>3.6700000000000017</v>
      </c>
      <c r="Y2078" s="24">
        <v>3.6700000000000017</v>
      </c>
      <c r="Z2078" s="24">
        <v>27.064928425357873</v>
      </c>
      <c r="AA2078" s="24">
        <v>27.064928425357873</v>
      </c>
      <c r="AB2078" s="24">
        <v>27.063106796116507</v>
      </c>
      <c r="AC2078" s="24">
        <v>27.063106796116507</v>
      </c>
      <c r="AF2078" s="24">
        <v>0.995</v>
      </c>
      <c r="AG2078" s="24">
        <v>28.059928425357874</v>
      </c>
      <c r="AH2078" s="24">
        <v>28.059928425357874</v>
      </c>
      <c r="AI2078" s="24">
        <v>28.058106796116508</v>
      </c>
      <c r="AJ2078" s="24">
        <v>28.058106796116508</v>
      </c>
      <c r="AK2078" s="38">
        <v>0.18216292413661961</v>
      </c>
      <c r="AL2078" s="38">
        <v>0.18216292413661961</v>
      </c>
    </row>
    <row r="2079" spans="3:38" x14ac:dyDescent="0.15">
      <c r="C2079" t="str">
        <v>U1588D-4-5</v>
      </c>
      <c r="D2079" s="31">
        <v>29.33</v>
      </c>
      <c r="E2079" s="29">
        <v>75</v>
      </c>
      <c r="F2079" s="29">
        <v>75</v>
      </c>
      <c r="G2079" s="24">
        <v>30.08</v>
      </c>
      <c r="H2079" s="24">
        <v>30.08</v>
      </c>
      <c r="I2079" s="24">
        <v>30.08</v>
      </c>
      <c r="J2079" s="24">
        <v>30.08</v>
      </c>
      <c r="K2079" s="18">
        <v>0</v>
      </c>
      <c r="L2079" s="18">
        <v>0</v>
      </c>
      <c r="T2079" t="str">
        <v>U1588D-4</v>
      </c>
      <c r="U2079" s="24">
        <v>0.97137014314928427</v>
      </c>
      <c r="V2079" s="24">
        <v>0.970873786407767</v>
      </c>
      <c r="W2079" s="29">
        <v>23.5</v>
      </c>
      <c r="X2079" s="24">
        <v>6.5799999999999983</v>
      </c>
      <c r="Y2079" s="24">
        <v>6.5799999999999983</v>
      </c>
      <c r="Z2079" s="24">
        <v>29.891615541922288</v>
      </c>
      <c r="AA2079" s="24">
        <v>29.891615541922288</v>
      </c>
      <c r="AB2079" s="24">
        <v>29.888349514563103</v>
      </c>
      <c r="AC2079" s="24">
        <v>29.888349514563103</v>
      </c>
      <c r="AF2079" s="24">
        <v>0.995</v>
      </c>
      <c r="AG2079" s="24">
        <v>30.886615541922289</v>
      </c>
      <c r="AH2079" s="24">
        <v>30.886615541922289</v>
      </c>
      <c r="AI2079" s="24">
        <v>30.883349514563104</v>
      </c>
      <c r="AJ2079" s="24">
        <v>30.883349514563104</v>
      </c>
      <c r="AK2079" s="38">
        <v>0.32660273591851308</v>
      </c>
      <c r="AL2079" s="38">
        <v>0.32660273591851308</v>
      </c>
    </row>
    <row r="2080" spans="3:38" x14ac:dyDescent="0.15">
      <c r="C2080" t="str">
        <v>U1588D-4-CC</v>
      </c>
      <c r="D2080" s="31">
        <v>33.01</v>
      </c>
      <c r="E2080" s="29">
        <v>21</v>
      </c>
      <c r="F2080" s="29">
        <v>27</v>
      </c>
      <c r="G2080" s="24">
        <v>33.22</v>
      </c>
      <c r="H2080" s="24">
        <v>33.28</v>
      </c>
      <c r="I2080" s="24">
        <v>33.22</v>
      </c>
      <c r="J2080" s="24">
        <v>33.28</v>
      </c>
      <c r="K2080" s="18">
        <v>0</v>
      </c>
      <c r="L2080" s="18">
        <v>0</v>
      </c>
      <c r="T2080" t="str">
        <v>U1588D-4</v>
      </c>
      <c r="U2080" s="24">
        <v>0.97137014314928427</v>
      </c>
      <c r="V2080" s="24">
        <v>0.970873786407767</v>
      </c>
      <c r="W2080" s="29">
        <v>23.5</v>
      </c>
      <c r="X2080" s="24">
        <v>9.7199999999999989</v>
      </c>
      <c r="Y2080" s="24">
        <v>9.7800000000000011</v>
      </c>
      <c r="Z2080" s="24">
        <v>32.941717791411044</v>
      </c>
      <c r="AA2080" s="24">
        <v>33</v>
      </c>
      <c r="AB2080" s="24">
        <v>32.936893203883493</v>
      </c>
      <c r="AC2080" s="24">
        <v>32.995145631067963</v>
      </c>
      <c r="AF2080" s="24">
        <v>0.995</v>
      </c>
      <c r="AG2080" s="24">
        <v>33.936717791411041</v>
      </c>
      <c r="AH2080" s="24">
        <v>33.994999999999997</v>
      </c>
      <c r="AI2080" s="24">
        <v>33.93189320388349</v>
      </c>
      <c r="AJ2080" s="24">
        <v>33.990145631067961</v>
      </c>
      <c r="AK2080" s="38">
        <v>0.48245875275512162</v>
      </c>
      <c r="AL2080" s="38">
        <v>0.48543689320368344</v>
      </c>
    </row>
    <row r="2081" spans="3:38" x14ac:dyDescent="0.15">
      <c r="C2081" t="str">
        <v>U1588D-4-CC</v>
      </c>
      <c r="D2081" s="31">
        <v>33.01</v>
      </c>
      <c r="E2081" s="29">
        <v>21</v>
      </c>
      <c r="F2081" s="29">
        <v>27</v>
      </c>
      <c r="G2081" s="24">
        <v>33.22</v>
      </c>
      <c r="H2081" s="24">
        <v>33.28</v>
      </c>
      <c r="I2081" s="24">
        <v>33.22</v>
      </c>
      <c r="J2081" s="24">
        <v>33.28</v>
      </c>
      <c r="K2081" s="18">
        <v>0</v>
      </c>
      <c r="L2081" s="18">
        <v>0</v>
      </c>
      <c r="T2081" t="str">
        <v>U1588D-4</v>
      </c>
      <c r="U2081" s="24">
        <v>0.97137014314928427</v>
      </c>
      <c r="V2081" s="24">
        <v>0.970873786407767</v>
      </c>
      <c r="W2081" s="29">
        <v>23.5</v>
      </c>
      <c r="X2081" s="24">
        <v>9.7199999999999989</v>
      </c>
      <c r="Y2081" s="24">
        <v>9.7800000000000011</v>
      </c>
      <c r="Z2081" s="24">
        <v>32.941717791411044</v>
      </c>
      <c r="AA2081" s="24">
        <v>33</v>
      </c>
      <c r="AB2081" s="24">
        <v>32.936893203883493</v>
      </c>
      <c r="AC2081" s="24">
        <v>32.995145631067963</v>
      </c>
      <c r="AF2081" s="24">
        <v>0.995</v>
      </c>
      <c r="AG2081" s="24">
        <v>33.936717791411041</v>
      </c>
      <c r="AH2081" s="24">
        <v>33.994999999999997</v>
      </c>
      <c r="AI2081" s="24">
        <v>33.93189320388349</v>
      </c>
      <c r="AJ2081" s="24">
        <v>33.990145631067961</v>
      </c>
      <c r="AK2081" s="38">
        <v>0.48245875275512162</v>
      </c>
      <c r="AL2081" s="38">
        <v>0.48543689320368344</v>
      </c>
    </row>
    <row r="2082" spans="3:38" x14ac:dyDescent="0.15">
      <c r="C2082" t="str">
        <v>U1588D-4-CC</v>
      </c>
      <c r="D2082" s="31">
        <v>33.01</v>
      </c>
      <c r="E2082" s="29">
        <v>21</v>
      </c>
      <c r="F2082" s="29">
        <v>27</v>
      </c>
      <c r="G2082" s="24">
        <v>33.22</v>
      </c>
      <c r="H2082" s="24">
        <v>33.28</v>
      </c>
      <c r="I2082" s="24">
        <v>33.22</v>
      </c>
      <c r="J2082" s="24">
        <v>33.28</v>
      </c>
      <c r="K2082" s="18">
        <v>0</v>
      </c>
      <c r="L2082" s="18">
        <v>0</v>
      </c>
      <c r="T2082" t="str">
        <v>U1588D-4</v>
      </c>
      <c r="U2082" s="24">
        <v>0.97137014314928427</v>
      </c>
      <c r="V2082" s="24">
        <v>0.970873786407767</v>
      </c>
      <c r="W2082" s="29">
        <v>23.5</v>
      </c>
      <c r="X2082" s="24">
        <v>9.7199999999999989</v>
      </c>
      <c r="Y2082" s="24">
        <v>9.7800000000000011</v>
      </c>
      <c r="Z2082" s="24">
        <v>32.941717791411044</v>
      </c>
      <c r="AA2082" s="24">
        <v>33</v>
      </c>
      <c r="AB2082" s="24">
        <v>32.936893203883493</v>
      </c>
      <c r="AC2082" s="24">
        <v>32.995145631067963</v>
      </c>
      <c r="AF2082" s="24">
        <v>0.995</v>
      </c>
      <c r="AG2082" s="24">
        <v>33.936717791411041</v>
      </c>
      <c r="AH2082" s="24">
        <v>33.994999999999997</v>
      </c>
      <c r="AI2082" s="24">
        <v>33.93189320388349</v>
      </c>
      <c r="AJ2082" s="24">
        <v>33.990145631067961</v>
      </c>
      <c r="AK2082" s="38">
        <v>0.48245875275512162</v>
      </c>
      <c r="AL2082" s="38">
        <v>0.48543689320368344</v>
      </c>
    </row>
    <row r="2083" spans="3:38" x14ac:dyDescent="0.15">
      <c r="C2083" t="str">
        <v>U1588D-4-CC</v>
      </c>
      <c r="D2083" s="31">
        <v>33.01</v>
      </c>
      <c r="E2083" s="29">
        <v>21</v>
      </c>
      <c r="F2083" s="29">
        <v>27</v>
      </c>
      <c r="G2083" s="24">
        <v>33.22</v>
      </c>
      <c r="H2083" s="24">
        <v>33.28</v>
      </c>
      <c r="I2083" s="24">
        <v>33.22</v>
      </c>
      <c r="J2083" s="24">
        <v>33.28</v>
      </c>
      <c r="K2083" s="18">
        <v>0</v>
      </c>
      <c r="L2083" s="18">
        <v>0</v>
      </c>
      <c r="T2083" t="str">
        <v>U1588D-4</v>
      </c>
      <c r="U2083" s="24">
        <v>0.97137014314928427</v>
      </c>
      <c r="V2083" s="24">
        <v>0.970873786407767</v>
      </c>
      <c r="W2083" s="29">
        <v>23.5</v>
      </c>
      <c r="X2083" s="24">
        <v>9.7199999999999989</v>
      </c>
      <c r="Y2083" s="24">
        <v>9.7800000000000011</v>
      </c>
      <c r="Z2083" s="24">
        <v>32.941717791411044</v>
      </c>
      <c r="AA2083" s="24">
        <v>33</v>
      </c>
      <c r="AB2083" s="24">
        <v>32.936893203883493</v>
      </c>
      <c r="AC2083" s="24">
        <v>32.995145631067963</v>
      </c>
      <c r="AF2083" s="24">
        <v>0.995</v>
      </c>
      <c r="AG2083" s="24">
        <v>33.936717791411041</v>
      </c>
      <c r="AH2083" s="24">
        <v>33.994999999999997</v>
      </c>
      <c r="AI2083" s="24">
        <v>33.93189320388349</v>
      </c>
      <c r="AJ2083" s="24">
        <v>33.990145631067961</v>
      </c>
      <c r="AK2083" s="38">
        <v>0.48245875275512162</v>
      </c>
      <c r="AL2083" s="38">
        <v>0.48543689320368344</v>
      </c>
    </row>
    <row r="2084" spans="3:38" x14ac:dyDescent="0.15">
      <c r="C2084" t="str">
        <v>U1588D-4-CC</v>
      </c>
      <c r="D2084" s="31">
        <v>33.01</v>
      </c>
      <c r="E2084" s="29">
        <v>21</v>
      </c>
      <c r="F2084" s="29">
        <v>27</v>
      </c>
      <c r="G2084" s="24">
        <v>33.22</v>
      </c>
      <c r="H2084" s="24">
        <v>33.28</v>
      </c>
      <c r="I2084" s="24">
        <v>33.22</v>
      </c>
      <c r="J2084" s="24">
        <v>33.28</v>
      </c>
      <c r="K2084" s="18">
        <v>0</v>
      </c>
      <c r="L2084" s="18">
        <v>0</v>
      </c>
      <c r="T2084" t="str">
        <v>U1588D-4</v>
      </c>
      <c r="U2084" s="24">
        <v>0.97137014314928427</v>
      </c>
      <c r="V2084" s="24">
        <v>0.970873786407767</v>
      </c>
      <c r="W2084" s="29">
        <v>23.5</v>
      </c>
      <c r="X2084" s="24">
        <v>9.7199999999999989</v>
      </c>
      <c r="Y2084" s="24">
        <v>9.7800000000000011</v>
      </c>
      <c r="Z2084" s="24">
        <v>32.941717791411044</v>
      </c>
      <c r="AA2084" s="24">
        <v>33</v>
      </c>
      <c r="AB2084" s="24">
        <v>32.936893203883493</v>
      </c>
      <c r="AC2084" s="24">
        <v>32.995145631067963</v>
      </c>
      <c r="AF2084" s="24">
        <v>0.995</v>
      </c>
      <c r="AG2084" s="24">
        <v>33.936717791411041</v>
      </c>
      <c r="AH2084" s="24">
        <v>33.994999999999997</v>
      </c>
      <c r="AI2084" s="24">
        <v>33.93189320388349</v>
      </c>
      <c r="AJ2084" s="24">
        <v>33.990145631067961</v>
      </c>
      <c r="AK2084" s="38">
        <v>0.48245875275512162</v>
      </c>
      <c r="AL2084" s="38">
        <v>0.48543689320368344</v>
      </c>
    </row>
    <row r="2085" spans="3:38" x14ac:dyDescent="0.15">
      <c r="C2085" t="str">
        <v>U1588D-4-CC</v>
      </c>
      <c r="D2085" s="31">
        <v>33.01</v>
      </c>
      <c r="E2085" s="29">
        <v>21</v>
      </c>
      <c r="F2085" s="29">
        <v>27</v>
      </c>
      <c r="G2085" s="24">
        <v>33.22</v>
      </c>
      <c r="H2085" s="24">
        <v>33.28</v>
      </c>
      <c r="I2085" s="24">
        <v>33.22</v>
      </c>
      <c r="J2085" s="24">
        <v>33.28</v>
      </c>
      <c r="K2085" s="18">
        <v>0</v>
      </c>
      <c r="L2085" s="18">
        <v>0</v>
      </c>
      <c r="T2085" t="str">
        <v>U1588D-4</v>
      </c>
      <c r="U2085" s="24">
        <v>0.97137014314928427</v>
      </c>
      <c r="V2085" s="24">
        <v>0.970873786407767</v>
      </c>
      <c r="W2085" s="29">
        <v>23.5</v>
      </c>
      <c r="X2085" s="24">
        <v>9.7199999999999989</v>
      </c>
      <c r="Y2085" s="24">
        <v>9.7800000000000011</v>
      </c>
      <c r="Z2085" s="24">
        <v>32.941717791411044</v>
      </c>
      <c r="AA2085" s="24">
        <v>33</v>
      </c>
      <c r="AB2085" s="24">
        <v>32.936893203883493</v>
      </c>
      <c r="AC2085" s="24">
        <v>32.995145631067963</v>
      </c>
      <c r="AF2085" s="24">
        <v>0.995</v>
      </c>
      <c r="AG2085" s="24">
        <v>33.936717791411041</v>
      </c>
      <c r="AH2085" s="24">
        <v>33.994999999999997</v>
      </c>
      <c r="AI2085" s="24">
        <v>33.93189320388349</v>
      </c>
      <c r="AJ2085" s="24">
        <v>33.990145631067961</v>
      </c>
      <c r="AK2085" s="38">
        <v>0.48245875275512162</v>
      </c>
      <c r="AL2085" s="38">
        <v>0.48543689320368344</v>
      </c>
    </row>
    <row r="2086" spans="3:38" x14ac:dyDescent="0.15">
      <c r="C2086" t="str">
        <v>U1588D-4-CC</v>
      </c>
      <c r="D2086" s="31">
        <v>33.01</v>
      </c>
      <c r="E2086" s="29">
        <v>21</v>
      </c>
      <c r="F2086" s="29">
        <v>27</v>
      </c>
      <c r="G2086" s="24">
        <v>33.22</v>
      </c>
      <c r="H2086" s="24">
        <v>33.28</v>
      </c>
      <c r="I2086" s="24">
        <v>33.22</v>
      </c>
      <c r="J2086" s="24">
        <v>33.28</v>
      </c>
      <c r="K2086" s="18">
        <v>0</v>
      </c>
      <c r="L2086" s="18">
        <v>0</v>
      </c>
      <c r="T2086" t="str">
        <v>U1588D-4</v>
      </c>
      <c r="U2086" s="24">
        <v>0.97137014314928427</v>
      </c>
      <c r="V2086" s="24">
        <v>0.970873786407767</v>
      </c>
      <c r="W2086" s="29">
        <v>23.5</v>
      </c>
      <c r="X2086" s="24">
        <v>9.7199999999999989</v>
      </c>
      <c r="Y2086" s="24">
        <v>9.7800000000000011</v>
      </c>
      <c r="Z2086" s="24">
        <v>32.941717791411044</v>
      </c>
      <c r="AA2086" s="24">
        <v>33</v>
      </c>
      <c r="AB2086" s="24">
        <v>32.936893203883493</v>
      </c>
      <c r="AC2086" s="24">
        <v>32.995145631067963</v>
      </c>
      <c r="AF2086" s="24">
        <v>0.995</v>
      </c>
      <c r="AG2086" s="24">
        <v>33.936717791411041</v>
      </c>
      <c r="AH2086" s="24">
        <v>33.994999999999997</v>
      </c>
      <c r="AI2086" s="24">
        <v>33.93189320388349</v>
      </c>
      <c r="AJ2086" s="24">
        <v>33.990145631067961</v>
      </c>
      <c r="AK2086" s="38">
        <v>0.48245875275512162</v>
      </c>
      <c r="AL2086" s="38">
        <v>0.48543689320368344</v>
      </c>
    </row>
    <row r="2087" spans="3:38" x14ac:dyDescent="0.15">
      <c r="C2087" t="str">
        <v>U1588D-4-CC</v>
      </c>
      <c r="D2087" s="31">
        <v>33.01</v>
      </c>
      <c r="E2087" s="29">
        <v>21</v>
      </c>
      <c r="F2087" s="29">
        <v>27</v>
      </c>
      <c r="G2087" s="24">
        <v>33.22</v>
      </c>
      <c r="H2087" s="24">
        <v>33.28</v>
      </c>
      <c r="I2087" s="24">
        <v>33.22</v>
      </c>
      <c r="J2087" s="24">
        <v>33.28</v>
      </c>
      <c r="K2087" s="18">
        <v>0</v>
      </c>
      <c r="L2087" s="18">
        <v>0</v>
      </c>
      <c r="T2087" t="str">
        <v>U1588D-4</v>
      </c>
      <c r="U2087" s="24">
        <v>0.97137014314928427</v>
      </c>
      <c r="V2087" s="24">
        <v>0.970873786407767</v>
      </c>
      <c r="W2087" s="29">
        <v>23.5</v>
      </c>
      <c r="X2087" s="24">
        <v>9.7199999999999989</v>
      </c>
      <c r="Y2087" s="24">
        <v>9.7800000000000011</v>
      </c>
      <c r="Z2087" s="24">
        <v>32.941717791411044</v>
      </c>
      <c r="AA2087" s="24">
        <v>33</v>
      </c>
      <c r="AB2087" s="24">
        <v>32.936893203883493</v>
      </c>
      <c r="AC2087" s="24">
        <v>32.995145631067963</v>
      </c>
      <c r="AF2087" s="24">
        <v>0.995</v>
      </c>
      <c r="AG2087" s="24">
        <v>33.936717791411041</v>
      </c>
      <c r="AH2087" s="24">
        <v>33.994999999999997</v>
      </c>
      <c r="AI2087" s="24">
        <v>33.93189320388349</v>
      </c>
      <c r="AJ2087" s="24">
        <v>33.990145631067961</v>
      </c>
      <c r="AK2087" s="38">
        <v>0.48245875275512162</v>
      </c>
      <c r="AL2087" s="38">
        <v>0.48543689320368344</v>
      </c>
    </row>
    <row r="2088" spans="3:38" x14ac:dyDescent="0.15">
      <c r="C2088" t="str">
        <v>U1588D-5-2</v>
      </c>
      <c r="D2088" s="31">
        <v>34.450000000000003</v>
      </c>
      <c r="E2088" s="29">
        <v>75</v>
      </c>
      <c r="F2088" s="29">
        <v>75</v>
      </c>
      <c r="G2088" s="24">
        <v>35.200000000000003</v>
      </c>
      <c r="H2088" s="24">
        <v>35.200000000000003</v>
      </c>
      <c r="I2088" s="24">
        <v>35.200000000000003</v>
      </c>
      <c r="J2088" s="24">
        <v>35.200000000000003</v>
      </c>
      <c r="K2088" s="18">
        <v>0</v>
      </c>
      <c r="L2088" s="18">
        <v>0</v>
      </c>
      <c r="T2088" t="str">
        <v>U1588D-5</v>
      </c>
      <c r="U2088" s="24">
        <v>0.62893081761006286</v>
      </c>
      <c r="V2088" s="24">
        <v>0.62893081761006286</v>
      </c>
      <c r="W2088" s="29">
        <v>33</v>
      </c>
      <c r="X2088" s="24">
        <v>2.2000000000000028</v>
      </c>
      <c r="Y2088" s="24">
        <v>2.2000000000000028</v>
      </c>
      <c r="Z2088" s="24">
        <v>34.383647798742139</v>
      </c>
      <c r="AA2088" s="24">
        <v>34.383647798742139</v>
      </c>
      <c r="AB2088" s="24">
        <v>34.383647798742139</v>
      </c>
      <c r="AC2088" s="24">
        <v>34.383647798742139</v>
      </c>
      <c r="AF2088" s="24">
        <v>0.51800000000000002</v>
      </c>
      <c r="AG2088" s="24">
        <v>34.90164779874214</v>
      </c>
      <c r="AH2088" s="24">
        <v>34.90164779874214</v>
      </c>
      <c r="AI2088" s="24">
        <v>34.90164779874214</v>
      </c>
      <c r="AJ2088" s="24">
        <v>34.90164779874214</v>
      </c>
      <c r="AK2088" s="38">
        <v>0</v>
      </c>
      <c r="AL2088" s="38">
        <v>0</v>
      </c>
    </row>
    <row r="2089" spans="3:38" x14ac:dyDescent="0.15">
      <c r="C2089" t="str">
        <v>U1588D-5-4</v>
      </c>
      <c r="D2089" s="31">
        <v>37.36</v>
      </c>
      <c r="E2089" s="29">
        <v>55</v>
      </c>
      <c r="F2089" s="29">
        <v>55</v>
      </c>
      <c r="G2089" s="24">
        <v>37.909999999999997</v>
      </c>
      <c r="H2089" s="24">
        <v>37.909999999999997</v>
      </c>
      <c r="I2089" s="24">
        <v>37.909999999999997</v>
      </c>
      <c r="J2089" s="24">
        <v>37.909999999999997</v>
      </c>
      <c r="K2089" s="18">
        <v>0</v>
      </c>
      <c r="L2089" s="18">
        <v>0</v>
      </c>
      <c r="T2089" t="str">
        <v>U1588D-5</v>
      </c>
      <c r="U2089" s="24">
        <v>0.62893081761006286</v>
      </c>
      <c r="V2089" s="24">
        <v>0.62893081761006286</v>
      </c>
      <c r="W2089" s="29">
        <v>33</v>
      </c>
      <c r="X2089" s="24">
        <v>4.9099999999999966</v>
      </c>
      <c r="Y2089" s="24">
        <v>4.9099999999999966</v>
      </c>
      <c r="Z2089" s="24">
        <v>36.088050314465406</v>
      </c>
      <c r="AA2089" s="24">
        <v>36.088050314465406</v>
      </c>
      <c r="AB2089" s="24">
        <v>36.088050314465406</v>
      </c>
      <c r="AC2089" s="24">
        <v>36.088050314465406</v>
      </c>
      <c r="AF2089" s="24">
        <v>0.51800000000000002</v>
      </c>
      <c r="AG2089" s="24">
        <v>36.606050314465406</v>
      </c>
      <c r="AH2089" s="24">
        <v>36.606050314465406</v>
      </c>
      <c r="AI2089" s="24">
        <v>36.606050314465406</v>
      </c>
      <c r="AJ2089" s="24">
        <v>36.606050314465406</v>
      </c>
      <c r="AK2089" s="38">
        <v>0</v>
      </c>
      <c r="AL2089" s="38">
        <v>0</v>
      </c>
    </row>
    <row r="2090" spans="3:38" x14ac:dyDescent="0.15">
      <c r="C2090" t="str">
        <v>U1588D-5-CC</v>
      </c>
      <c r="D2090" s="31">
        <v>39.020000000000003</v>
      </c>
      <c r="E2090" s="29">
        <v>28</v>
      </c>
      <c r="F2090" s="29">
        <v>34</v>
      </c>
      <c r="G2090" s="24">
        <v>39.300000000000004</v>
      </c>
      <c r="H2090" s="24">
        <v>39.360000000000007</v>
      </c>
      <c r="I2090" s="24">
        <v>39.299999999999997</v>
      </c>
      <c r="J2090" s="24">
        <v>39.36</v>
      </c>
      <c r="K2090" s="18">
        <v>-7.1054273576010019E-15</v>
      </c>
      <c r="L2090" s="18">
        <v>-7.1054273576010019E-15</v>
      </c>
      <c r="T2090" t="str">
        <v>U1588D-5</v>
      </c>
      <c r="U2090" s="24">
        <v>0.62893081761006286</v>
      </c>
      <c r="V2090" s="24">
        <v>0.62893081761006286</v>
      </c>
      <c r="W2090" s="29">
        <v>33</v>
      </c>
      <c r="X2090" s="24">
        <v>6.2999999999999972</v>
      </c>
      <c r="Y2090" s="24">
        <v>6.3599999999999994</v>
      </c>
      <c r="Z2090" s="24">
        <v>36.962264150943398</v>
      </c>
      <c r="AA2090" s="24">
        <v>37</v>
      </c>
      <c r="AB2090" s="24">
        <v>36.962264150943398</v>
      </c>
      <c r="AC2090" s="24">
        <v>37</v>
      </c>
      <c r="AF2090" s="24">
        <v>0.51800000000000002</v>
      </c>
      <c r="AG2090" s="24">
        <v>37.480264150943398</v>
      </c>
      <c r="AH2090" s="24">
        <v>37.518000000000001</v>
      </c>
      <c r="AI2090" s="24">
        <v>37.480264150943398</v>
      </c>
      <c r="AJ2090" s="24">
        <v>37.518000000000001</v>
      </c>
      <c r="AK2090" s="38">
        <v>0</v>
      </c>
      <c r="AL2090" s="38">
        <v>0</v>
      </c>
    </row>
    <row r="2091" spans="3:38" x14ac:dyDescent="0.15">
      <c r="C2091" t="str">
        <v>U1588D-5-CC</v>
      </c>
      <c r="D2091" s="31">
        <v>39.020000000000003</v>
      </c>
      <c r="E2091" s="29">
        <v>28</v>
      </c>
      <c r="F2091" s="29">
        <v>34</v>
      </c>
      <c r="G2091" s="24">
        <v>39.300000000000004</v>
      </c>
      <c r="H2091" s="24">
        <v>39.360000000000007</v>
      </c>
      <c r="I2091" s="24">
        <v>39.299999999999997</v>
      </c>
      <c r="J2091" s="24">
        <v>39.36</v>
      </c>
      <c r="K2091" s="18">
        <v>-7.1054273576010019E-15</v>
      </c>
      <c r="L2091" s="18">
        <v>-7.1054273576010019E-15</v>
      </c>
      <c r="T2091" t="str">
        <v>U1588D-5</v>
      </c>
      <c r="U2091" s="24">
        <v>0.62893081761006286</v>
      </c>
      <c r="V2091" s="24">
        <v>0.62893081761006286</v>
      </c>
      <c r="W2091" s="29">
        <v>33</v>
      </c>
      <c r="X2091" s="24">
        <v>6.2999999999999972</v>
      </c>
      <c r="Y2091" s="24">
        <v>6.3599999999999994</v>
      </c>
      <c r="Z2091" s="24">
        <v>36.962264150943398</v>
      </c>
      <c r="AA2091" s="24">
        <v>37</v>
      </c>
      <c r="AB2091" s="24">
        <v>36.962264150943398</v>
      </c>
      <c r="AC2091" s="24">
        <v>37</v>
      </c>
      <c r="AF2091" s="24">
        <v>0.51800000000000002</v>
      </c>
      <c r="AG2091" s="24">
        <v>37.480264150943398</v>
      </c>
      <c r="AH2091" s="24">
        <v>37.518000000000001</v>
      </c>
      <c r="AI2091" s="24">
        <v>37.480264150943398</v>
      </c>
      <c r="AJ2091" s="24">
        <v>37.518000000000001</v>
      </c>
      <c r="AK2091" s="38">
        <v>0</v>
      </c>
      <c r="AL2091" s="38">
        <v>0</v>
      </c>
    </row>
    <row r="2092" spans="3:38" x14ac:dyDescent="0.15">
      <c r="C2092" t="str">
        <v>U1588D-5-CC</v>
      </c>
      <c r="D2092" s="31">
        <v>39.020000000000003</v>
      </c>
      <c r="E2092" s="29">
        <v>28</v>
      </c>
      <c r="F2092" s="29">
        <v>34</v>
      </c>
      <c r="G2092" s="24">
        <v>39.300000000000004</v>
      </c>
      <c r="H2092" s="24">
        <v>39.360000000000007</v>
      </c>
      <c r="I2092" s="24">
        <v>39.299999999999997</v>
      </c>
      <c r="J2092" s="24">
        <v>39.36</v>
      </c>
      <c r="K2092" s="18">
        <v>-7.1054273576010019E-15</v>
      </c>
      <c r="L2092" s="18">
        <v>-7.1054273576010019E-15</v>
      </c>
      <c r="T2092" t="str">
        <v>U1588D-5</v>
      </c>
      <c r="U2092" s="24">
        <v>0.62893081761006286</v>
      </c>
      <c r="V2092" s="24">
        <v>0.62893081761006286</v>
      </c>
      <c r="W2092" s="29">
        <v>33</v>
      </c>
      <c r="X2092" s="24">
        <v>6.2999999999999972</v>
      </c>
      <c r="Y2092" s="24">
        <v>6.3599999999999994</v>
      </c>
      <c r="Z2092" s="24">
        <v>36.962264150943398</v>
      </c>
      <c r="AA2092" s="24">
        <v>37</v>
      </c>
      <c r="AB2092" s="24">
        <v>36.962264150943398</v>
      </c>
      <c r="AC2092" s="24">
        <v>37</v>
      </c>
      <c r="AF2092" s="24">
        <v>0.51800000000000002</v>
      </c>
      <c r="AG2092" s="24">
        <v>37.480264150943398</v>
      </c>
      <c r="AH2092" s="24">
        <v>37.518000000000001</v>
      </c>
      <c r="AI2092" s="24">
        <v>37.480264150943398</v>
      </c>
      <c r="AJ2092" s="24">
        <v>37.518000000000001</v>
      </c>
      <c r="AK2092" s="38">
        <v>0</v>
      </c>
      <c r="AL2092" s="38">
        <v>0</v>
      </c>
    </row>
    <row r="2093" spans="3:38" x14ac:dyDescent="0.15">
      <c r="C2093" t="str">
        <v>U1588D-5-CC</v>
      </c>
      <c r="D2093" s="31">
        <v>39.020000000000003</v>
      </c>
      <c r="E2093" s="29">
        <v>28</v>
      </c>
      <c r="F2093" s="29">
        <v>34</v>
      </c>
      <c r="G2093" s="24">
        <v>39.300000000000004</v>
      </c>
      <c r="H2093" s="24">
        <v>39.360000000000007</v>
      </c>
      <c r="I2093" s="24">
        <v>39.299999999999997</v>
      </c>
      <c r="J2093" s="24">
        <v>39.36</v>
      </c>
      <c r="K2093" s="18">
        <v>-7.1054273576010019E-15</v>
      </c>
      <c r="L2093" s="18">
        <v>-7.1054273576010019E-15</v>
      </c>
      <c r="T2093" t="str">
        <v>U1588D-5</v>
      </c>
      <c r="U2093" s="24">
        <v>0.62893081761006286</v>
      </c>
      <c r="V2093" s="24">
        <v>0.62893081761006286</v>
      </c>
      <c r="W2093" s="29">
        <v>33</v>
      </c>
      <c r="X2093" s="24">
        <v>6.2999999999999972</v>
      </c>
      <c r="Y2093" s="24">
        <v>6.3599999999999994</v>
      </c>
      <c r="Z2093" s="24">
        <v>36.962264150943398</v>
      </c>
      <c r="AA2093" s="24">
        <v>37</v>
      </c>
      <c r="AB2093" s="24">
        <v>36.962264150943398</v>
      </c>
      <c r="AC2093" s="24">
        <v>37</v>
      </c>
      <c r="AF2093" s="24">
        <v>0.51800000000000002</v>
      </c>
      <c r="AG2093" s="24">
        <v>37.480264150943398</v>
      </c>
      <c r="AH2093" s="24">
        <v>37.518000000000001</v>
      </c>
      <c r="AI2093" s="24">
        <v>37.480264150943398</v>
      </c>
      <c r="AJ2093" s="24">
        <v>37.518000000000001</v>
      </c>
      <c r="AK2093" s="38">
        <v>0</v>
      </c>
      <c r="AL2093" s="38">
        <v>0</v>
      </c>
    </row>
    <row r="2094" spans="3:38" x14ac:dyDescent="0.15">
      <c r="C2094" t="str">
        <v>U1588D-5-CC</v>
      </c>
      <c r="D2094" s="31">
        <v>39.020000000000003</v>
      </c>
      <c r="E2094" s="29">
        <v>28</v>
      </c>
      <c r="F2094" s="29">
        <v>34</v>
      </c>
      <c r="G2094" s="24">
        <v>39.300000000000004</v>
      </c>
      <c r="H2094" s="24">
        <v>39.360000000000007</v>
      </c>
      <c r="I2094" s="24">
        <v>39.299999999999997</v>
      </c>
      <c r="J2094" s="24">
        <v>39.36</v>
      </c>
      <c r="K2094" s="18">
        <v>-7.1054273576010019E-15</v>
      </c>
      <c r="L2094" s="18">
        <v>-7.1054273576010019E-15</v>
      </c>
      <c r="T2094" t="str">
        <v>U1588D-5</v>
      </c>
      <c r="U2094" s="24">
        <v>0.62893081761006286</v>
      </c>
      <c r="V2094" s="24">
        <v>0.62893081761006286</v>
      </c>
      <c r="W2094" s="29">
        <v>33</v>
      </c>
      <c r="X2094" s="24">
        <v>6.2999999999999972</v>
      </c>
      <c r="Y2094" s="24">
        <v>6.3599999999999994</v>
      </c>
      <c r="Z2094" s="24">
        <v>36.962264150943398</v>
      </c>
      <c r="AA2094" s="24">
        <v>37</v>
      </c>
      <c r="AB2094" s="24">
        <v>36.962264150943398</v>
      </c>
      <c r="AC2094" s="24">
        <v>37</v>
      </c>
      <c r="AF2094" s="24">
        <v>0.51800000000000002</v>
      </c>
      <c r="AG2094" s="24">
        <v>37.480264150943398</v>
      </c>
      <c r="AH2094" s="24">
        <v>37.518000000000001</v>
      </c>
      <c r="AI2094" s="24">
        <v>37.480264150943398</v>
      </c>
      <c r="AJ2094" s="24">
        <v>37.518000000000001</v>
      </c>
      <c r="AK2094" s="38">
        <v>0</v>
      </c>
      <c r="AL2094" s="38">
        <v>0</v>
      </c>
    </row>
    <row r="2095" spans="3:38" x14ac:dyDescent="0.15">
      <c r="C2095" t="str">
        <v>U1588D-5-CC</v>
      </c>
      <c r="D2095" s="31">
        <v>39.020000000000003</v>
      </c>
      <c r="E2095" s="29">
        <v>28</v>
      </c>
      <c r="F2095" s="29">
        <v>34</v>
      </c>
      <c r="G2095" s="24">
        <v>39.300000000000004</v>
      </c>
      <c r="H2095" s="24">
        <v>39.360000000000007</v>
      </c>
      <c r="I2095" s="24">
        <v>39.299999999999997</v>
      </c>
      <c r="J2095" s="24">
        <v>39.36</v>
      </c>
      <c r="K2095" s="18">
        <v>-7.1054273576010019E-15</v>
      </c>
      <c r="L2095" s="18">
        <v>-7.1054273576010019E-15</v>
      </c>
      <c r="T2095" t="str">
        <v>U1588D-5</v>
      </c>
      <c r="U2095" s="24">
        <v>0.62893081761006286</v>
      </c>
      <c r="V2095" s="24">
        <v>0.62893081761006286</v>
      </c>
      <c r="W2095" s="29">
        <v>33</v>
      </c>
      <c r="X2095" s="24">
        <v>6.2999999999999972</v>
      </c>
      <c r="Y2095" s="24">
        <v>6.3599999999999994</v>
      </c>
      <c r="Z2095" s="24">
        <v>36.962264150943398</v>
      </c>
      <c r="AA2095" s="24">
        <v>37</v>
      </c>
      <c r="AB2095" s="24">
        <v>36.962264150943398</v>
      </c>
      <c r="AC2095" s="24">
        <v>37</v>
      </c>
      <c r="AF2095" s="24">
        <v>0.51800000000000002</v>
      </c>
      <c r="AG2095" s="24">
        <v>37.480264150943398</v>
      </c>
      <c r="AH2095" s="24">
        <v>37.518000000000001</v>
      </c>
      <c r="AI2095" s="24">
        <v>37.480264150943398</v>
      </c>
      <c r="AJ2095" s="24">
        <v>37.518000000000001</v>
      </c>
      <c r="AK2095" s="38">
        <v>0</v>
      </c>
      <c r="AL2095" s="38">
        <v>0</v>
      </c>
    </row>
    <row r="2096" spans="3:38" x14ac:dyDescent="0.15">
      <c r="C2096" t="str">
        <v>U1588D-5-CC</v>
      </c>
      <c r="D2096" s="31">
        <v>39.020000000000003</v>
      </c>
      <c r="E2096" s="29">
        <v>28</v>
      </c>
      <c r="F2096" s="29">
        <v>34</v>
      </c>
      <c r="G2096" s="24">
        <v>39.300000000000004</v>
      </c>
      <c r="H2096" s="24">
        <v>39.360000000000007</v>
      </c>
      <c r="I2096" s="24">
        <v>39.299999999999997</v>
      </c>
      <c r="J2096" s="24">
        <v>39.36</v>
      </c>
      <c r="K2096" s="18">
        <v>-7.1054273576010019E-15</v>
      </c>
      <c r="L2096" s="18">
        <v>-7.1054273576010019E-15</v>
      </c>
      <c r="T2096" t="str">
        <v>U1588D-5</v>
      </c>
      <c r="U2096" s="24">
        <v>0.62893081761006286</v>
      </c>
      <c r="V2096" s="24">
        <v>0.62893081761006286</v>
      </c>
      <c r="W2096" s="29">
        <v>33</v>
      </c>
      <c r="X2096" s="24">
        <v>6.2999999999999972</v>
      </c>
      <c r="Y2096" s="24">
        <v>6.3599999999999994</v>
      </c>
      <c r="Z2096" s="24">
        <v>36.962264150943398</v>
      </c>
      <c r="AA2096" s="24">
        <v>37</v>
      </c>
      <c r="AB2096" s="24">
        <v>36.962264150943398</v>
      </c>
      <c r="AC2096" s="24">
        <v>37</v>
      </c>
      <c r="AF2096" s="24">
        <v>0.51800000000000002</v>
      </c>
      <c r="AG2096" s="24">
        <v>37.480264150943398</v>
      </c>
      <c r="AH2096" s="24">
        <v>37.518000000000001</v>
      </c>
      <c r="AI2096" s="24">
        <v>37.480264150943398</v>
      </c>
      <c r="AJ2096" s="24">
        <v>37.518000000000001</v>
      </c>
      <c r="AK2096" s="38">
        <v>0</v>
      </c>
      <c r="AL2096" s="38">
        <v>0</v>
      </c>
    </row>
    <row r="2097" spans="3:38" x14ac:dyDescent="0.15">
      <c r="C2097" t="str">
        <v>U1588D-5-CC</v>
      </c>
      <c r="D2097" s="31">
        <v>39.020000000000003</v>
      </c>
      <c r="E2097" s="29">
        <v>28</v>
      </c>
      <c r="F2097" s="29">
        <v>34</v>
      </c>
      <c r="G2097" s="24">
        <v>39.300000000000004</v>
      </c>
      <c r="H2097" s="24">
        <v>39.360000000000007</v>
      </c>
      <c r="I2097" s="24">
        <v>39.299999999999997</v>
      </c>
      <c r="J2097" s="24">
        <v>39.36</v>
      </c>
      <c r="K2097" s="18">
        <v>-7.1054273576010019E-15</v>
      </c>
      <c r="L2097" s="18">
        <v>-7.1054273576010019E-15</v>
      </c>
      <c r="T2097" t="str">
        <v>U1588D-5</v>
      </c>
      <c r="U2097" s="24">
        <v>0.62893081761006286</v>
      </c>
      <c r="V2097" s="24">
        <v>0.62893081761006286</v>
      </c>
      <c r="W2097" s="29">
        <v>33</v>
      </c>
      <c r="X2097" s="24">
        <v>6.2999999999999972</v>
      </c>
      <c r="Y2097" s="24">
        <v>6.3599999999999994</v>
      </c>
      <c r="Z2097" s="24">
        <v>36.962264150943398</v>
      </c>
      <c r="AA2097" s="24">
        <v>37</v>
      </c>
      <c r="AB2097" s="24">
        <v>36.962264150943398</v>
      </c>
      <c r="AC2097" s="24">
        <v>37</v>
      </c>
      <c r="AF2097" s="24">
        <v>0.51800000000000002</v>
      </c>
      <c r="AG2097" s="24">
        <v>37.480264150943398</v>
      </c>
      <c r="AH2097" s="24">
        <v>37.518000000000001</v>
      </c>
      <c r="AI2097" s="24">
        <v>37.480264150943398</v>
      </c>
      <c r="AJ2097" s="24">
        <v>37.518000000000001</v>
      </c>
      <c r="AK2097" s="38">
        <v>0</v>
      </c>
      <c r="AL2097" s="38">
        <v>0</v>
      </c>
    </row>
    <row r="2098" spans="3:38" x14ac:dyDescent="0.15">
      <c r="C2098" t="str">
        <v>U1588D-6-3</v>
      </c>
      <c r="D2098" s="31">
        <v>39.92</v>
      </c>
      <c r="E2098" s="29">
        <v>75</v>
      </c>
      <c r="F2098" s="29">
        <v>75</v>
      </c>
      <c r="G2098" s="24">
        <v>40.67</v>
      </c>
      <c r="H2098" s="24">
        <v>40.67</v>
      </c>
      <c r="I2098" s="24">
        <v>40.67</v>
      </c>
      <c r="J2098" s="24">
        <v>40.67</v>
      </c>
      <c r="K2098" s="18">
        <v>0</v>
      </c>
      <c r="L2098" s="18">
        <v>0</v>
      </c>
      <c r="T2098" t="str">
        <v>U1588D-6</v>
      </c>
      <c r="U2098" s="24">
        <v>0.94715852442671988</v>
      </c>
      <c r="V2098" s="24">
        <v>0.96153846153846156</v>
      </c>
      <c r="W2098" s="29">
        <v>37</v>
      </c>
      <c r="X2098" s="24">
        <v>3.6700000000000017</v>
      </c>
      <c r="Y2098" s="24">
        <v>3.6700000000000017</v>
      </c>
      <c r="Z2098" s="24">
        <v>40.476071784646066</v>
      </c>
      <c r="AA2098" s="24">
        <v>40.476071784646066</v>
      </c>
      <c r="AB2098" s="24">
        <v>40.528846153846153</v>
      </c>
      <c r="AC2098" s="24">
        <v>40.528846153846153</v>
      </c>
      <c r="AF2098" s="24">
        <v>1.4470000000000001</v>
      </c>
      <c r="AG2098" s="24">
        <v>41.923071784646069</v>
      </c>
      <c r="AH2098" s="24">
        <v>41.923071784646069</v>
      </c>
      <c r="AI2098" s="24">
        <v>41.975846153846156</v>
      </c>
      <c r="AJ2098" s="24">
        <v>41.975846153846156</v>
      </c>
      <c r="AK2098" s="38">
        <v>-5.2774369200086824</v>
      </c>
      <c r="AL2098" s="38">
        <v>-5.2774369200086824</v>
      </c>
    </row>
    <row r="2099" spans="3:38" x14ac:dyDescent="0.15">
      <c r="C2099" t="str">
        <v>U1588D-6-5</v>
      </c>
      <c r="D2099" s="31">
        <v>42.84</v>
      </c>
      <c r="E2099" s="29">
        <v>75</v>
      </c>
      <c r="F2099" s="29">
        <v>75</v>
      </c>
      <c r="G2099" s="24">
        <v>43.59</v>
      </c>
      <c r="H2099" s="24">
        <v>43.59</v>
      </c>
      <c r="I2099" s="24">
        <v>43.59</v>
      </c>
      <c r="J2099" s="24">
        <v>43.59</v>
      </c>
      <c r="K2099" s="18">
        <v>0</v>
      </c>
      <c r="L2099" s="18">
        <v>0</v>
      </c>
      <c r="T2099" t="str">
        <v>U1588D-6</v>
      </c>
      <c r="U2099" s="24">
        <v>0.94715852442671988</v>
      </c>
      <c r="V2099" s="24">
        <v>0.96153846153846156</v>
      </c>
      <c r="W2099" s="29">
        <v>37</v>
      </c>
      <c r="X2099" s="24">
        <v>6.5900000000000034</v>
      </c>
      <c r="Y2099" s="24">
        <v>6.5900000000000034</v>
      </c>
      <c r="Z2099" s="24">
        <v>43.241774675972088</v>
      </c>
      <c r="AA2099" s="24">
        <v>43.241774675972088</v>
      </c>
      <c r="AB2099" s="24">
        <v>43.336538461538467</v>
      </c>
      <c r="AC2099" s="24">
        <v>43.336538461538467</v>
      </c>
      <c r="AF2099" s="24">
        <v>1.4470000000000001</v>
      </c>
      <c r="AG2099" s="24">
        <v>44.688774675972091</v>
      </c>
      <c r="AH2099" s="24">
        <v>44.688774675972091</v>
      </c>
      <c r="AI2099" s="24">
        <v>44.78353846153847</v>
      </c>
      <c r="AJ2099" s="24">
        <v>44.78353846153847</v>
      </c>
      <c r="AK2099" s="38">
        <v>-9.4763785566378544</v>
      </c>
      <c r="AL2099" s="38">
        <v>-9.4763785566378544</v>
      </c>
    </row>
    <row r="2100" spans="3:38" x14ac:dyDescent="0.15">
      <c r="C2100" t="str">
        <v>U1588D-6-CC</v>
      </c>
      <c r="D2100" s="31">
        <v>46.74</v>
      </c>
      <c r="E2100" s="29">
        <v>23</v>
      </c>
      <c r="F2100" s="29">
        <v>29</v>
      </c>
      <c r="G2100" s="24">
        <v>46.97</v>
      </c>
      <c r="H2100" s="24">
        <v>47.03</v>
      </c>
      <c r="I2100" s="24">
        <v>46.97</v>
      </c>
      <c r="J2100" s="24">
        <v>47.03</v>
      </c>
      <c r="K2100" s="18">
        <v>0</v>
      </c>
      <c r="L2100" s="18">
        <v>0</v>
      </c>
      <c r="T2100" t="str">
        <v>U1588D-6</v>
      </c>
      <c r="U2100" s="24">
        <v>0.94715852442671988</v>
      </c>
      <c r="V2100" s="24">
        <v>0.96153846153846156</v>
      </c>
      <c r="W2100" s="29">
        <v>37</v>
      </c>
      <c r="X2100" s="24">
        <v>9.9699999999999989</v>
      </c>
      <c r="Y2100" s="24">
        <v>10.030000000000001</v>
      </c>
      <c r="Z2100" s="24">
        <v>46.443170488534392</v>
      </c>
      <c r="AA2100" s="24">
        <v>46.5</v>
      </c>
      <c r="AB2100" s="24">
        <v>46.58653846153846</v>
      </c>
      <c r="AC2100" s="24">
        <v>46.644230769230774</v>
      </c>
      <c r="AF2100" s="24">
        <v>1.4470000000000001</v>
      </c>
      <c r="AG2100" s="24">
        <v>47.890170488534395</v>
      </c>
      <c r="AH2100" s="24">
        <v>47.947000000000003</v>
      </c>
      <c r="AI2100" s="24">
        <v>48.033538461538463</v>
      </c>
      <c r="AJ2100" s="24">
        <v>48.091230769230776</v>
      </c>
      <c r="AK2100" s="38">
        <v>-14.336797300406801</v>
      </c>
      <c r="AL2100" s="38">
        <v>-14.42307692307736</v>
      </c>
    </row>
    <row r="2101" spans="3:38" x14ac:dyDescent="0.15">
      <c r="C2101" t="str">
        <v>U1588D-6-CC</v>
      </c>
      <c r="D2101" s="31">
        <v>46.74</v>
      </c>
      <c r="E2101" s="29">
        <v>23</v>
      </c>
      <c r="F2101" s="29">
        <v>29</v>
      </c>
      <c r="G2101" s="24">
        <v>46.97</v>
      </c>
      <c r="H2101" s="24">
        <v>47.03</v>
      </c>
      <c r="I2101" s="24">
        <v>46.97</v>
      </c>
      <c r="J2101" s="24">
        <v>47.03</v>
      </c>
      <c r="K2101" s="18">
        <v>0</v>
      </c>
      <c r="L2101" s="18">
        <v>0</v>
      </c>
      <c r="T2101" t="str">
        <v>U1588D-6</v>
      </c>
      <c r="U2101" s="24">
        <v>0.94715852442671988</v>
      </c>
      <c r="V2101" s="24">
        <v>0.96153846153846156</v>
      </c>
      <c r="W2101" s="29">
        <v>37</v>
      </c>
      <c r="X2101" s="24">
        <v>9.9699999999999989</v>
      </c>
      <c r="Y2101" s="24">
        <v>10.030000000000001</v>
      </c>
      <c r="Z2101" s="24">
        <v>46.443170488534392</v>
      </c>
      <c r="AA2101" s="24">
        <v>46.5</v>
      </c>
      <c r="AB2101" s="24">
        <v>46.58653846153846</v>
      </c>
      <c r="AC2101" s="24">
        <v>46.644230769230774</v>
      </c>
      <c r="AF2101" s="24">
        <v>1.4470000000000001</v>
      </c>
      <c r="AG2101" s="24">
        <v>47.890170488534395</v>
      </c>
      <c r="AH2101" s="24">
        <v>47.947000000000003</v>
      </c>
      <c r="AI2101" s="24">
        <v>48.033538461538463</v>
      </c>
      <c r="AJ2101" s="24">
        <v>48.091230769230776</v>
      </c>
      <c r="AK2101" s="38">
        <v>-14.336797300406801</v>
      </c>
      <c r="AL2101" s="38">
        <v>-14.42307692307736</v>
      </c>
    </row>
    <row r="2102" spans="3:38" x14ac:dyDescent="0.15">
      <c r="C2102" t="str">
        <v>U1588D-6-CC</v>
      </c>
      <c r="D2102" s="31">
        <v>46.74</v>
      </c>
      <c r="E2102" s="29">
        <v>23</v>
      </c>
      <c r="F2102" s="29">
        <v>29</v>
      </c>
      <c r="G2102" s="24">
        <v>46.97</v>
      </c>
      <c r="H2102" s="24">
        <v>47.03</v>
      </c>
      <c r="I2102" s="24">
        <v>46.97</v>
      </c>
      <c r="J2102" s="24">
        <v>47.03</v>
      </c>
      <c r="K2102" s="18">
        <v>0</v>
      </c>
      <c r="L2102" s="18">
        <v>0</v>
      </c>
      <c r="T2102" t="str">
        <v>U1588D-6</v>
      </c>
      <c r="U2102" s="24">
        <v>0.94715852442671988</v>
      </c>
      <c r="V2102" s="24">
        <v>0.96153846153846156</v>
      </c>
      <c r="W2102" s="29">
        <v>37</v>
      </c>
      <c r="X2102" s="24">
        <v>9.9699999999999989</v>
      </c>
      <c r="Y2102" s="24">
        <v>10.030000000000001</v>
      </c>
      <c r="Z2102" s="24">
        <v>46.443170488534392</v>
      </c>
      <c r="AA2102" s="24">
        <v>46.5</v>
      </c>
      <c r="AB2102" s="24">
        <v>46.58653846153846</v>
      </c>
      <c r="AC2102" s="24">
        <v>46.644230769230774</v>
      </c>
      <c r="AF2102" s="24">
        <v>1.4470000000000001</v>
      </c>
      <c r="AG2102" s="24">
        <v>47.890170488534395</v>
      </c>
      <c r="AH2102" s="24">
        <v>47.947000000000003</v>
      </c>
      <c r="AI2102" s="24">
        <v>48.033538461538463</v>
      </c>
      <c r="AJ2102" s="24">
        <v>48.091230769230776</v>
      </c>
      <c r="AK2102" s="38">
        <v>-14.336797300406801</v>
      </c>
      <c r="AL2102" s="38">
        <v>-14.42307692307736</v>
      </c>
    </row>
    <row r="2103" spans="3:38" x14ac:dyDescent="0.15">
      <c r="C2103" t="str">
        <v>U1588D-6-CC</v>
      </c>
      <c r="D2103" s="31">
        <v>46.74</v>
      </c>
      <c r="E2103" s="29">
        <v>23</v>
      </c>
      <c r="F2103" s="29">
        <v>29</v>
      </c>
      <c r="G2103" s="24">
        <v>46.97</v>
      </c>
      <c r="H2103" s="24">
        <v>47.03</v>
      </c>
      <c r="I2103" s="24">
        <v>46.97</v>
      </c>
      <c r="J2103" s="24">
        <v>47.03</v>
      </c>
      <c r="K2103" s="18">
        <v>0</v>
      </c>
      <c r="L2103" s="18">
        <v>0</v>
      </c>
      <c r="T2103" t="str">
        <v>U1588D-6</v>
      </c>
      <c r="U2103" s="24">
        <v>0.94715852442671988</v>
      </c>
      <c r="V2103" s="24">
        <v>0.96153846153846156</v>
      </c>
      <c r="W2103" s="29">
        <v>37</v>
      </c>
      <c r="X2103" s="24">
        <v>9.9699999999999989</v>
      </c>
      <c r="Y2103" s="24">
        <v>10.030000000000001</v>
      </c>
      <c r="Z2103" s="24">
        <v>46.443170488534392</v>
      </c>
      <c r="AA2103" s="24">
        <v>46.5</v>
      </c>
      <c r="AB2103" s="24">
        <v>46.58653846153846</v>
      </c>
      <c r="AC2103" s="24">
        <v>46.644230769230774</v>
      </c>
      <c r="AF2103" s="24">
        <v>1.4470000000000001</v>
      </c>
      <c r="AG2103" s="24">
        <v>47.890170488534395</v>
      </c>
      <c r="AH2103" s="24">
        <v>47.947000000000003</v>
      </c>
      <c r="AI2103" s="24">
        <v>48.033538461538463</v>
      </c>
      <c r="AJ2103" s="24">
        <v>48.091230769230776</v>
      </c>
      <c r="AK2103" s="38">
        <v>-14.336797300406801</v>
      </c>
      <c r="AL2103" s="38">
        <v>-14.42307692307736</v>
      </c>
    </row>
    <row r="2104" spans="3:38" x14ac:dyDescent="0.15">
      <c r="C2104" t="str">
        <v>U1588D-6-CC</v>
      </c>
      <c r="D2104" s="31">
        <v>46.74</v>
      </c>
      <c r="E2104" s="29">
        <v>23</v>
      </c>
      <c r="F2104" s="29">
        <v>29</v>
      </c>
      <c r="G2104" s="24">
        <v>46.97</v>
      </c>
      <c r="H2104" s="24">
        <v>47.03</v>
      </c>
      <c r="I2104" s="24">
        <v>46.97</v>
      </c>
      <c r="J2104" s="24">
        <v>47.03</v>
      </c>
      <c r="K2104" s="18">
        <v>0</v>
      </c>
      <c r="L2104" s="18">
        <v>0</v>
      </c>
      <c r="T2104" t="str">
        <v>U1588D-6</v>
      </c>
      <c r="U2104" s="24">
        <v>0.94715852442671988</v>
      </c>
      <c r="V2104" s="24">
        <v>0.96153846153846156</v>
      </c>
      <c r="W2104" s="29">
        <v>37</v>
      </c>
      <c r="X2104" s="24">
        <v>9.9699999999999989</v>
      </c>
      <c r="Y2104" s="24">
        <v>10.030000000000001</v>
      </c>
      <c r="Z2104" s="24">
        <v>46.443170488534392</v>
      </c>
      <c r="AA2104" s="24">
        <v>46.5</v>
      </c>
      <c r="AB2104" s="24">
        <v>46.58653846153846</v>
      </c>
      <c r="AC2104" s="24">
        <v>46.644230769230774</v>
      </c>
      <c r="AF2104" s="24">
        <v>1.4470000000000001</v>
      </c>
      <c r="AG2104" s="24">
        <v>47.890170488534395</v>
      </c>
      <c r="AH2104" s="24">
        <v>47.947000000000003</v>
      </c>
      <c r="AI2104" s="24">
        <v>48.033538461538463</v>
      </c>
      <c r="AJ2104" s="24">
        <v>48.091230769230776</v>
      </c>
      <c r="AK2104" s="38">
        <v>-14.336797300406801</v>
      </c>
      <c r="AL2104" s="38">
        <v>-14.42307692307736</v>
      </c>
    </row>
    <row r="2105" spans="3:38" x14ac:dyDescent="0.15">
      <c r="C2105" t="str">
        <v>U1588D-6-CC</v>
      </c>
      <c r="D2105" s="31">
        <v>46.74</v>
      </c>
      <c r="E2105" s="29">
        <v>23</v>
      </c>
      <c r="F2105" s="29">
        <v>29</v>
      </c>
      <c r="G2105" s="24">
        <v>46.97</v>
      </c>
      <c r="H2105" s="24">
        <v>47.03</v>
      </c>
      <c r="I2105" s="24">
        <v>46.97</v>
      </c>
      <c r="J2105" s="24">
        <v>47.03</v>
      </c>
      <c r="K2105" s="18">
        <v>0</v>
      </c>
      <c r="L2105" s="18">
        <v>0</v>
      </c>
      <c r="T2105" t="str">
        <v>U1588D-6</v>
      </c>
      <c r="U2105" s="24">
        <v>0.94715852442671988</v>
      </c>
      <c r="V2105" s="24">
        <v>0.96153846153846156</v>
      </c>
      <c r="W2105" s="29">
        <v>37</v>
      </c>
      <c r="X2105" s="24">
        <v>9.9699999999999989</v>
      </c>
      <c r="Y2105" s="24">
        <v>10.030000000000001</v>
      </c>
      <c r="Z2105" s="24">
        <v>46.443170488534392</v>
      </c>
      <c r="AA2105" s="24">
        <v>46.5</v>
      </c>
      <c r="AB2105" s="24">
        <v>46.58653846153846</v>
      </c>
      <c r="AC2105" s="24">
        <v>46.644230769230774</v>
      </c>
      <c r="AF2105" s="24">
        <v>1.4470000000000001</v>
      </c>
      <c r="AG2105" s="24">
        <v>47.890170488534395</v>
      </c>
      <c r="AH2105" s="24">
        <v>47.947000000000003</v>
      </c>
      <c r="AI2105" s="24">
        <v>48.033538461538463</v>
      </c>
      <c r="AJ2105" s="24">
        <v>48.091230769230776</v>
      </c>
      <c r="AK2105" s="38">
        <v>-14.336797300406801</v>
      </c>
      <c r="AL2105" s="38">
        <v>-14.42307692307736</v>
      </c>
    </row>
    <row r="2106" spans="3:38" x14ac:dyDescent="0.15">
      <c r="C2106" t="str">
        <v>U1588D-6-CC</v>
      </c>
      <c r="D2106" s="31">
        <v>46.74</v>
      </c>
      <c r="E2106" s="29">
        <v>23</v>
      </c>
      <c r="F2106" s="29">
        <v>29</v>
      </c>
      <c r="G2106" s="24">
        <v>46.97</v>
      </c>
      <c r="H2106" s="24">
        <v>47.03</v>
      </c>
      <c r="I2106" s="24">
        <v>46.97</v>
      </c>
      <c r="J2106" s="24">
        <v>47.03</v>
      </c>
      <c r="K2106" s="18">
        <v>0</v>
      </c>
      <c r="L2106" s="18">
        <v>0</v>
      </c>
      <c r="T2106" t="str">
        <v>U1588D-6</v>
      </c>
      <c r="U2106" s="24">
        <v>0.94715852442671988</v>
      </c>
      <c r="V2106" s="24">
        <v>0.96153846153846156</v>
      </c>
      <c r="W2106" s="29">
        <v>37</v>
      </c>
      <c r="X2106" s="24">
        <v>9.9699999999999989</v>
      </c>
      <c r="Y2106" s="24">
        <v>10.030000000000001</v>
      </c>
      <c r="Z2106" s="24">
        <v>46.443170488534392</v>
      </c>
      <c r="AA2106" s="24">
        <v>46.5</v>
      </c>
      <c r="AB2106" s="24">
        <v>46.58653846153846</v>
      </c>
      <c r="AC2106" s="24">
        <v>46.644230769230774</v>
      </c>
      <c r="AF2106" s="24">
        <v>1.4470000000000001</v>
      </c>
      <c r="AG2106" s="24">
        <v>47.890170488534395</v>
      </c>
      <c r="AH2106" s="24">
        <v>47.947000000000003</v>
      </c>
      <c r="AI2106" s="24">
        <v>48.033538461538463</v>
      </c>
      <c r="AJ2106" s="24">
        <v>48.091230769230776</v>
      </c>
      <c r="AK2106" s="38">
        <v>-14.336797300406801</v>
      </c>
      <c r="AL2106" s="38">
        <v>-14.42307692307736</v>
      </c>
    </row>
    <row r="2107" spans="3:38" x14ac:dyDescent="0.15">
      <c r="C2107" t="str">
        <v>U1588D-6-CC</v>
      </c>
      <c r="D2107" s="31">
        <v>46.74</v>
      </c>
      <c r="E2107" s="29">
        <v>23</v>
      </c>
      <c r="F2107" s="29">
        <v>29</v>
      </c>
      <c r="G2107" s="24">
        <v>46.97</v>
      </c>
      <c r="H2107" s="24">
        <v>47.03</v>
      </c>
      <c r="I2107" s="24">
        <v>46.97</v>
      </c>
      <c r="J2107" s="24">
        <v>47.03</v>
      </c>
      <c r="K2107" s="18">
        <v>0</v>
      </c>
      <c r="L2107" s="18">
        <v>0</v>
      </c>
      <c r="T2107" t="str">
        <v>U1588D-6</v>
      </c>
      <c r="U2107" s="24">
        <v>0.94715852442671988</v>
      </c>
      <c r="V2107" s="24">
        <v>0.96153846153846156</v>
      </c>
      <c r="W2107" s="29">
        <v>37</v>
      </c>
      <c r="X2107" s="24">
        <v>9.9699999999999989</v>
      </c>
      <c r="Y2107" s="24">
        <v>10.030000000000001</v>
      </c>
      <c r="Z2107" s="24">
        <v>46.443170488534392</v>
      </c>
      <c r="AA2107" s="24">
        <v>46.5</v>
      </c>
      <c r="AB2107" s="24">
        <v>46.58653846153846</v>
      </c>
      <c r="AC2107" s="24">
        <v>46.644230769230774</v>
      </c>
      <c r="AF2107" s="24">
        <v>1.4470000000000001</v>
      </c>
      <c r="AG2107" s="24">
        <v>47.890170488534395</v>
      </c>
      <c r="AH2107" s="24">
        <v>47.947000000000003</v>
      </c>
      <c r="AI2107" s="24">
        <v>48.033538461538463</v>
      </c>
      <c r="AJ2107" s="24">
        <v>48.091230769230776</v>
      </c>
      <c r="AK2107" s="38">
        <v>-14.336797300406801</v>
      </c>
      <c r="AL2107" s="38">
        <v>-14.42307692307736</v>
      </c>
    </row>
    <row r="2108" spans="3:38" x14ac:dyDescent="0.15">
      <c r="C2108" t="str">
        <v>U1588D-7-3</v>
      </c>
      <c r="D2108" s="31">
        <v>49.35</v>
      </c>
      <c r="E2108" s="29">
        <v>82</v>
      </c>
      <c r="F2108" s="29">
        <v>82</v>
      </c>
      <c r="G2108" s="24">
        <v>50.17</v>
      </c>
      <c r="H2108" s="24">
        <v>50.17</v>
      </c>
      <c r="I2108" s="24">
        <v>50.17</v>
      </c>
      <c r="J2108" s="24">
        <v>50.17</v>
      </c>
      <c r="K2108" s="18">
        <v>0</v>
      </c>
      <c r="L2108" s="18">
        <v>0</v>
      </c>
      <c r="T2108" t="str">
        <v>U1588D-7</v>
      </c>
      <c r="U2108" s="24">
        <v>0.93320235756385073</v>
      </c>
      <c r="V2108" s="24">
        <v>0.94339622641509435</v>
      </c>
      <c r="W2108" s="29">
        <v>46.5</v>
      </c>
      <c r="X2108" s="24">
        <v>3.6700000000000017</v>
      </c>
      <c r="Y2108" s="24">
        <v>3.6700000000000017</v>
      </c>
      <c r="Z2108" s="24">
        <v>49.924852652259332</v>
      </c>
      <c r="AA2108" s="24">
        <v>49.924852652259332</v>
      </c>
      <c r="AB2108" s="24">
        <v>49.962264150943398</v>
      </c>
      <c r="AC2108" s="24">
        <v>49.962264150943398</v>
      </c>
      <c r="AF2108" s="24">
        <v>0.98299999999999998</v>
      </c>
      <c r="AG2108" s="24">
        <v>50.907852652259329</v>
      </c>
      <c r="AH2108" s="24">
        <v>50.907852652259329</v>
      </c>
      <c r="AI2108" s="24">
        <v>50.945264150943395</v>
      </c>
      <c r="AJ2108" s="24">
        <v>50.945264150943395</v>
      </c>
      <c r="AK2108" s="38">
        <v>-3.7411498684065236</v>
      </c>
      <c r="AL2108" s="38">
        <v>-3.7411498684065236</v>
      </c>
    </row>
    <row r="2109" spans="3:38" x14ac:dyDescent="0.15">
      <c r="C2109" t="str">
        <v>U1588D-7-5</v>
      </c>
      <c r="D2109" s="31">
        <v>52.27</v>
      </c>
      <c r="E2109" s="29">
        <v>75</v>
      </c>
      <c r="F2109" s="29">
        <v>75</v>
      </c>
      <c r="G2109" s="24">
        <v>53.02</v>
      </c>
      <c r="H2109" s="24">
        <v>53.02</v>
      </c>
      <c r="I2109" s="24">
        <v>53.02</v>
      </c>
      <c r="J2109" s="24">
        <v>53.02</v>
      </c>
      <c r="K2109" s="18">
        <v>0</v>
      </c>
      <c r="L2109" s="18">
        <v>0</v>
      </c>
      <c r="T2109" t="str">
        <v>U1588D-7</v>
      </c>
      <c r="U2109" s="24">
        <v>0.93320235756385073</v>
      </c>
      <c r="V2109" s="24">
        <v>0.94339622641509435</v>
      </c>
      <c r="W2109" s="29">
        <v>46.5</v>
      </c>
      <c r="X2109" s="24">
        <v>6.5200000000000031</v>
      </c>
      <c r="Y2109" s="24">
        <v>6.5200000000000031</v>
      </c>
      <c r="Z2109" s="24">
        <v>52.584479371316306</v>
      </c>
      <c r="AA2109" s="24">
        <v>52.584479371316306</v>
      </c>
      <c r="AB2109" s="24">
        <v>52.650943396226417</v>
      </c>
      <c r="AC2109" s="24">
        <v>52.650943396226417</v>
      </c>
      <c r="AF2109" s="24">
        <v>0.98299999999999998</v>
      </c>
      <c r="AG2109" s="24">
        <v>53.567479371316303</v>
      </c>
      <c r="AH2109" s="24">
        <v>53.567479371316303</v>
      </c>
      <c r="AI2109" s="24">
        <v>53.633943396226414</v>
      </c>
      <c r="AJ2109" s="24">
        <v>53.633943396226414</v>
      </c>
      <c r="AK2109" s="38">
        <v>-6.6464024910111164</v>
      </c>
      <c r="AL2109" s="38">
        <v>-6.6464024910111164</v>
      </c>
    </row>
    <row r="2110" spans="3:38" x14ac:dyDescent="0.15">
      <c r="C2110" t="str">
        <v>U1588D-7-CC</v>
      </c>
      <c r="D2110" s="31">
        <v>56.47</v>
      </c>
      <c r="E2110" s="29">
        <v>15</v>
      </c>
      <c r="F2110" s="29">
        <v>21</v>
      </c>
      <c r="G2110" s="24">
        <v>56.62</v>
      </c>
      <c r="H2110" s="24">
        <v>56.68</v>
      </c>
      <c r="I2110" s="24">
        <v>56.62</v>
      </c>
      <c r="J2110" s="24">
        <v>56.68</v>
      </c>
      <c r="K2110" s="18">
        <v>0</v>
      </c>
      <c r="L2110" s="18">
        <v>0</v>
      </c>
      <c r="T2110" t="str">
        <v>U1588D-7</v>
      </c>
      <c r="U2110" s="24">
        <v>0.93320235756385073</v>
      </c>
      <c r="V2110" s="24">
        <v>0.94339622641509435</v>
      </c>
      <c r="W2110" s="29">
        <v>46.5</v>
      </c>
      <c r="X2110" s="24">
        <v>10.119999999999997</v>
      </c>
      <c r="Y2110" s="24">
        <v>10.18</v>
      </c>
      <c r="Z2110" s="24">
        <v>55.944007858546165</v>
      </c>
      <c r="AA2110" s="24">
        <v>56</v>
      </c>
      <c r="AB2110" s="24">
        <v>56.047169811320757</v>
      </c>
      <c r="AC2110" s="24">
        <v>56.10377358490566</v>
      </c>
      <c r="AF2110" s="24">
        <v>0.98299999999999998</v>
      </c>
      <c r="AG2110" s="24">
        <v>56.927007858546162</v>
      </c>
      <c r="AH2110" s="24">
        <v>56.982999999999997</v>
      </c>
      <c r="AI2110" s="24">
        <v>57.030169811320754</v>
      </c>
      <c r="AJ2110" s="24">
        <v>57.086773584905657</v>
      </c>
      <c r="AK2110" s="38">
        <v>-10.316195277459173</v>
      </c>
      <c r="AL2110" s="38">
        <v>-10.377358490566024</v>
      </c>
    </row>
    <row r="2111" spans="3:38" x14ac:dyDescent="0.15">
      <c r="C2111" t="str">
        <v>U1588D-7-CC</v>
      </c>
      <c r="D2111" s="31">
        <v>56.47</v>
      </c>
      <c r="E2111" s="29">
        <v>15</v>
      </c>
      <c r="F2111" s="29">
        <v>21</v>
      </c>
      <c r="G2111" s="24">
        <v>56.62</v>
      </c>
      <c r="H2111" s="24">
        <v>56.68</v>
      </c>
      <c r="I2111" s="24">
        <v>56.62</v>
      </c>
      <c r="J2111" s="24">
        <v>56.68</v>
      </c>
      <c r="K2111" s="18">
        <v>0</v>
      </c>
      <c r="L2111" s="18">
        <v>0</v>
      </c>
      <c r="T2111" t="str">
        <v>U1588D-7</v>
      </c>
      <c r="U2111" s="24">
        <v>0.93320235756385073</v>
      </c>
      <c r="V2111" s="24">
        <v>0.94339622641509435</v>
      </c>
      <c r="W2111" s="29">
        <v>46.5</v>
      </c>
      <c r="X2111" s="24">
        <v>10.119999999999997</v>
      </c>
      <c r="Y2111" s="24">
        <v>10.18</v>
      </c>
      <c r="Z2111" s="24">
        <v>55.944007858546165</v>
      </c>
      <c r="AA2111" s="24">
        <v>56</v>
      </c>
      <c r="AB2111" s="24">
        <v>56.047169811320757</v>
      </c>
      <c r="AC2111" s="24">
        <v>56.10377358490566</v>
      </c>
      <c r="AF2111" s="24">
        <v>0.98299999999999998</v>
      </c>
      <c r="AG2111" s="24">
        <v>56.927007858546162</v>
      </c>
      <c r="AH2111" s="24">
        <v>56.982999999999997</v>
      </c>
      <c r="AI2111" s="24">
        <v>57.030169811320754</v>
      </c>
      <c r="AJ2111" s="24">
        <v>57.086773584905657</v>
      </c>
      <c r="AK2111" s="38">
        <v>-10.316195277459173</v>
      </c>
      <c r="AL2111" s="38">
        <v>-10.377358490566024</v>
      </c>
    </row>
    <row r="2112" spans="3:38" x14ac:dyDescent="0.15">
      <c r="C2112" t="str">
        <v>U1588D-7-CC</v>
      </c>
      <c r="D2112" s="31">
        <v>56.47</v>
      </c>
      <c r="E2112" s="29">
        <v>15</v>
      </c>
      <c r="F2112" s="29">
        <v>21</v>
      </c>
      <c r="G2112" s="24">
        <v>56.62</v>
      </c>
      <c r="H2112" s="24">
        <v>56.68</v>
      </c>
      <c r="I2112" s="24">
        <v>56.62</v>
      </c>
      <c r="J2112" s="24">
        <v>56.68</v>
      </c>
      <c r="K2112" s="18">
        <v>0</v>
      </c>
      <c r="L2112" s="18">
        <v>0</v>
      </c>
      <c r="T2112" t="str">
        <v>U1588D-7</v>
      </c>
      <c r="U2112" s="24">
        <v>0.93320235756385073</v>
      </c>
      <c r="V2112" s="24">
        <v>0.94339622641509435</v>
      </c>
      <c r="W2112" s="29">
        <v>46.5</v>
      </c>
      <c r="X2112" s="24">
        <v>10.119999999999997</v>
      </c>
      <c r="Y2112" s="24">
        <v>10.18</v>
      </c>
      <c r="Z2112" s="24">
        <v>55.944007858546165</v>
      </c>
      <c r="AA2112" s="24">
        <v>56</v>
      </c>
      <c r="AB2112" s="24">
        <v>56.047169811320757</v>
      </c>
      <c r="AC2112" s="24">
        <v>56.10377358490566</v>
      </c>
      <c r="AF2112" s="24">
        <v>0.98299999999999998</v>
      </c>
      <c r="AG2112" s="24">
        <v>56.927007858546162</v>
      </c>
      <c r="AH2112" s="24">
        <v>56.982999999999997</v>
      </c>
      <c r="AI2112" s="24">
        <v>57.030169811320754</v>
      </c>
      <c r="AJ2112" s="24">
        <v>57.086773584905657</v>
      </c>
      <c r="AK2112" s="38">
        <v>-10.316195277459173</v>
      </c>
      <c r="AL2112" s="38">
        <v>-10.377358490566024</v>
      </c>
    </row>
    <row r="2113" spans="3:38" x14ac:dyDescent="0.15">
      <c r="C2113" t="str">
        <v>U1588D-7-CC</v>
      </c>
      <c r="D2113" s="31">
        <v>56.47</v>
      </c>
      <c r="E2113" s="29">
        <v>15</v>
      </c>
      <c r="F2113" s="29">
        <v>21</v>
      </c>
      <c r="G2113" s="24">
        <v>56.62</v>
      </c>
      <c r="H2113" s="24">
        <v>56.68</v>
      </c>
      <c r="I2113" s="24">
        <v>56.62</v>
      </c>
      <c r="J2113" s="24">
        <v>56.68</v>
      </c>
      <c r="K2113" s="18">
        <v>0</v>
      </c>
      <c r="L2113" s="18">
        <v>0</v>
      </c>
      <c r="T2113" t="str">
        <v>U1588D-7</v>
      </c>
      <c r="U2113" s="24">
        <v>0.93320235756385073</v>
      </c>
      <c r="V2113" s="24">
        <v>0.94339622641509435</v>
      </c>
      <c r="W2113" s="29">
        <v>46.5</v>
      </c>
      <c r="X2113" s="24">
        <v>10.119999999999997</v>
      </c>
      <c r="Y2113" s="24">
        <v>10.18</v>
      </c>
      <c r="Z2113" s="24">
        <v>55.944007858546165</v>
      </c>
      <c r="AA2113" s="24">
        <v>56</v>
      </c>
      <c r="AB2113" s="24">
        <v>56.047169811320757</v>
      </c>
      <c r="AC2113" s="24">
        <v>56.10377358490566</v>
      </c>
      <c r="AF2113" s="24">
        <v>0.98299999999999998</v>
      </c>
      <c r="AG2113" s="24">
        <v>56.927007858546162</v>
      </c>
      <c r="AH2113" s="24">
        <v>56.982999999999997</v>
      </c>
      <c r="AI2113" s="24">
        <v>57.030169811320754</v>
      </c>
      <c r="AJ2113" s="24">
        <v>57.086773584905657</v>
      </c>
      <c r="AK2113" s="38">
        <v>-10.316195277459173</v>
      </c>
      <c r="AL2113" s="38">
        <v>-10.377358490566024</v>
      </c>
    </row>
    <row r="2114" spans="3:38" x14ac:dyDescent="0.15">
      <c r="C2114" t="str">
        <v>U1588D-7-CC</v>
      </c>
      <c r="D2114" s="31">
        <v>56.47</v>
      </c>
      <c r="E2114" s="29">
        <v>15</v>
      </c>
      <c r="F2114" s="29">
        <v>21</v>
      </c>
      <c r="G2114" s="24">
        <v>56.62</v>
      </c>
      <c r="H2114" s="24">
        <v>56.68</v>
      </c>
      <c r="I2114" s="24">
        <v>56.62</v>
      </c>
      <c r="J2114" s="24">
        <v>56.68</v>
      </c>
      <c r="K2114" s="18">
        <v>0</v>
      </c>
      <c r="L2114" s="18">
        <v>0</v>
      </c>
      <c r="T2114" t="str">
        <v>U1588D-7</v>
      </c>
      <c r="U2114" s="24">
        <v>0.93320235756385073</v>
      </c>
      <c r="V2114" s="24">
        <v>0.94339622641509435</v>
      </c>
      <c r="W2114" s="29">
        <v>46.5</v>
      </c>
      <c r="X2114" s="24">
        <v>10.119999999999997</v>
      </c>
      <c r="Y2114" s="24">
        <v>10.18</v>
      </c>
      <c r="Z2114" s="24">
        <v>55.944007858546165</v>
      </c>
      <c r="AA2114" s="24">
        <v>56</v>
      </c>
      <c r="AB2114" s="24">
        <v>56.047169811320757</v>
      </c>
      <c r="AC2114" s="24">
        <v>56.10377358490566</v>
      </c>
      <c r="AF2114" s="24">
        <v>0.98299999999999998</v>
      </c>
      <c r="AG2114" s="24">
        <v>56.927007858546162</v>
      </c>
      <c r="AH2114" s="24">
        <v>56.982999999999997</v>
      </c>
      <c r="AI2114" s="24">
        <v>57.030169811320754</v>
      </c>
      <c r="AJ2114" s="24">
        <v>57.086773584905657</v>
      </c>
      <c r="AK2114" s="38">
        <v>-10.316195277459173</v>
      </c>
      <c r="AL2114" s="38">
        <v>-10.377358490566024</v>
      </c>
    </row>
    <row r="2115" spans="3:38" x14ac:dyDescent="0.15">
      <c r="C2115" t="str">
        <v>U1588D-7-CC</v>
      </c>
      <c r="D2115" s="31">
        <v>56.47</v>
      </c>
      <c r="E2115" s="29">
        <v>15</v>
      </c>
      <c r="F2115" s="29">
        <v>21</v>
      </c>
      <c r="G2115" s="24">
        <v>56.62</v>
      </c>
      <c r="H2115" s="24">
        <v>56.68</v>
      </c>
      <c r="I2115" s="24">
        <v>56.62</v>
      </c>
      <c r="J2115" s="24">
        <v>56.68</v>
      </c>
      <c r="K2115" s="18">
        <v>0</v>
      </c>
      <c r="L2115" s="18">
        <v>0</v>
      </c>
      <c r="T2115" t="str">
        <v>U1588D-7</v>
      </c>
      <c r="U2115" s="24">
        <v>0.93320235756385073</v>
      </c>
      <c r="V2115" s="24">
        <v>0.94339622641509435</v>
      </c>
      <c r="W2115" s="29">
        <v>46.5</v>
      </c>
      <c r="X2115" s="24">
        <v>10.119999999999997</v>
      </c>
      <c r="Y2115" s="24">
        <v>10.18</v>
      </c>
      <c r="Z2115" s="24">
        <v>55.944007858546165</v>
      </c>
      <c r="AA2115" s="24">
        <v>56</v>
      </c>
      <c r="AB2115" s="24">
        <v>56.047169811320757</v>
      </c>
      <c r="AC2115" s="24">
        <v>56.10377358490566</v>
      </c>
      <c r="AF2115" s="24">
        <v>0.98299999999999998</v>
      </c>
      <c r="AG2115" s="24">
        <v>56.927007858546162</v>
      </c>
      <c r="AH2115" s="24">
        <v>56.982999999999997</v>
      </c>
      <c r="AI2115" s="24">
        <v>57.030169811320754</v>
      </c>
      <c r="AJ2115" s="24">
        <v>57.086773584905657</v>
      </c>
      <c r="AK2115" s="38">
        <v>-10.316195277459173</v>
      </c>
      <c r="AL2115" s="38">
        <v>-10.377358490566024</v>
      </c>
    </row>
    <row r="2116" spans="3:38" x14ac:dyDescent="0.15">
      <c r="C2116" t="str">
        <v>U1588D-7-CC</v>
      </c>
      <c r="D2116" s="31">
        <v>56.47</v>
      </c>
      <c r="E2116" s="29">
        <v>15</v>
      </c>
      <c r="F2116" s="29">
        <v>21</v>
      </c>
      <c r="G2116" s="24">
        <v>56.62</v>
      </c>
      <c r="H2116" s="24">
        <v>56.68</v>
      </c>
      <c r="I2116" s="24">
        <v>56.62</v>
      </c>
      <c r="J2116" s="24">
        <v>56.68</v>
      </c>
      <c r="K2116" s="18">
        <v>0</v>
      </c>
      <c r="L2116" s="18">
        <v>0</v>
      </c>
      <c r="T2116" t="str">
        <v>U1588D-7</v>
      </c>
      <c r="U2116" s="24">
        <v>0.93320235756385073</v>
      </c>
      <c r="V2116" s="24">
        <v>0.94339622641509435</v>
      </c>
      <c r="W2116" s="29">
        <v>46.5</v>
      </c>
      <c r="X2116" s="24">
        <v>10.119999999999997</v>
      </c>
      <c r="Y2116" s="24">
        <v>10.18</v>
      </c>
      <c r="Z2116" s="24">
        <v>55.944007858546165</v>
      </c>
      <c r="AA2116" s="24">
        <v>56</v>
      </c>
      <c r="AB2116" s="24">
        <v>56.047169811320757</v>
      </c>
      <c r="AC2116" s="24">
        <v>56.10377358490566</v>
      </c>
      <c r="AF2116" s="24">
        <v>0.98299999999999998</v>
      </c>
      <c r="AG2116" s="24">
        <v>56.927007858546162</v>
      </c>
      <c r="AH2116" s="24">
        <v>56.982999999999997</v>
      </c>
      <c r="AI2116" s="24">
        <v>57.030169811320754</v>
      </c>
      <c r="AJ2116" s="24">
        <v>57.086773584905657</v>
      </c>
      <c r="AK2116" s="38">
        <v>-10.316195277459173</v>
      </c>
      <c r="AL2116" s="38">
        <v>-10.377358490566024</v>
      </c>
    </row>
    <row r="2117" spans="3:38" x14ac:dyDescent="0.15">
      <c r="C2117" t="str">
        <v>U1588D-7-CC</v>
      </c>
      <c r="D2117" s="31">
        <v>56.47</v>
      </c>
      <c r="E2117" s="29">
        <v>15</v>
      </c>
      <c r="F2117" s="29">
        <v>21</v>
      </c>
      <c r="G2117" s="24">
        <v>56.62</v>
      </c>
      <c r="H2117" s="24">
        <v>56.68</v>
      </c>
      <c r="I2117" s="24">
        <v>56.62</v>
      </c>
      <c r="J2117" s="24">
        <v>56.68</v>
      </c>
      <c r="K2117" s="18">
        <v>0</v>
      </c>
      <c r="L2117" s="18">
        <v>0</v>
      </c>
      <c r="T2117" t="str">
        <v>U1588D-7</v>
      </c>
      <c r="U2117" s="24">
        <v>0.93320235756385073</v>
      </c>
      <c r="V2117" s="24">
        <v>0.94339622641509435</v>
      </c>
      <c r="W2117" s="29">
        <v>46.5</v>
      </c>
      <c r="X2117" s="24">
        <v>10.119999999999997</v>
      </c>
      <c r="Y2117" s="24">
        <v>10.18</v>
      </c>
      <c r="Z2117" s="24">
        <v>55.944007858546165</v>
      </c>
      <c r="AA2117" s="24">
        <v>56</v>
      </c>
      <c r="AB2117" s="24">
        <v>56.047169811320757</v>
      </c>
      <c r="AC2117" s="24">
        <v>56.10377358490566</v>
      </c>
      <c r="AF2117" s="24">
        <v>0.98299999999999998</v>
      </c>
      <c r="AG2117" s="24">
        <v>56.927007858546162</v>
      </c>
      <c r="AH2117" s="24">
        <v>56.982999999999997</v>
      </c>
      <c r="AI2117" s="24">
        <v>57.030169811320754</v>
      </c>
      <c r="AJ2117" s="24">
        <v>57.086773584905657</v>
      </c>
      <c r="AK2117" s="38">
        <v>-10.316195277459173</v>
      </c>
      <c r="AL2117" s="38">
        <v>-10.377358490566024</v>
      </c>
    </row>
    <row r="2118" spans="3:38" x14ac:dyDescent="0.15">
      <c r="C2118" t="str">
        <v>U1588D-8-3</v>
      </c>
      <c r="D2118" s="31">
        <v>58.85</v>
      </c>
      <c r="E2118" s="29">
        <v>75</v>
      </c>
      <c r="F2118" s="29">
        <v>75</v>
      </c>
      <c r="G2118" s="24">
        <v>59.6</v>
      </c>
      <c r="H2118" s="24">
        <v>59.6</v>
      </c>
      <c r="I2118" s="24">
        <v>59.6</v>
      </c>
      <c r="J2118" s="24">
        <v>59.6</v>
      </c>
      <c r="K2118" s="18">
        <v>0</v>
      </c>
      <c r="L2118" s="18">
        <v>0</v>
      </c>
      <c r="T2118" t="str">
        <v>U1588D-8</v>
      </c>
      <c r="U2118" s="24">
        <v>0.91346153846153844</v>
      </c>
      <c r="V2118" s="24">
        <v>0.91743119266055051</v>
      </c>
      <c r="W2118" s="29">
        <v>56</v>
      </c>
      <c r="X2118" s="24">
        <v>3.6000000000000014</v>
      </c>
      <c r="Y2118" s="24">
        <v>3.6000000000000014</v>
      </c>
      <c r="Z2118" s="24">
        <v>59.28846153846154</v>
      </c>
      <c r="AA2118" s="24">
        <v>59.28846153846154</v>
      </c>
      <c r="AB2118" s="24">
        <v>59.302752293577981</v>
      </c>
      <c r="AC2118" s="24">
        <v>59.302752293577981</v>
      </c>
      <c r="AF2118" s="24">
        <v>1.0840000000000001</v>
      </c>
      <c r="AG2118" s="24">
        <v>60.372461538461543</v>
      </c>
      <c r="AH2118" s="24">
        <v>60.372461538461543</v>
      </c>
      <c r="AI2118" s="24">
        <v>60.386752293577985</v>
      </c>
      <c r="AJ2118" s="24">
        <v>60.386752293577985</v>
      </c>
      <c r="AK2118" s="38">
        <v>-1.4290755116441289</v>
      </c>
      <c r="AL2118" s="38">
        <v>-1.4290755116441289</v>
      </c>
    </row>
    <row r="2119" spans="3:38" x14ac:dyDescent="0.15">
      <c r="C2119" t="str">
        <v>U1588D-8-5</v>
      </c>
      <c r="D2119" s="31">
        <v>61.8</v>
      </c>
      <c r="E2119" s="29">
        <v>75</v>
      </c>
      <c r="F2119" s="29">
        <v>75</v>
      </c>
      <c r="G2119" s="24">
        <v>62.55</v>
      </c>
      <c r="H2119" s="24">
        <v>62.55</v>
      </c>
      <c r="I2119" s="24">
        <v>62.55</v>
      </c>
      <c r="J2119" s="24">
        <v>62.55</v>
      </c>
      <c r="K2119" s="18">
        <v>0</v>
      </c>
      <c r="L2119" s="18">
        <v>0</v>
      </c>
      <c r="T2119" t="str">
        <v>U1588D-8</v>
      </c>
      <c r="U2119" s="24">
        <v>0.91346153846153844</v>
      </c>
      <c r="V2119" s="24">
        <v>0.91743119266055051</v>
      </c>
      <c r="W2119" s="29">
        <v>56</v>
      </c>
      <c r="X2119" s="24">
        <v>6.5499999999999972</v>
      </c>
      <c r="Y2119" s="24">
        <v>6.5499999999999972</v>
      </c>
      <c r="Z2119" s="24">
        <v>61.983173076923073</v>
      </c>
      <c r="AA2119" s="24">
        <v>61.983173076923073</v>
      </c>
      <c r="AB2119" s="24">
        <v>62.0091743119266</v>
      </c>
      <c r="AC2119" s="24">
        <v>62.0091743119266</v>
      </c>
      <c r="AF2119" s="24">
        <v>1.0840000000000001</v>
      </c>
      <c r="AG2119" s="24">
        <v>63.067173076923076</v>
      </c>
      <c r="AH2119" s="24">
        <v>63.067173076923076</v>
      </c>
      <c r="AI2119" s="24">
        <v>63.093174311926603</v>
      </c>
      <c r="AJ2119" s="24">
        <v>63.093174311926603</v>
      </c>
      <c r="AK2119" s="38">
        <v>-2.6001235003526801</v>
      </c>
      <c r="AL2119" s="38">
        <v>-2.6001235003526801</v>
      </c>
    </row>
    <row r="2120" spans="3:38" x14ac:dyDescent="0.15">
      <c r="C2120" t="str">
        <v>U1588D-8-CC</v>
      </c>
      <c r="D2120" s="31">
        <v>66.13</v>
      </c>
      <c r="E2120" s="29">
        <v>21</v>
      </c>
      <c r="F2120" s="29">
        <v>27</v>
      </c>
      <c r="G2120" s="24">
        <v>66.339999999999989</v>
      </c>
      <c r="H2120" s="24">
        <v>66.399999999999991</v>
      </c>
      <c r="I2120" s="24">
        <v>66.34</v>
      </c>
      <c r="J2120" s="24">
        <v>66.400000000000006</v>
      </c>
      <c r="K2120" s="18">
        <v>1.4210854715202004E-14</v>
      </c>
      <c r="L2120" s="18">
        <v>1.4210854715202004E-14</v>
      </c>
      <c r="T2120" t="str">
        <v>U1588D-8</v>
      </c>
      <c r="U2120" s="24">
        <v>0.91346153846153844</v>
      </c>
      <c r="V2120" s="24">
        <v>0.91743119266055051</v>
      </c>
      <c r="W2120" s="29">
        <v>56</v>
      </c>
      <c r="X2120" s="24">
        <v>10.340000000000003</v>
      </c>
      <c r="Y2120" s="24">
        <v>10.400000000000006</v>
      </c>
      <c r="Z2120" s="24">
        <v>65.445192307692309</v>
      </c>
      <c r="AA2120" s="24">
        <v>65.5</v>
      </c>
      <c r="AB2120" s="24">
        <v>65.486238532110093</v>
      </c>
      <c r="AC2120" s="24">
        <v>65.541284403669735</v>
      </c>
      <c r="AF2120" s="24">
        <v>1.0840000000000001</v>
      </c>
      <c r="AG2120" s="24">
        <v>66.529192307692313</v>
      </c>
      <c r="AH2120" s="24">
        <v>66.584000000000003</v>
      </c>
      <c r="AI2120" s="24">
        <v>66.570238532110096</v>
      </c>
      <c r="AJ2120" s="24">
        <v>66.625284403669738</v>
      </c>
      <c r="AK2120" s="38">
        <v>-4.1046224417783606</v>
      </c>
      <c r="AL2120" s="38">
        <v>-4.128440366973507</v>
      </c>
    </row>
    <row r="2121" spans="3:38" x14ac:dyDescent="0.15">
      <c r="C2121" t="str">
        <v>U1588D-8-CC</v>
      </c>
      <c r="D2121" s="31">
        <v>66.13</v>
      </c>
      <c r="E2121" s="29">
        <v>21</v>
      </c>
      <c r="F2121" s="29">
        <v>27</v>
      </c>
      <c r="G2121" s="24">
        <v>66.339999999999989</v>
      </c>
      <c r="H2121" s="24">
        <v>66.399999999999991</v>
      </c>
      <c r="I2121" s="24">
        <v>66.34</v>
      </c>
      <c r="J2121" s="24">
        <v>66.400000000000006</v>
      </c>
      <c r="K2121" s="18">
        <v>1.4210854715202004E-14</v>
      </c>
      <c r="L2121" s="18">
        <v>1.4210854715202004E-14</v>
      </c>
      <c r="T2121" t="str">
        <v>U1588D-8</v>
      </c>
      <c r="U2121" s="24">
        <v>0.91346153846153844</v>
      </c>
      <c r="V2121" s="24">
        <v>0.91743119266055051</v>
      </c>
      <c r="W2121" s="29">
        <v>56</v>
      </c>
      <c r="X2121" s="24">
        <v>10.340000000000003</v>
      </c>
      <c r="Y2121" s="24">
        <v>10.400000000000006</v>
      </c>
      <c r="Z2121" s="24">
        <v>65.445192307692309</v>
      </c>
      <c r="AA2121" s="24">
        <v>65.5</v>
      </c>
      <c r="AB2121" s="24">
        <v>65.486238532110093</v>
      </c>
      <c r="AC2121" s="24">
        <v>65.541284403669735</v>
      </c>
      <c r="AF2121" s="24">
        <v>1.0840000000000001</v>
      </c>
      <c r="AG2121" s="24">
        <v>66.529192307692313</v>
      </c>
      <c r="AH2121" s="24">
        <v>66.584000000000003</v>
      </c>
      <c r="AI2121" s="24">
        <v>66.570238532110096</v>
      </c>
      <c r="AJ2121" s="24">
        <v>66.625284403669738</v>
      </c>
      <c r="AK2121" s="38">
        <v>-4.1046224417783606</v>
      </c>
      <c r="AL2121" s="38">
        <v>-4.128440366973507</v>
      </c>
    </row>
    <row r="2122" spans="3:38" x14ac:dyDescent="0.15">
      <c r="C2122" t="str">
        <v>U1588D-8-CC</v>
      </c>
      <c r="D2122" s="31">
        <v>66.13</v>
      </c>
      <c r="E2122" s="29">
        <v>21</v>
      </c>
      <c r="F2122" s="29">
        <v>27</v>
      </c>
      <c r="G2122" s="24">
        <v>66.339999999999989</v>
      </c>
      <c r="H2122" s="24">
        <v>66.399999999999991</v>
      </c>
      <c r="I2122" s="24">
        <v>66.34</v>
      </c>
      <c r="J2122" s="24">
        <v>66.400000000000006</v>
      </c>
      <c r="K2122" s="18">
        <v>1.4210854715202004E-14</v>
      </c>
      <c r="L2122" s="18">
        <v>1.4210854715202004E-14</v>
      </c>
      <c r="T2122" t="str">
        <v>U1588D-8</v>
      </c>
      <c r="U2122" s="24">
        <v>0.91346153846153844</v>
      </c>
      <c r="V2122" s="24">
        <v>0.91743119266055051</v>
      </c>
      <c r="W2122" s="29">
        <v>56</v>
      </c>
      <c r="X2122" s="24">
        <v>10.340000000000003</v>
      </c>
      <c r="Y2122" s="24">
        <v>10.400000000000006</v>
      </c>
      <c r="Z2122" s="24">
        <v>65.445192307692309</v>
      </c>
      <c r="AA2122" s="24">
        <v>65.5</v>
      </c>
      <c r="AB2122" s="24">
        <v>65.486238532110093</v>
      </c>
      <c r="AC2122" s="24">
        <v>65.541284403669735</v>
      </c>
      <c r="AF2122" s="24">
        <v>1.0840000000000001</v>
      </c>
      <c r="AG2122" s="24">
        <v>66.529192307692313</v>
      </c>
      <c r="AH2122" s="24">
        <v>66.584000000000003</v>
      </c>
      <c r="AI2122" s="24">
        <v>66.570238532110096</v>
      </c>
      <c r="AJ2122" s="24">
        <v>66.625284403669738</v>
      </c>
      <c r="AK2122" s="38">
        <v>-4.1046224417783606</v>
      </c>
      <c r="AL2122" s="38">
        <v>-4.128440366973507</v>
      </c>
    </row>
    <row r="2123" spans="3:38" x14ac:dyDescent="0.15">
      <c r="C2123" t="str">
        <v>U1588D-8-CC</v>
      </c>
      <c r="D2123" s="31">
        <v>66.13</v>
      </c>
      <c r="E2123" s="29">
        <v>21</v>
      </c>
      <c r="F2123" s="29">
        <v>27</v>
      </c>
      <c r="G2123" s="24">
        <v>66.339999999999989</v>
      </c>
      <c r="H2123" s="24">
        <v>66.399999999999991</v>
      </c>
      <c r="I2123" s="24">
        <v>66.34</v>
      </c>
      <c r="J2123" s="24">
        <v>66.400000000000006</v>
      </c>
      <c r="K2123" s="18">
        <v>1.4210854715202004E-14</v>
      </c>
      <c r="L2123" s="18">
        <v>1.4210854715202004E-14</v>
      </c>
      <c r="T2123" t="str">
        <v>U1588D-8</v>
      </c>
      <c r="U2123" s="24">
        <v>0.91346153846153844</v>
      </c>
      <c r="V2123" s="24">
        <v>0.91743119266055051</v>
      </c>
      <c r="W2123" s="29">
        <v>56</v>
      </c>
      <c r="X2123" s="24">
        <v>10.340000000000003</v>
      </c>
      <c r="Y2123" s="24">
        <v>10.400000000000006</v>
      </c>
      <c r="Z2123" s="24">
        <v>65.445192307692309</v>
      </c>
      <c r="AA2123" s="24">
        <v>65.5</v>
      </c>
      <c r="AB2123" s="24">
        <v>65.486238532110093</v>
      </c>
      <c r="AC2123" s="24">
        <v>65.541284403669735</v>
      </c>
      <c r="AF2123" s="24">
        <v>1.0840000000000001</v>
      </c>
      <c r="AG2123" s="24">
        <v>66.529192307692313</v>
      </c>
      <c r="AH2123" s="24">
        <v>66.584000000000003</v>
      </c>
      <c r="AI2123" s="24">
        <v>66.570238532110096</v>
      </c>
      <c r="AJ2123" s="24">
        <v>66.625284403669738</v>
      </c>
      <c r="AK2123" s="38">
        <v>-4.1046224417783606</v>
      </c>
      <c r="AL2123" s="38">
        <v>-4.128440366973507</v>
      </c>
    </row>
    <row r="2124" spans="3:38" x14ac:dyDescent="0.15">
      <c r="C2124" t="str">
        <v>U1588D-8-CC</v>
      </c>
      <c r="D2124" s="31">
        <v>66.13</v>
      </c>
      <c r="E2124" s="29">
        <v>21</v>
      </c>
      <c r="F2124" s="29">
        <v>27</v>
      </c>
      <c r="G2124" s="24">
        <v>66.339999999999989</v>
      </c>
      <c r="H2124" s="24">
        <v>66.399999999999991</v>
      </c>
      <c r="I2124" s="24">
        <v>66.34</v>
      </c>
      <c r="J2124" s="24">
        <v>66.400000000000006</v>
      </c>
      <c r="K2124" s="18">
        <v>1.4210854715202004E-14</v>
      </c>
      <c r="L2124" s="18">
        <v>1.4210854715202004E-14</v>
      </c>
      <c r="T2124" t="str">
        <v>U1588D-8</v>
      </c>
      <c r="U2124" s="24">
        <v>0.91346153846153844</v>
      </c>
      <c r="V2124" s="24">
        <v>0.91743119266055051</v>
      </c>
      <c r="W2124" s="29">
        <v>56</v>
      </c>
      <c r="X2124" s="24">
        <v>10.340000000000003</v>
      </c>
      <c r="Y2124" s="24">
        <v>10.400000000000006</v>
      </c>
      <c r="Z2124" s="24">
        <v>65.445192307692309</v>
      </c>
      <c r="AA2124" s="24">
        <v>65.5</v>
      </c>
      <c r="AB2124" s="24">
        <v>65.486238532110093</v>
      </c>
      <c r="AC2124" s="24">
        <v>65.541284403669735</v>
      </c>
      <c r="AF2124" s="24">
        <v>1.0840000000000001</v>
      </c>
      <c r="AG2124" s="24">
        <v>66.529192307692313</v>
      </c>
      <c r="AH2124" s="24">
        <v>66.584000000000003</v>
      </c>
      <c r="AI2124" s="24">
        <v>66.570238532110096</v>
      </c>
      <c r="AJ2124" s="24">
        <v>66.625284403669738</v>
      </c>
      <c r="AK2124" s="38">
        <v>-4.1046224417783606</v>
      </c>
      <c r="AL2124" s="38">
        <v>-4.128440366973507</v>
      </c>
    </row>
    <row r="2125" spans="3:38" x14ac:dyDescent="0.15">
      <c r="C2125" t="str">
        <v>U1588D-8-CC</v>
      </c>
      <c r="D2125" s="31">
        <v>66.13</v>
      </c>
      <c r="E2125" s="29">
        <v>21</v>
      </c>
      <c r="F2125" s="29">
        <v>27</v>
      </c>
      <c r="G2125" s="24">
        <v>66.339999999999989</v>
      </c>
      <c r="H2125" s="24">
        <v>66.399999999999991</v>
      </c>
      <c r="I2125" s="24">
        <v>66.34</v>
      </c>
      <c r="J2125" s="24">
        <v>66.400000000000006</v>
      </c>
      <c r="K2125" s="18">
        <v>1.4210854715202004E-14</v>
      </c>
      <c r="L2125" s="18">
        <v>1.4210854715202004E-14</v>
      </c>
      <c r="T2125" t="str">
        <v>U1588D-8</v>
      </c>
      <c r="U2125" s="24">
        <v>0.91346153846153844</v>
      </c>
      <c r="V2125" s="24">
        <v>0.91743119266055051</v>
      </c>
      <c r="W2125" s="29">
        <v>56</v>
      </c>
      <c r="X2125" s="24">
        <v>10.340000000000003</v>
      </c>
      <c r="Y2125" s="24">
        <v>10.400000000000006</v>
      </c>
      <c r="Z2125" s="24">
        <v>65.445192307692309</v>
      </c>
      <c r="AA2125" s="24">
        <v>65.5</v>
      </c>
      <c r="AB2125" s="24">
        <v>65.486238532110093</v>
      </c>
      <c r="AC2125" s="24">
        <v>65.541284403669735</v>
      </c>
      <c r="AF2125" s="24">
        <v>1.0840000000000001</v>
      </c>
      <c r="AG2125" s="24">
        <v>66.529192307692313</v>
      </c>
      <c r="AH2125" s="24">
        <v>66.584000000000003</v>
      </c>
      <c r="AI2125" s="24">
        <v>66.570238532110096</v>
      </c>
      <c r="AJ2125" s="24">
        <v>66.625284403669738</v>
      </c>
      <c r="AK2125" s="38">
        <v>-4.1046224417783606</v>
      </c>
      <c r="AL2125" s="38">
        <v>-4.128440366973507</v>
      </c>
    </row>
    <row r="2126" spans="3:38" x14ac:dyDescent="0.15">
      <c r="C2126" t="str">
        <v>U1588D-8-CC</v>
      </c>
      <c r="D2126" s="31">
        <v>66.13</v>
      </c>
      <c r="E2126" s="29">
        <v>21</v>
      </c>
      <c r="F2126" s="29">
        <v>27</v>
      </c>
      <c r="G2126" s="24">
        <v>66.339999999999989</v>
      </c>
      <c r="H2126" s="24">
        <v>66.399999999999991</v>
      </c>
      <c r="I2126" s="24">
        <v>66.34</v>
      </c>
      <c r="J2126" s="24">
        <v>66.400000000000006</v>
      </c>
      <c r="K2126" s="18">
        <v>1.4210854715202004E-14</v>
      </c>
      <c r="L2126" s="18">
        <v>1.4210854715202004E-14</v>
      </c>
      <c r="T2126" t="str">
        <v>U1588D-8</v>
      </c>
      <c r="U2126" s="24">
        <v>0.91346153846153844</v>
      </c>
      <c r="V2126" s="24">
        <v>0.91743119266055051</v>
      </c>
      <c r="W2126" s="29">
        <v>56</v>
      </c>
      <c r="X2126" s="24">
        <v>10.340000000000003</v>
      </c>
      <c r="Y2126" s="24">
        <v>10.400000000000006</v>
      </c>
      <c r="Z2126" s="24">
        <v>65.445192307692309</v>
      </c>
      <c r="AA2126" s="24">
        <v>65.5</v>
      </c>
      <c r="AB2126" s="24">
        <v>65.486238532110093</v>
      </c>
      <c r="AC2126" s="24">
        <v>65.541284403669735</v>
      </c>
      <c r="AF2126" s="24">
        <v>1.0840000000000001</v>
      </c>
      <c r="AG2126" s="24">
        <v>66.529192307692313</v>
      </c>
      <c r="AH2126" s="24">
        <v>66.584000000000003</v>
      </c>
      <c r="AI2126" s="24">
        <v>66.570238532110096</v>
      </c>
      <c r="AJ2126" s="24">
        <v>66.625284403669738</v>
      </c>
      <c r="AK2126" s="38">
        <v>-4.1046224417783606</v>
      </c>
      <c r="AL2126" s="38">
        <v>-4.128440366973507</v>
      </c>
    </row>
    <row r="2127" spans="3:38" x14ac:dyDescent="0.15">
      <c r="C2127" t="str">
        <v>U1588D-8-CC</v>
      </c>
      <c r="D2127" s="31">
        <v>66.13</v>
      </c>
      <c r="E2127" s="29">
        <v>21</v>
      </c>
      <c r="F2127" s="29">
        <v>27</v>
      </c>
      <c r="G2127" s="24">
        <v>66.339999999999989</v>
      </c>
      <c r="H2127" s="24">
        <v>66.399999999999991</v>
      </c>
      <c r="I2127" s="24">
        <v>66.34</v>
      </c>
      <c r="J2127" s="24">
        <v>66.400000000000006</v>
      </c>
      <c r="K2127" s="18">
        <v>1.4210854715202004E-14</v>
      </c>
      <c r="L2127" s="18">
        <v>1.4210854715202004E-14</v>
      </c>
      <c r="T2127" t="str">
        <v>U1588D-8</v>
      </c>
      <c r="U2127" s="24">
        <v>0.91346153846153844</v>
      </c>
      <c r="V2127" s="24">
        <v>0.91743119266055051</v>
      </c>
      <c r="W2127" s="29">
        <v>56</v>
      </c>
      <c r="X2127" s="24">
        <v>10.340000000000003</v>
      </c>
      <c r="Y2127" s="24">
        <v>10.400000000000006</v>
      </c>
      <c r="Z2127" s="24">
        <v>65.445192307692309</v>
      </c>
      <c r="AA2127" s="24">
        <v>65.5</v>
      </c>
      <c r="AB2127" s="24">
        <v>65.486238532110093</v>
      </c>
      <c r="AC2127" s="24">
        <v>65.541284403669735</v>
      </c>
      <c r="AF2127" s="24">
        <v>1.0840000000000001</v>
      </c>
      <c r="AG2127" s="24">
        <v>66.529192307692313</v>
      </c>
      <c r="AH2127" s="24">
        <v>66.584000000000003</v>
      </c>
      <c r="AI2127" s="24">
        <v>66.570238532110096</v>
      </c>
      <c r="AJ2127" s="24">
        <v>66.625284403669738</v>
      </c>
      <c r="AK2127" s="38">
        <v>-4.1046224417783606</v>
      </c>
      <c r="AL2127" s="38">
        <v>-4.128440366973507</v>
      </c>
    </row>
    <row r="2128" spans="3:38" x14ac:dyDescent="0.15">
      <c r="C2128" t="str">
        <v>U1588D-9-CC</v>
      </c>
      <c r="D2128" s="31">
        <v>75.290000000000006</v>
      </c>
      <c r="E2128" s="29">
        <v>27</v>
      </c>
      <c r="F2128" s="29">
        <v>33</v>
      </c>
      <c r="G2128" s="24">
        <v>75.56</v>
      </c>
      <c r="H2128" s="24">
        <v>75.62</v>
      </c>
      <c r="I2128" s="24">
        <v>75.56</v>
      </c>
      <c r="J2128" s="24">
        <v>75.62</v>
      </c>
      <c r="K2128" s="18">
        <v>0</v>
      </c>
      <c r="L2128" s="18">
        <v>0</v>
      </c>
      <c r="T2128" t="str">
        <v>U1588D-9</v>
      </c>
      <c r="U2128" s="24">
        <v>0.93873517786561267</v>
      </c>
      <c r="V2128" s="24">
        <v>0.90909090909090906</v>
      </c>
      <c r="W2128" s="29">
        <v>65.5</v>
      </c>
      <c r="X2128" s="24">
        <v>10.060000000000002</v>
      </c>
      <c r="Y2128" s="24">
        <v>10.120000000000005</v>
      </c>
      <c r="Z2128" s="24">
        <v>74.943675889328063</v>
      </c>
      <c r="AA2128" s="24">
        <v>75</v>
      </c>
      <c r="AB2128" s="24">
        <v>74.645454545454541</v>
      </c>
      <c r="AC2128" s="24">
        <v>74.7</v>
      </c>
      <c r="AF2128" s="24">
        <v>1.5369999999999999</v>
      </c>
      <c r="AG2128" s="24">
        <v>76.480675889328069</v>
      </c>
      <c r="AH2128" s="24">
        <v>76.537000000000006</v>
      </c>
      <c r="AI2128" s="24">
        <v>76.182454545454547</v>
      </c>
      <c r="AJ2128" s="24">
        <v>76.237000000000009</v>
      </c>
      <c r="AK2128" s="38">
        <v>29.82213438735215</v>
      </c>
      <c r="AL2128" s="38">
        <v>29.999999999999716</v>
      </c>
    </row>
    <row r="2129" spans="3:38" x14ac:dyDescent="0.15">
      <c r="C2129" t="str">
        <v>U1588D-9-CC</v>
      </c>
      <c r="D2129" s="31">
        <v>75.290000000000006</v>
      </c>
      <c r="E2129" s="29">
        <v>27</v>
      </c>
      <c r="F2129" s="29">
        <v>33</v>
      </c>
      <c r="G2129" s="24">
        <v>75.56</v>
      </c>
      <c r="H2129" s="24">
        <v>75.62</v>
      </c>
      <c r="I2129" s="24">
        <v>75.56</v>
      </c>
      <c r="J2129" s="24">
        <v>75.62</v>
      </c>
      <c r="K2129" s="18">
        <v>0</v>
      </c>
      <c r="L2129" s="18">
        <v>0</v>
      </c>
      <c r="T2129" t="str">
        <v>U1588D-9</v>
      </c>
      <c r="U2129" s="24">
        <v>0.93873517786561267</v>
      </c>
      <c r="V2129" s="24">
        <v>0.90909090909090906</v>
      </c>
      <c r="W2129" s="29">
        <v>65.5</v>
      </c>
      <c r="X2129" s="24">
        <v>10.060000000000002</v>
      </c>
      <c r="Y2129" s="24">
        <v>10.120000000000005</v>
      </c>
      <c r="Z2129" s="24">
        <v>74.943675889328063</v>
      </c>
      <c r="AA2129" s="24">
        <v>75</v>
      </c>
      <c r="AB2129" s="24">
        <v>74.645454545454541</v>
      </c>
      <c r="AC2129" s="24">
        <v>74.7</v>
      </c>
      <c r="AF2129" s="24">
        <v>1.5369999999999999</v>
      </c>
      <c r="AG2129" s="24">
        <v>76.480675889328069</v>
      </c>
      <c r="AH2129" s="24">
        <v>76.537000000000006</v>
      </c>
      <c r="AI2129" s="24">
        <v>76.182454545454547</v>
      </c>
      <c r="AJ2129" s="24">
        <v>76.237000000000009</v>
      </c>
      <c r="AK2129" s="38">
        <v>29.82213438735215</v>
      </c>
      <c r="AL2129" s="38">
        <v>29.999999999999716</v>
      </c>
    </row>
    <row r="2130" spans="3:38" x14ac:dyDescent="0.15">
      <c r="C2130" t="str">
        <v>U1588D-9-CC</v>
      </c>
      <c r="D2130" s="31">
        <v>75.290000000000006</v>
      </c>
      <c r="E2130" s="29">
        <v>27</v>
      </c>
      <c r="F2130" s="29">
        <v>33</v>
      </c>
      <c r="G2130" s="24">
        <v>75.56</v>
      </c>
      <c r="H2130" s="24">
        <v>75.62</v>
      </c>
      <c r="I2130" s="24">
        <v>75.56</v>
      </c>
      <c r="J2130" s="24">
        <v>75.62</v>
      </c>
      <c r="K2130" s="18">
        <v>0</v>
      </c>
      <c r="L2130" s="18">
        <v>0</v>
      </c>
      <c r="T2130" t="str">
        <v>U1588D-9</v>
      </c>
      <c r="U2130" s="24">
        <v>0.93873517786561267</v>
      </c>
      <c r="V2130" s="24">
        <v>0.90909090909090906</v>
      </c>
      <c r="W2130" s="29">
        <v>65.5</v>
      </c>
      <c r="X2130" s="24">
        <v>10.060000000000002</v>
      </c>
      <c r="Y2130" s="24">
        <v>10.120000000000005</v>
      </c>
      <c r="Z2130" s="24">
        <v>74.943675889328063</v>
      </c>
      <c r="AA2130" s="24">
        <v>75</v>
      </c>
      <c r="AB2130" s="24">
        <v>74.645454545454541</v>
      </c>
      <c r="AC2130" s="24">
        <v>74.7</v>
      </c>
      <c r="AF2130" s="24">
        <v>1.5369999999999999</v>
      </c>
      <c r="AG2130" s="24">
        <v>76.480675889328069</v>
      </c>
      <c r="AH2130" s="24">
        <v>76.537000000000006</v>
      </c>
      <c r="AI2130" s="24">
        <v>76.182454545454547</v>
      </c>
      <c r="AJ2130" s="24">
        <v>76.237000000000009</v>
      </c>
      <c r="AK2130" s="38">
        <v>29.82213438735215</v>
      </c>
      <c r="AL2130" s="38">
        <v>29.999999999999716</v>
      </c>
    </row>
    <row r="2131" spans="3:38" x14ac:dyDescent="0.15">
      <c r="C2131" t="str">
        <v>U1588D-9-CC</v>
      </c>
      <c r="D2131" s="31">
        <v>75.290000000000006</v>
      </c>
      <c r="E2131" s="29">
        <v>27</v>
      </c>
      <c r="F2131" s="29">
        <v>33</v>
      </c>
      <c r="G2131" s="24">
        <v>75.56</v>
      </c>
      <c r="H2131" s="24">
        <v>75.62</v>
      </c>
      <c r="I2131" s="24">
        <v>75.56</v>
      </c>
      <c r="J2131" s="24">
        <v>75.62</v>
      </c>
      <c r="K2131" s="18">
        <v>0</v>
      </c>
      <c r="L2131" s="18">
        <v>0</v>
      </c>
      <c r="T2131" t="str">
        <v>U1588D-9</v>
      </c>
      <c r="U2131" s="24">
        <v>0.93873517786561267</v>
      </c>
      <c r="V2131" s="24">
        <v>0.90909090909090906</v>
      </c>
      <c r="W2131" s="29">
        <v>65.5</v>
      </c>
      <c r="X2131" s="24">
        <v>10.060000000000002</v>
      </c>
      <c r="Y2131" s="24">
        <v>10.120000000000005</v>
      </c>
      <c r="Z2131" s="24">
        <v>74.943675889328063</v>
      </c>
      <c r="AA2131" s="24">
        <v>75</v>
      </c>
      <c r="AB2131" s="24">
        <v>74.645454545454541</v>
      </c>
      <c r="AC2131" s="24">
        <v>74.7</v>
      </c>
      <c r="AF2131" s="24">
        <v>1.5369999999999999</v>
      </c>
      <c r="AG2131" s="24">
        <v>76.480675889328069</v>
      </c>
      <c r="AH2131" s="24">
        <v>76.537000000000006</v>
      </c>
      <c r="AI2131" s="24">
        <v>76.182454545454547</v>
      </c>
      <c r="AJ2131" s="24">
        <v>76.237000000000009</v>
      </c>
      <c r="AK2131" s="38">
        <v>29.82213438735215</v>
      </c>
      <c r="AL2131" s="38">
        <v>29.999999999999716</v>
      </c>
    </row>
    <row r="2132" spans="3:38" x14ac:dyDescent="0.15">
      <c r="C2132" t="str">
        <v>U1588D-9-CC</v>
      </c>
      <c r="D2132" s="31">
        <v>75.290000000000006</v>
      </c>
      <c r="E2132" s="29">
        <v>27</v>
      </c>
      <c r="F2132" s="29">
        <v>33</v>
      </c>
      <c r="G2132" s="24">
        <v>75.56</v>
      </c>
      <c r="H2132" s="24">
        <v>75.62</v>
      </c>
      <c r="I2132" s="24">
        <v>75.56</v>
      </c>
      <c r="J2132" s="24">
        <v>75.62</v>
      </c>
      <c r="K2132" s="18">
        <v>0</v>
      </c>
      <c r="L2132" s="18">
        <v>0</v>
      </c>
      <c r="T2132" t="str">
        <v>U1588D-9</v>
      </c>
      <c r="U2132" s="24">
        <v>0.93873517786561267</v>
      </c>
      <c r="V2132" s="24">
        <v>0.90909090909090906</v>
      </c>
      <c r="W2132" s="29">
        <v>65.5</v>
      </c>
      <c r="X2132" s="24">
        <v>10.060000000000002</v>
      </c>
      <c r="Y2132" s="24">
        <v>10.120000000000005</v>
      </c>
      <c r="Z2132" s="24">
        <v>74.943675889328063</v>
      </c>
      <c r="AA2132" s="24">
        <v>75</v>
      </c>
      <c r="AB2132" s="24">
        <v>74.645454545454541</v>
      </c>
      <c r="AC2132" s="24">
        <v>74.7</v>
      </c>
      <c r="AF2132" s="24">
        <v>1.5369999999999999</v>
      </c>
      <c r="AG2132" s="24">
        <v>76.480675889328069</v>
      </c>
      <c r="AH2132" s="24">
        <v>76.537000000000006</v>
      </c>
      <c r="AI2132" s="24">
        <v>76.182454545454547</v>
      </c>
      <c r="AJ2132" s="24">
        <v>76.237000000000009</v>
      </c>
      <c r="AK2132" s="38">
        <v>29.82213438735215</v>
      </c>
      <c r="AL2132" s="38">
        <v>29.999999999999716</v>
      </c>
    </row>
    <row r="2133" spans="3:38" x14ac:dyDescent="0.15">
      <c r="C2133" t="str">
        <v>U1588D-9-CC</v>
      </c>
      <c r="D2133" s="31">
        <v>75.290000000000006</v>
      </c>
      <c r="E2133" s="29">
        <v>27</v>
      </c>
      <c r="F2133" s="29">
        <v>33</v>
      </c>
      <c r="G2133" s="24">
        <v>75.56</v>
      </c>
      <c r="H2133" s="24">
        <v>75.62</v>
      </c>
      <c r="I2133" s="24">
        <v>75.56</v>
      </c>
      <c r="J2133" s="24">
        <v>75.62</v>
      </c>
      <c r="K2133" s="18">
        <v>0</v>
      </c>
      <c r="L2133" s="18">
        <v>0</v>
      </c>
      <c r="T2133" t="str">
        <v>U1588D-9</v>
      </c>
      <c r="U2133" s="24">
        <v>0.93873517786561267</v>
      </c>
      <c r="V2133" s="24">
        <v>0.90909090909090906</v>
      </c>
      <c r="W2133" s="29">
        <v>65.5</v>
      </c>
      <c r="X2133" s="24">
        <v>10.060000000000002</v>
      </c>
      <c r="Y2133" s="24">
        <v>10.120000000000005</v>
      </c>
      <c r="Z2133" s="24">
        <v>74.943675889328063</v>
      </c>
      <c r="AA2133" s="24">
        <v>75</v>
      </c>
      <c r="AB2133" s="24">
        <v>74.645454545454541</v>
      </c>
      <c r="AC2133" s="24">
        <v>74.7</v>
      </c>
      <c r="AF2133" s="24">
        <v>1.5369999999999999</v>
      </c>
      <c r="AG2133" s="24">
        <v>76.480675889328069</v>
      </c>
      <c r="AH2133" s="24">
        <v>76.537000000000006</v>
      </c>
      <c r="AI2133" s="24">
        <v>76.182454545454547</v>
      </c>
      <c r="AJ2133" s="24">
        <v>76.237000000000009</v>
      </c>
      <c r="AK2133" s="38">
        <v>29.82213438735215</v>
      </c>
      <c r="AL2133" s="38">
        <v>29.999999999999716</v>
      </c>
    </row>
    <row r="2134" spans="3:38" x14ac:dyDescent="0.15">
      <c r="C2134" t="str">
        <v>U1588D-9-CC</v>
      </c>
      <c r="D2134" s="31">
        <v>75.290000000000006</v>
      </c>
      <c r="E2134" s="29">
        <v>27</v>
      </c>
      <c r="F2134" s="29">
        <v>33</v>
      </c>
      <c r="G2134" s="24">
        <v>75.56</v>
      </c>
      <c r="H2134" s="24">
        <v>75.62</v>
      </c>
      <c r="I2134" s="24">
        <v>75.56</v>
      </c>
      <c r="J2134" s="24">
        <v>75.62</v>
      </c>
      <c r="K2134" s="18">
        <v>0</v>
      </c>
      <c r="L2134" s="18">
        <v>0</v>
      </c>
      <c r="T2134" t="str">
        <v>U1588D-9</v>
      </c>
      <c r="U2134" s="24">
        <v>0.93873517786561267</v>
      </c>
      <c r="V2134" s="24">
        <v>0.90909090909090906</v>
      </c>
      <c r="W2134" s="29">
        <v>65.5</v>
      </c>
      <c r="X2134" s="24">
        <v>10.060000000000002</v>
      </c>
      <c r="Y2134" s="24">
        <v>10.120000000000005</v>
      </c>
      <c r="Z2134" s="24">
        <v>74.943675889328063</v>
      </c>
      <c r="AA2134" s="24">
        <v>75</v>
      </c>
      <c r="AB2134" s="24">
        <v>74.645454545454541</v>
      </c>
      <c r="AC2134" s="24">
        <v>74.7</v>
      </c>
      <c r="AF2134" s="24">
        <v>1.5369999999999999</v>
      </c>
      <c r="AG2134" s="24">
        <v>76.480675889328069</v>
      </c>
      <c r="AH2134" s="24">
        <v>76.537000000000006</v>
      </c>
      <c r="AI2134" s="24">
        <v>76.182454545454547</v>
      </c>
      <c r="AJ2134" s="24">
        <v>76.237000000000009</v>
      </c>
      <c r="AK2134" s="38">
        <v>29.82213438735215</v>
      </c>
      <c r="AL2134" s="38">
        <v>29.999999999999716</v>
      </c>
    </row>
    <row r="2135" spans="3:38" x14ac:dyDescent="0.15">
      <c r="C2135" t="str">
        <v>U1588D-9-CC</v>
      </c>
      <c r="D2135" s="31">
        <v>75.290000000000006</v>
      </c>
      <c r="E2135" s="29">
        <v>27</v>
      </c>
      <c r="F2135" s="29">
        <v>33</v>
      </c>
      <c r="G2135" s="24">
        <v>75.56</v>
      </c>
      <c r="H2135" s="24">
        <v>75.62</v>
      </c>
      <c r="I2135" s="24">
        <v>75.56</v>
      </c>
      <c r="J2135" s="24">
        <v>75.62</v>
      </c>
      <c r="K2135" s="18">
        <v>0</v>
      </c>
      <c r="L2135" s="18">
        <v>0</v>
      </c>
      <c r="T2135" t="str">
        <v>U1588D-9</v>
      </c>
      <c r="U2135" s="24">
        <v>0.93873517786561267</v>
      </c>
      <c r="V2135" s="24">
        <v>0.90909090909090906</v>
      </c>
      <c r="W2135" s="29">
        <v>65.5</v>
      </c>
      <c r="X2135" s="24">
        <v>10.060000000000002</v>
      </c>
      <c r="Y2135" s="24">
        <v>10.120000000000005</v>
      </c>
      <c r="Z2135" s="24">
        <v>74.943675889328063</v>
      </c>
      <c r="AA2135" s="24">
        <v>75</v>
      </c>
      <c r="AB2135" s="24">
        <v>74.645454545454541</v>
      </c>
      <c r="AC2135" s="24">
        <v>74.7</v>
      </c>
      <c r="AF2135" s="24">
        <v>1.5369999999999999</v>
      </c>
      <c r="AG2135" s="24">
        <v>76.480675889328069</v>
      </c>
      <c r="AH2135" s="24">
        <v>76.537000000000006</v>
      </c>
      <c r="AI2135" s="24">
        <v>76.182454545454547</v>
      </c>
      <c r="AJ2135" s="24">
        <v>76.237000000000009</v>
      </c>
      <c r="AK2135" s="38">
        <v>29.82213438735215</v>
      </c>
      <c r="AL2135" s="38">
        <v>29.999999999999716</v>
      </c>
    </row>
    <row r="2136" spans="3:38" x14ac:dyDescent="0.15">
      <c r="C2136" t="str">
        <v>U1588D-10-CC</v>
      </c>
      <c r="D2136" s="31">
        <v>85.03</v>
      </c>
      <c r="E2136" s="29">
        <v>28</v>
      </c>
      <c r="F2136" s="29">
        <v>34</v>
      </c>
      <c r="G2136" s="24">
        <v>85.31</v>
      </c>
      <c r="H2136" s="24">
        <v>85.37</v>
      </c>
      <c r="I2136" s="24">
        <v>85.31</v>
      </c>
      <c r="J2136" s="24">
        <v>85.37</v>
      </c>
      <c r="K2136" s="18">
        <v>0</v>
      </c>
      <c r="L2136" s="18">
        <v>0</v>
      </c>
      <c r="T2136" t="str">
        <v>U1588D-10</v>
      </c>
      <c r="U2136" s="24">
        <v>0.9161041465766635</v>
      </c>
      <c r="V2136" s="24">
        <v>0.8928571428571429</v>
      </c>
      <c r="W2136" s="29">
        <v>75</v>
      </c>
      <c r="X2136" s="24">
        <v>10.310000000000002</v>
      </c>
      <c r="Y2136" s="24">
        <v>10.370000000000005</v>
      </c>
      <c r="Z2136" s="24">
        <v>84.445033751205401</v>
      </c>
      <c r="AA2136" s="24">
        <v>84.5</v>
      </c>
      <c r="AB2136" s="24">
        <v>84.205357142857139</v>
      </c>
      <c r="AC2136" s="24">
        <v>84.258928571428584</v>
      </c>
      <c r="AF2136" s="24">
        <v>2.5470000000000002</v>
      </c>
      <c r="AG2136" s="24">
        <v>86.992033751205398</v>
      </c>
      <c r="AH2136" s="24">
        <v>87.046999999999997</v>
      </c>
      <c r="AI2136" s="24">
        <v>86.752357142857136</v>
      </c>
      <c r="AJ2136" s="24">
        <v>86.805928571428581</v>
      </c>
      <c r="AK2136" s="38">
        <v>23.967660834826177</v>
      </c>
      <c r="AL2136" s="38">
        <v>24.107142857141639</v>
      </c>
    </row>
    <row r="2137" spans="3:38" x14ac:dyDescent="0.15">
      <c r="C2137" t="str">
        <v>U1588D-10-CC</v>
      </c>
      <c r="D2137" s="31">
        <v>85.03</v>
      </c>
      <c r="E2137" s="29">
        <v>28</v>
      </c>
      <c r="F2137" s="29">
        <v>34</v>
      </c>
      <c r="G2137" s="24">
        <v>85.31</v>
      </c>
      <c r="H2137" s="24">
        <v>85.37</v>
      </c>
      <c r="I2137" s="24">
        <v>85.31</v>
      </c>
      <c r="J2137" s="24">
        <v>85.37</v>
      </c>
      <c r="K2137" s="18">
        <v>0</v>
      </c>
      <c r="L2137" s="18">
        <v>0</v>
      </c>
      <c r="T2137" t="str">
        <v>U1588D-10</v>
      </c>
      <c r="U2137" s="24">
        <v>0.9161041465766635</v>
      </c>
      <c r="V2137" s="24">
        <v>0.8928571428571429</v>
      </c>
      <c r="W2137" s="29">
        <v>75</v>
      </c>
      <c r="X2137" s="24">
        <v>10.310000000000002</v>
      </c>
      <c r="Y2137" s="24">
        <v>10.370000000000005</v>
      </c>
      <c r="Z2137" s="24">
        <v>84.445033751205401</v>
      </c>
      <c r="AA2137" s="24">
        <v>84.5</v>
      </c>
      <c r="AB2137" s="24">
        <v>84.205357142857139</v>
      </c>
      <c r="AC2137" s="24">
        <v>84.258928571428584</v>
      </c>
      <c r="AF2137" s="24">
        <v>2.5470000000000002</v>
      </c>
      <c r="AG2137" s="24">
        <v>86.992033751205398</v>
      </c>
      <c r="AH2137" s="24">
        <v>87.046999999999997</v>
      </c>
      <c r="AI2137" s="24">
        <v>86.752357142857136</v>
      </c>
      <c r="AJ2137" s="24">
        <v>86.805928571428581</v>
      </c>
      <c r="AK2137" s="38">
        <v>23.967660834826177</v>
      </c>
      <c r="AL2137" s="38">
        <v>24.107142857141639</v>
      </c>
    </row>
    <row r="2138" spans="3:38" x14ac:dyDescent="0.15">
      <c r="C2138" t="str">
        <v>U1588D-10-CC</v>
      </c>
      <c r="D2138" s="31">
        <v>85.03</v>
      </c>
      <c r="E2138" s="29">
        <v>28</v>
      </c>
      <c r="F2138" s="29">
        <v>34</v>
      </c>
      <c r="G2138" s="24">
        <v>85.31</v>
      </c>
      <c r="H2138" s="24">
        <v>85.37</v>
      </c>
      <c r="I2138" s="24">
        <v>85.31</v>
      </c>
      <c r="J2138" s="24">
        <v>85.37</v>
      </c>
      <c r="K2138" s="18">
        <v>0</v>
      </c>
      <c r="L2138" s="18">
        <v>0</v>
      </c>
      <c r="T2138" t="str">
        <v>U1588D-10</v>
      </c>
      <c r="U2138" s="24">
        <v>0.9161041465766635</v>
      </c>
      <c r="V2138" s="24">
        <v>0.8928571428571429</v>
      </c>
      <c r="W2138" s="29">
        <v>75</v>
      </c>
      <c r="X2138" s="24">
        <v>10.310000000000002</v>
      </c>
      <c r="Y2138" s="24">
        <v>10.370000000000005</v>
      </c>
      <c r="Z2138" s="24">
        <v>84.445033751205401</v>
      </c>
      <c r="AA2138" s="24">
        <v>84.5</v>
      </c>
      <c r="AB2138" s="24">
        <v>84.205357142857139</v>
      </c>
      <c r="AC2138" s="24">
        <v>84.258928571428584</v>
      </c>
      <c r="AF2138" s="24">
        <v>2.5470000000000002</v>
      </c>
      <c r="AG2138" s="24">
        <v>86.992033751205398</v>
      </c>
      <c r="AH2138" s="24">
        <v>87.046999999999997</v>
      </c>
      <c r="AI2138" s="24">
        <v>86.752357142857136</v>
      </c>
      <c r="AJ2138" s="24">
        <v>86.805928571428581</v>
      </c>
      <c r="AK2138" s="38">
        <v>23.967660834826177</v>
      </c>
      <c r="AL2138" s="38">
        <v>24.107142857141639</v>
      </c>
    </row>
    <row r="2139" spans="3:38" x14ac:dyDescent="0.15">
      <c r="C2139" t="str">
        <v>U1588D-10-CC</v>
      </c>
      <c r="D2139" s="31">
        <v>85.03</v>
      </c>
      <c r="E2139" s="29">
        <v>28</v>
      </c>
      <c r="F2139" s="29">
        <v>34</v>
      </c>
      <c r="G2139" s="24">
        <v>85.31</v>
      </c>
      <c r="H2139" s="24">
        <v>85.37</v>
      </c>
      <c r="I2139" s="24">
        <v>85.31</v>
      </c>
      <c r="J2139" s="24">
        <v>85.37</v>
      </c>
      <c r="K2139" s="18">
        <v>0</v>
      </c>
      <c r="L2139" s="18">
        <v>0</v>
      </c>
      <c r="T2139" t="str">
        <v>U1588D-10</v>
      </c>
      <c r="U2139" s="24">
        <v>0.9161041465766635</v>
      </c>
      <c r="V2139" s="24">
        <v>0.8928571428571429</v>
      </c>
      <c r="W2139" s="29">
        <v>75</v>
      </c>
      <c r="X2139" s="24">
        <v>10.310000000000002</v>
      </c>
      <c r="Y2139" s="24">
        <v>10.370000000000005</v>
      </c>
      <c r="Z2139" s="24">
        <v>84.445033751205401</v>
      </c>
      <c r="AA2139" s="24">
        <v>84.5</v>
      </c>
      <c r="AB2139" s="24">
        <v>84.205357142857139</v>
      </c>
      <c r="AC2139" s="24">
        <v>84.258928571428584</v>
      </c>
      <c r="AF2139" s="24">
        <v>2.5470000000000002</v>
      </c>
      <c r="AG2139" s="24">
        <v>86.992033751205398</v>
      </c>
      <c r="AH2139" s="24">
        <v>87.046999999999997</v>
      </c>
      <c r="AI2139" s="24">
        <v>86.752357142857136</v>
      </c>
      <c r="AJ2139" s="24">
        <v>86.805928571428581</v>
      </c>
      <c r="AK2139" s="38">
        <v>23.967660834826177</v>
      </c>
      <c r="AL2139" s="38">
        <v>24.107142857141639</v>
      </c>
    </row>
    <row r="2140" spans="3:38" x14ac:dyDescent="0.15">
      <c r="C2140" t="str">
        <v>U1588D-10-CC</v>
      </c>
      <c r="D2140" s="31">
        <v>85.03</v>
      </c>
      <c r="E2140" s="29">
        <v>28</v>
      </c>
      <c r="F2140" s="29">
        <v>34</v>
      </c>
      <c r="G2140" s="24">
        <v>85.31</v>
      </c>
      <c r="H2140" s="24">
        <v>85.37</v>
      </c>
      <c r="I2140" s="24">
        <v>85.31</v>
      </c>
      <c r="J2140" s="24">
        <v>85.37</v>
      </c>
      <c r="K2140" s="18">
        <v>0</v>
      </c>
      <c r="L2140" s="18">
        <v>0</v>
      </c>
      <c r="T2140" t="str">
        <v>U1588D-10</v>
      </c>
      <c r="U2140" s="24">
        <v>0.9161041465766635</v>
      </c>
      <c r="V2140" s="24">
        <v>0.8928571428571429</v>
      </c>
      <c r="W2140" s="29">
        <v>75</v>
      </c>
      <c r="X2140" s="24">
        <v>10.310000000000002</v>
      </c>
      <c r="Y2140" s="24">
        <v>10.370000000000005</v>
      </c>
      <c r="Z2140" s="24">
        <v>84.445033751205401</v>
      </c>
      <c r="AA2140" s="24">
        <v>84.5</v>
      </c>
      <c r="AB2140" s="24">
        <v>84.205357142857139</v>
      </c>
      <c r="AC2140" s="24">
        <v>84.258928571428584</v>
      </c>
      <c r="AF2140" s="24">
        <v>2.5470000000000002</v>
      </c>
      <c r="AG2140" s="24">
        <v>86.992033751205398</v>
      </c>
      <c r="AH2140" s="24">
        <v>87.046999999999997</v>
      </c>
      <c r="AI2140" s="24">
        <v>86.752357142857136</v>
      </c>
      <c r="AJ2140" s="24">
        <v>86.805928571428581</v>
      </c>
      <c r="AK2140" s="38">
        <v>23.967660834826177</v>
      </c>
      <c r="AL2140" s="38">
        <v>24.107142857141639</v>
      </c>
    </row>
    <row r="2141" spans="3:38" x14ac:dyDescent="0.15">
      <c r="C2141" t="str">
        <v>U1588D-10-CC</v>
      </c>
      <c r="D2141" s="31">
        <v>85.03</v>
      </c>
      <c r="E2141" s="29">
        <v>28</v>
      </c>
      <c r="F2141" s="29">
        <v>34</v>
      </c>
      <c r="G2141" s="24">
        <v>85.31</v>
      </c>
      <c r="H2141" s="24">
        <v>85.37</v>
      </c>
      <c r="I2141" s="24">
        <v>85.31</v>
      </c>
      <c r="J2141" s="24">
        <v>85.37</v>
      </c>
      <c r="K2141" s="18">
        <v>0</v>
      </c>
      <c r="L2141" s="18">
        <v>0</v>
      </c>
      <c r="T2141" t="str">
        <v>U1588D-10</v>
      </c>
      <c r="U2141" s="24">
        <v>0.9161041465766635</v>
      </c>
      <c r="V2141" s="24">
        <v>0.8928571428571429</v>
      </c>
      <c r="W2141" s="29">
        <v>75</v>
      </c>
      <c r="X2141" s="24">
        <v>10.310000000000002</v>
      </c>
      <c r="Y2141" s="24">
        <v>10.370000000000005</v>
      </c>
      <c r="Z2141" s="24">
        <v>84.445033751205401</v>
      </c>
      <c r="AA2141" s="24">
        <v>84.5</v>
      </c>
      <c r="AB2141" s="24">
        <v>84.205357142857139</v>
      </c>
      <c r="AC2141" s="24">
        <v>84.258928571428584</v>
      </c>
      <c r="AF2141" s="24">
        <v>2.5470000000000002</v>
      </c>
      <c r="AG2141" s="24">
        <v>86.992033751205398</v>
      </c>
      <c r="AH2141" s="24">
        <v>87.046999999999997</v>
      </c>
      <c r="AI2141" s="24">
        <v>86.752357142857136</v>
      </c>
      <c r="AJ2141" s="24">
        <v>86.805928571428581</v>
      </c>
      <c r="AK2141" s="38">
        <v>23.967660834826177</v>
      </c>
      <c r="AL2141" s="38">
        <v>24.107142857141639</v>
      </c>
    </row>
    <row r="2142" spans="3:38" x14ac:dyDescent="0.15">
      <c r="C2142" t="str">
        <v>U1588D-10-CC</v>
      </c>
      <c r="D2142" s="31">
        <v>85.03</v>
      </c>
      <c r="E2142" s="29">
        <v>28</v>
      </c>
      <c r="F2142" s="29">
        <v>34</v>
      </c>
      <c r="G2142" s="24">
        <v>85.31</v>
      </c>
      <c r="H2142" s="24">
        <v>85.37</v>
      </c>
      <c r="I2142" s="24">
        <v>85.31</v>
      </c>
      <c r="J2142" s="24">
        <v>85.37</v>
      </c>
      <c r="K2142" s="18">
        <v>0</v>
      </c>
      <c r="L2142" s="18">
        <v>0</v>
      </c>
      <c r="T2142" t="str">
        <v>U1588D-10</v>
      </c>
      <c r="U2142" s="24">
        <v>0.9161041465766635</v>
      </c>
      <c r="V2142" s="24">
        <v>0.8928571428571429</v>
      </c>
      <c r="W2142" s="29">
        <v>75</v>
      </c>
      <c r="X2142" s="24">
        <v>10.310000000000002</v>
      </c>
      <c r="Y2142" s="24">
        <v>10.370000000000005</v>
      </c>
      <c r="Z2142" s="24">
        <v>84.445033751205401</v>
      </c>
      <c r="AA2142" s="24">
        <v>84.5</v>
      </c>
      <c r="AB2142" s="24">
        <v>84.205357142857139</v>
      </c>
      <c r="AC2142" s="24">
        <v>84.258928571428584</v>
      </c>
      <c r="AF2142" s="24">
        <v>2.5470000000000002</v>
      </c>
      <c r="AG2142" s="24">
        <v>86.992033751205398</v>
      </c>
      <c r="AH2142" s="24">
        <v>87.046999999999997</v>
      </c>
      <c r="AI2142" s="24">
        <v>86.752357142857136</v>
      </c>
      <c r="AJ2142" s="24">
        <v>86.805928571428581</v>
      </c>
      <c r="AK2142" s="38">
        <v>23.967660834826177</v>
      </c>
      <c r="AL2142" s="38">
        <v>24.107142857141639</v>
      </c>
    </row>
    <row r="2143" spans="3:38" x14ac:dyDescent="0.15">
      <c r="C2143" t="str">
        <v>U1588D-10-CC</v>
      </c>
      <c r="D2143" s="31">
        <v>85.03</v>
      </c>
      <c r="E2143" s="29">
        <v>28</v>
      </c>
      <c r="F2143" s="29">
        <v>34</v>
      </c>
      <c r="G2143" s="24">
        <v>85.31</v>
      </c>
      <c r="H2143" s="24">
        <v>85.37</v>
      </c>
      <c r="I2143" s="24">
        <v>85.31</v>
      </c>
      <c r="J2143" s="24">
        <v>85.37</v>
      </c>
      <c r="K2143" s="18">
        <v>0</v>
      </c>
      <c r="L2143" s="18">
        <v>0</v>
      </c>
      <c r="T2143" t="str">
        <v>U1588D-10</v>
      </c>
      <c r="U2143" s="24">
        <v>0.9161041465766635</v>
      </c>
      <c r="V2143" s="24">
        <v>0.8928571428571429</v>
      </c>
      <c r="W2143" s="29">
        <v>75</v>
      </c>
      <c r="X2143" s="24">
        <v>10.310000000000002</v>
      </c>
      <c r="Y2143" s="24">
        <v>10.370000000000005</v>
      </c>
      <c r="Z2143" s="24">
        <v>84.445033751205401</v>
      </c>
      <c r="AA2143" s="24">
        <v>84.5</v>
      </c>
      <c r="AB2143" s="24">
        <v>84.205357142857139</v>
      </c>
      <c r="AC2143" s="24">
        <v>84.258928571428584</v>
      </c>
      <c r="AF2143" s="24">
        <v>2.5470000000000002</v>
      </c>
      <c r="AG2143" s="24">
        <v>86.992033751205398</v>
      </c>
      <c r="AH2143" s="24">
        <v>87.046999999999997</v>
      </c>
      <c r="AI2143" s="24">
        <v>86.752357142857136</v>
      </c>
      <c r="AJ2143" s="24">
        <v>86.805928571428581</v>
      </c>
      <c r="AK2143" s="38">
        <v>23.967660834826177</v>
      </c>
      <c r="AL2143" s="38">
        <v>24.107142857141639</v>
      </c>
    </row>
    <row r="2144" spans="3:38" x14ac:dyDescent="0.15">
      <c r="C2144" t="str">
        <v>U1588D-11-CC</v>
      </c>
      <c r="D2144" s="31">
        <v>91.31</v>
      </c>
      <c r="E2144" s="29">
        <v>29</v>
      </c>
      <c r="F2144" s="29">
        <v>35</v>
      </c>
      <c r="G2144" s="24">
        <v>91.600000000000009</v>
      </c>
      <c r="H2144" s="24">
        <v>91.66</v>
      </c>
      <c r="I2144" s="24">
        <v>91.6</v>
      </c>
      <c r="J2144" s="24">
        <v>91.66</v>
      </c>
      <c r="K2144" s="18">
        <v>-1.4210854715202004E-14</v>
      </c>
      <c r="L2144" s="18">
        <v>0</v>
      </c>
      <c r="T2144" t="str">
        <v>U1588D-11</v>
      </c>
      <c r="U2144" s="24">
        <v>0.83798882681564246</v>
      </c>
      <c r="V2144" s="24">
        <v>0.81300813008130079</v>
      </c>
      <c r="W2144" s="29">
        <v>84.5</v>
      </c>
      <c r="X2144" s="24">
        <v>7.0999999999999943</v>
      </c>
      <c r="Y2144" s="24">
        <v>7.1599999999999966</v>
      </c>
      <c r="Z2144" s="24">
        <v>90.449720670391059</v>
      </c>
      <c r="AA2144" s="24">
        <v>90.5</v>
      </c>
      <c r="AB2144" s="24">
        <v>90.27235772357723</v>
      </c>
      <c r="AC2144" s="24">
        <v>90.321138211382106</v>
      </c>
      <c r="AF2144" s="24">
        <v>2.294</v>
      </c>
      <c r="AG2144" s="24">
        <v>92.743720670391056</v>
      </c>
      <c r="AH2144" s="24">
        <v>92.793999999999997</v>
      </c>
      <c r="AI2144" s="24">
        <v>92.566357723577227</v>
      </c>
      <c r="AJ2144" s="24">
        <v>92.615138211382103</v>
      </c>
      <c r="AK2144" s="38">
        <v>17.736294681382958</v>
      </c>
      <c r="AL2144" s="38">
        <v>17.886178861789404</v>
      </c>
    </row>
    <row r="2145" spans="3:38" x14ac:dyDescent="0.15">
      <c r="C2145" t="str">
        <v>U1588D-11-CC</v>
      </c>
      <c r="D2145" s="31">
        <v>91.31</v>
      </c>
      <c r="E2145" s="29">
        <v>29</v>
      </c>
      <c r="F2145" s="29">
        <v>35</v>
      </c>
      <c r="G2145" s="24">
        <v>91.600000000000009</v>
      </c>
      <c r="H2145" s="24">
        <v>91.66</v>
      </c>
      <c r="I2145" s="24">
        <v>91.6</v>
      </c>
      <c r="J2145" s="24">
        <v>91.66</v>
      </c>
      <c r="K2145" s="18">
        <v>-1.4210854715202004E-14</v>
      </c>
      <c r="L2145" s="18">
        <v>0</v>
      </c>
      <c r="T2145" t="str">
        <v>U1588D-11</v>
      </c>
      <c r="U2145" s="24">
        <v>0.83798882681564246</v>
      </c>
      <c r="V2145" s="24">
        <v>0.81300813008130079</v>
      </c>
      <c r="W2145" s="29">
        <v>84.5</v>
      </c>
      <c r="X2145" s="24">
        <v>7.0999999999999943</v>
      </c>
      <c r="Y2145" s="24">
        <v>7.1599999999999966</v>
      </c>
      <c r="Z2145" s="24">
        <v>90.449720670391059</v>
      </c>
      <c r="AA2145" s="24">
        <v>90.5</v>
      </c>
      <c r="AB2145" s="24">
        <v>90.27235772357723</v>
      </c>
      <c r="AC2145" s="24">
        <v>90.321138211382106</v>
      </c>
      <c r="AF2145" s="24">
        <v>2.294</v>
      </c>
      <c r="AG2145" s="24">
        <v>92.743720670391056</v>
      </c>
      <c r="AH2145" s="24">
        <v>92.793999999999997</v>
      </c>
      <c r="AI2145" s="24">
        <v>92.566357723577227</v>
      </c>
      <c r="AJ2145" s="24">
        <v>92.615138211382103</v>
      </c>
      <c r="AK2145" s="38">
        <v>17.736294681382958</v>
      </c>
      <c r="AL2145" s="38">
        <v>17.886178861789404</v>
      </c>
    </row>
    <row r="2146" spans="3:38" x14ac:dyDescent="0.15">
      <c r="C2146" t="str">
        <v>U1588D-11-CC</v>
      </c>
      <c r="D2146" s="31">
        <v>91.31</v>
      </c>
      <c r="E2146" s="29">
        <v>29</v>
      </c>
      <c r="F2146" s="29">
        <v>35</v>
      </c>
      <c r="G2146" s="24">
        <v>91.600000000000009</v>
      </c>
      <c r="H2146" s="24">
        <v>91.66</v>
      </c>
      <c r="I2146" s="24">
        <v>91.6</v>
      </c>
      <c r="J2146" s="24">
        <v>91.66</v>
      </c>
      <c r="K2146" s="18">
        <v>-1.4210854715202004E-14</v>
      </c>
      <c r="L2146" s="18">
        <v>0</v>
      </c>
      <c r="T2146" t="str">
        <v>U1588D-11</v>
      </c>
      <c r="U2146" s="24">
        <v>0.83798882681564246</v>
      </c>
      <c r="V2146" s="24">
        <v>0.81300813008130079</v>
      </c>
      <c r="W2146" s="29">
        <v>84.5</v>
      </c>
      <c r="X2146" s="24">
        <v>7.0999999999999943</v>
      </c>
      <c r="Y2146" s="24">
        <v>7.1599999999999966</v>
      </c>
      <c r="Z2146" s="24">
        <v>90.449720670391059</v>
      </c>
      <c r="AA2146" s="24">
        <v>90.5</v>
      </c>
      <c r="AB2146" s="24">
        <v>90.27235772357723</v>
      </c>
      <c r="AC2146" s="24">
        <v>90.321138211382106</v>
      </c>
      <c r="AF2146" s="24">
        <v>2.294</v>
      </c>
      <c r="AG2146" s="24">
        <v>92.743720670391056</v>
      </c>
      <c r="AH2146" s="24">
        <v>92.793999999999997</v>
      </c>
      <c r="AI2146" s="24">
        <v>92.566357723577227</v>
      </c>
      <c r="AJ2146" s="24">
        <v>92.615138211382103</v>
      </c>
      <c r="AK2146" s="38">
        <v>17.736294681382958</v>
      </c>
      <c r="AL2146" s="38">
        <v>17.886178861789404</v>
      </c>
    </row>
    <row r="2147" spans="3:38" x14ac:dyDescent="0.15">
      <c r="C2147" t="str">
        <v>U1588D-11-CC</v>
      </c>
      <c r="D2147" s="31">
        <v>91.31</v>
      </c>
      <c r="E2147" s="29">
        <v>29</v>
      </c>
      <c r="F2147" s="29">
        <v>35</v>
      </c>
      <c r="G2147" s="24">
        <v>91.600000000000009</v>
      </c>
      <c r="H2147" s="24">
        <v>91.66</v>
      </c>
      <c r="I2147" s="24">
        <v>91.6</v>
      </c>
      <c r="J2147" s="24">
        <v>91.66</v>
      </c>
      <c r="K2147" s="18">
        <v>-1.4210854715202004E-14</v>
      </c>
      <c r="L2147" s="18">
        <v>0</v>
      </c>
      <c r="T2147" t="str">
        <v>U1588D-11</v>
      </c>
      <c r="U2147" s="24">
        <v>0.83798882681564246</v>
      </c>
      <c r="V2147" s="24">
        <v>0.81300813008130079</v>
      </c>
      <c r="W2147" s="29">
        <v>84.5</v>
      </c>
      <c r="X2147" s="24">
        <v>7.0999999999999943</v>
      </c>
      <c r="Y2147" s="24">
        <v>7.1599999999999966</v>
      </c>
      <c r="Z2147" s="24">
        <v>90.449720670391059</v>
      </c>
      <c r="AA2147" s="24">
        <v>90.5</v>
      </c>
      <c r="AB2147" s="24">
        <v>90.27235772357723</v>
      </c>
      <c r="AC2147" s="24">
        <v>90.321138211382106</v>
      </c>
      <c r="AF2147" s="24">
        <v>2.294</v>
      </c>
      <c r="AG2147" s="24">
        <v>92.743720670391056</v>
      </c>
      <c r="AH2147" s="24">
        <v>92.793999999999997</v>
      </c>
      <c r="AI2147" s="24">
        <v>92.566357723577227</v>
      </c>
      <c r="AJ2147" s="24">
        <v>92.615138211382103</v>
      </c>
      <c r="AK2147" s="38">
        <v>17.736294681382958</v>
      </c>
      <c r="AL2147" s="38">
        <v>17.886178861789404</v>
      </c>
    </row>
    <row r="2148" spans="3:38" x14ac:dyDescent="0.15">
      <c r="C2148" t="str">
        <v>U1588D-11-CC</v>
      </c>
      <c r="D2148" s="31">
        <v>91.31</v>
      </c>
      <c r="E2148" s="29">
        <v>29</v>
      </c>
      <c r="F2148" s="29">
        <v>35</v>
      </c>
      <c r="G2148" s="24">
        <v>91.600000000000009</v>
      </c>
      <c r="H2148" s="24">
        <v>91.66</v>
      </c>
      <c r="I2148" s="24">
        <v>91.6</v>
      </c>
      <c r="J2148" s="24">
        <v>91.66</v>
      </c>
      <c r="K2148" s="18">
        <v>-1.4210854715202004E-14</v>
      </c>
      <c r="L2148" s="18">
        <v>0</v>
      </c>
      <c r="T2148" t="str">
        <v>U1588D-11</v>
      </c>
      <c r="U2148" s="24">
        <v>0.83798882681564246</v>
      </c>
      <c r="V2148" s="24">
        <v>0.81300813008130079</v>
      </c>
      <c r="W2148" s="29">
        <v>84.5</v>
      </c>
      <c r="X2148" s="24">
        <v>7.0999999999999943</v>
      </c>
      <c r="Y2148" s="24">
        <v>7.1599999999999966</v>
      </c>
      <c r="Z2148" s="24">
        <v>90.449720670391059</v>
      </c>
      <c r="AA2148" s="24">
        <v>90.5</v>
      </c>
      <c r="AB2148" s="24">
        <v>90.27235772357723</v>
      </c>
      <c r="AC2148" s="24">
        <v>90.321138211382106</v>
      </c>
      <c r="AF2148" s="24">
        <v>2.294</v>
      </c>
      <c r="AG2148" s="24">
        <v>92.743720670391056</v>
      </c>
      <c r="AH2148" s="24">
        <v>92.793999999999997</v>
      </c>
      <c r="AI2148" s="24">
        <v>92.566357723577227</v>
      </c>
      <c r="AJ2148" s="24">
        <v>92.615138211382103</v>
      </c>
      <c r="AK2148" s="38">
        <v>17.736294681382958</v>
      </c>
      <c r="AL2148" s="38">
        <v>17.886178861789404</v>
      </c>
    </row>
    <row r="2149" spans="3:38" x14ac:dyDescent="0.15">
      <c r="C2149" t="str">
        <v>U1588D-11-CC</v>
      </c>
      <c r="D2149" s="31">
        <v>91.31</v>
      </c>
      <c r="E2149" s="29">
        <v>29</v>
      </c>
      <c r="F2149" s="29">
        <v>35</v>
      </c>
      <c r="G2149" s="24">
        <v>91.600000000000009</v>
      </c>
      <c r="H2149" s="24">
        <v>91.66</v>
      </c>
      <c r="I2149" s="24">
        <v>91.6</v>
      </c>
      <c r="J2149" s="24">
        <v>91.66</v>
      </c>
      <c r="K2149" s="18">
        <v>-1.4210854715202004E-14</v>
      </c>
      <c r="L2149" s="18">
        <v>0</v>
      </c>
      <c r="T2149" t="str">
        <v>U1588D-11</v>
      </c>
      <c r="U2149" s="24">
        <v>0.83798882681564246</v>
      </c>
      <c r="V2149" s="24">
        <v>0.81300813008130079</v>
      </c>
      <c r="W2149" s="29">
        <v>84.5</v>
      </c>
      <c r="X2149" s="24">
        <v>7.0999999999999943</v>
      </c>
      <c r="Y2149" s="24">
        <v>7.1599999999999966</v>
      </c>
      <c r="Z2149" s="24">
        <v>90.449720670391059</v>
      </c>
      <c r="AA2149" s="24">
        <v>90.5</v>
      </c>
      <c r="AB2149" s="24">
        <v>90.27235772357723</v>
      </c>
      <c r="AC2149" s="24">
        <v>90.321138211382106</v>
      </c>
      <c r="AF2149" s="24">
        <v>2.294</v>
      </c>
      <c r="AG2149" s="24">
        <v>92.743720670391056</v>
      </c>
      <c r="AH2149" s="24">
        <v>92.793999999999997</v>
      </c>
      <c r="AI2149" s="24">
        <v>92.566357723577227</v>
      </c>
      <c r="AJ2149" s="24">
        <v>92.615138211382103</v>
      </c>
      <c r="AK2149" s="38">
        <v>17.736294681382958</v>
      </c>
      <c r="AL2149" s="38">
        <v>17.886178861789404</v>
      </c>
    </row>
    <row r="2150" spans="3:38" x14ac:dyDescent="0.15">
      <c r="C2150" t="str">
        <v>U1588D-11-CC</v>
      </c>
      <c r="D2150" s="31">
        <v>91.31</v>
      </c>
      <c r="E2150" s="29">
        <v>29</v>
      </c>
      <c r="F2150" s="29">
        <v>35</v>
      </c>
      <c r="G2150" s="24">
        <v>91.600000000000009</v>
      </c>
      <c r="H2150" s="24">
        <v>91.66</v>
      </c>
      <c r="I2150" s="24">
        <v>91.6</v>
      </c>
      <c r="J2150" s="24">
        <v>91.66</v>
      </c>
      <c r="K2150" s="18">
        <v>-1.4210854715202004E-14</v>
      </c>
      <c r="L2150" s="18">
        <v>0</v>
      </c>
      <c r="T2150" t="str">
        <v>U1588D-11</v>
      </c>
      <c r="U2150" s="24">
        <v>0.83798882681564246</v>
      </c>
      <c r="V2150" s="24">
        <v>0.81300813008130079</v>
      </c>
      <c r="W2150" s="29">
        <v>84.5</v>
      </c>
      <c r="X2150" s="24">
        <v>7.0999999999999943</v>
      </c>
      <c r="Y2150" s="24">
        <v>7.1599999999999966</v>
      </c>
      <c r="Z2150" s="24">
        <v>90.449720670391059</v>
      </c>
      <c r="AA2150" s="24">
        <v>90.5</v>
      </c>
      <c r="AB2150" s="24">
        <v>90.27235772357723</v>
      </c>
      <c r="AC2150" s="24">
        <v>90.321138211382106</v>
      </c>
      <c r="AF2150" s="24">
        <v>2.294</v>
      </c>
      <c r="AG2150" s="24">
        <v>92.743720670391056</v>
      </c>
      <c r="AH2150" s="24">
        <v>92.793999999999997</v>
      </c>
      <c r="AI2150" s="24">
        <v>92.566357723577227</v>
      </c>
      <c r="AJ2150" s="24">
        <v>92.615138211382103</v>
      </c>
      <c r="AK2150" s="38">
        <v>17.736294681382958</v>
      </c>
      <c r="AL2150" s="38">
        <v>17.886178861789404</v>
      </c>
    </row>
    <row r="2151" spans="3:38" x14ac:dyDescent="0.15">
      <c r="C2151" t="str">
        <v>U1588D-11-CC</v>
      </c>
      <c r="D2151" s="31">
        <v>91.31</v>
      </c>
      <c r="E2151" s="29">
        <v>29</v>
      </c>
      <c r="F2151" s="29">
        <v>35</v>
      </c>
      <c r="G2151" s="24">
        <v>91.600000000000009</v>
      </c>
      <c r="H2151" s="24">
        <v>91.66</v>
      </c>
      <c r="I2151" s="24">
        <v>91.6</v>
      </c>
      <c r="J2151" s="24">
        <v>91.66</v>
      </c>
      <c r="K2151" s="18">
        <v>-1.4210854715202004E-14</v>
      </c>
      <c r="L2151" s="18">
        <v>0</v>
      </c>
      <c r="T2151" t="str">
        <v>U1588D-11</v>
      </c>
      <c r="U2151" s="24">
        <v>0.83798882681564246</v>
      </c>
      <c r="V2151" s="24">
        <v>0.81300813008130079</v>
      </c>
      <c r="W2151" s="29">
        <v>84.5</v>
      </c>
      <c r="X2151" s="24">
        <v>7.0999999999999943</v>
      </c>
      <c r="Y2151" s="24">
        <v>7.1599999999999966</v>
      </c>
      <c r="Z2151" s="24">
        <v>90.449720670391059</v>
      </c>
      <c r="AA2151" s="24">
        <v>90.5</v>
      </c>
      <c r="AB2151" s="24">
        <v>90.27235772357723</v>
      </c>
      <c r="AC2151" s="24">
        <v>90.321138211382106</v>
      </c>
      <c r="AF2151" s="24">
        <v>2.294</v>
      </c>
      <c r="AG2151" s="24">
        <v>92.743720670391056</v>
      </c>
      <c r="AH2151" s="24">
        <v>92.793999999999997</v>
      </c>
      <c r="AI2151" s="24">
        <v>92.566357723577227</v>
      </c>
      <c r="AJ2151" s="24">
        <v>92.615138211382103</v>
      </c>
      <c r="AK2151" s="38">
        <v>17.736294681382958</v>
      </c>
      <c r="AL2151" s="38">
        <v>17.886178861789404</v>
      </c>
    </row>
    <row r="2152" spans="3:38" x14ac:dyDescent="0.15">
      <c r="C2152" t="str">
        <v>U1588D-12-CC</v>
      </c>
      <c r="D2152" s="31">
        <v>97.12</v>
      </c>
      <c r="E2152" s="29">
        <v>20</v>
      </c>
      <c r="F2152" s="29">
        <v>26</v>
      </c>
      <c r="G2152" s="24">
        <v>97.320000000000007</v>
      </c>
      <c r="H2152" s="24">
        <v>97.38000000000001</v>
      </c>
      <c r="I2152" s="24">
        <v>97.32</v>
      </c>
      <c r="J2152" s="24">
        <v>97.38</v>
      </c>
      <c r="K2152" s="18">
        <v>-1.4210854715202004E-14</v>
      </c>
      <c r="L2152" s="18">
        <v>-1.4210854715202004E-14</v>
      </c>
      <c r="T2152" t="str">
        <v>U1588D-12</v>
      </c>
      <c r="U2152" s="24">
        <v>0.69767441860465118</v>
      </c>
      <c r="V2152" s="24">
        <v>0.69930069930069927</v>
      </c>
      <c r="W2152" s="29">
        <v>90.5</v>
      </c>
      <c r="X2152" s="24">
        <v>6.8199999999999932</v>
      </c>
      <c r="Y2152" s="24">
        <v>6.8799999999999955</v>
      </c>
      <c r="Z2152" s="24">
        <v>95.258139534883711</v>
      </c>
      <c r="AA2152" s="24">
        <v>95.3</v>
      </c>
      <c r="AB2152" s="24">
        <v>95.269230769230759</v>
      </c>
      <c r="AC2152" s="24">
        <v>95.311188811188813</v>
      </c>
      <c r="AF2152" s="24">
        <v>3.3769999999999998</v>
      </c>
      <c r="AG2152" s="24">
        <v>98.635139534883706</v>
      </c>
      <c r="AH2152" s="24">
        <v>98.676999999999992</v>
      </c>
      <c r="AI2152" s="24">
        <v>98.646230769230755</v>
      </c>
      <c r="AJ2152" s="24">
        <v>98.688188811188809</v>
      </c>
      <c r="AK2152" s="38">
        <v>-1.1091234347048839</v>
      </c>
      <c r="AL2152" s="38">
        <v>-1.1188811188816317</v>
      </c>
    </row>
    <row r="2153" spans="3:38" x14ac:dyDescent="0.15">
      <c r="C2153" t="str">
        <v>U1588D-12-CC</v>
      </c>
      <c r="D2153" s="31">
        <v>97.12</v>
      </c>
      <c r="E2153" s="29">
        <v>20</v>
      </c>
      <c r="F2153" s="29">
        <v>26</v>
      </c>
      <c r="G2153" s="24">
        <v>97.320000000000007</v>
      </c>
      <c r="H2153" s="24">
        <v>97.38000000000001</v>
      </c>
      <c r="I2153" s="24">
        <v>97.32</v>
      </c>
      <c r="J2153" s="24">
        <v>97.38</v>
      </c>
      <c r="K2153" s="18">
        <v>-1.4210854715202004E-14</v>
      </c>
      <c r="L2153" s="18">
        <v>-1.4210854715202004E-14</v>
      </c>
      <c r="T2153" t="str">
        <v>U1588D-12</v>
      </c>
      <c r="U2153" s="24">
        <v>0.69767441860465118</v>
      </c>
      <c r="V2153" s="24">
        <v>0.69930069930069927</v>
      </c>
      <c r="W2153" s="29">
        <v>90.5</v>
      </c>
      <c r="X2153" s="24">
        <v>6.8199999999999932</v>
      </c>
      <c r="Y2153" s="24">
        <v>6.8799999999999955</v>
      </c>
      <c r="Z2153" s="24">
        <v>95.258139534883711</v>
      </c>
      <c r="AA2153" s="24">
        <v>95.3</v>
      </c>
      <c r="AB2153" s="24">
        <v>95.269230769230759</v>
      </c>
      <c r="AC2153" s="24">
        <v>95.311188811188813</v>
      </c>
      <c r="AF2153" s="24">
        <v>3.3769999999999998</v>
      </c>
      <c r="AG2153" s="24">
        <v>98.635139534883706</v>
      </c>
      <c r="AH2153" s="24">
        <v>98.676999999999992</v>
      </c>
      <c r="AI2153" s="24">
        <v>98.646230769230755</v>
      </c>
      <c r="AJ2153" s="24">
        <v>98.688188811188809</v>
      </c>
      <c r="AK2153" s="38">
        <v>-1.1091234347048839</v>
      </c>
      <c r="AL2153" s="38">
        <v>-1.1188811188816317</v>
      </c>
    </row>
    <row r="2154" spans="3:38" x14ac:dyDescent="0.15">
      <c r="C2154" t="str">
        <v>U1588D-12-CC</v>
      </c>
      <c r="D2154" s="31">
        <v>97.12</v>
      </c>
      <c r="E2154" s="29">
        <v>20</v>
      </c>
      <c r="F2154" s="29">
        <v>26</v>
      </c>
      <c r="G2154" s="24">
        <v>97.320000000000007</v>
      </c>
      <c r="H2154" s="24">
        <v>97.38000000000001</v>
      </c>
      <c r="I2154" s="24">
        <v>97.32</v>
      </c>
      <c r="J2154" s="24">
        <v>97.38</v>
      </c>
      <c r="K2154" s="18">
        <v>-1.4210854715202004E-14</v>
      </c>
      <c r="L2154" s="18">
        <v>-1.4210854715202004E-14</v>
      </c>
      <c r="T2154" t="str">
        <v>U1588D-12</v>
      </c>
      <c r="U2154" s="24">
        <v>0.69767441860465118</v>
      </c>
      <c r="V2154" s="24">
        <v>0.69930069930069927</v>
      </c>
      <c r="W2154" s="29">
        <v>90.5</v>
      </c>
      <c r="X2154" s="24">
        <v>6.8199999999999932</v>
      </c>
      <c r="Y2154" s="24">
        <v>6.8799999999999955</v>
      </c>
      <c r="Z2154" s="24">
        <v>95.258139534883711</v>
      </c>
      <c r="AA2154" s="24">
        <v>95.3</v>
      </c>
      <c r="AB2154" s="24">
        <v>95.269230769230759</v>
      </c>
      <c r="AC2154" s="24">
        <v>95.311188811188813</v>
      </c>
      <c r="AF2154" s="24">
        <v>3.3769999999999998</v>
      </c>
      <c r="AG2154" s="24">
        <v>98.635139534883706</v>
      </c>
      <c r="AH2154" s="24">
        <v>98.676999999999992</v>
      </c>
      <c r="AI2154" s="24">
        <v>98.646230769230755</v>
      </c>
      <c r="AJ2154" s="24">
        <v>98.688188811188809</v>
      </c>
      <c r="AK2154" s="38">
        <v>-1.1091234347048839</v>
      </c>
      <c r="AL2154" s="38">
        <v>-1.1188811188816317</v>
      </c>
    </row>
    <row r="2155" spans="3:38" x14ac:dyDescent="0.15">
      <c r="C2155" t="str">
        <v>U1588D-12-CC</v>
      </c>
      <c r="D2155" s="31">
        <v>97.12</v>
      </c>
      <c r="E2155" s="29">
        <v>20</v>
      </c>
      <c r="F2155" s="29">
        <v>26</v>
      </c>
      <c r="G2155" s="24">
        <v>97.320000000000007</v>
      </c>
      <c r="H2155" s="24">
        <v>97.38000000000001</v>
      </c>
      <c r="I2155" s="24">
        <v>97.32</v>
      </c>
      <c r="J2155" s="24">
        <v>97.38</v>
      </c>
      <c r="K2155" s="18">
        <v>-1.4210854715202004E-14</v>
      </c>
      <c r="L2155" s="18">
        <v>-1.4210854715202004E-14</v>
      </c>
      <c r="T2155" t="str">
        <v>U1588D-12</v>
      </c>
      <c r="U2155" s="24">
        <v>0.69767441860465118</v>
      </c>
      <c r="V2155" s="24">
        <v>0.69930069930069927</v>
      </c>
      <c r="W2155" s="29">
        <v>90.5</v>
      </c>
      <c r="X2155" s="24">
        <v>6.8199999999999932</v>
      </c>
      <c r="Y2155" s="24">
        <v>6.8799999999999955</v>
      </c>
      <c r="Z2155" s="24">
        <v>95.258139534883711</v>
      </c>
      <c r="AA2155" s="24">
        <v>95.3</v>
      </c>
      <c r="AB2155" s="24">
        <v>95.269230769230759</v>
      </c>
      <c r="AC2155" s="24">
        <v>95.311188811188813</v>
      </c>
      <c r="AF2155" s="24">
        <v>3.3769999999999998</v>
      </c>
      <c r="AG2155" s="24">
        <v>98.635139534883706</v>
      </c>
      <c r="AH2155" s="24">
        <v>98.676999999999992</v>
      </c>
      <c r="AI2155" s="24">
        <v>98.646230769230755</v>
      </c>
      <c r="AJ2155" s="24">
        <v>98.688188811188809</v>
      </c>
      <c r="AK2155" s="38">
        <v>-1.1091234347048839</v>
      </c>
      <c r="AL2155" s="38">
        <v>-1.1188811188816317</v>
      </c>
    </row>
    <row r="2156" spans="3:38" x14ac:dyDescent="0.15">
      <c r="C2156" t="str">
        <v>U1588D-12-CC</v>
      </c>
      <c r="D2156" s="31">
        <v>97.12</v>
      </c>
      <c r="E2156" s="29">
        <v>20</v>
      </c>
      <c r="F2156" s="29">
        <v>26</v>
      </c>
      <c r="G2156" s="24">
        <v>97.320000000000007</v>
      </c>
      <c r="H2156" s="24">
        <v>97.38000000000001</v>
      </c>
      <c r="I2156" s="24">
        <v>97.32</v>
      </c>
      <c r="J2156" s="24">
        <v>97.38</v>
      </c>
      <c r="K2156" s="18">
        <v>-1.4210854715202004E-14</v>
      </c>
      <c r="L2156" s="18">
        <v>-1.4210854715202004E-14</v>
      </c>
      <c r="T2156" t="str">
        <v>U1588D-12</v>
      </c>
      <c r="U2156" s="24">
        <v>0.69767441860465118</v>
      </c>
      <c r="V2156" s="24">
        <v>0.69930069930069927</v>
      </c>
      <c r="W2156" s="29">
        <v>90.5</v>
      </c>
      <c r="X2156" s="24">
        <v>6.8199999999999932</v>
      </c>
      <c r="Y2156" s="24">
        <v>6.8799999999999955</v>
      </c>
      <c r="Z2156" s="24">
        <v>95.258139534883711</v>
      </c>
      <c r="AA2156" s="24">
        <v>95.3</v>
      </c>
      <c r="AB2156" s="24">
        <v>95.269230769230759</v>
      </c>
      <c r="AC2156" s="24">
        <v>95.311188811188813</v>
      </c>
      <c r="AF2156" s="24">
        <v>3.3769999999999998</v>
      </c>
      <c r="AG2156" s="24">
        <v>98.635139534883706</v>
      </c>
      <c r="AH2156" s="24">
        <v>98.676999999999992</v>
      </c>
      <c r="AI2156" s="24">
        <v>98.646230769230755</v>
      </c>
      <c r="AJ2156" s="24">
        <v>98.688188811188809</v>
      </c>
      <c r="AK2156" s="38">
        <v>-1.1091234347048839</v>
      </c>
      <c r="AL2156" s="38">
        <v>-1.1188811188816317</v>
      </c>
    </row>
    <row r="2157" spans="3:38" x14ac:dyDescent="0.15">
      <c r="C2157" t="str">
        <v>U1588D-12-CC</v>
      </c>
      <c r="D2157" s="31">
        <v>97.12</v>
      </c>
      <c r="E2157" s="29">
        <v>20</v>
      </c>
      <c r="F2157" s="29">
        <v>26</v>
      </c>
      <c r="G2157" s="24">
        <v>97.320000000000007</v>
      </c>
      <c r="H2157" s="24">
        <v>97.38000000000001</v>
      </c>
      <c r="I2157" s="24">
        <v>97.32</v>
      </c>
      <c r="J2157" s="24">
        <v>97.38</v>
      </c>
      <c r="K2157" s="18">
        <v>-1.4210854715202004E-14</v>
      </c>
      <c r="L2157" s="18">
        <v>-1.4210854715202004E-14</v>
      </c>
      <c r="T2157" t="str">
        <v>U1588D-12</v>
      </c>
      <c r="U2157" s="24">
        <v>0.69767441860465118</v>
      </c>
      <c r="V2157" s="24">
        <v>0.69930069930069927</v>
      </c>
      <c r="W2157" s="29">
        <v>90.5</v>
      </c>
      <c r="X2157" s="24">
        <v>6.8199999999999932</v>
      </c>
      <c r="Y2157" s="24">
        <v>6.8799999999999955</v>
      </c>
      <c r="Z2157" s="24">
        <v>95.258139534883711</v>
      </c>
      <c r="AA2157" s="24">
        <v>95.3</v>
      </c>
      <c r="AB2157" s="24">
        <v>95.269230769230759</v>
      </c>
      <c r="AC2157" s="24">
        <v>95.311188811188813</v>
      </c>
      <c r="AF2157" s="24">
        <v>3.3769999999999998</v>
      </c>
      <c r="AG2157" s="24">
        <v>98.635139534883706</v>
      </c>
      <c r="AH2157" s="24">
        <v>98.676999999999992</v>
      </c>
      <c r="AI2157" s="24">
        <v>98.646230769230755</v>
      </c>
      <c r="AJ2157" s="24">
        <v>98.688188811188809</v>
      </c>
      <c r="AK2157" s="38">
        <v>-1.1091234347048839</v>
      </c>
      <c r="AL2157" s="38">
        <v>-1.1188811188816317</v>
      </c>
    </row>
    <row r="2158" spans="3:38" x14ac:dyDescent="0.15">
      <c r="C2158" t="str">
        <v>U1588D-12-CC</v>
      </c>
      <c r="D2158" s="31">
        <v>97.12</v>
      </c>
      <c r="E2158" s="29">
        <v>20</v>
      </c>
      <c r="F2158" s="29">
        <v>26</v>
      </c>
      <c r="G2158" s="24">
        <v>97.320000000000007</v>
      </c>
      <c r="H2158" s="24">
        <v>97.38000000000001</v>
      </c>
      <c r="I2158" s="24">
        <v>97.32</v>
      </c>
      <c r="J2158" s="24">
        <v>97.38</v>
      </c>
      <c r="K2158" s="18">
        <v>-1.4210854715202004E-14</v>
      </c>
      <c r="L2158" s="18">
        <v>-1.4210854715202004E-14</v>
      </c>
      <c r="T2158" t="str">
        <v>U1588D-12</v>
      </c>
      <c r="U2158" s="24">
        <v>0.69767441860465118</v>
      </c>
      <c r="V2158" s="24">
        <v>0.69930069930069927</v>
      </c>
      <c r="W2158" s="29">
        <v>90.5</v>
      </c>
      <c r="X2158" s="24">
        <v>6.8199999999999932</v>
      </c>
      <c r="Y2158" s="24">
        <v>6.8799999999999955</v>
      </c>
      <c r="Z2158" s="24">
        <v>95.258139534883711</v>
      </c>
      <c r="AA2158" s="24">
        <v>95.3</v>
      </c>
      <c r="AB2158" s="24">
        <v>95.269230769230759</v>
      </c>
      <c r="AC2158" s="24">
        <v>95.311188811188813</v>
      </c>
      <c r="AF2158" s="24">
        <v>3.3769999999999998</v>
      </c>
      <c r="AG2158" s="24">
        <v>98.635139534883706</v>
      </c>
      <c r="AH2158" s="24">
        <v>98.676999999999992</v>
      </c>
      <c r="AI2158" s="24">
        <v>98.646230769230755</v>
      </c>
      <c r="AJ2158" s="24">
        <v>98.688188811188809</v>
      </c>
      <c r="AK2158" s="38">
        <v>-1.1091234347048839</v>
      </c>
      <c r="AL2158" s="38">
        <v>-1.1188811188816317</v>
      </c>
    </row>
    <row r="2159" spans="3:38" x14ac:dyDescent="0.15">
      <c r="C2159" t="str">
        <v>U1588D-12-CC</v>
      </c>
      <c r="D2159" s="31">
        <v>97.12</v>
      </c>
      <c r="E2159" s="29">
        <v>20</v>
      </c>
      <c r="F2159" s="29">
        <v>26</v>
      </c>
      <c r="G2159" s="24">
        <v>97.320000000000007</v>
      </c>
      <c r="H2159" s="24">
        <v>97.38000000000001</v>
      </c>
      <c r="I2159" s="24">
        <v>97.32</v>
      </c>
      <c r="J2159" s="24">
        <v>97.38</v>
      </c>
      <c r="K2159" s="18">
        <v>-1.4210854715202004E-14</v>
      </c>
      <c r="L2159" s="18">
        <v>-1.4210854715202004E-14</v>
      </c>
      <c r="T2159" t="str">
        <v>U1588D-12</v>
      </c>
      <c r="U2159" s="24">
        <v>0.69767441860465118</v>
      </c>
      <c r="V2159" s="24">
        <v>0.69930069930069927</v>
      </c>
      <c r="W2159" s="29">
        <v>90.5</v>
      </c>
      <c r="X2159" s="24">
        <v>6.8199999999999932</v>
      </c>
      <c r="Y2159" s="24">
        <v>6.8799999999999955</v>
      </c>
      <c r="Z2159" s="24">
        <v>95.258139534883711</v>
      </c>
      <c r="AA2159" s="24">
        <v>95.3</v>
      </c>
      <c r="AB2159" s="24">
        <v>95.269230769230759</v>
      </c>
      <c r="AC2159" s="24">
        <v>95.311188811188813</v>
      </c>
      <c r="AF2159" s="24">
        <v>3.3769999999999998</v>
      </c>
      <c r="AG2159" s="24">
        <v>98.635139534883706</v>
      </c>
      <c r="AH2159" s="24">
        <v>98.676999999999992</v>
      </c>
      <c r="AI2159" s="24">
        <v>98.646230769230755</v>
      </c>
      <c r="AJ2159" s="24">
        <v>98.688188811188809</v>
      </c>
      <c r="AK2159" s="38">
        <v>-1.1091234347048839</v>
      </c>
      <c r="AL2159" s="38">
        <v>-1.1188811188816317</v>
      </c>
    </row>
    <row r="2160" spans="3:38" x14ac:dyDescent="0.15">
      <c r="C2160" t="str">
        <v>U1588D-62-1</v>
      </c>
      <c r="D2160" s="31">
        <v>337.6</v>
      </c>
      <c r="E2160" s="29">
        <v>75</v>
      </c>
      <c r="F2160" s="29">
        <v>75</v>
      </c>
      <c r="G2160" s="24">
        <v>338.35</v>
      </c>
      <c r="H2160" s="24">
        <v>338.35</v>
      </c>
      <c r="I2160" s="24">
        <v>338.35</v>
      </c>
      <c r="J2160" s="24">
        <v>338.35</v>
      </c>
      <c r="K2160" s="18">
        <v>0</v>
      </c>
      <c r="L2160" s="18">
        <v>0</v>
      </c>
      <c r="T2160" t="str">
        <v>U1588D-62</v>
      </c>
      <c r="U2160" s="24">
        <v>0.62176165803108807</v>
      </c>
      <c r="V2160" s="24">
        <v>0.6211180124223602</v>
      </c>
      <c r="W2160" s="29">
        <v>337.6</v>
      </c>
      <c r="X2160" s="24">
        <v>0.75</v>
      </c>
      <c r="Y2160" s="24">
        <v>0.75</v>
      </c>
      <c r="Z2160" s="24">
        <v>338.06632124352336</v>
      </c>
      <c r="AA2160" s="24">
        <v>338.06632124352336</v>
      </c>
      <c r="AB2160" s="24">
        <v>338.06583850931679</v>
      </c>
      <c r="AC2160" s="24">
        <v>338.06583850931679</v>
      </c>
      <c r="AF2160" s="24">
        <v>14.34</v>
      </c>
      <c r="AG2160" s="24">
        <v>352.40632124352334</v>
      </c>
      <c r="AH2160" s="24">
        <v>352.40632124352334</v>
      </c>
      <c r="AI2160" s="24">
        <v>352.40583850931677</v>
      </c>
      <c r="AJ2160" s="24">
        <v>352.40583850931677</v>
      </c>
      <c r="AK2160" s="38">
        <v>4.8273420657096722E-2</v>
      </c>
      <c r="AL2160" s="38">
        <v>4.8273420657096722E-2</v>
      </c>
    </row>
    <row r="2161" spans="3:38" x14ac:dyDescent="0.15">
      <c r="C2161" t="str">
        <v>U1588D-62-2</v>
      </c>
      <c r="D2161" s="31">
        <v>339.1</v>
      </c>
      <c r="E2161" s="29">
        <v>75</v>
      </c>
      <c r="F2161" s="29">
        <v>75</v>
      </c>
      <c r="G2161" s="24">
        <v>339.85</v>
      </c>
      <c r="H2161" s="24">
        <v>339.85</v>
      </c>
      <c r="I2161" s="24">
        <v>339.85</v>
      </c>
      <c r="J2161" s="24">
        <v>339.85</v>
      </c>
      <c r="K2161" s="18">
        <v>0</v>
      </c>
      <c r="L2161" s="18">
        <v>0</v>
      </c>
      <c r="T2161" t="str">
        <v>U1588D-62</v>
      </c>
      <c r="U2161" s="24">
        <v>0.62176165803108807</v>
      </c>
      <c r="V2161" s="24">
        <v>0.6211180124223602</v>
      </c>
      <c r="W2161" s="29">
        <v>337.6</v>
      </c>
      <c r="X2161" s="24">
        <v>2.25</v>
      </c>
      <c r="Y2161" s="24">
        <v>2.25</v>
      </c>
      <c r="Z2161" s="24">
        <v>338.99896373056998</v>
      </c>
      <c r="AA2161" s="24">
        <v>338.99896373056998</v>
      </c>
      <c r="AB2161" s="24">
        <v>338.99751552795033</v>
      </c>
      <c r="AC2161" s="24">
        <v>338.99751552795033</v>
      </c>
      <c r="AF2161" s="24">
        <v>14.34</v>
      </c>
      <c r="AG2161" s="24">
        <v>353.33896373056996</v>
      </c>
      <c r="AH2161" s="24">
        <v>353.33896373056996</v>
      </c>
      <c r="AI2161" s="24">
        <v>353.3375155279503</v>
      </c>
      <c r="AJ2161" s="24">
        <v>353.3375155279503</v>
      </c>
      <c r="AK2161" s="38">
        <v>0.14482026196560582</v>
      </c>
      <c r="AL2161" s="38">
        <v>0.14482026196560582</v>
      </c>
    </row>
    <row r="2162" spans="3:38" x14ac:dyDescent="0.15">
      <c r="C2162" t="str">
        <v>U1588D-62-3</v>
      </c>
      <c r="D2162" s="31">
        <v>340.59</v>
      </c>
      <c r="E2162" s="29">
        <v>75</v>
      </c>
      <c r="F2162" s="29">
        <v>75</v>
      </c>
      <c r="G2162" s="24">
        <v>341.34</v>
      </c>
      <c r="H2162" s="24">
        <v>341.34</v>
      </c>
      <c r="I2162" s="24">
        <v>341.34</v>
      </c>
      <c r="J2162" s="24">
        <v>341.34</v>
      </c>
      <c r="K2162" s="18">
        <v>0</v>
      </c>
      <c r="L2162" s="18">
        <v>0</v>
      </c>
      <c r="T2162" t="str">
        <v>U1588D-62</v>
      </c>
      <c r="U2162" s="24">
        <v>0.62176165803108807</v>
      </c>
      <c r="V2162" s="24">
        <v>0.6211180124223602</v>
      </c>
      <c r="W2162" s="29">
        <v>337.6</v>
      </c>
      <c r="X2162" s="24">
        <v>3.7399999999999523</v>
      </c>
      <c r="Y2162" s="24">
        <v>3.7399999999999523</v>
      </c>
      <c r="Z2162" s="24">
        <v>339.92538860103627</v>
      </c>
      <c r="AA2162" s="24">
        <v>339.92538860103627</v>
      </c>
      <c r="AB2162" s="24">
        <v>339.92298136645962</v>
      </c>
      <c r="AC2162" s="24">
        <v>339.92298136645962</v>
      </c>
      <c r="AF2162" s="24">
        <v>14.34</v>
      </c>
      <c r="AG2162" s="24">
        <v>354.26538860103625</v>
      </c>
      <c r="AH2162" s="24">
        <v>354.26538860103625</v>
      </c>
      <c r="AI2162" s="24">
        <v>354.2629813664596</v>
      </c>
      <c r="AJ2162" s="24">
        <v>354.2629813664596</v>
      </c>
      <c r="AK2162" s="38">
        <v>0.24072345766512626</v>
      </c>
      <c r="AL2162" s="38">
        <v>0.24072345766512626</v>
      </c>
    </row>
    <row r="2163" spans="3:38" x14ac:dyDescent="0.15">
      <c r="C2163" t="str">
        <v>U1588D-62-4</v>
      </c>
      <c r="D2163" s="31">
        <v>342.09</v>
      </c>
      <c r="E2163" s="29">
        <v>75</v>
      </c>
      <c r="F2163" s="29">
        <v>75</v>
      </c>
      <c r="G2163" s="24">
        <v>342.84</v>
      </c>
      <c r="H2163" s="24">
        <v>342.84</v>
      </c>
      <c r="I2163" s="24">
        <v>342.84</v>
      </c>
      <c r="J2163" s="24">
        <v>342.84</v>
      </c>
      <c r="K2163" s="18">
        <v>0</v>
      </c>
      <c r="L2163" s="18">
        <v>0</v>
      </c>
      <c r="T2163" t="str">
        <v>U1588D-62</v>
      </c>
      <c r="U2163" s="24">
        <v>0.62176165803108807</v>
      </c>
      <c r="V2163" s="24">
        <v>0.6211180124223602</v>
      </c>
      <c r="W2163" s="29">
        <v>337.6</v>
      </c>
      <c r="X2163" s="24">
        <v>5.2399999999999523</v>
      </c>
      <c r="Y2163" s="24">
        <v>5.2399999999999523</v>
      </c>
      <c r="Z2163" s="24">
        <v>340.8580310880829</v>
      </c>
      <c r="AA2163" s="24">
        <v>340.8580310880829</v>
      </c>
      <c r="AB2163" s="24">
        <v>340.85465838509316</v>
      </c>
      <c r="AC2163" s="24">
        <v>340.85465838509316</v>
      </c>
      <c r="AF2163" s="24">
        <v>14.34</v>
      </c>
      <c r="AG2163" s="24">
        <v>355.19803108808287</v>
      </c>
      <c r="AH2163" s="24">
        <v>355.19803108808287</v>
      </c>
      <c r="AI2163" s="24">
        <v>355.19465838509313</v>
      </c>
      <c r="AJ2163" s="24">
        <v>355.19465838509313</v>
      </c>
      <c r="AK2163" s="38">
        <v>0.33727029897363536</v>
      </c>
      <c r="AL2163" s="38">
        <v>0.33727029897363536</v>
      </c>
    </row>
    <row r="2164" spans="3:38" x14ac:dyDescent="0.15">
      <c r="C2164" t="str">
        <v>U1588D-63-1</v>
      </c>
      <c r="D2164" s="31">
        <v>342.4</v>
      </c>
      <c r="E2164" s="29">
        <v>75</v>
      </c>
      <c r="F2164" s="29">
        <v>75</v>
      </c>
      <c r="G2164" s="24">
        <v>343.15</v>
      </c>
      <c r="H2164" s="24">
        <v>343.15</v>
      </c>
      <c r="I2164" s="24">
        <v>343.15</v>
      </c>
      <c r="J2164" s="24">
        <v>343.15</v>
      </c>
      <c r="K2164" s="18">
        <v>0</v>
      </c>
      <c r="L2164" s="18">
        <v>0</v>
      </c>
      <c r="T2164" t="str">
        <v>U1588D-63</v>
      </c>
      <c r="U2164" s="24">
        <v>0.76205287713841374</v>
      </c>
      <c r="V2164" s="24">
        <v>0.76335877862595425</v>
      </c>
      <c r="W2164" s="29">
        <v>342.4</v>
      </c>
      <c r="X2164" s="24">
        <v>0.75</v>
      </c>
      <c r="Y2164" s="24">
        <v>0.75</v>
      </c>
      <c r="Z2164" s="24">
        <v>342.97153965785378</v>
      </c>
      <c r="AA2164" s="24">
        <v>342.97153965785378</v>
      </c>
      <c r="AB2164" s="24">
        <v>342.97251908396942</v>
      </c>
      <c r="AC2164" s="24">
        <v>342.97251908396942</v>
      </c>
      <c r="AF2164" s="24">
        <v>14.189</v>
      </c>
      <c r="AG2164" s="24">
        <v>357.1605396578538</v>
      </c>
      <c r="AH2164" s="24">
        <v>357.1605396578538</v>
      </c>
      <c r="AI2164" s="24">
        <v>357.16151908396944</v>
      </c>
      <c r="AJ2164" s="24">
        <v>357.16151908396944</v>
      </c>
      <c r="AK2164" s="38">
        <v>-9.7942611563439641E-2</v>
      </c>
      <c r="AL2164" s="38">
        <v>-9.7942611563439641E-2</v>
      </c>
    </row>
    <row r="2165" spans="3:38" x14ac:dyDescent="0.15">
      <c r="C2165" t="str">
        <v>U1588D-62-5</v>
      </c>
      <c r="D2165" s="31">
        <v>343.59</v>
      </c>
      <c r="E2165" s="29">
        <v>0</v>
      </c>
      <c r="F2165" s="29">
        <v>5</v>
      </c>
      <c r="G2165" s="24">
        <v>343.59</v>
      </c>
      <c r="H2165" s="24">
        <v>343.64</v>
      </c>
      <c r="I2165" s="24">
        <v>343.59</v>
      </c>
      <c r="J2165" s="24">
        <v>343.64</v>
      </c>
      <c r="K2165" s="18">
        <v>0</v>
      </c>
      <c r="L2165" s="18">
        <v>0</v>
      </c>
      <c r="T2165" t="str">
        <v>U1588D-62</v>
      </c>
      <c r="U2165" s="24">
        <v>0.62176165803108807</v>
      </c>
      <c r="V2165" s="24">
        <v>0.6211180124223602</v>
      </c>
      <c r="W2165" s="29">
        <v>337.6</v>
      </c>
      <c r="X2165" s="24">
        <v>5.9899999999999523</v>
      </c>
      <c r="Y2165" s="24">
        <v>6.0399999999999636</v>
      </c>
      <c r="Z2165" s="24">
        <v>341.32435233160624</v>
      </c>
      <c r="AA2165" s="24">
        <v>341.35544041450777</v>
      </c>
      <c r="AB2165" s="24">
        <v>341.32049689440993</v>
      </c>
      <c r="AC2165" s="24">
        <v>341.35155279503107</v>
      </c>
      <c r="AF2165" s="24">
        <v>14.34</v>
      </c>
      <c r="AG2165" s="24">
        <v>355.66435233160621</v>
      </c>
      <c r="AH2165" s="24">
        <v>355.69544041450774</v>
      </c>
      <c r="AI2165" s="24">
        <v>355.6604968944099</v>
      </c>
      <c r="AJ2165" s="24">
        <v>355.69155279503104</v>
      </c>
      <c r="AK2165" s="38">
        <v>0.38554371963073208</v>
      </c>
      <c r="AL2165" s="38">
        <v>0.38876194766999106</v>
      </c>
    </row>
    <row r="2166" spans="3:38" x14ac:dyDescent="0.15">
      <c r="C2166" t="str">
        <v>U1588D-62-5</v>
      </c>
      <c r="D2166" s="31">
        <v>343.59</v>
      </c>
      <c r="E2166" s="29">
        <v>75</v>
      </c>
      <c r="F2166" s="29">
        <v>75</v>
      </c>
      <c r="G2166" s="24">
        <v>344.34</v>
      </c>
      <c r="H2166" s="24">
        <v>344.34</v>
      </c>
      <c r="I2166" s="24">
        <v>344.34</v>
      </c>
      <c r="J2166" s="24">
        <v>344.34</v>
      </c>
      <c r="K2166" s="18">
        <v>0</v>
      </c>
      <c r="L2166" s="18">
        <v>0</v>
      </c>
      <c r="T2166" t="str">
        <v>U1588D-62</v>
      </c>
      <c r="U2166" s="24">
        <v>0.62176165803108807</v>
      </c>
      <c r="V2166" s="24">
        <v>0.6211180124223602</v>
      </c>
      <c r="W2166" s="29">
        <v>337.6</v>
      </c>
      <c r="X2166" s="24">
        <v>6.7399999999999523</v>
      </c>
      <c r="Y2166" s="24">
        <v>6.7399999999999523</v>
      </c>
      <c r="Z2166" s="24">
        <v>341.79067357512952</v>
      </c>
      <c r="AA2166" s="24">
        <v>341.79067357512952</v>
      </c>
      <c r="AB2166" s="24">
        <v>341.7863354037267</v>
      </c>
      <c r="AC2166" s="24">
        <v>341.7863354037267</v>
      </c>
      <c r="AF2166" s="24">
        <v>14.34</v>
      </c>
      <c r="AG2166" s="24">
        <v>356.13067357512949</v>
      </c>
      <c r="AH2166" s="24">
        <v>356.13067357512949</v>
      </c>
      <c r="AI2166" s="24">
        <v>356.12633540372667</v>
      </c>
      <c r="AJ2166" s="24">
        <v>356.12633540372667</v>
      </c>
      <c r="AK2166" s="38">
        <v>0.43381714028214446</v>
      </c>
      <c r="AL2166" s="38">
        <v>0.43381714028214446</v>
      </c>
    </row>
    <row r="2167" spans="3:38" x14ac:dyDescent="0.15">
      <c r="C2167" t="str">
        <v>U1588D-63-2</v>
      </c>
      <c r="D2167" s="31">
        <v>343.89</v>
      </c>
      <c r="E2167" s="29">
        <v>75</v>
      </c>
      <c r="F2167" s="29">
        <v>75</v>
      </c>
      <c r="G2167" s="24">
        <v>344.64</v>
      </c>
      <c r="H2167" s="24">
        <v>344.64</v>
      </c>
      <c r="I2167" s="24">
        <v>344.64</v>
      </c>
      <c r="J2167" s="24">
        <v>344.64</v>
      </c>
      <c r="K2167" s="18">
        <v>0</v>
      </c>
      <c r="L2167" s="18">
        <v>0</v>
      </c>
      <c r="T2167" t="str">
        <v>U1588D-63</v>
      </c>
      <c r="U2167" s="24">
        <v>0.76205287713841374</v>
      </c>
      <c r="V2167" s="24">
        <v>0.76335877862595425</v>
      </c>
      <c r="W2167" s="29">
        <v>342.4</v>
      </c>
      <c r="X2167" s="24">
        <v>2.2400000000000091</v>
      </c>
      <c r="Y2167" s="24">
        <v>2.2400000000000091</v>
      </c>
      <c r="Z2167" s="24">
        <v>344.10699844479001</v>
      </c>
      <c r="AA2167" s="24">
        <v>344.10699844479001</v>
      </c>
      <c r="AB2167" s="24">
        <v>344.10992366412211</v>
      </c>
      <c r="AC2167" s="24">
        <v>344.10992366412211</v>
      </c>
      <c r="AF2167" s="24">
        <v>14.189</v>
      </c>
      <c r="AG2167" s="24">
        <v>358.29599844479003</v>
      </c>
      <c r="AH2167" s="24">
        <v>358.29599844479003</v>
      </c>
      <c r="AI2167" s="24">
        <v>358.29892366412213</v>
      </c>
      <c r="AJ2167" s="24">
        <v>358.29892366412213</v>
      </c>
      <c r="AK2167" s="38">
        <v>-0.29252193320985498</v>
      </c>
      <c r="AL2167" s="38">
        <v>-0.29252193320985498</v>
      </c>
    </row>
    <row r="2168" spans="3:38" x14ac:dyDescent="0.15">
      <c r="C2168" t="str">
        <v>U1588D-62-CC</v>
      </c>
      <c r="D2168" s="31">
        <v>344.98</v>
      </c>
      <c r="E2168" s="29">
        <v>28</v>
      </c>
      <c r="F2168" s="29">
        <v>34</v>
      </c>
      <c r="G2168" s="24">
        <v>345.26</v>
      </c>
      <c r="H2168" s="24">
        <v>345.32</v>
      </c>
      <c r="I2168" s="24">
        <v>345.26</v>
      </c>
      <c r="J2168" s="24">
        <v>345.32</v>
      </c>
      <c r="K2168" s="18">
        <v>0</v>
      </c>
      <c r="L2168" s="18">
        <v>0</v>
      </c>
      <c r="T2168" t="str">
        <v>U1588D-62</v>
      </c>
      <c r="U2168" s="24">
        <v>0.62176165803108807</v>
      </c>
      <c r="V2168" s="24">
        <v>0.6211180124223602</v>
      </c>
      <c r="W2168" s="29">
        <v>337.6</v>
      </c>
      <c r="X2168" s="24">
        <v>7.6599999999999682</v>
      </c>
      <c r="Y2168" s="24">
        <v>7.7199999999999704</v>
      </c>
      <c r="Z2168" s="24">
        <v>342.36269430051811</v>
      </c>
      <c r="AA2168" s="24">
        <v>342.4</v>
      </c>
      <c r="AB2168" s="24">
        <v>342.35776397515531</v>
      </c>
      <c r="AC2168" s="24">
        <v>342.39503105590063</v>
      </c>
      <c r="AF2168" s="24">
        <v>14.34</v>
      </c>
      <c r="AG2168" s="24">
        <v>356.70269430051809</v>
      </c>
      <c r="AH2168" s="24">
        <v>356.73999999999995</v>
      </c>
      <c r="AI2168" s="24">
        <v>356.69776397515528</v>
      </c>
      <c r="AJ2168" s="24">
        <v>356.73503105590061</v>
      </c>
      <c r="AK2168" s="38">
        <v>0.49303253628067978</v>
      </c>
      <c r="AL2168" s="38">
        <v>0.49689440993461176</v>
      </c>
    </row>
    <row r="2169" spans="3:38" x14ac:dyDescent="0.15">
      <c r="C2169" t="str">
        <v>U1588D-62-CC</v>
      </c>
      <c r="D2169" s="31">
        <v>344.98</v>
      </c>
      <c r="E2169" s="29">
        <v>28</v>
      </c>
      <c r="F2169" s="29">
        <v>34</v>
      </c>
      <c r="G2169" s="24">
        <v>345.26</v>
      </c>
      <c r="H2169" s="24">
        <v>345.32</v>
      </c>
      <c r="I2169" s="24">
        <v>345.26</v>
      </c>
      <c r="J2169" s="24">
        <v>345.32</v>
      </c>
      <c r="K2169" s="18">
        <v>0</v>
      </c>
      <c r="L2169" s="18">
        <v>0</v>
      </c>
      <c r="T2169" t="str">
        <v>U1588D-62</v>
      </c>
      <c r="U2169" s="24">
        <v>0.62176165803108807</v>
      </c>
      <c r="V2169" s="24">
        <v>0.6211180124223602</v>
      </c>
      <c r="W2169" s="29">
        <v>337.6</v>
      </c>
      <c r="X2169" s="24">
        <v>7.6599999999999682</v>
      </c>
      <c r="Y2169" s="24">
        <v>7.7199999999999704</v>
      </c>
      <c r="Z2169" s="24">
        <v>342.36269430051811</v>
      </c>
      <c r="AA2169" s="24">
        <v>342.4</v>
      </c>
      <c r="AB2169" s="24">
        <v>342.35776397515531</v>
      </c>
      <c r="AC2169" s="24">
        <v>342.39503105590063</v>
      </c>
      <c r="AF2169" s="24">
        <v>14.34</v>
      </c>
      <c r="AG2169" s="24">
        <v>356.70269430051809</v>
      </c>
      <c r="AH2169" s="24">
        <v>356.73999999999995</v>
      </c>
      <c r="AI2169" s="24">
        <v>356.69776397515528</v>
      </c>
      <c r="AJ2169" s="24">
        <v>356.73503105590061</v>
      </c>
      <c r="AK2169" s="38">
        <v>0.49303253628067978</v>
      </c>
      <c r="AL2169" s="38">
        <v>0.49689440993461176</v>
      </c>
    </row>
    <row r="2170" spans="3:38" x14ac:dyDescent="0.15">
      <c r="C2170" t="str">
        <v>U1588D-62-CC</v>
      </c>
      <c r="D2170" s="31">
        <v>344.98</v>
      </c>
      <c r="E2170" s="29">
        <v>28</v>
      </c>
      <c r="F2170" s="29">
        <v>34</v>
      </c>
      <c r="G2170" s="24">
        <v>345.26</v>
      </c>
      <c r="H2170" s="24">
        <v>345.32</v>
      </c>
      <c r="I2170" s="24">
        <v>345.26</v>
      </c>
      <c r="J2170" s="24">
        <v>345.32</v>
      </c>
      <c r="K2170" s="18">
        <v>0</v>
      </c>
      <c r="L2170" s="18">
        <v>0</v>
      </c>
      <c r="T2170" t="str">
        <v>U1588D-62</v>
      </c>
      <c r="U2170" s="24">
        <v>0.62176165803108807</v>
      </c>
      <c r="V2170" s="24">
        <v>0.6211180124223602</v>
      </c>
      <c r="W2170" s="29">
        <v>337.6</v>
      </c>
      <c r="X2170" s="24">
        <v>7.6599999999999682</v>
      </c>
      <c r="Y2170" s="24">
        <v>7.7199999999999704</v>
      </c>
      <c r="Z2170" s="24">
        <v>342.36269430051811</v>
      </c>
      <c r="AA2170" s="24">
        <v>342.4</v>
      </c>
      <c r="AB2170" s="24">
        <v>342.35776397515531</v>
      </c>
      <c r="AC2170" s="24">
        <v>342.39503105590063</v>
      </c>
      <c r="AF2170" s="24">
        <v>14.34</v>
      </c>
      <c r="AG2170" s="24">
        <v>356.70269430051809</v>
      </c>
      <c r="AH2170" s="24">
        <v>356.73999999999995</v>
      </c>
      <c r="AI2170" s="24">
        <v>356.69776397515528</v>
      </c>
      <c r="AJ2170" s="24">
        <v>356.73503105590061</v>
      </c>
      <c r="AK2170" s="38">
        <v>0.49303253628067978</v>
      </c>
      <c r="AL2170" s="38">
        <v>0.49689440993461176</v>
      </c>
    </row>
    <row r="2171" spans="3:38" x14ac:dyDescent="0.15">
      <c r="C2171" t="str">
        <v>U1588D-62-CC</v>
      </c>
      <c r="D2171" s="31">
        <v>344.98</v>
      </c>
      <c r="E2171" s="29">
        <v>28</v>
      </c>
      <c r="F2171" s="29">
        <v>34</v>
      </c>
      <c r="G2171" s="24">
        <v>345.26</v>
      </c>
      <c r="H2171" s="24">
        <v>345.32</v>
      </c>
      <c r="I2171" s="24">
        <v>345.26</v>
      </c>
      <c r="J2171" s="24">
        <v>345.32</v>
      </c>
      <c r="K2171" s="18">
        <v>0</v>
      </c>
      <c r="L2171" s="18">
        <v>0</v>
      </c>
      <c r="T2171" t="str">
        <v>U1588D-62</v>
      </c>
      <c r="U2171" s="24">
        <v>0.62176165803108807</v>
      </c>
      <c r="V2171" s="24">
        <v>0.6211180124223602</v>
      </c>
      <c r="W2171" s="29">
        <v>337.6</v>
      </c>
      <c r="X2171" s="24">
        <v>7.6599999999999682</v>
      </c>
      <c r="Y2171" s="24">
        <v>7.7199999999999704</v>
      </c>
      <c r="Z2171" s="24">
        <v>342.36269430051811</v>
      </c>
      <c r="AA2171" s="24">
        <v>342.4</v>
      </c>
      <c r="AB2171" s="24">
        <v>342.35776397515531</v>
      </c>
      <c r="AC2171" s="24">
        <v>342.39503105590063</v>
      </c>
      <c r="AF2171" s="24">
        <v>14.34</v>
      </c>
      <c r="AG2171" s="24">
        <v>356.70269430051809</v>
      </c>
      <c r="AH2171" s="24">
        <v>356.73999999999995</v>
      </c>
      <c r="AI2171" s="24">
        <v>356.69776397515528</v>
      </c>
      <c r="AJ2171" s="24">
        <v>356.73503105590061</v>
      </c>
      <c r="AK2171" s="38">
        <v>0.49303253628067978</v>
      </c>
      <c r="AL2171" s="38">
        <v>0.49689440993461176</v>
      </c>
    </row>
    <row r="2172" spans="3:38" x14ac:dyDescent="0.15">
      <c r="C2172" t="str">
        <v>U1588D-62-CC</v>
      </c>
      <c r="D2172" s="31">
        <v>344.98</v>
      </c>
      <c r="E2172" s="29">
        <v>28</v>
      </c>
      <c r="F2172" s="29">
        <v>34</v>
      </c>
      <c r="G2172" s="24">
        <v>345.26</v>
      </c>
      <c r="H2172" s="24">
        <v>345.32</v>
      </c>
      <c r="I2172" s="24">
        <v>345.26</v>
      </c>
      <c r="J2172" s="24">
        <v>345.32</v>
      </c>
      <c r="K2172" s="18">
        <v>0</v>
      </c>
      <c r="L2172" s="18">
        <v>0</v>
      </c>
      <c r="T2172" t="str">
        <v>U1588D-62</v>
      </c>
      <c r="U2172" s="24">
        <v>0.62176165803108807</v>
      </c>
      <c r="V2172" s="24">
        <v>0.6211180124223602</v>
      </c>
      <c r="W2172" s="29">
        <v>337.6</v>
      </c>
      <c r="X2172" s="24">
        <v>7.6599999999999682</v>
      </c>
      <c r="Y2172" s="24">
        <v>7.7199999999999704</v>
      </c>
      <c r="Z2172" s="24">
        <v>342.36269430051811</v>
      </c>
      <c r="AA2172" s="24">
        <v>342.4</v>
      </c>
      <c r="AB2172" s="24">
        <v>342.35776397515531</v>
      </c>
      <c r="AC2172" s="24">
        <v>342.39503105590063</v>
      </c>
      <c r="AF2172" s="24">
        <v>14.34</v>
      </c>
      <c r="AG2172" s="24">
        <v>356.70269430051809</v>
      </c>
      <c r="AH2172" s="24">
        <v>356.73999999999995</v>
      </c>
      <c r="AI2172" s="24">
        <v>356.69776397515528</v>
      </c>
      <c r="AJ2172" s="24">
        <v>356.73503105590061</v>
      </c>
      <c r="AK2172" s="38">
        <v>0.49303253628067978</v>
      </c>
      <c r="AL2172" s="38">
        <v>0.49689440993461176</v>
      </c>
    </row>
    <row r="2173" spans="3:38" x14ac:dyDescent="0.15">
      <c r="C2173" t="str">
        <v>U1588D-62-CC</v>
      </c>
      <c r="D2173" s="31">
        <v>344.98</v>
      </c>
      <c r="E2173" s="29">
        <v>28</v>
      </c>
      <c r="F2173" s="29">
        <v>34</v>
      </c>
      <c r="G2173" s="24">
        <v>345.26</v>
      </c>
      <c r="H2173" s="24">
        <v>345.32</v>
      </c>
      <c r="I2173" s="24">
        <v>345.26</v>
      </c>
      <c r="J2173" s="24">
        <v>345.32</v>
      </c>
      <c r="K2173" s="18">
        <v>0</v>
      </c>
      <c r="L2173" s="18">
        <v>0</v>
      </c>
      <c r="T2173" t="str">
        <v>U1588D-62</v>
      </c>
      <c r="U2173" s="24">
        <v>0.62176165803108807</v>
      </c>
      <c r="V2173" s="24">
        <v>0.6211180124223602</v>
      </c>
      <c r="W2173" s="29">
        <v>337.6</v>
      </c>
      <c r="X2173" s="24">
        <v>7.6599999999999682</v>
      </c>
      <c r="Y2173" s="24">
        <v>7.7199999999999704</v>
      </c>
      <c r="Z2173" s="24">
        <v>342.36269430051811</v>
      </c>
      <c r="AA2173" s="24">
        <v>342.4</v>
      </c>
      <c r="AB2173" s="24">
        <v>342.35776397515531</v>
      </c>
      <c r="AC2173" s="24">
        <v>342.39503105590063</v>
      </c>
      <c r="AF2173" s="24">
        <v>14.34</v>
      </c>
      <c r="AG2173" s="24">
        <v>356.70269430051809</v>
      </c>
      <c r="AH2173" s="24">
        <v>356.73999999999995</v>
      </c>
      <c r="AI2173" s="24">
        <v>356.69776397515528</v>
      </c>
      <c r="AJ2173" s="24">
        <v>356.73503105590061</v>
      </c>
      <c r="AK2173" s="38">
        <v>0.49303253628067978</v>
      </c>
      <c r="AL2173" s="38">
        <v>0.49689440993461176</v>
      </c>
    </row>
    <row r="2174" spans="3:38" x14ac:dyDescent="0.15">
      <c r="C2174" t="str">
        <v>U1588D-62-CC</v>
      </c>
      <c r="D2174" s="31">
        <v>344.98</v>
      </c>
      <c r="E2174" s="29">
        <v>28</v>
      </c>
      <c r="F2174" s="29">
        <v>34</v>
      </c>
      <c r="G2174" s="24">
        <v>345.26</v>
      </c>
      <c r="H2174" s="24">
        <v>345.32</v>
      </c>
      <c r="I2174" s="24">
        <v>345.26</v>
      </c>
      <c r="J2174" s="24">
        <v>345.32</v>
      </c>
      <c r="K2174" s="18">
        <v>0</v>
      </c>
      <c r="L2174" s="18">
        <v>0</v>
      </c>
      <c r="T2174" t="str">
        <v>U1588D-62</v>
      </c>
      <c r="U2174" s="24">
        <v>0.62176165803108807</v>
      </c>
      <c r="V2174" s="24">
        <v>0.6211180124223602</v>
      </c>
      <c r="W2174" s="29">
        <v>337.6</v>
      </c>
      <c r="X2174" s="24">
        <v>7.6599999999999682</v>
      </c>
      <c r="Y2174" s="24">
        <v>7.7199999999999704</v>
      </c>
      <c r="Z2174" s="24">
        <v>342.36269430051811</v>
      </c>
      <c r="AA2174" s="24">
        <v>342.4</v>
      </c>
      <c r="AB2174" s="24">
        <v>342.35776397515531</v>
      </c>
      <c r="AC2174" s="24">
        <v>342.39503105590063</v>
      </c>
      <c r="AF2174" s="24">
        <v>14.34</v>
      </c>
      <c r="AG2174" s="24">
        <v>356.70269430051809</v>
      </c>
      <c r="AH2174" s="24">
        <v>356.73999999999995</v>
      </c>
      <c r="AI2174" s="24">
        <v>356.69776397515528</v>
      </c>
      <c r="AJ2174" s="24">
        <v>356.73503105590061</v>
      </c>
      <c r="AK2174" s="38">
        <v>0.49303253628067978</v>
      </c>
      <c r="AL2174" s="38">
        <v>0.49689440993461176</v>
      </c>
    </row>
    <row r="2175" spans="3:38" x14ac:dyDescent="0.15">
      <c r="C2175" t="str">
        <v>U1588D-62-CC</v>
      </c>
      <c r="D2175" s="31">
        <v>344.98</v>
      </c>
      <c r="E2175" s="29">
        <v>28</v>
      </c>
      <c r="F2175" s="29">
        <v>34</v>
      </c>
      <c r="G2175" s="24">
        <v>345.26</v>
      </c>
      <c r="H2175" s="24">
        <v>345.32</v>
      </c>
      <c r="I2175" s="24">
        <v>345.26</v>
      </c>
      <c r="J2175" s="24">
        <v>345.32</v>
      </c>
      <c r="K2175" s="18">
        <v>0</v>
      </c>
      <c r="L2175" s="18">
        <v>0</v>
      </c>
      <c r="T2175" t="str">
        <v>U1588D-62</v>
      </c>
      <c r="U2175" s="24">
        <v>0.62176165803108807</v>
      </c>
      <c r="V2175" s="24">
        <v>0.6211180124223602</v>
      </c>
      <c r="W2175" s="29">
        <v>337.6</v>
      </c>
      <c r="X2175" s="24">
        <v>7.6599999999999682</v>
      </c>
      <c r="Y2175" s="24">
        <v>7.7199999999999704</v>
      </c>
      <c r="Z2175" s="24">
        <v>342.36269430051811</v>
      </c>
      <c r="AA2175" s="24">
        <v>342.4</v>
      </c>
      <c r="AB2175" s="24">
        <v>342.35776397515531</v>
      </c>
      <c r="AC2175" s="24">
        <v>342.39503105590063</v>
      </c>
      <c r="AF2175" s="24">
        <v>14.34</v>
      </c>
      <c r="AG2175" s="24">
        <v>356.70269430051809</v>
      </c>
      <c r="AH2175" s="24">
        <v>356.73999999999995</v>
      </c>
      <c r="AI2175" s="24">
        <v>356.69776397515528</v>
      </c>
      <c r="AJ2175" s="24">
        <v>356.73503105590061</v>
      </c>
      <c r="AK2175" s="38">
        <v>0.49303253628067978</v>
      </c>
      <c r="AL2175" s="38">
        <v>0.49689440993461176</v>
      </c>
    </row>
    <row r="2176" spans="3:38" x14ac:dyDescent="0.15">
      <c r="C2176" t="str">
        <v>U1588D-62-CC</v>
      </c>
      <c r="D2176" s="31">
        <v>344.98</v>
      </c>
      <c r="E2176" s="29">
        <v>28</v>
      </c>
      <c r="F2176" s="29">
        <v>34</v>
      </c>
      <c r="G2176" s="24">
        <v>345.26</v>
      </c>
      <c r="H2176" s="24">
        <v>345.32</v>
      </c>
      <c r="I2176" s="24">
        <v>345.26</v>
      </c>
      <c r="J2176" s="24">
        <v>345.32</v>
      </c>
      <c r="K2176" s="18">
        <v>0</v>
      </c>
      <c r="L2176" s="18">
        <v>0</v>
      </c>
      <c r="T2176" t="str">
        <v>U1588D-62</v>
      </c>
      <c r="U2176" s="24">
        <v>0.62176165803108807</v>
      </c>
      <c r="V2176" s="24">
        <v>0.6211180124223602</v>
      </c>
      <c r="W2176" s="29">
        <v>337.6</v>
      </c>
      <c r="X2176" s="24">
        <v>7.6599999999999682</v>
      </c>
      <c r="Y2176" s="24">
        <v>7.7199999999999704</v>
      </c>
      <c r="Z2176" s="24">
        <v>342.36269430051811</v>
      </c>
      <c r="AA2176" s="24">
        <v>342.4</v>
      </c>
      <c r="AB2176" s="24">
        <v>342.35776397515531</v>
      </c>
      <c r="AC2176" s="24">
        <v>342.39503105590063</v>
      </c>
      <c r="AF2176" s="24">
        <v>14.34</v>
      </c>
      <c r="AG2176" s="24">
        <v>356.70269430051809</v>
      </c>
      <c r="AH2176" s="24">
        <v>356.73999999999995</v>
      </c>
      <c r="AI2176" s="24">
        <v>356.69776397515528</v>
      </c>
      <c r="AJ2176" s="24">
        <v>356.73503105590061</v>
      </c>
      <c r="AK2176" s="38">
        <v>0.49303253628067978</v>
      </c>
      <c r="AL2176" s="38">
        <v>0.49689440993461176</v>
      </c>
    </row>
    <row r="2177" spans="3:38" x14ac:dyDescent="0.15">
      <c r="C2177" t="str">
        <v>U1588D-63-3</v>
      </c>
      <c r="D2177" s="31">
        <v>345.39</v>
      </c>
      <c r="E2177" s="29">
        <v>75</v>
      </c>
      <c r="F2177" s="29">
        <v>75</v>
      </c>
      <c r="G2177" s="24">
        <v>346.14</v>
      </c>
      <c r="H2177" s="24">
        <v>346.14</v>
      </c>
      <c r="I2177" s="24">
        <v>346.14</v>
      </c>
      <c r="J2177" s="24">
        <v>346.14</v>
      </c>
      <c r="K2177" s="18">
        <v>0</v>
      </c>
      <c r="L2177" s="18">
        <v>0</v>
      </c>
      <c r="T2177" t="str">
        <v>U1588D-63</v>
      </c>
      <c r="U2177" s="24">
        <v>0.76205287713841374</v>
      </c>
      <c r="V2177" s="24">
        <v>0.76335877862595425</v>
      </c>
      <c r="W2177" s="29">
        <v>342.4</v>
      </c>
      <c r="X2177" s="24">
        <v>3.7400000000000091</v>
      </c>
      <c r="Y2177" s="24">
        <v>3.7400000000000091</v>
      </c>
      <c r="Z2177" s="24">
        <v>345.25007776049767</v>
      </c>
      <c r="AA2177" s="24">
        <v>345.25007776049767</v>
      </c>
      <c r="AB2177" s="24">
        <v>345.25496183206104</v>
      </c>
      <c r="AC2177" s="24">
        <v>345.25496183206104</v>
      </c>
      <c r="AF2177" s="24">
        <v>14.189</v>
      </c>
      <c r="AG2177" s="24">
        <v>359.4390777604977</v>
      </c>
      <c r="AH2177" s="24">
        <v>359.4390777604977</v>
      </c>
      <c r="AI2177" s="24">
        <v>359.44396183206106</v>
      </c>
      <c r="AJ2177" s="24">
        <v>359.44396183206106</v>
      </c>
      <c r="AK2177" s="38">
        <v>-0.48840715633673426</v>
      </c>
      <c r="AL2177" s="38">
        <v>-0.48840715633673426</v>
      </c>
    </row>
    <row r="2178" spans="3:38" x14ac:dyDescent="0.15">
      <c r="C2178" t="str">
        <v>U1588D-63-4</v>
      </c>
      <c r="D2178" s="31">
        <v>346.89</v>
      </c>
      <c r="E2178" s="29">
        <v>75</v>
      </c>
      <c r="F2178" s="29">
        <v>75</v>
      </c>
      <c r="G2178" s="24">
        <v>347.64</v>
      </c>
      <c r="H2178" s="24">
        <v>347.64</v>
      </c>
      <c r="I2178" s="24">
        <v>347.64</v>
      </c>
      <c r="J2178" s="24">
        <v>347.64</v>
      </c>
      <c r="K2178" s="18">
        <v>0</v>
      </c>
      <c r="L2178" s="18">
        <v>0</v>
      </c>
      <c r="T2178" t="str">
        <v>U1588D-63</v>
      </c>
      <c r="U2178" s="24">
        <v>0.76205287713841374</v>
      </c>
      <c r="V2178" s="24">
        <v>0.76335877862595425</v>
      </c>
      <c r="W2178" s="29">
        <v>342.4</v>
      </c>
      <c r="X2178" s="24">
        <v>5.2400000000000091</v>
      </c>
      <c r="Y2178" s="24">
        <v>5.2400000000000091</v>
      </c>
      <c r="Z2178" s="24">
        <v>346.39315707620528</v>
      </c>
      <c r="AA2178" s="24">
        <v>346.39315707620528</v>
      </c>
      <c r="AB2178" s="24">
        <v>346.4</v>
      </c>
      <c r="AC2178" s="24">
        <v>346.4</v>
      </c>
      <c r="AF2178" s="24">
        <v>14.189</v>
      </c>
      <c r="AG2178" s="24">
        <v>360.58215707620531</v>
      </c>
      <c r="AH2178" s="24">
        <v>360.58215707620531</v>
      </c>
      <c r="AI2178" s="24">
        <v>360.589</v>
      </c>
      <c r="AJ2178" s="24">
        <v>360.589</v>
      </c>
      <c r="AK2178" s="38">
        <v>-0.68429237946929788</v>
      </c>
      <c r="AL2178" s="38">
        <v>-0.68429237946929788</v>
      </c>
    </row>
    <row r="2179" spans="3:38" x14ac:dyDescent="0.15">
      <c r="C2179" t="str">
        <v>U1588D-64-1</v>
      </c>
      <c r="D2179" s="31">
        <v>347.3</v>
      </c>
      <c r="E2179" s="29">
        <v>75</v>
      </c>
      <c r="F2179" s="29">
        <v>75</v>
      </c>
      <c r="G2179" s="24">
        <v>348.05</v>
      </c>
      <c r="H2179" s="24">
        <v>348.05</v>
      </c>
      <c r="I2179" s="24">
        <v>348.05</v>
      </c>
      <c r="J2179" s="24">
        <v>348.05</v>
      </c>
      <c r="K2179" s="18">
        <v>0</v>
      </c>
      <c r="L2179" s="18">
        <v>0</v>
      </c>
      <c r="T2179" t="str">
        <v>U1588D-64</v>
      </c>
      <c r="U2179" s="24">
        <v>0.75471698113207542</v>
      </c>
      <c r="V2179" s="24">
        <v>0.75187969924812026</v>
      </c>
      <c r="W2179" s="29">
        <v>347.3</v>
      </c>
      <c r="X2179" s="24">
        <v>0.75</v>
      </c>
      <c r="Y2179" s="24">
        <v>0.75</v>
      </c>
      <c r="Z2179" s="24">
        <v>347.86603773584909</v>
      </c>
      <c r="AA2179" s="24">
        <v>347.86603773584909</v>
      </c>
      <c r="AB2179" s="24">
        <v>347.86390977443608</v>
      </c>
      <c r="AC2179" s="24">
        <v>347.86390977443608</v>
      </c>
      <c r="AF2179" s="24">
        <v>14.289</v>
      </c>
      <c r="AG2179" s="24">
        <v>362.15503773584908</v>
      </c>
      <c r="AH2179" s="24">
        <v>362.15503773584908</v>
      </c>
      <c r="AI2179" s="24">
        <v>362.15290977443607</v>
      </c>
      <c r="AJ2179" s="24">
        <v>362.15290977443607</v>
      </c>
      <c r="AK2179" s="38">
        <v>0.2127961413009416</v>
      </c>
      <c r="AL2179" s="38">
        <v>0.2127961413009416</v>
      </c>
    </row>
    <row r="2180" spans="3:38" x14ac:dyDescent="0.15">
      <c r="C2180" t="str">
        <v>U1588D-63-5</v>
      </c>
      <c r="D2180" s="31">
        <v>347.95</v>
      </c>
      <c r="E2180" s="29">
        <v>30</v>
      </c>
      <c r="F2180" s="29">
        <v>30</v>
      </c>
      <c r="G2180" s="24">
        <v>348.25</v>
      </c>
      <c r="H2180" s="24">
        <v>348.25</v>
      </c>
      <c r="I2180" s="24">
        <v>348.25</v>
      </c>
      <c r="J2180" s="24">
        <v>348.25</v>
      </c>
      <c r="K2180" s="18">
        <v>0</v>
      </c>
      <c r="L2180" s="18">
        <v>0</v>
      </c>
      <c r="T2180" t="str">
        <v>U1588D-63</v>
      </c>
      <c r="U2180" s="24">
        <v>0.76205287713841374</v>
      </c>
      <c r="V2180" s="24">
        <v>0.76335877862595425</v>
      </c>
      <c r="W2180" s="29">
        <v>342.4</v>
      </c>
      <c r="X2180" s="24">
        <v>5.8500000000000227</v>
      </c>
      <c r="Y2180" s="24">
        <v>5.8500000000000227</v>
      </c>
      <c r="Z2180" s="24">
        <v>346.85800933125972</v>
      </c>
      <c r="AA2180" s="24">
        <v>346.85800933125972</v>
      </c>
      <c r="AB2180" s="24">
        <v>346.86564885496182</v>
      </c>
      <c r="AC2180" s="24">
        <v>346.86564885496182</v>
      </c>
      <c r="AF2180" s="24">
        <v>14.189</v>
      </c>
      <c r="AG2180" s="24">
        <v>361.04700933125974</v>
      </c>
      <c r="AH2180" s="24">
        <v>361.04700933125974</v>
      </c>
      <c r="AI2180" s="24">
        <v>361.05464885496184</v>
      </c>
      <c r="AJ2180" s="24">
        <v>361.05464885496184</v>
      </c>
      <c r="AK2180" s="38">
        <v>-0.76395237020960849</v>
      </c>
      <c r="AL2180" s="38">
        <v>-0.76395237020960849</v>
      </c>
    </row>
    <row r="2181" spans="3:38" x14ac:dyDescent="0.15">
      <c r="C2181" t="str">
        <v>U1588D-63-CC</v>
      </c>
      <c r="D2181" s="31">
        <v>348.47</v>
      </c>
      <c r="E2181" s="29">
        <v>30</v>
      </c>
      <c r="F2181" s="29">
        <v>36</v>
      </c>
      <c r="G2181" s="24">
        <v>348.77000000000004</v>
      </c>
      <c r="H2181" s="24">
        <v>348.83000000000004</v>
      </c>
      <c r="I2181" s="24">
        <v>348.77</v>
      </c>
      <c r="J2181" s="24">
        <v>348.83</v>
      </c>
      <c r="K2181" s="18">
        <v>-5.6843418860808015E-14</v>
      </c>
      <c r="L2181" s="18">
        <v>-5.6843418860808015E-14</v>
      </c>
      <c r="T2181" t="str">
        <v>U1588D-63</v>
      </c>
      <c r="U2181" s="24">
        <v>0.76205287713841374</v>
      </c>
      <c r="V2181" s="24">
        <v>0.76335877862595425</v>
      </c>
      <c r="W2181" s="29">
        <v>342.4</v>
      </c>
      <c r="X2181" s="24">
        <v>6.3700000000000045</v>
      </c>
      <c r="Y2181" s="24">
        <v>6.4300000000000068</v>
      </c>
      <c r="Z2181" s="24">
        <v>347.25427682737165</v>
      </c>
      <c r="AA2181" s="24">
        <v>347.29999999999995</v>
      </c>
      <c r="AB2181" s="24">
        <v>347.26259541984729</v>
      </c>
      <c r="AC2181" s="24">
        <v>347.30839694656487</v>
      </c>
      <c r="AF2181" s="24">
        <v>14.189</v>
      </c>
      <c r="AG2181" s="24">
        <v>361.44327682737168</v>
      </c>
      <c r="AH2181" s="24">
        <v>361.48899999999998</v>
      </c>
      <c r="AI2181" s="24">
        <v>361.45159541984731</v>
      </c>
      <c r="AJ2181" s="24">
        <v>361.49739694656489</v>
      </c>
      <c r="AK2181" s="38">
        <v>-0.83185924756321583</v>
      </c>
      <c r="AL2181" s="38">
        <v>-0.83969465649147423</v>
      </c>
    </row>
    <row r="2182" spans="3:38" x14ac:dyDescent="0.15">
      <c r="C2182" t="str">
        <v>U1588D-63-CC</v>
      </c>
      <c r="D2182" s="31">
        <v>348.47</v>
      </c>
      <c r="E2182" s="29">
        <v>30</v>
      </c>
      <c r="F2182" s="29">
        <v>36</v>
      </c>
      <c r="G2182" s="24">
        <v>348.77000000000004</v>
      </c>
      <c r="H2182" s="24">
        <v>348.83000000000004</v>
      </c>
      <c r="I2182" s="24">
        <v>348.77</v>
      </c>
      <c r="J2182" s="24">
        <v>348.83</v>
      </c>
      <c r="K2182" s="18">
        <v>-5.6843418860808015E-14</v>
      </c>
      <c r="L2182" s="18">
        <v>-5.6843418860808015E-14</v>
      </c>
      <c r="T2182" t="str">
        <v>U1588D-63</v>
      </c>
      <c r="U2182" s="24">
        <v>0.76205287713841374</v>
      </c>
      <c r="V2182" s="24">
        <v>0.76335877862595425</v>
      </c>
      <c r="W2182" s="29">
        <v>342.4</v>
      </c>
      <c r="X2182" s="24">
        <v>6.3700000000000045</v>
      </c>
      <c r="Y2182" s="24">
        <v>6.4300000000000068</v>
      </c>
      <c r="Z2182" s="24">
        <v>347.25427682737165</v>
      </c>
      <c r="AA2182" s="24">
        <v>347.29999999999995</v>
      </c>
      <c r="AB2182" s="24">
        <v>347.26259541984729</v>
      </c>
      <c r="AC2182" s="24">
        <v>347.30839694656487</v>
      </c>
      <c r="AF2182" s="24">
        <v>14.189</v>
      </c>
      <c r="AG2182" s="24">
        <v>361.44327682737168</v>
      </c>
      <c r="AH2182" s="24">
        <v>361.48899999999998</v>
      </c>
      <c r="AI2182" s="24">
        <v>361.45159541984731</v>
      </c>
      <c r="AJ2182" s="24">
        <v>361.49739694656489</v>
      </c>
      <c r="AK2182" s="38">
        <v>-0.83185924756321583</v>
      </c>
      <c r="AL2182" s="38">
        <v>-0.83969465649147423</v>
      </c>
    </row>
    <row r="2183" spans="3:38" x14ac:dyDescent="0.15">
      <c r="C2183" t="str">
        <v>U1588D-63-CC</v>
      </c>
      <c r="D2183" s="31">
        <v>348.47</v>
      </c>
      <c r="E2183" s="29">
        <v>30</v>
      </c>
      <c r="F2183" s="29">
        <v>36</v>
      </c>
      <c r="G2183" s="24">
        <v>348.77000000000004</v>
      </c>
      <c r="H2183" s="24">
        <v>348.83000000000004</v>
      </c>
      <c r="I2183" s="24">
        <v>348.77</v>
      </c>
      <c r="J2183" s="24">
        <v>348.83</v>
      </c>
      <c r="K2183" s="18">
        <v>-5.6843418860808015E-14</v>
      </c>
      <c r="L2183" s="18">
        <v>-5.6843418860808015E-14</v>
      </c>
      <c r="T2183" t="str">
        <v>U1588D-63</v>
      </c>
      <c r="U2183" s="24">
        <v>0.76205287713841374</v>
      </c>
      <c r="V2183" s="24">
        <v>0.76335877862595425</v>
      </c>
      <c r="W2183" s="29">
        <v>342.4</v>
      </c>
      <c r="X2183" s="24">
        <v>6.3700000000000045</v>
      </c>
      <c r="Y2183" s="24">
        <v>6.4300000000000068</v>
      </c>
      <c r="Z2183" s="24">
        <v>347.25427682737165</v>
      </c>
      <c r="AA2183" s="24">
        <v>347.29999999999995</v>
      </c>
      <c r="AB2183" s="24">
        <v>347.26259541984729</v>
      </c>
      <c r="AC2183" s="24">
        <v>347.30839694656487</v>
      </c>
      <c r="AF2183" s="24">
        <v>14.189</v>
      </c>
      <c r="AG2183" s="24">
        <v>361.44327682737168</v>
      </c>
      <c r="AH2183" s="24">
        <v>361.48899999999998</v>
      </c>
      <c r="AI2183" s="24">
        <v>361.45159541984731</v>
      </c>
      <c r="AJ2183" s="24">
        <v>361.49739694656489</v>
      </c>
      <c r="AK2183" s="38">
        <v>-0.83185924756321583</v>
      </c>
      <c r="AL2183" s="38">
        <v>-0.83969465649147423</v>
      </c>
    </row>
    <row r="2184" spans="3:38" x14ac:dyDescent="0.15">
      <c r="C2184" t="str">
        <v>U1588D-63-CC</v>
      </c>
      <c r="D2184" s="31">
        <v>348.47</v>
      </c>
      <c r="E2184" s="29">
        <v>30</v>
      </c>
      <c r="F2184" s="29">
        <v>36</v>
      </c>
      <c r="G2184" s="24">
        <v>348.77000000000004</v>
      </c>
      <c r="H2184" s="24">
        <v>348.83000000000004</v>
      </c>
      <c r="I2184" s="24">
        <v>348.77</v>
      </c>
      <c r="J2184" s="24">
        <v>348.83</v>
      </c>
      <c r="K2184" s="18">
        <v>-5.6843418860808015E-14</v>
      </c>
      <c r="L2184" s="18">
        <v>-5.6843418860808015E-14</v>
      </c>
      <c r="T2184" t="str">
        <v>U1588D-63</v>
      </c>
      <c r="U2184" s="24">
        <v>0.76205287713841374</v>
      </c>
      <c r="V2184" s="24">
        <v>0.76335877862595425</v>
      </c>
      <c r="W2184" s="29">
        <v>342.4</v>
      </c>
      <c r="X2184" s="24">
        <v>6.3700000000000045</v>
      </c>
      <c r="Y2184" s="24">
        <v>6.4300000000000068</v>
      </c>
      <c r="Z2184" s="24">
        <v>347.25427682737165</v>
      </c>
      <c r="AA2184" s="24">
        <v>347.29999999999995</v>
      </c>
      <c r="AB2184" s="24">
        <v>347.26259541984729</v>
      </c>
      <c r="AC2184" s="24">
        <v>347.30839694656487</v>
      </c>
      <c r="AF2184" s="24">
        <v>14.189</v>
      </c>
      <c r="AG2184" s="24">
        <v>361.44327682737168</v>
      </c>
      <c r="AH2184" s="24">
        <v>361.48899999999998</v>
      </c>
      <c r="AI2184" s="24">
        <v>361.45159541984731</v>
      </c>
      <c r="AJ2184" s="24">
        <v>361.49739694656489</v>
      </c>
      <c r="AK2184" s="38">
        <v>-0.83185924756321583</v>
      </c>
      <c r="AL2184" s="38">
        <v>-0.83969465649147423</v>
      </c>
    </row>
    <row r="2185" spans="3:38" x14ac:dyDescent="0.15">
      <c r="C2185" t="str">
        <v>U1588D-63-CC</v>
      </c>
      <c r="D2185" s="31">
        <v>348.47</v>
      </c>
      <c r="E2185" s="29">
        <v>30</v>
      </c>
      <c r="F2185" s="29">
        <v>36</v>
      </c>
      <c r="G2185" s="24">
        <v>348.77000000000004</v>
      </c>
      <c r="H2185" s="24">
        <v>348.83000000000004</v>
      </c>
      <c r="I2185" s="24">
        <v>348.77</v>
      </c>
      <c r="J2185" s="24">
        <v>348.83</v>
      </c>
      <c r="K2185" s="18">
        <v>-5.6843418860808015E-14</v>
      </c>
      <c r="L2185" s="18">
        <v>-5.6843418860808015E-14</v>
      </c>
      <c r="T2185" t="str">
        <v>U1588D-63</v>
      </c>
      <c r="U2185" s="24">
        <v>0.76205287713841374</v>
      </c>
      <c r="V2185" s="24">
        <v>0.76335877862595425</v>
      </c>
      <c r="W2185" s="29">
        <v>342.4</v>
      </c>
      <c r="X2185" s="24">
        <v>6.3700000000000045</v>
      </c>
      <c r="Y2185" s="24">
        <v>6.4300000000000068</v>
      </c>
      <c r="Z2185" s="24">
        <v>347.25427682737165</v>
      </c>
      <c r="AA2185" s="24">
        <v>347.29999999999995</v>
      </c>
      <c r="AB2185" s="24">
        <v>347.26259541984729</v>
      </c>
      <c r="AC2185" s="24">
        <v>347.30839694656487</v>
      </c>
      <c r="AF2185" s="24">
        <v>14.189</v>
      </c>
      <c r="AG2185" s="24">
        <v>361.44327682737168</v>
      </c>
      <c r="AH2185" s="24">
        <v>361.48899999999998</v>
      </c>
      <c r="AI2185" s="24">
        <v>361.45159541984731</v>
      </c>
      <c r="AJ2185" s="24">
        <v>361.49739694656489</v>
      </c>
      <c r="AK2185" s="38">
        <v>-0.83185924756321583</v>
      </c>
      <c r="AL2185" s="38">
        <v>-0.83969465649147423</v>
      </c>
    </row>
    <row r="2186" spans="3:38" x14ac:dyDescent="0.15">
      <c r="C2186" t="str">
        <v>U1588D-63-CC</v>
      </c>
      <c r="D2186" s="31">
        <v>348.47</v>
      </c>
      <c r="E2186" s="29">
        <v>30</v>
      </c>
      <c r="F2186" s="29">
        <v>36</v>
      </c>
      <c r="G2186" s="24">
        <v>348.77000000000004</v>
      </c>
      <c r="H2186" s="24">
        <v>348.83000000000004</v>
      </c>
      <c r="I2186" s="24">
        <v>348.77</v>
      </c>
      <c r="J2186" s="24">
        <v>348.83</v>
      </c>
      <c r="K2186" s="18">
        <v>-5.6843418860808015E-14</v>
      </c>
      <c r="L2186" s="18">
        <v>-5.6843418860808015E-14</v>
      </c>
      <c r="T2186" t="str">
        <v>U1588D-63</v>
      </c>
      <c r="U2186" s="24">
        <v>0.76205287713841374</v>
      </c>
      <c r="V2186" s="24">
        <v>0.76335877862595425</v>
      </c>
      <c r="W2186" s="29">
        <v>342.4</v>
      </c>
      <c r="X2186" s="24">
        <v>6.3700000000000045</v>
      </c>
      <c r="Y2186" s="24">
        <v>6.4300000000000068</v>
      </c>
      <c r="Z2186" s="24">
        <v>347.25427682737165</v>
      </c>
      <c r="AA2186" s="24">
        <v>347.29999999999995</v>
      </c>
      <c r="AB2186" s="24">
        <v>347.26259541984729</v>
      </c>
      <c r="AC2186" s="24">
        <v>347.30839694656487</v>
      </c>
      <c r="AF2186" s="24">
        <v>14.189</v>
      </c>
      <c r="AG2186" s="24">
        <v>361.44327682737168</v>
      </c>
      <c r="AH2186" s="24">
        <v>361.48899999999998</v>
      </c>
      <c r="AI2186" s="24">
        <v>361.45159541984731</v>
      </c>
      <c r="AJ2186" s="24">
        <v>361.49739694656489</v>
      </c>
      <c r="AK2186" s="38">
        <v>-0.83185924756321583</v>
      </c>
      <c r="AL2186" s="38">
        <v>-0.83969465649147423</v>
      </c>
    </row>
    <row r="2187" spans="3:38" x14ac:dyDescent="0.15">
      <c r="C2187" t="str">
        <v>U1588D-63-CC</v>
      </c>
      <c r="D2187" s="31">
        <v>348.47</v>
      </c>
      <c r="E2187" s="29">
        <v>30</v>
      </c>
      <c r="F2187" s="29">
        <v>36</v>
      </c>
      <c r="G2187" s="24">
        <v>348.77000000000004</v>
      </c>
      <c r="H2187" s="24">
        <v>348.83000000000004</v>
      </c>
      <c r="I2187" s="24">
        <v>348.77</v>
      </c>
      <c r="J2187" s="24">
        <v>348.83</v>
      </c>
      <c r="K2187" s="18">
        <v>-5.6843418860808015E-14</v>
      </c>
      <c r="L2187" s="18">
        <v>-5.6843418860808015E-14</v>
      </c>
      <c r="T2187" t="str">
        <v>U1588D-63</v>
      </c>
      <c r="U2187" s="24">
        <v>0.76205287713841374</v>
      </c>
      <c r="V2187" s="24">
        <v>0.76335877862595425</v>
      </c>
      <c r="W2187" s="29">
        <v>342.4</v>
      </c>
      <c r="X2187" s="24">
        <v>6.3700000000000045</v>
      </c>
      <c r="Y2187" s="24">
        <v>6.4300000000000068</v>
      </c>
      <c r="Z2187" s="24">
        <v>347.25427682737165</v>
      </c>
      <c r="AA2187" s="24">
        <v>347.29999999999995</v>
      </c>
      <c r="AB2187" s="24">
        <v>347.26259541984729</v>
      </c>
      <c r="AC2187" s="24">
        <v>347.30839694656487</v>
      </c>
      <c r="AF2187" s="24">
        <v>14.189</v>
      </c>
      <c r="AG2187" s="24">
        <v>361.44327682737168</v>
      </c>
      <c r="AH2187" s="24">
        <v>361.48899999999998</v>
      </c>
      <c r="AI2187" s="24">
        <v>361.45159541984731</v>
      </c>
      <c r="AJ2187" s="24">
        <v>361.49739694656489</v>
      </c>
      <c r="AK2187" s="38">
        <v>-0.83185924756321583</v>
      </c>
      <c r="AL2187" s="38">
        <v>-0.83969465649147423</v>
      </c>
    </row>
    <row r="2188" spans="3:38" x14ac:dyDescent="0.15">
      <c r="C2188" t="str">
        <v>U1588D-63-CC</v>
      </c>
      <c r="D2188" s="31">
        <v>348.47</v>
      </c>
      <c r="E2188" s="29">
        <v>30</v>
      </c>
      <c r="F2188" s="29">
        <v>36</v>
      </c>
      <c r="G2188" s="24">
        <v>348.77000000000004</v>
      </c>
      <c r="H2188" s="24">
        <v>348.83000000000004</v>
      </c>
      <c r="I2188" s="24">
        <v>348.77</v>
      </c>
      <c r="J2188" s="24">
        <v>348.83</v>
      </c>
      <c r="K2188" s="18">
        <v>-5.6843418860808015E-14</v>
      </c>
      <c r="L2188" s="18">
        <v>-5.6843418860808015E-14</v>
      </c>
      <c r="T2188" t="str">
        <v>U1588D-63</v>
      </c>
      <c r="U2188" s="24">
        <v>0.76205287713841374</v>
      </c>
      <c r="V2188" s="24">
        <v>0.76335877862595425</v>
      </c>
      <c r="W2188" s="29">
        <v>342.4</v>
      </c>
      <c r="X2188" s="24">
        <v>6.3700000000000045</v>
      </c>
      <c r="Y2188" s="24">
        <v>6.4300000000000068</v>
      </c>
      <c r="Z2188" s="24">
        <v>347.25427682737165</v>
      </c>
      <c r="AA2188" s="24">
        <v>347.29999999999995</v>
      </c>
      <c r="AB2188" s="24">
        <v>347.26259541984729</v>
      </c>
      <c r="AC2188" s="24">
        <v>347.30839694656487</v>
      </c>
      <c r="AF2188" s="24">
        <v>14.189</v>
      </c>
      <c r="AG2188" s="24">
        <v>361.44327682737168</v>
      </c>
      <c r="AH2188" s="24">
        <v>361.48899999999998</v>
      </c>
      <c r="AI2188" s="24">
        <v>361.45159541984731</v>
      </c>
      <c r="AJ2188" s="24">
        <v>361.49739694656489</v>
      </c>
      <c r="AK2188" s="38">
        <v>-0.83185924756321583</v>
      </c>
      <c r="AL2188" s="38">
        <v>-0.83969465649147423</v>
      </c>
    </row>
    <row r="2189" spans="3:38" x14ac:dyDescent="0.15">
      <c r="C2189" t="str">
        <v>U1588D-63-CC</v>
      </c>
      <c r="D2189" s="31">
        <v>348.47</v>
      </c>
      <c r="E2189" s="29">
        <v>30</v>
      </c>
      <c r="F2189" s="29">
        <v>36</v>
      </c>
      <c r="G2189" s="24">
        <v>348.77000000000004</v>
      </c>
      <c r="H2189" s="24">
        <v>348.83000000000004</v>
      </c>
      <c r="I2189" s="24">
        <v>348.77</v>
      </c>
      <c r="J2189" s="24">
        <v>348.83</v>
      </c>
      <c r="K2189" s="18">
        <v>-5.6843418860808015E-14</v>
      </c>
      <c r="L2189" s="18">
        <v>-5.6843418860808015E-14</v>
      </c>
      <c r="T2189" t="str">
        <v>U1588D-63</v>
      </c>
      <c r="U2189" s="24">
        <v>0.76205287713841374</v>
      </c>
      <c r="V2189" s="24">
        <v>0.76335877862595425</v>
      </c>
      <c r="W2189" s="29">
        <v>342.4</v>
      </c>
      <c r="X2189" s="24">
        <v>6.3700000000000045</v>
      </c>
      <c r="Y2189" s="24">
        <v>6.4300000000000068</v>
      </c>
      <c r="Z2189" s="24">
        <v>347.25427682737165</v>
      </c>
      <c r="AA2189" s="24">
        <v>347.29999999999995</v>
      </c>
      <c r="AB2189" s="24">
        <v>347.26259541984729</v>
      </c>
      <c r="AC2189" s="24">
        <v>347.30839694656487</v>
      </c>
      <c r="AF2189" s="24">
        <v>14.189</v>
      </c>
      <c r="AG2189" s="24">
        <v>361.44327682737168</v>
      </c>
      <c r="AH2189" s="24">
        <v>361.48899999999998</v>
      </c>
      <c r="AI2189" s="24">
        <v>361.45159541984731</v>
      </c>
      <c r="AJ2189" s="24">
        <v>361.49739694656489</v>
      </c>
      <c r="AK2189" s="38">
        <v>-0.83185924756321583</v>
      </c>
      <c r="AL2189" s="38">
        <v>-0.83969465649147423</v>
      </c>
    </row>
    <row r="2190" spans="3:38" x14ac:dyDescent="0.15">
      <c r="C2190" t="str">
        <v>U1588D-64-2</v>
      </c>
      <c r="D2190" s="31">
        <v>348.79</v>
      </c>
      <c r="E2190" s="29">
        <v>70</v>
      </c>
      <c r="F2190" s="29">
        <v>70</v>
      </c>
      <c r="G2190" s="24">
        <v>349.49</v>
      </c>
      <c r="H2190" s="24">
        <v>349.49</v>
      </c>
      <c r="I2190" s="24">
        <v>349.49</v>
      </c>
      <c r="J2190" s="24">
        <v>349.49</v>
      </c>
      <c r="K2190" s="18">
        <v>0</v>
      </c>
      <c r="L2190" s="18">
        <v>0</v>
      </c>
      <c r="T2190" t="str">
        <v>U1588D-64</v>
      </c>
      <c r="U2190" s="24">
        <v>0.75471698113207542</v>
      </c>
      <c r="V2190" s="24">
        <v>0.75187969924812026</v>
      </c>
      <c r="W2190" s="29">
        <v>347.3</v>
      </c>
      <c r="X2190" s="24">
        <v>2.1899999999999977</v>
      </c>
      <c r="Y2190" s="24">
        <v>2.1899999999999977</v>
      </c>
      <c r="Z2190" s="24">
        <v>348.95283018867923</v>
      </c>
      <c r="AA2190" s="24">
        <v>348.95283018867923</v>
      </c>
      <c r="AB2190" s="24">
        <v>348.94661654135342</v>
      </c>
      <c r="AC2190" s="24">
        <v>348.94661654135342</v>
      </c>
      <c r="AF2190" s="24">
        <v>14.289</v>
      </c>
      <c r="AG2190" s="24">
        <v>363.24183018867922</v>
      </c>
      <c r="AH2190" s="24">
        <v>363.24183018867922</v>
      </c>
      <c r="AI2190" s="24">
        <v>363.23561654135341</v>
      </c>
      <c r="AJ2190" s="24">
        <v>363.23561654135341</v>
      </c>
      <c r="AK2190" s="38">
        <v>0.62136473258078695</v>
      </c>
      <c r="AL2190" s="38">
        <v>0.62136473258078695</v>
      </c>
    </row>
    <row r="2191" spans="3:38" x14ac:dyDescent="0.15">
      <c r="C2191" t="str">
        <v>U1588D-64-2</v>
      </c>
      <c r="D2191" s="31">
        <v>348.79</v>
      </c>
      <c r="E2191" s="29">
        <v>75</v>
      </c>
      <c r="F2191" s="29">
        <v>75</v>
      </c>
      <c r="G2191" s="24">
        <v>349.54</v>
      </c>
      <c r="H2191" s="24">
        <v>349.54</v>
      </c>
      <c r="I2191" s="24">
        <v>349.54</v>
      </c>
      <c r="J2191" s="24">
        <v>349.54</v>
      </c>
      <c r="K2191" s="18">
        <v>0</v>
      </c>
      <c r="L2191" s="18">
        <v>0</v>
      </c>
      <c r="T2191" t="str">
        <v>U1588D-64</v>
      </c>
      <c r="U2191" s="24">
        <v>0.75471698113207542</v>
      </c>
      <c r="V2191" s="24">
        <v>0.75187969924812026</v>
      </c>
      <c r="W2191" s="29">
        <v>347.3</v>
      </c>
      <c r="X2191" s="24">
        <v>2.2400000000000091</v>
      </c>
      <c r="Y2191" s="24">
        <v>2.2400000000000091</v>
      </c>
      <c r="Z2191" s="24">
        <v>348.99056603773585</v>
      </c>
      <c r="AA2191" s="24">
        <v>348.99056603773585</v>
      </c>
      <c r="AB2191" s="24">
        <v>348.98421052631579</v>
      </c>
      <c r="AC2191" s="24">
        <v>348.98421052631579</v>
      </c>
      <c r="AF2191" s="24">
        <v>14.289</v>
      </c>
      <c r="AG2191" s="24">
        <v>363.27956603773583</v>
      </c>
      <c r="AH2191" s="24">
        <v>363.27956603773583</v>
      </c>
      <c r="AI2191" s="24">
        <v>363.27321052631578</v>
      </c>
      <c r="AJ2191" s="24">
        <v>363.27321052631578</v>
      </c>
      <c r="AK2191" s="38">
        <v>0.6355511420053972</v>
      </c>
      <c r="AL2191" s="38">
        <v>0.6355511420053972</v>
      </c>
    </row>
    <row r="2192" spans="3:38" x14ac:dyDescent="0.15">
      <c r="C2192" t="str">
        <v>U1588D-64-3</v>
      </c>
      <c r="D2192" s="31">
        <v>350.25</v>
      </c>
      <c r="E2192" s="29">
        <v>75</v>
      </c>
      <c r="F2192" s="29">
        <v>75</v>
      </c>
      <c r="G2192" s="24">
        <v>351</v>
      </c>
      <c r="H2192" s="24">
        <v>351</v>
      </c>
      <c r="I2192" s="24">
        <v>351</v>
      </c>
      <c r="J2192" s="24">
        <v>351</v>
      </c>
      <c r="K2192" s="18">
        <v>0</v>
      </c>
      <c r="L2192" s="18">
        <v>0</v>
      </c>
      <c r="T2192" t="str">
        <v>U1588D-64</v>
      </c>
      <c r="U2192" s="24">
        <v>0.75471698113207542</v>
      </c>
      <c r="V2192" s="24">
        <v>0.75187969924812026</v>
      </c>
      <c r="W2192" s="29">
        <v>347.3</v>
      </c>
      <c r="X2192" s="24">
        <v>3.6999999999999886</v>
      </c>
      <c r="Y2192" s="24">
        <v>3.6999999999999886</v>
      </c>
      <c r="Z2192" s="24">
        <v>350.09245283018868</v>
      </c>
      <c r="AA2192" s="24">
        <v>350.09245283018868</v>
      </c>
      <c r="AB2192" s="24">
        <v>350.08195488721805</v>
      </c>
      <c r="AC2192" s="24">
        <v>350.08195488721805</v>
      </c>
      <c r="AF2192" s="24">
        <v>14.289</v>
      </c>
      <c r="AG2192" s="24">
        <v>364.38145283018866</v>
      </c>
      <c r="AH2192" s="24">
        <v>364.38145283018866</v>
      </c>
      <c r="AI2192" s="24">
        <v>364.37095488721803</v>
      </c>
      <c r="AJ2192" s="24">
        <v>364.37095488721803</v>
      </c>
      <c r="AK2192" s="38">
        <v>1.0497942970630447</v>
      </c>
      <c r="AL2192" s="38">
        <v>1.0497942970630447</v>
      </c>
    </row>
    <row r="2193" spans="3:38" x14ac:dyDescent="0.15">
      <c r="C2193" t="str">
        <v>U1588D-64-4</v>
      </c>
      <c r="D2193" s="31">
        <v>351.75</v>
      </c>
      <c r="E2193" s="29">
        <v>75</v>
      </c>
      <c r="F2193" s="29">
        <v>75</v>
      </c>
      <c r="G2193" s="24">
        <v>352.5</v>
      </c>
      <c r="H2193" s="24">
        <v>352.5</v>
      </c>
      <c r="I2193" s="24">
        <v>352.5</v>
      </c>
      <c r="J2193" s="24">
        <v>352.5</v>
      </c>
      <c r="K2193" s="18">
        <v>0</v>
      </c>
      <c r="L2193" s="18">
        <v>0</v>
      </c>
      <c r="T2193" t="str">
        <v>U1588D-64</v>
      </c>
      <c r="U2193" s="24">
        <v>0.75471698113207542</v>
      </c>
      <c r="V2193" s="24">
        <v>0.75187969924812026</v>
      </c>
      <c r="W2193" s="29">
        <v>347.3</v>
      </c>
      <c r="X2193" s="24">
        <v>5.1999999999999886</v>
      </c>
      <c r="Y2193" s="24">
        <v>5.1999999999999886</v>
      </c>
      <c r="Z2193" s="24">
        <v>351.22452830188678</v>
      </c>
      <c r="AA2193" s="24">
        <v>351.22452830188678</v>
      </c>
      <c r="AB2193" s="24">
        <v>351.20977443609024</v>
      </c>
      <c r="AC2193" s="24">
        <v>351.20977443609024</v>
      </c>
      <c r="AF2193" s="24">
        <v>14.289</v>
      </c>
      <c r="AG2193" s="24">
        <v>365.51352830188677</v>
      </c>
      <c r="AH2193" s="24">
        <v>365.51352830188677</v>
      </c>
      <c r="AI2193" s="24">
        <v>365.49877443609023</v>
      </c>
      <c r="AJ2193" s="24">
        <v>365.49877443609023</v>
      </c>
      <c r="AK2193" s="38">
        <v>1.4753865796535592</v>
      </c>
      <c r="AL2193" s="38">
        <v>1.4753865796535592</v>
      </c>
    </row>
    <row r="2194" spans="3:38" x14ac:dyDescent="0.15">
      <c r="C2194" t="str">
        <v>U1588D-64-5</v>
      </c>
      <c r="D2194" s="31">
        <v>352.79</v>
      </c>
      <c r="E2194" s="29">
        <v>0</v>
      </c>
      <c r="F2194" s="29">
        <v>5</v>
      </c>
      <c r="G2194" s="24">
        <v>352.79</v>
      </c>
      <c r="H2194" s="24">
        <v>352.84000000000003</v>
      </c>
      <c r="I2194" s="24">
        <v>352.79</v>
      </c>
      <c r="J2194" s="24">
        <v>352.84</v>
      </c>
      <c r="K2194" s="18">
        <v>0</v>
      </c>
      <c r="L2194" s="18">
        <v>-5.6843418860808015E-14</v>
      </c>
      <c r="T2194" t="str">
        <v>U1588D-64</v>
      </c>
      <c r="U2194" s="24">
        <v>0.75471698113207542</v>
      </c>
      <c r="V2194" s="24">
        <v>0.75187969924812026</v>
      </c>
      <c r="W2194" s="29">
        <v>347.3</v>
      </c>
      <c r="X2194" s="24">
        <v>5.4900000000000091</v>
      </c>
      <c r="Y2194" s="24">
        <v>5.5399999999999636</v>
      </c>
      <c r="Z2194" s="24">
        <v>351.44339622641513</v>
      </c>
      <c r="AA2194" s="24">
        <v>351.48113207547169</v>
      </c>
      <c r="AB2194" s="24">
        <v>351.42781954887221</v>
      </c>
      <c r="AC2194" s="24">
        <v>351.46541353383458</v>
      </c>
      <c r="AF2194" s="24">
        <v>14.289</v>
      </c>
      <c r="AG2194" s="24">
        <v>365.73239622641512</v>
      </c>
      <c r="AH2194" s="24">
        <v>365.77013207547168</v>
      </c>
      <c r="AI2194" s="24">
        <v>365.71681954887219</v>
      </c>
      <c r="AJ2194" s="24">
        <v>365.75441353383457</v>
      </c>
      <c r="AK2194" s="38">
        <v>1.5576677542924244</v>
      </c>
      <c r="AL2194" s="38">
        <v>1.5718541637113503</v>
      </c>
    </row>
    <row r="2195" spans="3:38" x14ac:dyDescent="0.15">
      <c r="C2195" t="str">
        <v>U1588D-65-1</v>
      </c>
      <c r="D2195" s="31">
        <v>352.1</v>
      </c>
      <c r="E2195" s="29">
        <v>75</v>
      </c>
      <c r="F2195" s="29">
        <v>75</v>
      </c>
      <c r="G2195" s="24">
        <v>352.85</v>
      </c>
      <c r="H2195" s="24">
        <v>352.85</v>
      </c>
      <c r="I2195" s="24">
        <v>352.85</v>
      </c>
      <c r="J2195" s="24">
        <v>352.85</v>
      </c>
      <c r="K2195" s="18">
        <v>0</v>
      </c>
      <c r="L2195" s="18">
        <v>0</v>
      </c>
      <c r="T2195" t="str">
        <v>U1588D-65</v>
      </c>
      <c r="U2195" s="24">
        <v>0.81395348837209314</v>
      </c>
      <c r="V2195" s="24">
        <v>0.81300813008130079</v>
      </c>
      <c r="W2195" s="29">
        <v>352.1</v>
      </c>
      <c r="X2195" s="24">
        <v>0.75</v>
      </c>
      <c r="Y2195" s="24">
        <v>0.75</v>
      </c>
      <c r="Z2195" s="24">
        <v>352.71046511627907</v>
      </c>
      <c r="AA2195" s="24">
        <v>352.71046511627907</v>
      </c>
      <c r="AB2195" s="24">
        <v>352.70975609756101</v>
      </c>
      <c r="AC2195" s="24">
        <v>352.70975609756101</v>
      </c>
      <c r="AF2195" s="24">
        <v>14.289</v>
      </c>
      <c r="AG2195" s="24">
        <v>366.99946511627905</v>
      </c>
      <c r="AH2195" s="24">
        <v>366.99946511627905</v>
      </c>
      <c r="AI2195" s="24">
        <v>366.998756097561</v>
      </c>
      <c r="AJ2195" s="24">
        <v>366.998756097561</v>
      </c>
      <c r="AK2195" s="38">
        <v>7.0901871805517658E-2</v>
      </c>
      <c r="AL2195" s="38">
        <v>7.0901871805517658E-2</v>
      </c>
    </row>
    <row r="2196" spans="3:38" x14ac:dyDescent="0.15">
      <c r="C2196" t="str">
        <v>U1588D-64-CC</v>
      </c>
      <c r="D2196" s="31">
        <v>353.31</v>
      </c>
      <c r="E2196" s="29">
        <v>29</v>
      </c>
      <c r="F2196" s="29">
        <v>35</v>
      </c>
      <c r="G2196" s="24">
        <v>353.6</v>
      </c>
      <c r="H2196" s="24">
        <v>353.66</v>
      </c>
      <c r="I2196" s="24">
        <v>353.6</v>
      </c>
      <c r="J2196" s="24">
        <v>353.66</v>
      </c>
      <c r="K2196" s="18">
        <v>0</v>
      </c>
      <c r="L2196" s="18">
        <v>0</v>
      </c>
      <c r="T2196" t="str">
        <v>U1588D-64</v>
      </c>
      <c r="U2196" s="24">
        <v>0.75471698113207542</v>
      </c>
      <c r="V2196" s="24">
        <v>0.75187969924812026</v>
      </c>
      <c r="W2196" s="29">
        <v>347.3</v>
      </c>
      <c r="X2196" s="24">
        <v>6.3000000000000114</v>
      </c>
      <c r="Y2196" s="24">
        <v>6.3600000000000136</v>
      </c>
      <c r="Z2196" s="24">
        <v>352.05471698113212</v>
      </c>
      <c r="AA2196" s="24">
        <v>352.1</v>
      </c>
      <c r="AB2196" s="24">
        <v>352.03684210526319</v>
      </c>
      <c r="AC2196" s="24">
        <v>352.08195488721805</v>
      </c>
      <c r="AF2196" s="24">
        <v>14.289</v>
      </c>
      <c r="AG2196" s="24">
        <v>366.3437169811321</v>
      </c>
      <c r="AH2196" s="24">
        <v>366.38900000000001</v>
      </c>
      <c r="AI2196" s="24">
        <v>366.32584210526318</v>
      </c>
      <c r="AJ2196" s="24">
        <v>366.37095488721803</v>
      </c>
      <c r="AK2196" s="38">
        <v>1.7874875868926665</v>
      </c>
      <c r="AL2196" s="38">
        <v>1.8045112781976513</v>
      </c>
    </row>
    <row r="2197" spans="3:38" x14ac:dyDescent="0.15">
      <c r="C2197" t="str">
        <v>U1588D-64-CC</v>
      </c>
      <c r="D2197" s="31">
        <v>353.31</v>
      </c>
      <c r="E2197" s="29">
        <v>29</v>
      </c>
      <c r="F2197" s="29">
        <v>35</v>
      </c>
      <c r="G2197" s="24">
        <v>353.6</v>
      </c>
      <c r="H2197" s="24">
        <v>353.66</v>
      </c>
      <c r="I2197" s="24">
        <v>353.6</v>
      </c>
      <c r="J2197" s="24">
        <v>353.66</v>
      </c>
      <c r="K2197" s="18">
        <v>0</v>
      </c>
      <c r="L2197" s="18">
        <v>0</v>
      </c>
      <c r="T2197" t="str">
        <v>U1588D-64</v>
      </c>
      <c r="U2197" s="24">
        <v>0.75471698113207542</v>
      </c>
      <c r="V2197" s="24">
        <v>0.75187969924812026</v>
      </c>
      <c r="W2197" s="29">
        <v>347.3</v>
      </c>
      <c r="X2197" s="24">
        <v>6.3000000000000114</v>
      </c>
      <c r="Y2197" s="24">
        <v>6.3600000000000136</v>
      </c>
      <c r="Z2197" s="24">
        <v>352.05471698113212</v>
      </c>
      <c r="AA2197" s="24">
        <v>352.1</v>
      </c>
      <c r="AB2197" s="24">
        <v>352.03684210526319</v>
      </c>
      <c r="AC2197" s="24">
        <v>352.08195488721805</v>
      </c>
      <c r="AF2197" s="24">
        <v>14.289</v>
      </c>
      <c r="AG2197" s="24">
        <v>366.3437169811321</v>
      </c>
      <c r="AH2197" s="24">
        <v>366.38900000000001</v>
      </c>
      <c r="AI2197" s="24">
        <v>366.32584210526318</v>
      </c>
      <c r="AJ2197" s="24">
        <v>366.37095488721803</v>
      </c>
      <c r="AK2197" s="38">
        <v>1.7874875868926665</v>
      </c>
      <c r="AL2197" s="38">
        <v>1.8045112781976513</v>
      </c>
    </row>
    <row r="2198" spans="3:38" x14ac:dyDescent="0.15">
      <c r="C2198" t="str">
        <v>U1588D-64-CC</v>
      </c>
      <c r="D2198" s="31">
        <v>353.31</v>
      </c>
      <c r="E2198" s="29">
        <v>29</v>
      </c>
      <c r="F2198" s="29">
        <v>35</v>
      </c>
      <c r="G2198" s="24">
        <v>353.6</v>
      </c>
      <c r="H2198" s="24">
        <v>353.66</v>
      </c>
      <c r="I2198" s="24">
        <v>353.6</v>
      </c>
      <c r="J2198" s="24">
        <v>353.66</v>
      </c>
      <c r="K2198" s="18">
        <v>0</v>
      </c>
      <c r="L2198" s="18">
        <v>0</v>
      </c>
      <c r="T2198" t="str">
        <v>U1588D-64</v>
      </c>
      <c r="U2198" s="24">
        <v>0.75471698113207542</v>
      </c>
      <c r="V2198" s="24">
        <v>0.75187969924812026</v>
      </c>
      <c r="W2198" s="29">
        <v>347.3</v>
      </c>
      <c r="X2198" s="24">
        <v>6.3000000000000114</v>
      </c>
      <c r="Y2198" s="24">
        <v>6.3600000000000136</v>
      </c>
      <c r="Z2198" s="24">
        <v>352.05471698113212</v>
      </c>
      <c r="AA2198" s="24">
        <v>352.1</v>
      </c>
      <c r="AB2198" s="24">
        <v>352.03684210526319</v>
      </c>
      <c r="AC2198" s="24">
        <v>352.08195488721805</v>
      </c>
      <c r="AF2198" s="24">
        <v>14.289</v>
      </c>
      <c r="AG2198" s="24">
        <v>366.3437169811321</v>
      </c>
      <c r="AH2198" s="24">
        <v>366.38900000000001</v>
      </c>
      <c r="AI2198" s="24">
        <v>366.32584210526318</v>
      </c>
      <c r="AJ2198" s="24">
        <v>366.37095488721803</v>
      </c>
      <c r="AK2198" s="38">
        <v>1.7874875868926665</v>
      </c>
      <c r="AL2198" s="38">
        <v>1.8045112781976513</v>
      </c>
    </row>
    <row r="2199" spans="3:38" x14ac:dyDescent="0.15">
      <c r="C2199" t="str">
        <v>U1588D-64-CC</v>
      </c>
      <c r="D2199" s="31">
        <v>353.31</v>
      </c>
      <c r="E2199" s="29">
        <v>29</v>
      </c>
      <c r="F2199" s="29">
        <v>35</v>
      </c>
      <c r="G2199" s="24">
        <v>353.6</v>
      </c>
      <c r="H2199" s="24">
        <v>353.66</v>
      </c>
      <c r="I2199" s="24">
        <v>353.6</v>
      </c>
      <c r="J2199" s="24">
        <v>353.66</v>
      </c>
      <c r="K2199" s="18">
        <v>0</v>
      </c>
      <c r="L2199" s="18">
        <v>0</v>
      </c>
      <c r="T2199" t="str">
        <v>U1588D-64</v>
      </c>
      <c r="U2199" s="24">
        <v>0.75471698113207542</v>
      </c>
      <c r="V2199" s="24">
        <v>0.75187969924812026</v>
      </c>
      <c r="W2199" s="29">
        <v>347.3</v>
      </c>
      <c r="X2199" s="24">
        <v>6.3000000000000114</v>
      </c>
      <c r="Y2199" s="24">
        <v>6.3600000000000136</v>
      </c>
      <c r="Z2199" s="24">
        <v>352.05471698113212</v>
      </c>
      <c r="AA2199" s="24">
        <v>352.1</v>
      </c>
      <c r="AB2199" s="24">
        <v>352.03684210526319</v>
      </c>
      <c r="AC2199" s="24">
        <v>352.08195488721805</v>
      </c>
      <c r="AF2199" s="24">
        <v>14.289</v>
      </c>
      <c r="AG2199" s="24">
        <v>366.3437169811321</v>
      </c>
      <c r="AH2199" s="24">
        <v>366.38900000000001</v>
      </c>
      <c r="AI2199" s="24">
        <v>366.32584210526318</v>
      </c>
      <c r="AJ2199" s="24">
        <v>366.37095488721803</v>
      </c>
      <c r="AK2199" s="38">
        <v>1.7874875868926665</v>
      </c>
      <c r="AL2199" s="38">
        <v>1.8045112781976513</v>
      </c>
    </row>
    <row r="2200" spans="3:38" x14ac:dyDescent="0.15">
      <c r="C2200" t="str">
        <v>U1588D-64-CC</v>
      </c>
      <c r="D2200" s="31">
        <v>353.31</v>
      </c>
      <c r="E2200" s="29">
        <v>29</v>
      </c>
      <c r="F2200" s="29">
        <v>35</v>
      </c>
      <c r="G2200" s="24">
        <v>353.6</v>
      </c>
      <c r="H2200" s="24">
        <v>353.66</v>
      </c>
      <c r="I2200" s="24">
        <v>353.6</v>
      </c>
      <c r="J2200" s="24">
        <v>353.66</v>
      </c>
      <c r="K2200" s="18">
        <v>0</v>
      </c>
      <c r="L2200" s="18">
        <v>0</v>
      </c>
      <c r="T2200" t="str">
        <v>U1588D-64</v>
      </c>
      <c r="U2200" s="24">
        <v>0.75471698113207542</v>
      </c>
      <c r="V2200" s="24">
        <v>0.75187969924812026</v>
      </c>
      <c r="W2200" s="29">
        <v>347.3</v>
      </c>
      <c r="X2200" s="24">
        <v>6.3000000000000114</v>
      </c>
      <c r="Y2200" s="24">
        <v>6.3600000000000136</v>
      </c>
      <c r="Z2200" s="24">
        <v>352.05471698113212</v>
      </c>
      <c r="AA2200" s="24">
        <v>352.1</v>
      </c>
      <c r="AB2200" s="24">
        <v>352.03684210526319</v>
      </c>
      <c r="AC2200" s="24">
        <v>352.08195488721805</v>
      </c>
      <c r="AF2200" s="24">
        <v>14.289</v>
      </c>
      <c r="AG2200" s="24">
        <v>366.3437169811321</v>
      </c>
      <c r="AH2200" s="24">
        <v>366.38900000000001</v>
      </c>
      <c r="AI2200" s="24">
        <v>366.32584210526318</v>
      </c>
      <c r="AJ2200" s="24">
        <v>366.37095488721803</v>
      </c>
      <c r="AK2200" s="38">
        <v>1.7874875868926665</v>
      </c>
      <c r="AL2200" s="38">
        <v>1.8045112781976513</v>
      </c>
    </row>
    <row r="2201" spans="3:38" x14ac:dyDescent="0.15">
      <c r="C2201" t="str">
        <v>U1588D-64-CC</v>
      </c>
      <c r="D2201" s="31">
        <v>353.31</v>
      </c>
      <c r="E2201" s="29">
        <v>29</v>
      </c>
      <c r="F2201" s="29">
        <v>35</v>
      </c>
      <c r="G2201" s="24">
        <v>353.6</v>
      </c>
      <c r="H2201" s="24">
        <v>353.66</v>
      </c>
      <c r="I2201" s="24">
        <v>353.6</v>
      </c>
      <c r="J2201" s="24">
        <v>353.66</v>
      </c>
      <c r="K2201" s="18">
        <v>0</v>
      </c>
      <c r="L2201" s="18">
        <v>0</v>
      </c>
      <c r="T2201" t="str">
        <v>U1588D-64</v>
      </c>
      <c r="U2201" s="24">
        <v>0.75471698113207542</v>
      </c>
      <c r="V2201" s="24">
        <v>0.75187969924812026</v>
      </c>
      <c r="W2201" s="29">
        <v>347.3</v>
      </c>
      <c r="X2201" s="24">
        <v>6.3000000000000114</v>
      </c>
      <c r="Y2201" s="24">
        <v>6.3600000000000136</v>
      </c>
      <c r="Z2201" s="24">
        <v>352.05471698113212</v>
      </c>
      <c r="AA2201" s="24">
        <v>352.1</v>
      </c>
      <c r="AB2201" s="24">
        <v>352.03684210526319</v>
      </c>
      <c r="AC2201" s="24">
        <v>352.08195488721805</v>
      </c>
      <c r="AF2201" s="24">
        <v>14.289</v>
      </c>
      <c r="AG2201" s="24">
        <v>366.3437169811321</v>
      </c>
      <c r="AH2201" s="24">
        <v>366.38900000000001</v>
      </c>
      <c r="AI2201" s="24">
        <v>366.32584210526318</v>
      </c>
      <c r="AJ2201" s="24">
        <v>366.37095488721803</v>
      </c>
      <c r="AK2201" s="38">
        <v>1.7874875868926665</v>
      </c>
      <c r="AL2201" s="38">
        <v>1.8045112781976513</v>
      </c>
    </row>
    <row r="2202" spans="3:38" x14ac:dyDescent="0.15">
      <c r="C2202" t="str">
        <v>U1588D-64-CC</v>
      </c>
      <c r="D2202" s="31">
        <v>353.31</v>
      </c>
      <c r="E2202" s="29">
        <v>29</v>
      </c>
      <c r="F2202" s="29">
        <v>35</v>
      </c>
      <c r="G2202" s="24">
        <v>353.6</v>
      </c>
      <c r="H2202" s="24">
        <v>353.66</v>
      </c>
      <c r="I2202" s="24">
        <v>353.6</v>
      </c>
      <c r="J2202" s="24">
        <v>353.66</v>
      </c>
      <c r="K2202" s="18">
        <v>0</v>
      </c>
      <c r="L2202" s="18">
        <v>0</v>
      </c>
      <c r="T2202" t="str">
        <v>U1588D-64</v>
      </c>
      <c r="U2202" s="24">
        <v>0.75471698113207542</v>
      </c>
      <c r="V2202" s="24">
        <v>0.75187969924812026</v>
      </c>
      <c r="W2202" s="29">
        <v>347.3</v>
      </c>
      <c r="X2202" s="24">
        <v>6.3000000000000114</v>
      </c>
      <c r="Y2202" s="24">
        <v>6.3600000000000136</v>
      </c>
      <c r="Z2202" s="24">
        <v>352.05471698113212</v>
      </c>
      <c r="AA2202" s="24">
        <v>352.1</v>
      </c>
      <c r="AB2202" s="24">
        <v>352.03684210526319</v>
      </c>
      <c r="AC2202" s="24">
        <v>352.08195488721805</v>
      </c>
      <c r="AF2202" s="24">
        <v>14.289</v>
      </c>
      <c r="AG2202" s="24">
        <v>366.3437169811321</v>
      </c>
      <c r="AH2202" s="24">
        <v>366.38900000000001</v>
      </c>
      <c r="AI2202" s="24">
        <v>366.32584210526318</v>
      </c>
      <c r="AJ2202" s="24">
        <v>366.37095488721803</v>
      </c>
      <c r="AK2202" s="38">
        <v>1.7874875868926665</v>
      </c>
      <c r="AL2202" s="38">
        <v>1.8045112781976513</v>
      </c>
    </row>
    <row r="2203" spans="3:38" x14ac:dyDescent="0.15">
      <c r="C2203" t="str">
        <v>U1588D-64-CC</v>
      </c>
      <c r="D2203" s="31">
        <v>353.31</v>
      </c>
      <c r="E2203" s="29">
        <v>29</v>
      </c>
      <c r="F2203" s="29">
        <v>35</v>
      </c>
      <c r="G2203" s="24">
        <v>353.6</v>
      </c>
      <c r="H2203" s="24">
        <v>353.66</v>
      </c>
      <c r="I2203" s="24">
        <v>353.6</v>
      </c>
      <c r="J2203" s="24">
        <v>353.66</v>
      </c>
      <c r="K2203" s="18">
        <v>0</v>
      </c>
      <c r="L2203" s="18">
        <v>0</v>
      </c>
      <c r="T2203" t="str">
        <v>U1588D-64</v>
      </c>
      <c r="U2203" s="24">
        <v>0.75471698113207542</v>
      </c>
      <c r="V2203" s="24">
        <v>0.75187969924812026</v>
      </c>
      <c r="W2203" s="29">
        <v>347.3</v>
      </c>
      <c r="X2203" s="24">
        <v>6.3000000000000114</v>
      </c>
      <c r="Y2203" s="24">
        <v>6.3600000000000136</v>
      </c>
      <c r="Z2203" s="24">
        <v>352.05471698113212</v>
      </c>
      <c r="AA2203" s="24">
        <v>352.1</v>
      </c>
      <c r="AB2203" s="24">
        <v>352.03684210526319</v>
      </c>
      <c r="AC2203" s="24">
        <v>352.08195488721805</v>
      </c>
      <c r="AF2203" s="24">
        <v>14.289</v>
      </c>
      <c r="AG2203" s="24">
        <v>366.3437169811321</v>
      </c>
      <c r="AH2203" s="24">
        <v>366.38900000000001</v>
      </c>
      <c r="AI2203" s="24">
        <v>366.32584210526318</v>
      </c>
      <c r="AJ2203" s="24">
        <v>366.37095488721803</v>
      </c>
      <c r="AK2203" s="38">
        <v>1.7874875868926665</v>
      </c>
      <c r="AL2203" s="38">
        <v>1.8045112781976513</v>
      </c>
    </row>
    <row r="2204" spans="3:38" x14ac:dyDescent="0.15">
      <c r="C2204" t="str">
        <v>U1588D-64-CC</v>
      </c>
      <c r="D2204" s="31">
        <v>353.31</v>
      </c>
      <c r="E2204" s="29">
        <v>29</v>
      </c>
      <c r="F2204" s="29">
        <v>35</v>
      </c>
      <c r="G2204" s="24">
        <v>353.6</v>
      </c>
      <c r="H2204" s="24">
        <v>353.66</v>
      </c>
      <c r="I2204" s="24">
        <v>353.6</v>
      </c>
      <c r="J2204" s="24">
        <v>353.66</v>
      </c>
      <c r="K2204" s="18">
        <v>0</v>
      </c>
      <c r="L2204" s="18">
        <v>0</v>
      </c>
      <c r="T2204" t="str">
        <v>U1588D-64</v>
      </c>
      <c r="U2204" s="24">
        <v>0.75471698113207542</v>
      </c>
      <c r="V2204" s="24">
        <v>0.75187969924812026</v>
      </c>
      <c r="W2204" s="29">
        <v>347.3</v>
      </c>
      <c r="X2204" s="24">
        <v>6.3000000000000114</v>
      </c>
      <c r="Y2204" s="24">
        <v>6.3600000000000136</v>
      </c>
      <c r="Z2204" s="24">
        <v>352.05471698113212</v>
      </c>
      <c r="AA2204" s="24">
        <v>352.1</v>
      </c>
      <c r="AB2204" s="24">
        <v>352.03684210526319</v>
      </c>
      <c r="AC2204" s="24">
        <v>352.08195488721805</v>
      </c>
      <c r="AF2204" s="24">
        <v>14.289</v>
      </c>
      <c r="AG2204" s="24">
        <v>366.3437169811321</v>
      </c>
      <c r="AH2204" s="24">
        <v>366.38900000000001</v>
      </c>
      <c r="AI2204" s="24">
        <v>366.32584210526318</v>
      </c>
      <c r="AJ2204" s="24">
        <v>366.37095488721803</v>
      </c>
      <c r="AK2204" s="38">
        <v>1.7874875868926665</v>
      </c>
      <c r="AL2204" s="38">
        <v>1.8045112781976513</v>
      </c>
    </row>
    <row r="2205" spans="3:38" x14ac:dyDescent="0.15">
      <c r="C2205" t="str">
        <v>U1588D-65-2</v>
      </c>
      <c r="D2205" s="31">
        <v>353.59</v>
      </c>
      <c r="E2205" s="29">
        <v>75</v>
      </c>
      <c r="F2205" s="29">
        <v>75</v>
      </c>
      <c r="G2205" s="24">
        <v>354.34</v>
      </c>
      <c r="H2205" s="24">
        <v>354.34</v>
      </c>
      <c r="I2205" s="24">
        <v>354.34</v>
      </c>
      <c r="J2205" s="24">
        <v>354.34</v>
      </c>
      <c r="K2205" s="18">
        <v>0</v>
      </c>
      <c r="L2205" s="18">
        <v>0</v>
      </c>
      <c r="T2205" t="str">
        <v>U1588D-65</v>
      </c>
      <c r="U2205" s="24">
        <v>0.81395348837209314</v>
      </c>
      <c r="V2205" s="24">
        <v>0.81300813008130079</v>
      </c>
      <c r="W2205" s="29">
        <v>352.1</v>
      </c>
      <c r="X2205" s="24">
        <v>2.2399999999999523</v>
      </c>
      <c r="Y2205" s="24">
        <v>2.2399999999999523</v>
      </c>
      <c r="Z2205" s="24">
        <v>353.92325581395346</v>
      </c>
      <c r="AA2205" s="24">
        <v>353.92325581395346</v>
      </c>
      <c r="AB2205" s="24">
        <v>353.92113821138207</v>
      </c>
      <c r="AC2205" s="24">
        <v>353.92113821138207</v>
      </c>
      <c r="AF2205" s="24">
        <v>14.289</v>
      </c>
      <c r="AG2205" s="24">
        <v>368.21225581395345</v>
      </c>
      <c r="AH2205" s="24">
        <v>368.21225581395345</v>
      </c>
      <c r="AI2205" s="24">
        <v>368.21013821138206</v>
      </c>
      <c r="AJ2205" s="24">
        <v>368.21013821138206</v>
      </c>
      <c r="AK2205" s="38">
        <v>0.21176025713884883</v>
      </c>
      <c r="AL2205" s="38">
        <v>0.21176025713884883</v>
      </c>
    </row>
    <row r="2206" spans="3:38" x14ac:dyDescent="0.15">
      <c r="C2206" t="str">
        <v>U1588D-65-3</v>
      </c>
      <c r="D2206" s="31">
        <v>355.09</v>
      </c>
      <c r="E2206" s="29">
        <v>70</v>
      </c>
      <c r="F2206" s="29">
        <v>70</v>
      </c>
      <c r="G2206" s="24">
        <v>355.78999999999996</v>
      </c>
      <c r="H2206" s="24">
        <v>355.78999999999996</v>
      </c>
      <c r="I2206" s="24">
        <v>355.79</v>
      </c>
      <c r="J2206" s="24">
        <v>355.79</v>
      </c>
      <c r="K2206" s="18">
        <v>5.6843418860808015E-14</v>
      </c>
      <c r="L2206" s="18">
        <v>5.6843418860808015E-14</v>
      </c>
      <c r="T2206" t="str">
        <v>U1588D-65</v>
      </c>
      <c r="U2206" s="24">
        <v>0.81395348837209314</v>
      </c>
      <c r="V2206" s="24">
        <v>0.81300813008130079</v>
      </c>
      <c r="W2206" s="29">
        <v>352.1</v>
      </c>
      <c r="X2206" s="24">
        <v>3.6899999999999977</v>
      </c>
      <c r="Y2206" s="24">
        <v>3.6899999999999977</v>
      </c>
      <c r="Z2206" s="24">
        <v>355.10348837209307</v>
      </c>
      <c r="AA2206" s="24">
        <v>355.10348837209307</v>
      </c>
      <c r="AB2206" s="24">
        <v>355.1</v>
      </c>
      <c r="AC2206" s="24">
        <v>355.1</v>
      </c>
      <c r="AF2206" s="24">
        <v>14.289</v>
      </c>
      <c r="AG2206" s="24">
        <v>369.39248837209306</v>
      </c>
      <c r="AH2206" s="24">
        <v>369.39248837209306</v>
      </c>
      <c r="AI2206" s="24">
        <v>369.38900000000001</v>
      </c>
      <c r="AJ2206" s="24">
        <v>369.38900000000001</v>
      </c>
      <c r="AK2206" s="38">
        <v>0.34883720930452</v>
      </c>
      <c r="AL2206" s="38">
        <v>0.34883720930452</v>
      </c>
    </row>
    <row r="2207" spans="3:38" x14ac:dyDescent="0.15">
      <c r="C2207" t="str">
        <v>U1588D-65-3</v>
      </c>
      <c r="D2207" s="31">
        <v>355.09</v>
      </c>
      <c r="E2207" s="29">
        <v>75</v>
      </c>
      <c r="F2207" s="29">
        <v>75</v>
      </c>
      <c r="G2207" s="24">
        <v>355.84</v>
      </c>
      <c r="H2207" s="24">
        <v>355.84</v>
      </c>
      <c r="I2207" s="24">
        <v>355.84</v>
      </c>
      <c r="J2207" s="24">
        <v>355.84</v>
      </c>
      <c r="K2207" s="18">
        <v>0</v>
      </c>
      <c r="L2207" s="18">
        <v>0</v>
      </c>
      <c r="T2207" t="str">
        <v>U1588D-65</v>
      </c>
      <c r="U2207" s="24">
        <v>0.81395348837209314</v>
      </c>
      <c r="V2207" s="24">
        <v>0.81300813008130079</v>
      </c>
      <c r="W2207" s="29">
        <v>352.1</v>
      </c>
      <c r="X2207" s="24">
        <v>3.7399999999999523</v>
      </c>
      <c r="Y2207" s="24">
        <v>3.7399999999999523</v>
      </c>
      <c r="Z2207" s="24">
        <v>355.14418604651161</v>
      </c>
      <c r="AA2207" s="24">
        <v>355.14418604651161</v>
      </c>
      <c r="AB2207" s="24">
        <v>355.14065040650405</v>
      </c>
      <c r="AC2207" s="24">
        <v>355.14065040650405</v>
      </c>
      <c r="AF2207" s="24">
        <v>14.289</v>
      </c>
      <c r="AG2207" s="24">
        <v>369.43318604651159</v>
      </c>
      <c r="AH2207" s="24">
        <v>369.43318604651159</v>
      </c>
      <c r="AI2207" s="24">
        <v>369.42965040650404</v>
      </c>
      <c r="AJ2207" s="24">
        <v>369.42965040650404</v>
      </c>
      <c r="AK2207" s="38">
        <v>0.35356400075556849</v>
      </c>
      <c r="AL2207" s="38">
        <v>0.35356400075556849</v>
      </c>
    </row>
    <row r="2208" spans="3:38" x14ac:dyDescent="0.15">
      <c r="C2208" t="str">
        <v>U1588D-65-4</v>
      </c>
      <c r="D2208" s="31">
        <v>356.59</v>
      </c>
      <c r="E2208" s="29">
        <v>75</v>
      </c>
      <c r="F2208" s="29">
        <v>75</v>
      </c>
      <c r="G2208" s="24">
        <v>357.34</v>
      </c>
      <c r="H2208" s="24">
        <v>357.34</v>
      </c>
      <c r="I2208" s="24">
        <v>357.34</v>
      </c>
      <c r="J2208" s="24">
        <v>357.34</v>
      </c>
      <c r="K2208" s="18">
        <v>0</v>
      </c>
      <c r="L2208" s="18">
        <v>0</v>
      </c>
      <c r="T2208" t="str">
        <v>U1588D-65</v>
      </c>
      <c r="U2208" s="24">
        <v>0.81395348837209314</v>
      </c>
      <c r="V2208" s="24">
        <v>0.81300813008130079</v>
      </c>
      <c r="W2208" s="29">
        <v>352.1</v>
      </c>
      <c r="X2208" s="24">
        <v>5.2399999999999523</v>
      </c>
      <c r="Y2208" s="24">
        <v>5.2399999999999523</v>
      </c>
      <c r="Z2208" s="24">
        <v>356.36511627906975</v>
      </c>
      <c r="AA2208" s="24">
        <v>356.36511627906975</v>
      </c>
      <c r="AB2208" s="24">
        <v>356.36016260162597</v>
      </c>
      <c r="AC2208" s="24">
        <v>356.36016260162597</v>
      </c>
      <c r="AF2208" s="24">
        <v>14.289</v>
      </c>
      <c r="AG2208" s="24">
        <v>370.65411627906974</v>
      </c>
      <c r="AH2208" s="24">
        <v>370.65411627906974</v>
      </c>
      <c r="AI2208" s="24">
        <v>370.64916260162596</v>
      </c>
      <c r="AJ2208" s="24">
        <v>370.64916260162596</v>
      </c>
      <c r="AK2208" s="38">
        <v>0.49536774437797249</v>
      </c>
      <c r="AL2208" s="38">
        <v>0.49536774437797249</v>
      </c>
    </row>
    <row r="2209" spans="3:38" x14ac:dyDescent="0.15">
      <c r="C2209" t="str">
        <v>U1588D-66-1</v>
      </c>
      <c r="D2209" s="31">
        <v>357</v>
      </c>
      <c r="E2209" s="29">
        <v>75</v>
      </c>
      <c r="F2209" s="29">
        <v>75</v>
      </c>
      <c r="G2209" s="24">
        <v>357.75</v>
      </c>
      <c r="H2209" s="24">
        <v>357.75</v>
      </c>
      <c r="I2209" s="24">
        <v>357.75</v>
      </c>
      <c r="J2209" s="24">
        <v>357.75</v>
      </c>
      <c r="K2209" s="18">
        <v>0</v>
      </c>
      <c r="L2209" s="18">
        <v>0</v>
      </c>
      <c r="T2209" t="str">
        <v>U1588D-66</v>
      </c>
      <c r="U2209" s="24">
        <v>0.82901554404145072</v>
      </c>
      <c r="V2209" s="24">
        <v>0.82644628099173556</v>
      </c>
      <c r="W2209" s="29">
        <v>357</v>
      </c>
      <c r="X2209" s="24">
        <v>0.75</v>
      </c>
      <c r="Y2209" s="24">
        <v>0.75</v>
      </c>
      <c r="Z2209" s="24">
        <v>357.62176165803106</v>
      </c>
      <c r="AA2209" s="24">
        <v>357.62176165803106</v>
      </c>
      <c r="AB2209" s="24">
        <v>357.61983471074382</v>
      </c>
      <c r="AC2209" s="24">
        <v>357.61983471074382</v>
      </c>
      <c r="AF2209" s="24">
        <v>14.289</v>
      </c>
      <c r="AG2209" s="24">
        <v>371.91076165803105</v>
      </c>
      <c r="AH2209" s="24">
        <v>371.91076165803105</v>
      </c>
      <c r="AI2209" s="24">
        <v>371.9088347107438</v>
      </c>
      <c r="AJ2209" s="24">
        <v>371.9088347107438</v>
      </c>
      <c r="AK2209" s="38">
        <v>0.19269472872451843</v>
      </c>
      <c r="AL2209" s="38">
        <v>0.19269472872451843</v>
      </c>
    </row>
    <row r="2210" spans="3:38" x14ac:dyDescent="0.15">
      <c r="C2210" t="str">
        <v>U1588D-65-CC</v>
      </c>
      <c r="D2210" s="31">
        <v>357.76</v>
      </c>
      <c r="E2210" s="29">
        <v>30</v>
      </c>
      <c r="F2210" s="29">
        <v>36</v>
      </c>
      <c r="G2210" s="24">
        <v>358.06</v>
      </c>
      <c r="H2210" s="24">
        <v>358.12</v>
      </c>
      <c r="I2210" s="24">
        <v>358.06</v>
      </c>
      <c r="J2210" s="24">
        <v>358.12</v>
      </c>
      <c r="K2210" s="18">
        <v>0</v>
      </c>
      <c r="L2210" s="18">
        <v>0</v>
      </c>
      <c r="T2210" t="str">
        <v>U1588D-65</v>
      </c>
      <c r="U2210" s="24">
        <v>0.81395348837209314</v>
      </c>
      <c r="V2210" s="24">
        <v>0.81300813008130079</v>
      </c>
      <c r="W2210" s="29">
        <v>352.1</v>
      </c>
      <c r="X2210" s="24">
        <v>5.9599999999999795</v>
      </c>
      <c r="Y2210" s="24">
        <v>6.0199999999999818</v>
      </c>
      <c r="Z2210" s="24">
        <v>356.95116279069771</v>
      </c>
      <c r="AA2210" s="24">
        <v>357</v>
      </c>
      <c r="AB2210" s="24">
        <v>356.94552845528455</v>
      </c>
      <c r="AC2210" s="24">
        <v>356.99430894308944</v>
      </c>
      <c r="AF2210" s="24">
        <v>14.289</v>
      </c>
      <c r="AG2210" s="24">
        <v>371.2401627906977</v>
      </c>
      <c r="AH2210" s="24">
        <v>371.28899999999999</v>
      </c>
      <c r="AI2210" s="24">
        <v>371.23452845528453</v>
      </c>
      <c r="AJ2210" s="24">
        <v>371.28330894308942</v>
      </c>
      <c r="AK2210" s="38">
        <v>0.56343354131627166</v>
      </c>
      <c r="AL2210" s="38">
        <v>0.56910569105639297</v>
      </c>
    </row>
    <row r="2211" spans="3:38" x14ac:dyDescent="0.15">
      <c r="C2211" t="str">
        <v>U1588D-65-CC</v>
      </c>
      <c r="D2211" s="31">
        <v>357.76</v>
      </c>
      <c r="E2211" s="29">
        <v>30</v>
      </c>
      <c r="F2211" s="29">
        <v>36</v>
      </c>
      <c r="G2211" s="24">
        <v>358.06</v>
      </c>
      <c r="H2211" s="24">
        <v>358.12</v>
      </c>
      <c r="I2211" s="24">
        <v>358.06</v>
      </c>
      <c r="J2211" s="24">
        <v>358.12</v>
      </c>
      <c r="K2211" s="18">
        <v>0</v>
      </c>
      <c r="L2211" s="18">
        <v>0</v>
      </c>
      <c r="T2211" t="str">
        <v>U1588D-65</v>
      </c>
      <c r="U2211" s="24">
        <v>0.81395348837209314</v>
      </c>
      <c r="V2211" s="24">
        <v>0.81300813008130079</v>
      </c>
      <c r="W2211" s="29">
        <v>352.1</v>
      </c>
      <c r="X2211" s="24">
        <v>5.9599999999999795</v>
      </c>
      <c r="Y2211" s="24">
        <v>6.0199999999999818</v>
      </c>
      <c r="Z2211" s="24">
        <v>356.95116279069771</v>
      </c>
      <c r="AA2211" s="24">
        <v>357</v>
      </c>
      <c r="AB2211" s="24">
        <v>356.94552845528455</v>
      </c>
      <c r="AC2211" s="24">
        <v>356.99430894308944</v>
      </c>
      <c r="AF2211" s="24">
        <v>14.289</v>
      </c>
      <c r="AG2211" s="24">
        <v>371.2401627906977</v>
      </c>
      <c r="AH2211" s="24">
        <v>371.28899999999999</v>
      </c>
      <c r="AI2211" s="24">
        <v>371.23452845528453</v>
      </c>
      <c r="AJ2211" s="24">
        <v>371.28330894308942</v>
      </c>
      <c r="AK2211" s="38">
        <v>0.56343354131627166</v>
      </c>
      <c r="AL2211" s="38">
        <v>0.56910569105639297</v>
      </c>
    </row>
    <row r="2212" spans="3:38" x14ac:dyDescent="0.15">
      <c r="C2212" t="str">
        <v>U1588D-65-CC</v>
      </c>
      <c r="D2212" s="31">
        <v>357.76</v>
      </c>
      <c r="E2212" s="29">
        <v>30</v>
      </c>
      <c r="F2212" s="29">
        <v>36</v>
      </c>
      <c r="G2212" s="24">
        <v>358.06</v>
      </c>
      <c r="H2212" s="24">
        <v>358.12</v>
      </c>
      <c r="I2212" s="24">
        <v>358.06</v>
      </c>
      <c r="J2212" s="24">
        <v>358.12</v>
      </c>
      <c r="K2212" s="18">
        <v>0</v>
      </c>
      <c r="L2212" s="18">
        <v>0</v>
      </c>
      <c r="T2212" t="str">
        <v>U1588D-65</v>
      </c>
      <c r="U2212" s="24">
        <v>0.81395348837209314</v>
      </c>
      <c r="V2212" s="24">
        <v>0.81300813008130079</v>
      </c>
      <c r="W2212" s="29">
        <v>352.1</v>
      </c>
      <c r="X2212" s="24">
        <v>5.9599999999999795</v>
      </c>
      <c r="Y2212" s="24">
        <v>6.0199999999999818</v>
      </c>
      <c r="Z2212" s="24">
        <v>356.95116279069771</v>
      </c>
      <c r="AA2212" s="24">
        <v>357</v>
      </c>
      <c r="AB2212" s="24">
        <v>356.94552845528455</v>
      </c>
      <c r="AC2212" s="24">
        <v>356.99430894308944</v>
      </c>
      <c r="AF2212" s="24">
        <v>14.289</v>
      </c>
      <c r="AG2212" s="24">
        <v>371.2401627906977</v>
      </c>
      <c r="AH2212" s="24">
        <v>371.28899999999999</v>
      </c>
      <c r="AI2212" s="24">
        <v>371.23452845528453</v>
      </c>
      <c r="AJ2212" s="24">
        <v>371.28330894308942</v>
      </c>
      <c r="AK2212" s="38">
        <v>0.56343354131627166</v>
      </c>
      <c r="AL2212" s="38">
        <v>0.56910569105639297</v>
      </c>
    </row>
    <row r="2213" spans="3:38" x14ac:dyDescent="0.15">
      <c r="C2213" t="str">
        <v>U1588D-65-CC</v>
      </c>
      <c r="D2213" s="31">
        <v>357.76</v>
      </c>
      <c r="E2213" s="29">
        <v>30</v>
      </c>
      <c r="F2213" s="29">
        <v>36</v>
      </c>
      <c r="G2213" s="24">
        <v>358.06</v>
      </c>
      <c r="H2213" s="24">
        <v>358.12</v>
      </c>
      <c r="I2213" s="24">
        <v>358.06</v>
      </c>
      <c r="J2213" s="24">
        <v>358.12</v>
      </c>
      <c r="K2213" s="18">
        <v>0</v>
      </c>
      <c r="L2213" s="18">
        <v>0</v>
      </c>
      <c r="T2213" t="str">
        <v>U1588D-65</v>
      </c>
      <c r="U2213" s="24">
        <v>0.81395348837209314</v>
      </c>
      <c r="V2213" s="24">
        <v>0.81300813008130079</v>
      </c>
      <c r="W2213" s="29">
        <v>352.1</v>
      </c>
      <c r="X2213" s="24">
        <v>5.9599999999999795</v>
      </c>
      <c r="Y2213" s="24">
        <v>6.0199999999999818</v>
      </c>
      <c r="Z2213" s="24">
        <v>356.95116279069771</v>
      </c>
      <c r="AA2213" s="24">
        <v>357</v>
      </c>
      <c r="AB2213" s="24">
        <v>356.94552845528455</v>
      </c>
      <c r="AC2213" s="24">
        <v>356.99430894308944</v>
      </c>
      <c r="AF2213" s="24">
        <v>14.289</v>
      </c>
      <c r="AG2213" s="24">
        <v>371.2401627906977</v>
      </c>
      <c r="AH2213" s="24">
        <v>371.28899999999999</v>
      </c>
      <c r="AI2213" s="24">
        <v>371.23452845528453</v>
      </c>
      <c r="AJ2213" s="24">
        <v>371.28330894308942</v>
      </c>
      <c r="AK2213" s="38">
        <v>0.56343354131627166</v>
      </c>
      <c r="AL2213" s="38">
        <v>0.56910569105639297</v>
      </c>
    </row>
    <row r="2214" spans="3:38" x14ac:dyDescent="0.15">
      <c r="C2214" t="str">
        <v>U1588D-65-CC</v>
      </c>
      <c r="D2214" s="31">
        <v>357.76</v>
      </c>
      <c r="E2214" s="29">
        <v>30</v>
      </c>
      <c r="F2214" s="29">
        <v>36</v>
      </c>
      <c r="G2214" s="24">
        <v>358.06</v>
      </c>
      <c r="H2214" s="24">
        <v>358.12</v>
      </c>
      <c r="I2214" s="24">
        <v>358.06</v>
      </c>
      <c r="J2214" s="24">
        <v>358.12</v>
      </c>
      <c r="K2214" s="18">
        <v>0</v>
      </c>
      <c r="L2214" s="18">
        <v>0</v>
      </c>
      <c r="T2214" t="str">
        <v>U1588D-65</v>
      </c>
      <c r="U2214" s="24">
        <v>0.81395348837209314</v>
      </c>
      <c r="V2214" s="24">
        <v>0.81300813008130079</v>
      </c>
      <c r="W2214" s="29">
        <v>352.1</v>
      </c>
      <c r="X2214" s="24">
        <v>5.9599999999999795</v>
      </c>
      <c r="Y2214" s="24">
        <v>6.0199999999999818</v>
      </c>
      <c r="Z2214" s="24">
        <v>356.95116279069771</v>
      </c>
      <c r="AA2214" s="24">
        <v>357</v>
      </c>
      <c r="AB2214" s="24">
        <v>356.94552845528455</v>
      </c>
      <c r="AC2214" s="24">
        <v>356.99430894308944</v>
      </c>
      <c r="AF2214" s="24">
        <v>14.289</v>
      </c>
      <c r="AG2214" s="24">
        <v>371.2401627906977</v>
      </c>
      <c r="AH2214" s="24">
        <v>371.28899999999999</v>
      </c>
      <c r="AI2214" s="24">
        <v>371.23452845528453</v>
      </c>
      <c r="AJ2214" s="24">
        <v>371.28330894308942</v>
      </c>
      <c r="AK2214" s="38">
        <v>0.56343354131627166</v>
      </c>
      <c r="AL2214" s="38">
        <v>0.56910569105639297</v>
      </c>
    </row>
    <row r="2215" spans="3:38" x14ac:dyDescent="0.15">
      <c r="C2215" t="str">
        <v>U1588D-65-CC</v>
      </c>
      <c r="D2215" s="31">
        <v>357.76</v>
      </c>
      <c r="E2215" s="29">
        <v>30</v>
      </c>
      <c r="F2215" s="29">
        <v>36</v>
      </c>
      <c r="G2215" s="24">
        <v>358.06</v>
      </c>
      <c r="H2215" s="24">
        <v>358.12</v>
      </c>
      <c r="I2215" s="24">
        <v>358.06</v>
      </c>
      <c r="J2215" s="24">
        <v>358.12</v>
      </c>
      <c r="K2215" s="18">
        <v>0</v>
      </c>
      <c r="L2215" s="18">
        <v>0</v>
      </c>
      <c r="T2215" t="str">
        <v>U1588D-65</v>
      </c>
      <c r="U2215" s="24">
        <v>0.81395348837209314</v>
      </c>
      <c r="V2215" s="24">
        <v>0.81300813008130079</v>
      </c>
      <c r="W2215" s="29">
        <v>352.1</v>
      </c>
      <c r="X2215" s="24">
        <v>5.9599999999999795</v>
      </c>
      <c r="Y2215" s="24">
        <v>6.0199999999999818</v>
      </c>
      <c r="Z2215" s="24">
        <v>356.95116279069771</v>
      </c>
      <c r="AA2215" s="24">
        <v>357</v>
      </c>
      <c r="AB2215" s="24">
        <v>356.94552845528455</v>
      </c>
      <c r="AC2215" s="24">
        <v>356.99430894308944</v>
      </c>
      <c r="AF2215" s="24">
        <v>14.289</v>
      </c>
      <c r="AG2215" s="24">
        <v>371.2401627906977</v>
      </c>
      <c r="AH2215" s="24">
        <v>371.28899999999999</v>
      </c>
      <c r="AI2215" s="24">
        <v>371.23452845528453</v>
      </c>
      <c r="AJ2215" s="24">
        <v>371.28330894308942</v>
      </c>
      <c r="AK2215" s="38">
        <v>0.56343354131627166</v>
      </c>
      <c r="AL2215" s="38">
        <v>0.56910569105639297</v>
      </c>
    </row>
    <row r="2216" spans="3:38" x14ac:dyDescent="0.15">
      <c r="C2216" t="str">
        <v>U1588D-65-CC</v>
      </c>
      <c r="D2216" s="31">
        <v>357.76</v>
      </c>
      <c r="E2216" s="29">
        <v>30</v>
      </c>
      <c r="F2216" s="29">
        <v>36</v>
      </c>
      <c r="G2216" s="24">
        <v>358.06</v>
      </c>
      <c r="H2216" s="24">
        <v>358.12</v>
      </c>
      <c r="I2216" s="24">
        <v>358.06</v>
      </c>
      <c r="J2216" s="24">
        <v>358.12</v>
      </c>
      <c r="K2216" s="18">
        <v>0</v>
      </c>
      <c r="L2216" s="18">
        <v>0</v>
      </c>
      <c r="T2216" t="str">
        <v>U1588D-65</v>
      </c>
      <c r="U2216" s="24">
        <v>0.81395348837209314</v>
      </c>
      <c r="V2216" s="24">
        <v>0.81300813008130079</v>
      </c>
      <c r="W2216" s="29">
        <v>352.1</v>
      </c>
      <c r="X2216" s="24">
        <v>5.9599999999999795</v>
      </c>
      <c r="Y2216" s="24">
        <v>6.0199999999999818</v>
      </c>
      <c r="Z2216" s="24">
        <v>356.95116279069771</v>
      </c>
      <c r="AA2216" s="24">
        <v>357</v>
      </c>
      <c r="AB2216" s="24">
        <v>356.94552845528455</v>
      </c>
      <c r="AC2216" s="24">
        <v>356.99430894308944</v>
      </c>
      <c r="AF2216" s="24">
        <v>14.289</v>
      </c>
      <c r="AG2216" s="24">
        <v>371.2401627906977</v>
      </c>
      <c r="AH2216" s="24">
        <v>371.28899999999999</v>
      </c>
      <c r="AI2216" s="24">
        <v>371.23452845528453</v>
      </c>
      <c r="AJ2216" s="24">
        <v>371.28330894308942</v>
      </c>
      <c r="AK2216" s="38">
        <v>0.56343354131627166</v>
      </c>
      <c r="AL2216" s="38">
        <v>0.56910569105639297</v>
      </c>
    </row>
    <row r="2217" spans="3:38" x14ac:dyDescent="0.15">
      <c r="C2217" t="str">
        <v>U1588D-65-CC</v>
      </c>
      <c r="D2217" s="31">
        <v>357.76</v>
      </c>
      <c r="E2217" s="29">
        <v>30</v>
      </c>
      <c r="F2217" s="29">
        <v>36</v>
      </c>
      <c r="G2217" s="24">
        <v>358.06</v>
      </c>
      <c r="H2217" s="24">
        <v>358.12</v>
      </c>
      <c r="I2217" s="24">
        <v>358.06</v>
      </c>
      <c r="J2217" s="24">
        <v>358.12</v>
      </c>
      <c r="K2217" s="18">
        <v>0</v>
      </c>
      <c r="L2217" s="18">
        <v>0</v>
      </c>
      <c r="T2217" t="str">
        <v>U1588D-65</v>
      </c>
      <c r="U2217" s="24">
        <v>0.81395348837209314</v>
      </c>
      <c r="V2217" s="24">
        <v>0.81300813008130079</v>
      </c>
      <c r="W2217" s="29">
        <v>352.1</v>
      </c>
      <c r="X2217" s="24">
        <v>5.9599999999999795</v>
      </c>
      <c r="Y2217" s="24">
        <v>6.0199999999999818</v>
      </c>
      <c r="Z2217" s="24">
        <v>356.95116279069771</v>
      </c>
      <c r="AA2217" s="24">
        <v>357</v>
      </c>
      <c r="AB2217" s="24">
        <v>356.94552845528455</v>
      </c>
      <c r="AC2217" s="24">
        <v>356.99430894308944</v>
      </c>
      <c r="AF2217" s="24">
        <v>14.289</v>
      </c>
      <c r="AG2217" s="24">
        <v>371.2401627906977</v>
      </c>
      <c r="AH2217" s="24">
        <v>371.28899999999999</v>
      </c>
      <c r="AI2217" s="24">
        <v>371.23452845528453</v>
      </c>
      <c r="AJ2217" s="24">
        <v>371.28330894308942</v>
      </c>
      <c r="AK2217" s="38">
        <v>0.56343354131627166</v>
      </c>
      <c r="AL2217" s="38">
        <v>0.56910569105639297</v>
      </c>
    </row>
    <row r="2218" spans="3:38" x14ac:dyDescent="0.15">
      <c r="C2218" t="str">
        <v>U1588D-65-CC</v>
      </c>
      <c r="D2218" s="31">
        <v>357.76</v>
      </c>
      <c r="E2218" s="29">
        <v>30</v>
      </c>
      <c r="F2218" s="29">
        <v>36</v>
      </c>
      <c r="G2218" s="24">
        <v>358.06</v>
      </c>
      <c r="H2218" s="24">
        <v>358.12</v>
      </c>
      <c r="I2218" s="24">
        <v>358.06</v>
      </c>
      <c r="J2218" s="24">
        <v>358.12</v>
      </c>
      <c r="K2218" s="18">
        <v>0</v>
      </c>
      <c r="L2218" s="18">
        <v>0</v>
      </c>
      <c r="T2218" t="str">
        <v>U1588D-65</v>
      </c>
      <c r="U2218" s="24">
        <v>0.81395348837209314</v>
      </c>
      <c r="V2218" s="24">
        <v>0.81300813008130079</v>
      </c>
      <c r="W2218" s="29">
        <v>352.1</v>
      </c>
      <c r="X2218" s="24">
        <v>5.9599999999999795</v>
      </c>
      <c r="Y2218" s="24">
        <v>6.0199999999999818</v>
      </c>
      <c r="Z2218" s="24">
        <v>356.95116279069771</v>
      </c>
      <c r="AA2218" s="24">
        <v>357</v>
      </c>
      <c r="AB2218" s="24">
        <v>356.94552845528455</v>
      </c>
      <c r="AC2218" s="24">
        <v>356.99430894308944</v>
      </c>
      <c r="AF2218" s="24">
        <v>14.289</v>
      </c>
      <c r="AG2218" s="24">
        <v>371.2401627906977</v>
      </c>
      <c r="AH2218" s="24">
        <v>371.28899999999999</v>
      </c>
      <c r="AI2218" s="24">
        <v>371.23452845528453</v>
      </c>
      <c r="AJ2218" s="24">
        <v>371.28330894308942</v>
      </c>
      <c r="AK2218" s="38">
        <v>0.56343354131627166</v>
      </c>
      <c r="AL2218" s="38">
        <v>0.56910569105639297</v>
      </c>
    </row>
    <row r="2219" spans="3:38" x14ac:dyDescent="0.15">
      <c r="C2219" t="str">
        <v>U1588D-66-2</v>
      </c>
      <c r="D2219" s="31">
        <v>358.48</v>
      </c>
      <c r="E2219" s="29">
        <v>75</v>
      </c>
      <c r="F2219" s="29">
        <v>75</v>
      </c>
      <c r="G2219" s="24">
        <v>359.23</v>
      </c>
      <c r="H2219" s="24">
        <v>359.23</v>
      </c>
      <c r="I2219" s="24">
        <v>359.23</v>
      </c>
      <c r="J2219" s="24">
        <v>359.23</v>
      </c>
      <c r="K2219" s="18">
        <v>0</v>
      </c>
      <c r="L2219" s="18">
        <v>0</v>
      </c>
      <c r="T2219" t="str">
        <v>U1588D-66</v>
      </c>
      <c r="U2219" s="24">
        <v>0.82901554404145072</v>
      </c>
      <c r="V2219" s="24">
        <v>0.82644628099173556</v>
      </c>
      <c r="W2219" s="29">
        <v>357</v>
      </c>
      <c r="X2219" s="24">
        <v>2.2300000000000182</v>
      </c>
      <c r="Y2219" s="24">
        <v>2.2300000000000182</v>
      </c>
      <c r="Z2219" s="24">
        <v>358.84870466321246</v>
      </c>
      <c r="AA2219" s="24">
        <v>358.84870466321246</v>
      </c>
      <c r="AB2219" s="24">
        <v>358.84297520661158</v>
      </c>
      <c r="AC2219" s="24">
        <v>358.84297520661158</v>
      </c>
      <c r="AF2219" s="24">
        <v>14.289</v>
      </c>
      <c r="AG2219" s="24">
        <v>373.13770466321245</v>
      </c>
      <c r="AH2219" s="24">
        <v>373.13770466321245</v>
      </c>
      <c r="AI2219" s="24">
        <v>373.13197520661157</v>
      </c>
      <c r="AJ2219" s="24">
        <v>373.13197520661157</v>
      </c>
      <c r="AK2219" s="38">
        <v>0.57294566008749825</v>
      </c>
      <c r="AL2219" s="38">
        <v>0.57294566008749825</v>
      </c>
    </row>
    <row r="2220" spans="3:38" x14ac:dyDescent="0.15">
      <c r="C2220" t="str">
        <v>U1588D-66-3</v>
      </c>
      <c r="D2220" s="31">
        <v>359.98</v>
      </c>
      <c r="E2220" s="29">
        <v>70</v>
      </c>
      <c r="F2220" s="29">
        <v>70</v>
      </c>
      <c r="G2220" s="24">
        <v>360.68</v>
      </c>
      <c r="H2220" s="24">
        <v>360.68</v>
      </c>
      <c r="I2220" s="24">
        <v>360.68</v>
      </c>
      <c r="J2220" s="24">
        <v>360.68</v>
      </c>
      <c r="K2220" s="18">
        <v>0</v>
      </c>
      <c r="L2220" s="18">
        <v>0</v>
      </c>
      <c r="T2220" t="str">
        <v>U1588D-66</v>
      </c>
      <c r="U2220" s="24">
        <v>0.82901554404145072</v>
      </c>
      <c r="V2220" s="24">
        <v>0.82644628099173556</v>
      </c>
      <c r="W2220" s="29">
        <v>357</v>
      </c>
      <c r="X2220" s="24">
        <v>3.6800000000000068</v>
      </c>
      <c r="Y2220" s="24">
        <v>3.6800000000000068</v>
      </c>
      <c r="Z2220" s="24">
        <v>360.05077720207254</v>
      </c>
      <c r="AA2220" s="24">
        <v>360.05077720207254</v>
      </c>
      <c r="AB2220" s="24">
        <v>360.04132231404958</v>
      </c>
      <c r="AC2220" s="24">
        <v>360.04132231404958</v>
      </c>
      <c r="AF2220" s="24">
        <v>14.289</v>
      </c>
      <c r="AG2220" s="24">
        <v>374.33977720207253</v>
      </c>
      <c r="AH2220" s="24">
        <v>374.33977720207253</v>
      </c>
      <c r="AI2220" s="24">
        <v>374.33032231404957</v>
      </c>
      <c r="AJ2220" s="24">
        <v>374.33032231404957</v>
      </c>
      <c r="AK2220" s="38">
        <v>0.945488802295813</v>
      </c>
      <c r="AL2220" s="38">
        <v>0.945488802295813</v>
      </c>
    </row>
    <row r="2221" spans="3:38" x14ac:dyDescent="0.15">
      <c r="C2221" t="str">
        <v>U1588D-66-3</v>
      </c>
      <c r="D2221" s="31">
        <v>359.98</v>
      </c>
      <c r="E2221" s="29">
        <v>75</v>
      </c>
      <c r="F2221" s="29">
        <v>75</v>
      </c>
      <c r="G2221" s="24">
        <v>360.73</v>
      </c>
      <c r="H2221" s="24">
        <v>360.73</v>
      </c>
      <c r="I2221" s="24">
        <v>360.73</v>
      </c>
      <c r="J2221" s="24">
        <v>360.73</v>
      </c>
      <c r="K2221" s="18">
        <v>0</v>
      </c>
      <c r="L2221" s="18">
        <v>0</v>
      </c>
      <c r="T2221" t="str">
        <v>U1588D-66</v>
      </c>
      <c r="U2221" s="24">
        <v>0.82901554404145072</v>
      </c>
      <c r="V2221" s="24">
        <v>0.82644628099173556</v>
      </c>
      <c r="W2221" s="29">
        <v>357</v>
      </c>
      <c r="X2221" s="24">
        <v>3.7300000000000182</v>
      </c>
      <c r="Y2221" s="24">
        <v>3.7300000000000182</v>
      </c>
      <c r="Z2221" s="24">
        <v>360.09222797927464</v>
      </c>
      <c r="AA2221" s="24">
        <v>360.09222797927464</v>
      </c>
      <c r="AB2221" s="24">
        <v>360.08264462809916</v>
      </c>
      <c r="AC2221" s="24">
        <v>360.08264462809916</v>
      </c>
      <c r="AF2221" s="24">
        <v>14.289</v>
      </c>
      <c r="AG2221" s="24">
        <v>374.38122797927463</v>
      </c>
      <c r="AH2221" s="24">
        <v>374.38122797927463</v>
      </c>
      <c r="AI2221" s="24">
        <v>374.37164462809915</v>
      </c>
      <c r="AJ2221" s="24">
        <v>374.37164462809915</v>
      </c>
      <c r="AK2221" s="38">
        <v>0.95833511754790379</v>
      </c>
      <c r="AL2221" s="38">
        <v>0.95833511754790379</v>
      </c>
    </row>
    <row r="2222" spans="3:38" x14ac:dyDescent="0.15">
      <c r="C2222" t="str">
        <v>U1588D-66-4</v>
      </c>
      <c r="D2222" s="31">
        <v>361.48</v>
      </c>
      <c r="E2222" s="29">
        <v>0</v>
      </c>
      <c r="F2222" s="29">
        <v>5</v>
      </c>
      <c r="G2222" s="24">
        <v>361.48</v>
      </c>
      <c r="H2222" s="24">
        <v>361.53000000000003</v>
      </c>
      <c r="I2222" s="24">
        <v>361.48</v>
      </c>
      <c r="J2222" s="24">
        <v>361.53</v>
      </c>
      <c r="K2222" s="18">
        <v>0</v>
      </c>
      <c r="L2222" s="18">
        <v>-5.6843418860808015E-14</v>
      </c>
      <c r="T2222" t="str">
        <v>U1588D-66</v>
      </c>
      <c r="U2222" s="24">
        <v>0.82901554404145072</v>
      </c>
      <c r="V2222" s="24">
        <v>0.82644628099173556</v>
      </c>
      <c r="W2222" s="29">
        <v>357</v>
      </c>
      <c r="X2222" s="24">
        <v>4.4800000000000182</v>
      </c>
      <c r="Y2222" s="24">
        <v>4.5299999999999727</v>
      </c>
      <c r="Z2222" s="24">
        <v>360.7139896373057</v>
      </c>
      <c r="AA2222" s="24">
        <v>360.75544041450775</v>
      </c>
      <c r="AB2222" s="24">
        <v>360.70247933884298</v>
      </c>
      <c r="AC2222" s="24">
        <v>360.74380165289256</v>
      </c>
      <c r="AF2222" s="24">
        <v>14.289</v>
      </c>
      <c r="AG2222" s="24">
        <v>375.00298963730569</v>
      </c>
      <c r="AH2222" s="24">
        <v>375.04444041450773</v>
      </c>
      <c r="AI2222" s="24">
        <v>374.99147933884296</v>
      </c>
      <c r="AJ2222" s="24">
        <v>375.03280165289254</v>
      </c>
      <c r="AK2222" s="38">
        <v>1.1510298462724222</v>
      </c>
      <c r="AL2222" s="38">
        <v>1.1638761615188287</v>
      </c>
    </row>
    <row r="2223" spans="3:38" x14ac:dyDescent="0.15">
      <c r="C2223" t="str">
        <v>U1588D-66-4</v>
      </c>
      <c r="D2223" s="31">
        <v>361.48</v>
      </c>
      <c r="E2223" s="29">
        <v>75</v>
      </c>
      <c r="F2223" s="29">
        <v>75</v>
      </c>
      <c r="G2223" s="24">
        <v>362.23</v>
      </c>
      <c r="H2223" s="24">
        <v>362.23</v>
      </c>
      <c r="I2223" s="24">
        <v>362.23</v>
      </c>
      <c r="J2223" s="24">
        <v>362.23</v>
      </c>
      <c r="K2223" s="18">
        <v>0</v>
      </c>
      <c r="L2223" s="18">
        <v>0</v>
      </c>
      <c r="T2223" t="str">
        <v>U1588D-66</v>
      </c>
      <c r="U2223" s="24">
        <v>0.82901554404145072</v>
      </c>
      <c r="V2223" s="24">
        <v>0.82644628099173556</v>
      </c>
      <c r="W2223" s="29">
        <v>357</v>
      </c>
      <c r="X2223" s="24">
        <v>5.2300000000000182</v>
      </c>
      <c r="Y2223" s="24">
        <v>5.2300000000000182</v>
      </c>
      <c r="Z2223" s="24">
        <v>361.33575129533682</v>
      </c>
      <c r="AA2223" s="24">
        <v>361.33575129533682</v>
      </c>
      <c r="AB2223" s="24">
        <v>361.32231404958679</v>
      </c>
      <c r="AC2223" s="24">
        <v>361.32231404958679</v>
      </c>
      <c r="AF2223" s="24">
        <v>14.289</v>
      </c>
      <c r="AG2223" s="24">
        <v>375.62475129533681</v>
      </c>
      <c r="AH2223" s="24">
        <v>375.62475129533681</v>
      </c>
      <c r="AI2223" s="24">
        <v>375.61131404958678</v>
      </c>
      <c r="AJ2223" s="24">
        <v>375.61131404958678</v>
      </c>
      <c r="AK2223" s="38">
        <v>1.343724575002625</v>
      </c>
      <c r="AL2223" s="38">
        <v>1.343724575002625</v>
      </c>
    </row>
    <row r="2224" spans="3:38" x14ac:dyDescent="0.15">
      <c r="C2224" t="str">
        <v>U1588D-67-1</v>
      </c>
      <c r="D2224" s="31">
        <v>361.8</v>
      </c>
      <c r="E2224" s="29">
        <v>75</v>
      </c>
      <c r="F2224" s="29">
        <v>75</v>
      </c>
      <c r="G2224" s="24">
        <v>362.55</v>
      </c>
      <c r="H2224" s="24">
        <v>362.55</v>
      </c>
      <c r="I2224" s="24">
        <v>362.55</v>
      </c>
      <c r="J2224" s="24">
        <v>362.55</v>
      </c>
      <c r="K2224" s="18">
        <v>0</v>
      </c>
      <c r="L2224" s="18">
        <v>0</v>
      </c>
      <c r="T2224" t="str">
        <v>U1588D-67</v>
      </c>
      <c r="U2224" s="24">
        <v>0.61635220125786172</v>
      </c>
      <c r="V2224" s="24">
        <v>0.61728395061728392</v>
      </c>
      <c r="W2224" s="29">
        <v>361.8</v>
      </c>
      <c r="X2224" s="24">
        <v>0.75</v>
      </c>
      <c r="Y2224" s="24">
        <v>0.75</v>
      </c>
      <c r="Z2224" s="24">
        <v>362.26226415094339</v>
      </c>
      <c r="AA2224" s="24">
        <v>362.26226415094339</v>
      </c>
      <c r="AB2224" s="24">
        <v>362.262962962963</v>
      </c>
      <c r="AC2224" s="24">
        <v>362.262962962963</v>
      </c>
      <c r="AF2224" s="24">
        <v>14.289</v>
      </c>
      <c r="AG2224" s="24">
        <v>376.55126415094338</v>
      </c>
      <c r="AH2224" s="24">
        <v>376.55126415094338</v>
      </c>
      <c r="AI2224" s="24">
        <v>376.55196296296299</v>
      </c>
      <c r="AJ2224" s="24">
        <v>376.55196296296299</v>
      </c>
      <c r="AK2224" s="38">
        <v>-6.9881201960697581E-2</v>
      </c>
      <c r="AL2224" s="38">
        <v>-6.9881201960697581E-2</v>
      </c>
    </row>
    <row r="2225" spans="3:38" x14ac:dyDescent="0.15">
      <c r="C2225" t="str">
        <v>U1588D-66-CC</v>
      </c>
      <c r="D2225" s="31">
        <v>362.42</v>
      </c>
      <c r="E2225" s="29">
        <v>31</v>
      </c>
      <c r="F2225" s="29">
        <v>37</v>
      </c>
      <c r="G2225" s="24">
        <v>362.73</v>
      </c>
      <c r="H2225" s="24">
        <v>362.79</v>
      </c>
      <c r="I2225" s="24">
        <v>362.73</v>
      </c>
      <c r="J2225" s="24">
        <v>362.79</v>
      </c>
      <c r="K2225" s="18">
        <v>0</v>
      </c>
      <c r="L2225" s="18">
        <v>0</v>
      </c>
      <c r="T2225" t="str">
        <v>U1588D-66</v>
      </c>
      <c r="U2225" s="24">
        <v>0.82901554404145072</v>
      </c>
      <c r="V2225" s="24">
        <v>0.82644628099173556</v>
      </c>
      <c r="W2225" s="29">
        <v>357</v>
      </c>
      <c r="X2225" s="24">
        <v>5.7300000000000182</v>
      </c>
      <c r="Y2225" s="24">
        <v>5.7900000000000205</v>
      </c>
      <c r="Z2225" s="24">
        <v>361.75025906735755</v>
      </c>
      <c r="AA2225" s="24">
        <v>361.8</v>
      </c>
      <c r="AB2225" s="24">
        <v>361.73553719008265</v>
      </c>
      <c r="AC2225" s="24">
        <v>361.78512396694214</v>
      </c>
      <c r="AF2225" s="24">
        <v>14.289</v>
      </c>
      <c r="AG2225" s="24">
        <v>376.03925906735753</v>
      </c>
      <c r="AH2225" s="24">
        <v>376.089</v>
      </c>
      <c r="AI2225" s="24">
        <v>376.02453719008264</v>
      </c>
      <c r="AJ2225" s="24">
        <v>376.07412396694212</v>
      </c>
      <c r="AK2225" s="38">
        <v>1.4721877274894268</v>
      </c>
      <c r="AL2225" s="38">
        <v>1.4876033057873883</v>
      </c>
    </row>
    <row r="2226" spans="3:38" x14ac:dyDescent="0.15">
      <c r="C2226" t="str">
        <v>U1588D-66-CC</v>
      </c>
      <c r="D2226" s="31">
        <v>362.42</v>
      </c>
      <c r="E2226" s="29">
        <v>31</v>
      </c>
      <c r="F2226" s="29">
        <v>37</v>
      </c>
      <c r="G2226" s="24">
        <v>362.73</v>
      </c>
      <c r="H2226" s="24">
        <v>362.79</v>
      </c>
      <c r="I2226" s="24">
        <v>362.73</v>
      </c>
      <c r="J2226" s="24">
        <v>362.79</v>
      </c>
      <c r="K2226" s="18">
        <v>0</v>
      </c>
      <c r="L2226" s="18">
        <v>0</v>
      </c>
      <c r="T2226" t="str">
        <v>U1588D-66</v>
      </c>
      <c r="U2226" s="24">
        <v>0.82901554404145072</v>
      </c>
      <c r="V2226" s="24">
        <v>0.82644628099173556</v>
      </c>
      <c r="W2226" s="29">
        <v>357</v>
      </c>
      <c r="X2226" s="24">
        <v>5.7300000000000182</v>
      </c>
      <c r="Y2226" s="24">
        <v>5.7900000000000205</v>
      </c>
      <c r="Z2226" s="24">
        <v>361.75025906735755</v>
      </c>
      <c r="AA2226" s="24">
        <v>361.8</v>
      </c>
      <c r="AB2226" s="24">
        <v>361.73553719008265</v>
      </c>
      <c r="AC2226" s="24">
        <v>361.78512396694214</v>
      </c>
      <c r="AF2226" s="24">
        <v>14.289</v>
      </c>
      <c r="AG2226" s="24">
        <v>376.03925906735753</v>
      </c>
      <c r="AH2226" s="24">
        <v>376.089</v>
      </c>
      <c r="AI2226" s="24">
        <v>376.02453719008264</v>
      </c>
      <c r="AJ2226" s="24">
        <v>376.07412396694212</v>
      </c>
      <c r="AK2226" s="38">
        <v>1.4721877274894268</v>
      </c>
      <c r="AL2226" s="38">
        <v>1.4876033057873883</v>
      </c>
    </row>
    <row r="2227" spans="3:38" x14ac:dyDescent="0.15">
      <c r="C2227" t="str">
        <v>U1588D-66-CC</v>
      </c>
      <c r="D2227" s="31">
        <v>362.42</v>
      </c>
      <c r="E2227" s="29">
        <v>31</v>
      </c>
      <c r="F2227" s="29">
        <v>37</v>
      </c>
      <c r="G2227" s="24">
        <v>362.73</v>
      </c>
      <c r="H2227" s="24">
        <v>362.79</v>
      </c>
      <c r="I2227" s="24">
        <v>362.73</v>
      </c>
      <c r="J2227" s="24">
        <v>362.79</v>
      </c>
      <c r="K2227" s="18">
        <v>0</v>
      </c>
      <c r="L2227" s="18">
        <v>0</v>
      </c>
      <c r="T2227" t="str">
        <v>U1588D-66</v>
      </c>
      <c r="U2227" s="24">
        <v>0.82901554404145072</v>
      </c>
      <c r="V2227" s="24">
        <v>0.82644628099173556</v>
      </c>
      <c r="W2227" s="29">
        <v>357</v>
      </c>
      <c r="X2227" s="24">
        <v>5.7300000000000182</v>
      </c>
      <c r="Y2227" s="24">
        <v>5.7900000000000205</v>
      </c>
      <c r="Z2227" s="24">
        <v>361.75025906735755</v>
      </c>
      <c r="AA2227" s="24">
        <v>361.8</v>
      </c>
      <c r="AB2227" s="24">
        <v>361.73553719008265</v>
      </c>
      <c r="AC2227" s="24">
        <v>361.78512396694214</v>
      </c>
      <c r="AF2227" s="24">
        <v>14.289</v>
      </c>
      <c r="AG2227" s="24">
        <v>376.03925906735753</v>
      </c>
      <c r="AH2227" s="24">
        <v>376.089</v>
      </c>
      <c r="AI2227" s="24">
        <v>376.02453719008264</v>
      </c>
      <c r="AJ2227" s="24">
        <v>376.07412396694212</v>
      </c>
      <c r="AK2227" s="38">
        <v>1.4721877274894268</v>
      </c>
      <c r="AL2227" s="38">
        <v>1.4876033057873883</v>
      </c>
    </row>
    <row r="2228" spans="3:38" x14ac:dyDescent="0.15">
      <c r="C2228" t="str">
        <v>U1588D-66-CC</v>
      </c>
      <c r="D2228" s="31">
        <v>362.42</v>
      </c>
      <c r="E2228" s="29">
        <v>31</v>
      </c>
      <c r="F2228" s="29">
        <v>37</v>
      </c>
      <c r="G2228" s="24">
        <v>362.73</v>
      </c>
      <c r="H2228" s="24">
        <v>362.79</v>
      </c>
      <c r="I2228" s="24">
        <v>362.73</v>
      </c>
      <c r="J2228" s="24">
        <v>362.79</v>
      </c>
      <c r="K2228" s="18">
        <v>0</v>
      </c>
      <c r="L2228" s="18">
        <v>0</v>
      </c>
      <c r="T2228" t="str">
        <v>U1588D-66</v>
      </c>
      <c r="U2228" s="24">
        <v>0.82901554404145072</v>
      </c>
      <c r="V2228" s="24">
        <v>0.82644628099173556</v>
      </c>
      <c r="W2228" s="29">
        <v>357</v>
      </c>
      <c r="X2228" s="24">
        <v>5.7300000000000182</v>
      </c>
      <c r="Y2228" s="24">
        <v>5.7900000000000205</v>
      </c>
      <c r="Z2228" s="24">
        <v>361.75025906735755</v>
      </c>
      <c r="AA2228" s="24">
        <v>361.8</v>
      </c>
      <c r="AB2228" s="24">
        <v>361.73553719008265</v>
      </c>
      <c r="AC2228" s="24">
        <v>361.78512396694214</v>
      </c>
      <c r="AF2228" s="24">
        <v>14.289</v>
      </c>
      <c r="AG2228" s="24">
        <v>376.03925906735753</v>
      </c>
      <c r="AH2228" s="24">
        <v>376.089</v>
      </c>
      <c r="AI2228" s="24">
        <v>376.02453719008264</v>
      </c>
      <c r="AJ2228" s="24">
        <v>376.07412396694212</v>
      </c>
      <c r="AK2228" s="38">
        <v>1.4721877274894268</v>
      </c>
      <c r="AL2228" s="38">
        <v>1.4876033057873883</v>
      </c>
    </row>
    <row r="2229" spans="3:38" x14ac:dyDescent="0.15">
      <c r="C2229" t="str">
        <v>U1588D-66-CC</v>
      </c>
      <c r="D2229" s="31">
        <v>362.42</v>
      </c>
      <c r="E2229" s="29">
        <v>31</v>
      </c>
      <c r="F2229" s="29">
        <v>37</v>
      </c>
      <c r="G2229" s="24">
        <v>362.73</v>
      </c>
      <c r="H2229" s="24">
        <v>362.79</v>
      </c>
      <c r="I2229" s="24">
        <v>362.73</v>
      </c>
      <c r="J2229" s="24">
        <v>362.79</v>
      </c>
      <c r="K2229" s="18">
        <v>0</v>
      </c>
      <c r="L2229" s="18">
        <v>0</v>
      </c>
      <c r="T2229" t="str">
        <v>U1588D-66</v>
      </c>
      <c r="U2229" s="24">
        <v>0.82901554404145072</v>
      </c>
      <c r="V2229" s="24">
        <v>0.82644628099173556</v>
      </c>
      <c r="W2229" s="29">
        <v>357</v>
      </c>
      <c r="X2229" s="24">
        <v>5.7300000000000182</v>
      </c>
      <c r="Y2229" s="24">
        <v>5.7900000000000205</v>
      </c>
      <c r="Z2229" s="24">
        <v>361.75025906735755</v>
      </c>
      <c r="AA2229" s="24">
        <v>361.8</v>
      </c>
      <c r="AB2229" s="24">
        <v>361.73553719008265</v>
      </c>
      <c r="AC2229" s="24">
        <v>361.78512396694214</v>
      </c>
      <c r="AF2229" s="24">
        <v>14.289</v>
      </c>
      <c r="AG2229" s="24">
        <v>376.03925906735753</v>
      </c>
      <c r="AH2229" s="24">
        <v>376.089</v>
      </c>
      <c r="AI2229" s="24">
        <v>376.02453719008264</v>
      </c>
      <c r="AJ2229" s="24">
        <v>376.07412396694212</v>
      </c>
      <c r="AK2229" s="38">
        <v>1.4721877274894268</v>
      </c>
      <c r="AL2229" s="38">
        <v>1.4876033057873883</v>
      </c>
    </row>
    <row r="2230" spans="3:38" x14ac:dyDescent="0.15">
      <c r="C2230" t="str">
        <v>U1588D-66-CC</v>
      </c>
      <c r="D2230" s="31">
        <v>362.42</v>
      </c>
      <c r="E2230" s="29">
        <v>31</v>
      </c>
      <c r="F2230" s="29">
        <v>37</v>
      </c>
      <c r="G2230" s="24">
        <v>362.73</v>
      </c>
      <c r="H2230" s="24">
        <v>362.79</v>
      </c>
      <c r="I2230" s="24">
        <v>362.73</v>
      </c>
      <c r="J2230" s="24">
        <v>362.79</v>
      </c>
      <c r="K2230" s="18">
        <v>0</v>
      </c>
      <c r="L2230" s="18">
        <v>0</v>
      </c>
      <c r="T2230" t="str">
        <v>U1588D-66</v>
      </c>
      <c r="U2230" s="24">
        <v>0.82901554404145072</v>
      </c>
      <c r="V2230" s="24">
        <v>0.82644628099173556</v>
      </c>
      <c r="W2230" s="29">
        <v>357</v>
      </c>
      <c r="X2230" s="24">
        <v>5.7300000000000182</v>
      </c>
      <c r="Y2230" s="24">
        <v>5.7900000000000205</v>
      </c>
      <c r="Z2230" s="24">
        <v>361.75025906735755</v>
      </c>
      <c r="AA2230" s="24">
        <v>361.8</v>
      </c>
      <c r="AB2230" s="24">
        <v>361.73553719008265</v>
      </c>
      <c r="AC2230" s="24">
        <v>361.78512396694214</v>
      </c>
      <c r="AF2230" s="24">
        <v>14.289</v>
      </c>
      <c r="AG2230" s="24">
        <v>376.03925906735753</v>
      </c>
      <c r="AH2230" s="24">
        <v>376.089</v>
      </c>
      <c r="AI2230" s="24">
        <v>376.02453719008264</v>
      </c>
      <c r="AJ2230" s="24">
        <v>376.07412396694212</v>
      </c>
      <c r="AK2230" s="38">
        <v>1.4721877274894268</v>
      </c>
      <c r="AL2230" s="38">
        <v>1.4876033057873883</v>
      </c>
    </row>
    <row r="2231" spans="3:38" x14ac:dyDescent="0.15">
      <c r="C2231" t="str">
        <v>U1588D-66-CC</v>
      </c>
      <c r="D2231" s="31">
        <v>362.42</v>
      </c>
      <c r="E2231" s="29">
        <v>31</v>
      </c>
      <c r="F2231" s="29">
        <v>37</v>
      </c>
      <c r="G2231" s="24">
        <v>362.73</v>
      </c>
      <c r="H2231" s="24">
        <v>362.79</v>
      </c>
      <c r="I2231" s="24">
        <v>362.73</v>
      </c>
      <c r="J2231" s="24">
        <v>362.79</v>
      </c>
      <c r="K2231" s="18">
        <v>0</v>
      </c>
      <c r="L2231" s="18">
        <v>0</v>
      </c>
      <c r="T2231" t="str">
        <v>U1588D-66</v>
      </c>
      <c r="U2231" s="24">
        <v>0.82901554404145072</v>
      </c>
      <c r="V2231" s="24">
        <v>0.82644628099173556</v>
      </c>
      <c r="W2231" s="29">
        <v>357</v>
      </c>
      <c r="X2231" s="24">
        <v>5.7300000000000182</v>
      </c>
      <c r="Y2231" s="24">
        <v>5.7900000000000205</v>
      </c>
      <c r="Z2231" s="24">
        <v>361.75025906735755</v>
      </c>
      <c r="AA2231" s="24">
        <v>361.8</v>
      </c>
      <c r="AB2231" s="24">
        <v>361.73553719008265</v>
      </c>
      <c r="AC2231" s="24">
        <v>361.78512396694214</v>
      </c>
      <c r="AF2231" s="24">
        <v>14.289</v>
      </c>
      <c r="AG2231" s="24">
        <v>376.03925906735753</v>
      </c>
      <c r="AH2231" s="24">
        <v>376.089</v>
      </c>
      <c r="AI2231" s="24">
        <v>376.02453719008264</v>
      </c>
      <c r="AJ2231" s="24">
        <v>376.07412396694212</v>
      </c>
      <c r="AK2231" s="38">
        <v>1.4721877274894268</v>
      </c>
      <c r="AL2231" s="38">
        <v>1.4876033057873883</v>
      </c>
    </row>
    <row r="2232" spans="3:38" x14ac:dyDescent="0.15">
      <c r="C2232" t="str">
        <v>U1588D-66-CC</v>
      </c>
      <c r="D2232" s="31">
        <v>362.42</v>
      </c>
      <c r="E2232" s="29">
        <v>31</v>
      </c>
      <c r="F2232" s="29">
        <v>37</v>
      </c>
      <c r="G2232" s="24">
        <v>362.73</v>
      </c>
      <c r="H2232" s="24">
        <v>362.79</v>
      </c>
      <c r="I2232" s="24">
        <v>362.73</v>
      </c>
      <c r="J2232" s="24">
        <v>362.79</v>
      </c>
      <c r="K2232" s="18">
        <v>0</v>
      </c>
      <c r="L2232" s="18">
        <v>0</v>
      </c>
      <c r="T2232" t="str">
        <v>U1588D-66</v>
      </c>
      <c r="U2232" s="24">
        <v>0.82901554404145072</v>
      </c>
      <c r="V2232" s="24">
        <v>0.82644628099173556</v>
      </c>
      <c r="W2232" s="29">
        <v>357</v>
      </c>
      <c r="X2232" s="24">
        <v>5.7300000000000182</v>
      </c>
      <c r="Y2232" s="24">
        <v>5.7900000000000205</v>
      </c>
      <c r="Z2232" s="24">
        <v>361.75025906735755</v>
      </c>
      <c r="AA2232" s="24">
        <v>361.8</v>
      </c>
      <c r="AB2232" s="24">
        <v>361.73553719008265</v>
      </c>
      <c r="AC2232" s="24">
        <v>361.78512396694214</v>
      </c>
      <c r="AF2232" s="24">
        <v>14.289</v>
      </c>
      <c r="AG2232" s="24">
        <v>376.03925906735753</v>
      </c>
      <c r="AH2232" s="24">
        <v>376.089</v>
      </c>
      <c r="AI2232" s="24">
        <v>376.02453719008264</v>
      </c>
      <c r="AJ2232" s="24">
        <v>376.07412396694212</v>
      </c>
      <c r="AK2232" s="38">
        <v>1.4721877274894268</v>
      </c>
      <c r="AL2232" s="38">
        <v>1.4876033057873883</v>
      </c>
    </row>
    <row r="2233" spans="3:38" x14ac:dyDescent="0.15">
      <c r="C2233" t="str">
        <v>U1588D-66-CC</v>
      </c>
      <c r="D2233" s="31">
        <v>362.42</v>
      </c>
      <c r="E2233" s="29">
        <v>31</v>
      </c>
      <c r="F2233" s="29">
        <v>37</v>
      </c>
      <c r="G2233" s="24">
        <v>362.73</v>
      </c>
      <c r="H2233" s="24">
        <v>362.79</v>
      </c>
      <c r="I2233" s="24">
        <v>362.73</v>
      </c>
      <c r="J2233" s="24">
        <v>362.79</v>
      </c>
      <c r="K2233" s="18">
        <v>0</v>
      </c>
      <c r="L2233" s="18">
        <v>0</v>
      </c>
      <c r="T2233" t="str">
        <v>U1588D-66</v>
      </c>
      <c r="U2233" s="24">
        <v>0.82901554404145072</v>
      </c>
      <c r="V2233" s="24">
        <v>0.82644628099173556</v>
      </c>
      <c r="W2233" s="29">
        <v>357</v>
      </c>
      <c r="X2233" s="24">
        <v>5.7300000000000182</v>
      </c>
      <c r="Y2233" s="24">
        <v>5.7900000000000205</v>
      </c>
      <c r="Z2233" s="24">
        <v>361.75025906735755</v>
      </c>
      <c r="AA2233" s="24">
        <v>361.8</v>
      </c>
      <c r="AB2233" s="24">
        <v>361.73553719008265</v>
      </c>
      <c r="AC2233" s="24">
        <v>361.78512396694214</v>
      </c>
      <c r="AF2233" s="24">
        <v>14.289</v>
      </c>
      <c r="AG2233" s="24">
        <v>376.03925906735753</v>
      </c>
      <c r="AH2233" s="24">
        <v>376.089</v>
      </c>
      <c r="AI2233" s="24">
        <v>376.02453719008264</v>
      </c>
      <c r="AJ2233" s="24">
        <v>376.07412396694212</v>
      </c>
      <c r="AK2233" s="38">
        <v>1.4721877274894268</v>
      </c>
      <c r="AL2233" s="38">
        <v>1.4876033057873883</v>
      </c>
    </row>
    <row r="2234" spans="3:38" x14ac:dyDescent="0.15">
      <c r="C2234" t="str">
        <v>U1588D-67-2</v>
      </c>
      <c r="D2234" s="31">
        <v>363.29</v>
      </c>
      <c r="E2234" s="29">
        <v>75</v>
      </c>
      <c r="F2234" s="29">
        <v>75</v>
      </c>
      <c r="G2234" s="24">
        <v>364.04</v>
      </c>
      <c r="H2234" s="24">
        <v>364.04</v>
      </c>
      <c r="I2234" s="24">
        <v>364.04</v>
      </c>
      <c r="J2234" s="24">
        <v>364.04</v>
      </c>
      <c r="K2234" s="18">
        <v>0</v>
      </c>
      <c r="L2234" s="18">
        <v>0</v>
      </c>
      <c r="T2234" t="str">
        <v>U1588D-67</v>
      </c>
      <c r="U2234" s="24">
        <v>0.61635220125786172</v>
      </c>
      <c r="V2234" s="24">
        <v>0.61728395061728392</v>
      </c>
      <c r="W2234" s="29">
        <v>361.8</v>
      </c>
      <c r="X2234" s="24">
        <v>2.2400000000000091</v>
      </c>
      <c r="Y2234" s="24">
        <v>2.2400000000000091</v>
      </c>
      <c r="Z2234" s="24">
        <v>363.18062893081765</v>
      </c>
      <c r="AA2234" s="24">
        <v>363.18062893081765</v>
      </c>
      <c r="AB2234" s="24">
        <v>363.18271604938275</v>
      </c>
      <c r="AC2234" s="24">
        <v>363.18271604938275</v>
      </c>
      <c r="AF2234" s="24">
        <v>14.289</v>
      </c>
      <c r="AG2234" s="24">
        <v>377.46962893081763</v>
      </c>
      <c r="AH2234" s="24">
        <v>377.46962893081763</v>
      </c>
      <c r="AI2234" s="24">
        <v>377.47171604938274</v>
      </c>
      <c r="AJ2234" s="24">
        <v>377.47171604938274</v>
      </c>
      <c r="AK2234" s="38">
        <v>-0.20871185651003543</v>
      </c>
      <c r="AL2234" s="38">
        <v>-0.20871185651003543</v>
      </c>
    </row>
    <row r="2235" spans="3:38" x14ac:dyDescent="0.15">
      <c r="C2235" t="str">
        <v>U1588D-67-3</v>
      </c>
      <c r="D2235" s="31">
        <v>364.78</v>
      </c>
      <c r="E2235" s="29">
        <v>75</v>
      </c>
      <c r="F2235" s="29">
        <v>75</v>
      </c>
      <c r="G2235" s="24">
        <v>365.53</v>
      </c>
      <c r="H2235" s="24">
        <v>365.53</v>
      </c>
      <c r="I2235" s="24">
        <v>365.53</v>
      </c>
      <c r="J2235" s="24">
        <v>365.53</v>
      </c>
      <c r="K2235" s="18">
        <v>0</v>
      </c>
      <c r="L2235" s="18">
        <v>0</v>
      </c>
      <c r="T2235" t="str">
        <v>U1588D-67</v>
      </c>
      <c r="U2235" s="24">
        <v>0.61635220125786172</v>
      </c>
      <c r="V2235" s="24">
        <v>0.61728395061728392</v>
      </c>
      <c r="W2235" s="29">
        <v>361.8</v>
      </c>
      <c r="X2235" s="24">
        <v>3.7299999999999613</v>
      </c>
      <c r="Y2235" s="24">
        <v>3.7299999999999613</v>
      </c>
      <c r="Z2235" s="24">
        <v>364.09899371069179</v>
      </c>
      <c r="AA2235" s="24">
        <v>364.09899371069179</v>
      </c>
      <c r="AB2235" s="24">
        <v>364.10246913580244</v>
      </c>
      <c r="AC2235" s="24">
        <v>364.10246913580244</v>
      </c>
      <c r="AF2235" s="24">
        <v>14.289</v>
      </c>
      <c r="AG2235" s="24">
        <v>378.38799371069177</v>
      </c>
      <c r="AH2235" s="24">
        <v>378.38799371069177</v>
      </c>
      <c r="AI2235" s="24">
        <v>378.39146913580242</v>
      </c>
      <c r="AJ2235" s="24">
        <v>378.39146913580242</v>
      </c>
      <c r="AK2235" s="38">
        <v>-0.34754251106505762</v>
      </c>
      <c r="AL2235" s="38">
        <v>-0.34754251106505762</v>
      </c>
    </row>
    <row r="2236" spans="3:38" x14ac:dyDescent="0.15">
      <c r="C2236" t="str">
        <v>U1588D-67-3</v>
      </c>
      <c r="D2236" s="31">
        <v>364.78</v>
      </c>
      <c r="E2236" s="29">
        <v>90</v>
      </c>
      <c r="F2236" s="29">
        <v>90</v>
      </c>
      <c r="G2236" s="24">
        <v>365.67999999999995</v>
      </c>
      <c r="H2236" s="24">
        <v>365.67999999999995</v>
      </c>
      <c r="I2236" s="24">
        <v>365.68</v>
      </c>
      <c r="J2236" s="24">
        <v>365.68</v>
      </c>
      <c r="K2236" s="18">
        <v>5.6843418860808015E-14</v>
      </c>
      <c r="L2236" s="18">
        <v>5.6843418860808015E-14</v>
      </c>
      <c r="T2236" t="str">
        <v>U1588D-67</v>
      </c>
      <c r="U2236" s="24">
        <v>0.61635220125786172</v>
      </c>
      <c r="V2236" s="24">
        <v>0.61728395061728392</v>
      </c>
      <c r="W2236" s="29">
        <v>361.8</v>
      </c>
      <c r="X2236" s="24">
        <v>3.8799999999999955</v>
      </c>
      <c r="Y2236" s="24">
        <v>3.8799999999999955</v>
      </c>
      <c r="Z2236" s="24">
        <v>364.19144654088052</v>
      </c>
      <c r="AA2236" s="24">
        <v>364.19144654088052</v>
      </c>
      <c r="AB2236" s="24">
        <v>364.19506172839505</v>
      </c>
      <c r="AC2236" s="24">
        <v>364.19506172839505</v>
      </c>
      <c r="AF2236" s="24">
        <v>14.289</v>
      </c>
      <c r="AG2236" s="24">
        <v>378.48044654088051</v>
      </c>
      <c r="AH2236" s="24">
        <v>378.48044654088051</v>
      </c>
      <c r="AI2236" s="24">
        <v>378.48406172839503</v>
      </c>
      <c r="AJ2236" s="24">
        <v>378.48406172839503</v>
      </c>
      <c r="AK2236" s="38">
        <v>-0.36151875145264967</v>
      </c>
      <c r="AL2236" s="38">
        <v>-0.36151875145264967</v>
      </c>
    </row>
    <row r="2237" spans="3:38" x14ac:dyDescent="0.15">
      <c r="C2237" t="str">
        <v>U1588D-67-3</v>
      </c>
      <c r="D2237" s="31">
        <v>364.78</v>
      </c>
      <c r="E2237" s="29">
        <v>90</v>
      </c>
      <c r="F2237" s="29">
        <v>90</v>
      </c>
      <c r="G2237" s="24">
        <v>365.67999999999995</v>
      </c>
      <c r="H2237" s="24">
        <v>365.67999999999995</v>
      </c>
      <c r="I2237" s="24">
        <v>365.68</v>
      </c>
      <c r="J2237" s="24">
        <v>365.68</v>
      </c>
      <c r="K2237" s="18">
        <v>5.6843418860808015E-14</v>
      </c>
      <c r="L2237" s="18">
        <v>5.6843418860808015E-14</v>
      </c>
      <c r="T2237" t="str">
        <v>U1588D-67</v>
      </c>
      <c r="U2237" s="24">
        <v>0.61635220125786172</v>
      </c>
      <c r="V2237" s="24">
        <v>0.61728395061728392</v>
      </c>
      <c r="W2237" s="29">
        <v>361.8</v>
      </c>
      <c r="X2237" s="24">
        <v>3.8799999999999955</v>
      </c>
      <c r="Y2237" s="24">
        <v>3.8799999999999955</v>
      </c>
      <c r="Z2237" s="24">
        <v>364.19144654088052</v>
      </c>
      <c r="AA2237" s="24">
        <v>364.19144654088052</v>
      </c>
      <c r="AB2237" s="24">
        <v>364.19506172839505</v>
      </c>
      <c r="AC2237" s="24">
        <v>364.19506172839505</v>
      </c>
      <c r="AF2237" s="24">
        <v>14.289</v>
      </c>
      <c r="AG2237" s="24">
        <v>378.48044654088051</v>
      </c>
      <c r="AH2237" s="24">
        <v>378.48044654088051</v>
      </c>
      <c r="AI2237" s="24">
        <v>378.48406172839503</v>
      </c>
      <c r="AJ2237" s="24">
        <v>378.48406172839503</v>
      </c>
      <c r="AK2237" s="38">
        <v>-0.36151875145264967</v>
      </c>
      <c r="AL2237" s="38">
        <v>-0.36151875145264967</v>
      </c>
    </row>
    <row r="2238" spans="3:38" x14ac:dyDescent="0.15">
      <c r="C2238" t="str">
        <v>U1588D-67-4</v>
      </c>
      <c r="D2238" s="31">
        <v>366.27</v>
      </c>
      <c r="E2238" s="29">
        <v>75</v>
      </c>
      <c r="F2238" s="29">
        <v>75</v>
      </c>
      <c r="G2238" s="24">
        <v>367.02</v>
      </c>
      <c r="H2238" s="24">
        <v>367.02</v>
      </c>
      <c r="I2238" s="24">
        <v>367.02</v>
      </c>
      <c r="J2238" s="24">
        <v>367.02</v>
      </c>
      <c r="K2238" s="18">
        <v>0</v>
      </c>
      <c r="L2238" s="18">
        <v>0</v>
      </c>
      <c r="T2238" t="str">
        <v>U1588D-67</v>
      </c>
      <c r="U2238" s="24">
        <v>0.61635220125786172</v>
      </c>
      <c r="V2238" s="24">
        <v>0.61728395061728392</v>
      </c>
      <c r="W2238" s="29">
        <v>361.8</v>
      </c>
      <c r="X2238" s="24">
        <v>5.2199999999999704</v>
      </c>
      <c r="Y2238" s="24">
        <v>5.2199999999999704</v>
      </c>
      <c r="Z2238" s="24">
        <v>365.01735849056604</v>
      </c>
      <c r="AA2238" s="24">
        <v>365.01735849056604</v>
      </c>
      <c r="AB2238" s="24">
        <v>365.02222222222224</v>
      </c>
      <c r="AC2238" s="24">
        <v>365.02222222222224</v>
      </c>
      <c r="AF2238" s="24">
        <v>14.289</v>
      </c>
      <c r="AG2238" s="24">
        <v>379.30635849056603</v>
      </c>
      <c r="AH2238" s="24">
        <v>379.30635849056603</v>
      </c>
      <c r="AI2238" s="24">
        <v>379.31122222222223</v>
      </c>
      <c r="AJ2238" s="24">
        <v>379.31122222222223</v>
      </c>
      <c r="AK2238" s="38">
        <v>-0.48637316562007982</v>
      </c>
      <c r="AL2238" s="38">
        <v>-0.48637316562007982</v>
      </c>
    </row>
    <row r="2239" spans="3:38" x14ac:dyDescent="0.15">
      <c r="C2239" t="str">
        <v>U1588D-68-1</v>
      </c>
      <c r="D2239" s="31">
        <v>366.7</v>
      </c>
      <c r="E2239" s="29">
        <v>75</v>
      </c>
      <c r="F2239" s="29">
        <v>75</v>
      </c>
      <c r="G2239" s="24">
        <v>367.45</v>
      </c>
      <c r="H2239" s="24">
        <v>367.45</v>
      </c>
      <c r="I2239" s="24">
        <v>367.45</v>
      </c>
      <c r="J2239" s="24">
        <v>367.45</v>
      </c>
      <c r="K2239" s="18">
        <v>0</v>
      </c>
      <c r="L2239" s="18">
        <v>0</v>
      </c>
      <c r="T2239" t="str">
        <v>U1588D-68</v>
      </c>
      <c r="U2239" s="24">
        <v>0.67510548523206748</v>
      </c>
      <c r="V2239" s="24">
        <v>0.67567567567567566</v>
      </c>
      <c r="W2239" s="29">
        <v>366.7</v>
      </c>
      <c r="X2239" s="24">
        <v>0.75</v>
      </c>
      <c r="Y2239" s="24">
        <v>0.75</v>
      </c>
      <c r="Z2239" s="24">
        <v>367.20632911392403</v>
      </c>
      <c r="AA2239" s="24">
        <v>367.20632911392403</v>
      </c>
      <c r="AB2239" s="24">
        <v>367.20675675675676</v>
      </c>
      <c r="AC2239" s="24">
        <v>367.20675675675676</v>
      </c>
      <c r="AF2239" s="24">
        <v>14.289</v>
      </c>
      <c r="AG2239" s="24">
        <v>381.49532911392402</v>
      </c>
      <c r="AH2239" s="24">
        <v>381.49532911392402</v>
      </c>
      <c r="AI2239" s="24">
        <v>381.49575675675675</v>
      </c>
      <c r="AJ2239" s="24">
        <v>381.49575675675675</v>
      </c>
      <c r="AK2239" s="38">
        <v>-4.2764283273299952E-2</v>
      </c>
      <c r="AL2239" s="38">
        <v>-4.2764283273299952E-2</v>
      </c>
    </row>
    <row r="2240" spans="3:38" x14ac:dyDescent="0.15">
      <c r="C2240" t="str">
        <v>U1588D-67-5</v>
      </c>
      <c r="D2240" s="31">
        <v>367.76</v>
      </c>
      <c r="E2240" s="29">
        <v>75</v>
      </c>
      <c r="F2240" s="29">
        <v>75</v>
      </c>
      <c r="G2240" s="24">
        <v>368.51</v>
      </c>
      <c r="H2240" s="24">
        <v>368.51</v>
      </c>
      <c r="I2240" s="24">
        <v>368.51</v>
      </c>
      <c r="J2240" s="24">
        <v>368.51</v>
      </c>
      <c r="K2240" s="18">
        <v>0</v>
      </c>
      <c r="L2240" s="18">
        <v>0</v>
      </c>
      <c r="T2240" t="str">
        <v>U1588D-67</v>
      </c>
      <c r="U2240" s="24">
        <v>0.61635220125786172</v>
      </c>
      <c r="V2240" s="24">
        <v>0.61728395061728392</v>
      </c>
      <c r="W2240" s="29">
        <v>361.8</v>
      </c>
      <c r="X2240" s="24">
        <v>6.7099999999999795</v>
      </c>
      <c r="Y2240" s="24">
        <v>6.7099999999999795</v>
      </c>
      <c r="Z2240" s="24">
        <v>365.93572327044023</v>
      </c>
      <c r="AA2240" s="24">
        <v>365.93572327044023</v>
      </c>
      <c r="AB2240" s="24">
        <v>365.94197530864199</v>
      </c>
      <c r="AC2240" s="24">
        <v>365.94197530864199</v>
      </c>
      <c r="AF2240" s="24">
        <v>14.289</v>
      </c>
      <c r="AG2240" s="24">
        <v>380.22472327044022</v>
      </c>
      <c r="AH2240" s="24">
        <v>380.22472327044022</v>
      </c>
      <c r="AI2240" s="24">
        <v>380.23097530864197</v>
      </c>
      <c r="AJ2240" s="24">
        <v>380.23097530864197</v>
      </c>
      <c r="AK2240" s="38">
        <v>-0.62520382017510201</v>
      </c>
      <c r="AL2240" s="38">
        <v>-0.62520382017510201</v>
      </c>
    </row>
    <row r="2241" spans="3:38" x14ac:dyDescent="0.15">
      <c r="C2241" t="str">
        <v>U1588D-68-2</v>
      </c>
      <c r="D2241" s="31">
        <v>368.18</v>
      </c>
      <c r="E2241" s="29">
        <v>75</v>
      </c>
      <c r="F2241" s="29">
        <v>75</v>
      </c>
      <c r="G2241" s="24">
        <v>368.93</v>
      </c>
      <c r="H2241" s="24">
        <v>368.93</v>
      </c>
      <c r="I2241" s="24">
        <v>368.93</v>
      </c>
      <c r="J2241" s="24">
        <v>368.93</v>
      </c>
      <c r="K2241" s="18">
        <v>0</v>
      </c>
      <c r="L2241" s="18">
        <v>0</v>
      </c>
      <c r="T2241" t="str">
        <v>U1588D-68</v>
      </c>
      <c r="U2241" s="24">
        <v>0.67510548523206748</v>
      </c>
      <c r="V2241" s="24">
        <v>0.67567567567567566</v>
      </c>
      <c r="W2241" s="29">
        <v>366.7</v>
      </c>
      <c r="X2241" s="24">
        <v>2.2300000000000182</v>
      </c>
      <c r="Y2241" s="24">
        <v>2.2300000000000182</v>
      </c>
      <c r="Z2241" s="24">
        <v>368.20548523206753</v>
      </c>
      <c r="AA2241" s="24">
        <v>368.20548523206753</v>
      </c>
      <c r="AB2241" s="24">
        <v>368.20675675675676</v>
      </c>
      <c r="AC2241" s="24">
        <v>368.20675675675676</v>
      </c>
      <c r="AF2241" s="24">
        <v>14.289</v>
      </c>
      <c r="AG2241" s="24">
        <v>382.49448523206752</v>
      </c>
      <c r="AH2241" s="24">
        <v>382.49448523206752</v>
      </c>
      <c r="AI2241" s="24">
        <v>382.49575675675675</v>
      </c>
      <c r="AJ2241" s="24">
        <v>382.49575675675675</v>
      </c>
      <c r="AK2241" s="38">
        <v>-0.12715246892298637</v>
      </c>
      <c r="AL2241" s="38">
        <v>-0.12715246892298637</v>
      </c>
    </row>
    <row r="2242" spans="3:38" x14ac:dyDescent="0.15">
      <c r="C2242" t="str">
        <v>U1588D-67-CC</v>
      </c>
      <c r="D2242" s="31">
        <v>369.37</v>
      </c>
      <c r="E2242" s="29">
        <v>32</v>
      </c>
      <c r="F2242" s="29">
        <v>38</v>
      </c>
      <c r="G2242" s="24">
        <v>369.69</v>
      </c>
      <c r="H2242" s="24">
        <v>369.75</v>
      </c>
      <c r="I2242" s="24">
        <v>369.69</v>
      </c>
      <c r="J2242" s="24">
        <v>369.75</v>
      </c>
      <c r="K2242" s="18">
        <v>0</v>
      </c>
      <c r="L2242" s="18">
        <v>0</v>
      </c>
      <c r="T2242" t="str">
        <v>U1588D-67</v>
      </c>
      <c r="U2242" s="24">
        <v>0.61635220125786172</v>
      </c>
      <c r="V2242" s="24">
        <v>0.61728395061728392</v>
      </c>
      <c r="W2242" s="29">
        <v>361.8</v>
      </c>
      <c r="X2242" s="24">
        <v>7.8899999999999864</v>
      </c>
      <c r="Y2242" s="24">
        <v>7.9499999999999886</v>
      </c>
      <c r="Z2242" s="24">
        <v>366.66301886792451</v>
      </c>
      <c r="AA2242" s="24">
        <v>366.7</v>
      </c>
      <c r="AB2242" s="24">
        <v>366.67037037037039</v>
      </c>
      <c r="AC2242" s="24">
        <v>366.7074074074074</v>
      </c>
      <c r="AF2242" s="24">
        <v>14.289</v>
      </c>
      <c r="AG2242" s="24">
        <v>380.95201886792449</v>
      </c>
      <c r="AH2242" s="24">
        <v>380.98899999999998</v>
      </c>
      <c r="AI2242" s="24">
        <v>380.95937037037038</v>
      </c>
      <c r="AJ2242" s="24">
        <v>380.99640740740739</v>
      </c>
      <c r="AK2242" s="38">
        <v>-0.73515024458856715</v>
      </c>
      <c r="AL2242" s="38">
        <v>-0.74074074074133023</v>
      </c>
    </row>
    <row r="2243" spans="3:38" x14ac:dyDescent="0.15">
      <c r="C2243" t="str">
        <v>U1588D-67-CC</v>
      </c>
      <c r="D2243" s="31">
        <v>369.37</v>
      </c>
      <c r="E2243" s="29">
        <v>32</v>
      </c>
      <c r="F2243" s="29">
        <v>38</v>
      </c>
      <c r="G2243" s="24">
        <v>369.69</v>
      </c>
      <c r="H2243" s="24">
        <v>369.75</v>
      </c>
      <c r="I2243" s="24">
        <v>369.69</v>
      </c>
      <c r="J2243" s="24">
        <v>369.75</v>
      </c>
      <c r="K2243" s="18">
        <v>0</v>
      </c>
      <c r="L2243" s="18">
        <v>0</v>
      </c>
      <c r="T2243" t="str">
        <v>U1588D-67</v>
      </c>
      <c r="U2243" s="24">
        <v>0.61635220125786172</v>
      </c>
      <c r="V2243" s="24">
        <v>0.61728395061728392</v>
      </c>
      <c r="W2243" s="29">
        <v>361.8</v>
      </c>
      <c r="X2243" s="24">
        <v>7.8899999999999864</v>
      </c>
      <c r="Y2243" s="24">
        <v>7.9499999999999886</v>
      </c>
      <c r="Z2243" s="24">
        <v>366.66301886792451</v>
      </c>
      <c r="AA2243" s="24">
        <v>366.7</v>
      </c>
      <c r="AB2243" s="24">
        <v>366.67037037037039</v>
      </c>
      <c r="AC2243" s="24">
        <v>366.7074074074074</v>
      </c>
      <c r="AF2243" s="24">
        <v>14.289</v>
      </c>
      <c r="AG2243" s="24">
        <v>380.95201886792449</v>
      </c>
      <c r="AH2243" s="24">
        <v>380.98899999999998</v>
      </c>
      <c r="AI2243" s="24">
        <v>380.95937037037038</v>
      </c>
      <c r="AJ2243" s="24">
        <v>380.99640740740739</v>
      </c>
      <c r="AK2243" s="38">
        <v>-0.73515024458856715</v>
      </c>
      <c r="AL2243" s="38">
        <v>-0.74074074074133023</v>
      </c>
    </row>
    <row r="2244" spans="3:38" x14ac:dyDescent="0.15">
      <c r="C2244" t="str">
        <v>U1588D-67-CC</v>
      </c>
      <c r="D2244" s="31">
        <v>369.37</v>
      </c>
      <c r="E2244" s="29">
        <v>32</v>
      </c>
      <c r="F2244" s="29">
        <v>38</v>
      </c>
      <c r="G2244" s="24">
        <v>369.69</v>
      </c>
      <c r="H2244" s="24">
        <v>369.75</v>
      </c>
      <c r="I2244" s="24">
        <v>369.69</v>
      </c>
      <c r="J2244" s="24">
        <v>369.75</v>
      </c>
      <c r="K2244" s="18">
        <v>0</v>
      </c>
      <c r="L2244" s="18">
        <v>0</v>
      </c>
      <c r="T2244" t="str">
        <v>U1588D-67</v>
      </c>
      <c r="U2244" s="24">
        <v>0.61635220125786172</v>
      </c>
      <c r="V2244" s="24">
        <v>0.61728395061728392</v>
      </c>
      <c r="W2244" s="29">
        <v>361.8</v>
      </c>
      <c r="X2244" s="24">
        <v>7.8899999999999864</v>
      </c>
      <c r="Y2244" s="24">
        <v>7.9499999999999886</v>
      </c>
      <c r="Z2244" s="24">
        <v>366.66301886792451</v>
      </c>
      <c r="AA2244" s="24">
        <v>366.7</v>
      </c>
      <c r="AB2244" s="24">
        <v>366.67037037037039</v>
      </c>
      <c r="AC2244" s="24">
        <v>366.7074074074074</v>
      </c>
      <c r="AF2244" s="24">
        <v>14.289</v>
      </c>
      <c r="AG2244" s="24">
        <v>380.95201886792449</v>
      </c>
      <c r="AH2244" s="24">
        <v>380.98899999999998</v>
      </c>
      <c r="AI2244" s="24">
        <v>380.95937037037038</v>
      </c>
      <c r="AJ2244" s="24">
        <v>380.99640740740739</v>
      </c>
      <c r="AK2244" s="38">
        <v>-0.73515024458856715</v>
      </c>
      <c r="AL2244" s="38">
        <v>-0.74074074074133023</v>
      </c>
    </row>
    <row r="2245" spans="3:38" x14ac:dyDescent="0.15">
      <c r="C2245" t="str">
        <v>U1588D-67-CC</v>
      </c>
      <c r="D2245" s="31">
        <v>369.37</v>
      </c>
      <c r="E2245" s="29">
        <v>32</v>
      </c>
      <c r="F2245" s="29">
        <v>38</v>
      </c>
      <c r="G2245" s="24">
        <v>369.69</v>
      </c>
      <c r="H2245" s="24">
        <v>369.75</v>
      </c>
      <c r="I2245" s="24">
        <v>369.69</v>
      </c>
      <c r="J2245" s="24">
        <v>369.75</v>
      </c>
      <c r="K2245" s="18">
        <v>0</v>
      </c>
      <c r="L2245" s="18">
        <v>0</v>
      </c>
      <c r="T2245" t="str">
        <v>U1588D-67</v>
      </c>
      <c r="U2245" s="24">
        <v>0.61635220125786172</v>
      </c>
      <c r="V2245" s="24">
        <v>0.61728395061728392</v>
      </c>
      <c r="W2245" s="29">
        <v>361.8</v>
      </c>
      <c r="X2245" s="24">
        <v>7.8899999999999864</v>
      </c>
      <c r="Y2245" s="24">
        <v>7.9499999999999886</v>
      </c>
      <c r="Z2245" s="24">
        <v>366.66301886792451</v>
      </c>
      <c r="AA2245" s="24">
        <v>366.7</v>
      </c>
      <c r="AB2245" s="24">
        <v>366.67037037037039</v>
      </c>
      <c r="AC2245" s="24">
        <v>366.7074074074074</v>
      </c>
      <c r="AF2245" s="24">
        <v>14.289</v>
      </c>
      <c r="AG2245" s="24">
        <v>380.95201886792449</v>
      </c>
      <c r="AH2245" s="24">
        <v>380.98899999999998</v>
      </c>
      <c r="AI2245" s="24">
        <v>380.95937037037038</v>
      </c>
      <c r="AJ2245" s="24">
        <v>380.99640740740739</v>
      </c>
      <c r="AK2245" s="38">
        <v>-0.73515024458856715</v>
      </c>
      <c r="AL2245" s="38">
        <v>-0.74074074074133023</v>
      </c>
    </row>
    <row r="2246" spans="3:38" x14ac:dyDescent="0.15">
      <c r="C2246" t="str">
        <v>U1588D-67-CC</v>
      </c>
      <c r="D2246" s="31">
        <v>369.37</v>
      </c>
      <c r="E2246" s="29">
        <v>32</v>
      </c>
      <c r="F2246" s="29">
        <v>38</v>
      </c>
      <c r="G2246" s="24">
        <v>369.69</v>
      </c>
      <c r="H2246" s="24">
        <v>369.75</v>
      </c>
      <c r="I2246" s="24">
        <v>369.69</v>
      </c>
      <c r="J2246" s="24">
        <v>369.75</v>
      </c>
      <c r="K2246" s="18">
        <v>0</v>
      </c>
      <c r="L2246" s="18">
        <v>0</v>
      </c>
      <c r="T2246" t="str">
        <v>U1588D-67</v>
      </c>
      <c r="U2246" s="24">
        <v>0.61635220125786172</v>
      </c>
      <c r="V2246" s="24">
        <v>0.61728395061728392</v>
      </c>
      <c r="W2246" s="29">
        <v>361.8</v>
      </c>
      <c r="X2246" s="24">
        <v>7.8899999999999864</v>
      </c>
      <c r="Y2246" s="24">
        <v>7.9499999999999886</v>
      </c>
      <c r="Z2246" s="24">
        <v>366.66301886792451</v>
      </c>
      <c r="AA2246" s="24">
        <v>366.7</v>
      </c>
      <c r="AB2246" s="24">
        <v>366.67037037037039</v>
      </c>
      <c r="AC2246" s="24">
        <v>366.7074074074074</v>
      </c>
      <c r="AF2246" s="24">
        <v>14.289</v>
      </c>
      <c r="AG2246" s="24">
        <v>380.95201886792449</v>
      </c>
      <c r="AH2246" s="24">
        <v>380.98899999999998</v>
      </c>
      <c r="AI2246" s="24">
        <v>380.95937037037038</v>
      </c>
      <c r="AJ2246" s="24">
        <v>380.99640740740739</v>
      </c>
      <c r="AK2246" s="38">
        <v>-0.73515024458856715</v>
      </c>
      <c r="AL2246" s="38">
        <v>-0.74074074074133023</v>
      </c>
    </row>
    <row r="2247" spans="3:38" x14ac:dyDescent="0.15">
      <c r="C2247" t="str">
        <v>U1588D-67-CC</v>
      </c>
      <c r="D2247" s="31">
        <v>369.37</v>
      </c>
      <c r="E2247" s="29">
        <v>32</v>
      </c>
      <c r="F2247" s="29">
        <v>38</v>
      </c>
      <c r="G2247" s="24">
        <v>369.69</v>
      </c>
      <c r="H2247" s="24">
        <v>369.75</v>
      </c>
      <c r="I2247" s="24">
        <v>369.69</v>
      </c>
      <c r="J2247" s="24">
        <v>369.75</v>
      </c>
      <c r="K2247" s="18">
        <v>0</v>
      </c>
      <c r="L2247" s="18">
        <v>0</v>
      </c>
      <c r="T2247" t="str">
        <v>U1588D-67</v>
      </c>
      <c r="U2247" s="24">
        <v>0.61635220125786172</v>
      </c>
      <c r="V2247" s="24">
        <v>0.61728395061728392</v>
      </c>
      <c r="W2247" s="29">
        <v>361.8</v>
      </c>
      <c r="X2247" s="24">
        <v>7.8899999999999864</v>
      </c>
      <c r="Y2247" s="24">
        <v>7.9499999999999886</v>
      </c>
      <c r="Z2247" s="24">
        <v>366.66301886792451</v>
      </c>
      <c r="AA2247" s="24">
        <v>366.7</v>
      </c>
      <c r="AB2247" s="24">
        <v>366.67037037037039</v>
      </c>
      <c r="AC2247" s="24">
        <v>366.7074074074074</v>
      </c>
      <c r="AF2247" s="24">
        <v>14.289</v>
      </c>
      <c r="AG2247" s="24">
        <v>380.95201886792449</v>
      </c>
      <c r="AH2247" s="24">
        <v>380.98899999999998</v>
      </c>
      <c r="AI2247" s="24">
        <v>380.95937037037038</v>
      </c>
      <c r="AJ2247" s="24">
        <v>380.99640740740739</v>
      </c>
      <c r="AK2247" s="38">
        <v>-0.73515024458856715</v>
      </c>
      <c r="AL2247" s="38">
        <v>-0.74074074074133023</v>
      </c>
    </row>
    <row r="2248" spans="3:38" x14ac:dyDescent="0.15">
      <c r="C2248" t="str">
        <v>U1588D-67-CC</v>
      </c>
      <c r="D2248" s="31">
        <v>369.37</v>
      </c>
      <c r="E2248" s="29">
        <v>32</v>
      </c>
      <c r="F2248" s="29">
        <v>38</v>
      </c>
      <c r="G2248" s="24">
        <v>369.69</v>
      </c>
      <c r="H2248" s="24">
        <v>369.75</v>
      </c>
      <c r="I2248" s="24">
        <v>369.69</v>
      </c>
      <c r="J2248" s="24">
        <v>369.75</v>
      </c>
      <c r="K2248" s="18">
        <v>0</v>
      </c>
      <c r="L2248" s="18">
        <v>0</v>
      </c>
      <c r="T2248" t="str">
        <v>U1588D-67</v>
      </c>
      <c r="U2248" s="24">
        <v>0.61635220125786172</v>
      </c>
      <c r="V2248" s="24">
        <v>0.61728395061728392</v>
      </c>
      <c r="W2248" s="29">
        <v>361.8</v>
      </c>
      <c r="X2248" s="24">
        <v>7.8899999999999864</v>
      </c>
      <c r="Y2248" s="24">
        <v>7.9499999999999886</v>
      </c>
      <c r="Z2248" s="24">
        <v>366.66301886792451</v>
      </c>
      <c r="AA2248" s="24">
        <v>366.7</v>
      </c>
      <c r="AB2248" s="24">
        <v>366.67037037037039</v>
      </c>
      <c r="AC2248" s="24">
        <v>366.7074074074074</v>
      </c>
      <c r="AF2248" s="24">
        <v>14.289</v>
      </c>
      <c r="AG2248" s="24">
        <v>380.95201886792449</v>
      </c>
      <c r="AH2248" s="24">
        <v>380.98899999999998</v>
      </c>
      <c r="AI2248" s="24">
        <v>380.95937037037038</v>
      </c>
      <c r="AJ2248" s="24">
        <v>380.99640740740739</v>
      </c>
      <c r="AK2248" s="38">
        <v>-0.73515024458856715</v>
      </c>
      <c r="AL2248" s="38">
        <v>-0.74074074074133023</v>
      </c>
    </row>
    <row r="2249" spans="3:38" x14ac:dyDescent="0.15">
      <c r="C2249" t="str">
        <v>U1588D-67-CC</v>
      </c>
      <c r="D2249" s="31">
        <v>369.37</v>
      </c>
      <c r="E2249" s="29">
        <v>32</v>
      </c>
      <c r="F2249" s="29">
        <v>38</v>
      </c>
      <c r="G2249" s="24">
        <v>369.69</v>
      </c>
      <c r="H2249" s="24">
        <v>369.75</v>
      </c>
      <c r="I2249" s="24">
        <v>369.69</v>
      </c>
      <c r="J2249" s="24">
        <v>369.75</v>
      </c>
      <c r="K2249" s="18">
        <v>0</v>
      </c>
      <c r="L2249" s="18">
        <v>0</v>
      </c>
      <c r="T2249" t="str">
        <v>U1588D-67</v>
      </c>
      <c r="U2249" s="24">
        <v>0.61635220125786172</v>
      </c>
      <c r="V2249" s="24">
        <v>0.61728395061728392</v>
      </c>
      <c r="W2249" s="29">
        <v>361.8</v>
      </c>
      <c r="X2249" s="24">
        <v>7.8899999999999864</v>
      </c>
      <c r="Y2249" s="24">
        <v>7.9499999999999886</v>
      </c>
      <c r="Z2249" s="24">
        <v>366.66301886792451</v>
      </c>
      <c r="AA2249" s="24">
        <v>366.7</v>
      </c>
      <c r="AB2249" s="24">
        <v>366.67037037037039</v>
      </c>
      <c r="AC2249" s="24">
        <v>366.7074074074074</v>
      </c>
      <c r="AF2249" s="24">
        <v>14.289</v>
      </c>
      <c r="AG2249" s="24">
        <v>380.95201886792449</v>
      </c>
      <c r="AH2249" s="24">
        <v>380.98899999999998</v>
      </c>
      <c r="AI2249" s="24">
        <v>380.95937037037038</v>
      </c>
      <c r="AJ2249" s="24">
        <v>380.99640740740739</v>
      </c>
      <c r="AK2249" s="38">
        <v>-0.73515024458856715</v>
      </c>
      <c r="AL2249" s="38">
        <v>-0.74074074074133023</v>
      </c>
    </row>
    <row r="2250" spans="3:38" x14ac:dyDescent="0.15">
      <c r="C2250" t="str">
        <v>U1588D-67-CC</v>
      </c>
      <c r="D2250" s="31">
        <v>369.37</v>
      </c>
      <c r="E2250" s="29">
        <v>32</v>
      </c>
      <c r="F2250" s="29">
        <v>38</v>
      </c>
      <c r="G2250" s="24">
        <v>369.69</v>
      </c>
      <c r="H2250" s="24">
        <v>369.75</v>
      </c>
      <c r="I2250" s="24">
        <v>369.69</v>
      </c>
      <c r="J2250" s="24">
        <v>369.75</v>
      </c>
      <c r="K2250" s="18">
        <v>0</v>
      </c>
      <c r="L2250" s="18">
        <v>0</v>
      </c>
      <c r="T2250" t="str">
        <v>U1588D-67</v>
      </c>
      <c r="U2250" s="24">
        <v>0.61635220125786172</v>
      </c>
      <c r="V2250" s="24">
        <v>0.61728395061728392</v>
      </c>
      <c r="W2250" s="29">
        <v>361.8</v>
      </c>
      <c r="X2250" s="24">
        <v>7.8899999999999864</v>
      </c>
      <c r="Y2250" s="24">
        <v>7.9499999999999886</v>
      </c>
      <c r="Z2250" s="24">
        <v>366.66301886792451</v>
      </c>
      <c r="AA2250" s="24">
        <v>366.7</v>
      </c>
      <c r="AB2250" s="24">
        <v>366.67037037037039</v>
      </c>
      <c r="AC2250" s="24">
        <v>366.7074074074074</v>
      </c>
      <c r="AF2250" s="24">
        <v>14.289</v>
      </c>
      <c r="AG2250" s="24">
        <v>380.95201886792449</v>
      </c>
      <c r="AH2250" s="24">
        <v>380.98899999999998</v>
      </c>
      <c r="AI2250" s="24">
        <v>380.95937037037038</v>
      </c>
      <c r="AJ2250" s="24">
        <v>380.99640740740739</v>
      </c>
      <c r="AK2250" s="38">
        <v>-0.73515024458856715</v>
      </c>
      <c r="AL2250" s="38">
        <v>-0.74074074074133023</v>
      </c>
    </row>
    <row r="2251" spans="3:38" x14ac:dyDescent="0.15">
      <c r="C2251" t="str">
        <v>U1588D-68-3</v>
      </c>
      <c r="D2251" s="31">
        <v>369.67</v>
      </c>
      <c r="E2251" s="29">
        <v>70</v>
      </c>
      <c r="F2251" s="29">
        <v>70</v>
      </c>
      <c r="G2251" s="24">
        <v>370.37</v>
      </c>
      <c r="H2251" s="24">
        <v>370.37</v>
      </c>
      <c r="I2251" s="24">
        <v>370.37</v>
      </c>
      <c r="J2251" s="24">
        <v>370.37</v>
      </c>
      <c r="K2251" s="18">
        <v>0</v>
      </c>
      <c r="L2251" s="18">
        <v>0</v>
      </c>
      <c r="T2251" t="str">
        <v>U1588D-68</v>
      </c>
      <c r="U2251" s="24">
        <v>0.67510548523206748</v>
      </c>
      <c r="V2251" s="24">
        <v>0.67567567567567566</v>
      </c>
      <c r="W2251" s="29">
        <v>366.7</v>
      </c>
      <c r="X2251" s="24">
        <v>3.6700000000000159</v>
      </c>
      <c r="Y2251" s="24">
        <v>3.6700000000000159</v>
      </c>
      <c r="Z2251" s="24">
        <v>369.17763713080171</v>
      </c>
      <c r="AA2251" s="24">
        <v>369.17763713080171</v>
      </c>
      <c r="AB2251" s="24">
        <v>369.17972972972973</v>
      </c>
      <c r="AC2251" s="24">
        <v>369.17972972972973</v>
      </c>
      <c r="AF2251" s="24">
        <v>14.289</v>
      </c>
      <c r="AG2251" s="24">
        <v>383.4666371308017</v>
      </c>
      <c r="AH2251" s="24">
        <v>383.4666371308017</v>
      </c>
      <c r="AI2251" s="24">
        <v>383.46872972972972</v>
      </c>
      <c r="AJ2251" s="24">
        <v>383.46872972972972</v>
      </c>
      <c r="AK2251" s="38">
        <v>-0.20925989280158319</v>
      </c>
      <c r="AL2251" s="38">
        <v>-0.20925989280158319</v>
      </c>
    </row>
    <row r="2252" spans="3:38" x14ac:dyDescent="0.15">
      <c r="C2252" t="str">
        <v>U1588D-68-3</v>
      </c>
      <c r="D2252" s="31">
        <v>369.67</v>
      </c>
      <c r="E2252" s="29">
        <v>75</v>
      </c>
      <c r="F2252" s="29">
        <v>75</v>
      </c>
      <c r="G2252" s="24">
        <v>370.42</v>
      </c>
      <c r="H2252" s="24">
        <v>370.42</v>
      </c>
      <c r="I2252" s="24">
        <v>370.42</v>
      </c>
      <c r="J2252" s="24">
        <v>370.42</v>
      </c>
      <c r="K2252" s="18">
        <v>0</v>
      </c>
      <c r="L2252" s="18">
        <v>0</v>
      </c>
      <c r="T2252" t="str">
        <v>U1588D-68</v>
      </c>
      <c r="U2252" s="24">
        <v>0.67510548523206748</v>
      </c>
      <c r="V2252" s="24">
        <v>0.67567567567567566</v>
      </c>
      <c r="W2252" s="29">
        <v>366.7</v>
      </c>
      <c r="X2252" s="24">
        <v>3.7200000000000273</v>
      </c>
      <c r="Y2252" s="24">
        <v>3.7200000000000273</v>
      </c>
      <c r="Z2252" s="24">
        <v>369.21139240506329</v>
      </c>
      <c r="AA2252" s="24">
        <v>369.21139240506329</v>
      </c>
      <c r="AB2252" s="24">
        <v>369.21351351351353</v>
      </c>
      <c r="AC2252" s="24">
        <v>369.21351351351353</v>
      </c>
      <c r="AF2252" s="24">
        <v>14.289</v>
      </c>
      <c r="AG2252" s="24">
        <v>383.50039240506328</v>
      </c>
      <c r="AH2252" s="24">
        <v>383.50039240506328</v>
      </c>
      <c r="AI2252" s="24">
        <v>383.50251351351352</v>
      </c>
      <c r="AJ2252" s="24">
        <v>383.50251351351352</v>
      </c>
      <c r="AK2252" s="38">
        <v>-0.21211084502397171</v>
      </c>
      <c r="AL2252" s="38">
        <v>-0.21211084502397171</v>
      </c>
    </row>
    <row r="2253" spans="3:38" x14ac:dyDescent="0.15">
      <c r="C2253" t="str">
        <v>U1588D-68-4</v>
      </c>
      <c r="D2253" s="31">
        <v>371.17</v>
      </c>
      <c r="E2253" s="29">
        <v>75</v>
      </c>
      <c r="F2253" s="29">
        <v>75</v>
      </c>
      <c r="G2253" s="24">
        <v>371.92</v>
      </c>
      <c r="H2253" s="24">
        <v>371.92</v>
      </c>
      <c r="I2253" s="24">
        <v>371.92</v>
      </c>
      <c r="J2253" s="24">
        <v>371.92</v>
      </c>
      <c r="K2253" s="18">
        <v>0</v>
      </c>
      <c r="L2253" s="18">
        <v>0</v>
      </c>
      <c r="T2253" t="str">
        <v>U1588D-68</v>
      </c>
      <c r="U2253" s="24">
        <v>0.67510548523206748</v>
      </c>
      <c r="V2253" s="24">
        <v>0.67567567567567566</v>
      </c>
      <c r="W2253" s="29">
        <v>366.7</v>
      </c>
      <c r="X2253" s="24">
        <v>5.2200000000000273</v>
      </c>
      <c r="Y2253" s="24">
        <v>5.2200000000000273</v>
      </c>
      <c r="Z2253" s="24">
        <v>370.22405063291137</v>
      </c>
      <c r="AA2253" s="24">
        <v>370.22405063291137</v>
      </c>
      <c r="AB2253" s="24">
        <v>370.22702702702702</v>
      </c>
      <c r="AC2253" s="24">
        <v>370.22702702702702</v>
      </c>
      <c r="AF2253" s="24">
        <v>14.289</v>
      </c>
      <c r="AG2253" s="24">
        <v>384.51305063291136</v>
      </c>
      <c r="AH2253" s="24">
        <v>384.51305063291136</v>
      </c>
      <c r="AI2253" s="24">
        <v>384.51602702702701</v>
      </c>
      <c r="AJ2253" s="24">
        <v>384.51602702702701</v>
      </c>
      <c r="AK2253" s="38">
        <v>-0.29763941156488727</v>
      </c>
      <c r="AL2253" s="38">
        <v>-0.29763941156488727</v>
      </c>
    </row>
    <row r="2254" spans="3:38" x14ac:dyDescent="0.15">
      <c r="C2254" t="str">
        <v>U1588D-69-1</v>
      </c>
      <c r="D2254" s="31">
        <v>371.5</v>
      </c>
      <c r="E2254" s="29">
        <v>75</v>
      </c>
      <c r="F2254" s="29">
        <v>75</v>
      </c>
      <c r="G2254" s="24">
        <v>372.25</v>
      </c>
      <c r="H2254" s="24">
        <v>372.25</v>
      </c>
      <c r="I2254" s="24">
        <v>372.25</v>
      </c>
      <c r="J2254" s="24">
        <v>372.25</v>
      </c>
      <c r="K2254" s="18">
        <v>0</v>
      </c>
      <c r="L2254" s="18">
        <v>0</v>
      </c>
      <c r="T2254" t="str">
        <v>U1588D-69</v>
      </c>
      <c r="U2254" s="24">
        <v>0.85217391304347834</v>
      </c>
      <c r="V2254" s="24">
        <v>0.85470085470085466</v>
      </c>
      <c r="W2254" s="29">
        <v>371.5</v>
      </c>
      <c r="X2254" s="24">
        <v>0.75</v>
      </c>
      <c r="Y2254" s="24">
        <v>0.75</v>
      </c>
      <c r="Z2254" s="24">
        <v>372.1391304347826</v>
      </c>
      <c r="AA2254" s="24">
        <v>372.1391304347826</v>
      </c>
      <c r="AB2254" s="24">
        <v>372.14102564102564</v>
      </c>
      <c r="AC2254" s="24">
        <v>372.14102564102564</v>
      </c>
      <c r="AF2254" s="24">
        <v>14.289</v>
      </c>
      <c r="AG2254" s="24">
        <v>386.42813043478259</v>
      </c>
      <c r="AH2254" s="24">
        <v>386.42813043478259</v>
      </c>
      <c r="AI2254" s="24">
        <v>386.43002564102562</v>
      </c>
      <c r="AJ2254" s="24">
        <v>386.43002564102562</v>
      </c>
      <c r="AK2254" s="38">
        <v>-0.18952062430344085</v>
      </c>
      <c r="AL2254" s="38">
        <v>-0.18952062430344085</v>
      </c>
    </row>
    <row r="2255" spans="3:38" x14ac:dyDescent="0.15">
      <c r="C2255" t="str">
        <v>U1588D-68-5</v>
      </c>
      <c r="D2255" s="31">
        <v>372.67</v>
      </c>
      <c r="E2255" s="29">
        <v>0</v>
      </c>
      <c r="F2255" s="29">
        <v>5</v>
      </c>
      <c r="G2255" s="24">
        <v>372.67</v>
      </c>
      <c r="H2255" s="24">
        <v>372.72</v>
      </c>
      <c r="I2255" s="24">
        <v>372.67</v>
      </c>
      <c r="J2255" s="24">
        <v>372.72</v>
      </c>
      <c r="K2255" s="18">
        <v>0</v>
      </c>
      <c r="L2255" s="18">
        <v>0</v>
      </c>
      <c r="T2255" t="str">
        <v>U1588D-68</v>
      </c>
      <c r="U2255" s="24">
        <v>0.67510548523206748</v>
      </c>
      <c r="V2255" s="24">
        <v>0.67567567567567566</v>
      </c>
      <c r="W2255" s="29">
        <v>366.7</v>
      </c>
      <c r="X2255" s="24">
        <v>5.9700000000000273</v>
      </c>
      <c r="Y2255" s="24">
        <v>6.0200000000000387</v>
      </c>
      <c r="Z2255" s="24">
        <v>370.73037974683547</v>
      </c>
      <c r="AA2255" s="24">
        <v>370.76413502109705</v>
      </c>
      <c r="AB2255" s="24">
        <v>370.73378378378379</v>
      </c>
      <c r="AC2255" s="24">
        <v>370.7675675675676</v>
      </c>
      <c r="AF2255" s="24">
        <v>14.289</v>
      </c>
      <c r="AG2255" s="24">
        <v>385.01937974683545</v>
      </c>
      <c r="AH2255" s="24">
        <v>385.05313502109703</v>
      </c>
      <c r="AI2255" s="24">
        <v>385.02278378378378</v>
      </c>
      <c r="AJ2255" s="24">
        <v>385.05656756756758</v>
      </c>
      <c r="AK2255" s="38">
        <v>-0.34040369483250288</v>
      </c>
      <c r="AL2255" s="38">
        <v>-0.34325464705489139</v>
      </c>
    </row>
    <row r="2256" spans="3:38" x14ac:dyDescent="0.15">
      <c r="C2256" t="str">
        <v>U1588D-68-5</v>
      </c>
      <c r="D2256" s="31">
        <v>372.67</v>
      </c>
      <c r="E2256" s="29">
        <v>30</v>
      </c>
      <c r="F2256" s="29">
        <v>30</v>
      </c>
      <c r="G2256" s="24">
        <v>372.97</v>
      </c>
      <c r="H2256" s="24">
        <v>372.97</v>
      </c>
      <c r="I2256" s="24">
        <v>372.97</v>
      </c>
      <c r="J2256" s="24">
        <v>372.97</v>
      </c>
      <c r="K2256" s="18">
        <v>0</v>
      </c>
      <c r="L2256" s="18">
        <v>0</v>
      </c>
      <c r="T2256" t="str">
        <v>U1588D-68</v>
      </c>
      <c r="U2256" s="24">
        <v>0.67510548523206748</v>
      </c>
      <c r="V2256" s="24">
        <v>0.67567567567567566</v>
      </c>
      <c r="W2256" s="29">
        <v>366.7</v>
      </c>
      <c r="X2256" s="24">
        <v>6.2700000000000387</v>
      </c>
      <c r="Y2256" s="24">
        <v>6.2700000000000387</v>
      </c>
      <c r="Z2256" s="24">
        <v>370.93291139240506</v>
      </c>
      <c r="AA2256" s="24">
        <v>370.93291139240506</v>
      </c>
      <c r="AB2256" s="24">
        <v>370.9364864864865</v>
      </c>
      <c r="AC2256" s="24">
        <v>370.9364864864865</v>
      </c>
      <c r="AF2256" s="24">
        <v>14.289</v>
      </c>
      <c r="AG2256" s="24">
        <v>385.22191139240505</v>
      </c>
      <c r="AH2256" s="24">
        <v>385.22191139240505</v>
      </c>
      <c r="AI2256" s="24">
        <v>385.22548648648649</v>
      </c>
      <c r="AJ2256" s="24">
        <v>385.22548648648649</v>
      </c>
      <c r="AK2256" s="38">
        <v>-0.3575094081440966</v>
      </c>
      <c r="AL2256" s="38">
        <v>-0.3575094081440966</v>
      </c>
    </row>
    <row r="2257" spans="3:38" x14ac:dyDescent="0.15">
      <c r="C2257" t="str">
        <v>U1588D-69-2</v>
      </c>
      <c r="D2257" s="31">
        <v>372.99</v>
      </c>
      <c r="E2257" s="29">
        <v>75</v>
      </c>
      <c r="F2257" s="29">
        <v>75</v>
      </c>
      <c r="G2257" s="24">
        <v>373.74</v>
      </c>
      <c r="H2257" s="24">
        <v>373.74</v>
      </c>
      <c r="I2257" s="24">
        <v>373.74</v>
      </c>
      <c r="J2257" s="24">
        <v>373.74</v>
      </c>
      <c r="K2257" s="18">
        <v>0</v>
      </c>
      <c r="L2257" s="18">
        <v>0</v>
      </c>
      <c r="T2257" t="str">
        <v>U1588D-69</v>
      </c>
      <c r="U2257" s="24">
        <v>0.85217391304347834</v>
      </c>
      <c r="V2257" s="24">
        <v>0.85470085470085466</v>
      </c>
      <c r="W2257" s="29">
        <v>371.5</v>
      </c>
      <c r="X2257" s="24">
        <v>2.2400000000000091</v>
      </c>
      <c r="Y2257" s="24">
        <v>2.2400000000000091</v>
      </c>
      <c r="Z2257" s="24">
        <v>373.4088695652174</v>
      </c>
      <c r="AA2257" s="24">
        <v>373.4088695652174</v>
      </c>
      <c r="AB2257" s="24">
        <v>373.41452991452991</v>
      </c>
      <c r="AC2257" s="24">
        <v>373.41452991452991</v>
      </c>
      <c r="AF2257" s="24">
        <v>14.289</v>
      </c>
      <c r="AG2257" s="24">
        <v>387.69786956521739</v>
      </c>
      <c r="AH2257" s="24">
        <v>387.69786956521739</v>
      </c>
      <c r="AI2257" s="24">
        <v>387.70352991452989</v>
      </c>
      <c r="AJ2257" s="24">
        <v>387.70352991452989</v>
      </c>
      <c r="AK2257" s="38">
        <v>-0.56603493125066962</v>
      </c>
      <c r="AL2257" s="38">
        <v>-0.56603493125066962</v>
      </c>
    </row>
    <row r="2258" spans="3:38" x14ac:dyDescent="0.15">
      <c r="C2258" t="str">
        <v>U1588D-69-2</v>
      </c>
      <c r="D2258" s="31">
        <v>372.99</v>
      </c>
      <c r="E2258" s="29">
        <v>75</v>
      </c>
      <c r="F2258" s="29">
        <v>75</v>
      </c>
      <c r="G2258" s="24">
        <v>373.74</v>
      </c>
      <c r="H2258" s="24">
        <v>373.74</v>
      </c>
      <c r="I2258" s="24">
        <v>373.74</v>
      </c>
      <c r="J2258" s="24">
        <v>373.74</v>
      </c>
      <c r="K2258" s="18">
        <v>0</v>
      </c>
      <c r="L2258" s="18">
        <v>0</v>
      </c>
      <c r="T2258" t="str">
        <v>U1588D-69</v>
      </c>
      <c r="U2258" s="24">
        <v>0.85217391304347834</v>
      </c>
      <c r="V2258" s="24">
        <v>0.85470085470085466</v>
      </c>
      <c r="W2258" s="29">
        <v>371.5</v>
      </c>
      <c r="X2258" s="24">
        <v>2.2400000000000091</v>
      </c>
      <c r="Y2258" s="24">
        <v>2.2400000000000091</v>
      </c>
      <c r="Z2258" s="24">
        <v>373.4088695652174</v>
      </c>
      <c r="AA2258" s="24">
        <v>373.4088695652174</v>
      </c>
      <c r="AB2258" s="24">
        <v>373.41452991452991</v>
      </c>
      <c r="AC2258" s="24">
        <v>373.41452991452991</v>
      </c>
      <c r="AF2258" s="24">
        <v>14.289</v>
      </c>
      <c r="AG2258" s="24">
        <v>387.69786956521739</v>
      </c>
      <c r="AH2258" s="24">
        <v>387.69786956521739</v>
      </c>
      <c r="AI2258" s="24">
        <v>387.70352991452989</v>
      </c>
      <c r="AJ2258" s="24">
        <v>387.70352991452989</v>
      </c>
      <c r="AK2258" s="38">
        <v>-0.56603493125066962</v>
      </c>
      <c r="AL2258" s="38">
        <v>-0.56603493125066962</v>
      </c>
    </row>
    <row r="2259" spans="3:38" x14ac:dyDescent="0.15">
      <c r="C2259" t="str">
        <v>U1588D-68-CC</v>
      </c>
      <c r="D2259" s="31">
        <v>373.46</v>
      </c>
      <c r="E2259" s="29">
        <v>29</v>
      </c>
      <c r="F2259" s="29">
        <v>35</v>
      </c>
      <c r="G2259" s="24">
        <v>373.75</v>
      </c>
      <c r="H2259" s="24">
        <v>373.81</v>
      </c>
      <c r="I2259" s="24">
        <v>373.75</v>
      </c>
      <c r="J2259" s="24">
        <v>373.81</v>
      </c>
      <c r="K2259" s="18">
        <v>0</v>
      </c>
      <c r="L2259" s="18">
        <v>0</v>
      </c>
      <c r="T2259" t="str">
        <v>U1588D-68</v>
      </c>
      <c r="U2259" s="24">
        <v>0.67510548523206748</v>
      </c>
      <c r="V2259" s="24">
        <v>0.67567567567567566</v>
      </c>
      <c r="W2259" s="29">
        <v>366.7</v>
      </c>
      <c r="X2259" s="24">
        <v>7.0500000000000114</v>
      </c>
      <c r="Y2259" s="24">
        <v>7.1100000000000136</v>
      </c>
      <c r="Z2259" s="24">
        <v>371.45949367088605</v>
      </c>
      <c r="AA2259" s="24">
        <v>371.5</v>
      </c>
      <c r="AB2259" s="24">
        <v>371.46351351351353</v>
      </c>
      <c r="AC2259" s="24">
        <v>371.50405405405405</v>
      </c>
      <c r="AF2259" s="24">
        <v>14.289</v>
      </c>
      <c r="AG2259" s="24">
        <v>385.74849367088603</v>
      </c>
      <c r="AH2259" s="24">
        <v>385.78899999999999</v>
      </c>
      <c r="AI2259" s="24">
        <v>385.75251351351352</v>
      </c>
      <c r="AJ2259" s="24">
        <v>385.79305405405404</v>
      </c>
      <c r="AK2259" s="38">
        <v>-0.40198426274855592</v>
      </c>
      <c r="AL2259" s="38">
        <v>-0.40540540540519032</v>
      </c>
    </row>
    <row r="2260" spans="3:38" x14ac:dyDescent="0.15">
      <c r="C2260" t="str">
        <v>U1588D-68-CC</v>
      </c>
      <c r="D2260" s="31">
        <v>373.46</v>
      </c>
      <c r="E2260" s="29">
        <v>29</v>
      </c>
      <c r="F2260" s="29">
        <v>35</v>
      </c>
      <c r="G2260" s="24">
        <v>373.75</v>
      </c>
      <c r="H2260" s="24">
        <v>373.81</v>
      </c>
      <c r="I2260" s="24">
        <v>373.75</v>
      </c>
      <c r="J2260" s="24">
        <v>373.81</v>
      </c>
      <c r="K2260" s="18">
        <v>0</v>
      </c>
      <c r="L2260" s="18">
        <v>0</v>
      </c>
      <c r="T2260" t="str">
        <v>U1588D-68</v>
      </c>
      <c r="U2260" s="24">
        <v>0.67510548523206748</v>
      </c>
      <c r="V2260" s="24">
        <v>0.67567567567567566</v>
      </c>
      <c r="W2260" s="29">
        <v>366.7</v>
      </c>
      <c r="X2260" s="24">
        <v>7.0500000000000114</v>
      </c>
      <c r="Y2260" s="24">
        <v>7.1100000000000136</v>
      </c>
      <c r="Z2260" s="24">
        <v>371.45949367088605</v>
      </c>
      <c r="AA2260" s="24">
        <v>371.5</v>
      </c>
      <c r="AB2260" s="24">
        <v>371.46351351351353</v>
      </c>
      <c r="AC2260" s="24">
        <v>371.50405405405405</v>
      </c>
      <c r="AF2260" s="24">
        <v>14.289</v>
      </c>
      <c r="AG2260" s="24">
        <v>385.74849367088603</v>
      </c>
      <c r="AH2260" s="24">
        <v>385.78899999999999</v>
      </c>
      <c r="AI2260" s="24">
        <v>385.75251351351352</v>
      </c>
      <c r="AJ2260" s="24">
        <v>385.79305405405404</v>
      </c>
      <c r="AK2260" s="38">
        <v>-0.40198426274855592</v>
      </c>
      <c r="AL2260" s="38">
        <v>-0.40540540540519032</v>
      </c>
    </row>
    <row r="2261" spans="3:38" x14ac:dyDescent="0.15">
      <c r="C2261" t="str">
        <v>U1588D-68-CC</v>
      </c>
      <c r="D2261" s="31">
        <v>373.46</v>
      </c>
      <c r="E2261" s="29">
        <v>29</v>
      </c>
      <c r="F2261" s="29">
        <v>35</v>
      </c>
      <c r="G2261" s="24">
        <v>373.75</v>
      </c>
      <c r="H2261" s="24">
        <v>373.81</v>
      </c>
      <c r="I2261" s="24">
        <v>373.75</v>
      </c>
      <c r="J2261" s="24">
        <v>373.81</v>
      </c>
      <c r="K2261" s="18">
        <v>0</v>
      </c>
      <c r="L2261" s="18">
        <v>0</v>
      </c>
      <c r="T2261" t="str">
        <v>U1588D-68</v>
      </c>
      <c r="U2261" s="24">
        <v>0.67510548523206748</v>
      </c>
      <c r="V2261" s="24">
        <v>0.67567567567567566</v>
      </c>
      <c r="W2261" s="29">
        <v>366.7</v>
      </c>
      <c r="X2261" s="24">
        <v>7.0500000000000114</v>
      </c>
      <c r="Y2261" s="24">
        <v>7.1100000000000136</v>
      </c>
      <c r="Z2261" s="24">
        <v>371.45949367088605</v>
      </c>
      <c r="AA2261" s="24">
        <v>371.5</v>
      </c>
      <c r="AB2261" s="24">
        <v>371.46351351351353</v>
      </c>
      <c r="AC2261" s="24">
        <v>371.50405405405405</v>
      </c>
      <c r="AF2261" s="24">
        <v>14.289</v>
      </c>
      <c r="AG2261" s="24">
        <v>385.74849367088603</v>
      </c>
      <c r="AH2261" s="24">
        <v>385.78899999999999</v>
      </c>
      <c r="AI2261" s="24">
        <v>385.75251351351352</v>
      </c>
      <c r="AJ2261" s="24">
        <v>385.79305405405404</v>
      </c>
      <c r="AK2261" s="38">
        <v>-0.40198426274855592</v>
      </c>
      <c r="AL2261" s="38">
        <v>-0.40540540540519032</v>
      </c>
    </row>
    <row r="2262" spans="3:38" x14ac:dyDescent="0.15">
      <c r="C2262" t="str">
        <v>U1588D-68-CC</v>
      </c>
      <c r="D2262" s="31">
        <v>373.46</v>
      </c>
      <c r="E2262" s="29">
        <v>29</v>
      </c>
      <c r="F2262" s="29">
        <v>35</v>
      </c>
      <c r="G2262" s="24">
        <v>373.75</v>
      </c>
      <c r="H2262" s="24">
        <v>373.81</v>
      </c>
      <c r="I2262" s="24">
        <v>373.75</v>
      </c>
      <c r="J2262" s="24">
        <v>373.81</v>
      </c>
      <c r="K2262" s="18">
        <v>0</v>
      </c>
      <c r="L2262" s="18">
        <v>0</v>
      </c>
      <c r="T2262" t="str">
        <v>U1588D-68</v>
      </c>
      <c r="U2262" s="24">
        <v>0.67510548523206748</v>
      </c>
      <c r="V2262" s="24">
        <v>0.67567567567567566</v>
      </c>
      <c r="W2262" s="29">
        <v>366.7</v>
      </c>
      <c r="X2262" s="24">
        <v>7.0500000000000114</v>
      </c>
      <c r="Y2262" s="24">
        <v>7.1100000000000136</v>
      </c>
      <c r="Z2262" s="24">
        <v>371.45949367088605</v>
      </c>
      <c r="AA2262" s="24">
        <v>371.5</v>
      </c>
      <c r="AB2262" s="24">
        <v>371.46351351351353</v>
      </c>
      <c r="AC2262" s="24">
        <v>371.50405405405405</v>
      </c>
      <c r="AF2262" s="24">
        <v>14.289</v>
      </c>
      <c r="AG2262" s="24">
        <v>385.74849367088603</v>
      </c>
      <c r="AH2262" s="24">
        <v>385.78899999999999</v>
      </c>
      <c r="AI2262" s="24">
        <v>385.75251351351352</v>
      </c>
      <c r="AJ2262" s="24">
        <v>385.79305405405404</v>
      </c>
      <c r="AK2262" s="38">
        <v>-0.40198426274855592</v>
      </c>
      <c r="AL2262" s="38">
        <v>-0.40540540540519032</v>
      </c>
    </row>
    <row r="2263" spans="3:38" x14ac:dyDescent="0.15">
      <c r="C2263" t="str">
        <v>U1588D-68-CC</v>
      </c>
      <c r="D2263" s="31">
        <v>373.46</v>
      </c>
      <c r="E2263" s="29">
        <v>29</v>
      </c>
      <c r="F2263" s="29">
        <v>35</v>
      </c>
      <c r="G2263" s="24">
        <v>373.75</v>
      </c>
      <c r="H2263" s="24">
        <v>373.81</v>
      </c>
      <c r="I2263" s="24">
        <v>373.75</v>
      </c>
      <c r="J2263" s="24">
        <v>373.81</v>
      </c>
      <c r="K2263" s="18">
        <v>0</v>
      </c>
      <c r="L2263" s="18">
        <v>0</v>
      </c>
      <c r="T2263" t="str">
        <v>U1588D-68</v>
      </c>
      <c r="U2263" s="24">
        <v>0.67510548523206748</v>
      </c>
      <c r="V2263" s="24">
        <v>0.67567567567567566</v>
      </c>
      <c r="W2263" s="29">
        <v>366.7</v>
      </c>
      <c r="X2263" s="24">
        <v>7.0500000000000114</v>
      </c>
      <c r="Y2263" s="24">
        <v>7.1100000000000136</v>
      </c>
      <c r="Z2263" s="24">
        <v>371.45949367088605</v>
      </c>
      <c r="AA2263" s="24">
        <v>371.5</v>
      </c>
      <c r="AB2263" s="24">
        <v>371.46351351351353</v>
      </c>
      <c r="AC2263" s="24">
        <v>371.50405405405405</v>
      </c>
      <c r="AF2263" s="24">
        <v>14.289</v>
      </c>
      <c r="AG2263" s="24">
        <v>385.74849367088603</v>
      </c>
      <c r="AH2263" s="24">
        <v>385.78899999999999</v>
      </c>
      <c r="AI2263" s="24">
        <v>385.75251351351352</v>
      </c>
      <c r="AJ2263" s="24">
        <v>385.79305405405404</v>
      </c>
      <c r="AK2263" s="38">
        <v>-0.40198426274855592</v>
      </c>
      <c r="AL2263" s="38">
        <v>-0.40540540540519032</v>
      </c>
    </row>
    <row r="2264" spans="3:38" x14ac:dyDescent="0.15">
      <c r="C2264" t="str">
        <v>U1588D-68-CC</v>
      </c>
      <c r="D2264" s="31">
        <v>373.46</v>
      </c>
      <c r="E2264" s="29">
        <v>29</v>
      </c>
      <c r="F2264" s="29">
        <v>35</v>
      </c>
      <c r="G2264" s="24">
        <v>373.75</v>
      </c>
      <c r="H2264" s="24">
        <v>373.81</v>
      </c>
      <c r="I2264" s="24">
        <v>373.75</v>
      </c>
      <c r="J2264" s="24">
        <v>373.81</v>
      </c>
      <c r="K2264" s="18">
        <v>0</v>
      </c>
      <c r="L2264" s="18">
        <v>0</v>
      </c>
      <c r="T2264" t="str">
        <v>U1588D-68</v>
      </c>
      <c r="U2264" s="24">
        <v>0.67510548523206748</v>
      </c>
      <c r="V2264" s="24">
        <v>0.67567567567567566</v>
      </c>
      <c r="W2264" s="29">
        <v>366.7</v>
      </c>
      <c r="X2264" s="24">
        <v>7.0500000000000114</v>
      </c>
      <c r="Y2264" s="24">
        <v>7.1100000000000136</v>
      </c>
      <c r="Z2264" s="24">
        <v>371.45949367088605</v>
      </c>
      <c r="AA2264" s="24">
        <v>371.5</v>
      </c>
      <c r="AB2264" s="24">
        <v>371.46351351351353</v>
      </c>
      <c r="AC2264" s="24">
        <v>371.50405405405405</v>
      </c>
      <c r="AF2264" s="24">
        <v>14.289</v>
      </c>
      <c r="AG2264" s="24">
        <v>385.74849367088603</v>
      </c>
      <c r="AH2264" s="24">
        <v>385.78899999999999</v>
      </c>
      <c r="AI2264" s="24">
        <v>385.75251351351352</v>
      </c>
      <c r="AJ2264" s="24">
        <v>385.79305405405404</v>
      </c>
      <c r="AK2264" s="38">
        <v>-0.40198426274855592</v>
      </c>
      <c r="AL2264" s="38">
        <v>-0.40540540540519032</v>
      </c>
    </row>
    <row r="2265" spans="3:38" x14ac:dyDescent="0.15">
      <c r="C2265" t="str">
        <v>U1588D-68-CC</v>
      </c>
      <c r="D2265" s="31">
        <v>373.46</v>
      </c>
      <c r="E2265" s="29">
        <v>29</v>
      </c>
      <c r="F2265" s="29">
        <v>35</v>
      </c>
      <c r="G2265" s="24">
        <v>373.75</v>
      </c>
      <c r="H2265" s="24">
        <v>373.81</v>
      </c>
      <c r="I2265" s="24">
        <v>373.75</v>
      </c>
      <c r="J2265" s="24">
        <v>373.81</v>
      </c>
      <c r="K2265" s="18">
        <v>0</v>
      </c>
      <c r="L2265" s="18">
        <v>0</v>
      </c>
      <c r="T2265" t="str">
        <v>U1588D-68</v>
      </c>
      <c r="U2265" s="24">
        <v>0.67510548523206748</v>
      </c>
      <c r="V2265" s="24">
        <v>0.67567567567567566</v>
      </c>
      <c r="W2265" s="29">
        <v>366.7</v>
      </c>
      <c r="X2265" s="24">
        <v>7.0500000000000114</v>
      </c>
      <c r="Y2265" s="24">
        <v>7.1100000000000136</v>
      </c>
      <c r="Z2265" s="24">
        <v>371.45949367088605</v>
      </c>
      <c r="AA2265" s="24">
        <v>371.5</v>
      </c>
      <c r="AB2265" s="24">
        <v>371.46351351351353</v>
      </c>
      <c r="AC2265" s="24">
        <v>371.50405405405405</v>
      </c>
      <c r="AF2265" s="24">
        <v>14.289</v>
      </c>
      <c r="AG2265" s="24">
        <v>385.74849367088603</v>
      </c>
      <c r="AH2265" s="24">
        <v>385.78899999999999</v>
      </c>
      <c r="AI2265" s="24">
        <v>385.75251351351352</v>
      </c>
      <c r="AJ2265" s="24">
        <v>385.79305405405404</v>
      </c>
      <c r="AK2265" s="38">
        <v>-0.40198426274855592</v>
      </c>
      <c r="AL2265" s="38">
        <v>-0.40540540540519032</v>
      </c>
    </row>
    <row r="2266" spans="3:38" x14ac:dyDescent="0.15">
      <c r="C2266" t="str">
        <v>U1588D-68-CC</v>
      </c>
      <c r="D2266" s="31">
        <v>373.46</v>
      </c>
      <c r="E2266" s="29">
        <v>29</v>
      </c>
      <c r="F2266" s="29">
        <v>35</v>
      </c>
      <c r="G2266" s="24">
        <v>373.75</v>
      </c>
      <c r="H2266" s="24">
        <v>373.81</v>
      </c>
      <c r="I2266" s="24">
        <v>373.75</v>
      </c>
      <c r="J2266" s="24">
        <v>373.81</v>
      </c>
      <c r="K2266" s="18">
        <v>0</v>
      </c>
      <c r="L2266" s="18">
        <v>0</v>
      </c>
      <c r="T2266" t="str">
        <v>U1588D-68</v>
      </c>
      <c r="U2266" s="24">
        <v>0.67510548523206748</v>
      </c>
      <c r="V2266" s="24">
        <v>0.67567567567567566</v>
      </c>
      <c r="W2266" s="29">
        <v>366.7</v>
      </c>
      <c r="X2266" s="24">
        <v>7.0500000000000114</v>
      </c>
      <c r="Y2266" s="24">
        <v>7.1100000000000136</v>
      </c>
      <c r="Z2266" s="24">
        <v>371.45949367088605</v>
      </c>
      <c r="AA2266" s="24">
        <v>371.5</v>
      </c>
      <c r="AB2266" s="24">
        <v>371.46351351351353</v>
      </c>
      <c r="AC2266" s="24">
        <v>371.50405405405405</v>
      </c>
      <c r="AF2266" s="24">
        <v>14.289</v>
      </c>
      <c r="AG2266" s="24">
        <v>385.74849367088603</v>
      </c>
      <c r="AH2266" s="24">
        <v>385.78899999999999</v>
      </c>
      <c r="AI2266" s="24">
        <v>385.75251351351352</v>
      </c>
      <c r="AJ2266" s="24">
        <v>385.79305405405404</v>
      </c>
      <c r="AK2266" s="38">
        <v>-0.40198426274855592</v>
      </c>
      <c r="AL2266" s="38">
        <v>-0.40540540540519032</v>
      </c>
    </row>
    <row r="2267" spans="3:38" x14ac:dyDescent="0.15">
      <c r="C2267" t="str">
        <v>U1588D-68-CC</v>
      </c>
      <c r="D2267" s="31">
        <v>373.46</v>
      </c>
      <c r="E2267" s="29">
        <v>29</v>
      </c>
      <c r="F2267" s="29">
        <v>35</v>
      </c>
      <c r="G2267" s="24">
        <v>373.75</v>
      </c>
      <c r="H2267" s="24">
        <v>373.81</v>
      </c>
      <c r="I2267" s="24">
        <v>373.75</v>
      </c>
      <c r="J2267" s="24">
        <v>373.81</v>
      </c>
      <c r="K2267" s="18">
        <v>0</v>
      </c>
      <c r="L2267" s="18">
        <v>0</v>
      </c>
      <c r="T2267" t="str">
        <v>U1588D-68</v>
      </c>
      <c r="U2267" s="24">
        <v>0.67510548523206748</v>
      </c>
      <c r="V2267" s="24">
        <v>0.67567567567567566</v>
      </c>
      <c r="W2267" s="29">
        <v>366.7</v>
      </c>
      <c r="X2267" s="24">
        <v>7.0500000000000114</v>
      </c>
      <c r="Y2267" s="24">
        <v>7.1100000000000136</v>
      </c>
      <c r="Z2267" s="24">
        <v>371.45949367088605</v>
      </c>
      <c r="AA2267" s="24">
        <v>371.5</v>
      </c>
      <c r="AB2267" s="24">
        <v>371.46351351351353</v>
      </c>
      <c r="AC2267" s="24">
        <v>371.50405405405405</v>
      </c>
      <c r="AF2267" s="24">
        <v>14.289</v>
      </c>
      <c r="AG2267" s="24">
        <v>385.74849367088603</v>
      </c>
      <c r="AH2267" s="24">
        <v>385.78899999999999</v>
      </c>
      <c r="AI2267" s="24">
        <v>385.75251351351352</v>
      </c>
      <c r="AJ2267" s="24">
        <v>385.79305405405404</v>
      </c>
      <c r="AK2267" s="38">
        <v>-0.40198426274855592</v>
      </c>
      <c r="AL2267" s="38">
        <v>-0.40540540540519032</v>
      </c>
    </row>
    <row r="2268" spans="3:38" x14ac:dyDescent="0.15">
      <c r="C2268" t="str">
        <v>U1588D-69-3</v>
      </c>
      <c r="D2268" s="31">
        <v>374.48</v>
      </c>
      <c r="E2268" s="29">
        <v>75</v>
      </c>
      <c r="F2268" s="29">
        <v>75</v>
      </c>
      <c r="G2268" s="24">
        <v>375.23</v>
      </c>
      <c r="H2268" s="24">
        <v>375.23</v>
      </c>
      <c r="I2268" s="24">
        <v>375.23</v>
      </c>
      <c r="J2268" s="24">
        <v>375.23</v>
      </c>
      <c r="K2268" s="18">
        <v>0</v>
      </c>
      <c r="L2268" s="18">
        <v>0</v>
      </c>
      <c r="T2268" t="str">
        <v>U1588D-69</v>
      </c>
      <c r="U2268" s="24">
        <v>0.85217391304347834</v>
      </c>
      <c r="V2268" s="24">
        <v>0.85470085470085466</v>
      </c>
      <c r="W2268" s="29">
        <v>371.5</v>
      </c>
      <c r="X2268" s="24">
        <v>3.7300000000000182</v>
      </c>
      <c r="Y2268" s="24">
        <v>3.7300000000000182</v>
      </c>
      <c r="Z2268" s="24">
        <v>374.6786086956522</v>
      </c>
      <c r="AA2268" s="24">
        <v>374.6786086956522</v>
      </c>
      <c r="AB2268" s="24">
        <v>374.68803418803418</v>
      </c>
      <c r="AC2268" s="24">
        <v>374.68803418803418</v>
      </c>
      <c r="AF2268" s="24">
        <v>14.289</v>
      </c>
      <c r="AG2268" s="24">
        <v>388.96760869565219</v>
      </c>
      <c r="AH2268" s="24">
        <v>388.96760869565219</v>
      </c>
      <c r="AI2268" s="24">
        <v>388.97703418803417</v>
      </c>
      <c r="AJ2268" s="24">
        <v>388.97703418803417</v>
      </c>
      <c r="AK2268" s="38">
        <v>-0.94254923819789838</v>
      </c>
      <c r="AL2268" s="38">
        <v>-0.94254923819789838</v>
      </c>
    </row>
    <row r="2269" spans="3:38" x14ac:dyDescent="0.15">
      <c r="C2269" t="str">
        <v>U1588D-69-4</v>
      </c>
      <c r="D2269" s="31">
        <v>375.98</v>
      </c>
      <c r="E2269" s="29">
        <v>75</v>
      </c>
      <c r="F2269" s="29">
        <v>75</v>
      </c>
      <c r="G2269" s="24">
        <v>376.73</v>
      </c>
      <c r="H2269" s="24">
        <v>376.73</v>
      </c>
      <c r="I2269" s="24">
        <v>376.73</v>
      </c>
      <c r="J2269" s="24">
        <v>376.73</v>
      </c>
      <c r="K2269" s="18">
        <v>0</v>
      </c>
      <c r="L2269" s="18">
        <v>0</v>
      </c>
      <c r="T2269" t="str">
        <v>U1588D-69</v>
      </c>
      <c r="U2269" s="24">
        <v>0.85217391304347834</v>
      </c>
      <c r="V2269" s="24">
        <v>0.85470085470085466</v>
      </c>
      <c r="W2269" s="29">
        <v>371.5</v>
      </c>
      <c r="X2269" s="24">
        <v>5.2300000000000182</v>
      </c>
      <c r="Y2269" s="24">
        <v>5.2300000000000182</v>
      </c>
      <c r="Z2269" s="24">
        <v>375.9568695652174</v>
      </c>
      <c r="AA2269" s="24">
        <v>375.9568695652174</v>
      </c>
      <c r="AB2269" s="24">
        <v>375.97008547008551</v>
      </c>
      <c r="AC2269" s="24">
        <v>375.97008547008551</v>
      </c>
      <c r="AF2269" s="24">
        <v>14.289</v>
      </c>
      <c r="AG2269" s="24">
        <v>390.24586956521739</v>
      </c>
      <c r="AH2269" s="24">
        <v>390.24586956521739</v>
      </c>
      <c r="AI2269" s="24">
        <v>390.25908547008549</v>
      </c>
      <c r="AJ2269" s="24">
        <v>390.25908547008549</v>
      </c>
      <c r="AK2269" s="38">
        <v>-1.3215904868104644</v>
      </c>
      <c r="AL2269" s="38">
        <v>-1.3215904868104644</v>
      </c>
    </row>
    <row r="2270" spans="3:38" x14ac:dyDescent="0.15">
      <c r="C2270" t="str">
        <v>U1588D-70-1</v>
      </c>
      <c r="D2270" s="31">
        <v>376.4</v>
      </c>
      <c r="E2270" s="29">
        <v>75</v>
      </c>
      <c r="F2270" s="29">
        <v>75</v>
      </c>
      <c r="G2270" s="24">
        <v>377.15</v>
      </c>
      <c r="H2270" s="24">
        <v>377.15</v>
      </c>
      <c r="I2270" s="24">
        <v>377.15</v>
      </c>
      <c r="J2270" s="24">
        <v>377.15</v>
      </c>
      <c r="K2270" s="18">
        <v>0</v>
      </c>
      <c r="L2270" s="18">
        <v>0</v>
      </c>
      <c r="T2270" t="str">
        <v>U1588D-70</v>
      </c>
      <c r="U2270" s="24">
        <v>0.60529634300126101</v>
      </c>
      <c r="V2270" s="24">
        <v>0.60606060606060608</v>
      </c>
      <c r="W2270" s="29">
        <v>376.4</v>
      </c>
      <c r="X2270" s="24">
        <v>0.75</v>
      </c>
      <c r="Y2270" s="24">
        <v>0.75</v>
      </c>
      <c r="Z2270" s="24">
        <v>376.85397225725092</v>
      </c>
      <c r="AA2270" s="24">
        <v>376.85397225725092</v>
      </c>
      <c r="AB2270" s="24">
        <v>376.85454545454542</v>
      </c>
      <c r="AC2270" s="24">
        <v>376.85454545454542</v>
      </c>
      <c r="AF2270" s="24">
        <v>14.289</v>
      </c>
      <c r="AG2270" s="24">
        <v>391.1429722572509</v>
      </c>
      <c r="AH2270" s="24">
        <v>391.1429722572509</v>
      </c>
      <c r="AI2270" s="24">
        <v>391.1435454545454</v>
      </c>
      <c r="AJ2270" s="24">
        <v>391.1435454545454</v>
      </c>
      <c r="AK2270" s="38">
        <v>-5.7319729450000523E-2</v>
      </c>
      <c r="AL2270" s="38">
        <v>-5.7319729450000523E-2</v>
      </c>
    </row>
    <row r="2271" spans="3:38" x14ac:dyDescent="0.15">
      <c r="C2271" t="str">
        <v>U1588D-69-CC</v>
      </c>
      <c r="D2271" s="31">
        <v>376.93</v>
      </c>
      <c r="E2271" s="29">
        <v>26</v>
      </c>
      <c r="F2271" s="29">
        <v>32</v>
      </c>
      <c r="G2271" s="24">
        <v>377.19</v>
      </c>
      <c r="H2271" s="24">
        <v>377.25</v>
      </c>
      <c r="I2271" s="24">
        <v>377.19</v>
      </c>
      <c r="J2271" s="24">
        <v>377.25</v>
      </c>
      <c r="K2271" s="18">
        <v>0</v>
      </c>
      <c r="L2271" s="18">
        <v>0</v>
      </c>
      <c r="T2271" t="str">
        <v>U1588D-69</v>
      </c>
      <c r="U2271" s="24">
        <v>0.85217391304347834</v>
      </c>
      <c r="V2271" s="24">
        <v>0.85470085470085466</v>
      </c>
      <c r="W2271" s="29">
        <v>371.5</v>
      </c>
      <c r="X2271" s="24">
        <v>5.6899999999999977</v>
      </c>
      <c r="Y2271" s="24">
        <v>5.75</v>
      </c>
      <c r="Z2271" s="24">
        <v>376.3488695652174</v>
      </c>
      <c r="AA2271" s="24">
        <v>376.4</v>
      </c>
      <c r="AB2271" s="24">
        <v>376.36324786324786</v>
      </c>
      <c r="AC2271" s="24">
        <v>376.41452991452991</v>
      </c>
      <c r="AF2271" s="24">
        <v>14.289</v>
      </c>
      <c r="AG2271" s="24">
        <v>390.63786956521739</v>
      </c>
      <c r="AH2271" s="24">
        <v>390.68899999999996</v>
      </c>
      <c r="AI2271" s="24">
        <v>390.65224786324785</v>
      </c>
      <c r="AJ2271" s="24">
        <v>390.70352991452989</v>
      </c>
      <c r="AK2271" s="38">
        <v>-1.4378298030464975</v>
      </c>
      <c r="AL2271" s="38">
        <v>-1.4529914529930466</v>
      </c>
    </row>
    <row r="2272" spans="3:38" x14ac:dyDescent="0.15">
      <c r="C2272" t="str">
        <v>U1588D-69-CC</v>
      </c>
      <c r="D2272" s="31">
        <v>376.93</v>
      </c>
      <c r="E2272" s="29">
        <v>26</v>
      </c>
      <c r="F2272" s="29">
        <v>32</v>
      </c>
      <c r="G2272" s="24">
        <v>377.19</v>
      </c>
      <c r="H2272" s="24">
        <v>377.25</v>
      </c>
      <c r="I2272" s="24">
        <v>377.19</v>
      </c>
      <c r="J2272" s="24">
        <v>377.25</v>
      </c>
      <c r="K2272" s="18">
        <v>0</v>
      </c>
      <c r="L2272" s="18">
        <v>0</v>
      </c>
      <c r="T2272" t="str">
        <v>U1588D-69</v>
      </c>
      <c r="U2272" s="24">
        <v>0.85217391304347834</v>
      </c>
      <c r="V2272" s="24">
        <v>0.85470085470085466</v>
      </c>
      <c r="W2272" s="29">
        <v>371.5</v>
      </c>
      <c r="X2272" s="24">
        <v>5.6899999999999977</v>
      </c>
      <c r="Y2272" s="24">
        <v>5.75</v>
      </c>
      <c r="Z2272" s="24">
        <v>376.3488695652174</v>
      </c>
      <c r="AA2272" s="24">
        <v>376.4</v>
      </c>
      <c r="AB2272" s="24">
        <v>376.36324786324786</v>
      </c>
      <c r="AC2272" s="24">
        <v>376.41452991452991</v>
      </c>
      <c r="AF2272" s="24">
        <v>14.289</v>
      </c>
      <c r="AG2272" s="24">
        <v>390.63786956521739</v>
      </c>
      <c r="AH2272" s="24">
        <v>390.68899999999996</v>
      </c>
      <c r="AI2272" s="24">
        <v>390.65224786324785</v>
      </c>
      <c r="AJ2272" s="24">
        <v>390.70352991452989</v>
      </c>
      <c r="AK2272" s="38">
        <v>-1.4378298030464975</v>
      </c>
      <c r="AL2272" s="38">
        <v>-1.4529914529930466</v>
      </c>
    </row>
    <row r="2273" spans="3:38" x14ac:dyDescent="0.15">
      <c r="C2273" t="str">
        <v>U1588D-69-CC</v>
      </c>
      <c r="D2273" s="31">
        <v>376.93</v>
      </c>
      <c r="E2273" s="29">
        <v>26</v>
      </c>
      <c r="F2273" s="29">
        <v>32</v>
      </c>
      <c r="G2273" s="24">
        <v>377.19</v>
      </c>
      <c r="H2273" s="24">
        <v>377.25</v>
      </c>
      <c r="I2273" s="24">
        <v>377.19</v>
      </c>
      <c r="J2273" s="24">
        <v>377.25</v>
      </c>
      <c r="K2273" s="18">
        <v>0</v>
      </c>
      <c r="L2273" s="18">
        <v>0</v>
      </c>
      <c r="T2273" t="str">
        <v>U1588D-69</v>
      </c>
      <c r="U2273" s="24">
        <v>0.85217391304347834</v>
      </c>
      <c r="V2273" s="24">
        <v>0.85470085470085466</v>
      </c>
      <c r="W2273" s="29">
        <v>371.5</v>
      </c>
      <c r="X2273" s="24">
        <v>5.6899999999999977</v>
      </c>
      <c r="Y2273" s="24">
        <v>5.75</v>
      </c>
      <c r="Z2273" s="24">
        <v>376.3488695652174</v>
      </c>
      <c r="AA2273" s="24">
        <v>376.4</v>
      </c>
      <c r="AB2273" s="24">
        <v>376.36324786324786</v>
      </c>
      <c r="AC2273" s="24">
        <v>376.41452991452991</v>
      </c>
      <c r="AF2273" s="24">
        <v>14.289</v>
      </c>
      <c r="AG2273" s="24">
        <v>390.63786956521739</v>
      </c>
      <c r="AH2273" s="24">
        <v>390.68899999999996</v>
      </c>
      <c r="AI2273" s="24">
        <v>390.65224786324785</v>
      </c>
      <c r="AJ2273" s="24">
        <v>390.70352991452989</v>
      </c>
      <c r="AK2273" s="38">
        <v>-1.4378298030464975</v>
      </c>
      <c r="AL2273" s="38">
        <v>-1.4529914529930466</v>
      </c>
    </row>
    <row r="2274" spans="3:38" x14ac:dyDescent="0.15">
      <c r="C2274" t="str">
        <v>U1588D-69-CC</v>
      </c>
      <c r="D2274" s="31">
        <v>376.93</v>
      </c>
      <c r="E2274" s="29">
        <v>26</v>
      </c>
      <c r="F2274" s="29">
        <v>32</v>
      </c>
      <c r="G2274" s="24">
        <v>377.19</v>
      </c>
      <c r="H2274" s="24">
        <v>377.25</v>
      </c>
      <c r="I2274" s="24">
        <v>377.19</v>
      </c>
      <c r="J2274" s="24">
        <v>377.25</v>
      </c>
      <c r="K2274" s="18">
        <v>0</v>
      </c>
      <c r="L2274" s="18">
        <v>0</v>
      </c>
      <c r="T2274" t="str">
        <v>U1588D-69</v>
      </c>
      <c r="U2274" s="24">
        <v>0.85217391304347834</v>
      </c>
      <c r="V2274" s="24">
        <v>0.85470085470085466</v>
      </c>
      <c r="W2274" s="29">
        <v>371.5</v>
      </c>
      <c r="X2274" s="24">
        <v>5.6899999999999977</v>
      </c>
      <c r="Y2274" s="24">
        <v>5.75</v>
      </c>
      <c r="Z2274" s="24">
        <v>376.3488695652174</v>
      </c>
      <c r="AA2274" s="24">
        <v>376.4</v>
      </c>
      <c r="AB2274" s="24">
        <v>376.36324786324786</v>
      </c>
      <c r="AC2274" s="24">
        <v>376.41452991452991</v>
      </c>
      <c r="AF2274" s="24">
        <v>14.289</v>
      </c>
      <c r="AG2274" s="24">
        <v>390.63786956521739</v>
      </c>
      <c r="AH2274" s="24">
        <v>390.68899999999996</v>
      </c>
      <c r="AI2274" s="24">
        <v>390.65224786324785</v>
      </c>
      <c r="AJ2274" s="24">
        <v>390.70352991452989</v>
      </c>
      <c r="AK2274" s="38">
        <v>-1.4378298030464975</v>
      </c>
      <c r="AL2274" s="38">
        <v>-1.4529914529930466</v>
      </c>
    </row>
    <row r="2275" spans="3:38" x14ac:dyDescent="0.15">
      <c r="C2275" t="str">
        <v>U1588D-69-CC</v>
      </c>
      <c r="D2275" s="31">
        <v>376.93</v>
      </c>
      <c r="E2275" s="29">
        <v>26</v>
      </c>
      <c r="F2275" s="29">
        <v>32</v>
      </c>
      <c r="G2275" s="24">
        <v>377.19</v>
      </c>
      <c r="H2275" s="24">
        <v>377.25</v>
      </c>
      <c r="I2275" s="24">
        <v>377.19</v>
      </c>
      <c r="J2275" s="24">
        <v>377.25</v>
      </c>
      <c r="K2275" s="18">
        <v>0</v>
      </c>
      <c r="L2275" s="18">
        <v>0</v>
      </c>
      <c r="T2275" t="str">
        <v>U1588D-69</v>
      </c>
      <c r="U2275" s="24">
        <v>0.85217391304347834</v>
      </c>
      <c r="V2275" s="24">
        <v>0.85470085470085466</v>
      </c>
      <c r="W2275" s="29">
        <v>371.5</v>
      </c>
      <c r="X2275" s="24">
        <v>5.6899999999999977</v>
      </c>
      <c r="Y2275" s="24">
        <v>5.75</v>
      </c>
      <c r="Z2275" s="24">
        <v>376.3488695652174</v>
      </c>
      <c r="AA2275" s="24">
        <v>376.4</v>
      </c>
      <c r="AB2275" s="24">
        <v>376.36324786324786</v>
      </c>
      <c r="AC2275" s="24">
        <v>376.41452991452991</v>
      </c>
      <c r="AF2275" s="24">
        <v>14.289</v>
      </c>
      <c r="AG2275" s="24">
        <v>390.63786956521739</v>
      </c>
      <c r="AH2275" s="24">
        <v>390.68899999999996</v>
      </c>
      <c r="AI2275" s="24">
        <v>390.65224786324785</v>
      </c>
      <c r="AJ2275" s="24">
        <v>390.70352991452989</v>
      </c>
      <c r="AK2275" s="38">
        <v>-1.4378298030464975</v>
      </c>
      <c r="AL2275" s="38">
        <v>-1.4529914529930466</v>
      </c>
    </row>
    <row r="2276" spans="3:38" x14ac:dyDescent="0.15">
      <c r="C2276" t="str">
        <v>U1588D-69-CC</v>
      </c>
      <c r="D2276" s="31">
        <v>376.93</v>
      </c>
      <c r="E2276" s="29">
        <v>26</v>
      </c>
      <c r="F2276" s="29">
        <v>32</v>
      </c>
      <c r="G2276" s="24">
        <v>377.19</v>
      </c>
      <c r="H2276" s="24">
        <v>377.25</v>
      </c>
      <c r="I2276" s="24">
        <v>377.19</v>
      </c>
      <c r="J2276" s="24">
        <v>377.25</v>
      </c>
      <c r="K2276" s="18">
        <v>0</v>
      </c>
      <c r="L2276" s="18">
        <v>0</v>
      </c>
      <c r="T2276" t="str">
        <v>U1588D-69</v>
      </c>
      <c r="U2276" s="24">
        <v>0.85217391304347834</v>
      </c>
      <c r="V2276" s="24">
        <v>0.85470085470085466</v>
      </c>
      <c r="W2276" s="29">
        <v>371.5</v>
      </c>
      <c r="X2276" s="24">
        <v>5.6899999999999977</v>
      </c>
      <c r="Y2276" s="24">
        <v>5.75</v>
      </c>
      <c r="Z2276" s="24">
        <v>376.3488695652174</v>
      </c>
      <c r="AA2276" s="24">
        <v>376.4</v>
      </c>
      <c r="AB2276" s="24">
        <v>376.36324786324786</v>
      </c>
      <c r="AC2276" s="24">
        <v>376.41452991452991</v>
      </c>
      <c r="AF2276" s="24">
        <v>14.289</v>
      </c>
      <c r="AG2276" s="24">
        <v>390.63786956521739</v>
      </c>
      <c r="AH2276" s="24">
        <v>390.68899999999996</v>
      </c>
      <c r="AI2276" s="24">
        <v>390.65224786324785</v>
      </c>
      <c r="AJ2276" s="24">
        <v>390.70352991452989</v>
      </c>
      <c r="AK2276" s="38">
        <v>-1.4378298030464975</v>
      </c>
      <c r="AL2276" s="38">
        <v>-1.4529914529930466</v>
      </c>
    </row>
    <row r="2277" spans="3:38" x14ac:dyDescent="0.15">
      <c r="C2277" t="str">
        <v>U1588D-69-CC</v>
      </c>
      <c r="D2277" s="31">
        <v>376.93</v>
      </c>
      <c r="E2277" s="29">
        <v>26</v>
      </c>
      <c r="F2277" s="29">
        <v>32</v>
      </c>
      <c r="G2277" s="24">
        <v>377.19</v>
      </c>
      <c r="H2277" s="24">
        <v>377.25</v>
      </c>
      <c r="I2277" s="24">
        <v>377.19</v>
      </c>
      <c r="J2277" s="24">
        <v>377.25</v>
      </c>
      <c r="K2277" s="18">
        <v>0</v>
      </c>
      <c r="L2277" s="18">
        <v>0</v>
      </c>
      <c r="T2277" t="str">
        <v>U1588D-69</v>
      </c>
      <c r="U2277" s="24">
        <v>0.85217391304347834</v>
      </c>
      <c r="V2277" s="24">
        <v>0.85470085470085466</v>
      </c>
      <c r="W2277" s="29">
        <v>371.5</v>
      </c>
      <c r="X2277" s="24">
        <v>5.6899999999999977</v>
      </c>
      <c r="Y2277" s="24">
        <v>5.75</v>
      </c>
      <c r="Z2277" s="24">
        <v>376.3488695652174</v>
      </c>
      <c r="AA2277" s="24">
        <v>376.4</v>
      </c>
      <c r="AB2277" s="24">
        <v>376.36324786324786</v>
      </c>
      <c r="AC2277" s="24">
        <v>376.41452991452991</v>
      </c>
      <c r="AF2277" s="24">
        <v>14.289</v>
      </c>
      <c r="AG2277" s="24">
        <v>390.63786956521739</v>
      </c>
      <c r="AH2277" s="24">
        <v>390.68899999999996</v>
      </c>
      <c r="AI2277" s="24">
        <v>390.65224786324785</v>
      </c>
      <c r="AJ2277" s="24">
        <v>390.70352991452989</v>
      </c>
      <c r="AK2277" s="38">
        <v>-1.4378298030464975</v>
      </c>
      <c r="AL2277" s="38">
        <v>-1.4529914529930466</v>
      </c>
    </row>
    <row r="2278" spans="3:38" x14ac:dyDescent="0.15">
      <c r="C2278" t="str">
        <v>U1588D-69-CC</v>
      </c>
      <c r="D2278" s="31">
        <v>376.93</v>
      </c>
      <c r="E2278" s="29">
        <v>26</v>
      </c>
      <c r="F2278" s="29">
        <v>32</v>
      </c>
      <c r="G2278" s="24">
        <v>377.19</v>
      </c>
      <c r="H2278" s="24">
        <v>377.25</v>
      </c>
      <c r="I2278" s="24">
        <v>377.19</v>
      </c>
      <c r="J2278" s="24">
        <v>377.25</v>
      </c>
      <c r="K2278" s="18">
        <v>0</v>
      </c>
      <c r="L2278" s="18">
        <v>0</v>
      </c>
      <c r="T2278" t="str">
        <v>U1588D-69</v>
      </c>
      <c r="U2278" s="24">
        <v>0.85217391304347834</v>
      </c>
      <c r="V2278" s="24">
        <v>0.85470085470085466</v>
      </c>
      <c r="W2278" s="29">
        <v>371.5</v>
      </c>
      <c r="X2278" s="24">
        <v>5.6899999999999977</v>
      </c>
      <c r="Y2278" s="24">
        <v>5.75</v>
      </c>
      <c r="Z2278" s="24">
        <v>376.3488695652174</v>
      </c>
      <c r="AA2278" s="24">
        <v>376.4</v>
      </c>
      <c r="AB2278" s="24">
        <v>376.36324786324786</v>
      </c>
      <c r="AC2278" s="24">
        <v>376.41452991452991</v>
      </c>
      <c r="AF2278" s="24">
        <v>14.289</v>
      </c>
      <c r="AG2278" s="24">
        <v>390.63786956521739</v>
      </c>
      <c r="AH2278" s="24">
        <v>390.68899999999996</v>
      </c>
      <c r="AI2278" s="24">
        <v>390.65224786324785</v>
      </c>
      <c r="AJ2278" s="24">
        <v>390.70352991452989</v>
      </c>
      <c r="AK2278" s="38">
        <v>-1.4378298030464975</v>
      </c>
      <c r="AL2278" s="38">
        <v>-1.4529914529930466</v>
      </c>
    </row>
    <row r="2279" spans="3:38" x14ac:dyDescent="0.15">
      <c r="C2279" t="str">
        <v>U1588D-69-CC</v>
      </c>
      <c r="D2279" s="31">
        <v>376.93</v>
      </c>
      <c r="E2279" s="29">
        <v>26</v>
      </c>
      <c r="F2279" s="29">
        <v>32</v>
      </c>
      <c r="G2279" s="24">
        <v>377.19</v>
      </c>
      <c r="H2279" s="24">
        <v>377.25</v>
      </c>
      <c r="I2279" s="24">
        <v>377.19</v>
      </c>
      <c r="J2279" s="24">
        <v>377.25</v>
      </c>
      <c r="K2279" s="18">
        <v>0</v>
      </c>
      <c r="L2279" s="18">
        <v>0</v>
      </c>
      <c r="T2279" t="str">
        <v>U1588D-69</v>
      </c>
      <c r="U2279" s="24">
        <v>0.85217391304347834</v>
      </c>
      <c r="V2279" s="24">
        <v>0.85470085470085466</v>
      </c>
      <c r="W2279" s="29">
        <v>371.5</v>
      </c>
      <c r="X2279" s="24">
        <v>5.6899999999999977</v>
      </c>
      <c r="Y2279" s="24">
        <v>5.75</v>
      </c>
      <c r="Z2279" s="24">
        <v>376.3488695652174</v>
      </c>
      <c r="AA2279" s="24">
        <v>376.4</v>
      </c>
      <c r="AB2279" s="24">
        <v>376.36324786324786</v>
      </c>
      <c r="AC2279" s="24">
        <v>376.41452991452991</v>
      </c>
      <c r="AF2279" s="24">
        <v>14.289</v>
      </c>
      <c r="AG2279" s="24">
        <v>390.63786956521739</v>
      </c>
      <c r="AH2279" s="24">
        <v>390.68899999999996</v>
      </c>
      <c r="AI2279" s="24">
        <v>390.65224786324785</v>
      </c>
      <c r="AJ2279" s="24">
        <v>390.70352991452989</v>
      </c>
      <c r="AK2279" s="38">
        <v>-1.4378298030464975</v>
      </c>
      <c r="AL2279" s="38">
        <v>-1.4529914529930466</v>
      </c>
    </row>
    <row r="2280" spans="3:38" x14ac:dyDescent="0.15">
      <c r="C2280" t="str">
        <v>U1588D-70-2</v>
      </c>
      <c r="D2280" s="31">
        <v>377.9</v>
      </c>
      <c r="E2280" s="29">
        <v>70</v>
      </c>
      <c r="F2280" s="29">
        <v>70</v>
      </c>
      <c r="G2280" s="24">
        <v>378.59999999999997</v>
      </c>
      <c r="H2280" s="24">
        <v>378.59999999999997</v>
      </c>
      <c r="I2280" s="24">
        <v>378.6</v>
      </c>
      <c r="J2280" s="24">
        <v>378.6</v>
      </c>
      <c r="K2280" s="18">
        <v>5.6843418860808015E-14</v>
      </c>
      <c r="L2280" s="18">
        <v>5.6843418860808015E-14</v>
      </c>
      <c r="T2280" t="str">
        <v>U1588D-70</v>
      </c>
      <c r="U2280" s="24">
        <v>0.60529634300126101</v>
      </c>
      <c r="V2280" s="24">
        <v>0.60606060606060608</v>
      </c>
      <c r="W2280" s="29">
        <v>376.4</v>
      </c>
      <c r="X2280" s="24">
        <v>2.2000000000000455</v>
      </c>
      <c r="Y2280" s="24">
        <v>2.2000000000000455</v>
      </c>
      <c r="Z2280" s="24">
        <v>377.7316519546028</v>
      </c>
      <c r="AA2280" s="24">
        <v>377.7316519546028</v>
      </c>
      <c r="AB2280" s="24">
        <v>377.73333333333335</v>
      </c>
      <c r="AC2280" s="24">
        <v>377.73333333333335</v>
      </c>
      <c r="AF2280" s="24">
        <v>14.289</v>
      </c>
      <c r="AG2280" s="24">
        <v>392.02065195460278</v>
      </c>
      <c r="AH2280" s="24">
        <v>392.02065195460278</v>
      </c>
      <c r="AI2280" s="24">
        <v>392.02233333333334</v>
      </c>
      <c r="AJ2280" s="24">
        <v>392.02233333333334</v>
      </c>
      <c r="AK2280" s="38">
        <v>-0.16813787305522965</v>
      </c>
      <c r="AL2280" s="38">
        <v>-0.16813787305522965</v>
      </c>
    </row>
    <row r="2281" spans="3:38" x14ac:dyDescent="0.15">
      <c r="C2281" t="str">
        <v>U1588D-70-2</v>
      </c>
      <c r="D2281" s="31">
        <v>377.9</v>
      </c>
      <c r="E2281" s="29">
        <v>75</v>
      </c>
      <c r="F2281" s="29">
        <v>75</v>
      </c>
      <c r="G2281" s="24">
        <v>378.65</v>
      </c>
      <c r="H2281" s="24">
        <v>378.65</v>
      </c>
      <c r="I2281" s="24">
        <v>378.65</v>
      </c>
      <c r="J2281" s="24">
        <v>378.65</v>
      </c>
      <c r="K2281" s="18">
        <v>0</v>
      </c>
      <c r="L2281" s="18">
        <v>0</v>
      </c>
      <c r="T2281" t="str">
        <v>U1588D-70</v>
      </c>
      <c r="U2281" s="24">
        <v>0.60529634300126101</v>
      </c>
      <c r="V2281" s="24">
        <v>0.60606060606060608</v>
      </c>
      <c r="W2281" s="29">
        <v>376.4</v>
      </c>
      <c r="X2281" s="24">
        <v>2.25</v>
      </c>
      <c r="Y2281" s="24">
        <v>2.25</v>
      </c>
      <c r="Z2281" s="24">
        <v>377.76191677175279</v>
      </c>
      <c r="AA2281" s="24">
        <v>377.76191677175279</v>
      </c>
      <c r="AB2281" s="24">
        <v>377.76363636363635</v>
      </c>
      <c r="AC2281" s="24">
        <v>377.76363636363635</v>
      </c>
      <c r="AF2281" s="24">
        <v>14.289</v>
      </c>
      <c r="AG2281" s="24">
        <v>392.05091677175278</v>
      </c>
      <c r="AH2281" s="24">
        <v>392.05091677175278</v>
      </c>
      <c r="AI2281" s="24">
        <v>392.05263636363634</v>
      </c>
      <c r="AJ2281" s="24">
        <v>392.05263636363634</v>
      </c>
      <c r="AK2281" s="38">
        <v>-0.17195918835568591</v>
      </c>
      <c r="AL2281" s="38">
        <v>-0.17195918835568591</v>
      </c>
    </row>
    <row r="2282" spans="3:38" x14ac:dyDescent="0.15">
      <c r="C2282" t="str">
        <v>U1588D-70-3</v>
      </c>
      <c r="D2282" s="31">
        <v>379.39</v>
      </c>
      <c r="E2282" s="29">
        <v>75</v>
      </c>
      <c r="F2282" s="29">
        <v>75</v>
      </c>
      <c r="G2282" s="24">
        <v>380.14</v>
      </c>
      <c r="H2282" s="24">
        <v>380.14</v>
      </c>
      <c r="I2282" s="24">
        <v>380.14</v>
      </c>
      <c r="J2282" s="24">
        <v>380.14</v>
      </c>
      <c r="K2282" s="18">
        <v>0</v>
      </c>
      <c r="L2282" s="18">
        <v>0</v>
      </c>
      <c r="T2282" t="str">
        <v>U1588D-70</v>
      </c>
      <c r="U2282" s="24">
        <v>0.60529634300126101</v>
      </c>
      <c r="V2282" s="24">
        <v>0.60606060606060608</v>
      </c>
      <c r="W2282" s="29">
        <v>376.4</v>
      </c>
      <c r="X2282" s="24">
        <v>3.7400000000000091</v>
      </c>
      <c r="Y2282" s="24">
        <v>3.7400000000000091</v>
      </c>
      <c r="Z2282" s="24">
        <v>378.66380832282471</v>
      </c>
      <c r="AA2282" s="24">
        <v>378.66380832282471</v>
      </c>
      <c r="AB2282" s="24">
        <v>378.66666666666663</v>
      </c>
      <c r="AC2282" s="24">
        <v>378.66666666666663</v>
      </c>
      <c r="AF2282" s="24">
        <v>14.289</v>
      </c>
      <c r="AG2282" s="24">
        <v>392.95280832282469</v>
      </c>
      <c r="AH2282" s="24">
        <v>392.95280832282469</v>
      </c>
      <c r="AI2282" s="24">
        <v>392.95566666666662</v>
      </c>
      <c r="AJ2282" s="24">
        <v>392.95566666666662</v>
      </c>
      <c r="AK2282" s="38">
        <v>-0.2858343841921851</v>
      </c>
      <c r="AL2282" s="38">
        <v>-0.2858343841921851</v>
      </c>
    </row>
    <row r="2283" spans="3:38" x14ac:dyDescent="0.15">
      <c r="C2283" t="str">
        <v>U1588D-70-4</v>
      </c>
      <c r="D2283" s="31">
        <v>380.89</v>
      </c>
      <c r="E2283" s="29">
        <v>75</v>
      </c>
      <c r="F2283" s="29">
        <v>75</v>
      </c>
      <c r="G2283" s="24">
        <v>381.64</v>
      </c>
      <c r="H2283" s="24">
        <v>381.64</v>
      </c>
      <c r="I2283" s="24">
        <v>381.64</v>
      </c>
      <c r="J2283" s="24">
        <v>381.64</v>
      </c>
      <c r="K2283" s="18">
        <v>0</v>
      </c>
      <c r="L2283" s="18">
        <v>0</v>
      </c>
      <c r="T2283" t="str">
        <v>U1588D-70</v>
      </c>
      <c r="U2283" s="24">
        <v>0.60529634300126101</v>
      </c>
      <c r="V2283" s="24">
        <v>0.60606060606060608</v>
      </c>
      <c r="W2283" s="29">
        <v>376.4</v>
      </c>
      <c r="X2283" s="24">
        <v>5.2400000000000091</v>
      </c>
      <c r="Y2283" s="24">
        <v>5.2400000000000091</v>
      </c>
      <c r="Z2283" s="24">
        <v>379.57175283732658</v>
      </c>
      <c r="AA2283" s="24">
        <v>379.57175283732658</v>
      </c>
      <c r="AB2283" s="24">
        <v>379.57575757575756</v>
      </c>
      <c r="AC2283" s="24">
        <v>379.57575757575756</v>
      </c>
      <c r="AF2283" s="24">
        <v>14.289</v>
      </c>
      <c r="AG2283" s="24">
        <v>393.86075283732657</v>
      </c>
      <c r="AH2283" s="24">
        <v>393.86075283732657</v>
      </c>
      <c r="AI2283" s="24">
        <v>393.86475757575755</v>
      </c>
      <c r="AJ2283" s="24">
        <v>393.86475757575755</v>
      </c>
      <c r="AK2283" s="38">
        <v>-0.40047384309787049</v>
      </c>
      <c r="AL2283" s="38">
        <v>-0.40047384309787049</v>
      </c>
    </row>
    <row r="2284" spans="3:38" x14ac:dyDescent="0.15">
      <c r="C2284" t="str">
        <v>U1588D-71-1</v>
      </c>
      <c r="D2284" s="31">
        <v>381.2</v>
      </c>
      <c r="E2284" s="29">
        <v>75</v>
      </c>
      <c r="F2284" s="29">
        <v>75</v>
      </c>
      <c r="G2284" s="24">
        <v>381.95</v>
      </c>
      <c r="H2284" s="24">
        <v>381.95</v>
      </c>
      <c r="I2284" s="24">
        <v>381.95</v>
      </c>
      <c r="J2284" s="24">
        <v>381.95</v>
      </c>
      <c r="K2284" s="18">
        <v>0</v>
      </c>
      <c r="L2284" s="18">
        <v>0</v>
      </c>
      <c r="T2284" t="str">
        <v>U1588D-71</v>
      </c>
      <c r="U2284" s="24">
        <v>0.74468085106382986</v>
      </c>
      <c r="V2284" s="24">
        <v>0.74626865671641796</v>
      </c>
      <c r="W2284" s="29">
        <v>381.2</v>
      </c>
      <c r="X2284" s="24">
        <v>0.75</v>
      </c>
      <c r="Y2284" s="24">
        <v>0.75</v>
      </c>
      <c r="Z2284" s="24">
        <v>381.75851063829788</v>
      </c>
      <c r="AA2284" s="24">
        <v>381.75851063829788</v>
      </c>
      <c r="AB2284" s="24">
        <v>381.75970149253732</v>
      </c>
      <c r="AC2284" s="24">
        <v>381.75970149253732</v>
      </c>
      <c r="AF2284" s="24">
        <v>14.289</v>
      </c>
      <c r="AG2284" s="24">
        <v>396.04751063829787</v>
      </c>
      <c r="AH2284" s="24">
        <v>396.04751063829787</v>
      </c>
      <c r="AI2284" s="24">
        <v>396.0487014925373</v>
      </c>
      <c r="AJ2284" s="24">
        <v>396.0487014925373</v>
      </c>
      <c r="AK2284" s="38">
        <v>-0.11908542394394317</v>
      </c>
      <c r="AL2284" s="38">
        <v>-0.11908542394394317</v>
      </c>
    </row>
    <row r="2285" spans="3:38" x14ac:dyDescent="0.15">
      <c r="C2285" t="str">
        <v>U1588D-70-5</v>
      </c>
      <c r="D2285" s="31">
        <v>382.39</v>
      </c>
      <c r="E2285" s="29">
        <v>75</v>
      </c>
      <c r="F2285" s="29">
        <v>75</v>
      </c>
      <c r="G2285" s="24">
        <v>383.14</v>
      </c>
      <c r="H2285" s="24">
        <v>383.14</v>
      </c>
      <c r="I2285" s="24">
        <v>383.14</v>
      </c>
      <c r="J2285" s="24">
        <v>383.14</v>
      </c>
      <c r="K2285" s="18">
        <v>0</v>
      </c>
      <c r="L2285" s="18">
        <v>0</v>
      </c>
      <c r="T2285" t="str">
        <v>U1588D-70</v>
      </c>
      <c r="U2285" s="24">
        <v>0.60529634300126101</v>
      </c>
      <c r="V2285" s="24">
        <v>0.60606060606060608</v>
      </c>
      <c r="W2285" s="29">
        <v>376.4</v>
      </c>
      <c r="X2285" s="24">
        <v>6.7400000000000091</v>
      </c>
      <c r="Y2285" s="24">
        <v>6.7400000000000091</v>
      </c>
      <c r="Z2285" s="24">
        <v>380.47969735182846</v>
      </c>
      <c r="AA2285" s="24">
        <v>380.47969735182846</v>
      </c>
      <c r="AB2285" s="24">
        <v>380.48484848484844</v>
      </c>
      <c r="AC2285" s="24">
        <v>380.48484848484844</v>
      </c>
      <c r="AF2285" s="24">
        <v>14.289</v>
      </c>
      <c r="AG2285" s="24">
        <v>394.76869735182845</v>
      </c>
      <c r="AH2285" s="24">
        <v>394.76869735182845</v>
      </c>
      <c r="AI2285" s="24">
        <v>394.77384848484843</v>
      </c>
      <c r="AJ2285" s="24">
        <v>394.77384848484843</v>
      </c>
      <c r="AK2285" s="38">
        <v>-0.51511330199787153</v>
      </c>
      <c r="AL2285" s="38">
        <v>-0.51511330199787153</v>
      </c>
    </row>
    <row r="2286" spans="3:38" x14ac:dyDescent="0.15">
      <c r="C2286" t="str">
        <v>U1588D-71-2</v>
      </c>
      <c r="D2286" s="31">
        <v>382.69</v>
      </c>
      <c r="E2286" s="29">
        <v>75</v>
      </c>
      <c r="F2286" s="29">
        <v>75</v>
      </c>
      <c r="G2286" s="24">
        <v>383.44</v>
      </c>
      <c r="H2286" s="24">
        <v>383.44</v>
      </c>
      <c r="I2286" s="24">
        <v>383.44</v>
      </c>
      <c r="J2286" s="24">
        <v>383.44</v>
      </c>
      <c r="K2286" s="18">
        <v>0</v>
      </c>
      <c r="L2286" s="18">
        <v>0</v>
      </c>
      <c r="T2286" t="str">
        <v>U1588D-71</v>
      </c>
      <c r="U2286" s="24">
        <v>0.74468085106382986</v>
      </c>
      <c r="V2286" s="24">
        <v>0.74626865671641796</v>
      </c>
      <c r="W2286" s="29">
        <v>381.2</v>
      </c>
      <c r="X2286" s="24">
        <v>2.2400000000000091</v>
      </c>
      <c r="Y2286" s="24">
        <v>2.2400000000000091</v>
      </c>
      <c r="Z2286" s="24">
        <v>382.86808510638298</v>
      </c>
      <c r="AA2286" s="24">
        <v>382.86808510638298</v>
      </c>
      <c r="AB2286" s="24">
        <v>382.87164179104479</v>
      </c>
      <c r="AC2286" s="24">
        <v>382.87164179104479</v>
      </c>
      <c r="AF2286" s="24">
        <v>14.289</v>
      </c>
      <c r="AG2286" s="24">
        <v>397.15708510638297</v>
      </c>
      <c r="AH2286" s="24">
        <v>397.15708510638297</v>
      </c>
      <c r="AI2286" s="24">
        <v>397.16064179104478</v>
      </c>
      <c r="AJ2286" s="24">
        <v>397.16064179104478</v>
      </c>
      <c r="AK2286" s="38">
        <v>-0.35566846618166892</v>
      </c>
      <c r="AL2286" s="38">
        <v>-0.35566846618166892</v>
      </c>
    </row>
    <row r="2287" spans="3:38" x14ac:dyDescent="0.15">
      <c r="C2287" t="str">
        <v>U1588D-70-6</v>
      </c>
      <c r="D2287" s="31">
        <v>383.6</v>
      </c>
      <c r="E2287" s="29">
        <v>0</v>
      </c>
      <c r="F2287" s="29">
        <v>5</v>
      </c>
      <c r="G2287" s="24">
        <v>383.6</v>
      </c>
      <c r="H2287" s="24">
        <v>383.65000000000003</v>
      </c>
      <c r="I2287" s="24">
        <v>383.6</v>
      </c>
      <c r="J2287" s="24">
        <v>383.65</v>
      </c>
      <c r="K2287" s="18">
        <v>0</v>
      </c>
      <c r="L2287" s="18">
        <v>-5.6843418860808015E-14</v>
      </c>
      <c r="T2287" t="str">
        <v>U1588D-70</v>
      </c>
      <c r="U2287" s="24">
        <v>0.60529634300126101</v>
      </c>
      <c r="V2287" s="24">
        <v>0.60606060606060608</v>
      </c>
      <c r="W2287" s="29">
        <v>376.4</v>
      </c>
      <c r="X2287" s="24">
        <v>7.2000000000000455</v>
      </c>
      <c r="Y2287" s="24">
        <v>7.25</v>
      </c>
      <c r="Z2287" s="24">
        <v>380.75813366960909</v>
      </c>
      <c r="AA2287" s="24">
        <v>380.78839848675909</v>
      </c>
      <c r="AB2287" s="24">
        <v>380.76363636363635</v>
      </c>
      <c r="AC2287" s="24">
        <v>380.79393939393935</v>
      </c>
      <c r="AF2287" s="24">
        <v>14.289</v>
      </c>
      <c r="AG2287" s="24">
        <v>395.04713366960908</v>
      </c>
      <c r="AH2287" s="24">
        <v>395.07739848675908</v>
      </c>
      <c r="AI2287" s="24">
        <v>395.05263636363634</v>
      </c>
      <c r="AJ2287" s="24">
        <v>395.08293939393934</v>
      </c>
      <c r="AK2287" s="38">
        <v>-0.55026940272568936</v>
      </c>
      <c r="AL2287" s="38">
        <v>-0.55409071802614562</v>
      </c>
    </row>
    <row r="2288" spans="3:38" x14ac:dyDescent="0.15">
      <c r="C2288" t="str">
        <v>U1588D-70-CC</v>
      </c>
      <c r="D2288" s="31">
        <v>384.13</v>
      </c>
      <c r="E2288" s="29">
        <v>14</v>
      </c>
      <c r="F2288" s="29">
        <v>20</v>
      </c>
      <c r="G2288" s="24">
        <v>384.27</v>
      </c>
      <c r="H2288" s="24">
        <v>384.33</v>
      </c>
      <c r="I2288" s="24">
        <v>384.27</v>
      </c>
      <c r="J2288" s="24">
        <v>384.33</v>
      </c>
      <c r="K2288" s="18">
        <v>0</v>
      </c>
      <c r="L2288" s="18">
        <v>0</v>
      </c>
      <c r="T2288" t="str">
        <v>U1588D-70</v>
      </c>
      <c r="U2288" s="24">
        <v>0.60529634300126101</v>
      </c>
      <c r="V2288" s="24">
        <v>0.60606060606060608</v>
      </c>
      <c r="W2288" s="29">
        <v>376.4</v>
      </c>
      <c r="X2288" s="24">
        <v>7.8700000000000045</v>
      </c>
      <c r="Y2288" s="24">
        <v>7.9300000000000068</v>
      </c>
      <c r="Z2288" s="24">
        <v>381.16368221941991</v>
      </c>
      <c r="AA2288" s="24">
        <v>381.2</v>
      </c>
      <c r="AB2288" s="24">
        <v>381.16969696969693</v>
      </c>
      <c r="AC2288" s="24">
        <v>381.20606060606059</v>
      </c>
      <c r="AF2288" s="24">
        <v>14.289</v>
      </c>
      <c r="AG2288" s="24">
        <v>395.4526822194199</v>
      </c>
      <c r="AH2288" s="24">
        <v>395.48899999999998</v>
      </c>
      <c r="AI2288" s="24">
        <v>395.45869696969692</v>
      </c>
      <c r="AJ2288" s="24">
        <v>395.49506060606058</v>
      </c>
      <c r="AK2288" s="38">
        <v>-0.60147502770178107</v>
      </c>
      <c r="AL2288" s="38">
        <v>-0.60606060606005485</v>
      </c>
    </row>
    <row r="2289" spans="3:38" x14ac:dyDescent="0.15">
      <c r="C2289" t="str">
        <v>U1588D-70-CC</v>
      </c>
      <c r="D2289" s="31">
        <v>384.13</v>
      </c>
      <c r="E2289" s="29">
        <v>14</v>
      </c>
      <c r="F2289" s="29">
        <v>20</v>
      </c>
      <c r="G2289" s="24">
        <v>384.27</v>
      </c>
      <c r="H2289" s="24">
        <v>384.33</v>
      </c>
      <c r="I2289" s="24">
        <v>384.27</v>
      </c>
      <c r="J2289" s="24">
        <v>384.33</v>
      </c>
      <c r="K2289" s="18">
        <v>0</v>
      </c>
      <c r="L2289" s="18">
        <v>0</v>
      </c>
      <c r="T2289" t="str">
        <v>U1588D-70</v>
      </c>
      <c r="U2289" s="24">
        <v>0.60529634300126101</v>
      </c>
      <c r="V2289" s="24">
        <v>0.60606060606060608</v>
      </c>
      <c r="W2289" s="29">
        <v>376.4</v>
      </c>
      <c r="X2289" s="24">
        <v>7.8700000000000045</v>
      </c>
      <c r="Y2289" s="24">
        <v>7.9300000000000068</v>
      </c>
      <c r="Z2289" s="24">
        <v>381.16368221941991</v>
      </c>
      <c r="AA2289" s="24">
        <v>381.2</v>
      </c>
      <c r="AB2289" s="24">
        <v>381.16969696969693</v>
      </c>
      <c r="AC2289" s="24">
        <v>381.20606060606059</v>
      </c>
      <c r="AF2289" s="24">
        <v>14.289</v>
      </c>
      <c r="AG2289" s="24">
        <v>395.4526822194199</v>
      </c>
      <c r="AH2289" s="24">
        <v>395.48899999999998</v>
      </c>
      <c r="AI2289" s="24">
        <v>395.45869696969692</v>
      </c>
      <c r="AJ2289" s="24">
        <v>395.49506060606058</v>
      </c>
      <c r="AK2289" s="38">
        <v>-0.60147502770178107</v>
      </c>
      <c r="AL2289" s="38">
        <v>-0.60606060606005485</v>
      </c>
    </row>
    <row r="2290" spans="3:38" x14ac:dyDescent="0.15">
      <c r="C2290" t="str">
        <v>U1588D-70-CC</v>
      </c>
      <c r="D2290" s="31">
        <v>384.13</v>
      </c>
      <c r="E2290" s="29">
        <v>14</v>
      </c>
      <c r="F2290" s="29">
        <v>20</v>
      </c>
      <c r="G2290" s="24">
        <v>384.27</v>
      </c>
      <c r="H2290" s="24">
        <v>384.33</v>
      </c>
      <c r="I2290" s="24">
        <v>384.27</v>
      </c>
      <c r="J2290" s="24">
        <v>384.33</v>
      </c>
      <c r="K2290" s="18">
        <v>0</v>
      </c>
      <c r="L2290" s="18">
        <v>0</v>
      </c>
      <c r="T2290" t="str">
        <v>U1588D-70</v>
      </c>
      <c r="U2290" s="24">
        <v>0.60529634300126101</v>
      </c>
      <c r="V2290" s="24">
        <v>0.60606060606060608</v>
      </c>
      <c r="W2290" s="29">
        <v>376.4</v>
      </c>
      <c r="X2290" s="24">
        <v>7.8700000000000045</v>
      </c>
      <c r="Y2290" s="24">
        <v>7.9300000000000068</v>
      </c>
      <c r="Z2290" s="24">
        <v>381.16368221941991</v>
      </c>
      <c r="AA2290" s="24">
        <v>381.2</v>
      </c>
      <c r="AB2290" s="24">
        <v>381.16969696969693</v>
      </c>
      <c r="AC2290" s="24">
        <v>381.20606060606059</v>
      </c>
      <c r="AF2290" s="24">
        <v>14.289</v>
      </c>
      <c r="AG2290" s="24">
        <v>395.4526822194199</v>
      </c>
      <c r="AH2290" s="24">
        <v>395.48899999999998</v>
      </c>
      <c r="AI2290" s="24">
        <v>395.45869696969692</v>
      </c>
      <c r="AJ2290" s="24">
        <v>395.49506060606058</v>
      </c>
      <c r="AK2290" s="38">
        <v>-0.60147502770178107</v>
      </c>
      <c r="AL2290" s="38">
        <v>-0.60606060606005485</v>
      </c>
    </row>
    <row r="2291" spans="3:38" x14ac:dyDescent="0.15">
      <c r="C2291" t="str">
        <v>U1588D-70-CC</v>
      </c>
      <c r="D2291" s="31">
        <v>384.13</v>
      </c>
      <c r="E2291" s="29">
        <v>14</v>
      </c>
      <c r="F2291" s="29">
        <v>20</v>
      </c>
      <c r="G2291" s="24">
        <v>384.27</v>
      </c>
      <c r="H2291" s="24">
        <v>384.33</v>
      </c>
      <c r="I2291" s="24">
        <v>384.27</v>
      </c>
      <c r="J2291" s="24">
        <v>384.33</v>
      </c>
      <c r="K2291" s="18">
        <v>0</v>
      </c>
      <c r="L2291" s="18">
        <v>0</v>
      </c>
      <c r="T2291" t="str">
        <v>U1588D-70</v>
      </c>
      <c r="U2291" s="24">
        <v>0.60529634300126101</v>
      </c>
      <c r="V2291" s="24">
        <v>0.60606060606060608</v>
      </c>
      <c r="W2291" s="29">
        <v>376.4</v>
      </c>
      <c r="X2291" s="24">
        <v>7.8700000000000045</v>
      </c>
      <c r="Y2291" s="24">
        <v>7.9300000000000068</v>
      </c>
      <c r="Z2291" s="24">
        <v>381.16368221941991</v>
      </c>
      <c r="AA2291" s="24">
        <v>381.2</v>
      </c>
      <c r="AB2291" s="24">
        <v>381.16969696969693</v>
      </c>
      <c r="AC2291" s="24">
        <v>381.20606060606059</v>
      </c>
      <c r="AF2291" s="24">
        <v>14.289</v>
      </c>
      <c r="AG2291" s="24">
        <v>395.4526822194199</v>
      </c>
      <c r="AH2291" s="24">
        <v>395.48899999999998</v>
      </c>
      <c r="AI2291" s="24">
        <v>395.45869696969692</v>
      </c>
      <c r="AJ2291" s="24">
        <v>395.49506060606058</v>
      </c>
      <c r="AK2291" s="38">
        <v>-0.60147502770178107</v>
      </c>
      <c r="AL2291" s="38">
        <v>-0.60606060606005485</v>
      </c>
    </row>
    <row r="2292" spans="3:38" x14ac:dyDescent="0.15">
      <c r="C2292" t="str">
        <v>U1588D-70-CC</v>
      </c>
      <c r="D2292" s="31">
        <v>384.13</v>
      </c>
      <c r="E2292" s="29">
        <v>14</v>
      </c>
      <c r="F2292" s="29">
        <v>20</v>
      </c>
      <c r="G2292" s="24">
        <v>384.27</v>
      </c>
      <c r="H2292" s="24">
        <v>384.33</v>
      </c>
      <c r="I2292" s="24">
        <v>384.27</v>
      </c>
      <c r="J2292" s="24">
        <v>384.33</v>
      </c>
      <c r="K2292" s="18">
        <v>0</v>
      </c>
      <c r="L2292" s="18">
        <v>0</v>
      </c>
      <c r="T2292" t="str">
        <v>U1588D-70</v>
      </c>
      <c r="U2292" s="24">
        <v>0.60529634300126101</v>
      </c>
      <c r="V2292" s="24">
        <v>0.60606060606060608</v>
      </c>
      <c r="W2292" s="29">
        <v>376.4</v>
      </c>
      <c r="X2292" s="24">
        <v>7.8700000000000045</v>
      </c>
      <c r="Y2292" s="24">
        <v>7.9300000000000068</v>
      </c>
      <c r="Z2292" s="24">
        <v>381.16368221941991</v>
      </c>
      <c r="AA2292" s="24">
        <v>381.2</v>
      </c>
      <c r="AB2292" s="24">
        <v>381.16969696969693</v>
      </c>
      <c r="AC2292" s="24">
        <v>381.20606060606059</v>
      </c>
      <c r="AF2292" s="24">
        <v>14.289</v>
      </c>
      <c r="AG2292" s="24">
        <v>395.4526822194199</v>
      </c>
      <c r="AH2292" s="24">
        <v>395.48899999999998</v>
      </c>
      <c r="AI2292" s="24">
        <v>395.45869696969692</v>
      </c>
      <c r="AJ2292" s="24">
        <v>395.49506060606058</v>
      </c>
      <c r="AK2292" s="38">
        <v>-0.60147502770178107</v>
      </c>
      <c r="AL2292" s="38">
        <v>-0.60606060606005485</v>
      </c>
    </row>
    <row r="2293" spans="3:38" x14ac:dyDescent="0.15">
      <c r="C2293" t="str">
        <v>U1588D-70-CC</v>
      </c>
      <c r="D2293" s="31">
        <v>384.13</v>
      </c>
      <c r="E2293" s="29">
        <v>14</v>
      </c>
      <c r="F2293" s="29">
        <v>20</v>
      </c>
      <c r="G2293" s="24">
        <v>384.27</v>
      </c>
      <c r="H2293" s="24">
        <v>384.33</v>
      </c>
      <c r="I2293" s="24">
        <v>384.27</v>
      </c>
      <c r="J2293" s="24">
        <v>384.33</v>
      </c>
      <c r="K2293" s="18">
        <v>0</v>
      </c>
      <c r="L2293" s="18">
        <v>0</v>
      </c>
      <c r="T2293" t="str">
        <v>U1588D-70</v>
      </c>
      <c r="U2293" s="24">
        <v>0.60529634300126101</v>
      </c>
      <c r="V2293" s="24">
        <v>0.60606060606060608</v>
      </c>
      <c r="W2293" s="29">
        <v>376.4</v>
      </c>
      <c r="X2293" s="24">
        <v>7.8700000000000045</v>
      </c>
      <c r="Y2293" s="24">
        <v>7.9300000000000068</v>
      </c>
      <c r="Z2293" s="24">
        <v>381.16368221941991</v>
      </c>
      <c r="AA2293" s="24">
        <v>381.2</v>
      </c>
      <c r="AB2293" s="24">
        <v>381.16969696969693</v>
      </c>
      <c r="AC2293" s="24">
        <v>381.20606060606059</v>
      </c>
      <c r="AF2293" s="24">
        <v>14.289</v>
      </c>
      <c r="AG2293" s="24">
        <v>395.4526822194199</v>
      </c>
      <c r="AH2293" s="24">
        <v>395.48899999999998</v>
      </c>
      <c r="AI2293" s="24">
        <v>395.45869696969692</v>
      </c>
      <c r="AJ2293" s="24">
        <v>395.49506060606058</v>
      </c>
      <c r="AK2293" s="38">
        <v>-0.60147502770178107</v>
      </c>
      <c r="AL2293" s="38">
        <v>-0.60606060606005485</v>
      </c>
    </row>
    <row r="2294" spans="3:38" x14ac:dyDescent="0.15">
      <c r="C2294" t="str">
        <v>U1588D-70-CC</v>
      </c>
      <c r="D2294" s="31">
        <v>384.13</v>
      </c>
      <c r="E2294" s="29">
        <v>14</v>
      </c>
      <c r="F2294" s="29">
        <v>20</v>
      </c>
      <c r="G2294" s="24">
        <v>384.27</v>
      </c>
      <c r="H2294" s="24">
        <v>384.33</v>
      </c>
      <c r="I2294" s="24">
        <v>384.27</v>
      </c>
      <c r="J2294" s="24">
        <v>384.33</v>
      </c>
      <c r="K2294" s="18">
        <v>0</v>
      </c>
      <c r="L2294" s="18">
        <v>0</v>
      </c>
      <c r="T2294" t="str">
        <v>U1588D-70</v>
      </c>
      <c r="U2294" s="24">
        <v>0.60529634300126101</v>
      </c>
      <c r="V2294" s="24">
        <v>0.60606060606060608</v>
      </c>
      <c r="W2294" s="29">
        <v>376.4</v>
      </c>
      <c r="X2294" s="24">
        <v>7.8700000000000045</v>
      </c>
      <c r="Y2294" s="24">
        <v>7.9300000000000068</v>
      </c>
      <c r="Z2294" s="24">
        <v>381.16368221941991</v>
      </c>
      <c r="AA2294" s="24">
        <v>381.2</v>
      </c>
      <c r="AB2294" s="24">
        <v>381.16969696969693</v>
      </c>
      <c r="AC2294" s="24">
        <v>381.20606060606059</v>
      </c>
      <c r="AF2294" s="24">
        <v>14.289</v>
      </c>
      <c r="AG2294" s="24">
        <v>395.4526822194199</v>
      </c>
      <c r="AH2294" s="24">
        <v>395.48899999999998</v>
      </c>
      <c r="AI2294" s="24">
        <v>395.45869696969692</v>
      </c>
      <c r="AJ2294" s="24">
        <v>395.49506060606058</v>
      </c>
      <c r="AK2294" s="38">
        <v>-0.60147502770178107</v>
      </c>
      <c r="AL2294" s="38">
        <v>-0.60606060606005485</v>
      </c>
    </row>
    <row r="2295" spans="3:38" x14ac:dyDescent="0.15">
      <c r="C2295" t="str">
        <v>U1588D-70-CC</v>
      </c>
      <c r="D2295" s="31">
        <v>384.13</v>
      </c>
      <c r="E2295" s="29">
        <v>14</v>
      </c>
      <c r="F2295" s="29">
        <v>20</v>
      </c>
      <c r="G2295" s="24">
        <v>384.27</v>
      </c>
      <c r="H2295" s="24">
        <v>384.33</v>
      </c>
      <c r="I2295" s="24">
        <v>384.27</v>
      </c>
      <c r="J2295" s="24">
        <v>384.33</v>
      </c>
      <c r="K2295" s="18">
        <v>0</v>
      </c>
      <c r="L2295" s="18">
        <v>0</v>
      </c>
      <c r="T2295" t="str">
        <v>U1588D-70</v>
      </c>
      <c r="U2295" s="24">
        <v>0.60529634300126101</v>
      </c>
      <c r="V2295" s="24">
        <v>0.60606060606060608</v>
      </c>
      <c r="W2295" s="29">
        <v>376.4</v>
      </c>
      <c r="X2295" s="24">
        <v>7.8700000000000045</v>
      </c>
      <c r="Y2295" s="24">
        <v>7.9300000000000068</v>
      </c>
      <c r="Z2295" s="24">
        <v>381.16368221941991</v>
      </c>
      <c r="AA2295" s="24">
        <v>381.2</v>
      </c>
      <c r="AB2295" s="24">
        <v>381.16969696969693</v>
      </c>
      <c r="AC2295" s="24">
        <v>381.20606060606059</v>
      </c>
      <c r="AF2295" s="24">
        <v>14.289</v>
      </c>
      <c r="AG2295" s="24">
        <v>395.4526822194199</v>
      </c>
      <c r="AH2295" s="24">
        <v>395.48899999999998</v>
      </c>
      <c r="AI2295" s="24">
        <v>395.45869696969692</v>
      </c>
      <c r="AJ2295" s="24">
        <v>395.49506060606058</v>
      </c>
      <c r="AK2295" s="38">
        <v>-0.60147502770178107</v>
      </c>
      <c r="AL2295" s="38">
        <v>-0.60606060606005485</v>
      </c>
    </row>
    <row r="2296" spans="3:38" x14ac:dyDescent="0.15">
      <c r="C2296" t="str">
        <v>U1588D-70-CC</v>
      </c>
      <c r="D2296" s="31">
        <v>384.13</v>
      </c>
      <c r="E2296" s="29">
        <v>14</v>
      </c>
      <c r="F2296" s="29">
        <v>20</v>
      </c>
      <c r="G2296" s="24">
        <v>384.27</v>
      </c>
      <c r="H2296" s="24">
        <v>384.33</v>
      </c>
      <c r="I2296" s="24">
        <v>384.27</v>
      </c>
      <c r="J2296" s="24">
        <v>384.33</v>
      </c>
      <c r="K2296" s="18">
        <v>0</v>
      </c>
      <c r="L2296" s="18">
        <v>0</v>
      </c>
      <c r="T2296" t="str">
        <v>U1588D-70</v>
      </c>
      <c r="U2296" s="24">
        <v>0.60529634300126101</v>
      </c>
      <c r="V2296" s="24">
        <v>0.60606060606060608</v>
      </c>
      <c r="W2296" s="29">
        <v>376.4</v>
      </c>
      <c r="X2296" s="24">
        <v>7.8700000000000045</v>
      </c>
      <c r="Y2296" s="24">
        <v>7.9300000000000068</v>
      </c>
      <c r="Z2296" s="24">
        <v>381.16368221941991</v>
      </c>
      <c r="AA2296" s="24">
        <v>381.2</v>
      </c>
      <c r="AB2296" s="24">
        <v>381.16969696969693</v>
      </c>
      <c r="AC2296" s="24">
        <v>381.20606060606059</v>
      </c>
      <c r="AF2296" s="24">
        <v>14.289</v>
      </c>
      <c r="AG2296" s="24">
        <v>395.4526822194199</v>
      </c>
      <c r="AH2296" s="24">
        <v>395.48899999999998</v>
      </c>
      <c r="AI2296" s="24">
        <v>395.45869696969692</v>
      </c>
      <c r="AJ2296" s="24">
        <v>395.49506060606058</v>
      </c>
      <c r="AK2296" s="38">
        <v>-0.60147502770178107</v>
      </c>
      <c r="AL2296" s="38">
        <v>-0.60606060606005485</v>
      </c>
    </row>
    <row r="2297" spans="3:38" x14ac:dyDescent="0.15">
      <c r="C2297" t="str">
        <v>U1588D-71-3</v>
      </c>
      <c r="D2297" s="31">
        <v>384.19</v>
      </c>
      <c r="E2297" s="29">
        <v>75</v>
      </c>
      <c r="F2297" s="29">
        <v>75</v>
      </c>
      <c r="G2297" s="24">
        <v>384.94</v>
      </c>
      <c r="H2297" s="24">
        <v>384.94</v>
      </c>
      <c r="I2297" s="24">
        <v>384.94</v>
      </c>
      <c r="J2297" s="24">
        <v>384.94</v>
      </c>
      <c r="K2297" s="18">
        <v>0</v>
      </c>
      <c r="L2297" s="18">
        <v>0</v>
      </c>
      <c r="T2297" t="str">
        <v>U1588D-71</v>
      </c>
      <c r="U2297" s="24">
        <v>0.74468085106382986</v>
      </c>
      <c r="V2297" s="24">
        <v>0.74626865671641796</v>
      </c>
      <c r="W2297" s="29">
        <v>381.2</v>
      </c>
      <c r="X2297" s="24">
        <v>3.7400000000000091</v>
      </c>
      <c r="Y2297" s="24">
        <v>3.7400000000000091</v>
      </c>
      <c r="Z2297" s="24">
        <v>383.9851063829787</v>
      </c>
      <c r="AA2297" s="24">
        <v>383.9851063829787</v>
      </c>
      <c r="AB2297" s="24">
        <v>383.9910447761194</v>
      </c>
      <c r="AC2297" s="24">
        <v>383.9910447761194</v>
      </c>
      <c r="AF2297" s="24">
        <v>14.289</v>
      </c>
      <c r="AG2297" s="24">
        <v>398.27410638297869</v>
      </c>
      <c r="AH2297" s="24">
        <v>398.27410638297869</v>
      </c>
      <c r="AI2297" s="24">
        <v>398.28004477611938</v>
      </c>
      <c r="AJ2297" s="24">
        <v>398.28004477611938</v>
      </c>
      <c r="AK2297" s="38">
        <v>-0.59383931406955526</v>
      </c>
      <c r="AL2297" s="38">
        <v>-0.59383931406955526</v>
      </c>
    </row>
    <row r="2298" spans="3:38" x14ac:dyDescent="0.15">
      <c r="C2298" t="str">
        <v>U1588D-71-4</v>
      </c>
      <c r="D2298" s="31">
        <v>385.69</v>
      </c>
      <c r="E2298" s="29">
        <v>75</v>
      </c>
      <c r="F2298" s="29">
        <v>75</v>
      </c>
      <c r="G2298" s="24">
        <v>386.44</v>
      </c>
      <c r="H2298" s="24">
        <v>386.44</v>
      </c>
      <c r="I2298" s="24">
        <v>386.44</v>
      </c>
      <c r="J2298" s="24">
        <v>386.44</v>
      </c>
      <c r="K2298" s="18">
        <v>0</v>
      </c>
      <c r="L2298" s="18">
        <v>0</v>
      </c>
      <c r="T2298" t="str">
        <v>U1588D-71</v>
      </c>
      <c r="U2298" s="24">
        <v>0.74468085106382986</v>
      </c>
      <c r="V2298" s="24">
        <v>0.74626865671641796</v>
      </c>
      <c r="W2298" s="29">
        <v>381.2</v>
      </c>
      <c r="X2298" s="24">
        <v>5.2400000000000091</v>
      </c>
      <c r="Y2298" s="24">
        <v>5.2400000000000091</v>
      </c>
      <c r="Z2298" s="24">
        <v>385.10212765957448</v>
      </c>
      <c r="AA2298" s="24">
        <v>385.10212765957448</v>
      </c>
      <c r="AB2298" s="24">
        <v>385.11044776119405</v>
      </c>
      <c r="AC2298" s="24">
        <v>385.11044776119405</v>
      </c>
      <c r="AF2298" s="24">
        <v>14.289</v>
      </c>
      <c r="AG2298" s="24">
        <v>399.39112765957447</v>
      </c>
      <c r="AH2298" s="24">
        <v>399.39112765957447</v>
      </c>
      <c r="AI2298" s="24">
        <v>399.39944776119404</v>
      </c>
      <c r="AJ2298" s="24">
        <v>399.39944776119404</v>
      </c>
      <c r="AK2298" s="38">
        <v>-0.8320101619574416</v>
      </c>
      <c r="AL2298" s="38">
        <v>-0.8320101619574416</v>
      </c>
    </row>
    <row r="2299" spans="3:38" x14ac:dyDescent="0.15">
      <c r="C2299" t="str">
        <v>U1588D-71-4</v>
      </c>
      <c r="D2299" s="31">
        <v>385.69</v>
      </c>
      <c r="E2299" s="29">
        <v>91</v>
      </c>
      <c r="F2299" s="29">
        <v>91</v>
      </c>
      <c r="G2299" s="24">
        <v>386.6</v>
      </c>
      <c r="H2299" s="24">
        <v>386.6</v>
      </c>
      <c r="I2299" s="24">
        <v>386.6</v>
      </c>
      <c r="J2299" s="24">
        <v>386.6</v>
      </c>
      <c r="K2299" s="18">
        <v>0</v>
      </c>
      <c r="L2299" s="18">
        <v>0</v>
      </c>
      <c r="T2299" t="str">
        <v>U1588D-71</v>
      </c>
      <c r="U2299" s="24">
        <v>0.74468085106382986</v>
      </c>
      <c r="V2299" s="24">
        <v>0.74626865671641796</v>
      </c>
      <c r="W2299" s="29">
        <v>381.2</v>
      </c>
      <c r="X2299" s="24">
        <v>5.4000000000000341</v>
      </c>
      <c r="Y2299" s="24">
        <v>5.4000000000000341</v>
      </c>
      <c r="Z2299" s="24">
        <v>385.22127659574471</v>
      </c>
      <c r="AA2299" s="24">
        <v>385.22127659574471</v>
      </c>
      <c r="AB2299" s="24">
        <v>385.22985074626865</v>
      </c>
      <c r="AC2299" s="24">
        <v>385.22985074626865</v>
      </c>
      <c r="AF2299" s="24">
        <v>14.289</v>
      </c>
      <c r="AG2299" s="24">
        <v>399.5102765957447</v>
      </c>
      <c r="AH2299" s="24">
        <v>399.5102765957447</v>
      </c>
      <c r="AI2299" s="24">
        <v>399.51885074626864</v>
      </c>
      <c r="AJ2299" s="24">
        <v>399.51885074626864</v>
      </c>
      <c r="AK2299" s="38">
        <v>-0.85741505239411708</v>
      </c>
      <c r="AL2299" s="38">
        <v>-0.85741505239411708</v>
      </c>
    </row>
    <row r="2300" spans="3:38" x14ac:dyDescent="0.15">
      <c r="C2300" t="str">
        <v>U1588D-72-1</v>
      </c>
      <c r="D2300" s="31">
        <v>386.1</v>
      </c>
      <c r="E2300" s="29">
        <v>78</v>
      </c>
      <c r="F2300" s="29">
        <v>78</v>
      </c>
      <c r="G2300" s="24">
        <v>386.88</v>
      </c>
      <c r="H2300" s="24">
        <v>386.88</v>
      </c>
      <c r="I2300" s="24">
        <v>386.88</v>
      </c>
      <c r="J2300" s="24">
        <v>386.88</v>
      </c>
      <c r="K2300" s="18">
        <v>0</v>
      </c>
      <c r="L2300" s="18">
        <v>0</v>
      </c>
      <c r="T2300" t="str">
        <v>U1588D-72</v>
      </c>
      <c r="U2300" s="24">
        <v>0.75829383886255919</v>
      </c>
      <c r="V2300" s="24">
        <v>0.75757575757575757</v>
      </c>
      <c r="W2300" s="29">
        <v>386.1</v>
      </c>
      <c r="X2300" s="24">
        <v>0.77999999999997272</v>
      </c>
      <c r="Y2300" s="24">
        <v>0.77999999999997272</v>
      </c>
      <c r="Z2300" s="24">
        <v>386.69146919431279</v>
      </c>
      <c r="AA2300" s="24">
        <v>386.69146919431279</v>
      </c>
      <c r="AB2300" s="24">
        <v>386.69090909090909</v>
      </c>
      <c r="AC2300" s="24">
        <v>386.69090909090909</v>
      </c>
      <c r="AF2300" s="24">
        <v>14.289</v>
      </c>
      <c r="AG2300" s="24">
        <v>400.98046919431278</v>
      </c>
      <c r="AH2300" s="24">
        <v>400.98046919431278</v>
      </c>
      <c r="AI2300" s="24">
        <v>400.97990909090908</v>
      </c>
      <c r="AJ2300" s="24">
        <v>400.97990909090908</v>
      </c>
      <c r="AK2300" s="38">
        <v>5.6010340369994083E-2</v>
      </c>
      <c r="AL2300" s="38">
        <v>5.6010340369994083E-2</v>
      </c>
    </row>
    <row r="2301" spans="3:38" x14ac:dyDescent="0.15">
      <c r="C2301" t="str">
        <v>U1588D-71-5</v>
      </c>
      <c r="D2301" s="31">
        <v>386.87</v>
      </c>
      <c r="E2301" s="29">
        <v>30</v>
      </c>
      <c r="F2301" s="29">
        <v>30</v>
      </c>
      <c r="G2301" s="24">
        <v>387.17</v>
      </c>
      <c r="H2301" s="24">
        <v>387.17</v>
      </c>
      <c r="I2301" s="24">
        <v>387.17</v>
      </c>
      <c r="J2301" s="24">
        <v>387.17</v>
      </c>
      <c r="K2301" s="18">
        <v>0</v>
      </c>
      <c r="L2301" s="18">
        <v>0</v>
      </c>
      <c r="T2301" t="str">
        <v>U1588D-71</v>
      </c>
      <c r="U2301" s="24">
        <v>0.74468085106382986</v>
      </c>
      <c r="V2301" s="24">
        <v>0.74626865671641796</v>
      </c>
      <c r="W2301" s="29">
        <v>381.2</v>
      </c>
      <c r="X2301" s="24">
        <v>5.9700000000000273</v>
      </c>
      <c r="Y2301" s="24">
        <v>5.9700000000000273</v>
      </c>
      <c r="Z2301" s="24">
        <v>385.64574468085107</v>
      </c>
      <c r="AA2301" s="24">
        <v>385.64574468085107</v>
      </c>
      <c r="AB2301" s="24">
        <v>385.65522388059702</v>
      </c>
      <c r="AC2301" s="24">
        <v>385.65522388059702</v>
      </c>
      <c r="AF2301" s="24">
        <v>14.289</v>
      </c>
      <c r="AG2301" s="24">
        <v>399.93474468085105</v>
      </c>
      <c r="AH2301" s="24">
        <v>399.93474468085105</v>
      </c>
      <c r="AI2301" s="24">
        <v>399.94422388059701</v>
      </c>
      <c r="AJ2301" s="24">
        <v>399.94422388059701</v>
      </c>
      <c r="AK2301" s="38">
        <v>-0.94791997459537924</v>
      </c>
      <c r="AL2301" s="38">
        <v>-0.94791997459537924</v>
      </c>
    </row>
    <row r="2302" spans="3:38" x14ac:dyDescent="0.15">
      <c r="C2302" t="str">
        <v>U1588D-71-CC</v>
      </c>
      <c r="D2302" s="31">
        <v>387.4</v>
      </c>
      <c r="E2302" s="29">
        <v>32</v>
      </c>
      <c r="F2302" s="29">
        <v>38</v>
      </c>
      <c r="G2302" s="24">
        <v>387.71999999999997</v>
      </c>
      <c r="H2302" s="24">
        <v>387.78</v>
      </c>
      <c r="I2302" s="24">
        <v>387.72</v>
      </c>
      <c r="J2302" s="24">
        <v>387.78</v>
      </c>
      <c r="K2302" s="18">
        <v>5.6843418860808015E-14</v>
      </c>
      <c r="L2302" s="18">
        <v>0</v>
      </c>
      <c r="T2302" t="str">
        <v>U1588D-71</v>
      </c>
      <c r="U2302" s="24">
        <v>0.74468085106382986</v>
      </c>
      <c r="V2302" s="24">
        <v>0.74626865671641796</v>
      </c>
      <c r="W2302" s="29">
        <v>381.2</v>
      </c>
      <c r="X2302" s="24">
        <v>6.5200000000000387</v>
      </c>
      <c r="Y2302" s="24">
        <v>6.5799999999999841</v>
      </c>
      <c r="Z2302" s="24">
        <v>386.05531914893618</v>
      </c>
      <c r="AA2302" s="24">
        <v>386.09999999999997</v>
      </c>
      <c r="AB2302" s="24">
        <v>386.06567164179108</v>
      </c>
      <c r="AC2302" s="24">
        <v>386.110447761194</v>
      </c>
      <c r="AF2302" s="24">
        <v>14.289</v>
      </c>
      <c r="AG2302" s="24">
        <v>400.34431914893617</v>
      </c>
      <c r="AH2302" s="24">
        <v>400.38899999999995</v>
      </c>
      <c r="AI2302" s="24">
        <v>400.35467164179107</v>
      </c>
      <c r="AJ2302" s="24">
        <v>400.39944776119398</v>
      </c>
      <c r="AK2302" s="38">
        <v>-1.0352492854906359</v>
      </c>
      <c r="AL2302" s="38">
        <v>-1.0447761194029681</v>
      </c>
    </row>
    <row r="2303" spans="3:38" x14ac:dyDescent="0.15">
      <c r="C2303" t="str">
        <v>U1588D-71-CC</v>
      </c>
      <c r="D2303" s="31">
        <v>387.4</v>
      </c>
      <c r="E2303" s="29">
        <v>32</v>
      </c>
      <c r="F2303" s="29">
        <v>38</v>
      </c>
      <c r="G2303" s="24">
        <v>387.71999999999997</v>
      </c>
      <c r="H2303" s="24">
        <v>387.78</v>
      </c>
      <c r="I2303" s="24">
        <v>387.72</v>
      </c>
      <c r="J2303" s="24">
        <v>387.78</v>
      </c>
      <c r="K2303" s="18">
        <v>5.6843418860808015E-14</v>
      </c>
      <c r="L2303" s="18">
        <v>0</v>
      </c>
      <c r="T2303" t="str">
        <v>U1588D-71</v>
      </c>
      <c r="U2303" s="24">
        <v>0.74468085106382986</v>
      </c>
      <c r="V2303" s="24">
        <v>0.74626865671641796</v>
      </c>
      <c r="W2303" s="29">
        <v>381.2</v>
      </c>
      <c r="X2303" s="24">
        <v>6.5200000000000387</v>
      </c>
      <c r="Y2303" s="24">
        <v>6.5799999999999841</v>
      </c>
      <c r="Z2303" s="24">
        <v>386.05531914893618</v>
      </c>
      <c r="AA2303" s="24">
        <v>386.09999999999997</v>
      </c>
      <c r="AB2303" s="24">
        <v>386.06567164179108</v>
      </c>
      <c r="AC2303" s="24">
        <v>386.110447761194</v>
      </c>
      <c r="AF2303" s="24">
        <v>14.289</v>
      </c>
      <c r="AG2303" s="24">
        <v>400.34431914893617</v>
      </c>
      <c r="AH2303" s="24">
        <v>400.38899999999995</v>
      </c>
      <c r="AI2303" s="24">
        <v>400.35467164179107</v>
      </c>
      <c r="AJ2303" s="24">
        <v>400.39944776119398</v>
      </c>
      <c r="AK2303" s="38">
        <v>-1.0352492854906359</v>
      </c>
      <c r="AL2303" s="38">
        <v>-1.0447761194029681</v>
      </c>
    </row>
    <row r="2304" spans="3:38" x14ac:dyDescent="0.15">
      <c r="C2304" t="str">
        <v>U1588D-71-CC</v>
      </c>
      <c r="D2304" s="31">
        <v>387.4</v>
      </c>
      <c r="E2304" s="29">
        <v>32</v>
      </c>
      <c r="F2304" s="29">
        <v>38</v>
      </c>
      <c r="G2304" s="24">
        <v>387.71999999999997</v>
      </c>
      <c r="H2304" s="24">
        <v>387.78</v>
      </c>
      <c r="I2304" s="24">
        <v>387.72</v>
      </c>
      <c r="J2304" s="24">
        <v>387.78</v>
      </c>
      <c r="K2304" s="18">
        <v>5.6843418860808015E-14</v>
      </c>
      <c r="L2304" s="18">
        <v>0</v>
      </c>
      <c r="T2304" t="str">
        <v>U1588D-71</v>
      </c>
      <c r="U2304" s="24">
        <v>0.74468085106382986</v>
      </c>
      <c r="V2304" s="24">
        <v>0.74626865671641796</v>
      </c>
      <c r="W2304" s="29">
        <v>381.2</v>
      </c>
      <c r="X2304" s="24">
        <v>6.5200000000000387</v>
      </c>
      <c r="Y2304" s="24">
        <v>6.5799999999999841</v>
      </c>
      <c r="Z2304" s="24">
        <v>386.05531914893618</v>
      </c>
      <c r="AA2304" s="24">
        <v>386.09999999999997</v>
      </c>
      <c r="AB2304" s="24">
        <v>386.06567164179108</v>
      </c>
      <c r="AC2304" s="24">
        <v>386.110447761194</v>
      </c>
      <c r="AF2304" s="24">
        <v>14.289</v>
      </c>
      <c r="AG2304" s="24">
        <v>400.34431914893617</v>
      </c>
      <c r="AH2304" s="24">
        <v>400.38899999999995</v>
      </c>
      <c r="AI2304" s="24">
        <v>400.35467164179107</v>
      </c>
      <c r="AJ2304" s="24">
        <v>400.39944776119398</v>
      </c>
      <c r="AK2304" s="38">
        <v>-1.0352492854906359</v>
      </c>
      <c r="AL2304" s="38">
        <v>-1.0447761194029681</v>
      </c>
    </row>
    <row r="2305" spans="3:38" x14ac:dyDescent="0.15">
      <c r="C2305" t="str">
        <v>U1588D-71-CC</v>
      </c>
      <c r="D2305" s="31">
        <v>387.4</v>
      </c>
      <c r="E2305" s="29">
        <v>32</v>
      </c>
      <c r="F2305" s="29">
        <v>38</v>
      </c>
      <c r="G2305" s="24">
        <v>387.71999999999997</v>
      </c>
      <c r="H2305" s="24">
        <v>387.78</v>
      </c>
      <c r="I2305" s="24">
        <v>387.72</v>
      </c>
      <c r="J2305" s="24">
        <v>387.78</v>
      </c>
      <c r="K2305" s="18">
        <v>5.6843418860808015E-14</v>
      </c>
      <c r="L2305" s="18">
        <v>0</v>
      </c>
      <c r="T2305" t="str">
        <v>U1588D-71</v>
      </c>
      <c r="U2305" s="24">
        <v>0.74468085106382986</v>
      </c>
      <c r="V2305" s="24">
        <v>0.74626865671641796</v>
      </c>
      <c r="W2305" s="29">
        <v>381.2</v>
      </c>
      <c r="X2305" s="24">
        <v>6.5200000000000387</v>
      </c>
      <c r="Y2305" s="24">
        <v>6.5799999999999841</v>
      </c>
      <c r="Z2305" s="24">
        <v>386.05531914893618</v>
      </c>
      <c r="AA2305" s="24">
        <v>386.09999999999997</v>
      </c>
      <c r="AB2305" s="24">
        <v>386.06567164179108</v>
      </c>
      <c r="AC2305" s="24">
        <v>386.110447761194</v>
      </c>
      <c r="AF2305" s="24">
        <v>14.289</v>
      </c>
      <c r="AG2305" s="24">
        <v>400.34431914893617</v>
      </c>
      <c r="AH2305" s="24">
        <v>400.38899999999995</v>
      </c>
      <c r="AI2305" s="24">
        <v>400.35467164179107</v>
      </c>
      <c r="AJ2305" s="24">
        <v>400.39944776119398</v>
      </c>
      <c r="AK2305" s="38">
        <v>-1.0352492854906359</v>
      </c>
      <c r="AL2305" s="38">
        <v>-1.0447761194029681</v>
      </c>
    </row>
    <row r="2306" spans="3:38" x14ac:dyDescent="0.15">
      <c r="C2306" t="str">
        <v>U1588D-71-CC</v>
      </c>
      <c r="D2306" s="31">
        <v>387.4</v>
      </c>
      <c r="E2306" s="29">
        <v>32</v>
      </c>
      <c r="F2306" s="29">
        <v>38</v>
      </c>
      <c r="G2306" s="24">
        <v>387.71999999999997</v>
      </c>
      <c r="H2306" s="24">
        <v>387.78</v>
      </c>
      <c r="I2306" s="24">
        <v>387.72</v>
      </c>
      <c r="J2306" s="24">
        <v>387.78</v>
      </c>
      <c r="K2306" s="18">
        <v>5.6843418860808015E-14</v>
      </c>
      <c r="L2306" s="18">
        <v>0</v>
      </c>
      <c r="T2306" t="str">
        <v>U1588D-71</v>
      </c>
      <c r="U2306" s="24">
        <v>0.74468085106382986</v>
      </c>
      <c r="V2306" s="24">
        <v>0.74626865671641796</v>
      </c>
      <c r="W2306" s="29">
        <v>381.2</v>
      </c>
      <c r="X2306" s="24">
        <v>6.5200000000000387</v>
      </c>
      <c r="Y2306" s="24">
        <v>6.5799999999999841</v>
      </c>
      <c r="Z2306" s="24">
        <v>386.05531914893618</v>
      </c>
      <c r="AA2306" s="24">
        <v>386.09999999999997</v>
      </c>
      <c r="AB2306" s="24">
        <v>386.06567164179108</v>
      </c>
      <c r="AC2306" s="24">
        <v>386.110447761194</v>
      </c>
      <c r="AF2306" s="24">
        <v>14.289</v>
      </c>
      <c r="AG2306" s="24">
        <v>400.34431914893617</v>
      </c>
      <c r="AH2306" s="24">
        <v>400.38899999999995</v>
      </c>
      <c r="AI2306" s="24">
        <v>400.35467164179107</v>
      </c>
      <c r="AJ2306" s="24">
        <v>400.39944776119398</v>
      </c>
      <c r="AK2306" s="38">
        <v>-1.0352492854906359</v>
      </c>
      <c r="AL2306" s="38">
        <v>-1.0447761194029681</v>
      </c>
    </row>
    <row r="2307" spans="3:38" x14ac:dyDescent="0.15">
      <c r="C2307" t="str">
        <v>U1588D-71-CC</v>
      </c>
      <c r="D2307" s="31">
        <v>387.4</v>
      </c>
      <c r="E2307" s="29">
        <v>32</v>
      </c>
      <c r="F2307" s="29">
        <v>38</v>
      </c>
      <c r="G2307" s="24">
        <v>387.71999999999997</v>
      </c>
      <c r="H2307" s="24">
        <v>387.78</v>
      </c>
      <c r="I2307" s="24">
        <v>387.72</v>
      </c>
      <c r="J2307" s="24">
        <v>387.78</v>
      </c>
      <c r="K2307" s="18">
        <v>5.6843418860808015E-14</v>
      </c>
      <c r="L2307" s="18">
        <v>0</v>
      </c>
      <c r="T2307" t="str">
        <v>U1588D-71</v>
      </c>
      <c r="U2307" s="24">
        <v>0.74468085106382986</v>
      </c>
      <c r="V2307" s="24">
        <v>0.74626865671641796</v>
      </c>
      <c r="W2307" s="29">
        <v>381.2</v>
      </c>
      <c r="X2307" s="24">
        <v>6.5200000000000387</v>
      </c>
      <c r="Y2307" s="24">
        <v>6.5799999999999841</v>
      </c>
      <c r="Z2307" s="24">
        <v>386.05531914893618</v>
      </c>
      <c r="AA2307" s="24">
        <v>386.09999999999997</v>
      </c>
      <c r="AB2307" s="24">
        <v>386.06567164179108</v>
      </c>
      <c r="AC2307" s="24">
        <v>386.110447761194</v>
      </c>
      <c r="AF2307" s="24">
        <v>14.289</v>
      </c>
      <c r="AG2307" s="24">
        <v>400.34431914893617</v>
      </c>
      <c r="AH2307" s="24">
        <v>400.38899999999995</v>
      </c>
      <c r="AI2307" s="24">
        <v>400.35467164179107</v>
      </c>
      <c r="AJ2307" s="24">
        <v>400.39944776119398</v>
      </c>
      <c r="AK2307" s="38">
        <v>-1.0352492854906359</v>
      </c>
      <c r="AL2307" s="38">
        <v>-1.0447761194029681</v>
      </c>
    </row>
    <row r="2308" spans="3:38" x14ac:dyDescent="0.15">
      <c r="C2308" t="str">
        <v>U1588D-71-CC</v>
      </c>
      <c r="D2308" s="31">
        <v>387.4</v>
      </c>
      <c r="E2308" s="29">
        <v>32</v>
      </c>
      <c r="F2308" s="29">
        <v>38</v>
      </c>
      <c r="G2308" s="24">
        <v>387.71999999999997</v>
      </c>
      <c r="H2308" s="24">
        <v>387.78</v>
      </c>
      <c r="I2308" s="24">
        <v>387.72</v>
      </c>
      <c r="J2308" s="24">
        <v>387.78</v>
      </c>
      <c r="K2308" s="18">
        <v>5.6843418860808015E-14</v>
      </c>
      <c r="L2308" s="18">
        <v>0</v>
      </c>
      <c r="T2308" t="str">
        <v>U1588D-71</v>
      </c>
      <c r="U2308" s="24">
        <v>0.74468085106382986</v>
      </c>
      <c r="V2308" s="24">
        <v>0.74626865671641796</v>
      </c>
      <c r="W2308" s="29">
        <v>381.2</v>
      </c>
      <c r="X2308" s="24">
        <v>6.5200000000000387</v>
      </c>
      <c r="Y2308" s="24">
        <v>6.5799999999999841</v>
      </c>
      <c r="Z2308" s="24">
        <v>386.05531914893618</v>
      </c>
      <c r="AA2308" s="24">
        <v>386.09999999999997</v>
      </c>
      <c r="AB2308" s="24">
        <v>386.06567164179108</v>
      </c>
      <c r="AC2308" s="24">
        <v>386.110447761194</v>
      </c>
      <c r="AF2308" s="24">
        <v>14.289</v>
      </c>
      <c r="AG2308" s="24">
        <v>400.34431914893617</v>
      </c>
      <c r="AH2308" s="24">
        <v>400.38899999999995</v>
      </c>
      <c r="AI2308" s="24">
        <v>400.35467164179107</v>
      </c>
      <c r="AJ2308" s="24">
        <v>400.39944776119398</v>
      </c>
      <c r="AK2308" s="38">
        <v>-1.0352492854906359</v>
      </c>
      <c r="AL2308" s="38">
        <v>-1.0447761194029681</v>
      </c>
    </row>
    <row r="2309" spans="3:38" x14ac:dyDescent="0.15">
      <c r="C2309" t="str">
        <v>U1588D-71-CC</v>
      </c>
      <c r="D2309" s="31">
        <v>387.4</v>
      </c>
      <c r="E2309" s="29">
        <v>32</v>
      </c>
      <c r="F2309" s="29">
        <v>38</v>
      </c>
      <c r="G2309" s="24">
        <v>387.71999999999997</v>
      </c>
      <c r="H2309" s="24">
        <v>387.78</v>
      </c>
      <c r="I2309" s="24">
        <v>387.72</v>
      </c>
      <c r="J2309" s="24">
        <v>387.78</v>
      </c>
      <c r="K2309" s="18">
        <v>5.6843418860808015E-14</v>
      </c>
      <c r="L2309" s="18">
        <v>0</v>
      </c>
      <c r="T2309" t="str">
        <v>U1588D-71</v>
      </c>
      <c r="U2309" s="24">
        <v>0.74468085106382986</v>
      </c>
      <c r="V2309" s="24">
        <v>0.74626865671641796</v>
      </c>
      <c r="W2309" s="29">
        <v>381.2</v>
      </c>
      <c r="X2309" s="24">
        <v>6.5200000000000387</v>
      </c>
      <c r="Y2309" s="24">
        <v>6.5799999999999841</v>
      </c>
      <c r="Z2309" s="24">
        <v>386.05531914893618</v>
      </c>
      <c r="AA2309" s="24">
        <v>386.09999999999997</v>
      </c>
      <c r="AB2309" s="24">
        <v>386.06567164179108</v>
      </c>
      <c r="AC2309" s="24">
        <v>386.110447761194</v>
      </c>
      <c r="AF2309" s="24">
        <v>14.289</v>
      </c>
      <c r="AG2309" s="24">
        <v>400.34431914893617</v>
      </c>
      <c r="AH2309" s="24">
        <v>400.38899999999995</v>
      </c>
      <c r="AI2309" s="24">
        <v>400.35467164179107</v>
      </c>
      <c r="AJ2309" s="24">
        <v>400.39944776119398</v>
      </c>
      <c r="AK2309" s="38">
        <v>-1.0352492854906359</v>
      </c>
      <c r="AL2309" s="38">
        <v>-1.0447761194029681</v>
      </c>
    </row>
    <row r="2310" spans="3:38" x14ac:dyDescent="0.15">
      <c r="C2310" t="str">
        <v>U1588D-71-CC</v>
      </c>
      <c r="D2310" s="31">
        <v>387.4</v>
      </c>
      <c r="E2310" s="29">
        <v>32</v>
      </c>
      <c r="F2310" s="29">
        <v>38</v>
      </c>
      <c r="G2310" s="24">
        <v>387.71999999999997</v>
      </c>
      <c r="H2310" s="24">
        <v>387.78</v>
      </c>
      <c r="I2310" s="24">
        <v>387.72</v>
      </c>
      <c r="J2310" s="24">
        <v>387.78</v>
      </c>
      <c r="K2310" s="18">
        <v>5.6843418860808015E-14</v>
      </c>
      <c r="L2310" s="18">
        <v>0</v>
      </c>
      <c r="T2310" t="str">
        <v>U1588D-71</v>
      </c>
      <c r="U2310" s="24">
        <v>0.74468085106382986</v>
      </c>
      <c r="V2310" s="24">
        <v>0.74626865671641796</v>
      </c>
      <c r="W2310" s="29">
        <v>381.2</v>
      </c>
      <c r="X2310" s="24">
        <v>6.5200000000000387</v>
      </c>
      <c r="Y2310" s="24">
        <v>6.5799999999999841</v>
      </c>
      <c r="Z2310" s="24">
        <v>386.05531914893618</v>
      </c>
      <c r="AA2310" s="24">
        <v>386.09999999999997</v>
      </c>
      <c r="AB2310" s="24">
        <v>386.06567164179108</v>
      </c>
      <c r="AC2310" s="24">
        <v>386.110447761194</v>
      </c>
      <c r="AF2310" s="24">
        <v>14.289</v>
      </c>
      <c r="AG2310" s="24">
        <v>400.34431914893617</v>
      </c>
      <c r="AH2310" s="24">
        <v>400.38899999999995</v>
      </c>
      <c r="AI2310" s="24">
        <v>400.35467164179107</v>
      </c>
      <c r="AJ2310" s="24">
        <v>400.39944776119398</v>
      </c>
      <c r="AK2310" s="38">
        <v>-1.0352492854906359</v>
      </c>
      <c r="AL2310" s="38">
        <v>-1.0447761194029681</v>
      </c>
    </row>
    <row r="2311" spans="3:38" x14ac:dyDescent="0.15">
      <c r="C2311" t="str">
        <v>U1588D-72-2</v>
      </c>
      <c r="D2311" s="31">
        <v>387.59</v>
      </c>
      <c r="E2311" s="29">
        <v>78</v>
      </c>
      <c r="F2311" s="29">
        <v>78</v>
      </c>
      <c r="G2311" s="24">
        <v>388.36999999999995</v>
      </c>
      <c r="H2311" s="24">
        <v>388.36999999999995</v>
      </c>
      <c r="I2311" s="24">
        <v>388.37</v>
      </c>
      <c r="J2311" s="24">
        <v>388.37</v>
      </c>
      <c r="K2311" s="18">
        <v>5.6843418860808015E-14</v>
      </c>
      <c r="L2311" s="18">
        <v>5.6843418860808015E-14</v>
      </c>
      <c r="T2311" t="str">
        <v>U1588D-72</v>
      </c>
      <c r="U2311" s="24">
        <v>0.75829383886255919</v>
      </c>
      <c r="V2311" s="24">
        <v>0.75757575757575757</v>
      </c>
      <c r="W2311" s="29">
        <v>386.1</v>
      </c>
      <c r="X2311" s="24">
        <v>2.2699999999999818</v>
      </c>
      <c r="Y2311" s="24">
        <v>2.2699999999999818</v>
      </c>
      <c r="Z2311" s="24">
        <v>387.82132701421801</v>
      </c>
      <c r="AA2311" s="24">
        <v>387.82132701421801</v>
      </c>
      <c r="AB2311" s="24">
        <v>387.81969696969696</v>
      </c>
      <c r="AC2311" s="24">
        <v>387.81969696969696</v>
      </c>
      <c r="AF2311" s="24">
        <v>14.289</v>
      </c>
      <c r="AG2311" s="24">
        <v>402.110327014218</v>
      </c>
      <c r="AH2311" s="24">
        <v>402.110327014218</v>
      </c>
      <c r="AI2311" s="24">
        <v>402.10869696969695</v>
      </c>
      <c r="AJ2311" s="24">
        <v>402.10869696969695</v>
      </c>
      <c r="AK2311" s="38">
        <v>0.16300445210504222</v>
      </c>
      <c r="AL2311" s="38">
        <v>0.16300445210504222</v>
      </c>
    </row>
    <row r="2312" spans="3:38" x14ac:dyDescent="0.15">
      <c r="C2312" t="str">
        <v>U1588D-72-3</v>
      </c>
      <c r="D2312" s="31">
        <v>389.09</v>
      </c>
      <c r="E2312" s="29">
        <v>67</v>
      </c>
      <c r="F2312" s="29">
        <v>67</v>
      </c>
      <c r="G2312" s="24">
        <v>389.76</v>
      </c>
      <c r="H2312" s="24">
        <v>389.76</v>
      </c>
      <c r="I2312" s="24">
        <v>389.76</v>
      </c>
      <c r="J2312" s="24">
        <v>389.76</v>
      </c>
      <c r="K2312" s="18">
        <v>0</v>
      </c>
      <c r="L2312" s="18">
        <v>0</v>
      </c>
      <c r="T2312" t="str">
        <v>U1588D-72</v>
      </c>
      <c r="U2312" s="24">
        <v>0.75829383886255919</v>
      </c>
      <c r="V2312" s="24">
        <v>0.75757575757575757</v>
      </c>
      <c r="W2312" s="29">
        <v>386.1</v>
      </c>
      <c r="X2312" s="24">
        <v>3.6599999999999682</v>
      </c>
      <c r="Y2312" s="24">
        <v>3.6599999999999682</v>
      </c>
      <c r="Z2312" s="24">
        <v>388.87535545023695</v>
      </c>
      <c r="AA2312" s="24">
        <v>388.87535545023695</v>
      </c>
      <c r="AB2312" s="24">
        <v>388.87272727272727</v>
      </c>
      <c r="AC2312" s="24">
        <v>388.87272727272727</v>
      </c>
      <c r="AF2312" s="24">
        <v>14.289</v>
      </c>
      <c r="AG2312" s="24">
        <v>403.16435545023694</v>
      </c>
      <c r="AH2312" s="24">
        <v>403.16435545023694</v>
      </c>
      <c r="AI2312" s="24">
        <v>403.16172727272726</v>
      </c>
      <c r="AJ2312" s="24">
        <v>403.16172727272726</v>
      </c>
      <c r="AK2312" s="38">
        <v>0.26281775096776983</v>
      </c>
      <c r="AL2312" s="38">
        <v>0.26281775096776983</v>
      </c>
    </row>
    <row r="2313" spans="3:38" x14ac:dyDescent="0.15">
      <c r="C2313" t="str">
        <v>U1588D-72-3</v>
      </c>
      <c r="D2313" s="31">
        <v>389.09</v>
      </c>
      <c r="E2313" s="29">
        <v>78</v>
      </c>
      <c r="F2313" s="29">
        <v>78</v>
      </c>
      <c r="G2313" s="24">
        <v>389.86999999999995</v>
      </c>
      <c r="H2313" s="24">
        <v>389.86999999999995</v>
      </c>
      <c r="I2313" s="24">
        <v>389.87</v>
      </c>
      <c r="J2313" s="24">
        <v>389.87</v>
      </c>
      <c r="K2313" s="18">
        <v>5.6843418860808015E-14</v>
      </c>
      <c r="L2313" s="18">
        <v>5.6843418860808015E-14</v>
      </c>
      <c r="T2313" t="str">
        <v>U1588D-72</v>
      </c>
      <c r="U2313" s="24">
        <v>0.75829383886255919</v>
      </c>
      <c r="V2313" s="24">
        <v>0.75757575757575757</v>
      </c>
      <c r="W2313" s="29">
        <v>386.1</v>
      </c>
      <c r="X2313" s="24">
        <v>3.7699999999999818</v>
      </c>
      <c r="Y2313" s="24">
        <v>3.7699999999999818</v>
      </c>
      <c r="Z2313" s="24">
        <v>388.95876777251186</v>
      </c>
      <c r="AA2313" s="24">
        <v>388.95876777251186</v>
      </c>
      <c r="AB2313" s="24">
        <v>388.95606060606059</v>
      </c>
      <c r="AC2313" s="24">
        <v>388.95606060606059</v>
      </c>
      <c r="AF2313" s="24">
        <v>14.289</v>
      </c>
      <c r="AG2313" s="24">
        <v>403.24776777251185</v>
      </c>
      <c r="AH2313" s="24">
        <v>403.24776777251185</v>
      </c>
      <c r="AI2313" s="24">
        <v>403.24506060606058</v>
      </c>
      <c r="AJ2313" s="24">
        <v>403.24506060606058</v>
      </c>
      <c r="AK2313" s="38">
        <v>0.27071664512732241</v>
      </c>
      <c r="AL2313" s="38">
        <v>0.27071664512732241</v>
      </c>
    </row>
    <row r="2314" spans="3:38" x14ac:dyDescent="0.15">
      <c r="C2314" t="str">
        <v>U1588D-72-4</v>
      </c>
      <c r="D2314" s="31">
        <v>390.56</v>
      </c>
      <c r="E2314" s="29">
        <v>0</v>
      </c>
      <c r="F2314" s="29">
        <v>5</v>
      </c>
      <c r="G2314" s="24">
        <v>390.56</v>
      </c>
      <c r="H2314" s="24">
        <v>390.61</v>
      </c>
      <c r="I2314" s="24">
        <v>390.56</v>
      </c>
      <c r="J2314" s="24">
        <v>390.61</v>
      </c>
      <c r="K2314" s="18">
        <v>0</v>
      </c>
      <c r="L2314" s="18">
        <v>0</v>
      </c>
      <c r="T2314" t="str">
        <v>U1588D-72</v>
      </c>
      <c r="U2314" s="24">
        <v>0.75829383886255919</v>
      </c>
      <c r="V2314" s="24">
        <v>0.75757575757575757</v>
      </c>
      <c r="W2314" s="29">
        <v>386.1</v>
      </c>
      <c r="X2314" s="24">
        <v>4.4599999999999795</v>
      </c>
      <c r="Y2314" s="24">
        <v>4.5099999999999909</v>
      </c>
      <c r="Z2314" s="24">
        <v>389.48199052132702</v>
      </c>
      <c r="AA2314" s="24">
        <v>389.51990521327014</v>
      </c>
      <c r="AB2314" s="24">
        <v>389.4787878787879</v>
      </c>
      <c r="AC2314" s="24">
        <v>389.51666666666671</v>
      </c>
      <c r="AF2314" s="24">
        <v>14.289</v>
      </c>
      <c r="AG2314" s="24">
        <v>403.77099052132701</v>
      </c>
      <c r="AH2314" s="24">
        <v>403.80890521327012</v>
      </c>
      <c r="AI2314" s="24">
        <v>403.76778787878789</v>
      </c>
      <c r="AJ2314" s="24">
        <v>403.8056666666667</v>
      </c>
      <c r="AK2314" s="38">
        <v>0.32026425391222801</v>
      </c>
      <c r="AL2314" s="38">
        <v>0.32385466034270394</v>
      </c>
    </row>
    <row r="2315" spans="3:38" x14ac:dyDescent="0.15">
      <c r="C2315" t="str">
        <v>U1588D-72-4</v>
      </c>
      <c r="D2315" s="31">
        <v>390.56</v>
      </c>
      <c r="E2315" s="29">
        <v>78</v>
      </c>
      <c r="F2315" s="29">
        <v>78</v>
      </c>
      <c r="G2315" s="24">
        <v>391.34</v>
      </c>
      <c r="H2315" s="24">
        <v>391.34</v>
      </c>
      <c r="I2315" s="24">
        <v>391.34</v>
      </c>
      <c r="J2315" s="24">
        <v>391.34</v>
      </c>
      <c r="K2315" s="18">
        <v>0</v>
      </c>
      <c r="L2315" s="18">
        <v>0</v>
      </c>
      <c r="T2315" t="str">
        <v>U1588D-72</v>
      </c>
      <c r="U2315" s="24">
        <v>0.75829383886255919</v>
      </c>
      <c r="V2315" s="24">
        <v>0.75757575757575757</v>
      </c>
      <c r="W2315" s="29">
        <v>386.1</v>
      </c>
      <c r="X2315" s="24">
        <v>5.2399999999999523</v>
      </c>
      <c r="Y2315" s="24">
        <v>5.2399999999999523</v>
      </c>
      <c r="Z2315" s="24">
        <v>390.07345971563979</v>
      </c>
      <c r="AA2315" s="24">
        <v>390.07345971563979</v>
      </c>
      <c r="AB2315" s="24">
        <v>390.06969696969696</v>
      </c>
      <c r="AC2315" s="24">
        <v>390.06969696969696</v>
      </c>
      <c r="AF2315" s="24">
        <v>14.289</v>
      </c>
      <c r="AG2315" s="24">
        <v>404.36245971563977</v>
      </c>
      <c r="AH2315" s="24">
        <v>404.36245971563977</v>
      </c>
      <c r="AI2315" s="24">
        <v>404.35869696969695</v>
      </c>
      <c r="AJ2315" s="24">
        <v>404.35869696969695</v>
      </c>
      <c r="AK2315" s="38">
        <v>0.3762745942822221</v>
      </c>
      <c r="AL2315" s="38">
        <v>0.3762745942822221</v>
      </c>
    </row>
    <row r="2316" spans="3:38" x14ac:dyDescent="0.15">
      <c r="C2316" t="str">
        <v>U1588D-73-1</v>
      </c>
      <c r="D2316" s="31">
        <v>390.9</v>
      </c>
      <c r="E2316" s="29">
        <v>75</v>
      </c>
      <c r="F2316" s="29">
        <v>75</v>
      </c>
      <c r="G2316" s="24">
        <v>391.65</v>
      </c>
      <c r="H2316" s="24">
        <v>391.65</v>
      </c>
      <c r="I2316" s="24">
        <v>391.65</v>
      </c>
      <c r="J2316" s="24">
        <v>391.65</v>
      </c>
      <c r="K2316" s="18">
        <v>0</v>
      </c>
      <c r="L2316" s="18">
        <v>0</v>
      </c>
      <c r="T2316" t="str">
        <v>U1588D-73</v>
      </c>
      <c r="U2316" s="24">
        <v>0.77531645569620256</v>
      </c>
      <c r="V2316" s="24">
        <v>0.77519379844961245</v>
      </c>
      <c r="W2316" s="29">
        <v>390.9</v>
      </c>
      <c r="X2316" s="24">
        <v>0.75</v>
      </c>
      <c r="Y2316" s="24">
        <v>0.75</v>
      </c>
      <c r="Z2316" s="24">
        <v>391.48148734177215</v>
      </c>
      <c r="AA2316" s="24">
        <v>391.48148734177215</v>
      </c>
      <c r="AB2316" s="24">
        <v>391.48139534883717</v>
      </c>
      <c r="AC2316" s="24">
        <v>391.48139534883717</v>
      </c>
      <c r="AF2316" s="24">
        <v>14.289</v>
      </c>
      <c r="AG2316" s="24">
        <v>405.77048734177214</v>
      </c>
      <c r="AH2316" s="24">
        <v>405.77048734177214</v>
      </c>
      <c r="AI2316" s="24">
        <v>405.77039534883716</v>
      </c>
      <c r="AJ2316" s="24">
        <v>405.77039534883716</v>
      </c>
      <c r="AK2316" s="38">
        <v>9.1992934983409214E-3</v>
      </c>
      <c r="AL2316" s="38">
        <v>9.1992934983409214E-3</v>
      </c>
    </row>
    <row r="2317" spans="3:38" x14ac:dyDescent="0.15">
      <c r="C2317" t="str">
        <v>U1588D-72-CC</v>
      </c>
      <c r="D2317" s="31">
        <v>392.07</v>
      </c>
      <c r="E2317" s="29">
        <v>30</v>
      </c>
      <c r="F2317" s="29">
        <v>36</v>
      </c>
      <c r="G2317" s="24">
        <v>392.37</v>
      </c>
      <c r="H2317" s="24">
        <v>392.43</v>
      </c>
      <c r="I2317" s="24">
        <v>392.37</v>
      </c>
      <c r="J2317" s="24">
        <v>392.43</v>
      </c>
      <c r="K2317" s="18">
        <v>0</v>
      </c>
      <c r="L2317" s="18">
        <v>0</v>
      </c>
      <c r="T2317" t="str">
        <v>U1588D-72</v>
      </c>
      <c r="U2317" s="24">
        <v>0.75829383886255919</v>
      </c>
      <c r="V2317" s="24">
        <v>0.75757575757575757</v>
      </c>
      <c r="W2317" s="29">
        <v>386.1</v>
      </c>
      <c r="X2317" s="24">
        <v>6.2699999999999818</v>
      </c>
      <c r="Y2317" s="24">
        <v>6.3299999999999841</v>
      </c>
      <c r="Z2317" s="24">
        <v>390.85450236966824</v>
      </c>
      <c r="AA2317" s="24">
        <v>390.90000000000003</v>
      </c>
      <c r="AB2317" s="24">
        <v>390.85</v>
      </c>
      <c r="AC2317" s="24">
        <v>390.89545454545458</v>
      </c>
      <c r="AF2317" s="24">
        <v>14.289</v>
      </c>
      <c r="AG2317" s="24">
        <v>405.14350236966823</v>
      </c>
      <c r="AH2317" s="24">
        <v>405.18900000000002</v>
      </c>
      <c r="AI2317" s="24">
        <v>405.13900000000001</v>
      </c>
      <c r="AJ2317" s="24">
        <v>405.18445454545457</v>
      </c>
      <c r="AK2317" s="38">
        <v>0.45023696682164882</v>
      </c>
      <c r="AL2317" s="38">
        <v>0.45454545454504114</v>
      </c>
    </row>
    <row r="2318" spans="3:38" x14ac:dyDescent="0.15">
      <c r="C2318" t="str">
        <v>U1588D-72-CC</v>
      </c>
      <c r="D2318" s="31">
        <v>392.07</v>
      </c>
      <c r="E2318" s="29">
        <v>30</v>
      </c>
      <c r="F2318" s="29">
        <v>36</v>
      </c>
      <c r="G2318" s="24">
        <v>392.37</v>
      </c>
      <c r="H2318" s="24">
        <v>392.43</v>
      </c>
      <c r="I2318" s="24">
        <v>392.37</v>
      </c>
      <c r="J2318" s="24">
        <v>392.43</v>
      </c>
      <c r="K2318" s="18">
        <v>0</v>
      </c>
      <c r="L2318" s="18">
        <v>0</v>
      </c>
      <c r="T2318" t="str">
        <v>U1588D-72</v>
      </c>
      <c r="U2318" s="24">
        <v>0.75829383886255919</v>
      </c>
      <c r="V2318" s="24">
        <v>0.75757575757575757</v>
      </c>
      <c r="W2318" s="29">
        <v>386.1</v>
      </c>
      <c r="X2318" s="24">
        <v>6.2699999999999818</v>
      </c>
      <c r="Y2318" s="24">
        <v>6.3299999999999841</v>
      </c>
      <c r="Z2318" s="24">
        <v>390.85450236966824</v>
      </c>
      <c r="AA2318" s="24">
        <v>390.90000000000003</v>
      </c>
      <c r="AB2318" s="24">
        <v>390.85</v>
      </c>
      <c r="AC2318" s="24">
        <v>390.89545454545458</v>
      </c>
      <c r="AF2318" s="24">
        <v>14.289</v>
      </c>
      <c r="AG2318" s="24">
        <v>405.14350236966823</v>
      </c>
      <c r="AH2318" s="24">
        <v>405.18900000000002</v>
      </c>
      <c r="AI2318" s="24">
        <v>405.13900000000001</v>
      </c>
      <c r="AJ2318" s="24">
        <v>405.18445454545457</v>
      </c>
      <c r="AK2318" s="38">
        <v>0.45023696682164882</v>
      </c>
      <c r="AL2318" s="38">
        <v>0.45454545454504114</v>
      </c>
    </row>
    <row r="2319" spans="3:38" x14ac:dyDescent="0.15">
      <c r="C2319" t="str">
        <v>U1588D-72-CC</v>
      </c>
      <c r="D2319" s="31">
        <v>392.07</v>
      </c>
      <c r="E2319" s="29">
        <v>30</v>
      </c>
      <c r="F2319" s="29">
        <v>36</v>
      </c>
      <c r="G2319" s="24">
        <v>392.37</v>
      </c>
      <c r="H2319" s="24">
        <v>392.43</v>
      </c>
      <c r="I2319" s="24">
        <v>392.37</v>
      </c>
      <c r="J2319" s="24">
        <v>392.43</v>
      </c>
      <c r="K2319" s="18">
        <v>0</v>
      </c>
      <c r="L2319" s="18">
        <v>0</v>
      </c>
      <c r="T2319" t="str">
        <v>U1588D-72</v>
      </c>
      <c r="U2319" s="24">
        <v>0.75829383886255919</v>
      </c>
      <c r="V2319" s="24">
        <v>0.75757575757575757</v>
      </c>
      <c r="W2319" s="29">
        <v>386.1</v>
      </c>
      <c r="X2319" s="24">
        <v>6.2699999999999818</v>
      </c>
      <c r="Y2319" s="24">
        <v>6.3299999999999841</v>
      </c>
      <c r="Z2319" s="24">
        <v>390.85450236966824</v>
      </c>
      <c r="AA2319" s="24">
        <v>390.90000000000003</v>
      </c>
      <c r="AB2319" s="24">
        <v>390.85</v>
      </c>
      <c r="AC2319" s="24">
        <v>390.89545454545458</v>
      </c>
      <c r="AF2319" s="24">
        <v>14.289</v>
      </c>
      <c r="AG2319" s="24">
        <v>405.14350236966823</v>
      </c>
      <c r="AH2319" s="24">
        <v>405.18900000000002</v>
      </c>
      <c r="AI2319" s="24">
        <v>405.13900000000001</v>
      </c>
      <c r="AJ2319" s="24">
        <v>405.18445454545457</v>
      </c>
      <c r="AK2319" s="38">
        <v>0.45023696682164882</v>
      </c>
      <c r="AL2319" s="38">
        <v>0.45454545454504114</v>
      </c>
    </row>
    <row r="2320" spans="3:38" x14ac:dyDescent="0.15">
      <c r="C2320" t="str">
        <v>U1588D-72-CC</v>
      </c>
      <c r="D2320" s="31">
        <v>392.07</v>
      </c>
      <c r="E2320" s="29">
        <v>30</v>
      </c>
      <c r="F2320" s="29">
        <v>36</v>
      </c>
      <c r="G2320" s="24">
        <v>392.37</v>
      </c>
      <c r="H2320" s="24">
        <v>392.43</v>
      </c>
      <c r="I2320" s="24">
        <v>392.37</v>
      </c>
      <c r="J2320" s="24">
        <v>392.43</v>
      </c>
      <c r="K2320" s="18">
        <v>0</v>
      </c>
      <c r="L2320" s="18">
        <v>0</v>
      </c>
      <c r="T2320" t="str">
        <v>U1588D-72</v>
      </c>
      <c r="U2320" s="24">
        <v>0.75829383886255919</v>
      </c>
      <c r="V2320" s="24">
        <v>0.75757575757575757</v>
      </c>
      <c r="W2320" s="29">
        <v>386.1</v>
      </c>
      <c r="X2320" s="24">
        <v>6.2699999999999818</v>
      </c>
      <c r="Y2320" s="24">
        <v>6.3299999999999841</v>
      </c>
      <c r="Z2320" s="24">
        <v>390.85450236966824</v>
      </c>
      <c r="AA2320" s="24">
        <v>390.90000000000003</v>
      </c>
      <c r="AB2320" s="24">
        <v>390.85</v>
      </c>
      <c r="AC2320" s="24">
        <v>390.89545454545458</v>
      </c>
      <c r="AF2320" s="24">
        <v>14.289</v>
      </c>
      <c r="AG2320" s="24">
        <v>405.14350236966823</v>
      </c>
      <c r="AH2320" s="24">
        <v>405.18900000000002</v>
      </c>
      <c r="AI2320" s="24">
        <v>405.13900000000001</v>
      </c>
      <c r="AJ2320" s="24">
        <v>405.18445454545457</v>
      </c>
      <c r="AK2320" s="38">
        <v>0.45023696682164882</v>
      </c>
      <c r="AL2320" s="38">
        <v>0.45454545454504114</v>
      </c>
    </row>
    <row r="2321" spans="3:38" x14ac:dyDescent="0.15">
      <c r="C2321" t="str">
        <v>U1588D-72-CC</v>
      </c>
      <c r="D2321" s="31">
        <v>392.07</v>
      </c>
      <c r="E2321" s="29">
        <v>30</v>
      </c>
      <c r="F2321" s="29">
        <v>36</v>
      </c>
      <c r="G2321" s="24">
        <v>392.37</v>
      </c>
      <c r="H2321" s="24">
        <v>392.43</v>
      </c>
      <c r="I2321" s="24">
        <v>392.37</v>
      </c>
      <c r="J2321" s="24">
        <v>392.43</v>
      </c>
      <c r="K2321" s="18">
        <v>0</v>
      </c>
      <c r="L2321" s="18">
        <v>0</v>
      </c>
      <c r="T2321" t="str">
        <v>U1588D-72</v>
      </c>
      <c r="U2321" s="24">
        <v>0.75829383886255919</v>
      </c>
      <c r="V2321" s="24">
        <v>0.75757575757575757</v>
      </c>
      <c r="W2321" s="29">
        <v>386.1</v>
      </c>
      <c r="X2321" s="24">
        <v>6.2699999999999818</v>
      </c>
      <c r="Y2321" s="24">
        <v>6.3299999999999841</v>
      </c>
      <c r="Z2321" s="24">
        <v>390.85450236966824</v>
      </c>
      <c r="AA2321" s="24">
        <v>390.90000000000003</v>
      </c>
      <c r="AB2321" s="24">
        <v>390.85</v>
      </c>
      <c r="AC2321" s="24">
        <v>390.89545454545458</v>
      </c>
      <c r="AF2321" s="24">
        <v>14.289</v>
      </c>
      <c r="AG2321" s="24">
        <v>405.14350236966823</v>
      </c>
      <c r="AH2321" s="24">
        <v>405.18900000000002</v>
      </c>
      <c r="AI2321" s="24">
        <v>405.13900000000001</v>
      </c>
      <c r="AJ2321" s="24">
        <v>405.18445454545457</v>
      </c>
      <c r="AK2321" s="38">
        <v>0.45023696682164882</v>
      </c>
      <c r="AL2321" s="38">
        <v>0.45454545454504114</v>
      </c>
    </row>
    <row r="2322" spans="3:38" x14ac:dyDescent="0.15">
      <c r="C2322" t="str">
        <v>U1588D-72-CC</v>
      </c>
      <c r="D2322" s="31">
        <v>392.07</v>
      </c>
      <c r="E2322" s="29">
        <v>30</v>
      </c>
      <c r="F2322" s="29">
        <v>36</v>
      </c>
      <c r="G2322" s="24">
        <v>392.37</v>
      </c>
      <c r="H2322" s="24">
        <v>392.43</v>
      </c>
      <c r="I2322" s="24">
        <v>392.37</v>
      </c>
      <c r="J2322" s="24">
        <v>392.43</v>
      </c>
      <c r="K2322" s="18">
        <v>0</v>
      </c>
      <c r="L2322" s="18">
        <v>0</v>
      </c>
      <c r="T2322" t="str">
        <v>U1588D-72</v>
      </c>
      <c r="U2322" s="24">
        <v>0.75829383886255919</v>
      </c>
      <c r="V2322" s="24">
        <v>0.75757575757575757</v>
      </c>
      <c r="W2322" s="29">
        <v>386.1</v>
      </c>
      <c r="X2322" s="24">
        <v>6.2699999999999818</v>
      </c>
      <c r="Y2322" s="24">
        <v>6.3299999999999841</v>
      </c>
      <c r="Z2322" s="24">
        <v>390.85450236966824</v>
      </c>
      <c r="AA2322" s="24">
        <v>390.90000000000003</v>
      </c>
      <c r="AB2322" s="24">
        <v>390.85</v>
      </c>
      <c r="AC2322" s="24">
        <v>390.89545454545458</v>
      </c>
      <c r="AF2322" s="24">
        <v>14.289</v>
      </c>
      <c r="AG2322" s="24">
        <v>405.14350236966823</v>
      </c>
      <c r="AH2322" s="24">
        <v>405.18900000000002</v>
      </c>
      <c r="AI2322" s="24">
        <v>405.13900000000001</v>
      </c>
      <c r="AJ2322" s="24">
        <v>405.18445454545457</v>
      </c>
      <c r="AK2322" s="38">
        <v>0.45023696682164882</v>
      </c>
      <c r="AL2322" s="38">
        <v>0.45454545454504114</v>
      </c>
    </row>
    <row r="2323" spans="3:38" x14ac:dyDescent="0.15">
      <c r="C2323" t="str">
        <v>U1588D-72-CC</v>
      </c>
      <c r="D2323" s="31">
        <v>392.07</v>
      </c>
      <c r="E2323" s="29">
        <v>30</v>
      </c>
      <c r="F2323" s="29">
        <v>36</v>
      </c>
      <c r="G2323" s="24">
        <v>392.37</v>
      </c>
      <c r="H2323" s="24">
        <v>392.43</v>
      </c>
      <c r="I2323" s="24">
        <v>392.37</v>
      </c>
      <c r="J2323" s="24">
        <v>392.43</v>
      </c>
      <c r="K2323" s="18">
        <v>0</v>
      </c>
      <c r="L2323" s="18">
        <v>0</v>
      </c>
      <c r="T2323" t="str">
        <v>U1588D-72</v>
      </c>
      <c r="U2323" s="24">
        <v>0.75829383886255919</v>
      </c>
      <c r="V2323" s="24">
        <v>0.75757575757575757</v>
      </c>
      <c r="W2323" s="29">
        <v>386.1</v>
      </c>
      <c r="X2323" s="24">
        <v>6.2699999999999818</v>
      </c>
      <c r="Y2323" s="24">
        <v>6.3299999999999841</v>
      </c>
      <c r="Z2323" s="24">
        <v>390.85450236966824</v>
      </c>
      <c r="AA2323" s="24">
        <v>390.90000000000003</v>
      </c>
      <c r="AB2323" s="24">
        <v>390.85</v>
      </c>
      <c r="AC2323" s="24">
        <v>390.89545454545458</v>
      </c>
      <c r="AF2323" s="24">
        <v>14.289</v>
      </c>
      <c r="AG2323" s="24">
        <v>405.14350236966823</v>
      </c>
      <c r="AH2323" s="24">
        <v>405.18900000000002</v>
      </c>
      <c r="AI2323" s="24">
        <v>405.13900000000001</v>
      </c>
      <c r="AJ2323" s="24">
        <v>405.18445454545457</v>
      </c>
      <c r="AK2323" s="38">
        <v>0.45023696682164882</v>
      </c>
      <c r="AL2323" s="38">
        <v>0.45454545454504114</v>
      </c>
    </row>
    <row r="2324" spans="3:38" x14ac:dyDescent="0.15">
      <c r="C2324" t="str">
        <v>U1588D-72-CC</v>
      </c>
      <c r="D2324" s="31">
        <v>392.07</v>
      </c>
      <c r="E2324" s="29">
        <v>30</v>
      </c>
      <c r="F2324" s="29">
        <v>36</v>
      </c>
      <c r="G2324" s="24">
        <v>392.37</v>
      </c>
      <c r="H2324" s="24">
        <v>392.43</v>
      </c>
      <c r="I2324" s="24">
        <v>392.37</v>
      </c>
      <c r="J2324" s="24">
        <v>392.43</v>
      </c>
      <c r="K2324" s="18">
        <v>0</v>
      </c>
      <c r="L2324" s="18">
        <v>0</v>
      </c>
      <c r="T2324" t="str">
        <v>U1588D-72</v>
      </c>
      <c r="U2324" s="24">
        <v>0.75829383886255919</v>
      </c>
      <c r="V2324" s="24">
        <v>0.75757575757575757</v>
      </c>
      <c r="W2324" s="29">
        <v>386.1</v>
      </c>
      <c r="X2324" s="24">
        <v>6.2699999999999818</v>
      </c>
      <c r="Y2324" s="24">
        <v>6.3299999999999841</v>
      </c>
      <c r="Z2324" s="24">
        <v>390.85450236966824</v>
      </c>
      <c r="AA2324" s="24">
        <v>390.90000000000003</v>
      </c>
      <c r="AB2324" s="24">
        <v>390.85</v>
      </c>
      <c r="AC2324" s="24">
        <v>390.89545454545458</v>
      </c>
      <c r="AF2324" s="24">
        <v>14.289</v>
      </c>
      <c r="AG2324" s="24">
        <v>405.14350236966823</v>
      </c>
      <c r="AH2324" s="24">
        <v>405.18900000000002</v>
      </c>
      <c r="AI2324" s="24">
        <v>405.13900000000001</v>
      </c>
      <c r="AJ2324" s="24">
        <v>405.18445454545457</v>
      </c>
      <c r="AK2324" s="38">
        <v>0.45023696682164882</v>
      </c>
      <c r="AL2324" s="38">
        <v>0.45454545454504114</v>
      </c>
    </row>
    <row r="2325" spans="3:38" x14ac:dyDescent="0.15">
      <c r="C2325" t="str">
        <v>U1588D-72-CC</v>
      </c>
      <c r="D2325" s="31">
        <v>392.07</v>
      </c>
      <c r="E2325" s="29">
        <v>30</v>
      </c>
      <c r="F2325" s="29">
        <v>36</v>
      </c>
      <c r="G2325" s="24">
        <v>392.37</v>
      </c>
      <c r="H2325" s="24">
        <v>392.43</v>
      </c>
      <c r="I2325" s="24">
        <v>392.37</v>
      </c>
      <c r="J2325" s="24">
        <v>392.43</v>
      </c>
      <c r="K2325" s="18">
        <v>0</v>
      </c>
      <c r="L2325" s="18">
        <v>0</v>
      </c>
      <c r="T2325" t="str">
        <v>U1588D-72</v>
      </c>
      <c r="U2325" s="24">
        <v>0.75829383886255919</v>
      </c>
      <c r="V2325" s="24">
        <v>0.75757575757575757</v>
      </c>
      <c r="W2325" s="29">
        <v>386.1</v>
      </c>
      <c r="X2325" s="24">
        <v>6.2699999999999818</v>
      </c>
      <c r="Y2325" s="24">
        <v>6.3299999999999841</v>
      </c>
      <c r="Z2325" s="24">
        <v>390.85450236966824</v>
      </c>
      <c r="AA2325" s="24">
        <v>390.90000000000003</v>
      </c>
      <c r="AB2325" s="24">
        <v>390.85</v>
      </c>
      <c r="AC2325" s="24">
        <v>390.89545454545458</v>
      </c>
      <c r="AF2325" s="24">
        <v>14.289</v>
      </c>
      <c r="AG2325" s="24">
        <v>405.14350236966823</v>
      </c>
      <c r="AH2325" s="24">
        <v>405.18900000000002</v>
      </c>
      <c r="AI2325" s="24">
        <v>405.13900000000001</v>
      </c>
      <c r="AJ2325" s="24">
        <v>405.18445454545457</v>
      </c>
      <c r="AK2325" s="38">
        <v>0.45023696682164882</v>
      </c>
      <c r="AL2325" s="38">
        <v>0.45454545454504114</v>
      </c>
    </row>
    <row r="2326" spans="3:38" x14ac:dyDescent="0.15">
      <c r="C2326" t="str">
        <v>U1588D-73-2</v>
      </c>
      <c r="D2326" s="31">
        <v>392.39</v>
      </c>
      <c r="E2326" s="29">
        <v>75</v>
      </c>
      <c r="F2326" s="29">
        <v>75</v>
      </c>
      <c r="G2326" s="24">
        <v>393.14</v>
      </c>
      <c r="H2326" s="24">
        <v>393.14</v>
      </c>
      <c r="I2326" s="24">
        <v>393.14</v>
      </c>
      <c r="J2326" s="24">
        <v>393.14</v>
      </c>
      <c r="K2326" s="18">
        <v>0</v>
      </c>
      <c r="L2326" s="18">
        <v>0</v>
      </c>
      <c r="T2326" t="str">
        <v>U1588D-73</v>
      </c>
      <c r="U2326" s="24">
        <v>0.77531645569620256</v>
      </c>
      <c r="V2326" s="24">
        <v>0.77519379844961245</v>
      </c>
      <c r="W2326" s="29">
        <v>390.9</v>
      </c>
      <c r="X2326" s="24">
        <v>2.2400000000000091</v>
      </c>
      <c r="Y2326" s="24">
        <v>2.2400000000000091</v>
      </c>
      <c r="Z2326" s="24">
        <v>392.63670886075948</v>
      </c>
      <c r="AA2326" s="24">
        <v>392.63670886075948</v>
      </c>
      <c r="AB2326" s="24">
        <v>392.63643410852711</v>
      </c>
      <c r="AC2326" s="24">
        <v>392.63643410852711</v>
      </c>
      <c r="AF2326" s="24">
        <v>14.289</v>
      </c>
      <c r="AG2326" s="24">
        <v>406.92570886075947</v>
      </c>
      <c r="AH2326" s="24">
        <v>406.92570886075947</v>
      </c>
      <c r="AI2326" s="24">
        <v>406.9254341085271</v>
      </c>
      <c r="AJ2326" s="24">
        <v>406.9254341085271</v>
      </c>
      <c r="AK2326" s="38">
        <v>2.7475223237161117E-2</v>
      </c>
      <c r="AL2326" s="38">
        <v>2.7475223237161117E-2</v>
      </c>
    </row>
    <row r="2327" spans="3:38" x14ac:dyDescent="0.15">
      <c r="C2327" t="str">
        <v>U1588D-73-3</v>
      </c>
      <c r="D2327" s="31">
        <v>393.89</v>
      </c>
      <c r="E2327" s="29">
        <v>75</v>
      </c>
      <c r="F2327" s="29">
        <v>75</v>
      </c>
      <c r="G2327" s="24">
        <v>394.64</v>
      </c>
      <c r="H2327" s="24">
        <v>394.64</v>
      </c>
      <c r="I2327" s="24">
        <v>394.64</v>
      </c>
      <c r="J2327" s="24">
        <v>394.64</v>
      </c>
      <c r="K2327" s="18">
        <v>0</v>
      </c>
      <c r="L2327" s="18">
        <v>0</v>
      </c>
      <c r="T2327" t="str">
        <v>U1588D-73</v>
      </c>
      <c r="U2327" s="24">
        <v>0.77531645569620256</v>
      </c>
      <c r="V2327" s="24">
        <v>0.77519379844961245</v>
      </c>
      <c r="W2327" s="29">
        <v>390.9</v>
      </c>
      <c r="X2327" s="24">
        <v>3.7400000000000091</v>
      </c>
      <c r="Y2327" s="24">
        <v>3.7400000000000091</v>
      </c>
      <c r="Z2327" s="24">
        <v>393.79968354430378</v>
      </c>
      <c r="AA2327" s="24">
        <v>393.79968354430378</v>
      </c>
      <c r="AB2327" s="24">
        <v>393.79922480620155</v>
      </c>
      <c r="AC2327" s="24">
        <v>393.79922480620155</v>
      </c>
      <c r="AF2327" s="24">
        <v>14.289</v>
      </c>
      <c r="AG2327" s="24">
        <v>408.08868354430376</v>
      </c>
      <c r="AH2327" s="24">
        <v>408.08868354430376</v>
      </c>
      <c r="AI2327" s="24">
        <v>408.08822480620154</v>
      </c>
      <c r="AJ2327" s="24">
        <v>408.08822480620154</v>
      </c>
      <c r="AK2327" s="38">
        <v>4.5873810222474276E-2</v>
      </c>
      <c r="AL2327" s="38">
        <v>4.5873810222474276E-2</v>
      </c>
    </row>
    <row r="2328" spans="3:38" x14ac:dyDescent="0.15">
      <c r="C2328" t="str">
        <v>U1588D-73-3</v>
      </c>
      <c r="D2328" s="31">
        <v>393.89</v>
      </c>
      <c r="E2328" s="29">
        <v>80</v>
      </c>
      <c r="F2328" s="29">
        <v>80</v>
      </c>
      <c r="G2328" s="24">
        <v>394.69</v>
      </c>
      <c r="H2328" s="24">
        <v>394.69</v>
      </c>
      <c r="I2328" s="24">
        <v>394.69</v>
      </c>
      <c r="J2328" s="24">
        <v>394.69</v>
      </c>
      <c r="K2328" s="18">
        <v>0</v>
      </c>
      <c r="L2328" s="18">
        <v>0</v>
      </c>
      <c r="T2328" t="str">
        <v>U1588D-73</v>
      </c>
      <c r="U2328" s="24">
        <v>0.77531645569620256</v>
      </c>
      <c r="V2328" s="24">
        <v>0.77519379844961245</v>
      </c>
      <c r="W2328" s="29">
        <v>390.9</v>
      </c>
      <c r="X2328" s="24">
        <v>3.7900000000000205</v>
      </c>
      <c r="Y2328" s="24">
        <v>3.7900000000000205</v>
      </c>
      <c r="Z2328" s="24">
        <v>393.83844936708863</v>
      </c>
      <c r="AA2328" s="24">
        <v>393.83844936708863</v>
      </c>
      <c r="AB2328" s="24">
        <v>393.83798449612402</v>
      </c>
      <c r="AC2328" s="24">
        <v>393.83798449612402</v>
      </c>
      <c r="AF2328" s="24">
        <v>14.289</v>
      </c>
      <c r="AG2328" s="24">
        <v>408.12744936708862</v>
      </c>
      <c r="AH2328" s="24">
        <v>408.12744936708862</v>
      </c>
      <c r="AI2328" s="24">
        <v>408.12698449612401</v>
      </c>
      <c r="AJ2328" s="24">
        <v>408.12698449612401</v>
      </c>
      <c r="AK2328" s="38">
        <v>4.6487096460623434E-2</v>
      </c>
      <c r="AL2328" s="38">
        <v>4.6487096460623434E-2</v>
      </c>
    </row>
    <row r="2329" spans="3:38" x14ac:dyDescent="0.15">
      <c r="C2329" t="str">
        <v>U1588D-73-4</v>
      </c>
      <c r="D2329" s="31">
        <v>395.39</v>
      </c>
      <c r="E2329" s="29">
        <v>75</v>
      </c>
      <c r="F2329" s="29">
        <v>75</v>
      </c>
      <c r="G2329" s="24">
        <v>396.14</v>
      </c>
      <c r="H2329" s="24">
        <v>396.14</v>
      </c>
      <c r="I2329" s="24">
        <v>396.14</v>
      </c>
      <c r="J2329" s="24">
        <v>396.14</v>
      </c>
      <c r="K2329" s="18">
        <v>0</v>
      </c>
      <c r="L2329" s="18">
        <v>0</v>
      </c>
      <c r="T2329" t="str">
        <v>U1588D-73</v>
      </c>
      <c r="U2329" s="24">
        <v>0.77531645569620256</v>
      </c>
      <c r="V2329" s="24">
        <v>0.77519379844961245</v>
      </c>
      <c r="W2329" s="29">
        <v>390.9</v>
      </c>
      <c r="X2329" s="24">
        <v>5.2400000000000091</v>
      </c>
      <c r="Y2329" s="24">
        <v>5.2400000000000091</v>
      </c>
      <c r="Z2329" s="24">
        <v>394.96265822784807</v>
      </c>
      <c r="AA2329" s="24">
        <v>394.96265822784807</v>
      </c>
      <c r="AB2329" s="24">
        <v>394.96201550387593</v>
      </c>
      <c r="AC2329" s="24">
        <v>394.96201550387593</v>
      </c>
      <c r="AF2329" s="24">
        <v>14.289</v>
      </c>
      <c r="AG2329" s="24">
        <v>409.25165822784805</v>
      </c>
      <c r="AH2329" s="24">
        <v>409.25165822784805</v>
      </c>
      <c r="AI2329" s="24">
        <v>409.25101550387592</v>
      </c>
      <c r="AJ2329" s="24">
        <v>409.25101550387592</v>
      </c>
      <c r="AK2329" s="38">
        <v>6.4272397213471777E-2</v>
      </c>
      <c r="AL2329" s="38">
        <v>6.4272397213471777E-2</v>
      </c>
    </row>
    <row r="2330" spans="3:38" x14ac:dyDescent="0.15">
      <c r="C2330" t="str">
        <v>U1588D-74-1</v>
      </c>
      <c r="D2330" s="31">
        <v>395.8</v>
      </c>
      <c r="E2330" s="29">
        <v>75</v>
      </c>
      <c r="F2330" s="29">
        <v>75</v>
      </c>
      <c r="G2330" s="24">
        <v>396.55</v>
      </c>
      <c r="H2330" s="24">
        <v>396.55</v>
      </c>
      <c r="I2330" s="24">
        <v>396.55</v>
      </c>
      <c r="J2330" s="24">
        <v>396.55</v>
      </c>
      <c r="K2330" s="18">
        <v>0</v>
      </c>
      <c r="L2330" s="18">
        <v>0</v>
      </c>
      <c r="T2330" t="str">
        <v>U1588D-74</v>
      </c>
      <c r="U2330" s="24">
        <v>0.63157894736842102</v>
      </c>
      <c r="V2330" s="24">
        <v>0.63291139240506333</v>
      </c>
      <c r="W2330" s="29">
        <v>395.8</v>
      </c>
      <c r="X2330" s="24">
        <v>0.75</v>
      </c>
      <c r="Y2330" s="24">
        <v>0.75</v>
      </c>
      <c r="Z2330" s="24">
        <v>396.27368421052631</v>
      </c>
      <c r="AA2330" s="24">
        <v>396.27368421052631</v>
      </c>
      <c r="AB2330" s="24">
        <v>396.2746835443038</v>
      </c>
      <c r="AC2330" s="24">
        <v>396.2746835443038</v>
      </c>
      <c r="AF2330" s="24">
        <v>14.289</v>
      </c>
      <c r="AG2330" s="24">
        <v>410.5626842105263</v>
      </c>
      <c r="AH2330" s="24">
        <v>410.5626842105263</v>
      </c>
      <c r="AI2330" s="24">
        <v>410.56368354430379</v>
      </c>
      <c r="AJ2330" s="24">
        <v>410.56368354430379</v>
      </c>
      <c r="AK2330" s="38">
        <v>-9.9933377748584462E-2</v>
      </c>
      <c r="AL2330" s="38">
        <v>-9.9933377748584462E-2</v>
      </c>
    </row>
    <row r="2331" spans="3:38" x14ac:dyDescent="0.15">
      <c r="C2331" t="str">
        <v>U1588D-73-CC</v>
      </c>
      <c r="D2331" s="31">
        <v>396.87</v>
      </c>
      <c r="E2331" s="29">
        <v>29</v>
      </c>
      <c r="F2331" s="29">
        <v>35</v>
      </c>
      <c r="G2331" s="24">
        <v>397.16</v>
      </c>
      <c r="H2331" s="24">
        <v>397.22</v>
      </c>
      <c r="I2331" s="24">
        <v>397.16</v>
      </c>
      <c r="J2331" s="24">
        <v>397.22</v>
      </c>
      <c r="K2331" s="18">
        <v>0</v>
      </c>
      <c r="L2331" s="18">
        <v>0</v>
      </c>
      <c r="T2331" t="str">
        <v>U1588D-73</v>
      </c>
      <c r="U2331" s="24">
        <v>0.77531645569620256</v>
      </c>
      <c r="V2331" s="24">
        <v>0.77519379844961245</v>
      </c>
      <c r="W2331" s="29">
        <v>390.9</v>
      </c>
      <c r="X2331" s="24">
        <v>6.2600000000000477</v>
      </c>
      <c r="Y2331" s="24">
        <v>6.32000000000005</v>
      </c>
      <c r="Z2331" s="24">
        <v>395.75348101265826</v>
      </c>
      <c r="AA2331" s="24">
        <v>395.8</v>
      </c>
      <c r="AB2331" s="24">
        <v>395.75271317829458</v>
      </c>
      <c r="AC2331" s="24">
        <v>395.79922480620155</v>
      </c>
      <c r="AF2331" s="24">
        <v>14.289</v>
      </c>
      <c r="AG2331" s="24">
        <v>410.04248101265824</v>
      </c>
      <c r="AH2331" s="24">
        <v>410.089</v>
      </c>
      <c r="AI2331" s="24">
        <v>410.04171317829457</v>
      </c>
      <c r="AJ2331" s="24">
        <v>410.08822480620154</v>
      </c>
      <c r="AK2331" s="38">
        <v>7.6783436367122704E-2</v>
      </c>
      <c r="AL2331" s="38">
        <v>7.7519379846080483E-2</v>
      </c>
    </row>
    <row r="2332" spans="3:38" x14ac:dyDescent="0.15">
      <c r="C2332" t="str">
        <v>U1588D-73-CC</v>
      </c>
      <c r="D2332" s="31">
        <v>396.87</v>
      </c>
      <c r="E2332" s="29">
        <v>29</v>
      </c>
      <c r="F2332" s="29">
        <v>35</v>
      </c>
      <c r="G2332" s="24">
        <v>397.16</v>
      </c>
      <c r="H2332" s="24">
        <v>397.22</v>
      </c>
      <c r="I2332" s="24">
        <v>397.16</v>
      </c>
      <c r="J2332" s="24">
        <v>397.22</v>
      </c>
      <c r="K2332" s="18">
        <v>0</v>
      </c>
      <c r="L2332" s="18">
        <v>0</v>
      </c>
      <c r="T2332" t="str">
        <v>U1588D-73</v>
      </c>
      <c r="U2332" s="24">
        <v>0.77531645569620256</v>
      </c>
      <c r="V2332" s="24">
        <v>0.77519379844961245</v>
      </c>
      <c r="W2332" s="29">
        <v>390.9</v>
      </c>
      <c r="X2332" s="24">
        <v>6.2600000000000477</v>
      </c>
      <c r="Y2332" s="24">
        <v>6.32000000000005</v>
      </c>
      <c r="Z2332" s="24">
        <v>395.75348101265826</v>
      </c>
      <c r="AA2332" s="24">
        <v>395.8</v>
      </c>
      <c r="AB2332" s="24">
        <v>395.75271317829458</v>
      </c>
      <c r="AC2332" s="24">
        <v>395.79922480620155</v>
      </c>
      <c r="AF2332" s="24">
        <v>14.289</v>
      </c>
      <c r="AG2332" s="24">
        <v>410.04248101265824</v>
      </c>
      <c r="AH2332" s="24">
        <v>410.089</v>
      </c>
      <c r="AI2332" s="24">
        <v>410.04171317829457</v>
      </c>
      <c r="AJ2332" s="24">
        <v>410.08822480620154</v>
      </c>
      <c r="AK2332" s="38">
        <v>7.6783436367122704E-2</v>
      </c>
      <c r="AL2332" s="38">
        <v>7.7519379846080483E-2</v>
      </c>
    </row>
    <row r="2333" spans="3:38" x14ac:dyDescent="0.15">
      <c r="C2333" t="str">
        <v>U1588D-73-CC</v>
      </c>
      <c r="D2333" s="31">
        <v>396.87</v>
      </c>
      <c r="E2333" s="29">
        <v>29</v>
      </c>
      <c r="F2333" s="29">
        <v>35</v>
      </c>
      <c r="G2333" s="24">
        <v>397.16</v>
      </c>
      <c r="H2333" s="24">
        <v>397.22</v>
      </c>
      <c r="I2333" s="24">
        <v>397.16</v>
      </c>
      <c r="J2333" s="24">
        <v>397.22</v>
      </c>
      <c r="K2333" s="18">
        <v>0</v>
      </c>
      <c r="L2333" s="18">
        <v>0</v>
      </c>
      <c r="T2333" t="str">
        <v>U1588D-73</v>
      </c>
      <c r="U2333" s="24">
        <v>0.77531645569620256</v>
      </c>
      <c r="V2333" s="24">
        <v>0.77519379844961245</v>
      </c>
      <c r="W2333" s="29">
        <v>390.9</v>
      </c>
      <c r="X2333" s="24">
        <v>6.2600000000000477</v>
      </c>
      <c r="Y2333" s="24">
        <v>6.32000000000005</v>
      </c>
      <c r="Z2333" s="24">
        <v>395.75348101265826</v>
      </c>
      <c r="AA2333" s="24">
        <v>395.8</v>
      </c>
      <c r="AB2333" s="24">
        <v>395.75271317829458</v>
      </c>
      <c r="AC2333" s="24">
        <v>395.79922480620155</v>
      </c>
      <c r="AF2333" s="24">
        <v>14.289</v>
      </c>
      <c r="AG2333" s="24">
        <v>410.04248101265824</v>
      </c>
      <c r="AH2333" s="24">
        <v>410.089</v>
      </c>
      <c r="AI2333" s="24">
        <v>410.04171317829457</v>
      </c>
      <c r="AJ2333" s="24">
        <v>410.08822480620154</v>
      </c>
      <c r="AK2333" s="38">
        <v>7.6783436367122704E-2</v>
      </c>
      <c r="AL2333" s="38">
        <v>7.7519379846080483E-2</v>
      </c>
    </row>
    <row r="2334" spans="3:38" x14ac:dyDescent="0.15">
      <c r="C2334" t="str">
        <v>U1588D-73-CC</v>
      </c>
      <c r="D2334" s="31">
        <v>396.87</v>
      </c>
      <c r="E2334" s="29">
        <v>29</v>
      </c>
      <c r="F2334" s="29">
        <v>35</v>
      </c>
      <c r="G2334" s="24">
        <v>397.16</v>
      </c>
      <c r="H2334" s="24">
        <v>397.22</v>
      </c>
      <c r="I2334" s="24">
        <v>397.16</v>
      </c>
      <c r="J2334" s="24">
        <v>397.22</v>
      </c>
      <c r="K2334" s="18">
        <v>0</v>
      </c>
      <c r="L2334" s="18">
        <v>0</v>
      </c>
      <c r="T2334" t="str">
        <v>U1588D-73</v>
      </c>
      <c r="U2334" s="24">
        <v>0.77531645569620256</v>
      </c>
      <c r="V2334" s="24">
        <v>0.77519379844961245</v>
      </c>
      <c r="W2334" s="29">
        <v>390.9</v>
      </c>
      <c r="X2334" s="24">
        <v>6.2600000000000477</v>
      </c>
      <c r="Y2334" s="24">
        <v>6.32000000000005</v>
      </c>
      <c r="Z2334" s="24">
        <v>395.75348101265826</v>
      </c>
      <c r="AA2334" s="24">
        <v>395.8</v>
      </c>
      <c r="AB2334" s="24">
        <v>395.75271317829458</v>
      </c>
      <c r="AC2334" s="24">
        <v>395.79922480620155</v>
      </c>
      <c r="AF2334" s="24">
        <v>14.289</v>
      </c>
      <c r="AG2334" s="24">
        <v>410.04248101265824</v>
      </c>
      <c r="AH2334" s="24">
        <v>410.089</v>
      </c>
      <c r="AI2334" s="24">
        <v>410.04171317829457</v>
      </c>
      <c r="AJ2334" s="24">
        <v>410.08822480620154</v>
      </c>
      <c r="AK2334" s="38">
        <v>7.6783436367122704E-2</v>
      </c>
      <c r="AL2334" s="38">
        <v>7.7519379846080483E-2</v>
      </c>
    </row>
    <row r="2335" spans="3:38" x14ac:dyDescent="0.15">
      <c r="C2335" t="str">
        <v>U1588D-73-CC</v>
      </c>
      <c r="D2335" s="31">
        <v>396.87</v>
      </c>
      <c r="E2335" s="29">
        <v>29</v>
      </c>
      <c r="F2335" s="29">
        <v>35</v>
      </c>
      <c r="G2335" s="24">
        <v>397.16</v>
      </c>
      <c r="H2335" s="24">
        <v>397.22</v>
      </c>
      <c r="I2335" s="24">
        <v>397.16</v>
      </c>
      <c r="J2335" s="24">
        <v>397.22</v>
      </c>
      <c r="K2335" s="18">
        <v>0</v>
      </c>
      <c r="L2335" s="18">
        <v>0</v>
      </c>
      <c r="T2335" t="str">
        <v>U1588D-73</v>
      </c>
      <c r="U2335" s="24">
        <v>0.77531645569620256</v>
      </c>
      <c r="V2335" s="24">
        <v>0.77519379844961245</v>
      </c>
      <c r="W2335" s="29">
        <v>390.9</v>
      </c>
      <c r="X2335" s="24">
        <v>6.2600000000000477</v>
      </c>
      <c r="Y2335" s="24">
        <v>6.32000000000005</v>
      </c>
      <c r="Z2335" s="24">
        <v>395.75348101265826</v>
      </c>
      <c r="AA2335" s="24">
        <v>395.8</v>
      </c>
      <c r="AB2335" s="24">
        <v>395.75271317829458</v>
      </c>
      <c r="AC2335" s="24">
        <v>395.79922480620155</v>
      </c>
      <c r="AF2335" s="24">
        <v>14.289</v>
      </c>
      <c r="AG2335" s="24">
        <v>410.04248101265824</v>
      </c>
      <c r="AH2335" s="24">
        <v>410.089</v>
      </c>
      <c r="AI2335" s="24">
        <v>410.04171317829457</v>
      </c>
      <c r="AJ2335" s="24">
        <v>410.08822480620154</v>
      </c>
      <c r="AK2335" s="38">
        <v>7.6783436367122704E-2</v>
      </c>
      <c r="AL2335" s="38">
        <v>7.7519379846080483E-2</v>
      </c>
    </row>
    <row r="2336" spans="3:38" x14ac:dyDescent="0.15">
      <c r="C2336" t="str">
        <v>U1588D-73-CC</v>
      </c>
      <c r="D2336" s="31">
        <v>396.87</v>
      </c>
      <c r="E2336" s="29">
        <v>29</v>
      </c>
      <c r="F2336" s="29">
        <v>35</v>
      </c>
      <c r="G2336" s="24">
        <v>397.16</v>
      </c>
      <c r="H2336" s="24">
        <v>397.22</v>
      </c>
      <c r="I2336" s="24">
        <v>397.16</v>
      </c>
      <c r="J2336" s="24">
        <v>397.22</v>
      </c>
      <c r="K2336" s="18">
        <v>0</v>
      </c>
      <c r="L2336" s="18">
        <v>0</v>
      </c>
      <c r="T2336" t="str">
        <v>U1588D-73</v>
      </c>
      <c r="U2336" s="24">
        <v>0.77531645569620256</v>
      </c>
      <c r="V2336" s="24">
        <v>0.77519379844961245</v>
      </c>
      <c r="W2336" s="29">
        <v>390.9</v>
      </c>
      <c r="X2336" s="24">
        <v>6.2600000000000477</v>
      </c>
      <c r="Y2336" s="24">
        <v>6.32000000000005</v>
      </c>
      <c r="Z2336" s="24">
        <v>395.75348101265826</v>
      </c>
      <c r="AA2336" s="24">
        <v>395.8</v>
      </c>
      <c r="AB2336" s="24">
        <v>395.75271317829458</v>
      </c>
      <c r="AC2336" s="24">
        <v>395.79922480620155</v>
      </c>
      <c r="AF2336" s="24">
        <v>14.289</v>
      </c>
      <c r="AG2336" s="24">
        <v>410.04248101265824</v>
      </c>
      <c r="AH2336" s="24">
        <v>410.089</v>
      </c>
      <c r="AI2336" s="24">
        <v>410.04171317829457</v>
      </c>
      <c r="AJ2336" s="24">
        <v>410.08822480620154</v>
      </c>
      <c r="AK2336" s="38">
        <v>7.6783436367122704E-2</v>
      </c>
      <c r="AL2336" s="38">
        <v>7.7519379846080483E-2</v>
      </c>
    </row>
    <row r="2337" spans="3:38" x14ac:dyDescent="0.15">
      <c r="C2337" t="str">
        <v>U1588D-73-CC</v>
      </c>
      <c r="D2337" s="31">
        <v>396.87</v>
      </c>
      <c r="E2337" s="29">
        <v>29</v>
      </c>
      <c r="F2337" s="29">
        <v>35</v>
      </c>
      <c r="G2337" s="24">
        <v>397.16</v>
      </c>
      <c r="H2337" s="24">
        <v>397.22</v>
      </c>
      <c r="I2337" s="24">
        <v>397.16</v>
      </c>
      <c r="J2337" s="24">
        <v>397.22</v>
      </c>
      <c r="K2337" s="18">
        <v>0</v>
      </c>
      <c r="L2337" s="18">
        <v>0</v>
      </c>
      <c r="T2337" t="str">
        <v>U1588D-73</v>
      </c>
      <c r="U2337" s="24">
        <v>0.77531645569620256</v>
      </c>
      <c r="V2337" s="24">
        <v>0.77519379844961245</v>
      </c>
      <c r="W2337" s="29">
        <v>390.9</v>
      </c>
      <c r="X2337" s="24">
        <v>6.2600000000000477</v>
      </c>
      <c r="Y2337" s="24">
        <v>6.32000000000005</v>
      </c>
      <c r="Z2337" s="24">
        <v>395.75348101265826</v>
      </c>
      <c r="AA2337" s="24">
        <v>395.8</v>
      </c>
      <c r="AB2337" s="24">
        <v>395.75271317829458</v>
      </c>
      <c r="AC2337" s="24">
        <v>395.79922480620155</v>
      </c>
      <c r="AF2337" s="24">
        <v>14.289</v>
      </c>
      <c r="AG2337" s="24">
        <v>410.04248101265824</v>
      </c>
      <c r="AH2337" s="24">
        <v>410.089</v>
      </c>
      <c r="AI2337" s="24">
        <v>410.04171317829457</v>
      </c>
      <c r="AJ2337" s="24">
        <v>410.08822480620154</v>
      </c>
      <c r="AK2337" s="38">
        <v>7.6783436367122704E-2</v>
      </c>
      <c r="AL2337" s="38">
        <v>7.7519379846080483E-2</v>
      </c>
    </row>
    <row r="2338" spans="3:38" x14ac:dyDescent="0.15">
      <c r="C2338" t="str">
        <v>U1588D-73-CC</v>
      </c>
      <c r="D2338" s="31">
        <v>396.87</v>
      </c>
      <c r="E2338" s="29">
        <v>29</v>
      </c>
      <c r="F2338" s="29">
        <v>35</v>
      </c>
      <c r="G2338" s="24">
        <v>397.16</v>
      </c>
      <c r="H2338" s="24">
        <v>397.22</v>
      </c>
      <c r="I2338" s="24">
        <v>397.16</v>
      </c>
      <c r="J2338" s="24">
        <v>397.22</v>
      </c>
      <c r="K2338" s="18">
        <v>0</v>
      </c>
      <c r="L2338" s="18">
        <v>0</v>
      </c>
      <c r="T2338" t="str">
        <v>U1588D-73</v>
      </c>
      <c r="U2338" s="24">
        <v>0.77531645569620256</v>
      </c>
      <c r="V2338" s="24">
        <v>0.77519379844961245</v>
      </c>
      <c r="W2338" s="29">
        <v>390.9</v>
      </c>
      <c r="X2338" s="24">
        <v>6.2600000000000477</v>
      </c>
      <c r="Y2338" s="24">
        <v>6.32000000000005</v>
      </c>
      <c r="Z2338" s="24">
        <v>395.75348101265826</v>
      </c>
      <c r="AA2338" s="24">
        <v>395.8</v>
      </c>
      <c r="AB2338" s="24">
        <v>395.75271317829458</v>
      </c>
      <c r="AC2338" s="24">
        <v>395.79922480620155</v>
      </c>
      <c r="AF2338" s="24">
        <v>14.289</v>
      </c>
      <c r="AG2338" s="24">
        <v>410.04248101265824</v>
      </c>
      <c r="AH2338" s="24">
        <v>410.089</v>
      </c>
      <c r="AI2338" s="24">
        <v>410.04171317829457</v>
      </c>
      <c r="AJ2338" s="24">
        <v>410.08822480620154</v>
      </c>
      <c r="AK2338" s="38">
        <v>7.6783436367122704E-2</v>
      </c>
      <c r="AL2338" s="38">
        <v>7.7519379846080483E-2</v>
      </c>
    </row>
    <row r="2339" spans="3:38" x14ac:dyDescent="0.15">
      <c r="C2339" t="str">
        <v>U1588D-73-CC</v>
      </c>
      <c r="D2339" s="31">
        <v>396.87</v>
      </c>
      <c r="E2339" s="29">
        <v>29</v>
      </c>
      <c r="F2339" s="29">
        <v>35</v>
      </c>
      <c r="G2339" s="24">
        <v>397.16</v>
      </c>
      <c r="H2339" s="24">
        <v>397.22</v>
      </c>
      <c r="I2339" s="24">
        <v>397.16</v>
      </c>
      <c r="J2339" s="24">
        <v>397.22</v>
      </c>
      <c r="K2339" s="18">
        <v>0</v>
      </c>
      <c r="L2339" s="18">
        <v>0</v>
      </c>
      <c r="T2339" t="str">
        <v>U1588D-73</v>
      </c>
      <c r="U2339" s="24">
        <v>0.77531645569620256</v>
      </c>
      <c r="V2339" s="24">
        <v>0.77519379844961245</v>
      </c>
      <c r="W2339" s="29">
        <v>390.9</v>
      </c>
      <c r="X2339" s="24">
        <v>6.2600000000000477</v>
      </c>
      <c r="Y2339" s="24">
        <v>6.32000000000005</v>
      </c>
      <c r="Z2339" s="24">
        <v>395.75348101265826</v>
      </c>
      <c r="AA2339" s="24">
        <v>395.8</v>
      </c>
      <c r="AB2339" s="24">
        <v>395.75271317829458</v>
      </c>
      <c r="AC2339" s="24">
        <v>395.79922480620155</v>
      </c>
      <c r="AF2339" s="24">
        <v>14.289</v>
      </c>
      <c r="AG2339" s="24">
        <v>410.04248101265824</v>
      </c>
      <c r="AH2339" s="24">
        <v>410.089</v>
      </c>
      <c r="AI2339" s="24">
        <v>410.04171317829457</v>
      </c>
      <c r="AJ2339" s="24">
        <v>410.08822480620154</v>
      </c>
      <c r="AK2339" s="38">
        <v>7.6783436367122704E-2</v>
      </c>
      <c r="AL2339" s="38">
        <v>7.7519379846080483E-2</v>
      </c>
    </row>
    <row r="2340" spans="3:38" x14ac:dyDescent="0.15">
      <c r="C2340" t="str">
        <v>U1588D-74-2</v>
      </c>
      <c r="D2340" s="31">
        <v>397.3</v>
      </c>
      <c r="E2340" s="29">
        <v>75</v>
      </c>
      <c r="F2340" s="29">
        <v>75</v>
      </c>
      <c r="G2340" s="24">
        <v>398.05</v>
      </c>
      <c r="H2340" s="24">
        <v>398.05</v>
      </c>
      <c r="I2340" s="24">
        <v>398.05</v>
      </c>
      <c r="J2340" s="24">
        <v>398.05</v>
      </c>
      <c r="K2340" s="18">
        <v>0</v>
      </c>
      <c r="L2340" s="18">
        <v>0</v>
      </c>
      <c r="T2340" t="str">
        <v>U1588D-74</v>
      </c>
      <c r="U2340" s="24">
        <v>0.63157894736842102</v>
      </c>
      <c r="V2340" s="24">
        <v>0.63291139240506333</v>
      </c>
      <c r="W2340" s="29">
        <v>395.8</v>
      </c>
      <c r="X2340" s="24">
        <v>2.25</v>
      </c>
      <c r="Y2340" s="24">
        <v>2.25</v>
      </c>
      <c r="Z2340" s="24">
        <v>397.22105263157897</v>
      </c>
      <c r="AA2340" s="24">
        <v>397.22105263157897</v>
      </c>
      <c r="AB2340" s="24">
        <v>397.22405063291143</v>
      </c>
      <c r="AC2340" s="24">
        <v>397.22405063291143</v>
      </c>
      <c r="AF2340" s="24">
        <v>14.289</v>
      </c>
      <c r="AG2340" s="24">
        <v>411.51005263157896</v>
      </c>
      <c r="AH2340" s="24">
        <v>411.51005263157896</v>
      </c>
      <c r="AI2340" s="24">
        <v>411.51305063291142</v>
      </c>
      <c r="AJ2340" s="24">
        <v>411.51305063291142</v>
      </c>
      <c r="AK2340" s="38">
        <v>-0.29980013324575339</v>
      </c>
      <c r="AL2340" s="38">
        <v>-0.29980013324575339</v>
      </c>
    </row>
    <row r="2341" spans="3:38" x14ac:dyDescent="0.15">
      <c r="C2341" t="str">
        <v>U1588D-74-3</v>
      </c>
      <c r="D2341" s="31">
        <v>398.79</v>
      </c>
      <c r="E2341" s="29">
        <v>70</v>
      </c>
      <c r="F2341" s="29">
        <v>70</v>
      </c>
      <c r="G2341" s="24">
        <v>399.49</v>
      </c>
      <c r="H2341" s="24">
        <v>399.49</v>
      </c>
      <c r="I2341" s="24">
        <v>399.49</v>
      </c>
      <c r="J2341" s="24">
        <v>399.49</v>
      </c>
      <c r="K2341" s="18">
        <v>0</v>
      </c>
      <c r="L2341" s="18">
        <v>0</v>
      </c>
      <c r="T2341" t="str">
        <v>U1588D-74</v>
      </c>
      <c r="U2341" s="24">
        <v>0.63157894736842102</v>
      </c>
      <c r="V2341" s="24">
        <v>0.63291139240506333</v>
      </c>
      <c r="W2341" s="29">
        <v>395.8</v>
      </c>
      <c r="X2341" s="24">
        <v>3.6899999999999977</v>
      </c>
      <c r="Y2341" s="24">
        <v>3.6899999999999977</v>
      </c>
      <c r="Z2341" s="24">
        <v>398.1305263157895</v>
      </c>
      <c r="AA2341" s="24">
        <v>398.1305263157895</v>
      </c>
      <c r="AB2341" s="24">
        <v>398.13544303797471</v>
      </c>
      <c r="AC2341" s="24">
        <v>398.13544303797471</v>
      </c>
      <c r="AF2341" s="24">
        <v>14.289</v>
      </c>
      <c r="AG2341" s="24">
        <v>412.41952631578948</v>
      </c>
      <c r="AH2341" s="24">
        <v>412.41952631578948</v>
      </c>
      <c r="AI2341" s="24">
        <v>412.4244430379747</v>
      </c>
      <c r="AJ2341" s="24">
        <v>412.4244430379747</v>
      </c>
      <c r="AK2341" s="38">
        <v>-0.49167221852144394</v>
      </c>
      <c r="AL2341" s="38">
        <v>-0.49167221852144394</v>
      </c>
    </row>
    <row r="2342" spans="3:38" x14ac:dyDescent="0.15">
      <c r="C2342" t="str">
        <v>U1588D-74-3</v>
      </c>
      <c r="D2342" s="31">
        <v>398.79</v>
      </c>
      <c r="E2342" s="29">
        <v>75</v>
      </c>
      <c r="F2342" s="29">
        <v>75</v>
      </c>
      <c r="G2342" s="24">
        <v>399.54</v>
      </c>
      <c r="H2342" s="24">
        <v>399.54</v>
      </c>
      <c r="I2342" s="24">
        <v>399.54</v>
      </c>
      <c r="J2342" s="24">
        <v>399.54</v>
      </c>
      <c r="K2342" s="18">
        <v>0</v>
      </c>
      <c r="L2342" s="18">
        <v>0</v>
      </c>
      <c r="T2342" t="str">
        <v>U1588D-74</v>
      </c>
      <c r="U2342" s="24">
        <v>0.63157894736842102</v>
      </c>
      <c r="V2342" s="24">
        <v>0.63291139240506333</v>
      </c>
      <c r="W2342" s="29">
        <v>395.8</v>
      </c>
      <c r="X2342" s="24">
        <v>3.7400000000000091</v>
      </c>
      <c r="Y2342" s="24">
        <v>3.7400000000000091</v>
      </c>
      <c r="Z2342" s="24">
        <v>398.16210526315791</v>
      </c>
      <c r="AA2342" s="24">
        <v>398.16210526315791</v>
      </c>
      <c r="AB2342" s="24">
        <v>398.16708860759496</v>
      </c>
      <c r="AC2342" s="24">
        <v>398.16708860759496</v>
      </c>
      <c r="AF2342" s="24">
        <v>14.289</v>
      </c>
      <c r="AG2342" s="24">
        <v>412.4511052631579</v>
      </c>
      <c r="AH2342" s="24">
        <v>412.4511052631579</v>
      </c>
      <c r="AI2342" s="24">
        <v>412.45608860759495</v>
      </c>
      <c r="AJ2342" s="24">
        <v>412.45608860759495</v>
      </c>
      <c r="AK2342" s="38">
        <v>-0.49833444370506186</v>
      </c>
      <c r="AL2342" s="38">
        <v>-0.49833444370506186</v>
      </c>
    </row>
    <row r="2343" spans="3:38" x14ac:dyDescent="0.15">
      <c r="C2343" t="str">
        <v>U1588D-74-4</v>
      </c>
      <c r="D2343" s="31">
        <v>400.29</v>
      </c>
      <c r="E2343" s="29">
        <v>75</v>
      </c>
      <c r="F2343" s="29">
        <v>75</v>
      </c>
      <c r="G2343" s="24">
        <v>401.04</v>
      </c>
      <c r="H2343" s="24">
        <v>401.04</v>
      </c>
      <c r="I2343" s="24">
        <v>401.04</v>
      </c>
      <c r="J2343" s="24">
        <v>401.04</v>
      </c>
      <c r="K2343" s="18">
        <v>0</v>
      </c>
      <c r="L2343" s="18">
        <v>0</v>
      </c>
      <c r="T2343" t="str">
        <v>U1588D-74</v>
      </c>
      <c r="U2343" s="24">
        <v>0.63157894736842102</v>
      </c>
      <c r="V2343" s="24">
        <v>0.63291139240506333</v>
      </c>
      <c r="W2343" s="29">
        <v>395.8</v>
      </c>
      <c r="X2343" s="24">
        <v>5.2400000000000091</v>
      </c>
      <c r="Y2343" s="24">
        <v>5.2400000000000091</v>
      </c>
      <c r="Z2343" s="24">
        <v>399.10947368421057</v>
      </c>
      <c r="AA2343" s="24">
        <v>399.10947368421057</v>
      </c>
      <c r="AB2343" s="24">
        <v>399.11645569620254</v>
      </c>
      <c r="AC2343" s="24">
        <v>399.11645569620254</v>
      </c>
      <c r="AF2343" s="24">
        <v>14.289</v>
      </c>
      <c r="AG2343" s="24">
        <v>413.39847368421056</v>
      </c>
      <c r="AH2343" s="24">
        <v>413.39847368421056</v>
      </c>
      <c r="AI2343" s="24">
        <v>413.40545569620252</v>
      </c>
      <c r="AJ2343" s="24">
        <v>413.40545569620252</v>
      </c>
      <c r="AK2343" s="38">
        <v>-0.69820119919654644</v>
      </c>
      <c r="AL2343" s="38">
        <v>-0.69820119919654644</v>
      </c>
    </row>
    <row r="2344" spans="3:38" x14ac:dyDescent="0.15">
      <c r="C2344" t="str">
        <v>U1588D-75-1</v>
      </c>
      <c r="D2344" s="31">
        <v>400.6</v>
      </c>
      <c r="E2344" s="29">
        <v>75</v>
      </c>
      <c r="F2344" s="29">
        <v>75</v>
      </c>
      <c r="G2344" s="24">
        <v>401.35</v>
      </c>
      <c r="H2344" s="24">
        <v>401.35</v>
      </c>
      <c r="I2344" s="24">
        <v>401.35</v>
      </c>
      <c r="J2344" s="24">
        <v>401.35</v>
      </c>
      <c r="K2344" s="18">
        <v>0</v>
      </c>
      <c r="L2344" s="18">
        <v>0</v>
      </c>
      <c r="T2344" t="str">
        <v>U1588D-75</v>
      </c>
      <c r="U2344" s="24">
        <v>0.67961165048543692</v>
      </c>
      <c r="V2344" s="24">
        <v>0.68027210884353739</v>
      </c>
      <c r="W2344" s="29">
        <v>400.6</v>
      </c>
      <c r="X2344" s="24">
        <v>0.75</v>
      </c>
      <c r="Y2344" s="24">
        <v>0.75</v>
      </c>
      <c r="Z2344" s="24">
        <v>401.10970873786408</v>
      </c>
      <c r="AA2344" s="24">
        <v>401.10970873786408</v>
      </c>
      <c r="AB2344" s="24">
        <v>401.11020408163267</v>
      </c>
      <c r="AC2344" s="24">
        <v>401.11020408163267</v>
      </c>
      <c r="AF2344" s="24">
        <v>14.289</v>
      </c>
      <c r="AG2344" s="24">
        <v>415.39870873786407</v>
      </c>
      <c r="AH2344" s="24">
        <v>415.39870873786407</v>
      </c>
      <c r="AI2344" s="24">
        <v>415.39920408163266</v>
      </c>
      <c r="AJ2344" s="24">
        <v>415.39920408163266</v>
      </c>
      <c r="AK2344" s="38">
        <v>-4.9534376859128315E-2</v>
      </c>
      <c r="AL2344" s="38">
        <v>-4.9534376859128315E-2</v>
      </c>
    </row>
    <row r="2345" spans="3:38" x14ac:dyDescent="0.15">
      <c r="C2345" t="str">
        <v>U1588D-74-5</v>
      </c>
      <c r="D2345" s="31">
        <v>401.79</v>
      </c>
      <c r="E2345" s="29">
        <v>0</v>
      </c>
      <c r="F2345" s="29">
        <v>5</v>
      </c>
      <c r="G2345" s="24">
        <v>401.79</v>
      </c>
      <c r="H2345" s="24">
        <v>401.84000000000003</v>
      </c>
      <c r="I2345" s="24">
        <v>401.79</v>
      </c>
      <c r="J2345" s="24">
        <v>401.84</v>
      </c>
      <c r="K2345" s="18">
        <v>0</v>
      </c>
      <c r="L2345" s="18">
        <v>-5.6843418860808015E-14</v>
      </c>
      <c r="T2345" t="str">
        <v>U1588D-74</v>
      </c>
      <c r="U2345" s="24">
        <v>0.63157894736842102</v>
      </c>
      <c r="V2345" s="24">
        <v>0.63291139240506333</v>
      </c>
      <c r="W2345" s="29">
        <v>395.8</v>
      </c>
      <c r="X2345" s="24">
        <v>5.9900000000000091</v>
      </c>
      <c r="Y2345" s="24">
        <v>6.0399999999999636</v>
      </c>
      <c r="Z2345" s="24">
        <v>399.58315789473687</v>
      </c>
      <c r="AA2345" s="24">
        <v>399.61473684210523</v>
      </c>
      <c r="AB2345" s="24">
        <v>399.59113924050632</v>
      </c>
      <c r="AC2345" s="24">
        <v>399.62278481012657</v>
      </c>
      <c r="AF2345" s="24">
        <v>14.289</v>
      </c>
      <c r="AG2345" s="24">
        <v>413.87215789473686</v>
      </c>
      <c r="AH2345" s="24">
        <v>413.90373684210522</v>
      </c>
      <c r="AI2345" s="24">
        <v>413.88013924050631</v>
      </c>
      <c r="AJ2345" s="24">
        <v>413.91178481012656</v>
      </c>
      <c r="AK2345" s="38">
        <v>-0.7981345769451309</v>
      </c>
      <c r="AL2345" s="38">
        <v>-0.80479680213443316</v>
      </c>
    </row>
    <row r="2346" spans="3:38" x14ac:dyDescent="0.15">
      <c r="C2346" t="str">
        <v>U1588D-74-5</v>
      </c>
      <c r="D2346" s="31">
        <v>401.79</v>
      </c>
      <c r="E2346" s="29">
        <v>75</v>
      </c>
      <c r="F2346" s="29">
        <v>75</v>
      </c>
      <c r="G2346" s="24">
        <v>402.54</v>
      </c>
      <c r="H2346" s="24">
        <v>402.54</v>
      </c>
      <c r="I2346" s="24">
        <v>402.54</v>
      </c>
      <c r="J2346" s="24">
        <v>402.54</v>
      </c>
      <c r="K2346" s="18">
        <v>0</v>
      </c>
      <c r="L2346" s="18">
        <v>0</v>
      </c>
      <c r="T2346" t="str">
        <v>U1588D-74</v>
      </c>
      <c r="U2346" s="24">
        <v>0.63157894736842102</v>
      </c>
      <c r="V2346" s="24">
        <v>0.63291139240506333</v>
      </c>
      <c r="W2346" s="29">
        <v>395.8</v>
      </c>
      <c r="X2346" s="24">
        <v>6.7400000000000091</v>
      </c>
      <c r="Y2346" s="24">
        <v>6.7400000000000091</v>
      </c>
      <c r="Z2346" s="24">
        <v>400.05684210526317</v>
      </c>
      <c r="AA2346" s="24">
        <v>400.05684210526317</v>
      </c>
      <c r="AB2346" s="24">
        <v>400.06582278481017</v>
      </c>
      <c r="AC2346" s="24">
        <v>400.06582278481017</v>
      </c>
      <c r="AF2346" s="24">
        <v>14.289</v>
      </c>
      <c r="AG2346" s="24">
        <v>414.34584210526316</v>
      </c>
      <c r="AH2346" s="24">
        <v>414.34584210526316</v>
      </c>
      <c r="AI2346" s="24">
        <v>414.35482278481015</v>
      </c>
      <c r="AJ2346" s="24">
        <v>414.35482278481015</v>
      </c>
      <c r="AK2346" s="38">
        <v>-0.89806795469939971</v>
      </c>
      <c r="AL2346" s="38">
        <v>-0.89806795469939971</v>
      </c>
    </row>
    <row r="2347" spans="3:38" x14ac:dyDescent="0.15">
      <c r="C2347" t="str">
        <v>U1588D-75-2</v>
      </c>
      <c r="D2347" s="31">
        <v>402.09</v>
      </c>
      <c r="E2347" s="29">
        <v>75</v>
      </c>
      <c r="F2347" s="29">
        <v>75</v>
      </c>
      <c r="G2347" s="24">
        <v>402.84</v>
      </c>
      <c r="H2347" s="24">
        <v>402.84</v>
      </c>
      <c r="I2347" s="24">
        <v>402.84</v>
      </c>
      <c r="J2347" s="24">
        <v>402.84</v>
      </c>
      <c r="K2347" s="18">
        <v>0</v>
      </c>
      <c r="L2347" s="18">
        <v>0</v>
      </c>
      <c r="T2347" t="str">
        <v>U1588D-75</v>
      </c>
      <c r="U2347" s="24">
        <v>0.67961165048543692</v>
      </c>
      <c r="V2347" s="24">
        <v>0.68027210884353739</v>
      </c>
      <c r="W2347" s="29">
        <v>400.6</v>
      </c>
      <c r="X2347" s="24">
        <v>2.2399999999999523</v>
      </c>
      <c r="Y2347" s="24">
        <v>2.2399999999999523</v>
      </c>
      <c r="Z2347" s="24">
        <v>402.12233009708734</v>
      </c>
      <c r="AA2347" s="24">
        <v>402.12233009708734</v>
      </c>
      <c r="AB2347" s="24">
        <v>402.12380952380954</v>
      </c>
      <c r="AC2347" s="24">
        <v>402.12380952380954</v>
      </c>
      <c r="AF2347" s="24">
        <v>14.289</v>
      </c>
      <c r="AG2347" s="24">
        <v>416.41133009708733</v>
      </c>
      <c r="AH2347" s="24">
        <v>416.41133009708733</v>
      </c>
      <c r="AI2347" s="24">
        <v>416.41280952380953</v>
      </c>
      <c r="AJ2347" s="24">
        <v>416.41280952380953</v>
      </c>
      <c r="AK2347" s="38">
        <v>-0.14794267221986956</v>
      </c>
      <c r="AL2347" s="38">
        <v>-0.14794267221986956</v>
      </c>
    </row>
    <row r="2348" spans="3:38" x14ac:dyDescent="0.15">
      <c r="C2348" t="str">
        <v>U1588D-74-CC</v>
      </c>
      <c r="D2348" s="31">
        <v>403.02</v>
      </c>
      <c r="E2348" s="29">
        <v>32</v>
      </c>
      <c r="F2348" s="29">
        <v>38</v>
      </c>
      <c r="G2348" s="24">
        <v>403.34</v>
      </c>
      <c r="H2348" s="24">
        <v>403.4</v>
      </c>
      <c r="I2348" s="24">
        <v>403.34</v>
      </c>
      <c r="J2348" s="24">
        <v>403.4</v>
      </c>
      <c r="K2348" s="18">
        <v>0</v>
      </c>
      <c r="L2348" s="18">
        <v>0</v>
      </c>
      <c r="T2348" t="str">
        <v>U1588D-74</v>
      </c>
      <c r="U2348" s="24">
        <v>0.63157894736842102</v>
      </c>
      <c r="V2348" s="24">
        <v>0.63291139240506333</v>
      </c>
      <c r="W2348" s="29">
        <v>395.8</v>
      </c>
      <c r="X2348" s="24">
        <v>7.5399999999999636</v>
      </c>
      <c r="Y2348" s="24">
        <v>7.5999999999999659</v>
      </c>
      <c r="Z2348" s="24">
        <v>400.56210526315789</v>
      </c>
      <c r="AA2348" s="24">
        <v>400.59999999999997</v>
      </c>
      <c r="AB2348" s="24">
        <v>400.57215189873415</v>
      </c>
      <c r="AC2348" s="24">
        <v>400.6101265822785</v>
      </c>
      <c r="AF2348" s="24">
        <v>14.289</v>
      </c>
      <c r="AG2348" s="24">
        <v>414.85110526315788</v>
      </c>
      <c r="AH2348" s="24">
        <v>414.88899999999995</v>
      </c>
      <c r="AI2348" s="24">
        <v>414.86115189873414</v>
      </c>
      <c r="AJ2348" s="24">
        <v>414.89912658227848</v>
      </c>
      <c r="AK2348" s="38">
        <v>-1.0046635576259177</v>
      </c>
      <c r="AL2348" s="38">
        <v>-1.0126582278530805</v>
      </c>
    </row>
    <row r="2349" spans="3:38" x14ac:dyDescent="0.15">
      <c r="C2349" t="str">
        <v>U1588D-74-CC</v>
      </c>
      <c r="D2349" s="31">
        <v>403.02</v>
      </c>
      <c r="E2349" s="29">
        <v>32</v>
      </c>
      <c r="F2349" s="29">
        <v>38</v>
      </c>
      <c r="G2349" s="24">
        <v>403.34</v>
      </c>
      <c r="H2349" s="24">
        <v>403.4</v>
      </c>
      <c r="I2349" s="24">
        <v>403.34</v>
      </c>
      <c r="J2349" s="24">
        <v>403.4</v>
      </c>
      <c r="K2349" s="18">
        <v>0</v>
      </c>
      <c r="L2349" s="18">
        <v>0</v>
      </c>
      <c r="T2349" t="str">
        <v>U1588D-74</v>
      </c>
      <c r="U2349" s="24">
        <v>0.63157894736842102</v>
      </c>
      <c r="V2349" s="24">
        <v>0.63291139240506333</v>
      </c>
      <c r="W2349" s="29">
        <v>395.8</v>
      </c>
      <c r="X2349" s="24">
        <v>7.5399999999999636</v>
      </c>
      <c r="Y2349" s="24">
        <v>7.5999999999999659</v>
      </c>
      <c r="Z2349" s="24">
        <v>400.56210526315789</v>
      </c>
      <c r="AA2349" s="24">
        <v>400.59999999999997</v>
      </c>
      <c r="AB2349" s="24">
        <v>400.57215189873415</v>
      </c>
      <c r="AC2349" s="24">
        <v>400.6101265822785</v>
      </c>
      <c r="AF2349" s="24">
        <v>14.289</v>
      </c>
      <c r="AG2349" s="24">
        <v>414.85110526315788</v>
      </c>
      <c r="AH2349" s="24">
        <v>414.88899999999995</v>
      </c>
      <c r="AI2349" s="24">
        <v>414.86115189873414</v>
      </c>
      <c r="AJ2349" s="24">
        <v>414.89912658227848</v>
      </c>
      <c r="AK2349" s="38">
        <v>-1.0046635576259177</v>
      </c>
      <c r="AL2349" s="38">
        <v>-1.0126582278530805</v>
      </c>
    </row>
    <row r="2350" spans="3:38" x14ac:dyDescent="0.15">
      <c r="C2350" t="str">
        <v>U1588D-74-CC</v>
      </c>
      <c r="D2350" s="31">
        <v>403.02</v>
      </c>
      <c r="E2350" s="29">
        <v>32</v>
      </c>
      <c r="F2350" s="29">
        <v>38</v>
      </c>
      <c r="G2350" s="24">
        <v>403.34</v>
      </c>
      <c r="H2350" s="24">
        <v>403.4</v>
      </c>
      <c r="I2350" s="24">
        <v>403.34</v>
      </c>
      <c r="J2350" s="24">
        <v>403.4</v>
      </c>
      <c r="K2350" s="18">
        <v>0</v>
      </c>
      <c r="L2350" s="18">
        <v>0</v>
      </c>
      <c r="T2350" t="str">
        <v>U1588D-74</v>
      </c>
      <c r="U2350" s="24">
        <v>0.63157894736842102</v>
      </c>
      <c r="V2350" s="24">
        <v>0.63291139240506333</v>
      </c>
      <c r="W2350" s="29">
        <v>395.8</v>
      </c>
      <c r="X2350" s="24">
        <v>7.5399999999999636</v>
      </c>
      <c r="Y2350" s="24">
        <v>7.5999999999999659</v>
      </c>
      <c r="Z2350" s="24">
        <v>400.56210526315789</v>
      </c>
      <c r="AA2350" s="24">
        <v>400.59999999999997</v>
      </c>
      <c r="AB2350" s="24">
        <v>400.57215189873415</v>
      </c>
      <c r="AC2350" s="24">
        <v>400.6101265822785</v>
      </c>
      <c r="AF2350" s="24">
        <v>14.289</v>
      </c>
      <c r="AG2350" s="24">
        <v>414.85110526315788</v>
      </c>
      <c r="AH2350" s="24">
        <v>414.88899999999995</v>
      </c>
      <c r="AI2350" s="24">
        <v>414.86115189873414</v>
      </c>
      <c r="AJ2350" s="24">
        <v>414.89912658227848</v>
      </c>
      <c r="AK2350" s="38">
        <v>-1.0046635576259177</v>
      </c>
      <c r="AL2350" s="38">
        <v>-1.0126582278530805</v>
      </c>
    </row>
    <row r="2351" spans="3:38" x14ac:dyDescent="0.15">
      <c r="C2351" t="str">
        <v>U1588D-74-CC</v>
      </c>
      <c r="D2351" s="31">
        <v>403.02</v>
      </c>
      <c r="E2351" s="29">
        <v>32</v>
      </c>
      <c r="F2351" s="29">
        <v>38</v>
      </c>
      <c r="G2351" s="24">
        <v>403.34</v>
      </c>
      <c r="H2351" s="24">
        <v>403.4</v>
      </c>
      <c r="I2351" s="24">
        <v>403.34</v>
      </c>
      <c r="J2351" s="24">
        <v>403.4</v>
      </c>
      <c r="K2351" s="18">
        <v>0</v>
      </c>
      <c r="L2351" s="18">
        <v>0</v>
      </c>
      <c r="T2351" t="str">
        <v>U1588D-74</v>
      </c>
      <c r="U2351" s="24">
        <v>0.63157894736842102</v>
      </c>
      <c r="V2351" s="24">
        <v>0.63291139240506333</v>
      </c>
      <c r="W2351" s="29">
        <v>395.8</v>
      </c>
      <c r="X2351" s="24">
        <v>7.5399999999999636</v>
      </c>
      <c r="Y2351" s="24">
        <v>7.5999999999999659</v>
      </c>
      <c r="Z2351" s="24">
        <v>400.56210526315789</v>
      </c>
      <c r="AA2351" s="24">
        <v>400.59999999999997</v>
      </c>
      <c r="AB2351" s="24">
        <v>400.57215189873415</v>
      </c>
      <c r="AC2351" s="24">
        <v>400.6101265822785</v>
      </c>
      <c r="AF2351" s="24">
        <v>14.289</v>
      </c>
      <c r="AG2351" s="24">
        <v>414.85110526315788</v>
      </c>
      <c r="AH2351" s="24">
        <v>414.88899999999995</v>
      </c>
      <c r="AI2351" s="24">
        <v>414.86115189873414</v>
      </c>
      <c r="AJ2351" s="24">
        <v>414.89912658227848</v>
      </c>
      <c r="AK2351" s="38">
        <v>-1.0046635576259177</v>
      </c>
      <c r="AL2351" s="38">
        <v>-1.0126582278530805</v>
      </c>
    </row>
    <row r="2352" spans="3:38" x14ac:dyDescent="0.15">
      <c r="C2352" t="str">
        <v>U1588D-74-CC</v>
      </c>
      <c r="D2352" s="31">
        <v>403.02</v>
      </c>
      <c r="E2352" s="29">
        <v>32</v>
      </c>
      <c r="F2352" s="29">
        <v>38</v>
      </c>
      <c r="G2352" s="24">
        <v>403.34</v>
      </c>
      <c r="H2352" s="24">
        <v>403.4</v>
      </c>
      <c r="I2352" s="24">
        <v>403.34</v>
      </c>
      <c r="J2352" s="24">
        <v>403.4</v>
      </c>
      <c r="K2352" s="18">
        <v>0</v>
      </c>
      <c r="L2352" s="18">
        <v>0</v>
      </c>
      <c r="T2352" t="str">
        <v>U1588D-74</v>
      </c>
      <c r="U2352" s="24">
        <v>0.63157894736842102</v>
      </c>
      <c r="V2352" s="24">
        <v>0.63291139240506333</v>
      </c>
      <c r="W2352" s="29">
        <v>395.8</v>
      </c>
      <c r="X2352" s="24">
        <v>7.5399999999999636</v>
      </c>
      <c r="Y2352" s="24">
        <v>7.5999999999999659</v>
      </c>
      <c r="Z2352" s="24">
        <v>400.56210526315789</v>
      </c>
      <c r="AA2352" s="24">
        <v>400.59999999999997</v>
      </c>
      <c r="AB2352" s="24">
        <v>400.57215189873415</v>
      </c>
      <c r="AC2352" s="24">
        <v>400.6101265822785</v>
      </c>
      <c r="AF2352" s="24">
        <v>14.289</v>
      </c>
      <c r="AG2352" s="24">
        <v>414.85110526315788</v>
      </c>
      <c r="AH2352" s="24">
        <v>414.88899999999995</v>
      </c>
      <c r="AI2352" s="24">
        <v>414.86115189873414</v>
      </c>
      <c r="AJ2352" s="24">
        <v>414.89912658227848</v>
      </c>
      <c r="AK2352" s="38">
        <v>-1.0046635576259177</v>
      </c>
      <c r="AL2352" s="38">
        <v>-1.0126582278530805</v>
      </c>
    </row>
    <row r="2353" spans="3:38" x14ac:dyDescent="0.15">
      <c r="C2353" t="str">
        <v>U1588D-74-CC</v>
      </c>
      <c r="D2353" s="31">
        <v>403.02</v>
      </c>
      <c r="E2353" s="29">
        <v>32</v>
      </c>
      <c r="F2353" s="29">
        <v>38</v>
      </c>
      <c r="G2353" s="24">
        <v>403.34</v>
      </c>
      <c r="H2353" s="24">
        <v>403.4</v>
      </c>
      <c r="I2353" s="24">
        <v>403.34</v>
      </c>
      <c r="J2353" s="24">
        <v>403.4</v>
      </c>
      <c r="K2353" s="18">
        <v>0</v>
      </c>
      <c r="L2353" s="18">
        <v>0</v>
      </c>
      <c r="T2353" t="str">
        <v>U1588D-74</v>
      </c>
      <c r="U2353" s="24">
        <v>0.63157894736842102</v>
      </c>
      <c r="V2353" s="24">
        <v>0.63291139240506333</v>
      </c>
      <c r="W2353" s="29">
        <v>395.8</v>
      </c>
      <c r="X2353" s="24">
        <v>7.5399999999999636</v>
      </c>
      <c r="Y2353" s="24">
        <v>7.5999999999999659</v>
      </c>
      <c r="Z2353" s="24">
        <v>400.56210526315789</v>
      </c>
      <c r="AA2353" s="24">
        <v>400.59999999999997</v>
      </c>
      <c r="AB2353" s="24">
        <v>400.57215189873415</v>
      </c>
      <c r="AC2353" s="24">
        <v>400.6101265822785</v>
      </c>
      <c r="AF2353" s="24">
        <v>14.289</v>
      </c>
      <c r="AG2353" s="24">
        <v>414.85110526315788</v>
      </c>
      <c r="AH2353" s="24">
        <v>414.88899999999995</v>
      </c>
      <c r="AI2353" s="24">
        <v>414.86115189873414</v>
      </c>
      <c r="AJ2353" s="24">
        <v>414.89912658227848</v>
      </c>
      <c r="AK2353" s="38">
        <v>-1.0046635576259177</v>
      </c>
      <c r="AL2353" s="38">
        <v>-1.0126582278530805</v>
      </c>
    </row>
    <row r="2354" spans="3:38" x14ac:dyDescent="0.15">
      <c r="C2354" t="str">
        <v>U1588D-74-CC</v>
      </c>
      <c r="D2354" s="31">
        <v>403.02</v>
      </c>
      <c r="E2354" s="29">
        <v>32</v>
      </c>
      <c r="F2354" s="29">
        <v>38</v>
      </c>
      <c r="G2354" s="24">
        <v>403.34</v>
      </c>
      <c r="H2354" s="24">
        <v>403.4</v>
      </c>
      <c r="I2354" s="24">
        <v>403.34</v>
      </c>
      <c r="J2354" s="24">
        <v>403.4</v>
      </c>
      <c r="K2354" s="18">
        <v>0</v>
      </c>
      <c r="L2354" s="18">
        <v>0</v>
      </c>
      <c r="T2354" t="str">
        <v>U1588D-74</v>
      </c>
      <c r="U2354" s="24">
        <v>0.63157894736842102</v>
      </c>
      <c r="V2354" s="24">
        <v>0.63291139240506333</v>
      </c>
      <c r="W2354" s="29">
        <v>395.8</v>
      </c>
      <c r="X2354" s="24">
        <v>7.5399999999999636</v>
      </c>
      <c r="Y2354" s="24">
        <v>7.5999999999999659</v>
      </c>
      <c r="Z2354" s="24">
        <v>400.56210526315789</v>
      </c>
      <c r="AA2354" s="24">
        <v>400.59999999999997</v>
      </c>
      <c r="AB2354" s="24">
        <v>400.57215189873415</v>
      </c>
      <c r="AC2354" s="24">
        <v>400.6101265822785</v>
      </c>
      <c r="AF2354" s="24">
        <v>14.289</v>
      </c>
      <c r="AG2354" s="24">
        <v>414.85110526315788</v>
      </c>
      <c r="AH2354" s="24">
        <v>414.88899999999995</v>
      </c>
      <c r="AI2354" s="24">
        <v>414.86115189873414</v>
      </c>
      <c r="AJ2354" s="24">
        <v>414.89912658227848</v>
      </c>
      <c r="AK2354" s="38">
        <v>-1.0046635576259177</v>
      </c>
      <c r="AL2354" s="38">
        <v>-1.0126582278530805</v>
      </c>
    </row>
    <row r="2355" spans="3:38" x14ac:dyDescent="0.15">
      <c r="C2355" t="str">
        <v>U1588D-74-CC</v>
      </c>
      <c r="D2355" s="31">
        <v>403.02</v>
      </c>
      <c r="E2355" s="29">
        <v>32</v>
      </c>
      <c r="F2355" s="29">
        <v>38</v>
      </c>
      <c r="G2355" s="24">
        <v>403.34</v>
      </c>
      <c r="H2355" s="24">
        <v>403.4</v>
      </c>
      <c r="I2355" s="24">
        <v>403.34</v>
      </c>
      <c r="J2355" s="24">
        <v>403.4</v>
      </c>
      <c r="K2355" s="18">
        <v>0</v>
      </c>
      <c r="L2355" s="18">
        <v>0</v>
      </c>
      <c r="T2355" t="str">
        <v>U1588D-74</v>
      </c>
      <c r="U2355" s="24">
        <v>0.63157894736842102</v>
      </c>
      <c r="V2355" s="24">
        <v>0.63291139240506333</v>
      </c>
      <c r="W2355" s="29">
        <v>395.8</v>
      </c>
      <c r="X2355" s="24">
        <v>7.5399999999999636</v>
      </c>
      <c r="Y2355" s="24">
        <v>7.5999999999999659</v>
      </c>
      <c r="Z2355" s="24">
        <v>400.56210526315789</v>
      </c>
      <c r="AA2355" s="24">
        <v>400.59999999999997</v>
      </c>
      <c r="AB2355" s="24">
        <v>400.57215189873415</v>
      </c>
      <c r="AC2355" s="24">
        <v>400.6101265822785</v>
      </c>
      <c r="AF2355" s="24">
        <v>14.289</v>
      </c>
      <c r="AG2355" s="24">
        <v>414.85110526315788</v>
      </c>
      <c r="AH2355" s="24">
        <v>414.88899999999995</v>
      </c>
      <c r="AI2355" s="24">
        <v>414.86115189873414</v>
      </c>
      <c r="AJ2355" s="24">
        <v>414.89912658227848</v>
      </c>
      <c r="AK2355" s="38">
        <v>-1.0046635576259177</v>
      </c>
      <c r="AL2355" s="38">
        <v>-1.0126582278530805</v>
      </c>
    </row>
    <row r="2356" spans="3:38" x14ac:dyDescent="0.15">
      <c r="C2356" t="str">
        <v>U1588D-74-CC</v>
      </c>
      <c r="D2356" s="31">
        <v>403.02</v>
      </c>
      <c r="E2356" s="29">
        <v>32</v>
      </c>
      <c r="F2356" s="29">
        <v>38</v>
      </c>
      <c r="G2356" s="24">
        <v>403.34</v>
      </c>
      <c r="H2356" s="24">
        <v>403.4</v>
      </c>
      <c r="I2356" s="24">
        <v>403.34</v>
      </c>
      <c r="J2356" s="24">
        <v>403.4</v>
      </c>
      <c r="K2356" s="18">
        <v>0</v>
      </c>
      <c r="L2356" s="18">
        <v>0</v>
      </c>
      <c r="T2356" t="str">
        <v>U1588D-74</v>
      </c>
      <c r="U2356" s="24">
        <v>0.63157894736842102</v>
      </c>
      <c r="V2356" s="24">
        <v>0.63291139240506333</v>
      </c>
      <c r="W2356" s="29">
        <v>395.8</v>
      </c>
      <c r="X2356" s="24">
        <v>7.5399999999999636</v>
      </c>
      <c r="Y2356" s="24">
        <v>7.5999999999999659</v>
      </c>
      <c r="Z2356" s="24">
        <v>400.56210526315789</v>
      </c>
      <c r="AA2356" s="24">
        <v>400.59999999999997</v>
      </c>
      <c r="AB2356" s="24">
        <v>400.57215189873415</v>
      </c>
      <c r="AC2356" s="24">
        <v>400.6101265822785</v>
      </c>
      <c r="AF2356" s="24">
        <v>14.289</v>
      </c>
      <c r="AG2356" s="24">
        <v>414.85110526315788</v>
      </c>
      <c r="AH2356" s="24">
        <v>414.88899999999995</v>
      </c>
      <c r="AI2356" s="24">
        <v>414.86115189873414</v>
      </c>
      <c r="AJ2356" s="24">
        <v>414.89912658227848</v>
      </c>
      <c r="AK2356" s="38">
        <v>-1.0046635576259177</v>
      </c>
      <c r="AL2356" s="38">
        <v>-1.0126582278530805</v>
      </c>
    </row>
    <row r="2357" spans="3:38" x14ac:dyDescent="0.15">
      <c r="C2357" t="str">
        <v>U1588D-75-3</v>
      </c>
      <c r="D2357" s="31">
        <v>403.58</v>
      </c>
      <c r="E2357" s="29">
        <v>75</v>
      </c>
      <c r="F2357" s="29">
        <v>75</v>
      </c>
      <c r="G2357" s="24">
        <v>404.33</v>
      </c>
      <c r="H2357" s="24">
        <v>404.33</v>
      </c>
      <c r="I2357" s="24">
        <v>404.33</v>
      </c>
      <c r="J2357" s="24">
        <v>404.33</v>
      </c>
      <c r="K2357" s="18">
        <v>0</v>
      </c>
      <c r="L2357" s="18">
        <v>0</v>
      </c>
      <c r="T2357" t="str">
        <v>U1588D-75</v>
      </c>
      <c r="U2357" s="24">
        <v>0.67961165048543692</v>
      </c>
      <c r="V2357" s="24">
        <v>0.68027210884353739</v>
      </c>
      <c r="W2357" s="29">
        <v>400.6</v>
      </c>
      <c r="X2357" s="24">
        <v>3.7299999999999613</v>
      </c>
      <c r="Y2357" s="24">
        <v>3.7299999999999613</v>
      </c>
      <c r="Z2357" s="24">
        <v>403.13495145631066</v>
      </c>
      <c r="AA2357" s="24">
        <v>403.13495145631066</v>
      </c>
      <c r="AB2357" s="24">
        <v>403.13741496598641</v>
      </c>
      <c r="AC2357" s="24">
        <v>403.13741496598641</v>
      </c>
      <c r="AF2357" s="24">
        <v>14.289</v>
      </c>
      <c r="AG2357" s="24">
        <v>417.42395145631065</v>
      </c>
      <c r="AH2357" s="24">
        <v>417.42395145631065</v>
      </c>
      <c r="AI2357" s="24">
        <v>417.4264149659864</v>
      </c>
      <c r="AJ2357" s="24">
        <v>417.4264149659864</v>
      </c>
      <c r="AK2357" s="38">
        <v>-0.24635096757492647</v>
      </c>
      <c r="AL2357" s="38">
        <v>-0.24635096757492647</v>
      </c>
    </row>
    <row r="2358" spans="3:38" x14ac:dyDescent="0.15">
      <c r="C2358" t="str">
        <v>U1588D-75-3</v>
      </c>
      <c r="D2358" s="31">
        <v>403.58</v>
      </c>
      <c r="E2358" s="29">
        <v>80</v>
      </c>
      <c r="F2358" s="29">
        <v>80</v>
      </c>
      <c r="G2358" s="24">
        <v>404.38</v>
      </c>
      <c r="H2358" s="24">
        <v>404.38</v>
      </c>
      <c r="I2358" s="24">
        <v>404.38</v>
      </c>
      <c r="J2358" s="24">
        <v>404.38</v>
      </c>
      <c r="K2358" s="18">
        <v>0</v>
      </c>
      <c r="L2358" s="18">
        <v>0</v>
      </c>
      <c r="T2358" t="str">
        <v>U1588D-75</v>
      </c>
      <c r="U2358" s="24">
        <v>0.67961165048543692</v>
      </c>
      <c r="V2358" s="24">
        <v>0.68027210884353739</v>
      </c>
      <c r="W2358" s="29">
        <v>400.6</v>
      </c>
      <c r="X2358" s="24">
        <v>3.7799999999999727</v>
      </c>
      <c r="Y2358" s="24">
        <v>3.7799999999999727</v>
      </c>
      <c r="Z2358" s="24">
        <v>403.16893203883495</v>
      </c>
      <c r="AA2358" s="24">
        <v>403.16893203883495</v>
      </c>
      <c r="AB2358" s="24">
        <v>403.17142857142858</v>
      </c>
      <c r="AC2358" s="24">
        <v>403.17142857142858</v>
      </c>
      <c r="AF2358" s="24">
        <v>14.289</v>
      </c>
      <c r="AG2358" s="24">
        <v>417.45793203883494</v>
      </c>
      <c r="AH2358" s="24">
        <v>417.45793203883494</v>
      </c>
      <c r="AI2358" s="24">
        <v>417.46042857142857</v>
      </c>
      <c r="AJ2358" s="24">
        <v>417.46042857142857</v>
      </c>
      <c r="AK2358" s="38">
        <v>-0.24965325936250338</v>
      </c>
      <c r="AL2358" s="38">
        <v>-0.24965325936250338</v>
      </c>
    </row>
    <row r="2359" spans="3:38" x14ac:dyDescent="0.15">
      <c r="C2359" t="str">
        <v>U1588D-75-4</v>
      </c>
      <c r="D2359" s="31">
        <v>405.08</v>
      </c>
      <c r="E2359" s="29">
        <v>75</v>
      </c>
      <c r="F2359" s="29">
        <v>75</v>
      </c>
      <c r="G2359" s="24">
        <v>405.83</v>
      </c>
      <c r="H2359" s="24">
        <v>405.83</v>
      </c>
      <c r="I2359" s="24">
        <v>405.83</v>
      </c>
      <c r="J2359" s="24">
        <v>405.83</v>
      </c>
      <c r="K2359" s="18">
        <v>0</v>
      </c>
      <c r="L2359" s="18">
        <v>0</v>
      </c>
      <c r="T2359" t="str">
        <v>U1588D-75</v>
      </c>
      <c r="U2359" s="24">
        <v>0.67961165048543692</v>
      </c>
      <c r="V2359" s="24">
        <v>0.68027210884353739</v>
      </c>
      <c r="W2359" s="29">
        <v>400.6</v>
      </c>
      <c r="X2359" s="24">
        <v>5.2299999999999613</v>
      </c>
      <c r="Y2359" s="24">
        <v>5.2299999999999613</v>
      </c>
      <c r="Z2359" s="24">
        <v>404.15436893203884</v>
      </c>
      <c r="AA2359" s="24">
        <v>404.15436893203884</v>
      </c>
      <c r="AB2359" s="24">
        <v>404.15782312925171</v>
      </c>
      <c r="AC2359" s="24">
        <v>404.15782312925171</v>
      </c>
      <c r="AF2359" s="24">
        <v>14.289</v>
      </c>
      <c r="AG2359" s="24">
        <v>418.44336893203882</v>
      </c>
      <c r="AH2359" s="24">
        <v>418.44336893203882</v>
      </c>
      <c r="AI2359" s="24">
        <v>418.4468231292517</v>
      </c>
      <c r="AJ2359" s="24">
        <v>418.4468231292517</v>
      </c>
      <c r="AK2359" s="38">
        <v>-0.34541972128749876</v>
      </c>
      <c r="AL2359" s="38">
        <v>-0.34541972128749876</v>
      </c>
    </row>
    <row r="2360" spans="3:38" x14ac:dyDescent="0.15">
      <c r="C2360" t="str">
        <v>U1588D-76-1</v>
      </c>
      <c r="D2360" s="31">
        <v>405.5</v>
      </c>
      <c r="E2360" s="29">
        <v>75</v>
      </c>
      <c r="F2360" s="29">
        <v>75</v>
      </c>
      <c r="G2360" s="24">
        <v>406.25</v>
      </c>
      <c r="H2360" s="24">
        <v>406.25</v>
      </c>
      <c r="I2360" s="24">
        <v>406.25</v>
      </c>
      <c r="J2360" s="24">
        <v>406.25</v>
      </c>
      <c r="K2360" s="18">
        <v>0</v>
      </c>
      <c r="L2360" s="18">
        <v>0</v>
      </c>
      <c r="T2360" t="str">
        <v>U1588D-76</v>
      </c>
      <c r="U2360" s="24">
        <v>0.7306889352818372</v>
      </c>
      <c r="V2360" s="24">
        <v>0.72992700729927007</v>
      </c>
      <c r="W2360" s="29">
        <v>405.5</v>
      </c>
      <c r="X2360" s="24">
        <v>0.75</v>
      </c>
      <c r="Y2360" s="24">
        <v>0.75</v>
      </c>
      <c r="Z2360" s="24">
        <v>406.04801670146139</v>
      </c>
      <c r="AA2360" s="24">
        <v>406.04801670146139</v>
      </c>
      <c r="AB2360" s="24">
        <v>406.04744525547443</v>
      </c>
      <c r="AC2360" s="24">
        <v>406.04744525547443</v>
      </c>
      <c r="AF2360" s="24">
        <v>14.289</v>
      </c>
      <c r="AG2360" s="24">
        <v>420.33701670146138</v>
      </c>
      <c r="AH2360" s="24">
        <v>420.33701670146138</v>
      </c>
      <c r="AI2360" s="24">
        <v>420.33644525547442</v>
      </c>
      <c r="AJ2360" s="24">
        <v>420.33644525547442</v>
      </c>
      <c r="AK2360" s="38">
        <v>5.7144598696368121E-2</v>
      </c>
      <c r="AL2360" s="38">
        <v>5.7144598696368121E-2</v>
      </c>
    </row>
    <row r="2361" spans="3:38" x14ac:dyDescent="0.15">
      <c r="C2361" t="str">
        <v>U1588D-75-5</v>
      </c>
      <c r="D2361" s="31">
        <v>406.58</v>
      </c>
      <c r="E2361" s="29">
        <v>30</v>
      </c>
      <c r="F2361" s="29">
        <v>30</v>
      </c>
      <c r="G2361" s="24">
        <v>406.88</v>
      </c>
      <c r="H2361" s="24">
        <v>406.88</v>
      </c>
      <c r="I2361" s="24">
        <v>406.88</v>
      </c>
      <c r="J2361" s="24">
        <v>406.88</v>
      </c>
      <c r="K2361" s="18">
        <v>0</v>
      </c>
      <c r="L2361" s="18">
        <v>0</v>
      </c>
      <c r="T2361" t="str">
        <v>U1588D-75</v>
      </c>
      <c r="U2361" s="24">
        <v>0.67961165048543692</v>
      </c>
      <c r="V2361" s="24">
        <v>0.68027210884353739</v>
      </c>
      <c r="W2361" s="29">
        <v>400.6</v>
      </c>
      <c r="X2361" s="24">
        <v>6.2799999999999727</v>
      </c>
      <c r="Y2361" s="24">
        <v>6.2799999999999727</v>
      </c>
      <c r="Z2361" s="24">
        <v>404.86796116504854</v>
      </c>
      <c r="AA2361" s="24">
        <v>404.86796116504854</v>
      </c>
      <c r="AB2361" s="24">
        <v>404.87210884353743</v>
      </c>
      <c r="AC2361" s="24">
        <v>404.87210884353743</v>
      </c>
      <c r="AF2361" s="24">
        <v>14.289</v>
      </c>
      <c r="AG2361" s="24">
        <v>419.15696116504853</v>
      </c>
      <c r="AH2361" s="24">
        <v>419.15696116504853</v>
      </c>
      <c r="AI2361" s="24">
        <v>419.16110884353742</v>
      </c>
      <c r="AJ2361" s="24">
        <v>419.16110884353742</v>
      </c>
      <c r="AK2361" s="38">
        <v>-0.41476784888914153</v>
      </c>
      <c r="AL2361" s="38">
        <v>-0.41476784888914153</v>
      </c>
    </row>
    <row r="2362" spans="3:38" x14ac:dyDescent="0.15">
      <c r="C2362" t="str">
        <v>U1588D-76-2</v>
      </c>
      <c r="D2362" s="31">
        <v>406.99</v>
      </c>
      <c r="E2362" s="29">
        <v>75</v>
      </c>
      <c r="F2362" s="29">
        <v>75</v>
      </c>
      <c r="G2362" s="24">
        <v>407.74</v>
      </c>
      <c r="H2362" s="24">
        <v>407.74</v>
      </c>
      <c r="I2362" s="24">
        <v>407.74</v>
      </c>
      <c r="J2362" s="24">
        <v>407.74</v>
      </c>
      <c r="K2362" s="18">
        <v>0</v>
      </c>
      <c r="L2362" s="18">
        <v>0</v>
      </c>
      <c r="T2362" t="str">
        <v>U1588D-76</v>
      </c>
      <c r="U2362" s="24">
        <v>0.7306889352818372</v>
      </c>
      <c r="V2362" s="24">
        <v>0.72992700729927007</v>
      </c>
      <c r="W2362" s="29">
        <v>405.5</v>
      </c>
      <c r="X2362" s="24">
        <v>2.2400000000000091</v>
      </c>
      <c r="Y2362" s="24">
        <v>2.2400000000000091</v>
      </c>
      <c r="Z2362" s="24">
        <v>407.13674321503134</v>
      </c>
      <c r="AA2362" s="24">
        <v>407.13674321503134</v>
      </c>
      <c r="AB2362" s="24">
        <v>407.13503649635038</v>
      </c>
      <c r="AC2362" s="24">
        <v>407.13503649635038</v>
      </c>
      <c r="AF2362" s="24">
        <v>14.289</v>
      </c>
      <c r="AG2362" s="24">
        <v>421.42574321503133</v>
      </c>
      <c r="AH2362" s="24">
        <v>421.42574321503133</v>
      </c>
      <c r="AI2362" s="24">
        <v>421.42403649635037</v>
      </c>
      <c r="AJ2362" s="24">
        <v>421.42403649635037</v>
      </c>
      <c r="AK2362" s="38">
        <v>0.17067186809640589</v>
      </c>
      <c r="AL2362" s="38">
        <v>0.17067186809640589</v>
      </c>
    </row>
    <row r="2363" spans="3:38" x14ac:dyDescent="0.15">
      <c r="C2363" t="str">
        <v>U1588D-75-CC</v>
      </c>
      <c r="D2363" s="31">
        <v>407.43</v>
      </c>
      <c r="E2363" s="29">
        <v>32</v>
      </c>
      <c r="F2363" s="29">
        <v>38</v>
      </c>
      <c r="G2363" s="24">
        <v>407.75</v>
      </c>
      <c r="H2363" s="24">
        <v>407.81</v>
      </c>
      <c r="I2363" s="24">
        <v>407.75</v>
      </c>
      <c r="J2363" s="24">
        <v>407.81</v>
      </c>
      <c r="K2363" s="18">
        <v>0</v>
      </c>
      <c r="L2363" s="18">
        <v>0</v>
      </c>
      <c r="T2363" t="str">
        <v>U1588D-75</v>
      </c>
      <c r="U2363" s="24">
        <v>0.67961165048543692</v>
      </c>
      <c r="V2363" s="24">
        <v>0.68027210884353739</v>
      </c>
      <c r="W2363" s="29">
        <v>400.6</v>
      </c>
      <c r="X2363" s="24">
        <v>7.1499999999999773</v>
      </c>
      <c r="Y2363" s="24">
        <v>7.2099999999999795</v>
      </c>
      <c r="Z2363" s="24">
        <v>405.4592233009709</v>
      </c>
      <c r="AA2363" s="24">
        <v>405.5</v>
      </c>
      <c r="AB2363" s="24">
        <v>405.46394557823129</v>
      </c>
      <c r="AC2363" s="24">
        <v>405.50476190476189</v>
      </c>
      <c r="AF2363" s="24">
        <v>14.289</v>
      </c>
      <c r="AG2363" s="24">
        <v>419.74822330097089</v>
      </c>
      <c r="AH2363" s="24">
        <v>419.78899999999999</v>
      </c>
      <c r="AI2363" s="24">
        <v>419.75294557823128</v>
      </c>
      <c r="AJ2363" s="24">
        <v>419.79376190476188</v>
      </c>
      <c r="AK2363" s="38">
        <v>-0.47222772603845442</v>
      </c>
      <c r="AL2363" s="38">
        <v>-0.47619047618923105</v>
      </c>
    </row>
    <row r="2364" spans="3:38" x14ac:dyDescent="0.15">
      <c r="C2364" t="str">
        <v>U1588D-75-CC</v>
      </c>
      <c r="D2364" s="31">
        <v>407.43</v>
      </c>
      <c r="E2364" s="29">
        <v>32</v>
      </c>
      <c r="F2364" s="29">
        <v>38</v>
      </c>
      <c r="G2364" s="24">
        <v>407.75</v>
      </c>
      <c r="H2364" s="24">
        <v>407.81</v>
      </c>
      <c r="I2364" s="24">
        <v>407.75</v>
      </c>
      <c r="J2364" s="24">
        <v>407.81</v>
      </c>
      <c r="K2364" s="18">
        <v>0</v>
      </c>
      <c r="L2364" s="18">
        <v>0</v>
      </c>
      <c r="T2364" t="str">
        <v>U1588D-75</v>
      </c>
      <c r="U2364" s="24">
        <v>0.67961165048543692</v>
      </c>
      <c r="V2364" s="24">
        <v>0.68027210884353739</v>
      </c>
      <c r="W2364" s="29">
        <v>400.6</v>
      </c>
      <c r="X2364" s="24">
        <v>7.1499999999999773</v>
      </c>
      <c r="Y2364" s="24">
        <v>7.2099999999999795</v>
      </c>
      <c r="Z2364" s="24">
        <v>405.4592233009709</v>
      </c>
      <c r="AA2364" s="24">
        <v>405.5</v>
      </c>
      <c r="AB2364" s="24">
        <v>405.46394557823129</v>
      </c>
      <c r="AC2364" s="24">
        <v>405.50476190476189</v>
      </c>
      <c r="AF2364" s="24">
        <v>14.289</v>
      </c>
      <c r="AG2364" s="24">
        <v>419.74822330097089</v>
      </c>
      <c r="AH2364" s="24">
        <v>419.78899999999999</v>
      </c>
      <c r="AI2364" s="24">
        <v>419.75294557823128</v>
      </c>
      <c r="AJ2364" s="24">
        <v>419.79376190476188</v>
      </c>
      <c r="AK2364" s="38">
        <v>-0.47222772603845442</v>
      </c>
      <c r="AL2364" s="38">
        <v>-0.47619047618923105</v>
      </c>
    </row>
    <row r="2365" spans="3:38" x14ac:dyDescent="0.15">
      <c r="C2365" t="str">
        <v>U1588D-75-CC</v>
      </c>
      <c r="D2365" s="31">
        <v>407.43</v>
      </c>
      <c r="E2365" s="29">
        <v>32</v>
      </c>
      <c r="F2365" s="29">
        <v>38</v>
      </c>
      <c r="G2365" s="24">
        <v>407.75</v>
      </c>
      <c r="H2365" s="24">
        <v>407.81</v>
      </c>
      <c r="I2365" s="24">
        <v>407.75</v>
      </c>
      <c r="J2365" s="24">
        <v>407.81</v>
      </c>
      <c r="K2365" s="18">
        <v>0</v>
      </c>
      <c r="L2365" s="18">
        <v>0</v>
      </c>
      <c r="T2365" t="str">
        <v>U1588D-75</v>
      </c>
      <c r="U2365" s="24">
        <v>0.67961165048543692</v>
      </c>
      <c r="V2365" s="24">
        <v>0.68027210884353739</v>
      </c>
      <c r="W2365" s="29">
        <v>400.6</v>
      </c>
      <c r="X2365" s="24">
        <v>7.1499999999999773</v>
      </c>
      <c r="Y2365" s="24">
        <v>7.2099999999999795</v>
      </c>
      <c r="Z2365" s="24">
        <v>405.4592233009709</v>
      </c>
      <c r="AA2365" s="24">
        <v>405.5</v>
      </c>
      <c r="AB2365" s="24">
        <v>405.46394557823129</v>
      </c>
      <c r="AC2365" s="24">
        <v>405.50476190476189</v>
      </c>
      <c r="AF2365" s="24">
        <v>14.289</v>
      </c>
      <c r="AG2365" s="24">
        <v>419.74822330097089</v>
      </c>
      <c r="AH2365" s="24">
        <v>419.78899999999999</v>
      </c>
      <c r="AI2365" s="24">
        <v>419.75294557823128</v>
      </c>
      <c r="AJ2365" s="24">
        <v>419.79376190476188</v>
      </c>
      <c r="AK2365" s="38">
        <v>-0.47222772603845442</v>
      </c>
      <c r="AL2365" s="38">
        <v>-0.47619047618923105</v>
      </c>
    </row>
    <row r="2366" spans="3:38" x14ac:dyDescent="0.15">
      <c r="C2366" t="str">
        <v>U1588D-75-CC</v>
      </c>
      <c r="D2366" s="31">
        <v>407.43</v>
      </c>
      <c r="E2366" s="29">
        <v>32</v>
      </c>
      <c r="F2366" s="29">
        <v>38</v>
      </c>
      <c r="G2366" s="24">
        <v>407.75</v>
      </c>
      <c r="H2366" s="24">
        <v>407.81</v>
      </c>
      <c r="I2366" s="24">
        <v>407.75</v>
      </c>
      <c r="J2366" s="24">
        <v>407.81</v>
      </c>
      <c r="K2366" s="18">
        <v>0</v>
      </c>
      <c r="L2366" s="18">
        <v>0</v>
      </c>
      <c r="T2366" t="str">
        <v>U1588D-75</v>
      </c>
      <c r="U2366" s="24">
        <v>0.67961165048543692</v>
      </c>
      <c r="V2366" s="24">
        <v>0.68027210884353739</v>
      </c>
      <c r="W2366" s="29">
        <v>400.6</v>
      </c>
      <c r="X2366" s="24">
        <v>7.1499999999999773</v>
      </c>
      <c r="Y2366" s="24">
        <v>7.2099999999999795</v>
      </c>
      <c r="Z2366" s="24">
        <v>405.4592233009709</v>
      </c>
      <c r="AA2366" s="24">
        <v>405.5</v>
      </c>
      <c r="AB2366" s="24">
        <v>405.46394557823129</v>
      </c>
      <c r="AC2366" s="24">
        <v>405.50476190476189</v>
      </c>
      <c r="AF2366" s="24">
        <v>14.289</v>
      </c>
      <c r="AG2366" s="24">
        <v>419.74822330097089</v>
      </c>
      <c r="AH2366" s="24">
        <v>419.78899999999999</v>
      </c>
      <c r="AI2366" s="24">
        <v>419.75294557823128</v>
      </c>
      <c r="AJ2366" s="24">
        <v>419.79376190476188</v>
      </c>
      <c r="AK2366" s="38">
        <v>-0.47222772603845442</v>
      </c>
      <c r="AL2366" s="38">
        <v>-0.47619047618923105</v>
      </c>
    </row>
    <row r="2367" spans="3:38" x14ac:dyDescent="0.15">
      <c r="C2367" t="str">
        <v>U1588D-75-CC</v>
      </c>
      <c r="D2367" s="31">
        <v>407.43</v>
      </c>
      <c r="E2367" s="29">
        <v>32</v>
      </c>
      <c r="F2367" s="29">
        <v>38</v>
      </c>
      <c r="G2367" s="24">
        <v>407.75</v>
      </c>
      <c r="H2367" s="24">
        <v>407.81</v>
      </c>
      <c r="I2367" s="24">
        <v>407.75</v>
      </c>
      <c r="J2367" s="24">
        <v>407.81</v>
      </c>
      <c r="K2367" s="18">
        <v>0</v>
      </c>
      <c r="L2367" s="18">
        <v>0</v>
      </c>
      <c r="T2367" t="str">
        <v>U1588D-75</v>
      </c>
      <c r="U2367" s="24">
        <v>0.67961165048543692</v>
      </c>
      <c r="V2367" s="24">
        <v>0.68027210884353739</v>
      </c>
      <c r="W2367" s="29">
        <v>400.6</v>
      </c>
      <c r="X2367" s="24">
        <v>7.1499999999999773</v>
      </c>
      <c r="Y2367" s="24">
        <v>7.2099999999999795</v>
      </c>
      <c r="Z2367" s="24">
        <v>405.4592233009709</v>
      </c>
      <c r="AA2367" s="24">
        <v>405.5</v>
      </c>
      <c r="AB2367" s="24">
        <v>405.46394557823129</v>
      </c>
      <c r="AC2367" s="24">
        <v>405.50476190476189</v>
      </c>
      <c r="AF2367" s="24">
        <v>14.289</v>
      </c>
      <c r="AG2367" s="24">
        <v>419.74822330097089</v>
      </c>
      <c r="AH2367" s="24">
        <v>419.78899999999999</v>
      </c>
      <c r="AI2367" s="24">
        <v>419.75294557823128</v>
      </c>
      <c r="AJ2367" s="24">
        <v>419.79376190476188</v>
      </c>
      <c r="AK2367" s="38">
        <v>-0.47222772603845442</v>
      </c>
      <c r="AL2367" s="38">
        <v>-0.47619047618923105</v>
      </c>
    </row>
    <row r="2368" spans="3:38" x14ac:dyDescent="0.15">
      <c r="C2368" t="str">
        <v>U1588D-75-CC</v>
      </c>
      <c r="D2368" s="31">
        <v>407.43</v>
      </c>
      <c r="E2368" s="29">
        <v>32</v>
      </c>
      <c r="F2368" s="29">
        <v>38</v>
      </c>
      <c r="G2368" s="24">
        <v>407.75</v>
      </c>
      <c r="H2368" s="24">
        <v>407.81</v>
      </c>
      <c r="I2368" s="24">
        <v>407.75</v>
      </c>
      <c r="J2368" s="24">
        <v>407.81</v>
      </c>
      <c r="K2368" s="18">
        <v>0</v>
      </c>
      <c r="L2368" s="18">
        <v>0</v>
      </c>
      <c r="T2368" t="str">
        <v>U1588D-75</v>
      </c>
      <c r="U2368" s="24">
        <v>0.67961165048543692</v>
      </c>
      <c r="V2368" s="24">
        <v>0.68027210884353739</v>
      </c>
      <c r="W2368" s="29">
        <v>400.6</v>
      </c>
      <c r="X2368" s="24">
        <v>7.1499999999999773</v>
      </c>
      <c r="Y2368" s="24">
        <v>7.2099999999999795</v>
      </c>
      <c r="Z2368" s="24">
        <v>405.4592233009709</v>
      </c>
      <c r="AA2368" s="24">
        <v>405.5</v>
      </c>
      <c r="AB2368" s="24">
        <v>405.46394557823129</v>
      </c>
      <c r="AC2368" s="24">
        <v>405.50476190476189</v>
      </c>
      <c r="AF2368" s="24">
        <v>14.289</v>
      </c>
      <c r="AG2368" s="24">
        <v>419.74822330097089</v>
      </c>
      <c r="AH2368" s="24">
        <v>419.78899999999999</v>
      </c>
      <c r="AI2368" s="24">
        <v>419.75294557823128</v>
      </c>
      <c r="AJ2368" s="24">
        <v>419.79376190476188</v>
      </c>
      <c r="AK2368" s="38">
        <v>-0.47222772603845442</v>
      </c>
      <c r="AL2368" s="38">
        <v>-0.47619047618923105</v>
      </c>
    </row>
    <row r="2369" spans="3:38" x14ac:dyDescent="0.15">
      <c r="C2369" t="str">
        <v>U1588D-75-CC</v>
      </c>
      <c r="D2369" s="31">
        <v>407.43</v>
      </c>
      <c r="E2369" s="29">
        <v>32</v>
      </c>
      <c r="F2369" s="29">
        <v>38</v>
      </c>
      <c r="G2369" s="24">
        <v>407.75</v>
      </c>
      <c r="H2369" s="24">
        <v>407.81</v>
      </c>
      <c r="I2369" s="24">
        <v>407.75</v>
      </c>
      <c r="J2369" s="24">
        <v>407.81</v>
      </c>
      <c r="K2369" s="18">
        <v>0</v>
      </c>
      <c r="L2369" s="18">
        <v>0</v>
      </c>
      <c r="T2369" t="str">
        <v>U1588D-75</v>
      </c>
      <c r="U2369" s="24">
        <v>0.67961165048543692</v>
      </c>
      <c r="V2369" s="24">
        <v>0.68027210884353739</v>
      </c>
      <c r="W2369" s="29">
        <v>400.6</v>
      </c>
      <c r="X2369" s="24">
        <v>7.1499999999999773</v>
      </c>
      <c r="Y2369" s="24">
        <v>7.2099999999999795</v>
      </c>
      <c r="Z2369" s="24">
        <v>405.4592233009709</v>
      </c>
      <c r="AA2369" s="24">
        <v>405.5</v>
      </c>
      <c r="AB2369" s="24">
        <v>405.46394557823129</v>
      </c>
      <c r="AC2369" s="24">
        <v>405.50476190476189</v>
      </c>
      <c r="AF2369" s="24">
        <v>14.289</v>
      </c>
      <c r="AG2369" s="24">
        <v>419.74822330097089</v>
      </c>
      <c r="AH2369" s="24">
        <v>419.78899999999999</v>
      </c>
      <c r="AI2369" s="24">
        <v>419.75294557823128</v>
      </c>
      <c r="AJ2369" s="24">
        <v>419.79376190476188</v>
      </c>
      <c r="AK2369" s="38">
        <v>-0.47222772603845442</v>
      </c>
      <c r="AL2369" s="38">
        <v>-0.47619047618923105</v>
      </c>
    </row>
    <row r="2370" spans="3:38" x14ac:dyDescent="0.15">
      <c r="C2370" t="str">
        <v>U1588D-75-CC</v>
      </c>
      <c r="D2370" s="31">
        <v>407.43</v>
      </c>
      <c r="E2370" s="29">
        <v>32</v>
      </c>
      <c r="F2370" s="29">
        <v>38</v>
      </c>
      <c r="G2370" s="24">
        <v>407.75</v>
      </c>
      <c r="H2370" s="24">
        <v>407.81</v>
      </c>
      <c r="I2370" s="24">
        <v>407.75</v>
      </c>
      <c r="J2370" s="24">
        <v>407.81</v>
      </c>
      <c r="K2370" s="18">
        <v>0</v>
      </c>
      <c r="L2370" s="18">
        <v>0</v>
      </c>
      <c r="T2370" t="str">
        <v>U1588D-75</v>
      </c>
      <c r="U2370" s="24">
        <v>0.67961165048543692</v>
      </c>
      <c r="V2370" s="24">
        <v>0.68027210884353739</v>
      </c>
      <c r="W2370" s="29">
        <v>400.6</v>
      </c>
      <c r="X2370" s="24">
        <v>7.1499999999999773</v>
      </c>
      <c r="Y2370" s="24">
        <v>7.2099999999999795</v>
      </c>
      <c r="Z2370" s="24">
        <v>405.4592233009709</v>
      </c>
      <c r="AA2370" s="24">
        <v>405.5</v>
      </c>
      <c r="AB2370" s="24">
        <v>405.46394557823129</v>
      </c>
      <c r="AC2370" s="24">
        <v>405.50476190476189</v>
      </c>
      <c r="AF2370" s="24">
        <v>14.289</v>
      </c>
      <c r="AG2370" s="24">
        <v>419.74822330097089</v>
      </c>
      <c r="AH2370" s="24">
        <v>419.78899999999999</v>
      </c>
      <c r="AI2370" s="24">
        <v>419.75294557823128</v>
      </c>
      <c r="AJ2370" s="24">
        <v>419.79376190476188</v>
      </c>
      <c r="AK2370" s="38">
        <v>-0.47222772603845442</v>
      </c>
      <c r="AL2370" s="38">
        <v>-0.47619047618923105</v>
      </c>
    </row>
    <row r="2371" spans="3:38" x14ac:dyDescent="0.15">
      <c r="C2371" t="str">
        <v>U1588D-75-CC</v>
      </c>
      <c r="D2371" s="31">
        <v>407.43</v>
      </c>
      <c r="E2371" s="29">
        <v>32</v>
      </c>
      <c r="F2371" s="29">
        <v>38</v>
      </c>
      <c r="G2371" s="24">
        <v>407.75</v>
      </c>
      <c r="H2371" s="24">
        <v>407.81</v>
      </c>
      <c r="I2371" s="24">
        <v>407.75</v>
      </c>
      <c r="J2371" s="24">
        <v>407.81</v>
      </c>
      <c r="K2371" s="18">
        <v>0</v>
      </c>
      <c r="L2371" s="18">
        <v>0</v>
      </c>
      <c r="T2371" t="str">
        <v>U1588D-75</v>
      </c>
      <c r="U2371" s="24">
        <v>0.67961165048543692</v>
      </c>
      <c r="V2371" s="24">
        <v>0.68027210884353739</v>
      </c>
      <c r="W2371" s="29">
        <v>400.6</v>
      </c>
      <c r="X2371" s="24">
        <v>7.1499999999999773</v>
      </c>
      <c r="Y2371" s="24">
        <v>7.2099999999999795</v>
      </c>
      <c r="Z2371" s="24">
        <v>405.4592233009709</v>
      </c>
      <c r="AA2371" s="24">
        <v>405.5</v>
      </c>
      <c r="AB2371" s="24">
        <v>405.46394557823129</v>
      </c>
      <c r="AC2371" s="24">
        <v>405.50476190476189</v>
      </c>
      <c r="AF2371" s="24">
        <v>14.289</v>
      </c>
      <c r="AG2371" s="24">
        <v>419.74822330097089</v>
      </c>
      <c r="AH2371" s="24">
        <v>419.78899999999999</v>
      </c>
      <c r="AI2371" s="24">
        <v>419.75294557823128</v>
      </c>
      <c r="AJ2371" s="24">
        <v>419.79376190476188</v>
      </c>
      <c r="AK2371" s="38">
        <v>-0.47222772603845442</v>
      </c>
      <c r="AL2371" s="38">
        <v>-0.47619047618923105</v>
      </c>
    </row>
    <row r="2372" spans="3:38" x14ac:dyDescent="0.15">
      <c r="C2372" t="str">
        <v>U1588D-76-3</v>
      </c>
      <c r="D2372" s="31">
        <v>408.49</v>
      </c>
      <c r="E2372" s="29">
        <v>75</v>
      </c>
      <c r="F2372" s="29">
        <v>75</v>
      </c>
      <c r="G2372" s="24">
        <v>409.24</v>
      </c>
      <c r="H2372" s="24">
        <v>409.24</v>
      </c>
      <c r="I2372" s="24">
        <v>409.24</v>
      </c>
      <c r="J2372" s="24">
        <v>409.24</v>
      </c>
      <c r="K2372" s="18">
        <v>0</v>
      </c>
      <c r="L2372" s="18">
        <v>0</v>
      </c>
      <c r="T2372" t="str">
        <v>U1588D-76</v>
      </c>
      <c r="U2372" s="24">
        <v>0.7306889352818372</v>
      </c>
      <c r="V2372" s="24">
        <v>0.72992700729927007</v>
      </c>
      <c r="W2372" s="29">
        <v>405.5</v>
      </c>
      <c r="X2372" s="24">
        <v>3.7400000000000091</v>
      </c>
      <c r="Y2372" s="24">
        <v>3.7400000000000091</v>
      </c>
      <c r="Z2372" s="24">
        <v>408.23277661795407</v>
      </c>
      <c r="AA2372" s="24">
        <v>408.23277661795407</v>
      </c>
      <c r="AB2372" s="24">
        <v>408.2299270072993</v>
      </c>
      <c r="AC2372" s="24">
        <v>408.2299270072993</v>
      </c>
      <c r="AF2372" s="24">
        <v>14.289</v>
      </c>
      <c r="AG2372" s="24">
        <v>422.52177661795406</v>
      </c>
      <c r="AH2372" s="24">
        <v>422.52177661795406</v>
      </c>
      <c r="AI2372" s="24">
        <v>422.51892700729928</v>
      </c>
      <c r="AJ2372" s="24">
        <v>422.51892700729928</v>
      </c>
      <c r="AK2372" s="38">
        <v>0.28496106547777345</v>
      </c>
      <c r="AL2372" s="38">
        <v>0.28496106547777345</v>
      </c>
    </row>
    <row r="2373" spans="3:38" x14ac:dyDescent="0.15">
      <c r="C2373" t="str">
        <v>U1588D-76-4</v>
      </c>
      <c r="D2373" s="31">
        <v>409.99</v>
      </c>
      <c r="E2373" s="29">
        <v>75</v>
      </c>
      <c r="F2373" s="29">
        <v>75</v>
      </c>
      <c r="G2373" s="24">
        <v>410.74</v>
      </c>
      <c r="H2373" s="24">
        <v>410.74</v>
      </c>
      <c r="I2373" s="24">
        <v>410.74</v>
      </c>
      <c r="J2373" s="24">
        <v>410.74</v>
      </c>
      <c r="K2373" s="18">
        <v>0</v>
      </c>
      <c r="L2373" s="18">
        <v>0</v>
      </c>
      <c r="T2373" t="str">
        <v>U1588D-76</v>
      </c>
      <c r="U2373" s="24">
        <v>0.7306889352818372</v>
      </c>
      <c r="V2373" s="24">
        <v>0.72992700729927007</v>
      </c>
      <c r="W2373" s="29">
        <v>405.5</v>
      </c>
      <c r="X2373" s="24">
        <v>5.2400000000000091</v>
      </c>
      <c r="Y2373" s="24">
        <v>5.2400000000000091</v>
      </c>
      <c r="Z2373" s="24">
        <v>409.32881002087686</v>
      </c>
      <c r="AA2373" s="24">
        <v>409.32881002087686</v>
      </c>
      <c r="AB2373" s="24">
        <v>409.32481751824821</v>
      </c>
      <c r="AC2373" s="24">
        <v>409.32481751824821</v>
      </c>
      <c r="AF2373" s="24">
        <v>14.289</v>
      </c>
      <c r="AG2373" s="24">
        <v>423.61781002087685</v>
      </c>
      <c r="AH2373" s="24">
        <v>423.61781002087685</v>
      </c>
      <c r="AI2373" s="24">
        <v>423.6138175182482</v>
      </c>
      <c r="AJ2373" s="24">
        <v>423.6138175182482</v>
      </c>
      <c r="AK2373" s="38">
        <v>0.39925026286482534</v>
      </c>
      <c r="AL2373" s="38">
        <v>0.39925026286482534</v>
      </c>
    </row>
    <row r="2374" spans="3:38" x14ac:dyDescent="0.15">
      <c r="C2374" t="str">
        <v>U1588D-76-5</v>
      </c>
      <c r="D2374" s="31">
        <v>411.49</v>
      </c>
      <c r="E2374" s="29">
        <v>75</v>
      </c>
      <c r="F2374" s="29">
        <v>75</v>
      </c>
      <c r="G2374" s="24">
        <v>412.24</v>
      </c>
      <c r="H2374" s="24">
        <v>412.24</v>
      </c>
      <c r="I2374" s="24">
        <v>412.24</v>
      </c>
      <c r="J2374" s="24">
        <v>412.24</v>
      </c>
      <c r="K2374" s="18">
        <v>0</v>
      </c>
      <c r="L2374" s="18">
        <v>0</v>
      </c>
      <c r="T2374" t="str">
        <v>U1588D-76</v>
      </c>
      <c r="U2374" s="24">
        <v>0.7306889352818372</v>
      </c>
      <c r="V2374" s="24">
        <v>0.72992700729927007</v>
      </c>
      <c r="W2374" s="29">
        <v>405.5</v>
      </c>
      <c r="X2374" s="24">
        <v>6.7400000000000091</v>
      </c>
      <c r="Y2374" s="24">
        <v>6.7400000000000091</v>
      </c>
      <c r="Z2374" s="24">
        <v>410.42484342379959</v>
      </c>
      <c r="AA2374" s="24">
        <v>410.42484342379959</v>
      </c>
      <c r="AB2374" s="24">
        <v>410.41970802919707</v>
      </c>
      <c r="AC2374" s="24">
        <v>410.41970802919707</v>
      </c>
      <c r="AF2374" s="24">
        <v>14.289</v>
      </c>
      <c r="AG2374" s="24">
        <v>424.71384342379957</v>
      </c>
      <c r="AH2374" s="24">
        <v>424.71384342379957</v>
      </c>
      <c r="AI2374" s="24">
        <v>424.70870802919706</v>
      </c>
      <c r="AJ2374" s="24">
        <v>424.70870802919706</v>
      </c>
      <c r="AK2374" s="38">
        <v>0.51353946025187724</v>
      </c>
      <c r="AL2374" s="38">
        <v>0.51353946025187724</v>
      </c>
    </row>
    <row r="2375" spans="3:38" x14ac:dyDescent="0.15">
      <c r="C2375" t="str">
        <v>U1588D-76-5</v>
      </c>
      <c r="D2375" s="31">
        <v>411.49</v>
      </c>
      <c r="E2375" s="29">
        <v>86</v>
      </c>
      <c r="F2375" s="29">
        <v>86</v>
      </c>
      <c r="G2375" s="24">
        <v>412.35</v>
      </c>
      <c r="H2375" s="24">
        <v>412.35</v>
      </c>
      <c r="I2375" s="24">
        <v>412.35</v>
      </c>
      <c r="J2375" s="24">
        <v>412.35</v>
      </c>
      <c r="K2375" s="18">
        <v>0</v>
      </c>
      <c r="L2375" s="18">
        <v>0</v>
      </c>
      <c r="T2375" t="str">
        <v>U1588D-76</v>
      </c>
      <c r="U2375" s="24">
        <v>0.7306889352818372</v>
      </c>
      <c r="V2375" s="24">
        <v>0.72992700729927007</v>
      </c>
      <c r="W2375" s="29">
        <v>405.5</v>
      </c>
      <c r="X2375" s="24">
        <v>6.8500000000000227</v>
      </c>
      <c r="Y2375" s="24">
        <v>6.8500000000000227</v>
      </c>
      <c r="Z2375" s="24">
        <v>410.50521920668058</v>
      </c>
      <c r="AA2375" s="24">
        <v>410.50521920668058</v>
      </c>
      <c r="AB2375" s="24">
        <v>410.5</v>
      </c>
      <c r="AC2375" s="24">
        <v>410.5</v>
      </c>
      <c r="AF2375" s="24">
        <v>14.289</v>
      </c>
      <c r="AG2375" s="24">
        <v>424.79421920668057</v>
      </c>
      <c r="AH2375" s="24">
        <v>424.79421920668057</v>
      </c>
      <c r="AI2375" s="24">
        <v>424.78899999999999</v>
      </c>
      <c r="AJ2375" s="24">
        <v>424.78899999999999</v>
      </c>
      <c r="AK2375" s="38">
        <v>0.52192066805787363</v>
      </c>
      <c r="AL2375" s="38">
        <v>0.52192066805787363</v>
      </c>
    </row>
    <row r="2376" spans="3:38" x14ac:dyDescent="0.15">
      <c r="C2376" t="str">
        <v>U1588D-76-6</v>
      </c>
      <c r="D2376" s="31">
        <v>412.99</v>
      </c>
      <c r="E2376" s="29">
        <v>75</v>
      </c>
      <c r="F2376" s="29">
        <v>75</v>
      </c>
      <c r="G2376" s="24">
        <v>413.74</v>
      </c>
      <c r="H2376" s="24">
        <v>413.74</v>
      </c>
      <c r="I2376" s="24">
        <v>413.74</v>
      </c>
      <c r="J2376" s="24">
        <v>413.74</v>
      </c>
      <c r="K2376" s="18">
        <v>0</v>
      </c>
      <c r="L2376" s="18">
        <v>0</v>
      </c>
      <c r="T2376" t="str">
        <v>U1588D-76</v>
      </c>
      <c r="U2376" s="24">
        <v>0.7306889352818372</v>
      </c>
      <c r="V2376" s="24">
        <v>0.72992700729927007</v>
      </c>
      <c r="W2376" s="29">
        <v>405.5</v>
      </c>
      <c r="X2376" s="24">
        <v>8.2400000000000091</v>
      </c>
      <c r="Y2376" s="24">
        <v>8.2400000000000091</v>
      </c>
      <c r="Z2376" s="24">
        <v>411.52087682672237</v>
      </c>
      <c r="AA2376" s="24">
        <v>411.52087682672237</v>
      </c>
      <c r="AB2376" s="24">
        <v>411.51459854014598</v>
      </c>
      <c r="AC2376" s="24">
        <v>411.51459854014598</v>
      </c>
      <c r="AF2376" s="24">
        <v>14.289</v>
      </c>
      <c r="AG2376" s="24">
        <v>425.80987682672236</v>
      </c>
      <c r="AH2376" s="24">
        <v>425.80987682672236</v>
      </c>
      <c r="AI2376" s="24">
        <v>425.80359854014597</v>
      </c>
      <c r="AJ2376" s="24">
        <v>425.80359854014597</v>
      </c>
      <c r="AK2376" s="38">
        <v>0.62782865763892914</v>
      </c>
      <c r="AL2376" s="38">
        <v>0.62782865763892914</v>
      </c>
    </row>
    <row r="2377" spans="3:38" x14ac:dyDescent="0.15">
      <c r="C2377" t="str">
        <v>U1588D-76-7</v>
      </c>
      <c r="D2377" s="31">
        <v>414.16</v>
      </c>
      <c r="E2377" s="29">
        <v>0</v>
      </c>
      <c r="F2377" s="29">
        <v>5</v>
      </c>
      <c r="G2377" s="24">
        <v>414.16</v>
      </c>
      <c r="H2377" s="24">
        <v>414.21000000000004</v>
      </c>
      <c r="I2377" s="24">
        <v>414.16</v>
      </c>
      <c r="J2377" s="24">
        <v>414.21</v>
      </c>
      <c r="K2377" s="18">
        <v>0</v>
      </c>
      <c r="L2377" s="18">
        <v>-5.6843418860808015E-14</v>
      </c>
      <c r="T2377" t="str">
        <v>U1588D-76</v>
      </c>
      <c r="U2377" s="24">
        <v>0.7306889352818372</v>
      </c>
      <c r="V2377" s="24">
        <v>0.72992700729927007</v>
      </c>
      <c r="W2377" s="29">
        <v>405.5</v>
      </c>
      <c r="X2377" s="24">
        <v>8.660000000000025</v>
      </c>
      <c r="Y2377" s="24">
        <v>8.7099999999999795</v>
      </c>
      <c r="Z2377" s="24">
        <v>411.82776617954073</v>
      </c>
      <c r="AA2377" s="24">
        <v>411.86430062630478</v>
      </c>
      <c r="AB2377" s="24">
        <v>411.82116788321167</v>
      </c>
      <c r="AC2377" s="24">
        <v>411.8576642335766</v>
      </c>
      <c r="AF2377" s="24">
        <v>14.289</v>
      </c>
      <c r="AG2377" s="24">
        <v>426.11676617954072</v>
      </c>
      <c r="AH2377" s="24">
        <v>426.15330062630477</v>
      </c>
      <c r="AI2377" s="24">
        <v>426.11016788321166</v>
      </c>
      <c r="AJ2377" s="24">
        <v>426.14666423357659</v>
      </c>
      <c r="AK2377" s="38">
        <v>0.65982963290593943</v>
      </c>
      <c r="AL2377" s="38">
        <v>0.66363927281827273</v>
      </c>
    </row>
    <row r="2378" spans="3:38" x14ac:dyDescent="0.15">
      <c r="C2378" t="str">
        <v>U1588D-76-7</v>
      </c>
      <c r="D2378" s="31">
        <v>414.16</v>
      </c>
      <c r="E2378" s="29">
        <v>30</v>
      </c>
      <c r="F2378" s="29">
        <v>30</v>
      </c>
      <c r="G2378" s="24">
        <v>414.46000000000004</v>
      </c>
      <c r="H2378" s="24">
        <v>414.46000000000004</v>
      </c>
      <c r="I2378" s="24">
        <v>414.46</v>
      </c>
      <c r="J2378" s="24">
        <v>414.46</v>
      </c>
      <c r="K2378" s="18">
        <v>-5.6843418860808015E-14</v>
      </c>
      <c r="L2378" s="18">
        <v>-5.6843418860808015E-14</v>
      </c>
      <c r="T2378" t="str">
        <v>U1588D-76</v>
      </c>
      <c r="U2378" s="24">
        <v>0.7306889352818372</v>
      </c>
      <c r="V2378" s="24">
        <v>0.72992700729927007</v>
      </c>
      <c r="W2378" s="29">
        <v>405.5</v>
      </c>
      <c r="X2378" s="24">
        <v>8.9599999999999795</v>
      </c>
      <c r="Y2378" s="24">
        <v>8.9599999999999795</v>
      </c>
      <c r="Z2378" s="24">
        <v>412.04697286012527</v>
      </c>
      <c r="AA2378" s="24">
        <v>412.04697286012527</v>
      </c>
      <c r="AB2378" s="24">
        <v>412.04014598540147</v>
      </c>
      <c r="AC2378" s="24">
        <v>412.04014598540147</v>
      </c>
      <c r="AF2378" s="24">
        <v>14.289</v>
      </c>
      <c r="AG2378" s="24">
        <v>426.33597286012525</v>
      </c>
      <c r="AH2378" s="24">
        <v>426.33597286012525</v>
      </c>
      <c r="AI2378" s="24">
        <v>426.32914598540145</v>
      </c>
      <c r="AJ2378" s="24">
        <v>426.32914598540145</v>
      </c>
      <c r="AK2378" s="38">
        <v>0.68268747237993921</v>
      </c>
      <c r="AL2378" s="38">
        <v>0.68268747237993921</v>
      </c>
    </row>
    <row r="2379" spans="3:38" x14ac:dyDescent="0.15">
      <c r="C2379" t="str">
        <v>U1588D-76-CC</v>
      </c>
      <c r="D2379" s="31">
        <v>414.72</v>
      </c>
      <c r="E2379" s="29">
        <v>30</v>
      </c>
      <c r="F2379" s="29">
        <v>36</v>
      </c>
      <c r="G2379" s="24">
        <v>415.02000000000004</v>
      </c>
      <c r="H2379" s="24">
        <v>415.08000000000004</v>
      </c>
      <c r="I2379" s="24">
        <v>415.02</v>
      </c>
      <c r="J2379" s="24">
        <v>415.08</v>
      </c>
      <c r="K2379" s="18">
        <v>-5.6843418860808015E-14</v>
      </c>
      <c r="L2379" s="18">
        <v>-5.6843418860808015E-14</v>
      </c>
      <c r="T2379" t="str">
        <v>U1588D-76</v>
      </c>
      <c r="U2379" s="24">
        <v>0.7306889352818372</v>
      </c>
      <c r="V2379" s="24">
        <v>0.72992700729927007</v>
      </c>
      <c r="W2379" s="29">
        <v>405.5</v>
      </c>
      <c r="X2379" s="24">
        <v>9.5199999999999818</v>
      </c>
      <c r="Y2379" s="24">
        <v>9.5799999999999841</v>
      </c>
      <c r="Z2379" s="24">
        <v>412.45615866388306</v>
      </c>
      <c r="AA2379" s="24">
        <v>412.5</v>
      </c>
      <c r="AB2379" s="24">
        <v>412.44890510948903</v>
      </c>
      <c r="AC2379" s="24">
        <v>412.49270072992698</v>
      </c>
      <c r="AF2379" s="24">
        <v>14.289</v>
      </c>
      <c r="AG2379" s="24">
        <v>426.74515866388305</v>
      </c>
      <c r="AH2379" s="24">
        <v>426.78899999999999</v>
      </c>
      <c r="AI2379" s="24">
        <v>426.73790510948902</v>
      </c>
      <c r="AJ2379" s="24">
        <v>426.78170072992697</v>
      </c>
      <c r="AK2379" s="38">
        <v>0.7253554394026196</v>
      </c>
      <c r="AL2379" s="38">
        <v>0.72992700730196702</v>
      </c>
    </row>
    <row r="2380" spans="3:38" x14ac:dyDescent="0.15">
      <c r="C2380" t="str">
        <v>U1588D-76-CC</v>
      </c>
      <c r="D2380" s="31">
        <v>414.72</v>
      </c>
      <c r="E2380" s="29">
        <v>30</v>
      </c>
      <c r="F2380" s="29">
        <v>36</v>
      </c>
      <c r="G2380" s="24">
        <v>415.02000000000004</v>
      </c>
      <c r="H2380" s="24">
        <v>415.08000000000004</v>
      </c>
      <c r="I2380" s="24">
        <v>415.02</v>
      </c>
      <c r="J2380" s="24">
        <v>415.08</v>
      </c>
      <c r="K2380" s="18">
        <v>-5.6843418860808015E-14</v>
      </c>
      <c r="L2380" s="18">
        <v>-5.6843418860808015E-14</v>
      </c>
      <c r="T2380" t="str">
        <v>U1588D-76</v>
      </c>
      <c r="U2380" s="24">
        <v>0.7306889352818372</v>
      </c>
      <c r="V2380" s="24">
        <v>0.72992700729927007</v>
      </c>
      <c r="W2380" s="29">
        <v>405.5</v>
      </c>
      <c r="X2380" s="24">
        <v>9.5199999999999818</v>
      </c>
      <c r="Y2380" s="24">
        <v>9.5799999999999841</v>
      </c>
      <c r="Z2380" s="24">
        <v>412.45615866388306</v>
      </c>
      <c r="AA2380" s="24">
        <v>412.5</v>
      </c>
      <c r="AB2380" s="24">
        <v>412.44890510948903</v>
      </c>
      <c r="AC2380" s="24">
        <v>412.49270072992698</v>
      </c>
      <c r="AF2380" s="24">
        <v>14.289</v>
      </c>
      <c r="AG2380" s="24">
        <v>426.74515866388305</v>
      </c>
      <c r="AH2380" s="24">
        <v>426.78899999999999</v>
      </c>
      <c r="AI2380" s="24">
        <v>426.73790510948902</v>
      </c>
      <c r="AJ2380" s="24">
        <v>426.78170072992697</v>
      </c>
      <c r="AK2380" s="38">
        <v>0.7253554394026196</v>
      </c>
      <c r="AL2380" s="38">
        <v>0.72992700730196702</v>
      </c>
    </row>
    <row r="2381" spans="3:38" x14ac:dyDescent="0.15">
      <c r="C2381" t="str">
        <v>U1588D-76-CC</v>
      </c>
      <c r="D2381" s="31">
        <v>414.72</v>
      </c>
      <c r="E2381" s="29">
        <v>30</v>
      </c>
      <c r="F2381" s="29">
        <v>36</v>
      </c>
      <c r="G2381" s="24">
        <v>415.02000000000004</v>
      </c>
      <c r="H2381" s="24">
        <v>415.08000000000004</v>
      </c>
      <c r="I2381" s="24">
        <v>415.02</v>
      </c>
      <c r="J2381" s="24">
        <v>415.08</v>
      </c>
      <c r="K2381" s="18">
        <v>-5.6843418860808015E-14</v>
      </c>
      <c r="L2381" s="18">
        <v>-5.6843418860808015E-14</v>
      </c>
      <c r="T2381" t="str">
        <v>U1588D-76</v>
      </c>
      <c r="U2381" s="24">
        <v>0.7306889352818372</v>
      </c>
      <c r="V2381" s="24">
        <v>0.72992700729927007</v>
      </c>
      <c r="W2381" s="29">
        <v>405.5</v>
      </c>
      <c r="X2381" s="24">
        <v>9.5199999999999818</v>
      </c>
      <c r="Y2381" s="24">
        <v>9.5799999999999841</v>
      </c>
      <c r="Z2381" s="24">
        <v>412.45615866388306</v>
      </c>
      <c r="AA2381" s="24">
        <v>412.5</v>
      </c>
      <c r="AB2381" s="24">
        <v>412.44890510948903</v>
      </c>
      <c r="AC2381" s="24">
        <v>412.49270072992698</v>
      </c>
      <c r="AF2381" s="24">
        <v>14.289</v>
      </c>
      <c r="AG2381" s="24">
        <v>426.74515866388305</v>
      </c>
      <c r="AH2381" s="24">
        <v>426.78899999999999</v>
      </c>
      <c r="AI2381" s="24">
        <v>426.73790510948902</v>
      </c>
      <c r="AJ2381" s="24">
        <v>426.78170072992697</v>
      </c>
      <c r="AK2381" s="38">
        <v>0.7253554394026196</v>
      </c>
      <c r="AL2381" s="38">
        <v>0.72992700730196702</v>
      </c>
    </row>
    <row r="2382" spans="3:38" x14ac:dyDescent="0.15">
      <c r="C2382" t="str">
        <v>U1588D-76-CC</v>
      </c>
      <c r="D2382" s="31">
        <v>414.72</v>
      </c>
      <c r="E2382" s="29">
        <v>30</v>
      </c>
      <c r="F2382" s="29">
        <v>36</v>
      </c>
      <c r="G2382" s="24">
        <v>415.02000000000004</v>
      </c>
      <c r="H2382" s="24">
        <v>415.08000000000004</v>
      </c>
      <c r="I2382" s="24">
        <v>415.02</v>
      </c>
      <c r="J2382" s="24">
        <v>415.08</v>
      </c>
      <c r="K2382" s="18">
        <v>-5.6843418860808015E-14</v>
      </c>
      <c r="L2382" s="18">
        <v>-5.6843418860808015E-14</v>
      </c>
      <c r="T2382" t="str">
        <v>U1588D-76</v>
      </c>
      <c r="U2382" s="24">
        <v>0.7306889352818372</v>
      </c>
      <c r="V2382" s="24">
        <v>0.72992700729927007</v>
      </c>
      <c r="W2382" s="29">
        <v>405.5</v>
      </c>
      <c r="X2382" s="24">
        <v>9.5199999999999818</v>
      </c>
      <c r="Y2382" s="24">
        <v>9.5799999999999841</v>
      </c>
      <c r="Z2382" s="24">
        <v>412.45615866388306</v>
      </c>
      <c r="AA2382" s="24">
        <v>412.5</v>
      </c>
      <c r="AB2382" s="24">
        <v>412.44890510948903</v>
      </c>
      <c r="AC2382" s="24">
        <v>412.49270072992698</v>
      </c>
      <c r="AF2382" s="24">
        <v>14.289</v>
      </c>
      <c r="AG2382" s="24">
        <v>426.74515866388305</v>
      </c>
      <c r="AH2382" s="24">
        <v>426.78899999999999</v>
      </c>
      <c r="AI2382" s="24">
        <v>426.73790510948902</v>
      </c>
      <c r="AJ2382" s="24">
        <v>426.78170072992697</v>
      </c>
      <c r="AK2382" s="38">
        <v>0.7253554394026196</v>
      </c>
      <c r="AL2382" s="38">
        <v>0.72992700730196702</v>
      </c>
    </row>
    <row r="2383" spans="3:38" x14ac:dyDescent="0.15">
      <c r="C2383" t="str">
        <v>U1588D-76-CC</v>
      </c>
      <c r="D2383" s="31">
        <v>414.72</v>
      </c>
      <c r="E2383" s="29">
        <v>30</v>
      </c>
      <c r="F2383" s="29">
        <v>36</v>
      </c>
      <c r="G2383" s="24">
        <v>415.02000000000004</v>
      </c>
      <c r="H2383" s="24">
        <v>415.08000000000004</v>
      </c>
      <c r="I2383" s="24">
        <v>415.02</v>
      </c>
      <c r="J2383" s="24">
        <v>415.08</v>
      </c>
      <c r="K2383" s="18">
        <v>-5.6843418860808015E-14</v>
      </c>
      <c r="L2383" s="18">
        <v>-5.6843418860808015E-14</v>
      </c>
      <c r="T2383" t="str">
        <v>U1588D-76</v>
      </c>
      <c r="U2383" s="24">
        <v>0.7306889352818372</v>
      </c>
      <c r="V2383" s="24">
        <v>0.72992700729927007</v>
      </c>
      <c r="W2383" s="29">
        <v>405.5</v>
      </c>
      <c r="X2383" s="24">
        <v>9.5199999999999818</v>
      </c>
      <c r="Y2383" s="24">
        <v>9.5799999999999841</v>
      </c>
      <c r="Z2383" s="24">
        <v>412.45615866388306</v>
      </c>
      <c r="AA2383" s="24">
        <v>412.5</v>
      </c>
      <c r="AB2383" s="24">
        <v>412.44890510948903</v>
      </c>
      <c r="AC2383" s="24">
        <v>412.49270072992698</v>
      </c>
      <c r="AF2383" s="24">
        <v>14.289</v>
      </c>
      <c r="AG2383" s="24">
        <v>426.74515866388305</v>
      </c>
      <c r="AH2383" s="24">
        <v>426.78899999999999</v>
      </c>
      <c r="AI2383" s="24">
        <v>426.73790510948902</v>
      </c>
      <c r="AJ2383" s="24">
        <v>426.78170072992697</v>
      </c>
      <c r="AK2383" s="38">
        <v>0.7253554394026196</v>
      </c>
      <c r="AL2383" s="38">
        <v>0.72992700730196702</v>
      </c>
    </row>
    <row r="2384" spans="3:38" x14ac:dyDescent="0.15">
      <c r="C2384" t="str">
        <v>U1588D-76-CC</v>
      </c>
      <c r="D2384" s="31">
        <v>414.72</v>
      </c>
      <c r="E2384" s="29">
        <v>30</v>
      </c>
      <c r="F2384" s="29">
        <v>36</v>
      </c>
      <c r="G2384" s="24">
        <v>415.02000000000004</v>
      </c>
      <c r="H2384" s="24">
        <v>415.08000000000004</v>
      </c>
      <c r="I2384" s="24">
        <v>415.02</v>
      </c>
      <c r="J2384" s="24">
        <v>415.08</v>
      </c>
      <c r="K2384" s="18">
        <v>-5.6843418860808015E-14</v>
      </c>
      <c r="L2384" s="18">
        <v>-5.6843418860808015E-14</v>
      </c>
      <c r="T2384" t="str">
        <v>U1588D-76</v>
      </c>
      <c r="U2384" s="24">
        <v>0.7306889352818372</v>
      </c>
      <c r="V2384" s="24">
        <v>0.72992700729927007</v>
      </c>
      <c r="W2384" s="29">
        <v>405.5</v>
      </c>
      <c r="X2384" s="24">
        <v>9.5199999999999818</v>
      </c>
      <c r="Y2384" s="24">
        <v>9.5799999999999841</v>
      </c>
      <c r="Z2384" s="24">
        <v>412.45615866388306</v>
      </c>
      <c r="AA2384" s="24">
        <v>412.5</v>
      </c>
      <c r="AB2384" s="24">
        <v>412.44890510948903</v>
      </c>
      <c r="AC2384" s="24">
        <v>412.49270072992698</v>
      </c>
      <c r="AF2384" s="24">
        <v>14.289</v>
      </c>
      <c r="AG2384" s="24">
        <v>426.74515866388305</v>
      </c>
      <c r="AH2384" s="24">
        <v>426.78899999999999</v>
      </c>
      <c r="AI2384" s="24">
        <v>426.73790510948902</v>
      </c>
      <c r="AJ2384" s="24">
        <v>426.78170072992697</v>
      </c>
      <c r="AK2384" s="38">
        <v>0.7253554394026196</v>
      </c>
      <c r="AL2384" s="38">
        <v>0.72992700730196702</v>
      </c>
    </row>
    <row r="2385" spans="3:38" x14ac:dyDescent="0.15">
      <c r="C2385" t="str">
        <v>U1588D-76-CC</v>
      </c>
      <c r="D2385" s="31">
        <v>414.72</v>
      </c>
      <c r="E2385" s="29">
        <v>30</v>
      </c>
      <c r="F2385" s="29">
        <v>36</v>
      </c>
      <c r="G2385" s="24">
        <v>415.02000000000004</v>
      </c>
      <c r="H2385" s="24">
        <v>415.08000000000004</v>
      </c>
      <c r="I2385" s="24">
        <v>415.02</v>
      </c>
      <c r="J2385" s="24">
        <v>415.08</v>
      </c>
      <c r="K2385" s="18">
        <v>-5.6843418860808015E-14</v>
      </c>
      <c r="L2385" s="18">
        <v>-5.6843418860808015E-14</v>
      </c>
      <c r="T2385" t="str">
        <v>U1588D-76</v>
      </c>
      <c r="U2385" s="24">
        <v>0.7306889352818372</v>
      </c>
      <c r="V2385" s="24">
        <v>0.72992700729927007</v>
      </c>
      <c r="W2385" s="29">
        <v>405.5</v>
      </c>
      <c r="X2385" s="24">
        <v>9.5199999999999818</v>
      </c>
      <c r="Y2385" s="24">
        <v>9.5799999999999841</v>
      </c>
      <c r="Z2385" s="24">
        <v>412.45615866388306</v>
      </c>
      <c r="AA2385" s="24">
        <v>412.5</v>
      </c>
      <c r="AB2385" s="24">
        <v>412.44890510948903</v>
      </c>
      <c r="AC2385" s="24">
        <v>412.49270072992698</v>
      </c>
      <c r="AF2385" s="24">
        <v>14.289</v>
      </c>
      <c r="AG2385" s="24">
        <v>426.74515866388305</v>
      </c>
      <c r="AH2385" s="24">
        <v>426.78899999999999</v>
      </c>
      <c r="AI2385" s="24">
        <v>426.73790510948902</v>
      </c>
      <c r="AJ2385" s="24">
        <v>426.78170072992697</v>
      </c>
      <c r="AK2385" s="38">
        <v>0.7253554394026196</v>
      </c>
      <c r="AL2385" s="38">
        <v>0.72992700730196702</v>
      </c>
    </row>
    <row r="2386" spans="3:38" x14ac:dyDescent="0.15">
      <c r="C2386" t="str">
        <v>U1588D-76-CC</v>
      </c>
      <c r="D2386" s="31">
        <v>414.72</v>
      </c>
      <c r="E2386" s="29">
        <v>30</v>
      </c>
      <c r="F2386" s="29">
        <v>36</v>
      </c>
      <c r="G2386" s="24">
        <v>415.02000000000004</v>
      </c>
      <c r="H2386" s="24">
        <v>415.08000000000004</v>
      </c>
      <c r="I2386" s="24">
        <v>415.02</v>
      </c>
      <c r="J2386" s="24">
        <v>415.08</v>
      </c>
      <c r="K2386" s="18">
        <v>-5.6843418860808015E-14</v>
      </c>
      <c r="L2386" s="18">
        <v>-5.6843418860808015E-14</v>
      </c>
      <c r="T2386" t="str">
        <v>U1588D-76</v>
      </c>
      <c r="U2386" s="24">
        <v>0.7306889352818372</v>
      </c>
      <c r="V2386" s="24">
        <v>0.72992700729927007</v>
      </c>
      <c r="W2386" s="29">
        <v>405.5</v>
      </c>
      <c r="X2386" s="24">
        <v>9.5199999999999818</v>
      </c>
      <c r="Y2386" s="24">
        <v>9.5799999999999841</v>
      </c>
      <c r="Z2386" s="24">
        <v>412.45615866388306</v>
      </c>
      <c r="AA2386" s="24">
        <v>412.5</v>
      </c>
      <c r="AB2386" s="24">
        <v>412.44890510948903</v>
      </c>
      <c r="AC2386" s="24">
        <v>412.49270072992698</v>
      </c>
      <c r="AF2386" s="24">
        <v>14.289</v>
      </c>
      <c r="AG2386" s="24">
        <v>426.74515866388305</v>
      </c>
      <c r="AH2386" s="24">
        <v>426.78899999999999</v>
      </c>
      <c r="AI2386" s="24">
        <v>426.73790510948902</v>
      </c>
      <c r="AJ2386" s="24">
        <v>426.78170072992697</v>
      </c>
      <c r="AK2386" s="38">
        <v>0.7253554394026196</v>
      </c>
      <c r="AL2386" s="38">
        <v>0.72992700730196702</v>
      </c>
    </row>
    <row r="2387" spans="3:38" x14ac:dyDescent="0.15">
      <c r="C2387" t="str">
        <v>U1588D-76-CC</v>
      </c>
      <c r="D2387" s="31">
        <v>414.72</v>
      </c>
      <c r="E2387" s="29">
        <v>30</v>
      </c>
      <c r="F2387" s="29">
        <v>36</v>
      </c>
      <c r="G2387" s="24">
        <v>415.02000000000004</v>
      </c>
      <c r="H2387" s="24">
        <v>415.08000000000004</v>
      </c>
      <c r="I2387" s="24">
        <v>415.02</v>
      </c>
      <c r="J2387" s="24">
        <v>415.08</v>
      </c>
      <c r="K2387" s="18">
        <v>-5.6843418860808015E-14</v>
      </c>
      <c r="L2387" s="18">
        <v>-5.6843418860808015E-14</v>
      </c>
      <c r="T2387" t="str">
        <v>U1588D-76</v>
      </c>
      <c r="U2387" s="24">
        <v>0.7306889352818372</v>
      </c>
      <c r="V2387" s="24">
        <v>0.72992700729927007</v>
      </c>
      <c r="W2387" s="29">
        <v>405.5</v>
      </c>
      <c r="X2387" s="24">
        <v>9.5199999999999818</v>
      </c>
      <c r="Y2387" s="24">
        <v>9.5799999999999841</v>
      </c>
      <c r="Z2387" s="24">
        <v>412.45615866388306</v>
      </c>
      <c r="AA2387" s="24">
        <v>412.5</v>
      </c>
      <c r="AB2387" s="24">
        <v>412.44890510948903</v>
      </c>
      <c r="AC2387" s="24">
        <v>412.49270072992698</v>
      </c>
      <c r="AF2387" s="24">
        <v>14.289</v>
      </c>
      <c r="AG2387" s="24">
        <v>426.74515866388305</v>
      </c>
      <c r="AH2387" s="24">
        <v>426.78899999999999</v>
      </c>
      <c r="AI2387" s="24">
        <v>426.73790510948902</v>
      </c>
      <c r="AJ2387" s="24">
        <v>426.78170072992697</v>
      </c>
      <c r="AK2387" s="38">
        <v>0.7253554394026196</v>
      </c>
      <c r="AL2387" s="38">
        <v>0.72992700730196702</v>
      </c>
    </row>
  </sheetData>
  <sheetProtection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E4B1D-7894-9F48-8186-5D402F7381E8}">
  <sheetPr>
    <tabColor rgb="FFFF0000"/>
  </sheetPr>
  <dimension ref="A1:AB2387"/>
  <sheetViews>
    <sheetView workbookViewId="0">
      <pane ySplit="1" topLeftCell="A2" activePane="bottomLeft" state="frozen"/>
      <selection pane="bottomLeft"/>
    </sheetView>
  </sheetViews>
  <sheetFormatPr baseColWidth="10" defaultColWidth="12.6640625" defaultRowHeight="13" x14ac:dyDescent="0.15"/>
  <cols>
    <col min="1" max="1" width="6.83203125" customWidth="1"/>
    <col min="2" max="2" width="6.33203125" customWidth="1"/>
    <col min="3" max="3" width="4.83203125" customWidth="1"/>
    <col min="4" max="4" width="5" customWidth="1"/>
    <col min="5" max="5" width="5.1640625" customWidth="1"/>
    <col min="6" max="7" width="4.5" customWidth="1"/>
    <col min="8" max="8" width="9" style="29" customWidth="1"/>
    <col min="9" max="9" width="11" style="29" customWidth="1"/>
    <col min="10" max="11" width="10.33203125" style="29" customWidth="1"/>
    <col min="12" max="15" width="10.33203125" style="24" customWidth="1"/>
    <col min="16" max="16" width="6.33203125" customWidth="1"/>
    <col min="17" max="17" width="7.6640625" customWidth="1"/>
    <col min="18" max="18" width="7.83203125" customWidth="1"/>
    <col min="19" max="19" width="7.6640625" customWidth="1"/>
    <col min="20" max="20" width="8.1640625" customWidth="1"/>
    <col min="21" max="21" width="9.6640625" customWidth="1"/>
    <col min="22" max="22" width="8.6640625" customWidth="1"/>
    <col min="23" max="23" width="13.5" customWidth="1"/>
    <col min="24" max="24" width="12" customWidth="1"/>
    <col min="25" max="25" width="15.1640625" customWidth="1"/>
    <col min="26" max="26" width="8.33203125" customWidth="1"/>
    <col min="28" max="28" width="35.1640625" customWidth="1"/>
  </cols>
  <sheetData>
    <row r="1" spans="1:28" ht="58" customHeight="1" x14ac:dyDescent="0.15">
      <c r="A1" s="33" t="str" cm="1">
        <f t="array" ref="A1:A2387">_xlfn._TRO_TRAILING('Your LIMS sample list'!A:A)</f>
        <v>Exp</v>
      </c>
      <c r="B1" s="33" t="str" cm="1">
        <f t="array" ref="B1:B2387">_xlfn._TRO_TRAILING('Your LIMS sample list'!B:B)</f>
        <v>Site</v>
      </c>
      <c r="C1" s="33" t="str" cm="1">
        <f t="array" ref="C1:C2387">_xlfn._TRO_TRAILING('Your LIMS sample list'!C:C)</f>
        <v>Hole</v>
      </c>
      <c r="D1" s="33" t="str" cm="1">
        <f t="array" ref="D1:D2387">_xlfn._TRO_TRAILING('Your LIMS sample list'!D:D)</f>
        <v>Core</v>
      </c>
      <c r="E1" s="33" t="str" cm="1">
        <f t="array" ref="E1:E2387">_xlfn._TRO_TRAILING('Your LIMS sample list'!E:E)</f>
        <v>Type</v>
      </c>
      <c r="F1" s="33" t="str" cm="1">
        <f t="array" ref="F1:F2387">_xlfn._TRO_TRAILING('Your LIMS sample list'!F:F)</f>
        <v>Sect</v>
      </c>
      <c r="G1" s="33" t="str" cm="1">
        <f t="array" ref="G1:G2378">IF(_xlfn._TRO_TRAILING('Your LIMS sample list'!G:G)="","",_xlfn._TRO_TRAILING('Your LIMS sample list'!G:G))</f>
        <v>A/W</v>
      </c>
      <c r="H1" s="35" t="str" cm="1">
        <f t="array" ref="H1:H2387">_xlfn._TRO_TRAILING('Your LIMS sample list'!H:H)</f>
        <v>Top offset in section (cm)</v>
      </c>
      <c r="I1" s="35" t="str" cm="1">
        <f t="array" ref="I1:I2387">_xlfn._TRO_TRAILING('Your LIMS sample list'!I:I)</f>
        <v>Bottom offset in section (cm)</v>
      </c>
      <c r="J1" s="35" t="str" cm="1">
        <f t="array" ref="J1:J2387">_xlfn._TRO_TRAILING('Your LIMS sample list'!J:J)</f>
        <v>Top offset in parent (cm)</v>
      </c>
      <c r="K1" s="35" t="str" cm="1">
        <f t="array" ref="K1:K2387">_xlfn._TRO_TRAILING('Your LIMS sample list'!K:K)</f>
        <v>Bottom offset in parent (cm)</v>
      </c>
      <c r="L1" s="36" t="str" cm="1">
        <f t="array" ref="L1:L2387">_xlfn._TRO_TRAILING(Computations!G:G)</f>
        <v>Top depth CSF-A (m)</v>
      </c>
      <c r="M1" s="36" t="str" cm="1">
        <f t="array" ref="M1:M2387">_xlfn._TRO_TRAILING(Computations!H:H)</f>
        <v>Bottom depth CSF-A (m)</v>
      </c>
      <c r="N1" s="36" t="str" cm="1">
        <f t="array" ref="N1:N2387">_xlfn._TRO_TRAILING(Computations!AI:AI)</f>
        <v>Top depth CCSF-BB (m)</v>
      </c>
      <c r="O1" s="36" t="str" cm="1">
        <f t="array" ref="O1:O2387">_xlfn._TRO_TRAILING(Computations!AJ:AJ)</f>
        <v>Bottom depth CCSF-BB (m)</v>
      </c>
      <c r="P1" s="34" t="str" cm="1">
        <f t="array" ref="P1:P2387">_xlfn._TRO_TRAILING('Your LIMS sample list'!P:P)</f>
        <v>Length (cm)</v>
      </c>
      <c r="Q1" s="34" t="str" cm="1">
        <f t="array" ref="Q1:Q2387">_xlfn._TRO_TRAILING('Your LIMS sample list'!Q:Q)</f>
        <v>Volume (cm3)</v>
      </c>
      <c r="R1" s="34" t="str" cm="1">
        <f t="array" ref="R1:R2387">_xlfn._TRO_TRAILING('Your LIMS sample list'!R:R)</f>
        <v>Sample type</v>
      </c>
      <c r="S1" s="34" t="str" cm="1">
        <f t="array" ref="S1:S2385">IF(_xlfn._TRO_TRAILING('Your LIMS sample list'!S:S)="","",_xlfn._TRO_TRAILING('Your LIMS sample list'!S:S))</f>
        <v>Test</v>
      </c>
      <c r="T1" s="34" t="str" cm="1">
        <f t="array" ref="T1:T2387">IF(_xlfn._TRO_TRAILING('Your LIMS sample list'!T:T)="","",_xlfn._TRO_TRAILING('Your LIMS sample list'!T:T))</f>
        <v>Request Code</v>
      </c>
      <c r="U1" s="34" t="str" cm="1">
        <f t="array" ref="U1:U2387">IF(_xlfn._TRO_TRAILING('Your LIMS sample list'!U:U)="","",_xlfn._TRO_TRAILING('Your LIMS sample list'!U:U))</f>
        <v>Request number</v>
      </c>
      <c r="V1" s="34" t="str" cm="1">
        <f t="array" ref="V1:V2387">_xlfn._TRO_TRAILING('Your LIMS sample list'!V:V)</f>
        <v>Sample name</v>
      </c>
      <c r="W1" s="34" t="str" cm="1">
        <f t="array" ref="W1:W2387">_xlfn._TRO_TRAILING('Your LIMS sample list'!W:W)</f>
        <v>Text ID</v>
      </c>
      <c r="X1" s="34" t="str" cm="1">
        <f t="array" ref="X1:X2387">_xlfn._TRO_TRAILING('Your LIMS sample list'!X:X)</f>
        <v>Date sample logged</v>
      </c>
      <c r="Y1" s="34" t="str" cm="1">
        <f t="array" ref="Y1:Y2387">_xlfn._TRO_TRAILING('Your LIMS sample list'!Y:Y)</f>
        <v>Sample entered by</v>
      </c>
      <c r="Z1" s="34" t="str" cm="1">
        <f t="array" ref="Z1:Z2387">_xlfn._TRO_TRAILING('Your LIMS sample list'!Z:Z)</f>
        <v>Location</v>
      </c>
      <c r="AA1" s="34" t="str" cm="1">
        <f t="array" ref="AA1:AA2385">_xlfn._TRO_TRAILING('Your LIMS sample list'!AA:AA)</f>
        <v>Comments</v>
      </c>
      <c r="AB1" s="34" t="str" cm="1">
        <f t="array" ref="AB1:AB2387">_xlfn._TRO_TRAILING('Your LIMS sample list'!AB:AB)</f>
        <v>Label identifier</v>
      </c>
    </row>
    <row r="2" spans="1:28" x14ac:dyDescent="0.15">
      <c r="A2">
        <v>397</v>
      </c>
      <c r="B2" t="str">
        <v>U1588</v>
      </c>
      <c r="C2" t="str">
        <v>A</v>
      </c>
      <c r="D2">
        <v>1</v>
      </c>
      <c r="E2" t="str">
        <v>H</v>
      </c>
      <c r="F2">
        <v>1</v>
      </c>
      <c r="G2" t="str">
        <v/>
      </c>
      <c r="H2" s="29">
        <v>0</v>
      </c>
      <c r="I2" s="29">
        <v>0</v>
      </c>
      <c r="J2" s="29">
        <v>0</v>
      </c>
      <c r="K2" s="29">
        <v>0</v>
      </c>
      <c r="L2" s="24">
        <v>0</v>
      </c>
      <c r="M2" s="24">
        <v>0</v>
      </c>
      <c r="N2" s="24">
        <v>0</v>
      </c>
      <c r="O2" s="24">
        <v>0</v>
      </c>
      <c r="P2">
        <v>0</v>
      </c>
      <c r="Q2">
        <v>5000</v>
      </c>
      <c r="R2" t="str">
        <v>OTHR</v>
      </c>
      <c r="S2" t="str">
        <v>PAL</v>
      </c>
      <c r="T2" t="str">
        <v/>
      </c>
      <c r="U2" t="str">
        <v/>
      </c>
      <c r="V2" t="str">
        <v>PAL-MUDLINE</v>
      </c>
      <c r="W2" t="str">
        <v>OTHR11931331</v>
      </c>
      <c r="X2">
        <v>44895.784722222219</v>
      </c>
      <c r="Y2" t="str">
        <v>LEWIS</v>
      </c>
      <c r="Z2" t="str">
        <v>JR</v>
      </c>
      <c r="AA2">
        <v>0</v>
      </c>
      <c r="AB2" t="str">
        <v>397-U1588A-1H-1-PAL-MUDLINE</v>
      </c>
    </row>
    <row r="3" spans="1:28" x14ac:dyDescent="0.15">
      <c r="A3">
        <v>397</v>
      </c>
      <c r="B3" t="str">
        <v>U1588</v>
      </c>
      <c r="C3" t="str">
        <v>A</v>
      </c>
      <c r="D3">
        <v>1</v>
      </c>
      <c r="E3" t="str">
        <v>H</v>
      </c>
      <c r="F3">
        <v>1</v>
      </c>
      <c r="G3" t="str">
        <v>A</v>
      </c>
      <c r="H3" s="29">
        <v>65</v>
      </c>
      <c r="I3" s="29">
        <v>65</v>
      </c>
      <c r="J3" s="29">
        <v>65</v>
      </c>
      <c r="K3" s="29">
        <v>65</v>
      </c>
      <c r="L3" s="24">
        <v>0.65</v>
      </c>
      <c r="M3" s="24">
        <v>0.65</v>
      </c>
      <c r="N3" s="24">
        <v>0.65</v>
      </c>
      <c r="O3" s="24">
        <v>0.65</v>
      </c>
      <c r="P3">
        <v>0</v>
      </c>
      <c r="Q3">
        <v>1</v>
      </c>
      <c r="R3" t="str">
        <v>SS</v>
      </c>
      <c r="S3" t="str">
        <v>SED</v>
      </c>
      <c r="T3" t="str">
        <v/>
      </c>
      <c r="U3" t="str">
        <v/>
      </c>
      <c r="V3" t="str">
        <v>SED</v>
      </c>
      <c r="W3" t="str">
        <v>SS11936681</v>
      </c>
      <c r="X3">
        <v>44895.930555555555</v>
      </c>
      <c r="Y3" t="str">
        <v>JRS_PANG</v>
      </c>
      <c r="Z3" t="str">
        <v>JR</v>
      </c>
      <c r="AA3">
        <v>0</v>
      </c>
      <c r="AB3" t="str">
        <v>397-U1588A-1H-1-A 65/65-SED</v>
      </c>
    </row>
    <row r="4" spans="1:28" x14ac:dyDescent="0.15">
      <c r="A4">
        <v>397</v>
      </c>
      <c r="B4" t="str">
        <v>U1588</v>
      </c>
      <c r="C4" t="str">
        <v>A</v>
      </c>
      <c r="D4">
        <v>1</v>
      </c>
      <c r="E4" t="str">
        <v>H</v>
      </c>
      <c r="F4">
        <v>1</v>
      </c>
      <c r="G4" t="str">
        <v>W</v>
      </c>
      <c r="H4" s="29">
        <v>73</v>
      </c>
      <c r="I4" s="29">
        <v>75</v>
      </c>
      <c r="J4" s="29">
        <v>73</v>
      </c>
      <c r="K4" s="29">
        <v>75</v>
      </c>
      <c r="L4" s="24">
        <v>0.73</v>
      </c>
      <c r="M4" s="24">
        <v>0.75</v>
      </c>
      <c r="N4" s="24">
        <v>0.73</v>
      </c>
      <c r="O4" s="24">
        <v>0.75</v>
      </c>
      <c r="P4">
        <v>2</v>
      </c>
      <c r="Q4">
        <v>10</v>
      </c>
      <c r="R4" t="str">
        <v>CYL</v>
      </c>
      <c r="S4" t="str">
        <v>MAD</v>
      </c>
      <c r="T4" t="str">
        <v/>
      </c>
      <c r="U4" t="str">
        <v/>
      </c>
      <c r="V4">
        <v>31181</v>
      </c>
      <c r="W4" t="str">
        <v>CYL11936641</v>
      </c>
      <c r="X4">
        <v>44895.919444444444</v>
      </c>
      <c r="Y4" t="str">
        <v>JRS_IKEDA</v>
      </c>
      <c r="Z4" t="str">
        <v>JR</v>
      </c>
      <c r="AA4">
        <v>0</v>
      </c>
      <c r="AB4" t="str">
        <v>397-U1588A-1H-1-W 73/75-31181</v>
      </c>
    </row>
    <row r="5" spans="1:28" x14ac:dyDescent="0.15">
      <c r="A5">
        <v>397</v>
      </c>
      <c r="B5" t="str">
        <v>U1588</v>
      </c>
      <c r="C5" t="str">
        <v>A</v>
      </c>
      <c r="D5">
        <v>1</v>
      </c>
      <c r="E5" t="str">
        <v>H</v>
      </c>
      <c r="F5">
        <v>1</v>
      </c>
      <c r="G5" t="str">
        <v>W</v>
      </c>
      <c r="H5" s="29">
        <v>80</v>
      </c>
      <c r="I5" s="29">
        <v>80</v>
      </c>
      <c r="J5" s="29">
        <v>80</v>
      </c>
      <c r="K5" s="29">
        <v>80</v>
      </c>
      <c r="L5" s="24">
        <v>0.8</v>
      </c>
      <c r="M5" s="24">
        <v>0.8</v>
      </c>
      <c r="N5" s="24">
        <v>0.8</v>
      </c>
      <c r="O5" s="24">
        <v>0.8</v>
      </c>
      <c r="P5">
        <v>0</v>
      </c>
      <c r="Q5">
        <v>1</v>
      </c>
      <c r="R5" t="str">
        <v>TPCK</v>
      </c>
      <c r="S5" t="str">
        <v>NANNO</v>
      </c>
      <c r="T5" t="str">
        <v/>
      </c>
      <c r="U5" t="str">
        <v/>
      </c>
      <c r="V5" t="str">
        <v>NANNO</v>
      </c>
      <c r="W5" t="str">
        <v>TPCK11936651</v>
      </c>
      <c r="X5">
        <v>44895.92291666667</v>
      </c>
      <c r="Y5" t="str">
        <v>JRS_IKEDA</v>
      </c>
      <c r="Z5" t="str">
        <v>JR</v>
      </c>
      <c r="AA5">
        <v>0</v>
      </c>
      <c r="AB5" t="str">
        <v>397-U1588A-1H-1-W 80/80-NANNO</v>
      </c>
    </row>
    <row r="6" spans="1:28" x14ac:dyDescent="0.15">
      <c r="A6">
        <v>397</v>
      </c>
      <c r="B6" t="str">
        <v>U1588</v>
      </c>
      <c r="C6" t="str">
        <v>A</v>
      </c>
      <c r="D6">
        <v>1</v>
      </c>
      <c r="E6" t="str">
        <v>H</v>
      </c>
      <c r="F6">
        <v>1</v>
      </c>
      <c r="G6" t="str">
        <v/>
      </c>
      <c r="H6" s="29">
        <v>143</v>
      </c>
      <c r="I6" s="29">
        <v>148</v>
      </c>
      <c r="J6" s="29">
        <v>0</v>
      </c>
      <c r="K6" s="29">
        <v>5</v>
      </c>
      <c r="L6" s="24">
        <v>1.43</v>
      </c>
      <c r="M6" s="24">
        <v>1.48</v>
      </c>
      <c r="N6" s="24">
        <v>1.43</v>
      </c>
      <c r="O6" s="24">
        <v>1.48</v>
      </c>
      <c r="P6">
        <v>5</v>
      </c>
      <c r="Q6">
        <v>6</v>
      </c>
      <c r="R6" t="str">
        <v>LIQ</v>
      </c>
      <c r="S6" t="str">
        <v/>
      </c>
      <c r="T6" t="str">
        <v/>
      </c>
      <c r="U6" t="str">
        <v/>
      </c>
      <c r="V6" t="str">
        <v>IWS</v>
      </c>
      <c r="W6" t="str">
        <v>LIQ11931461</v>
      </c>
      <c r="X6">
        <v>44895.789583333331</v>
      </c>
      <c r="Y6" t="str">
        <v>JR_LIU</v>
      </c>
      <c r="Z6" t="str">
        <v>JR</v>
      </c>
      <c r="AA6" t="str">
        <v>shipboard untreated</v>
      </c>
      <c r="AB6" t="str">
        <v>397-U1588A-1H-1-IW(143-148)-IWS</v>
      </c>
    </row>
    <row r="7" spans="1:28" x14ac:dyDescent="0.15">
      <c r="A7">
        <v>397</v>
      </c>
      <c r="B7" t="str">
        <v>U1588</v>
      </c>
      <c r="C7" t="str">
        <v>A</v>
      </c>
      <c r="D7">
        <v>1</v>
      </c>
      <c r="E7" t="str">
        <v>H</v>
      </c>
      <c r="F7">
        <v>1</v>
      </c>
      <c r="G7" t="str">
        <v/>
      </c>
      <c r="H7" s="29">
        <v>143</v>
      </c>
      <c r="I7" s="29">
        <v>148</v>
      </c>
      <c r="J7" s="29">
        <v>143</v>
      </c>
      <c r="K7" s="29">
        <v>5</v>
      </c>
      <c r="L7" s="24">
        <v>1.43</v>
      </c>
      <c r="M7" s="24">
        <v>1.48</v>
      </c>
      <c r="N7" s="24">
        <v>1.43</v>
      </c>
      <c r="O7" s="24">
        <v>1.48</v>
      </c>
      <c r="P7">
        <v>5</v>
      </c>
      <c r="Q7">
        <v>176</v>
      </c>
      <c r="R7" t="str">
        <v>WRND</v>
      </c>
      <c r="S7" t="str">
        <v>IW</v>
      </c>
      <c r="T7" t="str">
        <v/>
      </c>
      <c r="U7" t="str">
        <v/>
      </c>
      <c r="V7" t="str">
        <v>IW(143-148)</v>
      </c>
      <c r="W7" t="str">
        <v>WRND11931351</v>
      </c>
      <c r="X7">
        <v>44895.784722222219</v>
      </c>
      <c r="Y7" t="str">
        <v>LEWIS</v>
      </c>
      <c r="Z7" t="str">
        <v>JR</v>
      </c>
      <c r="AA7">
        <v>0</v>
      </c>
      <c r="AB7" t="str">
        <v>397-U1588A-1H-1-IW(143-148)</v>
      </c>
    </row>
    <row r="8" spans="1:28" x14ac:dyDescent="0.15">
      <c r="A8">
        <v>397</v>
      </c>
      <c r="B8" t="str">
        <v>U1588</v>
      </c>
      <c r="C8" t="str">
        <v>A</v>
      </c>
      <c r="D8">
        <v>1</v>
      </c>
      <c r="E8" t="str">
        <v>H</v>
      </c>
      <c r="F8">
        <v>1</v>
      </c>
      <c r="G8" t="str">
        <v/>
      </c>
      <c r="H8" s="29">
        <v>143</v>
      </c>
      <c r="I8" s="29">
        <v>148</v>
      </c>
      <c r="J8" s="29">
        <v>0</v>
      </c>
      <c r="K8" s="29">
        <v>5</v>
      </c>
      <c r="L8" s="24">
        <v>1.43</v>
      </c>
      <c r="M8" s="24">
        <v>1.48</v>
      </c>
      <c r="N8" s="24">
        <v>1.43</v>
      </c>
      <c r="O8" s="24">
        <v>1.48</v>
      </c>
      <c r="P8">
        <v>5</v>
      </c>
      <c r="Q8">
        <v>10</v>
      </c>
      <c r="R8" t="str">
        <v>LIQ</v>
      </c>
      <c r="S8" t="str">
        <v/>
      </c>
      <c r="T8" t="str">
        <v>WU</v>
      </c>
      <c r="U8" t="str">
        <v>95353IODP</v>
      </c>
      <c r="V8" t="str">
        <v>IWWU</v>
      </c>
      <c r="W8" t="str">
        <v>LIQ11931491</v>
      </c>
      <c r="X8">
        <v>44895.789583333331</v>
      </c>
      <c r="Y8" t="str">
        <v>JR_LIU</v>
      </c>
      <c r="Z8" t="str">
        <v>JR</v>
      </c>
      <c r="AA8" t="str">
        <v>30 ul TM HCl</v>
      </c>
      <c r="AB8" t="str">
        <v>397-U1588A-1H-1-IW(143-148)-IWWU</v>
      </c>
    </row>
    <row r="9" spans="1:28" x14ac:dyDescent="0.15">
      <c r="A9">
        <v>397</v>
      </c>
      <c r="B9" t="str">
        <v>U1588</v>
      </c>
      <c r="C9" t="str">
        <v>A</v>
      </c>
      <c r="D9">
        <v>1</v>
      </c>
      <c r="E9" t="str">
        <v>H</v>
      </c>
      <c r="F9">
        <v>1</v>
      </c>
      <c r="G9" t="str">
        <v/>
      </c>
      <c r="H9" s="29">
        <v>143</v>
      </c>
      <c r="I9" s="29">
        <v>148</v>
      </c>
      <c r="J9" s="29">
        <v>0</v>
      </c>
      <c r="K9" s="29">
        <v>5</v>
      </c>
      <c r="L9" s="24">
        <v>1.43</v>
      </c>
      <c r="M9" s="24">
        <v>1.48</v>
      </c>
      <c r="N9" s="24">
        <v>1.43</v>
      </c>
      <c r="O9" s="24">
        <v>1.48</v>
      </c>
      <c r="P9">
        <v>5</v>
      </c>
      <c r="Q9">
        <v>3</v>
      </c>
      <c r="R9" t="str">
        <v>LIQ</v>
      </c>
      <c r="S9" t="str">
        <v/>
      </c>
      <c r="T9" t="str">
        <v/>
      </c>
      <c r="U9" t="str">
        <v/>
      </c>
      <c r="V9" t="str">
        <v>IWALK</v>
      </c>
      <c r="W9" t="str">
        <v>LIQ11931471</v>
      </c>
      <c r="X9">
        <v>44895.789583333331</v>
      </c>
      <c r="Y9" t="str">
        <v>JR_LIU</v>
      </c>
      <c r="Z9" t="str">
        <v>JR</v>
      </c>
      <c r="AA9" t="str">
        <v>alkalinity residue</v>
      </c>
      <c r="AB9" t="str">
        <v>397-U1588A-1H-1-IW(143-148)-IWALK</v>
      </c>
    </row>
    <row r="10" spans="1:28" x14ac:dyDescent="0.15">
      <c r="A10">
        <v>397</v>
      </c>
      <c r="B10" t="str">
        <v>U1588</v>
      </c>
      <c r="C10" t="str">
        <v>A</v>
      </c>
      <c r="D10">
        <v>1</v>
      </c>
      <c r="E10" t="str">
        <v>H</v>
      </c>
      <c r="F10">
        <v>1</v>
      </c>
      <c r="G10" t="str">
        <v/>
      </c>
      <c r="H10" s="29">
        <v>143</v>
      </c>
      <c r="I10" s="29">
        <v>148</v>
      </c>
      <c r="J10" s="29">
        <v>0</v>
      </c>
      <c r="K10" s="29">
        <v>5</v>
      </c>
      <c r="L10" s="24">
        <v>1.43</v>
      </c>
      <c r="M10" s="24">
        <v>1.48</v>
      </c>
      <c r="N10" s="24">
        <v>1.43</v>
      </c>
      <c r="O10" s="24">
        <v>1.48</v>
      </c>
      <c r="P10">
        <v>5</v>
      </c>
      <c r="Q10">
        <v>2</v>
      </c>
      <c r="R10" t="str">
        <v>LIQ</v>
      </c>
      <c r="S10" t="str">
        <v/>
      </c>
      <c r="T10" t="str">
        <v>BRAD</v>
      </c>
      <c r="U10" t="str">
        <v>95829IODP</v>
      </c>
      <c r="V10" t="str">
        <v>IWBRAD</v>
      </c>
      <c r="W10" t="str">
        <v>LIQ11931531</v>
      </c>
      <c r="X10">
        <v>44895.789583333331</v>
      </c>
      <c r="Y10" t="str">
        <v>JR_LIU</v>
      </c>
      <c r="Z10" t="str">
        <v>JR</v>
      </c>
      <c r="AA10" t="str">
        <v>10 ul HgCl2</v>
      </c>
      <c r="AB10" t="str">
        <v>397-U1588A-1H-1-IW(143-148)-IWBRAD</v>
      </c>
    </row>
    <row r="11" spans="1:28" x14ac:dyDescent="0.15">
      <c r="A11">
        <v>397</v>
      </c>
      <c r="B11" t="str">
        <v>U1588</v>
      </c>
      <c r="C11" t="str">
        <v>A</v>
      </c>
      <c r="D11">
        <v>1</v>
      </c>
      <c r="E11" t="str">
        <v>H</v>
      </c>
      <c r="F11">
        <v>1</v>
      </c>
      <c r="G11" t="str">
        <v/>
      </c>
      <c r="H11" s="29">
        <v>143</v>
      </c>
      <c r="I11" s="29">
        <v>148</v>
      </c>
      <c r="J11" s="29">
        <v>0</v>
      </c>
      <c r="K11" s="29">
        <v>5</v>
      </c>
      <c r="L11" s="24">
        <v>1.43</v>
      </c>
      <c r="M11" s="24">
        <v>1.48</v>
      </c>
      <c r="N11" s="24">
        <v>1.43</v>
      </c>
      <c r="O11" s="24">
        <v>1.48</v>
      </c>
      <c r="P11">
        <v>5</v>
      </c>
      <c r="Q11">
        <v>25</v>
      </c>
      <c r="R11" t="str">
        <v>CAKE</v>
      </c>
      <c r="S11" t="str">
        <v/>
      </c>
      <c r="T11" t="str">
        <v>WU</v>
      </c>
      <c r="U11" t="str">
        <v>95353IODP</v>
      </c>
      <c r="V11" t="str">
        <v>SCWU</v>
      </c>
      <c r="W11" t="str">
        <v>CAKE11931511</v>
      </c>
      <c r="X11">
        <v>44895.789583333331</v>
      </c>
      <c r="Y11" t="str">
        <v>JR_LIU</v>
      </c>
      <c r="Z11" t="str">
        <v>JR</v>
      </c>
      <c r="AA11">
        <v>0</v>
      </c>
      <c r="AB11" t="str">
        <v>397-U1588A-1H-1-IW(143-148)-SCWU</v>
      </c>
    </row>
    <row r="12" spans="1:28" x14ac:dyDescent="0.15">
      <c r="A12">
        <v>397</v>
      </c>
      <c r="B12" t="str">
        <v>U1588</v>
      </c>
      <c r="C12" t="str">
        <v>A</v>
      </c>
      <c r="D12">
        <v>1</v>
      </c>
      <c r="E12" t="str">
        <v>H</v>
      </c>
      <c r="F12">
        <v>1</v>
      </c>
      <c r="G12" t="str">
        <v/>
      </c>
      <c r="H12" s="29">
        <v>143</v>
      </c>
      <c r="I12" s="29">
        <v>148</v>
      </c>
      <c r="J12" s="29">
        <v>0</v>
      </c>
      <c r="K12" s="29">
        <v>5</v>
      </c>
      <c r="L12" s="24">
        <v>1.43</v>
      </c>
      <c r="M12" s="24">
        <v>1.48</v>
      </c>
      <c r="N12" s="24">
        <v>1.43</v>
      </c>
      <c r="O12" s="24">
        <v>1.48</v>
      </c>
      <c r="P12">
        <v>5</v>
      </c>
      <c r="Q12">
        <v>75</v>
      </c>
      <c r="R12" t="str">
        <v>CAKE</v>
      </c>
      <c r="S12" t="str">
        <v/>
      </c>
      <c r="T12" t="str">
        <v/>
      </c>
      <c r="U12" t="str">
        <v/>
      </c>
      <c r="V12" t="str">
        <v>SC</v>
      </c>
      <c r="W12" t="str">
        <v>CAKE11931521</v>
      </c>
      <c r="X12">
        <v>44895.789583333331</v>
      </c>
      <c r="Y12" t="str">
        <v>JR_LIU</v>
      </c>
      <c r="Z12" t="str">
        <v>JR</v>
      </c>
      <c r="AA12" t="str">
        <v>repository</v>
      </c>
      <c r="AB12" t="str">
        <v>397-U1588A-1H-1-IW(143-148)-SC</v>
      </c>
    </row>
    <row r="13" spans="1:28" x14ac:dyDescent="0.15">
      <c r="A13">
        <v>397</v>
      </c>
      <c r="B13" t="str">
        <v>U1588</v>
      </c>
      <c r="C13" t="str">
        <v>A</v>
      </c>
      <c r="D13">
        <v>1</v>
      </c>
      <c r="E13" t="str">
        <v>H</v>
      </c>
      <c r="F13">
        <v>1</v>
      </c>
      <c r="G13" t="str">
        <v/>
      </c>
      <c r="H13" s="29">
        <v>143</v>
      </c>
      <c r="I13" s="29">
        <v>148</v>
      </c>
      <c r="J13" s="29">
        <v>0</v>
      </c>
      <c r="K13" s="29">
        <v>5</v>
      </c>
      <c r="L13" s="24">
        <v>1.43</v>
      </c>
      <c r="M13" s="24">
        <v>1.48</v>
      </c>
      <c r="N13" s="24">
        <v>1.43</v>
      </c>
      <c r="O13" s="24">
        <v>1.48</v>
      </c>
      <c r="P13">
        <v>5</v>
      </c>
      <c r="Q13">
        <v>10</v>
      </c>
      <c r="R13" t="str">
        <v>LIQ</v>
      </c>
      <c r="S13" t="str">
        <v/>
      </c>
      <c r="T13" t="str">
        <v>YOBO</v>
      </c>
      <c r="U13" t="str">
        <v>96010IODP</v>
      </c>
      <c r="V13" t="str">
        <v>IWYOBO</v>
      </c>
      <c r="W13" t="str">
        <v>LIQ11931501</v>
      </c>
      <c r="X13">
        <v>44895.789583333331</v>
      </c>
      <c r="Y13" t="str">
        <v>JR_LIU</v>
      </c>
      <c r="Z13" t="str">
        <v>JR</v>
      </c>
      <c r="AA13" t="str">
        <v>30ul optima HNO3</v>
      </c>
      <c r="AB13" t="str">
        <v>397-U1588A-1H-1-IW(143-148)-IWYOBO</v>
      </c>
    </row>
    <row r="14" spans="1:28" x14ac:dyDescent="0.15">
      <c r="A14">
        <v>397</v>
      </c>
      <c r="B14" t="str">
        <v>U1588</v>
      </c>
      <c r="C14" t="str">
        <v>A</v>
      </c>
      <c r="D14">
        <v>1</v>
      </c>
      <c r="E14" t="str">
        <v>H</v>
      </c>
      <c r="F14">
        <v>1</v>
      </c>
      <c r="G14" t="str">
        <v/>
      </c>
      <c r="H14" s="29">
        <v>143</v>
      </c>
      <c r="I14" s="29">
        <v>148</v>
      </c>
      <c r="J14" s="29">
        <v>0</v>
      </c>
      <c r="K14" s="29">
        <v>5</v>
      </c>
      <c r="L14" s="24">
        <v>1.43</v>
      </c>
      <c r="M14" s="24">
        <v>1.48</v>
      </c>
      <c r="N14" s="24">
        <v>1.43</v>
      </c>
      <c r="O14" s="24">
        <v>1.48</v>
      </c>
      <c r="P14">
        <v>5</v>
      </c>
      <c r="Q14">
        <v>4</v>
      </c>
      <c r="R14" t="str">
        <v>LIQ</v>
      </c>
      <c r="S14" t="str">
        <v/>
      </c>
      <c r="T14" t="str">
        <v>ROCH</v>
      </c>
      <c r="U14" t="str">
        <v>95231IODP</v>
      </c>
      <c r="V14" t="str">
        <v>IWROCH</v>
      </c>
      <c r="W14" t="str">
        <v>LIQ11931541</v>
      </c>
      <c r="X14">
        <v>44895.789583333331</v>
      </c>
      <c r="Y14" t="str">
        <v>JR_LIU</v>
      </c>
      <c r="Z14" t="str">
        <v>JR</v>
      </c>
      <c r="AA14" t="str">
        <v>20uL Optima HCl</v>
      </c>
      <c r="AB14" t="str">
        <v>397-U1588A-1H-1-IW(143-148)-IWROCH</v>
      </c>
    </row>
    <row r="15" spans="1:28" x14ac:dyDescent="0.15">
      <c r="A15">
        <v>397</v>
      </c>
      <c r="B15" t="str">
        <v>U1588</v>
      </c>
      <c r="C15" t="str">
        <v>A</v>
      </c>
      <c r="D15">
        <v>1</v>
      </c>
      <c r="E15" t="str">
        <v>H</v>
      </c>
      <c r="F15">
        <v>1</v>
      </c>
      <c r="G15" t="str">
        <v/>
      </c>
      <c r="H15" s="29">
        <v>143</v>
      </c>
      <c r="I15" s="29">
        <v>148</v>
      </c>
      <c r="J15" s="29">
        <v>0</v>
      </c>
      <c r="K15" s="29">
        <v>5</v>
      </c>
      <c r="L15" s="24">
        <v>1.43</v>
      </c>
      <c r="M15" s="24">
        <v>1.48</v>
      </c>
      <c r="N15" s="24">
        <v>1.43</v>
      </c>
      <c r="O15" s="24">
        <v>1.48</v>
      </c>
      <c r="P15">
        <v>5</v>
      </c>
      <c r="Q15">
        <v>2</v>
      </c>
      <c r="R15" t="str">
        <v>LIQ</v>
      </c>
      <c r="S15" t="str">
        <v>ICP</v>
      </c>
      <c r="T15" t="str">
        <v/>
      </c>
      <c r="U15" t="str">
        <v/>
      </c>
      <c r="V15" t="str">
        <v>IWICP</v>
      </c>
      <c r="W15" t="str">
        <v>LIQ11931481</v>
      </c>
      <c r="X15">
        <v>44895.789583333331</v>
      </c>
      <c r="Y15" t="str">
        <v>JR_LIU</v>
      </c>
      <c r="Z15" t="str">
        <v>JR</v>
      </c>
      <c r="AA15" t="str">
        <v>10uL HNO3</v>
      </c>
      <c r="AB15" t="str">
        <v>397-U1588A-1H-1-IW(143-148)-IWICP</v>
      </c>
    </row>
    <row r="16" spans="1:28" x14ac:dyDescent="0.15">
      <c r="A16">
        <v>397</v>
      </c>
      <c r="B16" t="str">
        <v>U1588</v>
      </c>
      <c r="C16" t="str">
        <v>A</v>
      </c>
      <c r="D16">
        <v>1</v>
      </c>
      <c r="E16" t="str">
        <v>H</v>
      </c>
      <c r="F16">
        <v>2</v>
      </c>
      <c r="G16" t="str">
        <v/>
      </c>
      <c r="H16" s="29">
        <v>0</v>
      </c>
      <c r="I16" s="29">
        <v>5</v>
      </c>
      <c r="J16" s="29">
        <v>0</v>
      </c>
      <c r="K16" s="29">
        <v>5</v>
      </c>
      <c r="L16" s="24">
        <v>1.48</v>
      </c>
      <c r="M16" s="24">
        <v>1.53</v>
      </c>
      <c r="N16" s="24">
        <v>1.48</v>
      </c>
      <c r="O16" s="24">
        <v>1.53</v>
      </c>
      <c r="P16">
        <v>5</v>
      </c>
      <c r="Q16">
        <v>5</v>
      </c>
      <c r="R16" t="str">
        <v>CYL</v>
      </c>
      <c r="S16" t="str">
        <v>HS</v>
      </c>
      <c r="T16" t="str">
        <v/>
      </c>
      <c r="U16" t="str">
        <v/>
      </c>
      <c r="V16" t="str">
        <v>HS</v>
      </c>
      <c r="W16" t="str">
        <v>CYL11931341</v>
      </c>
      <c r="X16">
        <v>44895.784722222219</v>
      </c>
      <c r="Y16" t="str">
        <v>LEWIS</v>
      </c>
      <c r="Z16" t="str">
        <v>JR</v>
      </c>
      <c r="AA16">
        <v>0</v>
      </c>
      <c r="AB16" t="str">
        <v>397-U1588A-1H-2-HS</v>
      </c>
    </row>
    <row r="17" spans="1:28" x14ac:dyDescent="0.15">
      <c r="A17">
        <v>397</v>
      </c>
      <c r="B17" t="str">
        <v>U1588</v>
      </c>
      <c r="C17" t="str">
        <v>A</v>
      </c>
      <c r="D17">
        <v>1</v>
      </c>
      <c r="E17" t="str">
        <v>H</v>
      </c>
      <c r="F17">
        <v>2</v>
      </c>
      <c r="G17" t="str">
        <v>W</v>
      </c>
      <c r="H17" s="29">
        <v>20</v>
      </c>
      <c r="I17" s="29">
        <v>21</v>
      </c>
      <c r="J17" s="29">
        <v>20</v>
      </c>
      <c r="K17" s="29">
        <v>5</v>
      </c>
      <c r="L17" s="24">
        <v>1.68</v>
      </c>
      <c r="M17" s="24">
        <v>1.69</v>
      </c>
      <c r="N17" s="24">
        <v>1.68</v>
      </c>
      <c r="O17" s="24">
        <v>1.69</v>
      </c>
      <c r="P17">
        <v>1</v>
      </c>
      <c r="Q17">
        <v>5</v>
      </c>
      <c r="R17" t="str">
        <v>CYL</v>
      </c>
      <c r="S17" t="str">
        <v>CARB</v>
      </c>
      <c r="T17" t="str">
        <v/>
      </c>
      <c r="U17" t="str">
        <v/>
      </c>
      <c r="V17" t="str">
        <v>CARB</v>
      </c>
      <c r="W17" t="str">
        <v>CYL11937021</v>
      </c>
      <c r="X17">
        <v>44895.931944444441</v>
      </c>
      <c r="Y17" t="str">
        <v>JRS_CARVALHO</v>
      </c>
      <c r="Z17" t="str">
        <v>JR</v>
      </c>
      <c r="AA17">
        <v>0</v>
      </c>
      <c r="AB17" t="str">
        <v>397-U1588A-1H-2-W 20/21-CARB</v>
      </c>
    </row>
    <row r="18" spans="1:28" x14ac:dyDescent="0.15">
      <c r="A18">
        <v>397</v>
      </c>
      <c r="B18" t="str">
        <v>U1588</v>
      </c>
      <c r="C18" t="str">
        <v>A</v>
      </c>
      <c r="D18">
        <v>1</v>
      </c>
      <c r="E18" t="str">
        <v>H</v>
      </c>
      <c r="F18">
        <v>2</v>
      </c>
      <c r="G18" t="str">
        <v>W</v>
      </c>
      <c r="H18" s="29">
        <v>20</v>
      </c>
      <c r="I18" s="29">
        <v>21</v>
      </c>
      <c r="J18" s="29">
        <v>20</v>
      </c>
      <c r="K18" s="29">
        <v>5</v>
      </c>
      <c r="L18" s="24">
        <v>1.68</v>
      </c>
      <c r="M18" s="24">
        <v>1.69</v>
      </c>
      <c r="N18" s="24">
        <v>1.68</v>
      </c>
      <c r="O18" s="24">
        <v>1.69</v>
      </c>
      <c r="P18">
        <v>1</v>
      </c>
      <c r="Q18">
        <v>5</v>
      </c>
      <c r="R18" t="str">
        <v>CYL</v>
      </c>
      <c r="S18" t="str">
        <v>XRD</v>
      </c>
      <c r="T18" t="str">
        <v/>
      </c>
      <c r="U18" t="str">
        <v/>
      </c>
      <c r="V18" t="str">
        <v>XRD</v>
      </c>
      <c r="W18" t="str">
        <v>CYL11937031</v>
      </c>
      <c r="X18">
        <v>44895.931944444441</v>
      </c>
      <c r="Y18" t="str">
        <v>JRS_CARVALHO</v>
      </c>
      <c r="Z18" t="str">
        <v>JR</v>
      </c>
      <c r="AA18">
        <v>0</v>
      </c>
      <c r="AB18" t="str">
        <v>397-U1588A-1H-2-W 20/21-XRD</v>
      </c>
    </row>
    <row r="19" spans="1:28" x14ac:dyDescent="0.15">
      <c r="A19">
        <v>397</v>
      </c>
      <c r="B19" t="str">
        <v>U1588</v>
      </c>
      <c r="C19" t="str">
        <v>A</v>
      </c>
      <c r="D19">
        <v>1</v>
      </c>
      <c r="E19" t="str">
        <v>H</v>
      </c>
      <c r="F19">
        <v>2</v>
      </c>
      <c r="G19" t="str">
        <v>A</v>
      </c>
      <c r="H19" s="29">
        <v>20</v>
      </c>
      <c r="I19" s="29">
        <v>20</v>
      </c>
      <c r="J19" s="29">
        <v>20</v>
      </c>
      <c r="K19" s="29">
        <v>5</v>
      </c>
      <c r="L19" s="24">
        <v>1.68</v>
      </c>
      <c r="M19" s="24">
        <v>1.68</v>
      </c>
      <c r="N19" s="24">
        <v>1.68</v>
      </c>
      <c r="O19" s="24">
        <v>1.68</v>
      </c>
      <c r="P19">
        <v>0</v>
      </c>
      <c r="Q19">
        <v>1</v>
      </c>
      <c r="R19" t="str">
        <v>SS</v>
      </c>
      <c r="S19" t="str">
        <v>SED</v>
      </c>
      <c r="T19" t="str">
        <v/>
      </c>
      <c r="U19" t="str">
        <v/>
      </c>
      <c r="V19" t="str">
        <v>SED</v>
      </c>
      <c r="W19" t="str">
        <v>SS11936691</v>
      </c>
      <c r="X19">
        <v>44895.930555555555</v>
      </c>
      <c r="Y19" t="str">
        <v>JRS_PANG</v>
      </c>
      <c r="Z19" t="str">
        <v>JR</v>
      </c>
      <c r="AA19">
        <v>0</v>
      </c>
      <c r="AB19" t="str">
        <v>397-U1588A-1H-2-A 20/20-SED</v>
      </c>
    </row>
    <row r="20" spans="1:28" x14ac:dyDescent="0.15">
      <c r="A20">
        <v>397</v>
      </c>
      <c r="B20" t="str">
        <v>U1588</v>
      </c>
      <c r="C20" t="str">
        <v>A</v>
      </c>
      <c r="D20">
        <v>1</v>
      </c>
      <c r="E20" t="str">
        <v>H</v>
      </c>
      <c r="F20">
        <v>2</v>
      </c>
      <c r="G20" t="str">
        <v>W</v>
      </c>
      <c r="H20" s="29">
        <v>29</v>
      </c>
      <c r="I20" s="29">
        <v>29</v>
      </c>
      <c r="J20" s="29">
        <v>29</v>
      </c>
      <c r="K20" s="29">
        <v>5</v>
      </c>
      <c r="L20" s="24">
        <v>1.77</v>
      </c>
      <c r="M20" s="24">
        <v>1.77</v>
      </c>
      <c r="N20" s="24">
        <v>1.77</v>
      </c>
      <c r="O20" s="24">
        <v>1.77</v>
      </c>
      <c r="P20">
        <v>0</v>
      </c>
      <c r="Q20">
        <v>1</v>
      </c>
      <c r="R20" t="str">
        <v>TPCK</v>
      </c>
      <c r="S20" t="str">
        <v>NANNO</v>
      </c>
      <c r="T20" t="str">
        <v/>
      </c>
      <c r="U20" t="str">
        <v/>
      </c>
      <c r="V20" t="str">
        <v>NANNO</v>
      </c>
      <c r="W20" t="str">
        <v>TPCK11936661</v>
      </c>
      <c r="X20">
        <v>44895.92291666667</v>
      </c>
      <c r="Y20" t="str">
        <v>JRS_IKEDA</v>
      </c>
      <c r="Z20" t="str">
        <v>JR</v>
      </c>
      <c r="AA20">
        <v>0</v>
      </c>
      <c r="AB20" t="str">
        <v>397-U1588A-1H-2-W 29/29-NANNO</v>
      </c>
    </row>
    <row r="21" spans="1:28" x14ac:dyDescent="0.15">
      <c r="A21">
        <v>397</v>
      </c>
      <c r="B21" t="str">
        <v>U1588</v>
      </c>
      <c r="C21" t="str">
        <v>A</v>
      </c>
      <c r="D21">
        <v>1</v>
      </c>
      <c r="E21" t="str">
        <v>H</v>
      </c>
      <c r="F21" t="str">
        <v>CC</v>
      </c>
      <c r="G21" t="str">
        <v/>
      </c>
      <c r="H21" s="29">
        <v>5</v>
      </c>
      <c r="I21" s="29">
        <v>12</v>
      </c>
      <c r="J21" s="29">
        <v>0</v>
      </c>
      <c r="K21" s="29">
        <v>5</v>
      </c>
      <c r="L21" s="24">
        <v>2.11</v>
      </c>
      <c r="M21" s="24">
        <v>2.1800000000000002</v>
      </c>
      <c r="N21" s="24">
        <v>2.11</v>
      </c>
      <c r="O21" s="24">
        <v>2.1800000000000002</v>
      </c>
      <c r="P21">
        <v>7</v>
      </c>
      <c r="Q21">
        <v>30</v>
      </c>
      <c r="R21" t="str">
        <v>OTHR</v>
      </c>
      <c r="S21" t="str">
        <v/>
      </c>
      <c r="T21" t="str">
        <v>HUAN</v>
      </c>
      <c r="U21" t="str">
        <v>98758IODP</v>
      </c>
      <c r="V21" t="str">
        <v>PALHUAN</v>
      </c>
      <c r="W21" t="str">
        <v>OTHR11931411</v>
      </c>
      <c r="X21">
        <v>44895.787499999999</v>
      </c>
      <c r="Y21" t="str">
        <v>LEWIS</v>
      </c>
      <c r="Z21" t="str">
        <v>JR</v>
      </c>
      <c r="AA21">
        <v>0</v>
      </c>
      <c r="AB21" t="str">
        <v>397-U1588A-1H-CC-PAL-PALHUAN</v>
      </c>
    </row>
    <row r="22" spans="1:28" x14ac:dyDescent="0.15">
      <c r="A22">
        <v>397</v>
      </c>
      <c r="B22" t="str">
        <v>U1588</v>
      </c>
      <c r="C22" t="str">
        <v>A</v>
      </c>
      <c r="D22">
        <v>1</v>
      </c>
      <c r="E22" t="str">
        <v>H</v>
      </c>
      <c r="F22" t="str">
        <v>CC</v>
      </c>
      <c r="G22" t="str">
        <v/>
      </c>
      <c r="H22" s="29">
        <v>5</v>
      </c>
      <c r="I22" s="29">
        <v>12</v>
      </c>
      <c r="J22" s="29">
        <v>0</v>
      </c>
      <c r="K22" s="29">
        <v>5</v>
      </c>
      <c r="L22" s="24">
        <v>2.11</v>
      </c>
      <c r="M22" s="24">
        <v>2.1800000000000002</v>
      </c>
      <c r="N22" s="24">
        <v>2.11</v>
      </c>
      <c r="O22" s="24">
        <v>2.1800000000000002</v>
      </c>
      <c r="P22">
        <v>7</v>
      </c>
      <c r="Q22">
        <v>30</v>
      </c>
      <c r="R22" t="str">
        <v>OTHR</v>
      </c>
      <c r="S22" t="str">
        <v/>
      </c>
      <c r="T22" t="str">
        <v>ZARI</v>
      </c>
      <c r="U22" t="str">
        <v>95883IODP</v>
      </c>
      <c r="V22" t="str">
        <v>PALZARI</v>
      </c>
      <c r="W22" t="str">
        <v>OTHR11931421</v>
      </c>
      <c r="X22">
        <v>44895.787499999999</v>
      </c>
      <c r="Y22" t="str">
        <v>LEWIS</v>
      </c>
      <c r="Z22" t="str">
        <v>JR</v>
      </c>
      <c r="AA22">
        <v>0</v>
      </c>
      <c r="AB22" t="str">
        <v>397-U1588A-1H-CC-PAL-PALZARI</v>
      </c>
    </row>
    <row r="23" spans="1:28" x14ac:dyDescent="0.15">
      <c r="A23">
        <v>397</v>
      </c>
      <c r="B23" t="str">
        <v>U1588</v>
      </c>
      <c r="C23" t="str">
        <v>A</v>
      </c>
      <c r="D23">
        <v>1</v>
      </c>
      <c r="E23" t="str">
        <v>H</v>
      </c>
      <c r="F23" t="str">
        <v>CC</v>
      </c>
      <c r="G23" t="str">
        <v/>
      </c>
      <c r="H23" s="29">
        <v>5</v>
      </c>
      <c r="I23" s="29">
        <v>12</v>
      </c>
      <c r="J23" s="29">
        <v>0</v>
      </c>
      <c r="K23" s="29">
        <v>5</v>
      </c>
      <c r="L23" s="24">
        <v>2.11</v>
      </c>
      <c r="M23" s="24">
        <v>2.1800000000000002</v>
      </c>
      <c r="N23" s="24">
        <v>2.11</v>
      </c>
      <c r="O23" s="24">
        <v>2.1800000000000002</v>
      </c>
      <c r="P23">
        <v>7</v>
      </c>
      <c r="Q23">
        <v>5</v>
      </c>
      <c r="R23" t="str">
        <v>OTHR</v>
      </c>
      <c r="S23" t="str">
        <v>NANNO</v>
      </c>
      <c r="T23" t="str">
        <v/>
      </c>
      <c r="U23" t="str">
        <v/>
      </c>
      <c r="V23" t="str">
        <v>NANNO</v>
      </c>
      <c r="W23" t="str">
        <v>OTHR11931441</v>
      </c>
      <c r="X23">
        <v>44895.787499999999</v>
      </c>
      <c r="Y23" t="str">
        <v>LEWIS</v>
      </c>
      <c r="Z23" t="str">
        <v>JR</v>
      </c>
      <c r="AA23" t="str">
        <v>Shipboard Test</v>
      </c>
      <c r="AB23" t="str">
        <v>397-U1588A-1H-CC-PAL-NANNO</v>
      </c>
    </row>
    <row r="24" spans="1:28" x14ac:dyDescent="0.15">
      <c r="A24">
        <v>397</v>
      </c>
      <c r="B24" t="str">
        <v>U1588</v>
      </c>
      <c r="C24" t="str">
        <v>A</v>
      </c>
      <c r="D24">
        <v>1</v>
      </c>
      <c r="E24" t="str">
        <v>H</v>
      </c>
      <c r="F24" t="str">
        <v>CC</v>
      </c>
      <c r="G24" t="str">
        <v/>
      </c>
      <c r="H24" s="29">
        <v>5</v>
      </c>
      <c r="I24" s="29">
        <v>12</v>
      </c>
      <c r="J24" s="29">
        <v>0</v>
      </c>
      <c r="K24" s="29">
        <v>5</v>
      </c>
      <c r="L24" s="24">
        <v>2.11</v>
      </c>
      <c r="M24" s="24">
        <v>2.1800000000000002</v>
      </c>
      <c r="N24" s="24">
        <v>2.11</v>
      </c>
      <c r="O24" s="24">
        <v>2.1800000000000002</v>
      </c>
      <c r="P24">
        <v>7</v>
      </c>
      <c r="Q24">
        <v>20</v>
      </c>
      <c r="R24" t="str">
        <v>OTHR</v>
      </c>
      <c r="S24" t="str">
        <v>FORAM</v>
      </c>
      <c r="T24" t="str">
        <v/>
      </c>
      <c r="U24" t="str">
        <v/>
      </c>
      <c r="V24" t="str">
        <v>FORAM</v>
      </c>
      <c r="W24" t="str">
        <v>OTHR11931451</v>
      </c>
      <c r="X24">
        <v>44895.787499999999</v>
      </c>
      <c r="Y24" t="str">
        <v>LEWIS</v>
      </c>
      <c r="Z24" t="str">
        <v>JR</v>
      </c>
      <c r="AA24" t="str">
        <v>Shipboard Test</v>
      </c>
      <c r="AB24" t="str">
        <v>397-U1588A-1H-CC-PAL-FORAM</v>
      </c>
    </row>
    <row r="25" spans="1:28" x14ac:dyDescent="0.15">
      <c r="A25">
        <v>397</v>
      </c>
      <c r="B25" t="str">
        <v>U1588</v>
      </c>
      <c r="C25" t="str">
        <v>A</v>
      </c>
      <c r="D25">
        <v>1</v>
      </c>
      <c r="E25" t="str">
        <v>H</v>
      </c>
      <c r="F25" t="str">
        <v>CC</v>
      </c>
      <c r="G25" t="str">
        <v/>
      </c>
      <c r="H25" s="29">
        <v>5</v>
      </c>
      <c r="I25" s="29">
        <v>12</v>
      </c>
      <c r="J25" s="29">
        <v>0</v>
      </c>
      <c r="K25" s="29">
        <v>5</v>
      </c>
      <c r="L25" s="24">
        <v>2.11</v>
      </c>
      <c r="M25" s="24">
        <v>2.1800000000000002</v>
      </c>
      <c r="N25" s="24">
        <v>2.11</v>
      </c>
      <c r="O25" s="24">
        <v>2.1800000000000002</v>
      </c>
      <c r="P25">
        <v>7</v>
      </c>
      <c r="Q25">
        <v>5</v>
      </c>
      <c r="R25" t="str">
        <v>OTHR</v>
      </c>
      <c r="S25" t="str">
        <v/>
      </c>
      <c r="T25" t="str">
        <v>CLAR</v>
      </c>
      <c r="U25" t="str">
        <v>95439IODP</v>
      </c>
      <c r="V25" t="str">
        <v>PALCLAR</v>
      </c>
      <c r="W25" t="str">
        <v>OTHR11931401</v>
      </c>
      <c r="X25">
        <v>44895.787499999999</v>
      </c>
      <c r="Y25" t="str">
        <v>LEWIS</v>
      </c>
      <c r="Z25" t="str">
        <v>JR</v>
      </c>
      <c r="AA25">
        <v>0</v>
      </c>
      <c r="AB25" t="str">
        <v>397-U1588A-1H-CC-PAL-PALCLAR</v>
      </c>
    </row>
    <row r="26" spans="1:28" x14ac:dyDescent="0.15">
      <c r="A26">
        <v>397</v>
      </c>
      <c r="B26" t="str">
        <v>U1588</v>
      </c>
      <c r="C26" t="str">
        <v>A</v>
      </c>
      <c r="D26">
        <v>1</v>
      </c>
      <c r="E26" t="str">
        <v>H</v>
      </c>
      <c r="F26" t="str">
        <v>CC</v>
      </c>
      <c r="G26" t="str">
        <v/>
      </c>
      <c r="H26" s="29">
        <v>5</v>
      </c>
      <c r="I26" s="29">
        <v>12</v>
      </c>
      <c r="J26" s="29">
        <v>0</v>
      </c>
      <c r="K26" s="29">
        <v>5</v>
      </c>
      <c r="L26" s="24">
        <v>2.11</v>
      </c>
      <c r="M26" s="24">
        <v>2.1800000000000002</v>
      </c>
      <c r="N26" s="24">
        <v>2.11</v>
      </c>
      <c r="O26" s="24">
        <v>2.1800000000000002</v>
      </c>
      <c r="P26">
        <v>7</v>
      </c>
      <c r="Q26">
        <v>5</v>
      </c>
      <c r="R26" t="str">
        <v>OTHR</v>
      </c>
      <c r="S26" t="str">
        <v/>
      </c>
      <c r="T26" t="str">
        <v>FLOR</v>
      </c>
      <c r="U26" t="str">
        <v>95504IODP</v>
      </c>
      <c r="V26" t="str">
        <v>PALFLOR</v>
      </c>
      <c r="W26" t="str">
        <v>OTHR11931391</v>
      </c>
      <c r="X26">
        <v>44895.787499999999</v>
      </c>
      <c r="Y26" t="str">
        <v>LEWIS</v>
      </c>
      <c r="Z26" t="str">
        <v>JR</v>
      </c>
      <c r="AA26">
        <v>0</v>
      </c>
      <c r="AB26" t="str">
        <v>397-U1588A-1H-CC-PAL-PALFLOR</v>
      </c>
    </row>
    <row r="27" spans="1:28" x14ac:dyDescent="0.15">
      <c r="A27">
        <v>397</v>
      </c>
      <c r="B27" t="str">
        <v>U1588</v>
      </c>
      <c r="C27" t="str">
        <v>A</v>
      </c>
      <c r="D27">
        <v>1</v>
      </c>
      <c r="E27" t="str">
        <v>H</v>
      </c>
      <c r="F27" t="str">
        <v>CC</v>
      </c>
      <c r="G27" t="str">
        <v/>
      </c>
      <c r="H27" s="29">
        <v>5</v>
      </c>
      <c r="I27" s="29">
        <v>12</v>
      </c>
      <c r="J27" s="29">
        <v>0</v>
      </c>
      <c r="K27" s="29">
        <v>5</v>
      </c>
      <c r="L27" s="24">
        <v>2.11</v>
      </c>
      <c r="M27" s="24">
        <v>2.1800000000000002</v>
      </c>
      <c r="N27" s="24">
        <v>2.11</v>
      </c>
      <c r="O27" s="24">
        <v>2.1800000000000002</v>
      </c>
      <c r="P27">
        <v>7</v>
      </c>
      <c r="Q27">
        <v>20</v>
      </c>
      <c r="R27" t="str">
        <v>OTHR</v>
      </c>
      <c r="S27" t="str">
        <v/>
      </c>
      <c r="T27" t="str">
        <v>VERM</v>
      </c>
      <c r="U27" t="str">
        <v>95746IODP</v>
      </c>
      <c r="V27" t="str">
        <v>PALVERM</v>
      </c>
      <c r="W27" t="str">
        <v>OTHR11931371</v>
      </c>
      <c r="X27">
        <v>44895.787499999999</v>
      </c>
      <c r="Y27" t="str">
        <v>LEWIS</v>
      </c>
      <c r="Z27" t="str">
        <v>JR</v>
      </c>
      <c r="AA27">
        <v>0</v>
      </c>
      <c r="AB27" t="str">
        <v>397-U1588A-1H-CC-PAL-PALVERM</v>
      </c>
    </row>
    <row r="28" spans="1:28" x14ac:dyDescent="0.15">
      <c r="A28">
        <v>397</v>
      </c>
      <c r="B28" t="str">
        <v>U1588</v>
      </c>
      <c r="C28" t="str">
        <v>A</v>
      </c>
      <c r="D28">
        <v>1</v>
      </c>
      <c r="E28" t="str">
        <v>H</v>
      </c>
      <c r="F28" t="str">
        <v>CC</v>
      </c>
      <c r="G28" t="str">
        <v/>
      </c>
      <c r="H28" s="29">
        <v>5</v>
      </c>
      <c r="I28" s="29">
        <v>12</v>
      </c>
      <c r="J28" s="29">
        <v>5</v>
      </c>
      <c r="K28" s="29">
        <v>5</v>
      </c>
      <c r="L28" s="24">
        <v>2.11</v>
      </c>
      <c r="M28" s="24">
        <v>2.1800000000000002</v>
      </c>
      <c r="N28" s="24">
        <v>2.11</v>
      </c>
      <c r="O28" s="24">
        <v>2.1800000000000002</v>
      </c>
      <c r="P28">
        <v>7</v>
      </c>
      <c r="Q28">
        <v>247</v>
      </c>
      <c r="R28" t="str">
        <v>WRND</v>
      </c>
      <c r="S28" t="str">
        <v>PAL</v>
      </c>
      <c r="T28" t="str">
        <v/>
      </c>
      <c r="U28" t="str">
        <v/>
      </c>
      <c r="V28" t="str">
        <v>PAL</v>
      </c>
      <c r="W28" t="str">
        <v>WRND11931361</v>
      </c>
      <c r="X28">
        <v>44895.784722222219</v>
      </c>
      <c r="Y28" t="str">
        <v>LEWIS</v>
      </c>
      <c r="Z28" t="str">
        <v>JR</v>
      </c>
      <c r="AA28">
        <v>0</v>
      </c>
      <c r="AB28" t="str">
        <v>397-U1588A-1H-CC-PAL</v>
      </c>
    </row>
    <row r="29" spans="1:28" x14ac:dyDescent="0.15">
      <c r="A29">
        <v>397</v>
      </c>
      <c r="B29" t="str">
        <v>U1588</v>
      </c>
      <c r="C29" t="str">
        <v>A</v>
      </c>
      <c r="D29">
        <v>1</v>
      </c>
      <c r="E29" t="str">
        <v>H</v>
      </c>
      <c r="F29" t="str">
        <v>CC</v>
      </c>
      <c r="G29" t="str">
        <v/>
      </c>
      <c r="H29" s="29">
        <v>5</v>
      </c>
      <c r="I29" s="29">
        <v>12</v>
      </c>
      <c r="J29" s="29">
        <v>0</v>
      </c>
      <c r="K29" s="29">
        <v>5</v>
      </c>
      <c r="L29" s="24">
        <v>2.11</v>
      </c>
      <c r="M29" s="24">
        <v>2.1800000000000002</v>
      </c>
      <c r="N29" s="24">
        <v>2.11</v>
      </c>
      <c r="O29" s="24">
        <v>2.1800000000000002</v>
      </c>
      <c r="P29">
        <v>7</v>
      </c>
      <c r="Q29">
        <v>5</v>
      </c>
      <c r="R29" t="str">
        <v>OTHR</v>
      </c>
      <c r="S29" t="str">
        <v/>
      </c>
      <c r="T29" t="str">
        <v>ABRA</v>
      </c>
      <c r="U29" t="str">
        <v>95438IODP</v>
      </c>
      <c r="V29" t="str">
        <v>PALABRA</v>
      </c>
      <c r="W29" t="str">
        <v>OTHR11931431</v>
      </c>
      <c r="X29">
        <v>44895.787499999999</v>
      </c>
      <c r="Y29" t="str">
        <v>LEWIS</v>
      </c>
      <c r="Z29" t="str">
        <v>JR</v>
      </c>
      <c r="AA29">
        <v>0</v>
      </c>
      <c r="AB29" t="str">
        <v>397-U1588A-1H-CC-PAL-PALABRA</v>
      </c>
    </row>
    <row r="30" spans="1:28" x14ac:dyDescent="0.15">
      <c r="A30">
        <v>397</v>
      </c>
      <c r="B30" t="str">
        <v>U1588</v>
      </c>
      <c r="C30" t="str">
        <v>A</v>
      </c>
      <c r="D30">
        <v>1</v>
      </c>
      <c r="E30" t="str">
        <v>H</v>
      </c>
      <c r="F30" t="str">
        <v>CC</v>
      </c>
      <c r="G30" t="str">
        <v/>
      </c>
      <c r="H30" s="29">
        <v>5</v>
      </c>
      <c r="I30" s="29">
        <v>12</v>
      </c>
      <c r="J30" s="29">
        <v>0</v>
      </c>
      <c r="K30" s="29">
        <v>5</v>
      </c>
      <c r="L30" s="24">
        <v>2.11</v>
      </c>
      <c r="M30" s="24">
        <v>2.1800000000000002</v>
      </c>
      <c r="N30" s="24">
        <v>2.11</v>
      </c>
      <c r="O30" s="24">
        <v>2.1800000000000002</v>
      </c>
      <c r="P30">
        <v>7</v>
      </c>
      <c r="Q30">
        <v>20</v>
      </c>
      <c r="R30" t="str">
        <v>OTHR</v>
      </c>
      <c r="S30" t="str">
        <v/>
      </c>
      <c r="T30" t="str">
        <v>PERA</v>
      </c>
      <c r="U30" t="str">
        <v>95471IODP</v>
      </c>
      <c r="V30" t="str">
        <v>PALPERA</v>
      </c>
      <c r="W30" t="str">
        <v>OTHR11931381</v>
      </c>
      <c r="X30">
        <v>44895.787499999999</v>
      </c>
      <c r="Y30" t="str">
        <v>LEWIS</v>
      </c>
      <c r="Z30" t="str">
        <v>JR</v>
      </c>
      <c r="AA30">
        <v>0</v>
      </c>
      <c r="AB30" t="str">
        <v>397-U1588A-1H-CC-PAL-PALPERA</v>
      </c>
    </row>
    <row r="31" spans="1:28" x14ac:dyDescent="0.15">
      <c r="A31">
        <v>397</v>
      </c>
      <c r="B31" t="str">
        <v>U1588</v>
      </c>
      <c r="C31" t="str">
        <v>A</v>
      </c>
      <c r="D31">
        <v>2</v>
      </c>
      <c r="E31" t="str">
        <v>H</v>
      </c>
      <c r="F31">
        <v>1</v>
      </c>
      <c r="G31" t="str">
        <v>W</v>
      </c>
      <c r="H31" s="29">
        <v>76</v>
      </c>
      <c r="I31" s="29">
        <v>76</v>
      </c>
      <c r="J31" s="29">
        <v>76</v>
      </c>
      <c r="K31" s="29">
        <v>5</v>
      </c>
      <c r="L31" s="24">
        <v>2.96</v>
      </c>
      <c r="M31" s="24">
        <v>2.96</v>
      </c>
      <c r="N31" s="24">
        <v>2.6610980392156867</v>
      </c>
      <c r="O31" s="24">
        <v>2.6610980392156867</v>
      </c>
      <c r="P31">
        <v>0</v>
      </c>
      <c r="Q31">
        <v>1</v>
      </c>
      <c r="R31" t="str">
        <v>TPCK</v>
      </c>
      <c r="S31" t="str">
        <v>NANNO</v>
      </c>
      <c r="T31" t="str">
        <v/>
      </c>
      <c r="U31" t="str">
        <v/>
      </c>
      <c r="V31" t="str">
        <v>NANNO</v>
      </c>
      <c r="W31" t="str">
        <v>TPCK11937421</v>
      </c>
      <c r="X31">
        <v>44895.959722222222</v>
      </c>
      <c r="Y31" t="str">
        <v>JRS_CARVALHO</v>
      </c>
      <c r="Z31" t="str">
        <v>JR</v>
      </c>
      <c r="AA31">
        <v>0</v>
      </c>
      <c r="AB31" t="str">
        <v>397-U1588A-2H-1-W 76/76-NANNO</v>
      </c>
    </row>
    <row r="32" spans="1:28" x14ac:dyDescent="0.15">
      <c r="A32">
        <v>397</v>
      </c>
      <c r="B32" t="str">
        <v>U1588</v>
      </c>
      <c r="C32" t="str">
        <v>A</v>
      </c>
      <c r="D32">
        <v>2</v>
      </c>
      <c r="E32" t="str">
        <v>H</v>
      </c>
      <c r="F32">
        <v>1</v>
      </c>
      <c r="G32" t="str">
        <v/>
      </c>
      <c r="H32" s="29">
        <v>143</v>
      </c>
      <c r="I32" s="29">
        <v>148</v>
      </c>
      <c r="J32" s="29">
        <v>0</v>
      </c>
      <c r="K32" s="29">
        <v>5</v>
      </c>
      <c r="L32" s="24">
        <v>3.63</v>
      </c>
      <c r="M32" s="24">
        <v>3.68</v>
      </c>
      <c r="N32" s="24">
        <v>3.3179607843137253</v>
      </c>
      <c r="O32" s="24">
        <v>3.3669803921568633</v>
      </c>
      <c r="P32">
        <v>5</v>
      </c>
      <c r="Q32">
        <v>2</v>
      </c>
      <c r="R32" t="str">
        <v>LIQ</v>
      </c>
      <c r="S32" t="str">
        <v/>
      </c>
      <c r="T32" t="str">
        <v>BRAD</v>
      </c>
      <c r="U32" t="str">
        <v>95829IODP</v>
      </c>
      <c r="V32" t="str">
        <v>IWBRAD</v>
      </c>
      <c r="W32" t="str">
        <v>LIQ11933321</v>
      </c>
      <c r="X32">
        <v>44895.824305555558</v>
      </c>
      <c r="Y32" t="str">
        <v>JR_LIU</v>
      </c>
      <c r="Z32" t="str">
        <v>JR</v>
      </c>
      <c r="AA32" t="str">
        <v>10 ul HgCl2</v>
      </c>
      <c r="AB32" t="str">
        <v>397-U1588A-2H-1-IW(143-148)-IWBRAD</v>
      </c>
    </row>
    <row r="33" spans="1:28" x14ac:dyDescent="0.15">
      <c r="A33">
        <v>397</v>
      </c>
      <c r="B33" t="str">
        <v>U1588</v>
      </c>
      <c r="C33" t="str">
        <v>A</v>
      </c>
      <c r="D33">
        <v>2</v>
      </c>
      <c r="E33" t="str">
        <v>H</v>
      </c>
      <c r="F33">
        <v>1</v>
      </c>
      <c r="G33" t="str">
        <v/>
      </c>
      <c r="H33" s="29">
        <v>143</v>
      </c>
      <c r="I33" s="29">
        <v>148</v>
      </c>
      <c r="J33" s="29">
        <v>143</v>
      </c>
      <c r="K33" s="29">
        <v>5</v>
      </c>
      <c r="L33" s="24">
        <v>3.63</v>
      </c>
      <c r="M33" s="24">
        <v>3.68</v>
      </c>
      <c r="N33" s="24">
        <v>3.3179607843137253</v>
      </c>
      <c r="O33" s="24">
        <v>3.3669803921568633</v>
      </c>
      <c r="P33">
        <v>5</v>
      </c>
      <c r="Q33">
        <v>176</v>
      </c>
      <c r="R33" t="str">
        <v>WRND</v>
      </c>
      <c r="S33" t="str">
        <v>IW</v>
      </c>
      <c r="T33" t="str">
        <v/>
      </c>
      <c r="U33" t="str">
        <v/>
      </c>
      <c r="V33" t="str">
        <v>IW(143-148)</v>
      </c>
      <c r="W33" t="str">
        <v>WRND11933081</v>
      </c>
      <c r="X33">
        <v>44895.818749999999</v>
      </c>
      <c r="Y33" t="str">
        <v>LEWIS</v>
      </c>
      <c r="Z33" t="str">
        <v>JR</v>
      </c>
      <c r="AA33">
        <v>0</v>
      </c>
      <c r="AB33" t="str">
        <v>397-U1588A-2H-1-IW(143-148)</v>
      </c>
    </row>
    <row r="34" spans="1:28" x14ac:dyDescent="0.15">
      <c r="A34">
        <v>397</v>
      </c>
      <c r="B34" t="str">
        <v>U1588</v>
      </c>
      <c r="C34" t="str">
        <v>A</v>
      </c>
      <c r="D34">
        <v>2</v>
      </c>
      <c r="E34" t="str">
        <v>H</v>
      </c>
      <c r="F34">
        <v>1</v>
      </c>
      <c r="G34" t="str">
        <v/>
      </c>
      <c r="H34" s="29">
        <v>143</v>
      </c>
      <c r="I34" s="29">
        <v>148</v>
      </c>
      <c r="J34" s="29">
        <v>0</v>
      </c>
      <c r="K34" s="29">
        <v>5</v>
      </c>
      <c r="L34" s="24">
        <v>3.63</v>
      </c>
      <c r="M34" s="24">
        <v>3.68</v>
      </c>
      <c r="N34" s="24">
        <v>3.3179607843137253</v>
      </c>
      <c r="O34" s="24">
        <v>3.3669803921568633</v>
      </c>
      <c r="P34">
        <v>5</v>
      </c>
      <c r="Q34">
        <v>3</v>
      </c>
      <c r="R34" t="str">
        <v>LIQ</v>
      </c>
      <c r="S34" t="str">
        <v/>
      </c>
      <c r="T34" t="str">
        <v/>
      </c>
      <c r="U34" t="str">
        <v/>
      </c>
      <c r="V34" t="str">
        <v>IWALK</v>
      </c>
      <c r="W34" t="str">
        <v>LIQ11933261</v>
      </c>
      <c r="X34">
        <v>44895.824305555558</v>
      </c>
      <c r="Y34" t="str">
        <v>JR_LIU</v>
      </c>
      <c r="Z34" t="str">
        <v>JR</v>
      </c>
      <c r="AA34" t="str">
        <v>alkalinity residue</v>
      </c>
      <c r="AB34" t="str">
        <v>397-U1588A-2H-1-IW(143-148)-IWALK</v>
      </c>
    </row>
    <row r="35" spans="1:28" x14ac:dyDescent="0.15">
      <c r="A35">
        <v>397</v>
      </c>
      <c r="B35" t="str">
        <v>U1588</v>
      </c>
      <c r="C35" t="str">
        <v>A</v>
      </c>
      <c r="D35">
        <v>2</v>
      </c>
      <c r="E35" t="str">
        <v>H</v>
      </c>
      <c r="F35">
        <v>1</v>
      </c>
      <c r="G35" t="str">
        <v/>
      </c>
      <c r="H35" s="29">
        <v>143</v>
      </c>
      <c r="I35" s="29">
        <v>148</v>
      </c>
      <c r="J35" s="29">
        <v>0</v>
      </c>
      <c r="K35" s="29">
        <v>5</v>
      </c>
      <c r="L35" s="24">
        <v>3.63</v>
      </c>
      <c r="M35" s="24">
        <v>3.68</v>
      </c>
      <c r="N35" s="24">
        <v>3.3179607843137253</v>
      </c>
      <c r="O35" s="24">
        <v>3.3669803921568633</v>
      </c>
      <c r="P35">
        <v>5</v>
      </c>
      <c r="Q35">
        <v>10</v>
      </c>
      <c r="R35" t="str">
        <v>LIQ</v>
      </c>
      <c r="S35" t="str">
        <v/>
      </c>
      <c r="T35" t="str">
        <v>WU</v>
      </c>
      <c r="U35" t="str">
        <v>95353IODP</v>
      </c>
      <c r="V35" t="str">
        <v>IWWU</v>
      </c>
      <c r="W35" t="str">
        <v>LIQ11933281</v>
      </c>
      <c r="X35">
        <v>44895.824305555558</v>
      </c>
      <c r="Y35" t="str">
        <v>JR_LIU</v>
      </c>
      <c r="Z35" t="str">
        <v>JR</v>
      </c>
      <c r="AA35" t="str">
        <v>30 ul TM HCl</v>
      </c>
      <c r="AB35" t="str">
        <v>397-U1588A-2H-1-IW(143-148)-IWWU</v>
      </c>
    </row>
    <row r="36" spans="1:28" x14ac:dyDescent="0.15">
      <c r="A36">
        <v>397</v>
      </c>
      <c r="B36" t="str">
        <v>U1588</v>
      </c>
      <c r="C36" t="str">
        <v>A</v>
      </c>
      <c r="D36">
        <v>2</v>
      </c>
      <c r="E36" t="str">
        <v>H</v>
      </c>
      <c r="F36">
        <v>1</v>
      </c>
      <c r="G36" t="str">
        <v/>
      </c>
      <c r="H36" s="29">
        <v>143</v>
      </c>
      <c r="I36" s="29">
        <v>148</v>
      </c>
      <c r="J36" s="29">
        <v>0</v>
      </c>
      <c r="K36" s="29">
        <v>5</v>
      </c>
      <c r="L36" s="24">
        <v>3.63</v>
      </c>
      <c r="M36" s="24">
        <v>3.68</v>
      </c>
      <c r="N36" s="24">
        <v>3.3179607843137253</v>
      </c>
      <c r="O36" s="24">
        <v>3.3669803921568633</v>
      </c>
      <c r="P36">
        <v>5</v>
      </c>
      <c r="Q36">
        <v>25</v>
      </c>
      <c r="R36" t="str">
        <v>CAKE</v>
      </c>
      <c r="S36" t="str">
        <v/>
      </c>
      <c r="T36" t="str">
        <v>WU</v>
      </c>
      <c r="U36" t="str">
        <v>95353IODP</v>
      </c>
      <c r="V36" t="str">
        <v>SCWU</v>
      </c>
      <c r="W36" t="str">
        <v>CAKE11933301</v>
      </c>
      <c r="X36">
        <v>44895.824305555558</v>
      </c>
      <c r="Y36" t="str">
        <v>JR_LIU</v>
      </c>
      <c r="Z36" t="str">
        <v>JR</v>
      </c>
      <c r="AA36">
        <v>0</v>
      </c>
      <c r="AB36" t="str">
        <v>397-U1588A-2H-1-IW(143-148)-SCWU</v>
      </c>
    </row>
    <row r="37" spans="1:28" x14ac:dyDescent="0.15">
      <c r="A37">
        <v>397</v>
      </c>
      <c r="B37" t="str">
        <v>U1588</v>
      </c>
      <c r="C37" t="str">
        <v>A</v>
      </c>
      <c r="D37">
        <v>2</v>
      </c>
      <c r="E37" t="str">
        <v>H</v>
      </c>
      <c r="F37">
        <v>1</v>
      </c>
      <c r="G37" t="str">
        <v/>
      </c>
      <c r="H37" s="29">
        <v>143</v>
      </c>
      <c r="I37" s="29">
        <v>148</v>
      </c>
      <c r="J37" s="29">
        <v>0</v>
      </c>
      <c r="K37" s="29">
        <v>5</v>
      </c>
      <c r="L37" s="24">
        <v>3.63</v>
      </c>
      <c r="M37" s="24">
        <v>3.68</v>
      </c>
      <c r="N37" s="24">
        <v>3.3179607843137253</v>
      </c>
      <c r="O37" s="24">
        <v>3.3669803921568633</v>
      </c>
      <c r="P37">
        <v>5</v>
      </c>
      <c r="Q37">
        <v>6</v>
      </c>
      <c r="R37" t="str">
        <v>LIQ</v>
      </c>
      <c r="S37" t="str">
        <v/>
      </c>
      <c r="T37" t="str">
        <v/>
      </c>
      <c r="U37" t="str">
        <v/>
      </c>
      <c r="V37" t="str">
        <v>IWS</v>
      </c>
      <c r="W37" t="str">
        <v>LIQ11933251</v>
      </c>
      <c r="X37">
        <v>44895.824305555558</v>
      </c>
      <c r="Y37" t="str">
        <v>JR_LIU</v>
      </c>
      <c r="Z37" t="str">
        <v>JR</v>
      </c>
      <c r="AA37" t="str">
        <v>shipboard untreated</v>
      </c>
      <c r="AB37" t="str">
        <v>397-U1588A-2H-1-IW(143-148)-IWS</v>
      </c>
    </row>
    <row r="38" spans="1:28" x14ac:dyDescent="0.15">
      <c r="A38">
        <v>397</v>
      </c>
      <c r="B38" t="str">
        <v>U1588</v>
      </c>
      <c r="C38" t="str">
        <v>A</v>
      </c>
      <c r="D38">
        <v>2</v>
      </c>
      <c r="E38" t="str">
        <v>H</v>
      </c>
      <c r="F38">
        <v>1</v>
      </c>
      <c r="G38" t="str">
        <v/>
      </c>
      <c r="H38" s="29">
        <v>143</v>
      </c>
      <c r="I38" s="29">
        <v>148</v>
      </c>
      <c r="J38" s="29">
        <v>0</v>
      </c>
      <c r="K38" s="29">
        <v>5</v>
      </c>
      <c r="L38" s="24">
        <v>3.63</v>
      </c>
      <c r="M38" s="24">
        <v>3.68</v>
      </c>
      <c r="N38" s="24">
        <v>3.3179607843137253</v>
      </c>
      <c r="O38" s="24">
        <v>3.3669803921568633</v>
      </c>
      <c r="P38">
        <v>5</v>
      </c>
      <c r="Q38">
        <v>10</v>
      </c>
      <c r="R38" t="str">
        <v>LIQ</v>
      </c>
      <c r="S38" t="str">
        <v/>
      </c>
      <c r="T38" t="str">
        <v>YOBO</v>
      </c>
      <c r="U38" t="str">
        <v>96010IODP</v>
      </c>
      <c r="V38" t="str">
        <v>IWYOBO</v>
      </c>
      <c r="W38" t="str">
        <v>LIQ11933291</v>
      </c>
      <c r="X38">
        <v>44895.824305555558</v>
      </c>
      <c r="Y38" t="str">
        <v>JR_LIU</v>
      </c>
      <c r="Z38" t="str">
        <v>JR</v>
      </c>
      <c r="AA38" t="str">
        <v>30ul optima HNO3</v>
      </c>
      <c r="AB38" t="str">
        <v>397-U1588A-2H-1-IW(143-148)-IWYOBO</v>
      </c>
    </row>
    <row r="39" spans="1:28" x14ac:dyDescent="0.15">
      <c r="A39">
        <v>397</v>
      </c>
      <c r="B39" t="str">
        <v>U1588</v>
      </c>
      <c r="C39" t="str">
        <v>A</v>
      </c>
      <c r="D39">
        <v>2</v>
      </c>
      <c r="E39" t="str">
        <v>H</v>
      </c>
      <c r="F39">
        <v>1</v>
      </c>
      <c r="G39" t="str">
        <v/>
      </c>
      <c r="H39" s="29">
        <v>143</v>
      </c>
      <c r="I39" s="29">
        <v>148</v>
      </c>
      <c r="J39" s="29">
        <v>0</v>
      </c>
      <c r="K39" s="29">
        <v>5</v>
      </c>
      <c r="L39" s="24">
        <v>3.63</v>
      </c>
      <c r="M39" s="24">
        <v>3.68</v>
      </c>
      <c r="N39" s="24">
        <v>3.3179607843137253</v>
      </c>
      <c r="O39" s="24">
        <v>3.3669803921568633</v>
      </c>
      <c r="P39">
        <v>5</v>
      </c>
      <c r="Q39">
        <v>2</v>
      </c>
      <c r="R39" t="str">
        <v>LIQ</v>
      </c>
      <c r="S39" t="str">
        <v>ICP</v>
      </c>
      <c r="T39" t="str">
        <v/>
      </c>
      <c r="U39" t="str">
        <v/>
      </c>
      <c r="V39" t="str">
        <v>IWICP</v>
      </c>
      <c r="W39" t="str">
        <v>LIQ11933271</v>
      </c>
      <c r="X39">
        <v>44895.824305555558</v>
      </c>
      <c r="Y39" t="str">
        <v>JR_LIU</v>
      </c>
      <c r="Z39" t="str">
        <v>JR</v>
      </c>
      <c r="AA39" t="str">
        <v>10uL HNO3</v>
      </c>
      <c r="AB39" t="str">
        <v>397-U1588A-2H-1-IW(143-148)-IWICP</v>
      </c>
    </row>
    <row r="40" spans="1:28" x14ac:dyDescent="0.15">
      <c r="A40">
        <v>397</v>
      </c>
      <c r="B40" t="str">
        <v>U1588</v>
      </c>
      <c r="C40" t="str">
        <v>A</v>
      </c>
      <c r="D40">
        <v>2</v>
      </c>
      <c r="E40" t="str">
        <v>H</v>
      </c>
      <c r="F40">
        <v>1</v>
      </c>
      <c r="G40" t="str">
        <v/>
      </c>
      <c r="H40" s="29">
        <v>143</v>
      </c>
      <c r="I40" s="29">
        <v>148</v>
      </c>
      <c r="J40" s="29">
        <v>0</v>
      </c>
      <c r="K40" s="29">
        <v>5</v>
      </c>
      <c r="L40" s="24">
        <v>3.63</v>
      </c>
      <c r="M40" s="24">
        <v>3.68</v>
      </c>
      <c r="N40" s="24">
        <v>3.3179607843137253</v>
      </c>
      <c r="O40" s="24">
        <v>3.3669803921568633</v>
      </c>
      <c r="P40">
        <v>5</v>
      </c>
      <c r="Q40">
        <v>75</v>
      </c>
      <c r="R40" t="str">
        <v>CAKE</v>
      </c>
      <c r="S40" t="str">
        <v/>
      </c>
      <c r="T40" t="str">
        <v/>
      </c>
      <c r="U40" t="str">
        <v/>
      </c>
      <c r="V40" t="str">
        <v>SC</v>
      </c>
      <c r="W40" t="str">
        <v>CAKE11933311</v>
      </c>
      <c r="X40">
        <v>44895.824305555558</v>
      </c>
      <c r="Y40" t="str">
        <v>JR_LIU</v>
      </c>
      <c r="Z40" t="str">
        <v>JR</v>
      </c>
      <c r="AA40" t="str">
        <v>repository</v>
      </c>
      <c r="AB40" t="str">
        <v>397-U1588A-2H-1-IW(143-148)-SC</v>
      </c>
    </row>
    <row r="41" spans="1:28" x14ac:dyDescent="0.15">
      <c r="A41">
        <v>397</v>
      </c>
      <c r="B41" t="str">
        <v>U1588</v>
      </c>
      <c r="C41" t="str">
        <v>A</v>
      </c>
      <c r="D41">
        <v>2</v>
      </c>
      <c r="E41" t="str">
        <v>H</v>
      </c>
      <c r="F41">
        <v>2</v>
      </c>
      <c r="G41" t="str">
        <v>W</v>
      </c>
      <c r="H41" s="29">
        <v>72</v>
      </c>
      <c r="I41" s="29">
        <v>72</v>
      </c>
      <c r="J41" s="29">
        <v>72</v>
      </c>
      <c r="K41" s="29">
        <v>5</v>
      </c>
      <c r="L41" s="24">
        <v>4.4000000000000004</v>
      </c>
      <c r="M41" s="24">
        <v>4.4000000000000004</v>
      </c>
      <c r="N41" s="24">
        <v>4.0728627450980399</v>
      </c>
      <c r="O41" s="24">
        <v>4.0728627450980399</v>
      </c>
      <c r="P41">
        <v>0</v>
      </c>
      <c r="Q41">
        <v>1</v>
      </c>
      <c r="R41" t="str">
        <v>TPCK</v>
      </c>
      <c r="S41" t="str">
        <v>NANNO</v>
      </c>
      <c r="T41" t="str">
        <v/>
      </c>
      <c r="U41" t="str">
        <v/>
      </c>
      <c r="V41" t="str">
        <v>NANNO</v>
      </c>
      <c r="W41" t="str">
        <v>TPCK11937431</v>
      </c>
      <c r="X41">
        <v>44895.959722222222</v>
      </c>
      <c r="Y41" t="str">
        <v>JRS_CARVALHO</v>
      </c>
      <c r="Z41" t="str">
        <v>JR</v>
      </c>
      <c r="AA41">
        <v>0</v>
      </c>
      <c r="AB41" t="str">
        <v>397-U1588A-2H-2-W 72/72-NANNO</v>
      </c>
    </row>
    <row r="42" spans="1:28" x14ac:dyDescent="0.15">
      <c r="A42">
        <v>397</v>
      </c>
      <c r="B42" t="str">
        <v>U1588</v>
      </c>
      <c r="C42" t="str">
        <v>A</v>
      </c>
      <c r="D42">
        <v>2</v>
      </c>
      <c r="E42" t="str">
        <v>H</v>
      </c>
      <c r="F42">
        <v>2</v>
      </c>
      <c r="G42" t="str">
        <v/>
      </c>
      <c r="H42" s="29">
        <v>143</v>
      </c>
      <c r="I42" s="29">
        <v>148</v>
      </c>
      <c r="J42" s="29">
        <v>143</v>
      </c>
      <c r="K42" s="29">
        <v>5</v>
      </c>
      <c r="L42" s="24">
        <v>5.1100000000000003</v>
      </c>
      <c r="M42" s="24">
        <v>5.16</v>
      </c>
      <c r="N42" s="24">
        <v>4.7689411764705882</v>
      </c>
      <c r="O42" s="24">
        <v>4.8179607843137253</v>
      </c>
      <c r="P42">
        <v>5</v>
      </c>
      <c r="Q42">
        <v>176</v>
      </c>
      <c r="R42" t="str">
        <v>WRND</v>
      </c>
      <c r="S42" t="str">
        <v>IW</v>
      </c>
      <c r="T42" t="str">
        <v/>
      </c>
      <c r="U42" t="str">
        <v/>
      </c>
      <c r="V42" t="str">
        <v>IW(143-148)</v>
      </c>
      <c r="W42" t="str">
        <v>WRND11933091</v>
      </c>
      <c r="X42">
        <v>44895.818749999999</v>
      </c>
      <c r="Y42" t="str">
        <v>LEWIS</v>
      </c>
      <c r="Z42" t="str">
        <v>JR</v>
      </c>
      <c r="AA42">
        <v>0</v>
      </c>
      <c r="AB42" t="str">
        <v>397-U1588A-2H-2-IW(143-148)</v>
      </c>
    </row>
    <row r="43" spans="1:28" x14ac:dyDescent="0.15">
      <c r="A43">
        <v>397</v>
      </c>
      <c r="B43" t="str">
        <v>U1588</v>
      </c>
      <c r="C43" t="str">
        <v>A</v>
      </c>
      <c r="D43">
        <v>2</v>
      </c>
      <c r="E43" t="str">
        <v>H</v>
      </c>
      <c r="F43">
        <v>2</v>
      </c>
      <c r="G43" t="str">
        <v/>
      </c>
      <c r="H43" s="29">
        <v>143</v>
      </c>
      <c r="I43" s="29">
        <v>148</v>
      </c>
      <c r="J43" s="29">
        <v>0</v>
      </c>
      <c r="K43" s="29">
        <v>5</v>
      </c>
      <c r="L43" s="24">
        <v>5.1100000000000003</v>
      </c>
      <c r="M43" s="24">
        <v>5.16</v>
      </c>
      <c r="N43" s="24">
        <v>4.7689411764705882</v>
      </c>
      <c r="O43" s="24">
        <v>4.8179607843137253</v>
      </c>
      <c r="P43">
        <v>5</v>
      </c>
      <c r="Q43">
        <v>3</v>
      </c>
      <c r="R43" t="str">
        <v>LIQ</v>
      </c>
      <c r="S43" t="str">
        <v/>
      </c>
      <c r="T43" t="str">
        <v/>
      </c>
      <c r="U43" t="str">
        <v/>
      </c>
      <c r="V43" t="str">
        <v>IWALK</v>
      </c>
      <c r="W43" t="str">
        <v>LIQ11934621</v>
      </c>
      <c r="X43">
        <v>44895.834027777775</v>
      </c>
      <c r="Y43" t="str">
        <v>JR_LIU</v>
      </c>
      <c r="Z43" t="str">
        <v>JR</v>
      </c>
      <c r="AA43" t="str">
        <v>alkalinity residue</v>
      </c>
      <c r="AB43" t="str">
        <v>397-U1588A-2H-2-IW(143-148)-IWALK</v>
      </c>
    </row>
    <row r="44" spans="1:28" x14ac:dyDescent="0.15">
      <c r="A44">
        <v>397</v>
      </c>
      <c r="B44" t="str">
        <v>U1588</v>
      </c>
      <c r="C44" t="str">
        <v>A</v>
      </c>
      <c r="D44">
        <v>2</v>
      </c>
      <c r="E44" t="str">
        <v>H</v>
      </c>
      <c r="F44">
        <v>2</v>
      </c>
      <c r="G44" t="str">
        <v/>
      </c>
      <c r="H44" s="29">
        <v>143</v>
      </c>
      <c r="I44" s="29">
        <v>148</v>
      </c>
      <c r="J44" s="29">
        <v>0</v>
      </c>
      <c r="K44" s="29">
        <v>5</v>
      </c>
      <c r="L44" s="24">
        <v>5.1100000000000003</v>
      </c>
      <c r="M44" s="24">
        <v>5.16</v>
      </c>
      <c r="N44" s="24">
        <v>4.7689411764705882</v>
      </c>
      <c r="O44" s="24">
        <v>4.8179607843137253</v>
      </c>
      <c r="P44">
        <v>5</v>
      </c>
      <c r="Q44">
        <v>2</v>
      </c>
      <c r="R44" t="str">
        <v>LIQ</v>
      </c>
      <c r="S44" t="str">
        <v>ICP</v>
      </c>
      <c r="T44" t="str">
        <v/>
      </c>
      <c r="U44" t="str">
        <v/>
      </c>
      <c r="V44" t="str">
        <v>IWICP</v>
      </c>
      <c r="W44" t="str">
        <v>LIQ11934631</v>
      </c>
      <c r="X44">
        <v>44895.834027777775</v>
      </c>
      <c r="Y44" t="str">
        <v>JR_LIU</v>
      </c>
      <c r="Z44" t="str">
        <v>JR</v>
      </c>
      <c r="AA44" t="str">
        <v>10uL HNO3</v>
      </c>
      <c r="AB44" t="str">
        <v>397-U1588A-2H-2-IW(143-148)-IWICP</v>
      </c>
    </row>
    <row r="45" spans="1:28" x14ac:dyDescent="0.15">
      <c r="A45">
        <v>397</v>
      </c>
      <c r="B45" t="str">
        <v>U1588</v>
      </c>
      <c r="C45" t="str">
        <v>A</v>
      </c>
      <c r="D45">
        <v>2</v>
      </c>
      <c r="E45" t="str">
        <v>H</v>
      </c>
      <c r="F45">
        <v>2</v>
      </c>
      <c r="G45" t="str">
        <v/>
      </c>
      <c r="H45" s="29">
        <v>143</v>
      </c>
      <c r="I45" s="29">
        <v>148</v>
      </c>
      <c r="J45" s="29">
        <v>0</v>
      </c>
      <c r="K45" s="29">
        <v>5</v>
      </c>
      <c r="L45" s="24">
        <v>5.1100000000000003</v>
      </c>
      <c r="M45" s="24">
        <v>5.16</v>
      </c>
      <c r="N45" s="24">
        <v>4.7689411764705882</v>
      </c>
      <c r="O45" s="24">
        <v>4.8179607843137253</v>
      </c>
      <c r="P45">
        <v>5</v>
      </c>
      <c r="Q45">
        <v>10</v>
      </c>
      <c r="R45" t="str">
        <v>LIQ</v>
      </c>
      <c r="S45" t="str">
        <v/>
      </c>
      <c r="T45" t="str">
        <v>YOBO</v>
      </c>
      <c r="U45" t="str">
        <v>96010IODP</v>
      </c>
      <c r="V45" t="str">
        <v>IWYOBO</v>
      </c>
      <c r="W45" t="str">
        <v>LIQ11934651</v>
      </c>
      <c r="X45">
        <v>44895.834027777775</v>
      </c>
      <c r="Y45" t="str">
        <v>JR_LIU</v>
      </c>
      <c r="Z45" t="str">
        <v>JR</v>
      </c>
      <c r="AA45" t="str">
        <v>30ul optima HNO3</v>
      </c>
      <c r="AB45" t="str">
        <v>397-U1588A-2H-2-IW(143-148)-IWYOBO</v>
      </c>
    </row>
    <row r="46" spans="1:28" x14ac:dyDescent="0.15">
      <c r="A46">
        <v>397</v>
      </c>
      <c r="B46" t="str">
        <v>U1588</v>
      </c>
      <c r="C46" t="str">
        <v>A</v>
      </c>
      <c r="D46">
        <v>2</v>
      </c>
      <c r="E46" t="str">
        <v>H</v>
      </c>
      <c r="F46">
        <v>2</v>
      </c>
      <c r="G46" t="str">
        <v/>
      </c>
      <c r="H46" s="29">
        <v>143</v>
      </c>
      <c r="I46" s="29">
        <v>148</v>
      </c>
      <c r="J46" s="29">
        <v>0</v>
      </c>
      <c r="K46" s="29">
        <v>5</v>
      </c>
      <c r="L46" s="24">
        <v>5.1100000000000003</v>
      </c>
      <c r="M46" s="24">
        <v>5.16</v>
      </c>
      <c r="N46" s="24">
        <v>4.7689411764705882</v>
      </c>
      <c r="O46" s="24">
        <v>4.8179607843137253</v>
      </c>
      <c r="P46">
        <v>5</v>
      </c>
      <c r="Q46">
        <v>2</v>
      </c>
      <c r="R46" t="str">
        <v>LIQ</v>
      </c>
      <c r="S46" t="str">
        <v/>
      </c>
      <c r="T46" t="str">
        <v>BRAD</v>
      </c>
      <c r="U46" t="str">
        <v>95829IODP</v>
      </c>
      <c r="V46" t="str">
        <v>IWBRAD</v>
      </c>
      <c r="W46" t="str">
        <v>LIQ11934681</v>
      </c>
      <c r="X46">
        <v>44895.834027777775</v>
      </c>
      <c r="Y46" t="str">
        <v>JR_LIU</v>
      </c>
      <c r="Z46" t="str">
        <v>JR</v>
      </c>
      <c r="AA46" t="str">
        <v>10 ul HgCl2</v>
      </c>
      <c r="AB46" t="str">
        <v>397-U1588A-2H-2-IW(143-148)-IWBRAD</v>
      </c>
    </row>
    <row r="47" spans="1:28" x14ac:dyDescent="0.15">
      <c r="A47">
        <v>397</v>
      </c>
      <c r="B47" t="str">
        <v>U1588</v>
      </c>
      <c r="C47" t="str">
        <v>A</v>
      </c>
      <c r="D47">
        <v>2</v>
      </c>
      <c r="E47" t="str">
        <v>H</v>
      </c>
      <c r="F47">
        <v>2</v>
      </c>
      <c r="G47" t="str">
        <v/>
      </c>
      <c r="H47" s="29">
        <v>143</v>
      </c>
      <c r="I47" s="29">
        <v>148</v>
      </c>
      <c r="J47" s="29">
        <v>0</v>
      </c>
      <c r="K47" s="29">
        <v>5</v>
      </c>
      <c r="L47" s="24">
        <v>5.1100000000000003</v>
      </c>
      <c r="M47" s="24">
        <v>5.16</v>
      </c>
      <c r="N47" s="24">
        <v>4.7689411764705882</v>
      </c>
      <c r="O47" s="24">
        <v>4.8179607843137253</v>
      </c>
      <c r="P47">
        <v>5</v>
      </c>
      <c r="Q47">
        <v>75</v>
      </c>
      <c r="R47" t="str">
        <v>CAKE</v>
      </c>
      <c r="S47" t="str">
        <v/>
      </c>
      <c r="T47" t="str">
        <v/>
      </c>
      <c r="U47" t="str">
        <v/>
      </c>
      <c r="V47" t="str">
        <v>SC</v>
      </c>
      <c r="W47" t="str">
        <v>CAKE11934671</v>
      </c>
      <c r="X47">
        <v>44895.834027777775</v>
      </c>
      <c r="Y47" t="str">
        <v>JR_LIU</v>
      </c>
      <c r="Z47" t="str">
        <v>JR</v>
      </c>
      <c r="AA47" t="str">
        <v>repository</v>
      </c>
      <c r="AB47" t="str">
        <v>397-U1588A-2H-2-IW(143-148)-SC</v>
      </c>
    </row>
    <row r="48" spans="1:28" x14ac:dyDescent="0.15">
      <c r="A48">
        <v>397</v>
      </c>
      <c r="B48" t="str">
        <v>U1588</v>
      </c>
      <c r="C48" t="str">
        <v>A</v>
      </c>
      <c r="D48">
        <v>2</v>
      </c>
      <c r="E48" t="str">
        <v>H</v>
      </c>
      <c r="F48">
        <v>2</v>
      </c>
      <c r="G48" t="str">
        <v/>
      </c>
      <c r="H48" s="29">
        <v>143</v>
      </c>
      <c r="I48" s="29">
        <v>148</v>
      </c>
      <c r="J48" s="29">
        <v>0</v>
      </c>
      <c r="K48" s="29">
        <v>5</v>
      </c>
      <c r="L48" s="24">
        <v>5.1100000000000003</v>
      </c>
      <c r="M48" s="24">
        <v>5.16</v>
      </c>
      <c r="N48" s="24">
        <v>4.7689411764705882</v>
      </c>
      <c r="O48" s="24">
        <v>4.8179607843137253</v>
      </c>
      <c r="P48">
        <v>5</v>
      </c>
      <c r="Q48">
        <v>25</v>
      </c>
      <c r="R48" t="str">
        <v>CAKE</v>
      </c>
      <c r="S48" t="str">
        <v/>
      </c>
      <c r="T48" t="str">
        <v>WU</v>
      </c>
      <c r="U48" t="str">
        <v>95353IODP</v>
      </c>
      <c r="V48" t="str">
        <v>SCWU</v>
      </c>
      <c r="W48" t="str">
        <v>CAKE11934661</v>
      </c>
      <c r="X48">
        <v>44895.834027777775</v>
      </c>
      <c r="Y48" t="str">
        <v>JR_LIU</v>
      </c>
      <c r="Z48" t="str">
        <v>JR</v>
      </c>
      <c r="AA48">
        <v>0</v>
      </c>
      <c r="AB48" t="str">
        <v>397-U1588A-2H-2-IW(143-148)-SCWU</v>
      </c>
    </row>
    <row r="49" spans="1:28" x14ac:dyDescent="0.15">
      <c r="A49">
        <v>397</v>
      </c>
      <c r="B49" t="str">
        <v>U1588</v>
      </c>
      <c r="C49" t="str">
        <v>A</v>
      </c>
      <c r="D49">
        <v>2</v>
      </c>
      <c r="E49" t="str">
        <v>H</v>
      </c>
      <c r="F49">
        <v>2</v>
      </c>
      <c r="G49" t="str">
        <v/>
      </c>
      <c r="H49" s="29">
        <v>143</v>
      </c>
      <c r="I49" s="29">
        <v>148</v>
      </c>
      <c r="J49" s="29">
        <v>0</v>
      </c>
      <c r="K49" s="29">
        <v>5</v>
      </c>
      <c r="L49" s="24">
        <v>5.1100000000000003</v>
      </c>
      <c r="M49" s="24">
        <v>5.16</v>
      </c>
      <c r="N49" s="24">
        <v>4.7689411764705882</v>
      </c>
      <c r="O49" s="24">
        <v>4.8179607843137253</v>
      </c>
      <c r="P49">
        <v>5</v>
      </c>
      <c r="Q49">
        <v>6</v>
      </c>
      <c r="R49" t="str">
        <v>LIQ</v>
      </c>
      <c r="S49" t="str">
        <v/>
      </c>
      <c r="T49" t="str">
        <v/>
      </c>
      <c r="U49" t="str">
        <v/>
      </c>
      <c r="V49" t="str">
        <v>IWS</v>
      </c>
      <c r="W49" t="str">
        <v>LIQ11934611</v>
      </c>
      <c r="X49">
        <v>44895.834027777775</v>
      </c>
      <c r="Y49" t="str">
        <v>JR_LIU</v>
      </c>
      <c r="Z49" t="str">
        <v>JR</v>
      </c>
      <c r="AA49" t="str">
        <v>shipboard untreated</v>
      </c>
      <c r="AB49" t="str">
        <v>397-U1588A-2H-2-IW(143-148)-IWS</v>
      </c>
    </row>
    <row r="50" spans="1:28" x14ac:dyDescent="0.15">
      <c r="A50">
        <v>397</v>
      </c>
      <c r="B50" t="str">
        <v>U1588</v>
      </c>
      <c r="C50" t="str">
        <v>A</v>
      </c>
      <c r="D50">
        <v>2</v>
      </c>
      <c r="E50" t="str">
        <v>H</v>
      </c>
      <c r="F50">
        <v>2</v>
      </c>
      <c r="G50" t="str">
        <v/>
      </c>
      <c r="H50" s="29">
        <v>143</v>
      </c>
      <c r="I50" s="29">
        <v>148</v>
      </c>
      <c r="J50" s="29">
        <v>0</v>
      </c>
      <c r="K50" s="29">
        <v>5</v>
      </c>
      <c r="L50" s="24">
        <v>5.1100000000000003</v>
      </c>
      <c r="M50" s="24">
        <v>5.16</v>
      </c>
      <c r="N50" s="24">
        <v>4.7689411764705882</v>
      </c>
      <c r="O50" s="24">
        <v>4.8179607843137253</v>
      </c>
      <c r="P50">
        <v>5</v>
      </c>
      <c r="Q50">
        <v>10</v>
      </c>
      <c r="R50" t="str">
        <v>LIQ</v>
      </c>
      <c r="S50" t="str">
        <v/>
      </c>
      <c r="T50" t="str">
        <v>WU</v>
      </c>
      <c r="U50" t="str">
        <v>95353IODP</v>
      </c>
      <c r="V50" t="str">
        <v>IWWU</v>
      </c>
      <c r="W50" t="str">
        <v>LIQ11934641</v>
      </c>
      <c r="X50">
        <v>44895.834027777775</v>
      </c>
      <c r="Y50" t="str">
        <v>JR_LIU</v>
      </c>
      <c r="Z50" t="str">
        <v>JR</v>
      </c>
      <c r="AA50" t="str">
        <v>30 ul TM HCl</v>
      </c>
      <c r="AB50" t="str">
        <v>397-U1588A-2H-2-IW(143-148)-IWWU</v>
      </c>
    </row>
    <row r="51" spans="1:28" x14ac:dyDescent="0.15">
      <c r="A51">
        <v>397</v>
      </c>
      <c r="B51" t="str">
        <v>U1588</v>
      </c>
      <c r="C51" t="str">
        <v>A</v>
      </c>
      <c r="D51">
        <v>2</v>
      </c>
      <c r="E51" t="str">
        <v>H</v>
      </c>
      <c r="F51">
        <v>3</v>
      </c>
      <c r="G51" t="str">
        <v>W</v>
      </c>
      <c r="H51" s="29">
        <v>20</v>
      </c>
      <c r="I51" s="29">
        <v>21</v>
      </c>
      <c r="J51" s="29">
        <v>20</v>
      </c>
      <c r="K51" s="29">
        <v>5</v>
      </c>
      <c r="L51" s="24">
        <v>5.36</v>
      </c>
      <c r="M51" s="24">
        <v>5.37</v>
      </c>
      <c r="N51" s="24">
        <v>5.0140392156862754</v>
      </c>
      <c r="O51" s="24">
        <v>5.0238431372549019</v>
      </c>
      <c r="P51">
        <v>1</v>
      </c>
      <c r="Q51">
        <v>5</v>
      </c>
      <c r="R51" t="str">
        <v>CYL</v>
      </c>
      <c r="S51" t="str">
        <v>XRD</v>
      </c>
      <c r="T51" t="str">
        <v/>
      </c>
      <c r="U51" t="str">
        <v/>
      </c>
      <c r="V51" t="str">
        <v>xrd</v>
      </c>
      <c r="W51" t="str">
        <v>CYL11937581</v>
      </c>
      <c r="X51">
        <v>44895.96597222222</v>
      </c>
      <c r="Y51" t="str">
        <v>JRS_CARVALHO</v>
      </c>
      <c r="Z51" t="str">
        <v>JR</v>
      </c>
      <c r="AA51">
        <v>0</v>
      </c>
      <c r="AB51" t="str">
        <v>397-U1588A-2H-3-W 20/21-xrd</v>
      </c>
    </row>
    <row r="52" spans="1:28" x14ac:dyDescent="0.15">
      <c r="A52">
        <v>397</v>
      </c>
      <c r="B52" t="str">
        <v>U1588</v>
      </c>
      <c r="C52" t="str">
        <v>A</v>
      </c>
      <c r="D52">
        <v>2</v>
      </c>
      <c r="E52" t="str">
        <v>H</v>
      </c>
      <c r="F52">
        <v>3</v>
      </c>
      <c r="G52" t="str">
        <v>W</v>
      </c>
      <c r="H52" s="29">
        <v>20</v>
      </c>
      <c r="I52" s="29">
        <v>21</v>
      </c>
      <c r="J52" s="29">
        <v>20</v>
      </c>
      <c r="K52" s="29">
        <v>5</v>
      </c>
      <c r="L52" s="24">
        <v>5.36</v>
      </c>
      <c r="M52" s="24">
        <v>5.37</v>
      </c>
      <c r="N52" s="24">
        <v>5.0140392156862754</v>
      </c>
      <c r="O52" s="24">
        <v>5.0238431372549019</v>
      </c>
      <c r="P52">
        <v>1</v>
      </c>
      <c r="Q52">
        <v>5</v>
      </c>
      <c r="R52" t="str">
        <v>CYL</v>
      </c>
      <c r="S52" t="str">
        <v>CARB</v>
      </c>
      <c r="T52" t="str">
        <v/>
      </c>
      <c r="U52" t="str">
        <v/>
      </c>
      <c r="V52" t="str">
        <v>CARB</v>
      </c>
      <c r="W52" t="str">
        <v>CYL11937571</v>
      </c>
      <c r="X52">
        <v>44895.96597222222</v>
      </c>
      <c r="Y52" t="str">
        <v>JRS_CARVALHO</v>
      </c>
      <c r="Z52" t="str">
        <v>JR</v>
      </c>
      <c r="AA52">
        <v>0</v>
      </c>
      <c r="AB52" t="str">
        <v>397-U1588A-2H-3-W 20/21-CARB</v>
      </c>
    </row>
    <row r="53" spans="1:28" x14ac:dyDescent="0.15">
      <c r="A53">
        <v>397</v>
      </c>
      <c r="B53" t="str">
        <v>U1588</v>
      </c>
      <c r="C53" t="str">
        <v>A</v>
      </c>
      <c r="D53">
        <v>2</v>
      </c>
      <c r="E53" t="str">
        <v>H</v>
      </c>
      <c r="F53">
        <v>3</v>
      </c>
      <c r="G53" t="str">
        <v>A</v>
      </c>
      <c r="H53" s="29">
        <v>20</v>
      </c>
      <c r="I53" s="29">
        <v>20</v>
      </c>
      <c r="J53" s="29">
        <v>20</v>
      </c>
      <c r="K53" s="29">
        <v>5</v>
      </c>
      <c r="L53" s="24">
        <v>5.36</v>
      </c>
      <c r="M53" s="24">
        <v>5.36</v>
      </c>
      <c r="N53" s="24">
        <v>5.0140392156862754</v>
      </c>
      <c r="O53" s="24">
        <v>5.0140392156862754</v>
      </c>
      <c r="P53">
        <v>0</v>
      </c>
      <c r="Q53">
        <v>0</v>
      </c>
      <c r="R53" t="str">
        <v>SS</v>
      </c>
      <c r="S53" t="str">
        <v>SED</v>
      </c>
      <c r="T53" t="str">
        <v/>
      </c>
      <c r="U53" t="str">
        <v/>
      </c>
      <c r="V53" t="str">
        <v>SED</v>
      </c>
      <c r="W53" t="str">
        <v>SS11937601</v>
      </c>
      <c r="X53">
        <v>44895.967361111114</v>
      </c>
      <c r="Y53" t="str">
        <v>JRS_PANG</v>
      </c>
      <c r="Z53" t="str">
        <v>JR</v>
      </c>
      <c r="AA53">
        <v>0</v>
      </c>
      <c r="AB53" t="str">
        <v>397-U1588A-2H-3-A 20/20-SED</v>
      </c>
    </row>
    <row r="54" spans="1:28" x14ac:dyDescent="0.15">
      <c r="A54">
        <v>397</v>
      </c>
      <c r="B54" t="str">
        <v>U1588</v>
      </c>
      <c r="C54" t="str">
        <v>A</v>
      </c>
      <c r="D54">
        <v>2</v>
      </c>
      <c r="E54" t="str">
        <v>H</v>
      </c>
      <c r="F54">
        <v>3</v>
      </c>
      <c r="G54" t="str">
        <v>W</v>
      </c>
      <c r="H54" s="29">
        <v>53</v>
      </c>
      <c r="I54" s="29">
        <v>55</v>
      </c>
      <c r="J54" s="29">
        <v>53</v>
      </c>
      <c r="K54" s="29">
        <v>5</v>
      </c>
      <c r="L54" s="24">
        <v>5.69</v>
      </c>
      <c r="M54" s="24">
        <v>5.71</v>
      </c>
      <c r="N54" s="24">
        <v>5.337568627450981</v>
      </c>
      <c r="O54" s="24">
        <v>5.357176470588235</v>
      </c>
      <c r="P54">
        <v>2</v>
      </c>
      <c r="Q54">
        <v>7</v>
      </c>
      <c r="R54" t="str">
        <v>CUBE</v>
      </c>
      <c r="S54" t="str">
        <v>PMAG</v>
      </c>
      <c r="T54" t="str">
        <v>XUAN</v>
      </c>
      <c r="U54" t="str">
        <v>95810IODP</v>
      </c>
      <c r="V54" t="str">
        <v>PMAG</v>
      </c>
      <c r="W54" t="str">
        <v>CUBE11937621</v>
      </c>
      <c r="X54">
        <v>44895.97152777778</v>
      </c>
      <c r="Y54" t="str">
        <v>LEWIS</v>
      </c>
      <c r="Z54" t="str">
        <v>JR</v>
      </c>
      <c r="AA54">
        <v>0</v>
      </c>
      <c r="AB54" t="str">
        <v>397-U1588A-2H-3-W 53/55-PMAG</v>
      </c>
    </row>
    <row r="55" spans="1:28" x14ac:dyDescent="0.15">
      <c r="A55">
        <v>397</v>
      </c>
      <c r="B55" t="str">
        <v>U1588</v>
      </c>
      <c r="C55" t="str">
        <v>A</v>
      </c>
      <c r="D55">
        <v>2</v>
      </c>
      <c r="E55" t="str">
        <v>H</v>
      </c>
      <c r="F55">
        <v>3</v>
      </c>
      <c r="G55" t="str">
        <v>W</v>
      </c>
      <c r="H55" s="29">
        <v>67</v>
      </c>
      <c r="I55" s="29">
        <v>69</v>
      </c>
      <c r="J55" s="29">
        <v>67</v>
      </c>
      <c r="K55" s="29">
        <v>5</v>
      </c>
      <c r="L55" s="24">
        <v>5.83</v>
      </c>
      <c r="M55" s="24">
        <v>5.85</v>
      </c>
      <c r="N55" s="24">
        <v>5.4748235294117649</v>
      </c>
      <c r="O55" s="24">
        <v>5.4944313725490188</v>
      </c>
      <c r="P55">
        <v>2</v>
      </c>
      <c r="Q55">
        <v>10</v>
      </c>
      <c r="R55" t="str">
        <v>CYL</v>
      </c>
      <c r="S55" t="str">
        <v>MAD</v>
      </c>
      <c r="T55" t="str">
        <v/>
      </c>
      <c r="U55" t="str">
        <v/>
      </c>
      <c r="V55">
        <v>31182</v>
      </c>
      <c r="W55" t="str">
        <v>CYL11937871</v>
      </c>
      <c r="X55">
        <v>44895.974305555559</v>
      </c>
      <c r="Y55" t="str">
        <v>JRS_CARVALHO</v>
      </c>
      <c r="Z55" t="str">
        <v>JR</v>
      </c>
      <c r="AA55">
        <v>0</v>
      </c>
      <c r="AB55" t="str">
        <v>397-U1588A-2H-3-W 67/69-31182</v>
      </c>
    </row>
    <row r="56" spans="1:28" x14ac:dyDescent="0.15">
      <c r="A56">
        <v>397</v>
      </c>
      <c r="B56" t="str">
        <v>U1588</v>
      </c>
      <c r="C56" t="str">
        <v>A</v>
      </c>
      <c r="D56">
        <v>2</v>
      </c>
      <c r="E56" t="str">
        <v>H</v>
      </c>
      <c r="F56">
        <v>3</v>
      </c>
      <c r="G56" t="str">
        <v>W</v>
      </c>
      <c r="H56" s="29">
        <v>78</v>
      </c>
      <c r="I56" s="29">
        <v>78</v>
      </c>
      <c r="J56" s="29">
        <v>78</v>
      </c>
      <c r="K56" s="29">
        <v>5</v>
      </c>
      <c r="L56" s="24">
        <v>5.94</v>
      </c>
      <c r="M56" s="24">
        <v>5.94</v>
      </c>
      <c r="N56" s="24">
        <v>5.5826666666666673</v>
      </c>
      <c r="O56" s="24">
        <v>5.5826666666666673</v>
      </c>
      <c r="P56">
        <v>0</v>
      </c>
      <c r="Q56">
        <v>1</v>
      </c>
      <c r="R56" t="str">
        <v>TPCK</v>
      </c>
      <c r="S56" t="str">
        <v>NANNO</v>
      </c>
      <c r="T56" t="str">
        <v/>
      </c>
      <c r="U56" t="str">
        <v/>
      </c>
      <c r="V56" t="str">
        <v>NANNO</v>
      </c>
      <c r="W56" t="str">
        <v>TPCK11937441</v>
      </c>
      <c r="X56">
        <v>44895.959722222222</v>
      </c>
      <c r="Y56" t="str">
        <v>JRS_CARVALHO</v>
      </c>
      <c r="Z56" t="str">
        <v>JR</v>
      </c>
      <c r="AA56">
        <v>0</v>
      </c>
      <c r="AB56" t="str">
        <v>397-U1588A-2H-3-W 78/78-NANNO</v>
      </c>
    </row>
    <row r="57" spans="1:28" x14ac:dyDescent="0.15">
      <c r="A57">
        <v>397</v>
      </c>
      <c r="B57" t="str">
        <v>U1588</v>
      </c>
      <c r="C57" t="str">
        <v>A</v>
      </c>
      <c r="D57">
        <v>2</v>
      </c>
      <c r="E57" t="str">
        <v>H</v>
      </c>
      <c r="F57">
        <v>3</v>
      </c>
      <c r="G57" t="str">
        <v/>
      </c>
      <c r="H57" s="29">
        <v>142</v>
      </c>
      <c r="I57" s="29">
        <v>147</v>
      </c>
      <c r="J57" s="29">
        <v>0</v>
      </c>
      <c r="K57" s="29">
        <v>5</v>
      </c>
      <c r="L57" s="24">
        <v>6.58</v>
      </c>
      <c r="M57" s="24">
        <v>6.63</v>
      </c>
      <c r="N57" s="24">
        <v>6.2101176470588237</v>
      </c>
      <c r="O57" s="24">
        <v>6.2591372549019608</v>
      </c>
      <c r="P57">
        <v>5</v>
      </c>
      <c r="Q57">
        <v>10</v>
      </c>
      <c r="R57" t="str">
        <v>LIQ</v>
      </c>
      <c r="S57" t="str">
        <v/>
      </c>
      <c r="T57" t="str">
        <v>YOBO</v>
      </c>
      <c r="U57" t="str">
        <v>96010IODP</v>
      </c>
      <c r="V57" t="str">
        <v>IWYOBO</v>
      </c>
      <c r="W57" t="str">
        <v>LIQ11934821</v>
      </c>
      <c r="X57">
        <v>44895.835416666669</v>
      </c>
      <c r="Y57" t="str">
        <v>JR_LIU</v>
      </c>
      <c r="Z57" t="str">
        <v>JR</v>
      </c>
      <c r="AA57" t="str">
        <v>30ul optima HNO3</v>
      </c>
      <c r="AB57" t="str">
        <v>397-U1588A-2H-3-IW(142-147)-IWYOBO</v>
      </c>
    </row>
    <row r="58" spans="1:28" x14ac:dyDescent="0.15">
      <c r="A58">
        <v>397</v>
      </c>
      <c r="B58" t="str">
        <v>U1588</v>
      </c>
      <c r="C58" t="str">
        <v>A</v>
      </c>
      <c r="D58">
        <v>2</v>
      </c>
      <c r="E58" t="str">
        <v>H</v>
      </c>
      <c r="F58">
        <v>3</v>
      </c>
      <c r="G58" t="str">
        <v/>
      </c>
      <c r="H58" s="29">
        <v>142</v>
      </c>
      <c r="I58" s="29">
        <v>147</v>
      </c>
      <c r="J58" s="29">
        <v>142</v>
      </c>
      <c r="K58" s="29">
        <v>5</v>
      </c>
      <c r="L58" s="24">
        <v>6.58</v>
      </c>
      <c r="M58" s="24">
        <v>6.63</v>
      </c>
      <c r="N58" s="24">
        <v>6.2101176470588237</v>
      </c>
      <c r="O58" s="24">
        <v>6.2591372549019608</v>
      </c>
      <c r="P58">
        <v>5</v>
      </c>
      <c r="Q58">
        <v>176</v>
      </c>
      <c r="R58" t="str">
        <v>WRND</v>
      </c>
      <c r="S58" t="str">
        <v>IW</v>
      </c>
      <c r="T58" t="str">
        <v/>
      </c>
      <c r="U58" t="str">
        <v/>
      </c>
      <c r="V58" t="str">
        <v>IW(142-147)</v>
      </c>
      <c r="W58" t="str">
        <v>WRND11933101</v>
      </c>
      <c r="X58">
        <v>44895.818749999999</v>
      </c>
      <c r="Y58" t="str">
        <v>LEWIS</v>
      </c>
      <c r="Z58" t="str">
        <v>JR</v>
      </c>
      <c r="AA58">
        <v>0</v>
      </c>
      <c r="AB58" t="str">
        <v>397-U1588A-2H-3-IW(142-147)</v>
      </c>
    </row>
    <row r="59" spans="1:28" x14ac:dyDescent="0.15">
      <c r="A59">
        <v>397</v>
      </c>
      <c r="B59" t="str">
        <v>U1588</v>
      </c>
      <c r="C59" t="str">
        <v>A</v>
      </c>
      <c r="D59">
        <v>2</v>
      </c>
      <c r="E59" t="str">
        <v>H</v>
      </c>
      <c r="F59">
        <v>3</v>
      </c>
      <c r="G59" t="str">
        <v/>
      </c>
      <c r="H59" s="29">
        <v>142</v>
      </c>
      <c r="I59" s="29">
        <v>147</v>
      </c>
      <c r="J59" s="29">
        <v>0</v>
      </c>
      <c r="K59" s="29">
        <v>5</v>
      </c>
      <c r="L59" s="24">
        <v>6.58</v>
      </c>
      <c r="M59" s="24">
        <v>6.63</v>
      </c>
      <c r="N59" s="24">
        <v>6.2101176470588237</v>
      </c>
      <c r="O59" s="24">
        <v>6.2591372549019608</v>
      </c>
      <c r="P59">
        <v>5</v>
      </c>
      <c r="Q59">
        <v>2</v>
      </c>
      <c r="R59" t="str">
        <v>LIQ</v>
      </c>
      <c r="S59" t="str">
        <v/>
      </c>
      <c r="T59" t="str">
        <v>BRAD</v>
      </c>
      <c r="U59" t="str">
        <v>95829IODP</v>
      </c>
      <c r="V59" t="str">
        <v>IWBRAD</v>
      </c>
      <c r="W59" t="str">
        <v>LIQ11934851</v>
      </c>
      <c r="X59">
        <v>44895.835416666669</v>
      </c>
      <c r="Y59" t="str">
        <v>JR_LIU</v>
      </c>
      <c r="Z59" t="str">
        <v>JR</v>
      </c>
      <c r="AA59" t="str">
        <v>10 ul HgCl2</v>
      </c>
      <c r="AB59" t="str">
        <v>397-U1588A-2H-3-IW(142-147)-IWBRAD</v>
      </c>
    </row>
    <row r="60" spans="1:28" x14ac:dyDescent="0.15">
      <c r="A60">
        <v>397</v>
      </c>
      <c r="B60" t="str">
        <v>U1588</v>
      </c>
      <c r="C60" t="str">
        <v>A</v>
      </c>
      <c r="D60">
        <v>2</v>
      </c>
      <c r="E60" t="str">
        <v>H</v>
      </c>
      <c r="F60">
        <v>3</v>
      </c>
      <c r="G60" t="str">
        <v/>
      </c>
      <c r="H60" s="29">
        <v>142</v>
      </c>
      <c r="I60" s="29">
        <v>147</v>
      </c>
      <c r="J60" s="29">
        <v>0</v>
      </c>
      <c r="K60" s="29">
        <v>5</v>
      </c>
      <c r="L60" s="24">
        <v>6.58</v>
      </c>
      <c r="M60" s="24">
        <v>6.63</v>
      </c>
      <c r="N60" s="24">
        <v>6.2101176470588237</v>
      </c>
      <c r="O60" s="24">
        <v>6.2591372549019608</v>
      </c>
      <c r="P60">
        <v>5</v>
      </c>
      <c r="Q60">
        <v>6</v>
      </c>
      <c r="R60" t="str">
        <v>LIQ</v>
      </c>
      <c r="S60" t="str">
        <v/>
      </c>
      <c r="T60" t="str">
        <v/>
      </c>
      <c r="U60" t="str">
        <v/>
      </c>
      <c r="V60" t="str">
        <v>IWS</v>
      </c>
      <c r="W60" t="str">
        <v>LIQ11934781</v>
      </c>
      <c r="X60">
        <v>44895.835416666669</v>
      </c>
      <c r="Y60" t="str">
        <v>JR_LIU</v>
      </c>
      <c r="Z60" t="str">
        <v>JR</v>
      </c>
      <c r="AA60" t="str">
        <v>shipboard untreated</v>
      </c>
      <c r="AB60" t="str">
        <v>397-U1588A-2H-3-IW(142-147)-IWS</v>
      </c>
    </row>
    <row r="61" spans="1:28" x14ac:dyDescent="0.15">
      <c r="A61">
        <v>397</v>
      </c>
      <c r="B61" t="str">
        <v>U1588</v>
      </c>
      <c r="C61" t="str">
        <v>A</v>
      </c>
      <c r="D61">
        <v>2</v>
      </c>
      <c r="E61" t="str">
        <v>H</v>
      </c>
      <c r="F61">
        <v>3</v>
      </c>
      <c r="G61" t="str">
        <v/>
      </c>
      <c r="H61" s="29">
        <v>142</v>
      </c>
      <c r="I61" s="29">
        <v>147</v>
      </c>
      <c r="J61" s="29">
        <v>0</v>
      </c>
      <c r="K61" s="29">
        <v>5</v>
      </c>
      <c r="L61" s="24">
        <v>6.58</v>
      </c>
      <c r="M61" s="24">
        <v>6.63</v>
      </c>
      <c r="N61" s="24">
        <v>6.2101176470588237</v>
      </c>
      <c r="O61" s="24">
        <v>6.2591372549019608</v>
      </c>
      <c r="P61">
        <v>5</v>
      </c>
      <c r="Q61">
        <v>3</v>
      </c>
      <c r="R61" t="str">
        <v>LIQ</v>
      </c>
      <c r="S61" t="str">
        <v/>
      </c>
      <c r="T61" t="str">
        <v/>
      </c>
      <c r="U61" t="str">
        <v/>
      </c>
      <c r="V61" t="str">
        <v>IWALK</v>
      </c>
      <c r="W61" t="str">
        <v>LIQ11934791</v>
      </c>
      <c r="X61">
        <v>44895.835416666669</v>
      </c>
      <c r="Y61" t="str">
        <v>JR_LIU</v>
      </c>
      <c r="Z61" t="str">
        <v>JR</v>
      </c>
      <c r="AA61" t="str">
        <v>alkalinity residue</v>
      </c>
      <c r="AB61" t="str">
        <v>397-U1588A-2H-3-IW(142-147)-IWALK</v>
      </c>
    </row>
    <row r="62" spans="1:28" x14ac:dyDescent="0.15">
      <c r="A62">
        <v>397</v>
      </c>
      <c r="B62" t="str">
        <v>U1588</v>
      </c>
      <c r="C62" t="str">
        <v>A</v>
      </c>
      <c r="D62">
        <v>2</v>
      </c>
      <c r="E62" t="str">
        <v>H</v>
      </c>
      <c r="F62">
        <v>3</v>
      </c>
      <c r="G62" t="str">
        <v/>
      </c>
      <c r="H62" s="29">
        <v>142</v>
      </c>
      <c r="I62" s="29">
        <v>147</v>
      </c>
      <c r="J62" s="29">
        <v>0</v>
      </c>
      <c r="K62" s="29">
        <v>5</v>
      </c>
      <c r="L62" s="24">
        <v>6.58</v>
      </c>
      <c r="M62" s="24">
        <v>6.63</v>
      </c>
      <c r="N62" s="24">
        <v>6.2101176470588237</v>
      </c>
      <c r="O62" s="24">
        <v>6.2591372549019608</v>
      </c>
      <c r="P62">
        <v>5</v>
      </c>
      <c r="Q62">
        <v>10</v>
      </c>
      <c r="R62" t="str">
        <v>LIQ</v>
      </c>
      <c r="S62" t="str">
        <v/>
      </c>
      <c r="T62" t="str">
        <v>WU</v>
      </c>
      <c r="U62" t="str">
        <v>95353IODP</v>
      </c>
      <c r="V62" t="str">
        <v>IWWU</v>
      </c>
      <c r="W62" t="str">
        <v>LIQ11934811</v>
      </c>
      <c r="X62">
        <v>44895.835416666669</v>
      </c>
      <c r="Y62" t="str">
        <v>JR_LIU</v>
      </c>
      <c r="Z62" t="str">
        <v>JR</v>
      </c>
      <c r="AA62" t="str">
        <v>30 ul TM HCl</v>
      </c>
      <c r="AB62" t="str">
        <v>397-U1588A-2H-3-IW(142-147)-IWWU</v>
      </c>
    </row>
    <row r="63" spans="1:28" x14ac:dyDescent="0.15">
      <c r="A63">
        <v>397</v>
      </c>
      <c r="B63" t="str">
        <v>U1588</v>
      </c>
      <c r="C63" t="str">
        <v>A</v>
      </c>
      <c r="D63">
        <v>2</v>
      </c>
      <c r="E63" t="str">
        <v>H</v>
      </c>
      <c r="F63">
        <v>3</v>
      </c>
      <c r="G63" t="str">
        <v/>
      </c>
      <c r="H63" s="29">
        <v>142</v>
      </c>
      <c r="I63" s="29">
        <v>147</v>
      </c>
      <c r="J63" s="29">
        <v>0</v>
      </c>
      <c r="K63" s="29">
        <v>5</v>
      </c>
      <c r="L63" s="24">
        <v>6.58</v>
      </c>
      <c r="M63" s="24">
        <v>6.63</v>
      </c>
      <c r="N63" s="24">
        <v>6.2101176470588237</v>
      </c>
      <c r="O63" s="24">
        <v>6.2591372549019608</v>
      </c>
      <c r="P63">
        <v>5</v>
      </c>
      <c r="Q63">
        <v>75</v>
      </c>
      <c r="R63" t="str">
        <v>CAKE</v>
      </c>
      <c r="S63" t="str">
        <v/>
      </c>
      <c r="T63" t="str">
        <v/>
      </c>
      <c r="U63" t="str">
        <v/>
      </c>
      <c r="V63" t="str">
        <v>SC</v>
      </c>
      <c r="W63" t="str">
        <v>CAKE11934841</v>
      </c>
      <c r="X63">
        <v>44895.835416666669</v>
      </c>
      <c r="Y63" t="str">
        <v>JR_LIU</v>
      </c>
      <c r="Z63" t="str">
        <v>JR</v>
      </c>
      <c r="AA63" t="str">
        <v>repository</v>
      </c>
      <c r="AB63" t="str">
        <v>397-U1588A-2H-3-IW(142-147)-SC</v>
      </c>
    </row>
    <row r="64" spans="1:28" x14ac:dyDescent="0.15">
      <c r="A64">
        <v>397</v>
      </c>
      <c r="B64" t="str">
        <v>U1588</v>
      </c>
      <c r="C64" t="str">
        <v>A</v>
      </c>
      <c r="D64">
        <v>2</v>
      </c>
      <c r="E64" t="str">
        <v>H</v>
      </c>
      <c r="F64">
        <v>3</v>
      </c>
      <c r="G64" t="str">
        <v/>
      </c>
      <c r="H64" s="29">
        <v>142</v>
      </c>
      <c r="I64" s="29">
        <v>147</v>
      </c>
      <c r="J64" s="29">
        <v>0</v>
      </c>
      <c r="K64" s="29">
        <v>5</v>
      </c>
      <c r="L64" s="24">
        <v>6.58</v>
      </c>
      <c r="M64" s="24">
        <v>6.63</v>
      </c>
      <c r="N64" s="24">
        <v>6.2101176470588237</v>
      </c>
      <c r="O64" s="24">
        <v>6.2591372549019608</v>
      </c>
      <c r="P64">
        <v>5</v>
      </c>
      <c r="Q64">
        <v>2</v>
      </c>
      <c r="R64" t="str">
        <v>LIQ</v>
      </c>
      <c r="S64" t="str">
        <v>ICP</v>
      </c>
      <c r="T64" t="str">
        <v/>
      </c>
      <c r="U64" t="str">
        <v/>
      </c>
      <c r="V64" t="str">
        <v>IWICP</v>
      </c>
      <c r="W64" t="str">
        <v>LIQ11934801</v>
      </c>
      <c r="X64">
        <v>44895.835416666669</v>
      </c>
      <c r="Y64" t="str">
        <v>JR_LIU</v>
      </c>
      <c r="Z64" t="str">
        <v>JR</v>
      </c>
      <c r="AA64" t="str">
        <v>10uL HNO3</v>
      </c>
      <c r="AB64" t="str">
        <v>397-U1588A-2H-3-IW(142-147)-IWICP</v>
      </c>
    </row>
    <row r="65" spans="1:28" x14ac:dyDescent="0.15">
      <c r="A65">
        <v>397</v>
      </c>
      <c r="B65" t="str">
        <v>U1588</v>
      </c>
      <c r="C65" t="str">
        <v>A</v>
      </c>
      <c r="D65">
        <v>2</v>
      </c>
      <c r="E65" t="str">
        <v>H</v>
      </c>
      <c r="F65">
        <v>3</v>
      </c>
      <c r="G65" t="str">
        <v/>
      </c>
      <c r="H65" s="29">
        <v>142</v>
      </c>
      <c r="I65" s="29">
        <v>147</v>
      </c>
      <c r="J65" s="29">
        <v>0</v>
      </c>
      <c r="K65" s="29">
        <v>5</v>
      </c>
      <c r="L65" s="24">
        <v>6.58</v>
      </c>
      <c r="M65" s="24">
        <v>6.63</v>
      </c>
      <c r="N65" s="24">
        <v>6.2101176470588237</v>
      </c>
      <c r="O65" s="24">
        <v>6.2591372549019608</v>
      </c>
      <c r="P65">
        <v>5</v>
      </c>
      <c r="Q65">
        <v>25</v>
      </c>
      <c r="R65" t="str">
        <v>CAKE</v>
      </c>
      <c r="S65" t="str">
        <v/>
      </c>
      <c r="T65" t="str">
        <v>WU</v>
      </c>
      <c r="U65" t="str">
        <v>95353IODP</v>
      </c>
      <c r="V65" t="str">
        <v>SCWU</v>
      </c>
      <c r="W65" t="str">
        <v>CAKE11934831</v>
      </c>
      <c r="X65">
        <v>44895.835416666669</v>
      </c>
      <c r="Y65" t="str">
        <v>JR_LIU</v>
      </c>
      <c r="Z65" t="str">
        <v>JR</v>
      </c>
      <c r="AA65">
        <v>0</v>
      </c>
      <c r="AB65" t="str">
        <v>397-U1588A-2H-3-IW(142-147)-SCWU</v>
      </c>
    </row>
    <row r="66" spans="1:28" x14ac:dyDescent="0.15">
      <c r="A66">
        <v>397</v>
      </c>
      <c r="B66" t="str">
        <v>U1588</v>
      </c>
      <c r="C66" t="str">
        <v>A</v>
      </c>
      <c r="D66">
        <v>2</v>
      </c>
      <c r="E66" t="str">
        <v>H</v>
      </c>
      <c r="F66">
        <v>4</v>
      </c>
      <c r="G66" t="str">
        <v>W</v>
      </c>
      <c r="H66" s="29">
        <v>76</v>
      </c>
      <c r="I66" s="29">
        <v>76</v>
      </c>
      <c r="J66" s="29">
        <v>76</v>
      </c>
      <c r="K66" s="29">
        <v>5</v>
      </c>
      <c r="L66" s="24">
        <v>7.39</v>
      </c>
      <c r="M66" s="24">
        <v>7.39</v>
      </c>
      <c r="N66" s="24">
        <v>7.0042352941176471</v>
      </c>
      <c r="O66" s="24">
        <v>7.0042352941176471</v>
      </c>
      <c r="P66">
        <v>0</v>
      </c>
      <c r="Q66">
        <v>1</v>
      </c>
      <c r="R66" t="str">
        <v>TPCK</v>
      </c>
      <c r="S66" t="str">
        <v>NANNO</v>
      </c>
      <c r="T66" t="str">
        <v/>
      </c>
      <c r="U66" t="str">
        <v/>
      </c>
      <c r="V66" t="str">
        <v>NANNO</v>
      </c>
      <c r="W66" t="str">
        <v>TPCK11937451</v>
      </c>
      <c r="X66">
        <v>44895.959722222222</v>
      </c>
      <c r="Y66" t="str">
        <v>JRS_CARVALHO</v>
      </c>
      <c r="Z66" t="str">
        <v>JR</v>
      </c>
      <c r="AA66">
        <v>0</v>
      </c>
      <c r="AB66" t="str">
        <v>397-U1588A-2H-4-W 76/76-NANNO</v>
      </c>
    </row>
    <row r="67" spans="1:28" x14ac:dyDescent="0.15">
      <c r="A67">
        <v>397</v>
      </c>
      <c r="B67" t="str">
        <v>U1588</v>
      </c>
      <c r="C67" t="str">
        <v>A</v>
      </c>
      <c r="D67">
        <v>2</v>
      </c>
      <c r="E67" t="str">
        <v>H</v>
      </c>
      <c r="F67">
        <v>4</v>
      </c>
      <c r="G67" t="str">
        <v/>
      </c>
      <c r="H67" s="29">
        <v>142</v>
      </c>
      <c r="I67" s="29">
        <v>147</v>
      </c>
      <c r="J67" s="29">
        <v>0</v>
      </c>
      <c r="K67" s="29">
        <v>5</v>
      </c>
      <c r="L67" s="24">
        <v>8.0500000000000007</v>
      </c>
      <c r="M67" s="24">
        <v>8.1</v>
      </c>
      <c r="N67" s="24">
        <v>7.6512941176470592</v>
      </c>
      <c r="O67" s="24">
        <v>7.7003137254901954</v>
      </c>
      <c r="P67">
        <v>5</v>
      </c>
      <c r="Q67">
        <v>2</v>
      </c>
      <c r="R67" t="str">
        <v>LIQ</v>
      </c>
      <c r="S67" t="str">
        <v/>
      </c>
      <c r="T67" t="str">
        <v>BRAD</v>
      </c>
      <c r="U67" t="str">
        <v>95829IODP</v>
      </c>
      <c r="V67" t="str">
        <v>IWBRAD</v>
      </c>
      <c r="W67" t="str">
        <v>LIQ11935341</v>
      </c>
      <c r="X67">
        <v>44895.853472222225</v>
      </c>
      <c r="Y67" t="str">
        <v>JR_LIU</v>
      </c>
      <c r="Z67" t="str">
        <v>JR</v>
      </c>
      <c r="AA67" t="str">
        <v>10 ul HgCl2</v>
      </c>
      <c r="AB67" t="str">
        <v>397-U1588A-2H-4-IW(142-147)-IWBRAD</v>
      </c>
    </row>
    <row r="68" spans="1:28" x14ac:dyDescent="0.15">
      <c r="A68">
        <v>397</v>
      </c>
      <c r="B68" t="str">
        <v>U1588</v>
      </c>
      <c r="C68" t="str">
        <v>A</v>
      </c>
      <c r="D68">
        <v>2</v>
      </c>
      <c r="E68" t="str">
        <v>H</v>
      </c>
      <c r="F68">
        <v>4</v>
      </c>
      <c r="G68" t="str">
        <v/>
      </c>
      <c r="H68" s="29">
        <v>142</v>
      </c>
      <c r="I68" s="29">
        <v>147</v>
      </c>
      <c r="J68" s="29">
        <v>142</v>
      </c>
      <c r="K68" s="29">
        <v>5</v>
      </c>
      <c r="L68" s="24">
        <v>8.0500000000000007</v>
      </c>
      <c r="M68" s="24">
        <v>8.1</v>
      </c>
      <c r="N68" s="24">
        <v>7.6512941176470592</v>
      </c>
      <c r="O68" s="24">
        <v>7.7003137254901954</v>
      </c>
      <c r="P68">
        <v>5</v>
      </c>
      <c r="Q68">
        <v>176</v>
      </c>
      <c r="R68" t="str">
        <v>WRND</v>
      </c>
      <c r="S68" t="str">
        <v>IW</v>
      </c>
      <c r="T68" t="str">
        <v/>
      </c>
      <c r="U68" t="str">
        <v/>
      </c>
      <c r="V68" t="str">
        <v>IW(142-147)</v>
      </c>
      <c r="W68" t="str">
        <v>WRND11933111</v>
      </c>
      <c r="X68">
        <v>44895.818749999999</v>
      </c>
      <c r="Y68" t="str">
        <v>LEWIS</v>
      </c>
      <c r="Z68" t="str">
        <v>JR</v>
      </c>
      <c r="AA68">
        <v>0</v>
      </c>
      <c r="AB68" t="str">
        <v>397-U1588A-2H-4-IW(142-147)</v>
      </c>
    </row>
    <row r="69" spans="1:28" x14ac:dyDescent="0.15">
      <c r="A69">
        <v>397</v>
      </c>
      <c r="B69" t="str">
        <v>U1588</v>
      </c>
      <c r="C69" t="str">
        <v>A</v>
      </c>
      <c r="D69">
        <v>2</v>
      </c>
      <c r="E69" t="str">
        <v>H</v>
      </c>
      <c r="F69">
        <v>4</v>
      </c>
      <c r="G69" t="str">
        <v/>
      </c>
      <c r="H69" s="29">
        <v>142</v>
      </c>
      <c r="I69" s="29">
        <v>147</v>
      </c>
      <c r="J69" s="29">
        <v>0</v>
      </c>
      <c r="K69" s="29">
        <v>5</v>
      </c>
      <c r="L69" s="24">
        <v>8.0500000000000007</v>
      </c>
      <c r="M69" s="24">
        <v>8.1</v>
      </c>
      <c r="N69" s="24">
        <v>7.6512941176470592</v>
      </c>
      <c r="O69" s="24">
        <v>7.7003137254901954</v>
      </c>
      <c r="P69">
        <v>5</v>
      </c>
      <c r="Q69">
        <v>10</v>
      </c>
      <c r="R69" t="str">
        <v>LIQ</v>
      </c>
      <c r="S69" t="str">
        <v/>
      </c>
      <c r="T69" t="str">
        <v>WU</v>
      </c>
      <c r="U69" t="str">
        <v>95353IODP</v>
      </c>
      <c r="V69" t="str">
        <v>IWWU</v>
      </c>
      <c r="W69" t="str">
        <v>LIQ11935301</v>
      </c>
      <c r="X69">
        <v>44895.853472222225</v>
      </c>
      <c r="Y69" t="str">
        <v>JR_LIU</v>
      </c>
      <c r="Z69" t="str">
        <v>JR</v>
      </c>
      <c r="AA69" t="str">
        <v>30 ul TM HCl</v>
      </c>
      <c r="AB69" t="str">
        <v>397-U1588A-2H-4-IW(142-147)-IWWU</v>
      </c>
    </row>
    <row r="70" spans="1:28" x14ac:dyDescent="0.15">
      <c r="A70">
        <v>397</v>
      </c>
      <c r="B70" t="str">
        <v>U1588</v>
      </c>
      <c r="C70" t="str">
        <v>A</v>
      </c>
      <c r="D70">
        <v>2</v>
      </c>
      <c r="E70" t="str">
        <v>H</v>
      </c>
      <c r="F70">
        <v>4</v>
      </c>
      <c r="G70" t="str">
        <v/>
      </c>
      <c r="H70" s="29">
        <v>142</v>
      </c>
      <c r="I70" s="29">
        <v>147</v>
      </c>
      <c r="J70" s="29">
        <v>0</v>
      </c>
      <c r="K70" s="29">
        <v>5</v>
      </c>
      <c r="L70" s="24">
        <v>8.0500000000000007</v>
      </c>
      <c r="M70" s="24">
        <v>8.1</v>
      </c>
      <c r="N70" s="24">
        <v>7.6512941176470592</v>
      </c>
      <c r="O70" s="24">
        <v>7.7003137254901954</v>
      </c>
      <c r="P70">
        <v>5</v>
      </c>
      <c r="Q70">
        <v>25</v>
      </c>
      <c r="R70" t="str">
        <v>CAKE</v>
      </c>
      <c r="S70" t="str">
        <v/>
      </c>
      <c r="T70" t="str">
        <v>WU</v>
      </c>
      <c r="U70" t="str">
        <v>95353IODP</v>
      </c>
      <c r="V70" t="str">
        <v>SCWU</v>
      </c>
      <c r="W70" t="str">
        <v>CAKE11935321</v>
      </c>
      <c r="X70">
        <v>44895.853472222225</v>
      </c>
      <c r="Y70" t="str">
        <v>JR_LIU</v>
      </c>
      <c r="Z70" t="str">
        <v>JR</v>
      </c>
      <c r="AA70">
        <v>0</v>
      </c>
      <c r="AB70" t="str">
        <v>397-U1588A-2H-4-IW(142-147)-SCWU</v>
      </c>
    </row>
    <row r="71" spans="1:28" x14ac:dyDescent="0.15">
      <c r="A71">
        <v>397</v>
      </c>
      <c r="B71" t="str">
        <v>U1588</v>
      </c>
      <c r="C71" t="str">
        <v>A</v>
      </c>
      <c r="D71">
        <v>2</v>
      </c>
      <c r="E71" t="str">
        <v>H</v>
      </c>
      <c r="F71">
        <v>4</v>
      </c>
      <c r="G71" t="str">
        <v/>
      </c>
      <c r="H71" s="29">
        <v>142</v>
      </c>
      <c r="I71" s="29">
        <v>147</v>
      </c>
      <c r="J71" s="29">
        <v>0</v>
      </c>
      <c r="K71" s="29">
        <v>5</v>
      </c>
      <c r="L71" s="24">
        <v>8.0500000000000007</v>
      </c>
      <c r="M71" s="24">
        <v>8.1</v>
      </c>
      <c r="N71" s="24">
        <v>7.6512941176470592</v>
      </c>
      <c r="O71" s="24">
        <v>7.7003137254901954</v>
      </c>
      <c r="P71">
        <v>5</v>
      </c>
      <c r="Q71">
        <v>10</v>
      </c>
      <c r="R71" t="str">
        <v>LIQ</v>
      </c>
      <c r="S71" t="str">
        <v/>
      </c>
      <c r="T71" t="str">
        <v>YOBO</v>
      </c>
      <c r="U71" t="str">
        <v>96010IODP</v>
      </c>
      <c r="V71" t="str">
        <v>IWYOBO</v>
      </c>
      <c r="W71" t="str">
        <v>LIQ11935311</v>
      </c>
      <c r="X71">
        <v>44895.853472222225</v>
      </c>
      <c r="Y71" t="str">
        <v>JR_LIU</v>
      </c>
      <c r="Z71" t="str">
        <v>JR</v>
      </c>
      <c r="AA71" t="str">
        <v>30ul optima HNO3</v>
      </c>
      <c r="AB71" t="str">
        <v>397-U1588A-2H-4-IW(142-147)-IWYOBO</v>
      </c>
    </row>
    <row r="72" spans="1:28" x14ac:dyDescent="0.15">
      <c r="A72">
        <v>397</v>
      </c>
      <c r="B72" t="str">
        <v>U1588</v>
      </c>
      <c r="C72" t="str">
        <v>A</v>
      </c>
      <c r="D72">
        <v>2</v>
      </c>
      <c r="E72" t="str">
        <v>H</v>
      </c>
      <c r="F72">
        <v>4</v>
      </c>
      <c r="G72" t="str">
        <v/>
      </c>
      <c r="H72" s="29">
        <v>142</v>
      </c>
      <c r="I72" s="29">
        <v>147</v>
      </c>
      <c r="J72" s="29">
        <v>0</v>
      </c>
      <c r="K72" s="29">
        <v>5</v>
      </c>
      <c r="L72" s="24">
        <v>8.0500000000000007</v>
      </c>
      <c r="M72" s="24">
        <v>8.1</v>
      </c>
      <c r="N72" s="24">
        <v>7.6512941176470592</v>
      </c>
      <c r="O72" s="24">
        <v>7.7003137254901954</v>
      </c>
      <c r="P72">
        <v>5</v>
      </c>
      <c r="Q72">
        <v>2</v>
      </c>
      <c r="R72" t="str">
        <v>LIQ</v>
      </c>
      <c r="S72" t="str">
        <v>ICP</v>
      </c>
      <c r="T72" t="str">
        <v/>
      </c>
      <c r="U72" t="str">
        <v/>
      </c>
      <c r="V72" t="str">
        <v>IWICP</v>
      </c>
      <c r="W72" t="str">
        <v>LIQ11935291</v>
      </c>
      <c r="X72">
        <v>44895.853472222225</v>
      </c>
      <c r="Y72" t="str">
        <v>JR_LIU</v>
      </c>
      <c r="Z72" t="str">
        <v>JR</v>
      </c>
      <c r="AA72" t="str">
        <v>10uL HNO3</v>
      </c>
      <c r="AB72" t="str">
        <v>397-U1588A-2H-4-IW(142-147)-IWICP</v>
      </c>
    </row>
    <row r="73" spans="1:28" x14ac:dyDescent="0.15">
      <c r="A73">
        <v>397</v>
      </c>
      <c r="B73" t="str">
        <v>U1588</v>
      </c>
      <c r="C73" t="str">
        <v>A</v>
      </c>
      <c r="D73">
        <v>2</v>
      </c>
      <c r="E73" t="str">
        <v>H</v>
      </c>
      <c r="F73">
        <v>4</v>
      </c>
      <c r="G73" t="str">
        <v/>
      </c>
      <c r="H73" s="29">
        <v>142</v>
      </c>
      <c r="I73" s="29">
        <v>147</v>
      </c>
      <c r="J73" s="29">
        <v>0</v>
      </c>
      <c r="K73" s="29">
        <v>5</v>
      </c>
      <c r="L73" s="24">
        <v>8.0500000000000007</v>
      </c>
      <c r="M73" s="24">
        <v>8.1</v>
      </c>
      <c r="N73" s="24">
        <v>7.6512941176470592</v>
      </c>
      <c r="O73" s="24">
        <v>7.7003137254901954</v>
      </c>
      <c r="P73">
        <v>5</v>
      </c>
      <c r="Q73">
        <v>3</v>
      </c>
      <c r="R73" t="str">
        <v>LIQ</v>
      </c>
      <c r="S73" t="str">
        <v/>
      </c>
      <c r="T73" t="str">
        <v/>
      </c>
      <c r="U73" t="str">
        <v/>
      </c>
      <c r="V73" t="str">
        <v>IWALK</v>
      </c>
      <c r="W73" t="str">
        <v>LIQ11935281</v>
      </c>
      <c r="X73">
        <v>44895.853472222225</v>
      </c>
      <c r="Y73" t="str">
        <v>JR_LIU</v>
      </c>
      <c r="Z73" t="str">
        <v>JR</v>
      </c>
      <c r="AA73" t="str">
        <v>alkalinity residue</v>
      </c>
      <c r="AB73" t="str">
        <v>397-U1588A-2H-4-IW(142-147)-IWALK</v>
      </c>
    </row>
    <row r="74" spans="1:28" x14ac:dyDescent="0.15">
      <c r="A74">
        <v>397</v>
      </c>
      <c r="B74" t="str">
        <v>U1588</v>
      </c>
      <c r="C74" t="str">
        <v>A</v>
      </c>
      <c r="D74">
        <v>2</v>
      </c>
      <c r="E74" t="str">
        <v>H</v>
      </c>
      <c r="F74">
        <v>4</v>
      </c>
      <c r="G74" t="str">
        <v/>
      </c>
      <c r="H74" s="29">
        <v>142</v>
      </c>
      <c r="I74" s="29">
        <v>147</v>
      </c>
      <c r="J74" s="29">
        <v>0</v>
      </c>
      <c r="K74" s="29">
        <v>5</v>
      </c>
      <c r="L74" s="24">
        <v>8.0500000000000007</v>
      </c>
      <c r="M74" s="24">
        <v>8.1</v>
      </c>
      <c r="N74" s="24">
        <v>7.6512941176470592</v>
      </c>
      <c r="O74" s="24">
        <v>7.7003137254901954</v>
      </c>
      <c r="P74">
        <v>5</v>
      </c>
      <c r="Q74">
        <v>75</v>
      </c>
      <c r="R74" t="str">
        <v>CAKE</v>
      </c>
      <c r="S74" t="str">
        <v/>
      </c>
      <c r="T74" t="str">
        <v/>
      </c>
      <c r="U74" t="str">
        <v/>
      </c>
      <c r="V74" t="str">
        <v>SC</v>
      </c>
      <c r="W74" t="str">
        <v>CAKE11935331</v>
      </c>
      <c r="X74">
        <v>44895.853472222225</v>
      </c>
      <c r="Y74" t="str">
        <v>JR_LIU</v>
      </c>
      <c r="Z74" t="str">
        <v>JR</v>
      </c>
      <c r="AA74" t="str">
        <v>repository</v>
      </c>
      <c r="AB74" t="str">
        <v>397-U1588A-2H-4-IW(142-147)-SC</v>
      </c>
    </row>
    <row r="75" spans="1:28" x14ac:dyDescent="0.15">
      <c r="A75">
        <v>397</v>
      </c>
      <c r="B75" t="str">
        <v>U1588</v>
      </c>
      <c r="C75" t="str">
        <v>A</v>
      </c>
      <c r="D75">
        <v>2</v>
      </c>
      <c r="E75" t="str">
        <v>H</v>
      </c>
      <c r="F75">
        <v>4</v>
      </c>
      <c r="G75" t="str">
        <v/>
      </c>
      <c r="H75" s="29">
        <v>142</v>
      </c>
      <c r="I75" s="29">
        <v>147</v>
      </c>
      <c r="J75" s="29">
        <v>0</v>
      </c>
      <c r="K75" s="29">
        <v>5</v>
      </c>
      <c r="L75" s="24">
        <v>8.0500000000000007</v>
      </c>
      <c r="M75" s="24">
        <v>8.1</v>
      </c>
      <c r="N75" s="24">
        <v>7.6512941176470592</v>
      </c>
      <c r="O75" s="24">
        <v>7.7003137254901954</v>
      </c>
      <c r="P75">
        <v>5</v>
      </c>
      <c r="Q75">
        <v>6</v>
      </c>
      <c r="R75" t="str">
        <v>LIQ</v>
      </c>
      <c r="S75" t="str">
        <v/>
      </c>
      <c r="T75" t="str">
        <v/>
      </c>
      <c r="U75" t="str">
        <v/>
      </c>
      <c r="V75" t="str">
        <v>IWS</v>
      </c>
      <c r="W75" t="str">
        <v>LIQ11935271</v>
      </c>
      <c r="X75">
        <v>44895.853472222225</v>
      </c>
      <c r="Y75" t="str">
        <v>JR_LIU</v>
      </c>
      <c r="Z75" t="str">
        <v>JR</v>
      </c>
      <c r="AA75" t="str">
        <v>shipboard untreated</v>
      </c>
      <c r="AB75" t="str">
        <v>397-U1588A-2H-4-IW(142-147)-IWS</v>
      </c>
    </row>
    <row r="76" spans="1:28" x14ac:dyDescent="0.15">
      <c r="A76">
        <v>397</v>
      </c>
      <c r="B76" t="str">
        <v>U1588</v>
      </c>
      <c r="C76" t="str">
        <v>A</v>
      </c>
      <c r="D76">
        <v>2</v>
      </c>
      <c r="E76" t="str">
        <v>H</v>
      </c>
      <c r="F76">
        <v>5</v>
      </c>
      <c r="G76" t="str">
        <v>W</v>
      </c>
      <c r="H76" s="29">
        <v>74</v>
      </c>
      <c r="I76" s="29">
        <v>74</v>
      </c>
      <c r="J76" s="29">
        <v>74</v>
      </c>
      <c r="K76" s="29">
        <v>5</v>
      </c>
      <c r="L76" s="24">
        <v>8.84</v>
      </c>
      <c r="M76" s="24">
        <v>8.84</v>
      </c>
      <c r="N76" s="24">
        <v>8.425803921568626</v>
      </c>
      <c r="O76" s="24">
        <v>8.425803921568626</v>
      </c>
      <c r="P76">
        <v>0</v>
      </c>
      <c r="Q76">
        <v>1</v>
      </c>
      <c r="R76" t="str">
        <v>TPCK</v>
      </c>
      <c r="S76" t="str">
        <v>NANNO</v>
      </c>
      <c r="T76" t="str">
        <v/>
      </c>
      <c r="U76" t="str">
        <v/>
      </c>
      <c r="V76" t="str">
        <v>NANNO</v>
      </c>
      <c r="W76" t="str">
        <v>TPCK11937461</v>
      </c>
      <c r="X76">
        <v>44895.959722222222</v>
      </c>
      <c r="Y76" t="str">
        <v>JRS_CARVALHO</v>
      </c>
      <c r="Z76" t="str">
        <v>JR</v>
      </c>
      <c r="AA76">
        <v>0</v>
      </c>
      <c r="AB76" t="str">
        <v>397-U1588A-2H-5-W 74/74-NANNO</v>
      </c>
    </row>
    <row r="77" spans="1:28" x14ac:dyDescent="0.15">
      <c r="A77">
        <v>397</v>
      </c>
      <c r="B77" t="str">
        <v>U1588</v>
      </c>
      <c r="C77" t="str">
        <v>A</v>
      </c>
      <c r="D77">
        <v>2</v>
      </c>
      <c r="E77" t="str">
        <v>H</v>
      </c>
      <c r="F77">
        <v>5</v>
      </c>
      <c r="G77" t="str">
        <v/>
      </c>
      <c r="H77" s="29">
        <v>143</v>
      </c>
      <c r="I77" s="29">
        <v>148</v>
      </c>
      <c r="J77" s="29">
        <v>0</v>
      </c>
      <c r="K77" s="29">
        <v>5</v>
      </c>
      <c r="L77" s="24">
        <v>9.5299999999999994</v>
      </c>
      <c r="M77" s="24">
        <v>9.58</v>
      </c>
      <c r="N77" s="24">
        <v>9.1022745098039213</v>
      </c>
      <c r="O77" s="24">
        <v>9.1512941176470566</v>
      </c>
      <c r="P77">
        <v>5</v>
      </c>
      <c r="Q77">
        <v>2</v>
      </c>
      <c r="R77" t="str">
        <v>LIQ</v>
      </c>
      <c r="S77" t="str">
        <v>ICP</v>
      </c>
      <c r="T77" t="str">
        <v/>
      </c>
      <c r="U77" t="str">
        <v/>
      </c>
      <c r="V77" t="str">
        <v>IWICP</v>
      </c>
      <c r="W77" t="str">
        <v>LIQ11935371</v>
      </c>
      <c r="X77">
        <v>44895.868750000001</v>
      </c>
      <c r="Y77" t="str">
        <v>JR_LIU</v>
      </c>
      <c r="Z77" t="str">
        <v>JR</v>
      </c>
      <c r="AA77" t="str">
        <v>10uL HNO3</v>
      </c>
      <c r="AB77" t="str">
        <v>397-U1588A-2H-5-IW(143-148)-IWICP</v>
      </c>
    </row>
    <row r="78" spans="1:28" x14ac:dyDescent="0.15">
      <c r="A78">
        <v>397</v>
      </c>
      <c r="B78" t="str">
        <v>U1588</v>
      </c>
      <c r="C78" t="str">
        <v>A</v>
      </c>
      <c r="D78">
        <v>2</v>
      </c>
      <c r="E78" t="str">
        <v>H</v>
      </c>
      <c r="F78">
        <v>5</v>
      </c>
      <c r="G78" t="str">
        <v/>
      </c>
      <c r="H78" s="29">
        <v>143</v>
      </c>
      <c r="I78" s="29">
        <v>148</v>
      </c>
      <c r="J78" s="29">
        <v>0</v>
      </c>
      <c r="K78" s="29">
        <v>5</v>
      </c>
      <c r="L78" s="24">
        <v>9.5299999999999994</v>
      </c>
      <c r="M78" s="24">
        <v>9.58</v>
      </c>
      <c r="N78" s="24">
        <v>9.1022745098039213</v>
      </c>
      <c r="O78" s="24">
        <v>9.1512941176470566</v>
      </c>
      <c r="P78">
        <v>5</v>
      </c>
      <c r="Q78">
        <v>3</v>
      </c>
      <c r="R78" t="str">
        <v>LIQ</v>
      </c>
      <c r="S78" t="str">
        <v/>
      </c>
      <c r="T78" t="str">
        <v/>
      </c>
      <c r="U78" t="str">
        <v/>
      </c>
      <c r="V78" t="str">
        <v>IWALK</v>
      </c>
      <c r="W78" t="str">
        <v>LIQ11935361</v>
      </c>
      <c r="X78">
        <v>44895.868750000001</v>
      </c>
      <c r="Y78" t="str">
        <v>JR_LIU</v>
      </c>
      <c r="Z78" t="str">
        <v>JR</v>
      </c>
      <c r="AA78" t="str">
        <v>alkalinity residue</v>
      </c>
      <c r="AB78" t="str">
        <v>397-U1588A-2H-5-IW(143-148)-IWALK</v>
      </c>
    </row>
    <row r="79" spans="1:28" x14ac:dyDescent="0.15">
      <c r="A79">
        <v>397</v>
      </c>
      <c r="B79" t="str">
        <v>U1588</v>
      </c>
      <c r="C79" t="str">
        <v>A</v>
      </c>
      <c r="D79">
        <v>2</v>
      </c>
      <c r="E79" t="str">
        <v>H</v>
      </c>
      <c r="F79">
        <v>5</v>
      </c>
      <c r="G79" t="str">
        <v/>
      </c>
      <c r="H79" s="29">
        <v>143</v>
      </c>
      <c r="I79" s="29">
        <v>148</v>
      </c>
      <c r="J79" s="29">
        <v>0</v>
      </c>
      <c r="K79" s="29">
        <v>5</v>
      </c>
      <c r="L79" s="24">
        <v>9.5299999999999994</v>
      </c>
      <c r="M79" s="24">
        <v>9.58</v>
      </c>
      <c r="N79" s="24">
        <v>9.1022745098039213</v>
      </c>
      <c r="O79" s="24">
        <v>9.1512941176470566</v>
      </c>
      <c r="P79">
        <v>5</v>
      </c>
      <c r="Q79">
        <v>75</v>
      </c>
      <c r="R79" t="str">
        <v>CAKE</v>
      </c>
      <c r="S79" t="str">
        <v/>
      </c>
      <c r="T79" t="str">
        <v/>
      </c>
      <c r="U79" t="str">
        <v/>
      </c>
      <c r="V79" t="str">
        <v>SC</v>
      </c>
      <c r="W79" t="str">
        <v>CAKE11935411</v>
      </c>
      <c r="X79">
        <v>44895.868750000001</v>
      </c>
      <c r="Y79" t="str">
        <v>JR_LIU</v>
      </c>
      <c r="Z79" t="str">
        <v>JR</v>
      </c>
      <c r="AA79" t="str">
        <v>repository</v>
      </c>
      <c r="AB79" t="str">
        <v>397-U1588A-2H-5-IW(143-148)-SC</v>
      </c>
    </row>
    <row r="80" spans="1:28" x14ac:dyDescent="0.15">
      <c r="A80">
        <v>397</v>
      </c>
      <c r="B80" t="str">
        <v>U1588</v>
      </c>
      <c r="C80" t="str">
        <v>A</v>
      </c>
      <c r="D80">
        <v>2</v>
      </c>
      <c r="E80" t="str">
        <v>H</v>
      </c>
      <c r="F80">
        <v>5</v>
      </c>
      <c r="G80" t="str">
        <v/>
      </c>
      <c r="H80" s="29">
        <v>143</v>
      </c>
      <c r="I80" s="29">
        <v>148</v>
      </c>
      <c r="J80" s="29">
        <v>0</v>
      </c>
      <c r="K80" s="29">
        <v>5</v>
      </c>
      <c r="L80" s="24">
        <v>9.5299999999999994</v>
      </c>
      <c r="M80" s="24">
        <v>9.58</v>
      </c>
      <c r="N80" s="24">
        <v>9.1022745098039213</v>
      </c>
      <c r="O80" s="24">
        <v>9.1512941176470566</v>
      </c>
      <c r="P80">
        <v>5</v>
      </c>
      <c r="Q80">
        <v>2</v>
      </c>
      <c r="R80" t="str">
        <v>LIQ</v>
      </c>
      <c r="S80" t="str">
        <v/>
      </c>
      <c r="T80" t="str">
        <v>BRAD</v>
      </c>
      <c r="U80" t="str">
        <v>95829IODP</v>
      </c>
      <c r="V80" t="str">
        <v>IWBRAD</v>
      </c>
      <c r="W80" t="str">
        <v>LIQ11935421</v>
      </c>
      <c r="X80">
        <v>44895.868750000001</v>
      </c>
      <c r="Y80" t="str">
        <v>JR_LIU</v>
      </c>
      <c r="Z80" t="str">
        <v>JR</v>
      </c>
      <c r="AA80" t="str">
        <v>10 ul HgCl2</v>
      </c>
      <c r="AB80" t="str">
        <v>397-U1588A-2H-5-IW(143-148)-IWBRAD</v>
      </c>
    </row>
    <row r="81" spans="1:28" x14ac:dyDescent="0.15">
      <c r="A81">
        <v>397</v>
      </c>
      <c r="B81" t="str">
        <v>U1588</v>
      </c>
      <c r="C81" t="str">
        <v>A</v>
      </c>
      <c r="D81">
        <v>2</v>
      </c>
      <c r="E81" t="str">
        <v>H</v>
      </c>
      <c r="F81">
        <v>5</v>
      </c>
      <c r="G81" t="str">
        <v/>
      </c>
      <c r="H81" s="29">
        <v>143</v>
      </c>
      <c r="I81" s="29">
        <v>148</v>
      </c>
      <c r="J81" s="29">
        <v>0</v>
      </c>
      <c r="K81" s="29">
        <v>5</v>
      </c>
      <c r="L81" s="24">
        <v>9.5299999999999994</v>
      </c>
      <c r="M81" s="24">
        <v>9.58</v>
      </c>
      <c r="N81" s="24">
        <v>9.1022745098039213</v>
      </c>
      <c r="O81" s="24">
        <v>9.1512941176470566</v>
      </c>
      <c r="P81">
        <v>5</v>
      </c>
      <c r="Q81">
        <v>25</v>
      </c>
      <c r="R81" t="str">
        <v>CAKE</v>
      </c>
      <c r="S81" t="str">
        <v/>
      </c>
      <c r="T81" t="str">
        <v>WU</v>
      </c>
      <c r="U81" t="str">
        <v>95353IODP</v>
      </c>
      <c r="V81" t="str">
        <v>SCWU</v>
      </c>
      <c r="W81" t="str">
        <v>CAKE11935401</v>
      </c>
      <c r="X81">
        <v>44895.868750000001</v>
      </c>
      <c r="Y81" t="str">
        <v>JR_LIU</v>
      </c>
      <c r="Z81" t="str">
        <v>JR</v>
      </c>
      <c r="AA81">
        <v>0</v>
      </c>
      <c r="AB81" t="str">
        <v>397-U1588A-2H-5-IW(143-148)-SCWU</v>
      </c>
    </row>
    <row r="82" spans="1:28" x14ac:dyDescent="0.15">
      <c r="A82">
        <v>397</v>
      </c>
      <c r="B82" t="str">
        <v>U1588</v>
      </c>
      <c r="C82" t="str">
        <v>A</v>
      </c>
      <c r="D82">
        <v>2</v>
      </c>
      <c r="E82" t="str">
        <v>H</v>
      </c>
      <c r="F82">
        <v>5</v>
      </c>
      <c r="G82" t="str">
        <v/>
      </c>
      <c r="H82" s="29">
        <v>143</v>
      </c>
      <c r="I82" s="29">
        <v>148</v>
      </c>
      <c r="J82" s="29">
        <v>0</v>
      </c>
      <c r="K82" s="29">
        <v>5</v>
      </c>
      <c r="L82" s="24">
        <v>9.5299999999999994</v>
      </c>
      <c r="M82" s="24">
        <v>9.58</v>
      </c>
      <c r="N82" s="24">
        <v>9.1022745098039213</v>
      </c>
      <c r="O82" s="24">
        <v>9.1512941176470566</v>
      </c>
      <c r="P82">
        <v>5</v>
      </c>
      <c r="Q82">
        <v>6</v>
      </c>
      <c r="R82" t="str">
        <v>LIQ</v>
      </c>
      <c r="S82" t="str">
        <v/>
      </c>
      <c r="T82" t="str">
        <v/>
      </c>
      <c r="U82" t="str">
        <v/>
      </c>
      <c r="V82" t="str">
        <v>IWS</v>
      </c>
      <c r="W82" t="str">
        <v>LIQ11935351</v>
      </c>
      <c r="X82">
        <v>44895.868750000001</v>
      </c>
      <c r="Y82" t="str">
        <v>JR_LIU</v>
      </c>
      <c r="Z82" t="str">
        <v>JR</v>
      </c>
      <c r="AA82" t="str">
        <v>shipboard untreated</v>
      </c>
      <c r="AB82" t="str">
        <v>397-U1588A-2H-5-IW(143-148)-IWS</v>
      </c>
    </row>
    <row r="83" spans="1:28" x14ac:dyDescent="0.15">
      <c r="A83">
        <v>397</v>
      </c>
      <c r="B83" t="str">
        <v>U1588</v>
      </c>
      <c r="C83" t="str">
        <v>A</v>
      </c>
      <c r="D83">
        <v>2</v>
      </c>
      <c r="E83" t="str">
        <v>H</v>
      </c>
      <c r="F83">
        <v>5</v>
      </c>
      <c r="G83" t="str">
        <v/>
      </c>
      <c r="H83" s="29">
        <v>143</v>
      </c>
      <c r="I83" s="29">
        <v>148</v>
      </c>
      <c r="J83" s="29">
        <v>0</v>
      </c>
      <c r="K83" s="29">
        <v>5</v>
      </c>
      <c r="L83" s="24">
        <v>9.5299999999999994</v>
      </c>
      <c r="M83" s="24">
        <v>9.58</v>
      </c>
      <c r="N83" s="24">
        <v>9.1022745098039213</v>
      </c>
      <c r="O83" s="24">
        <v>9.1512941176470566</v>
      </c>
      <c r="P83">
        <v>5</v>
      </c>
      <c r="Q83">
        <v>10</v>
      </c>
      <c r="R83" t="str">
        <v>LIQ</v>
      </c>
      <c r="S83" t="str">
        <v/>
      </c>
      <c r="T83" t="str">
        <v>WU</v>
      </c>
      <c r="U83" t="str">
        <v>95353IODP</v>
      </c>
      <c r="V83" t="str">
        <v>IWWU</v>
      </c>
      <c r="W83" t="str">
        <v>LIQ11935381</v>
      </c>
      <c r="X83">
        <v>44895.868750000001</v>
      </c>
      <c r="Y83" t="str">
        <v>JR_LIU</v>
      </c>
      <c r="Z83" t="str">
        <v>JR</v>
      </c>
      <c r="AA83" t="str">
        <v>30 ul TM HCl</v>
      </c>
      <c r="AB83" t="str">
        <v>397-U1588A-2H-5-IW(143-148)-IWWU</v>
      </c>
    </row>
    <row r="84" spans="1:28" x14ac:dyDescent="0.15">
      <c r="A84">
        <v>397</v>
      </c>
      <c r="B84" t="str">
        <v>U1588</v>
      </c>
      <c r="C84" t="str">
        <v>A</v>
      </c>
      <c r="D84">
        <v>2</v>
      </c>
      <c r="E84" t="str">
        <v>H</v>
      </c>
      <c r="F84">
        <v>5</v>
      </c>
      <c r="G84" t="str">
        <v/>
      </c>
      <c r="H84" s="29">
        <v>143</v>
      </c>
      <c r="I84" s="29">
        <v>148</v>
      </c>
      <c r="J84" s="29">
        <v>0</v>
      </c>
      <c r="K84" s="29">
        <v>5</v>
      </c>
      <c r="L84" s="24">
        <v>9.5299999999999994</v>
      </c>
      <c r="M84" s="24">
        <v>9.58</v>
      </c>
      <c r="N84" s="24">
        <v>9.1022745098039213</v>
      </c>
      <c r="O84" s="24">
        <v>9.1512941176470566</v>
      </c>
      <c r="P84">
        <v>5</v>
      </c>
      <c r="Q84">
        <v>10</v>
      </c>
      <c r="R84" t="str">
        <v>LIQ</v>
      </c>
      <c r="S84" t="str">
        <v/>
      </c>
      <c r="T84" t="str">
        <v>YOBO</v>
      </c>
      <c r="U84" t="str">
        <v>96010IODP</v>
      </c>
      <c r="V84" t="str">
        <v>IWYOBO</v>
      </c>
      <c r="W84" t="str">
        <v>LIQ11935391</v>
      </c>
      <c r="X84">
        <v>44895.868750000001</v>
      </c>
      <c r="Y84" t="str">
        <v>JR_LIU</v>
      </c>
      <c r="Z84" t="str">
        <v>JR</v>
      </c>
      <c r="AA84" t="str">
        <v>30ul optima HNO3</v>
      </c>
      <c r="AB84" t="str">
        <v>397-U1588A-2H-5-IW(143-148)-IWYOBO</v>
      </c>
    </row>
    <row r="85" spans="1:28" x14ac:dyDescent="0.15">
      <c r="A85">
        <v>397</v>
      </c>
      <c r="B85" t="str">
        <v>U1588</v>
      </c>
      <c r="C85" t="str">
        <v>A</v>
      </c>
      <c r="D85">
        <v>2</v>
      </c>
      <c r="E85" t="str">
        <v>H</v>
      </c>
      <c r="F85">
        <v>5</v>
      </c>
      <c r="G85" t="str">
        <v/>
      </c>
      <c r="H85" s="29">
        <v>143</v>
      </c>
      <c r="I85" s="29">
        <v>148</v>
      </c>
      <c r="J85" s="29">
        <v>143</v>
      </c>
      <c r="K85" s="29">
        <v>5</v>
      </c>
      <c r="L85" s="24">
        <v>9.5299999999999994</v>
      </c>
      <c r="M85" s="24">
        <v>9.58</v>
      </c>
      <c r="N85" s="24">
        <v>9.1022745098039213</v>
      </c>
      <c r="O85" s="24">
        <v>9.1512941176470566</v>
      </c>
      <c r="P85">
        <v>5</v>
      </c>
      <c r="Q85">
        <v>176</v>
      </c>
      <c r="R85" t="str">
        <v>WRND</v>
      </c>
      <c r="S85" t="str">
        <v>IW</v>
      </c>
      <c r="T85" t="str">
        <v/>
      </c>
      <c r="U85" t="str">
        <v/>
      </c>
      <c r="V85" t="str">
        <v>IW(143-148)</v>
      </c>
      <c r="W85" t="str">
        <v>WRND11933121</v>
      </c>
      <c r="X85">
        <v>44895.818749999999</v>
      </c>
      <c r="Y85" t="str">
        <v>LEWIS</v>
      </c>
      <c r="Z85" t="str">
        <v>JR</v>
      </c>
      <c r="AA85">
        <v>0</v>
      </c>
      <c r="AB85" t="str">
        <v>397-U1588A-2H-5-IW(143-148)</v>
      </c>
    </row>
    <row r="86" spans="1:28" x14ac:dyDescent="0.15">
      <c r="A86">
        <v>397</v>
      </c>
      <c r="B86" t="str">
        <v>U1588</v>
      </c>
      <c r="C86" t="str">
        <v>A</v>
      </c>
      <c r="D86">
        <v>2</v>
      </c>
      <c r="E86" t="str">
        <v>H</v>
      </c>
      <c r="F86">
        <v>6</v>
      </c>
      <c r="G86" t="str">
        <v>W</v>
      </c>
      <c r="H86" s="29">
        <v>75</v>
      </c>
      <c r="I86" s="29">
        <v>75</v>
      </c>
      <c r="J86" s="29">
        <v>75</v>
      </c>
      <c r="K86" s="29">
        <v>5</v>
      </c>
      <c r="L86" s="24">
        <v>10.33</v>
      </c>
      <c r="M86" s="24">
        <v>10.33</v>
      </c>
      <c r="N86" s="24">
        <v>9.8865882352941146</v>
      </c>
      <c r="O86" s="24">
        <v>9.8865882352941146</v>
      </c>
      <c r="P86">
        <v>0</v>
      </c>
      <c r="Q86">
        <v>1</v>
      </c>
      <c r="R86" t="str">
        <v>TPCK</v>
      </c>
      <c r="S86" t="str">
        <v>NANNO</v>
      </c>
      <c r="T86" t="str">
        <v/>
      </c>
      <c r="U86" t="str">
        <v/>
      </c>
      <c r="V86" t="str">
        <v>NANNO</v>
      </c>
      <c r="W86" t="str">
        <v>TPCK11937471</v>
      </c>
      <c r="X86">
        <v>44895.959722222222</v>
      </c>
      <c r="Y86" t="str">
        <v>JRS_CARVALHO</v>
      </c>
      <c r="Z86" t="str">
        <v>JR</v>
      </c>
      <c r="AA86">
        <v>0</v>
      </c>
      <c r="AB86" t="str">
        <v>397-U1588A-2H-6-W 75/75-NANNO</v>
      </c>
    </row>
    <row r="87" spans="1:28" x14ac:dyDescent="0.15">
      <c r="A87">
        <v>397</v>
      </c>
      <c r="B87" t="str">
        <v>U1588</v>
      </c>
      <c r="C87" t="str">
        <v>A</v>
      </c>
      <c r="D87">
        <v>2</v>
      </c>
      <c r="E87" t="str">
        <v>H</v>
      </c>
      <c r="F87">
        <v>6</v>
      </c>
      <c r="G87" t="str">
        <v/>
      </c>
      <c r="H87" s="29">
        <v>142</v>
      </c>
      <c r="I87" s="29">
        <v>147</v>
      </c>
      <c r="J87" s="29">
        <v>0</v>
      </c>
      <c r="K87" s="29">
        <v>5</v>
      </c>
      <c r="L87" s="24">
        <v>11</v>
      </c>
      <c r="M87" s="24">
        <v>11.05</v>
      </c>
      <c r="N87" s="24">
        <v>10.543450980392157</v>
      </c>
      <c r="O87" s="24">
        <v>10.592470588235296</v>
      </c>
      <c r="P87">
        <v>5</v>
      </c>
      <c r="Q87">
        <v>75</v>
      </c>
      <c r="R87" t="str">
        <v>CAKE</v>
      </c>
      <c r="S87" t="str">
        <v/>
      </c>
      <c r="T87" t="str">
        <v/>
      </c>
      <c r="U87" t="str">
        <v/>
      </c>
      <c r="V87" t="str">
        <v>SC</v>
      </c>
      <c r="W87" t="str">
        <v>CAKE11935501</v>
      </c>
      <c r="X87">
        <v>44895.875</v>
      </c>
      <c r="Y87" t="str">
        <v>JR_LIU</v>
      </c>
      <c r="Z87" t="str">
        <v>JR</v>
      </c>
      <c r="AA87" t="str">
        <v>repository</v>
      </c>
      <c r="AB87" t="str">
        <v>397-U1588A-2H-6-IW(142-147)-SC</v>
      </c>
    </row>
    <row r="88" spans="1:28" x14ac:dyDescent="0.15">
      <c r="A88">
        <v>397</v>
      </c>
      <c r="B88" t="str">
        <v>U1588</v>
      </c>
      <c r="C88" t="str">
        <v>A</v>
      </c>
      <c r="D88">
        <v>2</v>
      </c>
      <c r="E88" t="str">
        <v>H</v>
      </c>
      <c r="F88">
        <v>6</v>
      </c>
      <c r="G88" t="str">
        <v/>
      </c>
      <c r="H88" s="29">
        <v>142</v>
      </c>
      <c r="I88" s="29">
        <v>147</v>
      </c>
      <c r="J88" s="29">
        <v>0</v>
      </c>
      <c r="K88" s="29">
        <v>5</v>
      </c>
      <c r="L88" s="24">
        <v>11</v>
      </c>
      <c r="M88" s="24">
        <v>11.05</v>
      </c>
      <c r="N88" s="24">
        <v>10.543450980392157</v>
      </c>
      <c r="O88" s="24">
        <v>10.592470588235296</v>
      </c>
      <c r="P88">
        <v>5</v>
      </c>
      <c r="Q88">
        <v>2</v>
      </c>
      <c r="R88" t="str">
        <v>LIQ</v>
      </c>
      <c r="S88" t="str">
        <v/>
      </c>
      <c r="T88" t="str">
        <v>BRAD</v>
      </c>
      <c r="U88" t="str">
        <v>95829IODP</v>
      </c>
      <c r="V88" t="str">
        <v>IWBRAD</v>
      </c>
      <c r="W88" t="str">
        <v>LIQ11935511</v>
      </c>
      <c r="X88">
        <v>44895.875</v>
      </c>
      <c r="Y88" t="str">
        <v>JR_LIU</v>
      </c>
      <c r="Z88" t="str">
        <v>JR</v>
      </c>
      <c r="AA88" t="str">
        <v>10 ul HgCl2</v>
      </c>
      <c r="AB88" t="str">
        <v>397-U1588A-2H-6-IW(142-147)-IWBRAD</v>
      </c>
    </row>
    <row r="89" spans="1:28" x14ac:dyDescent="0.15">
      <c r="A89">
        <v>397</v>
      </c>
      <c r="B89" t="str">
        <v>U1588</v>
      </c>
      <c r="C89" t="str">
        <v>A</v>
      </c>
      <c r="D89">
        <v>2</v>
      </c>
      <c r="E89" t="str">
        <v>H</v>
      </c>
      <c r="F89">
        <v>6</v>
      </c>
      <c r="G89" t="str">
        <v/>
      </c>
      <c r="H89" s="29">
        <v>142</v>
      </c>
      <c r="I89" s="29">
        <v>147</v>
      </c>
      <c r="J89" s="29">
        <v>0</v>
      </c>
      <c r="K89" s="29">
        <v>5</v>
      </c>
      <c r="L89" s="24">
        <v>11</v>
      </c>
      <c r="M89" s="24">
        <v>11.05</v>
      </c>
      <c r="N89" s="24">
        <v>10.543450980392157</v>
      </c>
      <c r="O89" s="24">
        <v>10.592470588235296</v>
      </c>
      <c r="P89">
        <v>5</v>
      </c>
      <c r="Q89">
        <v>25</v>
      </c>
      <c r="R89" t="str">
        <v>CAKE</v>
      </c>
      <c r="S89" t="str">
        <v/>
      </c>
      <c r="T89" t="str">
        <v>WU</v>
      </c>
      <c r="U89" t="str">
        <v>95353IODP</v>
      </c>
      <c r="V89" t="str">
        <v>SCWU</v>
      </c>
      <c r="W89" t="str">
        <v>CAKE11935491</v>
      </c>
      <c r="X89">
        <v>44895.875</v>
      </c>
      <c r="Y89" t="str">
        <v>JR_LIU</v>
      </c>
      <c r="Z89" t="str">
        <v>JR</v>
      </c>
      <c r="AA89">
        <v>0</v>
      </c>
      <c r="AB89" t="str">
        <v>397-U1588A-2H-6-IW(142-147)-SCWU</v>
      </c>
    </row>
    <row r="90" spans="1:28" x14ac:dyDescent="0.15">
      <c r="A90">
        <v>397</v>
      </c>
      <c r="B90" t="str">
        <v>U1588</v>
      </c>
      <c r="C90" t="str">
        <v>A</v>
      </c>
      <c r="D90">
        <v>2</v>
      </c>
      <c r="E90" t="str">
        <v>H</v>
      </c>
      <c r="F90">
        <v>6</v>
      </c>
      <c r="G90" t="str">
        <v/>
      </c>
      <c r="H90" s="29">
        <v>142</v>
      </c>
      <c r="I90" s="29">
        <v>147</v>
      </c>
      <c r="J90" s="29">
        <v>0</v>
      </c>
      <c r="K90" s="29">
        <v>5</v>
      </c>
      <c r="L90" s="24">
        <v>11</v>
      </c>
      <c r="M90" s="24">
        <v>11.05</v>
      </c>
      <c r="N90" s="24">
        <v>10.543450980392157</v>
      </c>
      <c r="O90" s="24">
        <v>10.592470588235296</v>
      </c>
      <c r="P90">
        <v>5</v>
      </c>
      <c r="Q90">
        <v>6</v>
      </c>
      <c r="R90" t="str">
        <v>LIQ</v>
      </c>
      <c r="S90" t="str">
        <v/>
      </c>
      <c r="T90" t="str">
        <v/>
      </c>
      <c r="U90" t="str">
        <v/>
      </c>
      <c r="V90" t="str">
        <v>IWS</v>
      </c>
      <c r="W90" t="str">
        <v>LIQ11935441</v>
      </c>
      <c r="X90">
        <v>44895.875</v>
      </c>
      <c r="Y90" t="str">
        <v>JR_LIU</v>
      </c>
      <c r="Z90" t="str">
        <v>JR</v>
      </c>
      <c r="AA90" t="str">
        <v>shipboard untreated</v>
      </c>
      <c r="AB90" t="str">
        <v>397-U1588A-2H-6-IW(142-147)-IWS</v>
      </c>
    </row>
    <row r="91" spans="1:28" x14ac:dyDescent="0.15">
      <c r="A91">
        <v>397</v>
      </c>
      <c r="B91" t="str">
        <v>U1588</v>
      </c>
      <c r="C91" t="str">
        <v>A</v>
      </c>
      <c r="D91">
        <v>2</v>
      </c>
      <c r="E91" t="str">
        <v>H</v>
      </c>
      <c r="F91">
        <v>6</v>
      </c>
      <c r="G91" t="str">
        <v/>
      </c>
      <c r="H91" s="29">
        <v>142</v>
      </c>
      <c r="I91" s="29">
        <v>147</v>
      </c>
      <c r="J91" s="29">
        <v>0</v>
      </c>
      <c r="K91" s="29">
        <v>5</v>
      </c>
      <c r="L91" s="24">
        <v>11</v>
      </c>
      <c r="M91" s="24">
        <v>11.05</v>
      </c>
      <c r="N91" s="24">
        <v>10.543450980392157</v>
      </c>
      <c r="O91" s="24">
        <v>10.592470588235296</v>
      </c>
      <c r="P91">
        <v>5</v>
      </c>
      <c r="Q91">
        <v>3</v>
      </c>
      <c r="R91" t="str">
        <v>LIQ</v>
      </c>
      <c r="S91" t="str">
        <v/>
      </c>
      <c r="T91" t="str">
        <v/>
      </c>
      <c r="U91" t="str">
        <v/>
      </c>
      <c r="V91" t="str">
        <v>IWALK</v>
      </c>
      <c r="W91" t="str">
        <v>LIQ11935451</v>
      </c>
      <c r="X91">
        <v>44895.875</v>
      </c>
      <c r="Y91" t="str">
        <v>JR_LIU</v>
      </c>
      <c r="Z91" t="str">
        <v>JR</v>
      </c>
      <c r="AA91" t="str">
        <v>alkalinity residue</v>
      </c>
      <c r="AB91" t="str">
        <v>397-U1588A-2H-6-IW(142-147)-IWALK</v>
      </c>
    </row>
    <row r="92" spans="1:28" x14ac:dyDescent="0.15">
      <c r="A92">
        <v>397</v>
      </c>
      <c r="B92" t="str">
        <v>U1588</v>
      </c>
      <c r="C92" t="str">
        <v>A</v>
      </c>
      <c r="D92">
        <v>2</v>
      </c>
      <c r="E92" t="str">
        <v>H</v>
      </c>
      <c r="F92">
        <v>6</v>
      </c>
      <c r="G92" t="str">
        <v/>
      </c>
      <c r="H92" s="29">
        <v>142</v>
      </c>
      <c r="I92" s="29">
        <v>147</v>
      </c>
      <c r="J92" s="29">
        <v>0</v>
      </c>
      <c r="K92" s="29">
        <v>5</v>
      </c>
      <c r="L92" s="24">
        <v>11</v>
      </c>
      <c r="M92" s="24">
        <v>11.05</v>
      </c>
      <c r="N92" s="24">
        <v>10.543450980392157</v>
      </c>
      <c r="O92" s="24">
        <v>10.592470588235296</v>
      </c>
      <c r="P92">
        <v>5</v>
      </c>
      <c r="Q92">
        <v>4</v>
      </c>
      <c r="R92" t="str">
        <v>LIQ</v>
      </c>
      <c r="S92" t="str">
        <v/>
      </c>
      <c r="T92" t="str">
        <v>ROCH</v>
      </c>
      <c r="U92" t="str">
        <v>95231IODP</v>
      </c>
      <c r="V92" t="str">
        <v>IWROCH</v>
      </c>
      <c r="W92" t="str">
        <v>LIQ11935521</v>
      </c>
      <c r="X92">
        <v>44895.875</v>
      </c>
      <c r="Y92" t="str">
        <v>JR_LIU</v>
      </c>
      <c r="Z92" t="str">
        <v>JR</v>
      </c>
      <c r="AA92" t="str">
        <v>20uL Optima HCl</v>
      </c>
      <c r="AB92" t="str">
        <v>397-U1588A-2H-6-IW(142-147)-IWROCH</v>
      </c>
    </row>
    <row r="93" spans="1:28" x14ac:dyDescent="0.15">
      <c r="A93">
        <v>397</v>
      </c>
      <c r="B93" t="str">
        <v>U1588</v>
      </c>
      <c r="C93" t="str">
        <v>A</v>
      </c>
      <c r="D93">
        <v>2</v>
      </c>
      <c r="E93" t="str">
        <v>H</v>
      </c>
      <c r="F93">
        <v>6</v>
      </c>
      <c r="G93" t="str">
        <v/>
      </c>
      <c r="H93" s="29">
        <v>142</v>
      </c>
      <c r="I93" s="29">
        <v>147</v>
      </c>
      <c r="J93" s="29">
        <v>0</v>
      </c>
      <c r="K93" s="29">
        <v>5</v>
      </c>
      <c r="L93" s="24">
        <v>11</v>
      </c>
      <c r="M93" s="24">
        <v>11.05</v>
      </c>
      <c r="N93" s="24">
        <v>10.543450980392157</v>
      </c>
      <c r="O93" s="24">
        <v>10.592470588235296</v>
      </c>
      <c r="P93">
        <v>5</v>
      </c>
      <c r="Q93">
        <v>10</v>
      </c>
      <c r="R93" t="str">
        <v>LIQ</v>
      </c>
      <c r="S93" t="str">
        <v/>
      </c>
      <c r="T93" t="str">
        <v>YOBO</v>
      </c>
      <c r="U93" t="str">
        <v>96010IODP</v>
      </c>
      <c r="V93" t="str">
        <v>IWYOBO</v>
      </c>
      <c r="W93" t="str">
        <v>LIQ11935481</v>
      </c>
      <c r="X93">
        <v>44895.875</v>
      </c>
      <c r="Y93" t="str">
        <v>JR_LIU</v>
      </c>
      <c r="Z93" t="str">
        <v>JR</v>
      </c>
      <c r="AA93" t="str">
        <v>30ul optima HNO3</v>
      </c>
      <c r="AB93" t="str">
        <v>397-U1588A-2H-6-IW(142-147)-IWYOBO</v>
      </c>
    </row>
    <row r="94" spans="1:28" x14ac:dyDescent="0.15">
      <c r="A94">
        <v>397</v>
      </c>
      <c r="B94" t="str">
        <v>U1588</v>
      </c>
      <c r="C94" t="str">
        <v>A</v>
      </c>
      <c r="D94">
        <v>2</v>
      </c>
      <c r="E94" t="str">
        <v>H</v>
      </c>
      <c r="F94">
        <v>6</v>
      </c>
      <c r="G94" t="str">
        <v/>
      </c>
      <c r="H94" s="29">
        <v>142</v>
      </c>
      <c r="I94" s="29">
        <v>147</v>
      </c>
      <c r="J94" s="29">
        <v>142</v>
      </c>
      <c r="K94" s="29">
        <v>5</v>
      </c>
      <c r="L94" s="24">
        <v>11</v>
      </c>
      <c r="M94" s="24">
        <v>11.05</v>
      </c>
      <c r="N94" s="24">
        <v>10.543450980392157</v>
      </c>
      <c r="O94" s="24">
        <v>10.592470588235296</v>
      </c>
      <c r="P94">
        <v>5</v>
      </c>
      <c r="Q94">
        <v>176</v>
      </c>
      <c r="R94" t="str">
        <v>WRND</v>
      </c>
      <c r="S94" t="str">
        <v>IW</v>
      </c>
      <c r="T94" t="str">
        <v/>
      </c>
      <c r="U94" t="str">
        <v/>
      </c>
      <c r="V94" t="str">
        <v>IW(142-147)</v>
      </c>
      <c r="W94" t="str">
        <v>WRND11933131</v>
      </c>
      <c r="X94">
        <v>44895.818749999999</v>
      </c>
      <c r="Y94" t="str">
        <v>LEWIS</v>
      </c>
      <c r="Z94" t="str">
        <v>JR</v>
      </c>
      <c r="AA94">
        <v>0</v>
      </c>
      <c r="AB94" t="str">
        <v>397-U1588A-2H-6-IW(142-147)</v>
      </c>
    </row>
    <row r="95" spans="1:28" x14ac:dyDescent="0.15">
      <c r="A95">
        <v>397</v>
      </c>
      <c r="B95" t="str">
        <v>U1588</v>
      </c>
      <c r="C95" t="str">
        <v>A</v>
      </c>
      <c r="D95">
        <v>2</v>
      </c>
      <c r="E95" t="str">
        <v>H</v>
      </c>
      <c r="F95">
        <v>6</v>
      </c>
      <c r="G95" t="str">
        <v/>
      </c>
      <c r="H95" s="29">
        <v>142</v>
      </c>
      <c r="I95" s="29">
        <v>147</v>
      </c>
      <c r="J95" s="29">
        <v>0</v>
      </c>
      <c r="K95" s="29">
        <v>5</v>
      </c>
      <c r="L95" s="24">
        <v>11</v>
      </c>
      <c r="M95" s="24">
        <v>11.05</v>
      </c>
      <c r="N95" s="24">
        <v>10.543450980392157</v>
      </c>
      <c r="O95" s="24">
        <v>10.592470588235296</v>
      </c>
      <c r="P95">
        <v>5</v>
      </c>
      <c r="Q95">
        <v>10</v>
      </c>
      <c r="R95" t="str">
        <v>LIQ</v>
      </c>
      <c r="S95" t="str">
        <v/>
      </c>
      <c r="T95" t="str">
        <v>WU</v>
      </c>
      <c r="U95" t="str">
        <v>95353IODP</v>
      </c>
      <c r="V95" t="str">
        <v>IWWU</v>
      </c>
      <c r="W95" t="str">
        <v>LIQ11935471</v>
      </c>
      <c r="X95">
        <v>44895.875</v>
      </c>
      <c r="Y95" t="str">
        <v>JR_LIU</v>
      </c>
      <c r="Z95" t="str">
        <v>JR</v>
      </c>
      <c r="AA95" t="str">
        <v>30 ul TM HCl</v>
      </c>
      <c r="AB95" t="str">
        <v>397-U1588A-2H-6-IW(142-147)-IWWU</v>
      </c>
    </row>
    <row r="96" spans="1:28" x14ac:dyDescent="0.15">
      <c r="A96">
        <v>397</v>
      </c>
      <c r="B96" t="str">
        <v>U1588</v>
      </c>
      <c r="C96" t="str">
        <v>A</v>
      </c>
      <c r="D96">
        <v>2</v>
      </c>
      <c r="E96" t="str">
        <v>H</v>
      </c>
      <c r="F96">
        <v>6</v>
      </c>
      <c r="G96" t="str">
        <v/>
      </c>
      <c r="H96" s="29">
        <v>142</v>
      </c>
      <c r="I96" s="29">
        <v>147</v>
      </c>
      <c r="J96" s="29">
        <v>0</v>
      </c>
      <c r="K96" s="29">
        <v>5</v>
      </c>
      <c r="L96" s="24">
        <v>11</v>
      </c>
      <c r="M96" s="24">
        <v>11.05</v>
      </c>
      <c r="N96" s="24">
        <v>10.543450980392157</v>
      </c>
      <c r="O96" s="24">
        <v>10.592470588235296</v>
      </c>
      <c r="P96">
        <v>5</v>
      </c>
      <c r="Q96">
        <v>2</v>
      </c>
      <c r="R96" t="str">
        <v>LIQ</v>
      </c>
      <c r="S96" t="str">
        <v>ICP</v>
      </c>
      <c r="T96" t="str">
        <v/>
      </c>
      <c r="U96" t="str">
        <v/>
      </c>
      <c r="V96" t="str">
        <v>IWICP</v>
      </c>
      <c r="W96" t="str">
        <v>LIQ11935461</v>
      </c>
      <c r="X96">
        <v>44895.875</v>
      </c>
      <c r="Y96" t="str">
        <v>JR_LIU</v>
      </c>
      <c r="Z96" t="str">
        <v>JR</v>
      </c>
      <c r="AA96" t="str">
        <v>10uL HNO3</v>
      </c>
      <c r="AB96" t="str">
        <v>397-U1588A-2H-6-IW(142-147)-IWICP</v>
      </c>
    </row>
    <row r="97" spans="1:28" x14ac:dyDescent="0.15">
      <c r="A97">
        <v>397</v>
      </c>
      <c r="B97" t="str">
        <v>U1588</v>
      </c>
      <c r="C97" t="str">
        <v>A</v>
      </c>
      <c r="D97">
        <v>2</v>
      </c>
      <c r="E97" t="str">
        <v>H</v>
      </c>
      <c r="F97">
        <v>7</v>
      </c>
      <c r="G97" t="str">
        <v/>
      </c>
      <c r="H97" s="29">
        <v>0</v>
      </c>
      <c r="I97" s="29">
        <v>5</v>
      </c>
      <c r="J97" s="29">
        <v>0</v>
      </c>
      <c r="K97" s="29">
        <v>5</v>
      </c>
      <c r="L97" s="24">
        <v>11.06</v>
      </c>
      <c r="M97" s="24">
        <v>11.110000000000001</v>
      </c>
      <c r="N97" s="24">
        <v>10.602274509803921</v>
      </c>
      <c r="O97" s="24">
        <v>10.651294117647057</v>
      </c>
      <c r="P97">
        <v>5</v>
      </c>
      <c r="Q97">
        <v>5</v>
      </c>
      <c r="R97" t="str">
        <v>CYL</v>
      </c>
      <c r="S97" t="str">
        <v>HS</v>
      </c>
      <c r="T97" t="str">
        <v/>
      </c>
      <c r="U97" t="str">
        <v/>
      </c>
      <c r="V97" t="str">
        <v>HS</v>
      </c>
      <c r="W97" t="str">
        <v>CYL11933141</v>
      </c>
      <c r="X97">
        <v>44895.818749999999</v>
      </c>
      <c r="Y97" t="str">
        <v>LEWIS</v>
      </c>
      <c r="Z97" t="str">
        <v>JR</v>
      </c>
      <c r="AA97">
        <v>0</v>
      </c>
      <c r="AB97" t="str">
        <v>397-U1588A-2H-7-HS</v>
      </c>
    </row>
    <row r="98" spans="1:28" x14ac:dyDescent="0.15">
      <c r="A98">
        <v>397</v>
      </c>
      <c r="B98" t="str">
        <v>U1588</v>
      </c>
      <c r="C98" t="str">
        <v>A</v>
      </c>
      <c r="D98">
        <v>2</v>
      </c>
      <c r="E98" t="str">
        <v>H</v>
      </c>
      <c r="F98">
        <v>7</v>
      </c>
      <c r="G98" t="str">
        <v>A</v>
      </c>
      <c r="H98" s="29">
        <v>30</v>
      </c>
      <c r="I98" s="29">
        <v>30</v>
      </c>
      <c r="J98" s="29">
        <v>30</v>
      </c>
      <c r="K98" s="29">
        <v>5</v>
      </c>
      <c r="L98" s="24">
        <v>11.360000000000001</v>
      </c>
      <c r="M98" s="24">
        <v>11.360000000000001</v>
      </c>
      <c r="N98" s="24">
        <v>10.896392156862744</v>
      </c>
      <c r="O98" s="24">
        <v>10.896392156862744</v>
      </c>
      <c r="P98">
        <v>0</v>
      </c>
      <c r="Q98">
        <v>0</v>
      </c>
      <c r="R98" t="str">
        <v>SS</v>
      </c>
      <c r="S98" t="str">
        <v>SED</v>
      </c>
      <c r="T98" t="str">
        <v/>
      </c>
      <c r="U98" t="str">
        <v/>
      </c>
      <c r="V98" t="str">
        <v>SED</v>
      </c>
      <c r="W98" t="str">
        <v>SS11937611</v>
      </c>
      <c r="X98">
        <v>44895.967361111114</v>
      </c>
      <c r="Y98" t="str">
        <v>JRS_PANG</v>
      </c>
      <c r="Z98" t="str">
        <v>JR</v>
      </c>
      <c r="AA98">
        <v>0</v>
      </c>
      <c r="AB98" t="str">
        <v>397-U1588A-2H-7-A 30/30-SED</v>
      </c>
    </row>
    <row r="99" spans="1:28" x14ac:dyDescent="0.15">
      <c r="A99">
        <v>397</v>
      </c>
      <c r="B99" t="str">
        <v>U1588</v>
      </c>
      <c r="C99" t="str">
        <v>A</v>
      </c>
      <c r="D99">
        <v>2</v>
      </c>
      <c r="E99" t="str">
        <v>H</v>
      </c>
      <c r="F99">
        <v>7</v>
      </c>
      <c r="G99" t="str">
        <v>W</v>
      </c>
      <c r="H99" s="29">
        <v>30</v>
      </c>
      <c r="I99" s="29">
        <v>31</v>
      </c>
      <c r="J99" s="29">
        <v>30</v>
      </c>
      <c r="K99" s="29">
        <v>5</v>
      </c>
      <c r="L99" s="24">
        <v>11.360000000000001</v>
      </c>
      <c r="M99" s="24">
        <v>11.370000000000001</v>
      </c>
      <c r="N99" s="24">
        <v>10.896392156862744</v>
      </c>
      <c r="O99" s="24">
        <v>10.906196078431369</v>
      </c>
      <c r="P99">
        <v>1</v>
      </c>
      <c r="Q99">
        <v>5</v>
      </c>
      <c r="R99" t="str">
        <v>CYL</v>
      </c>
      <c r="S99" t="str">
        <v>CARB</v>
      </c>
      <c r="T99" t="str">
        <v/>
      </c>
      <c r="U99" t="str">
        <v/>
      </c>
      <c r="V99" t="str">
        <v>carb</v>
      </c>
      <c r="W99" t="str">
        <v>CYL11937591</v>
      </c>
      <c r="X99">
        <v>44895.96597222222</v>
      </c>
      <c r="Y99" t="str">
        <v>JRS_CARVALHO</v>
      </c>
      <c r="Z99" t="str">
        <v>JR</v>
      </c>
      <c r="AA99">
        <v>0</v>
      </c>
      <c r="AB99" t="str">
        <v>397-U1588A-2H-7-W 30/31-carb</v>
      </c>
    </row>
    <row r="100" spans="1:28" x14ac:dyDescent="0.15">
      <c r="A100">
        <v>397</v>
      </c>
      <c r="B100" t="str">
        <v>U1588</v>
      </c>
      <c r="C100" t="str">
        <v>A</v>
      </c>
      <c r="D100">
        <v>2</v>
      </c>
      <c r="E100" t="str">
        <v>H</v>
      </c>
      <c r="F100" t="str">
        <v>CC</v>
      </c>
      <c r="G100" t="str">
        <v/>
      </c>
      <c r="H100" s="29">
        <v>19</v>
      </c>
      <c r="I100" s="29">
        <v>26</v>
      </c>
      <c r="J100" s="29">
        <v>0</v>
      </c>
      <c r="K100" s="29">
        <v>5</v>
      </c>
      <c r="L100" s="24">
        <v>11.82</v>
      </c>
      <c r="M100" s="24">
        <v>11.89</v>
      </c>
      <c r="N100" s="24">
        <v>11.347372549019608</v>
      </c>
      <c r="O100" s="24">
        <v>11.415999999999999</v>
      </c>
      <c r="P100">
        <v>7</v>
      </c>
      <c r="Q100">
        <v>20</v>
      </c>
      <c r="R100" t="str">
        <v>OTHR</v>
      </c>
      <c r="S100" t="str">
        <v/>
      </c>
      <c r="T100" t="str">
        <v>VERM</v>
      </c>
      <c r="U100" t="str">
        <v>95746IODP</v>
      </c>
      <c r="V100" t="str">
        <v>PALVERM</v>
      </c>
      <c r="W100" t="str">
        <v>OTHR11933161</v>
      </c>
      <c r="X100">
        <v>44895.818749999999</v>
      </c>
      <c r="Y100" t="str">
        <v>LEWIS</v>
      </c>
      <c r="Z100" t="str">
        <v>JR</v>
      </c>
      <c r="AA100">
        <v>0</v>
      </c>
      <c r="AB100" t="str">
        <v>397-U1588A-2H-CC-PAL-PALVERM</v>
      </c>
    </row>
    <row r="101" spans="1:28" x14ac:dyDescent="0.15">
      <c r="A101">
        <v>397</v>
      </c>
      <c r="B101" t="str">
        <v>U1588</v>
      </c>
      <c r="C101" t="str">
        <v>A</v>
      </c>
      <c r="D101">
        <v>2</v>
      </c>
      <c r="E101" t="str">
        <v>H</v>
      </c>
      <c r="F101" t="str">
        <v>CC</v>
      </c>
      <c r="G101" t="str">
        <v/>
      </c>
      <c r="H101" s="29">
        <v>19</v>
      </c>
      <c r="I101" s="29">
        <v>26</v>
      </c>
      <c r="J101" s="29">
        <v>0</v>
      </c>
      <c r="K101" s="29">
        <v>5</v>
      </c>
      <c r="L101" s="24">
        <v>11.82</v>
      </c>
      <c r="M101" s="24">
        <v>11.89</v>
      </c>
      <c r="N101" s="24">
        <v>11.347372549019608</v>
      </c>
      <c r="O101" s="24">
        <v>11.415999999999999</v>
      </c>
      <c r="P101">
        <v>7</v>
      </c>
      <c r="Q101">
        <v>30</v>
      </c>
      <c r="R101" t="str">
        <v>OTHR</v>
      </c>
      <c r="S101" t="str">
        <v/>
      </c>
      <c r="T101" t="str">
        <v>ZARI</v>
      </c>
      <c r="U101" t="str">
        <v>95883IODP</v>
      </c>
      <c r="V101" t="str">
        <v>PALZARI</v>
      </c>
      <c r="W101" t="str">
        <v>OTHR11933211</v>
      </c>
      <c r="X101">
        <v>44895.818749999999</v>
      </c>
      <c r="Y101" t="str">
        <v>LEWIS</v>
      </c>
      <c r="Z101" t="str">
        <v>JR</v>
      </c>
      <c r="AA101">
        <v>0</v>
      </c>
      <c r="AB101" t="str">
        <v>397-U1588A-2H-CC-PAL-PALZARI</v>
      </c>
    </row>
    <row r="102" spans="1:28" x14ac:dyDescent="0.15">
      <c r="A102">
        <v>397</v>
      </c>
      <c r="B102" t="str">
        <v>U1588</v>
      </c>
      <c r="C102" t="str">
        <v>A</v>
      </c>
      <c r="D102">
        <v>2</v>
      </c>
      <c r="E102" t="str">
        <v>H</v>
      </c>
      <c r="F102" t="str">
        <v>CC</v>
      </c>
      <c r="G102" t="str">
        <v/>
      </c>
      <c r="H102" s="29">
        <v>19</v>
      </c>
      <c r="I102" s="29">
        <v>26</v>
      </c>
      <c r="J102" s="29">
        <v>0</v>
      </c>
      <c r="K102" s="29">
        <v>5</v>
      </c>
      <c r="L102" s="24">
        <v>11.82</v>
      </c>
      <c r="M102" s="24">
        <v>11.89</v>
      </c>
      <c r="N102" s="24">
        <v>11.347372549019608</v>
      </c>
      <c r="O102" s="24">
        <v>11.415999999999999</v>
      </c>
      <c r="P102">
        <v>7</v>
      </c>
      <c r="Q102">
        <v>5</v>
      </c>
      <c r="R102" t="str">
        <v>OTHR</v>
      </c>
      <c r="S102" t="str">
        <v/>
      </c>
      <c r="T102" t="str">
        <v>ABRA</v>
      </c>
      <c r="U102" t="str">
        <v>95438IODP</v>
      </c>
      <c r="V102" t="str">
        <v>PALABRA</v>
      </c>
      <c r="W102" t="str">
        <v>OTHR11933221</v>
      </c>
      <c r="X102">
        <v>44895.818749999999</v>
      </c>
      <c r="Y102" t="str">
        <v>LEWIS</v>
      </c>
      <c r="Z102" t="str">
        <v>JR</v>
      </c>
      <c r="AA102">
        <v>0</v>
      </c>
      <c r="AB102" t="str">
        <v>397-U1588A-2H-CC-PAL-PALABRA</v>
      </c>
    </row>
    <row r="103" spans="1:28" x14ac:dyDescent="0.15">
      <c r="A103">
        <v>397</v>
      </c>
      <c r="B103" t="str">
        <v>U1588</v>
      </c>
      <c r="C103" t="str">
        <v>A</v>
      </c>
      <c r="D103">
        <v>2</v>
      </c>
      <c r="E103" t="str">
        <v>H</v>
      </c>
      <c r="F103" t="str">
        <v>CC</v>
      </c>
      <c r="G103" t="str">
        <v/>
      </c>
      <c r="H103" s="29">
        <v>19</v>
      </c>
      <c r="I103" s="29">
        <v>26</v>
      </c>
      <c r="J103" s="29">
        <v>0</v>
      </c>
      <c r="K103" s="29">
        <v>5</v>
      </c>
      <c r="L103" s="24">
        <v>11.82</v>
      </c>
      <c r="M103" s="24">
        <v>11.89</v>
      </c>
      <c r="N103" s="24">
        <v>11.347372549019608</v>
      </c>
      <c r="O103" s="24">
        <v>11.415999999999999</v>
      </c>
      <c r="P103">
        <v>7</v>
      </c>
      <c r="Q103">
        <v>5</v>
      </c>
      <c r="R103" t="str">
        <v>OTHR</v>
      </c>
      <c r="S103" t="str">
        <v>NANNO</v>
      </c>
      <c r="T103" t="str">
        <v/>
      </c>
      <c r="U103" t="str">
        <v/>
      </c>
      <c r="V103" t="str">
        <v>NANNO</v>
      </c>
      <c r="W103" t="str">
        <v>OTHR11933231</v>
      </c>
      <c r="X103">
        <v>44895.818749999999</v>
      </c>
      <c r="Y103" t="str">
        <v>LEWIS</v>
      </c>
      <c r="Z103" t="str">
        <v>JR</v>
      </c>
      <c r="AA103" t="str">
        <v>Shipboard Test</v>
      </c>
      <c r="AB103" t="str">
        <v>397-U1588A-2H-CC-PAL-NANNO</v>
      </c>
    </row>
    <row r="104" spans="1:28" x14ac:dyDescent="0.15">
      <c r="A104">
        <v>397</v>
      </c>
      <c r="B104" t="str">
        <v>U1588</v>
      </c>
      <c r="C104" t="str">
        <v>A</v>
      </c>
      <c r="D104">
        <v>2</v>
      </c>
      <c r="E104" t="str">
        <v>H</v>
      </c>
      <c r="F104" t="str">
        <v>CC</v>
      </c>
      <c r="G104" t="str">
        <v/>
      </c>
      <c r="H104" s="29">
        <v>19</v>
      </c>
      <c r="I104" s="29">
        <v>26</v>
      </c>
      <c r="J104" s="29">
        <v>0</v>
      </c>
      <c r="K104" s="29">
        <v>5</v>
      </c>
      <c r="L104" s="24">
        <v>11.82</v>
      </c>
      <c r="M104" s="24">
        <v>11.89</v>
      </c>
      <c r="N104" s="24">
        <v>11.347372549019608</v>
      </c>
      <c r="O104" s="24">
        <v>11.415999999999999</v>
      </c>
      <c r="P104">
        <v>7</v>
      </c>
      <c r="Q104">
        <v>20</v>
      </c>
      <c r="R104" t="str">
        <v>OTHR</v>
      </c>
      <c r="S104" t="str">
        <v/>
      </c>
      <c r="T104" t="str">
        <v>PERA</v>
      </c>
      <c r="U104" t="str">
        <v>95471IODP</v>
      </c>
      <c r="V104" t="str">
        <v>PALPERA</v>
      </c>
      <c r="W104" t="str">
        <v>OTHR11933171</v>
      </c>
      <c r="X104">
        <v>44895.818749999999</v>
      </c>
      <c r="Y104" t="str">
        <v>LEWIS</v>
      </c>
      <c r="Z104" t="str">
        <v>JR</v>
      </c>
      <c r="AA104">
        <v>0</v>
      </c>
      <c r="AB104" t="str">
        <v>397-U1588A-2H-CC-PAL-PALPERA</v>
      </c>
    </row>
    <row r="105" spans="1:28" x14ac:dyDescent="0.15">
      <c r="A105">
        <v>397</v>
      </c>
      <c r="B105" t="str">
        <v>U1588</v>
      </c>
      <c r="C105" t="str">
        <v>A</v>
      </c>
      <c r="D105">
        <v>2</v>
      </c>
      <c r="E105" t="str">
        <v>H</v>
      </c>
      <c r="F105" t="str">
        <v>CC</v>
      </c>
      <c r="G105" t="str">
        <v/>
      </c>
      <c r="H105" s="29">
        <v>19</v>
      </c>
      <c r="I105" s="29">
        <v>26</v>
      </c>
      <c r="J105" s="29">
        <v>0</v>
      </c>
      <c r="K105" s="29">
        <v>5</v>
      </c>
      <c r="L105" s="24">
        <v>11.82</v>
      </c>
      <c r="M105" s="24">
        <v>11.89</v>
      </c>
      <c r="N105" s="24">
        <v>11.347372549019608</v>
      </c>
      <c r="O105" s="24">
        <v>11.415999999999999</v>
      </c>
      <c r="P105">
        <v>7</v>
      </c>
      <c r="Q105">
        <v>5</v>
      </c>
      <c r="R105" t="str">
        <v>OTHR</v>
      </c>
      <c r="S105" t="str">
        <v/>
      </c>
      <c r="T105" t="str">
        <v>CLAR</v>
      </c>
      <c r="U105" t="str">
        <v>95439IODP</v>
      </c>
      <c r="V105" t="str">
        <v>PALCLAR</v>
      </c>
      <c r="W105" t="str">
        <v>OTHR11933191</v>
      </c>
      <c r="X105">
        <v>44895.818749999999</v>
      </c>
      <c r="Y105" t="str">
        <v>LEWIS</v>
      </c>
      <c r="Z105" t="str">
        <v>JR</v>
      </c>
      <c r="AA105">
        <v>0</v>
      </c>
      <c r="AB105" t="str">
        <v>397-U1588A-2H-CC-PAL-PALCLAR</v>
      </c>
    </row>
    <row r="106" spans="1:28" x14ac:dyDescent="0.15">
      <c r="A106">
        <v>397</v>
      </c>
      <c r="B106" t="str">
        <v>U1588</v>
      </c>
      <c r="C106" t="str">
        <v>A</v>
      </c>
      <c r="D106">
        <v>2</v>
      </c>
      <c r="E106" t="str">
        <v>H</v>
      </c>
      <c r="F106" t="str">
        <v>CC</v>
      </c>
      <c r="G106" t="str">
        <v/>
      </c>
      <c r="H106" s="29">
        <v>19</v>
      </c>
      <c r="I106" s="29">
        <v>26</v>
      </c>
      <c r="J106" s="29">
        <v>0</v>
      </c>
      <c r="K106" s="29">
        <v>5</v>
      </c>
      <c r="L106" s="24">
        <v>11.82</v>
      </c>
      <c r="M106" s="24">
        <v>11.89</v>
      </c>
      <c r="N106" s="24">
        <v>11.347372549019608</v>
      </c>
      <c r="O106" s="24">
        <v>11.415999999999999</v>
      </c>
      <c r="P106">
        <v>7</v>
      </c>
      <c r="Q106">
        <v>5</v>
      </c>
      <c r="R106" t="str">
        <v>OTHR</v>
      </c>
      <c r="S106" t="str">
        <v/>
      </c>
      <c r="T106" t="str">
        <v>FLOR</v>
      </c>
      <c r="U106" t="str">
        <v>95504IODP</v>
      </c>
      <c r="V106" t="str">
        <v>PALFLOR</v>
      </c>
      <c r="W106" t="str">
        <v>OTHR11933181</v>
      </c>
      <c r="X106">
        <v>44895.818749999999</v>
      </c>
      <c r="Y106" t="str">
        <v>LEWIS</v>
      </c>
      <c r="Z106" t="str">
        <v>JR</v>
      </c>
      <c r="AA106">
        <v>0</v>
      </c>
      <c r="AB106" t="str">
        <v>397-U1588A-2H-CC-PAL-PALFLOR</v>
      </c>
    </row>
    <row r="107" spans="1:28" x14ac:dyDescent="0.15">
      <c r="A107">
        <v>397</v>
      </c>
      <c r="B107" t="str">
        <v>U1588</v>
      </c>
      <c r="C107" t="str">
        <v>A</v>
      </c>
      <c r="D107">
        <v>2</v>
      </c>
      <c r="E107" t="str">
        <v>H</v>
      </c>
      <c r="F107" t="str">
        <v>CC</v>
      </c>
      <c r="G107" t="str">
        <v/>
      </c>
      <c r="H107" s="29">
        <v>19</v>
      </c>
      <c r="I107" s="29">
        <v>26</v>
      </c>
      <c r="J107" s="29">
        <v>0</v>
      </c>
      <c r="K107" s="29">
        <v>5</v>
      </c>
      <c r="L107" s="24">
        <v>11.82</v>
      </c>
      <c r="M107" s="24">
        <v>11.89</v>
      </c>
      <c r="N107" s="24">
        <v>11.347372549019608</v>
      </c>
      <c r="O107" s="24">
        <v>11.415999999999999</v>
      </c>
      <c r="P107">
        <v>7</v>
      </c>
      <c r="Q107">
        <v>30</v>
      </c>
      <c r="R107" t="str">
        <v>OTHR</v>
      </c>
      <c r="S107" t="str">
        <v/>
      </c>
      <c r="T107" t="str">
        <v>HUAN</v>
      </c>
      <c r="U107" t="str">
        <v>98758IODP</v>
      </c>
      <c r="V107" t="str">
        <v>PALHUAN</v>
      </c>
      <c r="W107" t="str">
        <v>OTHR11933201</v>
      </c>
      <c r="X107">
        <v>44895.818749999999</v>
      </c>
      <c r="Y107" t="str">
        <v>LEWIS</v>
      </c>
      <c r="Z107" t="str">
        <v>JR</v>
      </c>
      <c r="AA107">
        <v>0</v>
      </c>
      <c r="AB107" t="str">
        <v>397-U1588A-2H-CC-PAL-PALHUAN</v>
      </c>
    </row>
    <row r="108" spans="1:28" x14ac:dyDescent="0.15">
      <c r="A108">
        <v>397</v>
      </c>
      <c r="B108" t="str">
        <v>U1588</v>
      </c>
      <c r="C108" t="str">
        <v>A</v>
      </c>
      <c r="D108">
        <v>2</v>
      </c>
      <c r="E108" t="str">
        <v>H</v>
      </c>
      <c r="F108" t="str">
        <v>CC</v>
      </c>
      <c r="G108" t="str">
        <v/>
      </c>
      <c r="H108" s="29">
        <v>19</v>
      </c>
      <c r="I108" s="29">
        <v>26</v>
      </c>
      <c r="J108" s="29">
        <v>19</v>
      </c>
      <c r="K108" s="29">
        <v>5</v>
      </c>
      <c r="L108" s="24">
        <v>11.82</v>
      </c>
      <c r="M108" s="24">
        <v>11.89</v>
      </c>
      <c r="N108" s="24">
        <v>11.347372549019608</v>
      </c>
      <c r="O108" s="24">
        <v>11.415999999999999</v>
      </c>
      <c r="P108">
        <v>7</v>
      </c>
      <c r="Q108">
        <v>247</v>
      </c>
      <c r="R108" t="str">
        <v>WRND</v>
      </c>
      <c r="S108" t="str">
        <v>PAL</v>
      </c>
      <c r="T108" t="str">
        <v/>
      </c>
      <c r="U108" t="str">
        <v/>
      </c>
      <c r="V108" t="str">
        <v>PAL</v>
      </c>
      <c r="W108" t="str">
        <v>WRND11933151</v>
      </c>
      <c r="X108">
        <v>44895.818749999999</v>
      </c>
      <c r="Y108" t="str">
        <v>LEWIS</v>
      </c>
      <c r="Z108" t="str">
        <v>JR</v>
      </c>
      <c r="AA108">
        <v>0</v>
      </c>
      <c r="AB108" t="str">
        <v>397-U1588A-2H-CC-PAL</v>
      </c>
    </row>
    <row r="109" spans="1:28" x14ac:dyDescent="0.15">
      <c r="A109">
        <v>397</v>
      </c>
      <c r="B109" t="str">
        <v>U1588</v>
      </c>
      <c r="C109" t="str">
        <v>A</v>
      </c>
      <c r="D109">
        <v>2</v>
      </c>
      <c r="E109" t="str">
        <v>H</v>
      </c>
      <c r="F109" t="str">
        <v>CC</v>
      </c>
      <c r="G109" t="str">
        <v/>
      </c>
      <c r="H109" s="29">
        <v>19</v>
      </c>
      <c r="I109" s="29">
        <v>26</v>
      </c>
      <c r="J109" s="29">
        <v>0</v>
      </c>
      <c r="K109" s="29">
        <v>5</v>
      </c>
      <c r="L109" s="24">
        <v>11.82</v>
      </c>
      <c r="M109" s="24">
        <v>11.89</v>
      </c>
      <c r="N109" s="24">
        <v>11.347372549019608</v>
      </c>
      <c r="O109" s="24">
        <v>11.415999999999999</v>
      </c>
      <c r="P109">
        <v>7</v>
      </c>
      <c r="Q109">
        <v>20</v>
      </c>
      <c r="R109" t="str">
        <v>OTHR</v>
      </c>
      <c r="S109" t="str">
        <v>FORAM</v>
      </c>
      <c r="T109" t="str">
        <v/>
      </c>
      <c r="U109" t="str">
        <v/>
      </c>
      <c r="V109" t="str">
        <v>FORAM</v>
      </c>
      <c r="W109" t="str">
        <v>OTHR11933241</v>
      </c>
      <c r="X109">
        <v>44895.818749999999</v>
      </c>
      <c r="Y109" t="str">
        <v>LEWIS</v>
      </c>
      <c r="Z109" t="str">
        <v>JR</v>
      </c>
      <c r="AA109" t="str">
        <v>Shipboard Test</v>
      </c>
      <c r="AB109" t="str">
        <v>397-U1588A-2H-CC-PAL-FORAM</v>
      </c>
    </row>
    <row r="110" spans="1:28" x14ac:dyDescent="0.15">
      <c r="A110">
        <v>397</v>
      </c>
      <c r="B110" t="str">
        <v>U1588</v>
      </c>
      <c r="C110" t="str">
        <v>A</v>
      </c>
      <c r="D110">
        <v>3</v>
      </c>
      <c r="E110" t="str">
        <v>H</v>
      </c>
      <c r="F110">
        <v>1</v>
      </c>
      <c r="G110" t="str">
        <v>W</v>
      </c>
      <c r="H110" s="29">
        <v>72</v>
      </c>
      <c r="I110" s="29">
        <v>72</v>
      </c>
      <c r="J110" s="29">
        <v>72</v>
      </c>
      <c r="K110" s="29">
        <v>5</v>
      </c>
      <c r="L110" s="24">
        <v>12.42</v>
      </c>
      <c r="M110" s="24">
        <v>12.42</v>
      </c>
      <c r="N110" s="24">
        <v>13.924307692307693</v>
      </c>
      <c r="O110" s="24">
        <v>13.924307692307693</v>
      </c>
      <c r="P110">
        <v>0</v>
      </c>
      <c r="Q110">
        <v>1</v>
      </c>
      <c r="R110" t="str">
        <v>TPCK</v>
      </c>
      <c r="S110" t="str">
        <v>NANNO</v>
      </c>
      <c r="T110" t="str">
        <v/>
      </c>
      <c r="U110" t="str">
        <v/>
      </c>
      <c r="V110" t="str">
        <v>NANNO</v>
      </c>
      <c r="W110" t="str">
        <v>TPCK11938181</v>
      </c>
      <c r="X110">
        <v>44895.997916666667</v>
      </c>
      <c r="Y110" t="str">
        <v>JRS_CARVALHO</v>
      </c>
      <c r="Z110" t="str">
        <v>JR</v>
      </c>
      <c r="AA110">
        <v>0</v>
      </c>
      <c r="AB110" t="str">
        <v>397-U1588A-3H-1-W 72/72-NANNO</v>
      </c>
    </row>
    <row r="111" spans="1:28" x14ac:dyDescent="0.15">
      <c r="A111">
        <v>397</v>
      </c>
      <c r="B111" t="str">
        <v>U1588</v>
      </c>
      <c r="C111" t="str">
        <v>A</v>
      </c>
      <c r="D111">
        <v>3</v>
      </c>
      <c r="E111" t="str">
        <v>H</v>
      </c>
      <c r="F111">
        <v>1</v>
      </c>
      <c r="G111" t="str">
        <v/>
      </c>
      <c r="H111" s="29">
        <v>143</v>
      </c>
      <c r="I111" s="29">
        <v>148</v>
      </c>
      <c r="J111" s="29">
        <v>0</v>
      </c>
      <c r="K111" s="29">
        <v>5</v>
      </c>
      <c r="L111" s="24">
        <v>13.129999999999999</v>
      </c>
      <c r="M111" s="24">
        <v>13.18</v>
      </c>
      <c r="N111" s="24">
        <v>14.607000000000001</v>
      </c>
      <c r="O111" s="24">
        <v>14.655076923076923</v>
      </c>
      <c r="P111">
        <v>5</v>
      </c>
      <c r="Q111">
        <v>25</v>
      </c>
      <c r="R111" t="str">
        <v>CAKE</v>
      </c>
      <c r="S111" t="str">
        <v/>
      </c>
      <c r="T111" t="str">
        <v>WU</v>
      </c>
      <c r="U111" t="str">
        <v>95353IODP</v>
      </c>
      <c r="V111" t="str">
        <v>SCWU</v>
      </c>
      <c r="W111" t="str">
        <v>CAKE11935991</v>
      </c>
      <c r="X111">
        <v>44895.885416666664</v>
      </c>
      <c r="Y111" t="str">
        <v>JR_LIU</v>
      </c>
      <c r="Z111" t="str">
        <v>JR</v>
      </c>
      <c r="AA111">
        <v>0</v>
      </c>
      <c r="AB111" t="str">
        <v>397-U1588A-3H-1-IW(143-148)-SCWU</v>
      </c>
    </row>
    <row r="112" spans="1:28" x14ac:dyDescent="0.15">
      <c r="A112">
        <v>397</v>
      </c>
      <c r="B112" t="str">
        <v>U1588</v>
      </c>
      <c r="C112" t="str">
        <v>A</v>
      </c>
      <c r="D112">
        <v>3</v>
      </c>
      <c r="E112" t="str">
        <v>H</v>
      </c>
      <c r="F112">
        <v>1</v>
      </c>
      <c r="G112" t="str">
        <v/>
      </c>
      <c r="H112" s="29">
        <v>143</v>
      </c>
      <c r="I112" s="29">
        <v>148</v>
      </c>
      <c r="J112" s="29">
        <v>0</v>
      </c>
      <c r="K112" s="29">
        <v>5</v>
      </c>
      <c r="L112" s="24">
        <v>13.129999999999999</v>
      </c>
      <c r="M112" s="24">
        <v>13.18</v>
      </c>
      <c r="N112" s="24">
        <v>14.607000000000001</v>
      </c>
      <c r="O112" s="24">
        <v>14.655076923076923</v>
      </c>
      <c r="P112">
        <v>5</v>
      </c>
      <c r="Q112">
        <v>75</v>
      </c>
      <c r="R112" t="str">
        <v>CAKE</v>
      </c>
      <c r="S112" t="str">
        <v/>
      </c>
      <c r="T112" t="str">
        <v/>
      </c>
      <c r="U112" t="str">
        <v/>
      </c>
      <c r="V112" t="str">
        <v>SC</v>
      </c>
      <c r="W112" t="str">
        <v>CAKE11936001</v>
      </c>
      <c r="X112">
        <v>44895.885416666664</v>
      </c>
      <c r="Y112" t="str">
        <v>JR_LIU</v>
      </c>
      <c r="Z112" t="str">
        <v>JR</v>
      </c>
      <c r="AA112" t="str">
        <v>repository</v>
      </c>
      <c r="AB112" t="str">
        <v>397-U1588A-3H-1-IW(143-148)-SC</v>
      </c>
    </row>
    <row r="113" spans="1:28" x14ac:dyDescent="0.15">
      <c r="A113">
        <v>397</v>
      </c>
      <c r="B113" t="str">
        <v>U1588</v>
      </c>
      <c r="C113" t="str">
        <v>A</v>
      </c>
      <c r="D113">
        <v>3</v>
      </c>
      <c r="E113" t="str">
        <v>H</v>
      </c>
      <c r="F113">
        <v>1</v>
      </c>
      <c r="G113" t="str">
        <v/>
      </c>
      <c r="H113" s="29">
        <v>143</v>
      </c>
      <c r="I113" s="29">
        <v>148</v>
      </c>
      <c r="J113" s="29">
        <v>0</v>
      </c>
      <c r="K113" s="29">
        <v>5</v>
      </c>
      <c r="L113" s="24">
        <v>13.129999999999999</v>
      </c>
      <c r="M113" s="24">
        <v>13.18</v>
      </c>
      <c r="N113" s="24">
        <v>14.607000000000001</v>
      </c>
      <c r="O113" s="24">
        <v>14.655076923076923</v>
      </c>
      <c r="P113">
        <v>5</v>
      </c>
      <c r="Q113">
        <v>3</v>
      </c>
      <c r="R113" t="str">
        <v>LIQ</v>
      </c>
      <c r="S113" t="str">
        <v/>
      </c>
      <c r="T113" t="str">
        <v/>
      </c>
      <c r="U113" t="str">
        <v/>
      </c>
      <c r="V113" t="str">
        <v>IWALK</v>
      </c>
      <c r="W113" t="str">
        <v>LIQ11935951</v>
      </c>
      <c r="X113">
        <v>44895.885416666664</v>
      </c>
      <c r="Y113" t="str">
        <v>JR_LIU</v>
      </c>
      <c r="Z113" t="str">
        <v>JR</v>
      </c>
      <c r="AA113" t="str">
        <v>alkalinity residue</v>
      </c>
      <c r="AB113" t="str">
        <v>397-U1588A-3H-1-IW(143-148)-IWALK</v>
      </c>
    </row>
    <row r="114" spans="1:28" x14ac:dyDescent="0.15">
      <c r="A114">
        <v>397</v>
      </c>
      <c r="B114" t="str">
        <v>U1588</v>
      </c>
      <c r="C114" t="str">
        <v>A</v>
      </c>
      <c r="D114">
        <v>3</v>
      </c>
      <c r="E114" t="str">
        <v>H</v>
      </c>
      <c r="F114">
        <v>1</v>
      </c>
      <c r="G114" t="str">
        <v/>
      </c>
      <c r="H114" s="29">
        <v>143</v>
      </c>
      <c r="I114" s="29">
        <v>148</v>
      </c>
      <c r="J114" s="29">
        <v>143</v>
      </c>
      <c r="K114" s="29">
        <v>5</v>
      </c>
      <c r="L114" s="24">
        <v>13.129999999999999</v>
      </c>
      <c r="M114" s="24">
        <v>13.18</v>
      </c>
      <c r="N114" s="24">
        <v>14.607000000000001</v>
      </c>
      <c r="O114" s="24">
        <v>14.655076923076923</v>
      </c>
      <c r="P114">
        <v>5</v>
      </c>
      <c r="Q114">
        <v>176</v>
      </c>
      <c r="R114" t="str">
        <v>WRND</v>
      </c>
      <c r="S114" t="str">
        <v>IW</v>
      </c>
      <c r="T114" t="str">
        <v/>
      </c>
      <c r="U114" t="str">
        <v/>
      </c>
      <c r="V114" t="str">
        <v>IW(143-148)</v>
      </c>
      <c r="W114" t="str">
        <v>WRND11935101</v>
      </c>
      <c r="X114">
        <v>44895.842361111114</v>
      </c>
      <c r="Y114" t="str">
        <v>LEWIS</v>
      </c>
      <c r="Z114" t="str">
        <v>JR</v>
      </c>
      <c r="AA114">
        <v>0</v>
      </c>
      <c r="AB114" t="str">
        <v>397-U1588A-3H-1-IW(143-148)</v>
      </c>
    </row>
    <row r="115" spans="1:28" x14ac:dyDescent="0.15">
      <c r="A115">
        <v>397</v>
      </c>
      <c r="B115" t="str">
        <v>U1588</v>
      </c>
      <c r="C115" t="str">
        <v>A</v>
      </c>
      <c r="D115">
        <v>3</v>
      </c>
      <c r="E115" t="str">
        <v>H</v>
      </c>
      <c r="F115">
        <v>1</v>
      </c>
      <c r="G115" t="str">
        <v/>
      </c>
      <c r="H115" s="29">
        <v>143</v>
      </c>
      <c r="I115" s="29">
        <v>148</v>
      </c>
      <c r="J115" s="29">
        <v>0</v>
      </c>
      <c r="K115" s="29">
        <v>5</v>
      </c>
      <c r="L115" s="24">
        <v>13.129999999999999</v>
      </c>
      <c r="M115" s="24">
        <v>13.18</v>
      </c>
      <c r="N115" s="24">
        <v>14.607000000000001</v>
      </c>
      <c r="O115" s="24">
        <v>14.655076923076923</v>
      </c>
      <c r="P115">
        <v>5</v>
      </c>
      <c r="Q115">
        <v>2</v>
      </c>
      <c r="R115" t="str">
        <v>LIQ</v>
      </c>
      <c r="S115" t="str">
        <v/>
      </c>
      <c r="T115" t="str">
        <v>BRAD</v>
      </c>
      <c r="U115" t="str">
        <v>95829IODP</v>
      </c>
      <c r="V115" t="str">
        <v>IWBRAD</v>
      </c>
      <c r="W115" t="str">
        <v>LIQ11936011</v>
      </c>
      <c r="X115">
        <v>44895.885416666664</v>
      </c>
      <c r="Y115" t="str">
        <v>JR_LIU</v>
      </c>
      <c r="Z115" t="str">
        <v>JR</v>
      </c>
      <c r="AA115" t="str">
        <v>10 ul HgCl2</v>
      </c>
      <c r="AB115" t="str">
        <v>397-U1588A-3H-1-IW(143-148)-IWBRAD</v>
      </c>
    </row>
    <row r="116" spans="1:28" x14ac:dyDescent="0.15">
      <c r="A116">
        <v>397</v>
      </c>
      <c r="B116" t="str">
        <v>U1588</v>
      </c>
      <c r="C116" t="str">
        <v>A</v>
      </c>
      <c r="D116">
        <v>3</v>
      </c>
      <c r="E116" t="str">
        <v>H</v>
      </c>
      <c r="F116">
        <v>1</v>
      </c>
      <c r="G116" t="str">
        <v/>
      </c>
      <c r="H116" s="29">
        <v>143</v>
      </c>
      <c r="I116" s="29">
        <v>148</v>
      </c>
      <c r="J116" s="29">
        <v>0</v>
      </c>
      <c r="K116" s="29">
        <v>5</v>
      </c>
      <c r="L116" s="24">
        <v>13.129999999999999</v>
      </c>
      <c r="M116" s="24">
        <v>13.18</v>
      </c>
      <c r="N116" s="24">
        <v>14.607000000000001</v>
      </c>
      <c r="O116" s="24">
        <v>14.655076923076923</v>
      </c>
      <c r="P116">
        <v>5</v>
      </c>
      <c r="Q116">
        <v>2</v>
      </c>
      <c r="R116" t="str">
        <v>LIQ</v>
      </c>
      <c r="S116" t="str">
        <v>ICP</v>
      </c>
      <c r="T116" t="str">
        <v/>
      </c>
      <c r="U116" t="str">
        <v/>
      </c>
      <c r="V116" t="str">
        <v>IWICP</v>
      </c>
      <c r="W116" t="str">
        <v>LIQ11935961</v>
      </c>
      <c r="X116">
        <v>44895.885416666664</v>
      </c>
      <c r="Y116" t="str">
        <v>JR_LIU</v>
      </c>
      <c r="Z116" t="str">
        <v>JR</v>
      </c>
      <c r="AA116" t="str">
        <v>10uL HNO3</v>
      </c>
      <c r="AB116" t="str">
        <v>397-U1588A-3H-1-IW(143-148)-IWICP</v>
      </c>
    </row>
    <row r="117" spans="1:28" x14ac:dyDescent="0.15">
      <c r="A117">
        <v>397</v>
      </c>
      <c r="B117" t="str">
        <v>U1588</v>
      </c>
      <c r="C117" t="str">
        <v>A</v>
      </c>
      <c r="D117">
        <v>3</v>
      </c>
      <c r="E117" t="str">
        <v>H</v>
      </c>
      <c r="F117">
        <v>1</v>
      </c>
      <c r="G117" t="str">
        <v/>
      </c>
      <c r="H117" s="29">
        <v>143</v>
      </c>
      <c r="I117" s="29">
        <v>148</v>
      </c>
      <c r="J117" s="29">
        <v>0</v>
      </c>
      <c r="K117" s="29">
        <v>5</v>
      </c>
      <c r="L117" s="24">
        <v>13.129999999999999</v>
      </c>
      <c r="M117" s="24">
        <v>13.18</v>
      </c>
      <c r="N117" s="24">
        <v>14.607000000000001</v>
      </c>
      <c r="O117" s="24">
        <v>14.655076923076923</v>
      </c>
      <c r="P117">
        <v>5</v>
      </c>
      <c r="Q117">
        <v>6</v>
      </c>
      <c r="R117" t="str">
        <v>LIQ</v>
      </c>
      <c r="S117" t="str">
        <v/>
      </c>
      <c r="T117" t="str">
        <v/>
      </c>
      <c r="U117" t="str">
        <v/>
      </c>
      <c r="V117" t="str">
        <v>IWS</v>
      </c>
      <c r="W117" t="str">
        <v>LIQ11935941</v>
      </c>
      <c r="X117">
        <v>44895.885416666664</v>
      </c>
      <c r="Y117" t="str">
        <v>JR_LIU</v>
      </c>
      <c r="Z117" t="str">
        <v>JR</v>
      </c>
      <c r="AA117" t="str">
        <v>shipboard untreated</v>
      </c>
      <c r="AB117" t="str">
        <v>397-U1588A-3H-1-IW(143-148)-IWS</v>
      </c>
    </row>
    <row r="118" spans="1:28" x14ac:dyDescent="0.15">
      <c r="A118">
        <v>397</v>
      </c>
      <c r="B118" t="str">
        <v>U1588</v>
      </c>
      <c r="C118" t="str">
        <v>A</v>
      </c>
      <c r="D118">
        <v>3</v>
      </c>
      <c r="E118" t="str">
        <v>H</v>
      </c>
      <c r="F118">
        <v>1</v>
      </c>
      <c r="G118" t="str">
        <v/>
      </c>
      <c r="H118" s="29">
        <v>143</v>
      </c>
      <c r="I118" s="29">
        <v>148</v>
      </c>
      <c r="J118" s="29">
        <v>0</v>
      </c>
      <c r="K118" s="29">
        <v>5</v>
      </c>
      <c r="L118" s="24">
        <v>13.129999999999999</v>
      </c>
      <c r="M118" s="24">
        <v>13.18</v>
      </c>
      <c r="N118" s="24">
        <v>14.607000000000001</v>
      </c>
      <c r="O118" s="24">
        <v>14.655076923076923</v>
      </c>
      <c r="P118">
        <v>5</v>
      </c>
      <c r="Q118">
        <v>10</v>
      </c>
      <c r="R118" t="str">
        <v>LIQ</v>
      </c>
      <c r="S118" t="str">
        <v/>
      </c>
      <c r="T118" t="str">
        <v>YOBO</v>
      </c>
      <c r="U118" t="str">
        <v>96010IODP</v>
      </c>
      <c r="V118" t="str">
        <v>IWYOBO</v>
      </c>
      <c r="W118" t="str">
        <v>LIQ11935981</v>
      </c>
      <c r="X118">
        <v>44895.885416666664</v>
      </c>
      <c r="Y118" t="str">
        <v>JR_LIU</v>
      </c>
      <c r="Z118" t="str">
        <v>JR</v>
      </c>
      <c r="AA118" t="str">
        <v>30ul optima HNO3</v>
      </c>
      <c r="AB118" t="str">
        <v>397-U1588A-3H-1-IW(143-148)-IWYOBO</v>
      </c>
    </row>
    <row r="119" spans="1:28" x14ac:dyDescent="0.15">
      <c r="A119">
        <v>397</v>
      </c>
      <c r="B119" t="str">
        <v>U1588</v>
      </c>
      <c r="C119" t="str">
        <v>A</v>
      </c>
      <c r="D119">
        <v>3</v>
      </c>
      <c r="E119" t="str">
        <v>H</v>
      </c>
      <c r="F119">
        <v>1</v>
      </c>
      <c r="G119" t="str">
        <v/>
      </c>
      <c r="H119" s="29">
        <v>143</v>
      </c>
      <c r="I119" s="29">
        <v>148</v>
      </c>
      <c r="J119" s="29">
        <v>0</v>
      </c>
      <c r="K119" s="29">
        <v>5</v>
      </c>
      <c r="L119" s="24">
        <v>13.129999999999999</v>
      </c>
      <c r="M119" s="24">
        <v>13.18</v>
      </c>
      <c r="N119" s="24">
        <v>14.607000000000001</v>
      </c>
      <c r="O119" s="24">
        <v>14.655076923076923</v>
      </c>
      <c r="P119">
        <v>5</v>
      </c>
      <c r="Q119">
        <v>10</v>
      </c>
      <c r="R119" t="str">
        <v>LIQ</v>
      </c>
      <c r="S119" t="str">
        <v/>
      </c>
      <c r="T119" t="str">
        <v>WU</v>
      </c>
      <c r="U119" t="str">
        <v>95353IODP</v>
      </c>
      <c r="V119" t="str">
        <v>IWWU</v>
      </c>
      <c r="W119" t="str">
        <v>LIQ11935971</v>
      </c>
      <c r="X119">
        <v>44895.885416666664</v>
      </c>
      <c r="Y119" t="str">
        <v>JR_LIU</v>
      </c>
      <c r="Z119" t="str">
        <v>JR</v>
      </c>
      <c r="AA119" t="str">
        <v>30 ul TM HCl</v>
      </c>
      <c r="AB119" t="str">
        <v>397-U1588A-3H-1-IW(143-148)-IWWU</v>
      </c>
    </row>
    <row r="120" spans="1:28" x14ac:dyDescent="0.15">
      <c r="A120">
        <v>397</v>
      </c>
      <c r="B120" t="str">
        <v>U1588</v>
      </c>
      <c r="C120" t="str">
        <v>A</v>
      </c>
      <c r="D120">
        <v>3</v>
      </c>
      <c r="E120" t="str">
        <v>H</v>
      </c>
      <c r="F120">
        <v>2</v>
      </c>
      <c r="G120" t="str">
        <v>A</v>
      </c>
      <c r="H120" s="29">
        <v>20</v>
      </c>
      <c r="I120" s="29">
        <v>20</v>
      </c>
      <c r="J120" s="29">
        <v>20</v>
      </c>
      <c r="K120" s="29">
        <v>5</v>
      </c>
      <c r="L120" s="24">
        <v>13.379999999999999</v>
      </c>
      <c r="M120" s="24">
        <v>13.379999999999999</v>
      </c>
      <c r="N120" s="24">
        <v>14.847384615384616</v>
      </c>
      <c r="O120" s="24">
        <v>14.847384615384616</v>
      </c>
      <c r="P120">
        <v>0</v>
      </c>
      <c r="Q120">
        <v>0</v>
      </c>
      <c r="R120" t="str">
        <v>SS</v>
      </c>
      <c r="S120" t="str">
        <v>SED</v>
      </c>
      <c r="T120" t="str">
        <v/>
      </c>
      <c r="U120" t="str">
        <v/>
      </c>
      <c r="V120" t="str">
        <v>SED</v>
      </c>
      <c r="W120" t="str">
        <v>SS11938811</v>
      </c>
      <c r="X120">
        <v>44896.01458333333</v>
      </c>
      <c r="Y120" t="str">
        <v>JRS_PANG</v>
      </c>
      <c r="Z120" t="str">
        <v>JR</v>
      </c>
      <c r="AA120">
        <v>0</v>
      </c>
      <c r="AB120" t="str">
        <v>397-U1588A-3H-2-A 20/20-SED</v>
      </c>
    </row>
    <row r="121" spans="1:28" x14ac:dyDescent="0.15">
      <c r="A121">
        <v>397</v>
      </c>
      <c r="B121" t="str">
        <v>U1588</v>
      </c>
      <c r="C121" t="str">
        <v>A</v>
      </c>
      <c r="D121">
        <v>3</v>
      </c>
      <c r="E121" t="str">
        <v>H</v>
      </c>
      <c r="F121">
        <v>2</v>
      </c>
      <c r="G121" t="str">
        <v>W</v>
      </c>
      <c r="H121" s="29">
        <v>20</v>
      </c>
      <c r="I121" s="29">
        <v>21</v>
      </c>
      <c r="J121" s="29">
        <v>20</v>
      </c>
      <c r="K121" s="29">
        <v>5</v>
      </c>
      <c r="L121" s="24">
        <v>13.379999999999999</v>
      </c>
      <c r="M121" s="24">
        <v>13.39</v>
      </c>
      <c r="N121" s="24">
        <v>14.847384615384616</v>
      </c>
      <c r="O121" s="24">
        <v>14.857000000000001</v>
      </c>
      <c r="P121">
        <v>1</v>
      </c>
      <c r="Q121">
        <v>5</v>
      </c>
      <c r="R121" t="str">
        <v>CYL</v>
      </c>
      <c r="S121" t="str">
        <v>CARB</v>
      </c>
      <c r="T121" t="str">
        <v/>
      </c>
      <c r="U121" t="str">
        <v/>
      </c>
      <c r="V121" t="str">
        <v>carb</v>
      </c>
      <c r="W121" t="str">
        <v>CYL11938791</v>
      </c>
      <c r="X121">
        <v>44896.011111111111</v>
      </c>
      <c r="Y121" t="str">
        <v>JRS_CARVALHO</v>
      </c>
      <c r="Z121" t="str">
        <v>JR</v>
      </c>
      <c r="AA121">
        <v>0</v>
      </c>
      <c r="AB121" t="str">
        <v>397-U1588A-3H-2-W 20/21-carb</v>
      </c>
    </row>
    <row r="122" spans="1:28" x14ac:dyDescent="0.15">
      <c r="A122">
        <v>397</v>
      </c>
      <c r="B122" t="str">
        <v>U1588</v>
      </c>
      <c r="C122" t="str">
        <v>A</v>
      </c>
      <c r="D122">
        <v>3</v>
      </c>
      <c r="E122" t="str">
        <v>H</v>
      </c>
      <c r="F122">
        <v>2</v>
      </c>
      <c r="G122" t="str">
        <v>W</v>
      </c>
      <c r="H122" s="29">
        <v>75</v>
      </c>
      <c r="I122" s="29">
        <v>75</v>
      </c>
      <c r="J122" s="29">
        <v>75</v>
      </c>
      <c r="K122" s="29">
        <v>5</v>
      </c>
      <c r="L122" s="24">
        <v>13.93</v>
      </c>
      <c r="M122" s="24">
        <v>13.93</v>
      </c>
      <c r="N122" s="24">
        <v>15.376230769230769</v>
      </c>
      <c r="O122" s="24">
        <v>15.376230769230769</v>
      </c>
      <c r="P122">
        <v>0</v>
      </c>
      <c r="Q122">
        <v>1</v>
      </c>
      <c r="R122" t="str">
        <v>TPCK</v>
      </c>
      <c r="S122" t="str">
        <v>NANNO</v>
      </c>
      <c r="T122" t="str">
        <v/>
      </c>
      <c r="U122" t="str">
        <v/>
      </c>
      <c r="V122" t="str">
        <v>NANNO</v>
      </c>
      <c r="W122" t="str">
        <v>TPCK11938191</v>
      </c>
      <c r="X122">
        <v>44895.997916666667</v>
      </c>
      <c r="Y122" t="str">
        <v>JRS_CARVALHO</v>
      </c>
      <c r="Z122" t="str">
        <v>JR</v>
      </c>
      <c r="AA122">
        <v>0</v>
      </c>
      <c r="AB122" t="str">
        <v>397-U1588A-3H-2-W 75/75-NANNO</v>
      </c>
    </row>
    <row r="123" spans="1:28" x14ac:dyDescent="0.15">
      <c r="A123">
        <v>397</v>
      </c>
      <c r="B123" t="str">
        <v>U1588</v>
      </c>
      <c r="C123" t="str">
        <v>A</v>
      </c>
      <c r="D123">
        <v>3</v>
      </c>
      <c r="E123" t="str">
        <v>H</v>
      </c>
      <c r="F123">
        <v>2</v>
      </c>
      <c r="G123" t="str">
        <v/>
      </c>
      <c r="H123" s="29">
        <v>143</v>
      </c>
      <c r="I123" s="29">
        <v>148</v>
      </c>
      <c r="J123" s="29">
        <v>0</v>
      </c>
      <c r="K123" s="29">
        <v>5</v>
      </c>
      <c r="L123" s="24">
        <v>14.61</v>
      </c>
      <c r="M123" s="24">
        <v>14.66</v>
      </c>
      <c r="N123" s="24">
        <v>16.030076923076923</v>
      </c>
      <c r="O123" s="24">
        <v>16.078153846153846</v>
      </c>
      <c r="P123">
        <v>5</v>
      </c>
      <c r="Q123">
        <v>3</v>
      </c>
      <c r="R123" t="str">
        <v>LIQ</v>
      </c>
      <c r="S123" t="str">
        <v/>
      </c>
      <c r="T123" t="str">
        <v/>
      </c>
      <c r="U123" t="str">
        <v/>
      </c>
      <c r="V123" t="str">
        <v>IWALK</v>
      </c>
      <c r="W123" t="str">
        <v>LIQ11936031</v>
      </c>
      <c r="X123">
        <v>44895.893055555556</v>
      </c>
      <c r="Y123" t="str">
        <v>JR_LIU</v>
      </c>
      <c r="Z123" t="str">
        <v>JR</v>
      </c>
      <c r="AA123" t="str">
        <v>alkalinity residue</v>
      </c>
      <c r="AB123" t="str">
        <v>397-U1588A-3H-2-IW(143-148)-IWALK</v>
      </c>
    </row>
    <row r="124" spans="1:28" x14ac:dyDescent="0.15">
      <c r="A124">
        <v>397</v>
      </c>
      <c r="B124" t="str">
        <v>U1588</v>
      </c>
      <c r="C124" t="str">
        <v>A</v>
      </c>
      <c r="D124">
        <v>3</v>
      </c>
      <c r="E124" t="str">
        <v>H</v>
      </c>
      <c r="F124">
        <v>2</v>
      </c>
      <c r="G124" t="str">
        <v/>
      </c>
      <c r="H124" s="29">
        <v>143</v>
      </c>
      <c r="I124" s="29">
        <v>148</v>
      </c>
      <c r="J124" s="29">
        <v>0</v>
      </c>
      <c r="K124" s="29">
        <v>5</v>
      </c>
      <c r="L124" s="24">
        <v>14.61</v>
      </c>
      <c r="M124" s="24">
        <v>14.66</v>
      </c>
      <c r="N124" s="24">
        <v>16.030076923076923</v>
      </c>
      <c r="O124" s="24">
        <v>16.078153846153846</v>
      </c>
      <c r="P124">
        <v>5</v>
      </c>
      <c r="Q124">
        <v>2</v>
      </c>
      <c r="R124" t="str">
        <v>LIQ</v>
      </c>
      <c r="S124" t="str">
        <v>ICP</v>
      </c>
      <c r="T124" t="str">
        <v/>
      </c>
      <c r="U124" t="str">
        <v/>
      </c>
      <c r="V124" t="str">
        <v>IWICP</v>
      </c>
      <c r="W124" t="str">
        <v>LIQ11936041</v>
      </c>
      <c r="X124">
        <v>44895.893055555556</v>
      </c>
      <c r="Y124" t="str">
        <v>JR_LIU</v>
      </c>
      <c r="Z124" t="str">
        <v>JR</v>
      </c>
      <c r="AA124" t="str">
        <v>10uL HNO3</v>
      </c>
      <c r="AB124" t="str">
        <v>397-U1588A-3H-2-IW(143-148)-IWICP</v>
      </c>
    </row>
    <row r="125" spans="1:28" x14ac:dyDescent="0.15">
      <c r="A125">
        <v>397</v>
      </c>
      <c r="B125" t="str">
        <v>U1588</v>
      </c>
      <c r="C125" t="str">
        <v>A</v>
      </c>
      <c r="D125">
        <v>3</v>
      </c>
      <c r="E125" t="str">
        <v>H</v>
      </c>
      <c r="F125">
        <v>2</v>
      </c>
      <c r="G125" t="str">
        <v/>
      </c>
      <c r="H125" s="29">
        <v>143</v>
      </c>
      <c r="I125" s="29">
        <v>148</v>
      </c>
      <c r="J125" s="29">
        <v>0</v>
      </c>
      <c r="K125" s="29">
        <v>5</v>
      </c>
      <c r="L125" s="24">
        <v>14.61</v>
      </c>
      <c r="M125" s="24">
        <v>14.66</v>
      </c>
      <c r="N125" s="24">
        <v>16.030076923076923</v>
      </c>
      <c r="O125" s="24">
        <v>16.078153846153846</v>
      </c>
      <c r="P125">
        <v>5</v>
      </c>
      <c r="Q125">
        <v>2</v>
      </c>
      <c r="R125" t="str">
        <v>LIQ</v>
      </c>
      <c r="S125" t="str">
        <v/>
      </c>
      <c r="T125" t="str">
        <v>BRAD</v>
      </c>
      <c r="U125" t="str">
        <v>95829IODP</v>
      </c>
      <c r="V125" t="str">
        <v>IWBRAD</v>
      </c>
      <c r="W125" t="str">
        <v>LIQ11936091</v>
      </c>
      <c r="X125">
        <v>44895.893055555556</v>
      </c>
      <c r="Y125" t="str">
        <v>JR_LIU</v>
      </c>
      <c r="Z125" t="str">
        <v>JR</v>
      </c>
      <c r="AA125" t="str">
        <v>10 ul HgCl2</v>
      </c>
      <c r="AB125" t="str">
        <v>397-U1588A-3H-2-IW(143-148)-IWBRAD</v>
      </c>
    </row>
    <row r="126" spans="1:28" x14ac:dyDescent="0.15">
      <c r="A126">
        <v>397</v>
      </c>
      <c r="B126" t="str">
        <v>U1588</v>
      </c>
      <c r="C126" t="str">
        <v>A</v>
      </c>
      <c r="D126">
        <v>3</v>
      </c>
      <c r="E126" t="str">
        <v>H</v>
      </c>
      <c r="F126">
        <v>2</v>
      </c>
      <c r="G126" t="str">
        <v/>
      </c>
      <c r="H126" s="29">
        <v>143</v>
      </c>
      <c r="I126" s="29">
        <v>148</v>
      </c>
      <c r="J126" s="29">
        <v>0</v>
      </c>
      <c r="K126" s="29">
        <v>5</v>
      </c>
      <c r="L126" s="24">
        <v>14.61</v>
      </c>
      <c r="M126" s="24">
        <v>14.66</v>
      </c>
      <c r="N126" s="24">
        <v>16.030076923076923</v>
      </c>
      <c r="O126" s="24">
        <v>16.078153846153846</v>
      </c>
      <c r="P126">
        <v>5</v>
      </c>
      <c r="Q126">
        <v>6</v>
      </c>
      <c r="R126" t="str">
        <v>LIQ</v>
      </c>
      <c r="S126" t="str">
        <v/>
      </c>
      <c r="T126" t="str">
        <v/>
      </c>
      <c r="U126" t="str">
        <v/>
      </c>
      <c r="V126" t="str">
        <v>IWS</v>
      </c>
      <c r="W126" t="str">
        <v>LIQ11936021</v>
      </c>
      <c r="X126">
        <v>44895.893055555556</v>
      </c>
      <c r="Y126" t="str">
        <v>JR_LIU</v>
      </c>
      <c r="Z126" t="str">
        <v>JR</v>
      </c>
      <c r="AA126" t="str">
        <v>shipboard untreated</v>
      </c>
      <c r="AB126" t="str">
        <v>397-U1588A-3H-2-IW(143-148)-IWS</v>
      </c>
    </row>
    <row r="127" spans="1:28" x14ac:dyDescent="0.15">
      <c r="A127">
        <v>397</v>
      </c>
      <c r="B127" t="str">
        <v>U1588</v>
      </c>
      <c r="C127" t="str">
        <v>A</v>
      </c>
      <c r="D127">
        <v>3</v>
      </c>
      <c r="E127" t="str">
        <v>H</v>
      </c>
      <c r="F127">
        <v>2</v>
      </c>
      <c r="G127" t="str">
        <v/>
      </c>
      <c r="H127" s="29">
        <v>143</v>
      </c>
      <c r="I127" s="29">
        <v>148</v>
      </c>
      <c r="J127" s="29">
        <v>0</v>
      </c>
      <c r="K127" s="29">
        <v>5</v>
      </c>
      <c r="L127" s="24">
        <v>14.61</v>
      </c>
      <c r="M127" s="24">
        <v>14.66</v>
      </c>
      <c r="N127" s="24">
        <v>16.030076923076923</v>
      </c>
      <c r="O127" s="24">
        <v>16.078153846153846</v>
      </c>
      <c r="P127">
        <v>5</v>
      </c>
      <c r="Q127">
        <v>75</v>
      </c>
      <c r="R127" t="str">
        <v>CAKE</v>
      </c>
      <c r="S127" t="str">
        <v/>
      </c>
      <c r="T127" t="str">
        <v/>
      </c>
      <c r="U127" t="str">
        <v/>
      </c>
      <c r="V127" t="str">
        <v>SC</v>
      </c>
      <c r="W127" t="str">
        <v>CAKE11936081</v>
      </c>
      <c r="X127">
        <v>44895.893055555556</v>
      </c>
      <c r="Y127" t="str">
        <v>JR_LIU</v>
      </c>
      <c r="Z127" t="str">
        <v>JR</v>
      </c>
      <c r="AA127" t="str">
        <v>repository</v>
      </c>
      <c r="AB127" t="str">
        <v>397-U1588A-3H-2-IW(143-148)-SC</v>
      </c>
    </row>
    <row r="128" spans="1:28" x14ac:dyDescent="0.15">
      <c r="A128">
        <v>397</v>
      </c>
      <c r="B128" t="str">
        <v>U1588</v>
      </c>
      <c r="C128" t="str">
        <v>A</v>
      </c>
      <c r="D128">
        <v>3</v>
      </c>
      <c r="E128" t="str">
        <v>H</v>
      </c>
      <c r="F128">
        <v>2</v>
      </c>
      <c r="G128" t="str">
        <v/>
      </c>
      <c r="H128" s="29">
        <v>143</v>
      </c>
      <c r="I128" s="29">
        <v>148</v>
      </c>
      <c r="J128" s="29">
        <v>143</v>
      </c>
      <c r="K128" s="29">
        <v>5</v>
      </c>
      <c r="L128" s="24">
        <v>14.61</v>
      </c>
      <c r="M128" s="24">
        <v>14.66</v>
      </c>
      <c r="N128" s="24">
        <v>16.030076923076923</v>
      </c>
      <c r="O128" s="24">
        <v>16.078153846153846</v>
      </c>
      <c r="P128">
        <v>5</v>
      </c>
      <c r="Q128">
        <v>176</v>
      </c>
      <c r="R128" t="str">
        <v>WRND</v>
      </c>
      <c r="S128" t="str">
        <v>IW</v>
      </c>
      <c r="T128" t="str">
        <v/>
      </c>
      <c r="U128" t="str">
        <v/>
      </c>
      <c r="V128" t="str">
        <v>IW(143-148)</v>
      </c>
      <c r="W128" t="str">
        <v>WRND11935111</v>
      </c>
      <c r="X128">
        <v>44895.842361111114</v>
      </c>
      <c r="Y128" t="str">
        <v>LEWIS</v>
      </c>
      <c r="Z128" t="str">
        <v>JR</v>
      </c>
      <c r="AA128">
        <v>0</v>
      </c>
      <c r="AB128" t="str">
        <v>397-U1588A-3H-2-IW(143-148)</v>
      </c>
    </row>
    <row r="129" spans="1:28" x14ac:dyDescent="0.15">
      <c r="A129">
        <v>397</v>
      </c>
      <c r="B129" t="str">
        <v>U1588</v>
      </c>
      <c r="C129" t="str">
        <v>A</v>
      </c>
      <c r="D129">
        <v>3</v>
      </c>
      <c r="E129" t="str">
        <v>H</v>
      </c>
      <c r="F129">
        <v>2</v>
      </c>
      <c r="G129" t="str">
        <v/>
      </c>
      <c r="H129" s="29">
        <v>143</v>
      </c>
      <c r="I129" s="29">
        <v>148</v>
      </c>
      <c r="J129" s="29">
        <v>0</v>
      </c>
      <c r="K129" s="29">
        <v>5</v>
      </c>
      <c r="L129" s="24">
        <v>14.61</v>
      </c>
      <c r="M129" s="24">
        <v>14.66</v>
      </c>
      <c r="N129" s="24">
        <v>16.030076923076923</v>
      </c>
      <c r="O129" s="24">
        <v>16.078153846153846</v>
      </c>
      <c r="P129">
        <v>5</v>
      </c>
      <c r="Q129">
        <v>10</v>
      </c>
      <c r="R129" t="str">
        <v>LIQ</v>
      </c>
      <c r="S129" t="str">
        <v/>
      </c>
      <c r="T129" t="str">
        <v>YOBO</v>
      </c>
      <c r="U129" t="str">
        <v>96010IODP</v>
      </c>
      <c r="V129" t="str">
        <v>IWYOBO</v>
      </c>
      <c r="W129" t="str">
        <v>LIQ11936061</v>
      </c>
      <c r="X129">
        <v>44895.893055555556</v>
      </c>
      <c r="Y129" t="str">
        <v>JR_LIU</v>
      </c>
      <c r="Z129" t="str">
        <v>JR</v>
      </c>
      <c r="AA129" t="str">
        <v>30ul optima HNO3</v>
      </c>
      <c r="AB129" t="str">
        <v>397-U1588A-3H-2-IW(143-148)-IWYOBO</v>
      </c>
    </row>
    <row r="130" spans="1:28" x14ac:dyDescent="0.15">
      <c r="A130">
        <v>397</v>
      </c>
      <c r="B130" t="str">
        <v>U1588</v>
      </c>
      <c r="C130" t="str">
        <v>A</v>
      </c>
      <c r="D130">
        <v>3</v>
      </c>
      <c r="E130" t="str">
        <v>H</v>
      </c>
      <c r="F130">
        <v>2</v>
      </c>
      <c r="G130" t="str">
        <v/>
      </c>
      <c r="H130" s="29">
        <v>143</v>
      </c>
      <c r="I130" s="29">
        <v>148</v>
      </c>
      <c r="J130" s="29">
        <v>0</v>
      </c>
      <c r="K130" s="29">
        <v>5</v>
      </c>
      <c r="L130" s="24">
        <v>14.61</v>
      </c>
      <c r="M130" s="24">
        <v>14.66</v>
      </c>
      <c r="N130" s="24">
        <v>16.030076923076923</v>
      </c>
      <c r="O130" s="24">
        <v>16.078153846153846</v>
      </c>
      <c r="P130">
        <v>5</v>
      </c>
      <c r="Q130">
        <v>10</v>
      </c>
      <c r="R130" t="str">
        <v>LIQ</v>
      </c>
      <c r="S130" t="str">
        <v/>
      </c>
      <c r="T130" t="str">
        <v>WU</v>
      </c>
      <c r="U130" t="str">
        <v>95353IODP</v>
      </c>
      <c r="V130" t="str">
        <v>IWWU</v>
      </c>
      <c r="W130" t="str">
        <v>LIQ11936051</v>
      </c>
      <c r="X130">
        <v>44895.893055555556</v>
      </c>
      <c r="Y130" t="str">
        <v>JR_LIU</v>
      </c>
      <c r="Z130" t="str">
        <v>JR</v>
      </c>
      <c r="AA130" t="str">
        <v>30 ul TM HCl</v>
      </c>
      <c r="AB130" t="str">
        <v>397-U1588A-3H-2-IW(143-148)-IWWU</v>
      </c>
    </row>
    <row r="131" spans="1:28" x14ac:dyDescent="0.15">
      <c r="A131">
        <v>397</v>
      </c>
      <c r="B131" t="str">
        <v>U1588</v>
      </c>
      <c r="C131" t="str">
        <v>A</v>
      </c>
      <c r="D131">
        <v>3</v>
      </c>
      <c r="E131" t="str">
        <v>H</v>
      </c>
      <c r="F131">
        <v>2</v>
      </c>
      <c r="G131" t="str">
        <v/>
      </c>
      <c r="H131" s="29">
        <v>143</v>
      </c>
      <c r="I131" s="29">
        <v>148</v>
      </c>
      <c r="J131" s="29">
        <v>0</v>
      </c>
      <c r="K131" s="29">
        <v>5</v>
      </c>
      <c r="L131" s="24">
        <v>14.61</v>
      </c>
      <c r="M131" s="24">
        <v>14.66</v>
      </c>
      <c r="N131" s="24">
        <v>16.030076923076923</v>
      </c>
      <c r="O131" s="24">
        <v>16.078153846153846</v>
      </c>
      <c r="P131">
        <v>5</v>
      </c>
      <c r="Q131">
        <v>25</v>
      </c>
      <c r="R131" t="str">
        <v>CAKE</v>
      </c>
      <c r="S131" t="str">
        <v/>
      </c>
      <c r="T131" t="str">
        <v>WU</v>
      </c>
      <c r="U131" t="str">
        <v>95353IODP</v>
      </c>
      <c r="V131" t="str">
        <v>SCWU</v>
      </c>
      <c r="W131" t="str">
        <v>CAKE11936071</v>
      </c>
      <c r="X131">
        <v>44895.893055555556</v>
      </c>
      <c r="Y131" t="str">
        <v>JR_LIU</v>
      </c>
      <c r="Z131" t="str">
        <v>JR</v>
      </c>
      <c r="AA131">
        <v>0</v>
      </c>
      <c r="AB131" t="str">
        <v>397-U1588A-3H-2-IW(143-148)-SCWU</v>
      </c>
    </row>
    <row r="132" spans="1:28" x14ac:dyDescent="0.15">
      <c r="A132">
        <v>397</v>
      </c>
      <c r="B132" t="str">
        <v>U1588</v>
      </c>
      <c r="C132" t="str">
        <v>A</v>
      </c>
      <c r="D132">
        <v>3</v>
      </c>
      <c r="E132" t="str">
        <v>H</v>
      </c>
      <c r="F132">
        <v>3</v>
      </c>
      <c r="G132" t="str">
        <v>W</v>
      </c>
      <c r="H132" s="29">
        <v>77</v>
      </c>
      <c r="I132" s="29">
        <v>77</v>
      </c>
      <c r="J132" s="29">
        <v>77</v>
      </c>
      <c r="K132" s="29">
        <v>5</v>
      </c>
      <c r="L132" s="24">
        <v>15.43</v>
      </c>
      <c r="M132" s="24">
        <v>15.43</v>
      </c>
      <c r="N132" s="24">
        <v>16.818538461538459</v>
      </c>
      <c r="O132" s="24">
        <v>16.818538461538459</v>
      </c>
      <c r="P132">
        <v>0</v>
      </c>
      <c r="Q132">
        <v>1</v>
      </c>
      <c r="R132" t="str">
        <v>TPCK</v>
      </c>
      <c r="S132" t="str">
        <v>NANNO</v>
      </c>
      <c r="T132" t="str">
        <v/>
      </c>
      <c r="U132" t="str">
        <v/>
      </c>
      <c r="V132" t="str">
        <v>NANNO</v>
      </c>
      <c r="W132" t="str">
        <v>TPCK11938201</v>
      </c>
      <c r="X132">
        <v>44895.997916666667</v>
      </c>
      <c r="Y132" t="str">
        <v>JRS_CARVALHO</v>
      </c>
      <c r="Z132" t="str">
        <v>JR</v>
      </c>
      <c r="AA132">
        <v>0</v>
      </c>
      <c r="AB132" t="str">
        <v>397-U1588A-3H-3-W 77/77-NANNO</v>
      </c>
    </row>
    <row r="133" spans="1:28" x14ac:dyDescent="0.15">
      <c r="A133">
        <v>397</v>
      </c>
      <c r="B133" t="str">
        <v>U1588</v>
      </c>
      <c r="C133" t="str">
        <v>A</v>
      </c>
      <c r="D133">
        <v>3</v>
      </c>
      <c r="E133" t="str">
        <v>H</v>
      </c>
      <c r="F133">
        <v>3</v>
      </c>
      <c r="G133" t="str">
        <v/>
      </c>
      <c r="H133" s="29">
        <v>143</v>
      </c>
      <c r="I133" s="29">
        <v>148</v>
      </c>
      <c r="J133" s="29">
        <v>0</v>
      </c>
      <c r="K133" s="29">
        <v>5</v>
      </c>
      <c r="L133" s="24">
        <v>16.09</v>
      </c>
      <c r="M133" s="24">
        <v>16.14</v>
      </c>
      <c r="N133" s="24">
        <v>17.453153846153846</v>
      </c>
      <c r="O133" s="24">
        <v>17.501230769230769</v>
      </c>
      <c r="P133">
        <v>5</v>
      </c>
      <c r="Q133">
        <v>10</v>
      </c>
      <c r="R133" t="str">
        <v>LIQ</v>
      </c>
      <c r="S133" t="str">
        <v/>
      </c>
      <c r="T133" t="str">
        <v>YOBO</v>
      </c>
      <c r="U133" t="str">
        <v>96010IODP</v>
      </c>
      <c r="V133" t="str">
        <v>IWYOBO</v>
      </c>
      <c r="W133" t="str">
        <v>LIQ11936141</v>
      </c>
      <c r="X133">
        <v>44895.893750000003</v>
      </c>
      <c r="Y133" t="str">
        <v>JR_LIU</v>
      </c>
      <c r="Z133" t="str">
        <v>JR</v>
      </c>
      <c r="AA133" t="str">
        <v>30ul optima HNO3</v>
      </c>
      <c r="AB133" t="str">
        <v>397-U1588A-3H-3-IW(143-148)-IWYOBO</v>
      </c>
    </row>
    <row r="134" spans="1:28" x14ac:dyDescent="0.15">
      <c r="A134">
        <v>397</v>
      </c>
      <c r="B134" t="str">
        <v>U1588</v>
      </c>
      <c r="C134" t="str">
        <v>A</v>
      </c>
      <c r="D134">
        <v>3</v>
      </c>
      <c r="E134" t="str">
        <v>H</v>
      </c>
      <c r="F134">
        <v>3</v>
      </c>
      <c r="G134" t="str">
        <v/>
      </c>
      <c r="H134" s="29">
        <v>143</v>
      </c>
      <c r="I134" s="29">
        <v>148</v>
      </c>
      <c r="J134" s="29">
        <v>0</v>
      </c>
      <c r="K134" s="29">
        <v>5</v>
      </c>
      <c r="L134" s="24">
        <v>16.09</v>
      </c>
      <c r="M134" s="24">
        <v>16.14</v>
      </c>
      <c r="N134" s="24">
        <v>17.453153846153846</v>
      </c>
      <c r="O134" s="24">
        <v>17.501230769230769</v>
      </c>
      <c r="P134">
        <v>5</v>
      </c>
      <c r="Q134">
        <v>2</v>
      </c>
      <c r="R134" t="str">
        <v>LIQ</v>
      </c>
      <c r="S134" t="str">
        <v/>
      </c>
      <c r="T134" t="str">
        <v>BRAD</v>
      </c>
      <c r="U134" t="str">
        <v>95829IODP</v>
      </c>
      <c r="V134" t="str">
        <v>IWBRAD</v>
      </c>
      <c r="W134" t="str">
        <v>LIQ11936171</v>
      </c>
      <c r="X134">
        <v>44895.893750000003</v>
      </c>
      <c r="Y134" t="str">
        <v>JR_LIU</v>
      </c>
      <c r="Z134" t="str">
        <v>JR</v>
      </c>
      <c r="AA134" t="str">
        <v>10 ul HgCl2</v>
      </c>
      <c r="AB134" t="str">
        <v>397-U1588A-3H-3-IW(143-148)-IWBRAD</v>
      </c>
    </row>
    <row r="135" spans="1:28" x14ac:dyDescent="0.15">
      <c r="A135">
        <v>397</v>
      </c>
      <c r="B135" t="str">
        <v>U1588</v>
      </c>
      <c r="C135" t="str">
        <v>A</v>
      </c>
      <c r="D135">
        <v>3</v>
      </c>
      <c r="E135" t="str">
        <v>H</v>
      </c>
      <c r="F135">
        <v>3</v>
      </c>
      <c r="G135" t="str">
        <v/>
      </c>
      <c r="H135" s="29">
        <v>143</v>
      </c>
      <c r="I135" s="29">
        <v>148</v>
      </c>
      <c r="J135" s="29">
        <v>0</v>
      </c>
      <c r="K135" s="29">
        <v>5</v>
      </c>
      <c r="L135" s="24">
        <v>16.09</v>
      </c>
      <c r="M135" s="24">
        <v>16.14</v>
      </c>
      <c r="N135" s="24">
        <v>17.453153846153846</v>
      </c>
      <c r="O135" s="24">
        <v>17.501230769230769</v>
      </c>
      <c r="P135">
        <v>5</v>
      </c>
      <c r="Q135">
        <v>10</v>
      </c>
      <c r="R135" t="str">
        <v>LIQ</v>
      </c>
      <c r="S135" t="str">
        <v/>
      </c>
      <c r="T135" t="str">
        <v>WU</v>
      </c>
      <c r="U135" t="str">
        <v>95353IODP</v>
      </c>
      <c r="V135" t="str">
        <v>IWWU</v>
      </c>
      <c r="W135" t="str">
        <v>LIQ11936131</v>
      </c>
      <c r="X135">
        <v>44895.893750000003</v>
      </c>
      <c r="Y135" t="str">
        <v>JR_LIU</v>
      </c>
      <c r="Z135" t="str">
        <v>JR</v>
      </c>
      <c r="AA135" t="str">
        <v>30 ul TM HCl</v>
      </c>
      <c r="AB135" t="str">
        <v>397-U1588A-3H-3-IW(143-148)-IWWU</v>
      </c>
    </row>
    <row r="136" spans="1:28" x14ac:dyDescent="0.15">
      <c r="A136">
        <v>397</v>
      </c>
      <c r="B136" t="str">
        <v>U1588</v>
      </c>
      <c r="C136" t="str">
        <v>A</v>
      </c>
      <c r="D136">
        <v>3</v>
      </c>
      <c r="E136" t="str">
        <v>H</v>
      </c>
      <c r="F136">
        <v>3</v>
      </c>
      <c r="G136" t="str">
        <v/>
      </c>
      <c r="H136" s="29">
        <v>143</v>
      </c>
      <c r="I136" s="29">
        <v>148</v>
      </c>
      <c r="J136" s="29">
        <v>0</v>
      </c>
      <c r="K136" s="29">
        <v>5</v>
      </c>
      <c r="L136" s="24">
        <v>16.09</v>
      </c>
      <c r="M136" s="24">
        <v>16.14</v>
      </c>
      <c r="N136" s="24">
        <v>17.453153846153846</v>
      </c>
      <c r="O136" s="24">
        <v>17.501230769230769</v>
      </c>
      <c r="P136">
        <v>5</v>
      </c>
      <c r="Q136">
        <v>25</v>
      </c>
      <c r="R136" t="str">
        <v>CAKE</v>
      </c>
      <c r="S136" t="str">
        <v/>
      </c>
      <c r="T136" t="str">
        <v>WU</v>
      </c>
      <c r="U136" t="str">
        <v>95353IODP</v>
      </c>
      <c r="V136" t="str">
        <v>SCWU</v>
      </c>
      <c r="W136" t="str">
        <v>CAKE11936151</v>
      </c>
      <c r="X136">
        <v>44895.893750000003</v>
      </c>
      <c r="Y136" t="str">
        <v>JR_LIU</v>
      </c>
      <c r="Z136" t="str">
        <v>JR</v>
      </c>
      <c r="AA136">
        <v>0</v>
      </c>
      <c r="AB136" t="str">
        <v>397-U1588A-3H-3-IW(143-148)-SCWU</v>
      </c>
    </row>
    <row r="137" spans="1:28" x14ac:dyDescent="0.15">
      <c r="A137">
        <v>397</v>
      </c>
      <c r="B137" t="str">
        <v>U1588</v>
      </c>
      <c r="C137" t="str">
        <v>A</v>
      </c>
      <c r="D137">
        <v>3</v>
      </c>
      <c r="E137" t="str">
        <v>H</v>
      </c>
      <c r="F137">
        <v>3</v>
      </c>
      <c r="G137" t="str">
        <v/>
      </c>
      <c r="H137" s="29">
        <v>143</v>
      </c>
      <c r="I137" s="29">
        <v>148</v>
      </c>
      <c r="J137" s="29">
        <v>0</v>
      </c>
      <c r="K137" s="29">
        <v>5</v>
      </c>
      <c r="L137" s="24">
        <v>16.09</v>
      </c>
      <c r="M137" s="24">
        <v>16.14</v>
      </c>
      <c r="N137" s="24">
        <v>17.453153846153846</v>
      </c>
      <c r="O137" s="24">
        <v>17.501230769230769</v>
      </c>
      <c r="P137">
        <v>5</v>
      </c>
      <c r="Q137">
        <v>3</v>
      </c>
      <c r="R137" t="str">
        <v>LIQ</v>
      </c>
      <c r="S137" t="str">
        <v/>
      </c>
      <c r="T137" t="str">
        <v/>
      </c>
      <c r="U137" t="str">
        <v/>
      </c>
      <c r="V137" t="str">
        <v>IWALK</v>
      </c>
      <c r="W137" t="str">
        <v>LIQ11936111</v>
      </c>
      <c r="X137">
        <v>44895.893750000003</v>
      </c>
      <c r="Y137" t="str">
        <v>JR_LIU</v>
      </c>
      <c r="Z137" t="str">
        <v>JR</v>
      </c>
      <c r="AA137" t="str">
        <v>alkalinity residue</v>
      </c>
      <c r="AB137" t="str">
        <v>397-U1588A-3H-3-IW(143-148)-IWALK</v>
      </c>
    </row>
    <row r="138" spans="1:28" x14ac:dyDescent="0.15">
      <c r="A138">
        <v>397</v>
      </c>
      <c r="B138" t="str">
        <v>U1588</v>
      </c>
      <c r="C138" t="str">
        <v>A</v>
      </c>
      <c r="D138">
        <v>3</v>
      </c>
      <c r="E138" t="str">
        <v>H</v>
      </c>
      <c r="F138">
        <v>3</v>
      </c>
      <c r="G138" t="str">
        <v/>
      </c>
      <c r="H138" s="29">
        <v>143</v>
      </c>
      <c r="I138" s="29">
        <v>148</v>
      </c>
      <c r="J138" s="29">
        <v>0</v>
      </c>
      <c r="K138" s="29">
        <v>5</v>
      </c>
      <c r="L138" s="24">
        <v>16.09</v>
      </c>
      <c r="M138" s="24">
        <v>16.14</v>
      </c>
      <c r="N138" s="24">
        <v>17.453153846153846</v>
      </c>
      <c r="O138" s="24">
        <v>17.501230769230769</v>
      </c>
      <c r="P138">
        <v>5</v>
      </c>
      <c r="Q138">
        <v>6</v>
      </c>
      <c r="R138" t="str">
        <v>LIQ</v>
      </c>
      <c r="S138" t="str">
        <v/>
      </c>
      <c r="T138" t="str">
        <v/>
      </c>
      <c r="U138" t="str">
        <v/>
      </c>
      <c r="V138" t="str">
        <v>IWS</v>
      </c>
      <c r="W138" t="str">
        <v>LIQ11936101</v>
      </c>
      <c r="X138">
        <v>44895.893750000003</v>
      </c>
      <c r="Y138" t="str">
        <v>JR_LIU</v>
      </c>
      <c r="Z138" t="str">
        <v>JR</v>
      </c>
      <c r="AA138" t="str">
        <v>shipboard untreated</v>
      </c>
      <c r="AB138" t="str">
        <v>397-U1588A-3H-3-IW(143-148)-IWS</v>
      </c>
    </row>
    <row r="139" spans="1:28" x14ac:dyDescent="0.15">
      <c r="A139">
        <v>397</v>
      </c>
      <c r="B139" t="str">
        <v>U1588</v>
      </c>
      <c r="C139" t="str">
        <v>A</v>
      </c>
      <c r="D139">
        <v>3</v>
      </c>
      <c r="E139" t="str">
        <v>H</v>
      </c>
      <c r="F139">
        <v>3</v>
      </c>
      <c r="G139" t="str">
        <v/>
      </c>
      <c r="H139" s="29">
        <v>143</v>
      </c>
      <c r="I139" s="29">
        <v>148</v>
      </c>
      <c r="J139" s="29">
        <v>143</v>
      </c>
      <c r="K139" s="29">
        <v>5</v>
      </c>
      <c r="L139" s="24">
        <v>16.09</v>
      </c>
      <c r="M139" s="24">
        <v>16.14</v>
      </c>
      <c r="N139" s="24">
        <v>17.453153846153846</v>
      </c>
      <c r="O139" s="24">
        <v>17.501230769230769</v>
      </c>
      <c r="P139">
        <v>5</v>
      </c>
      <c r="Q139">
        <v>176</v>
      </c>
      <c r="R139" t="str">
        <v>WRND</v>
      </c>
      <c r="S139" t="str">
        <v>IW</v>
      </c>
      <c r="T139" t="str">
        <v/>
      </c>
      <c r="U139" t="str">
        <v/>
      </c>
      <c r="V139" t="str">
        <v>IW(143-148)</v>
      </c>
      <c r="W139" t="str">
        <v>WRND11935121</v>
      </c>
      <c r="X139">
        <v>44895.842361111114</v>
      </c>
      <c r="Y139" t="str">
        <v>LEWIS</v>
      </c>
      <c r="Z139" t="str">
        <v>JR</v>
      </c>
      <c r="AA139">
        <v>0</v>
      </c>
      <c r="AB139" t="str">
        <v>397-U1588A-3H-3-IW(143-148)</v>
      </c>
    </row>
    <row r="140" spans="1:28" x14ac:dyDescent="0.15">
      <c r="A140">
        <v>397</v>
      </c>
      <c r="B140" t="str">
        <v>U1588</v>
      </c>
      <c r="C140" t="str">
        <v>A</v>
      </c>
      <c r="D140">
        <v>3</v>
      </c>
      <c r="E140" t="str">
        <v>H</v>
      </c>
      <c r="F140">
        <v>3</v>
      </c>
      <c r="G140" t="str">
        <v/>
      </c>
      <c r="H140" s="29">
        <v>143</v>
      </c>
      <c r="I140" s="29">
        <v>148</v>
      </c>
      <c r="J140" s="29">
        <v>0</v>
      </c>
      <c r="K140" s="29">
        <v>5</v>
      </c>
      <c r="L140" s="24">
        <v>16.09</v>
      </c>
      <c r="M140" s="24">
        <v>16.14</v>
      </c>
      <c r="N140" s="24">
        <v>17.453153846153846</v>
      </c>
      <c r="O140" s="24">
        <v>17.501230769230769</v>
      </c>
      <c r="P140">
        <v>5</v>
      </c>
      <c r="Q140">
        <v>75</v>
      </c>
      <c r="R140" t="str">
        <v>CAKE</v>
      </c>
      <c r="S140" t="str">
        <v/>
      </c>
      <c r="T140" t="str">
        <v/>
      </c>
      <c r="U140" t="str">
        <v/>
      </c>
      <c r="V140" t="str">
        <v>SC</v>
      </c>
      <c r="W140" t="str">
        <v>CAKE11936161</v>
      </c>
      <c r="X140">
        <v>44895.893750000003</v>
      </c>
      <c r="Y140" t="str">
        <v>JR_LIU</v>
      </c>
      <c r="Z140" t="str">
        <v>JR</v>
      </c>
      <c r="AA140" t="str">
        <v>repository</v>
      </c>
      <c r="AB140" t="str">
        <v>397-U1588A-3H-3-IW(143-148)-SC</v>
      </c>
    </row>
    <row r="141" spans="1:28" x14ac:dyDescent="0.15">
      <c r="A141">
        <v>397</v>
      </c>
      <c r="B141" t="str">
        <v>U1588</v>
      </c>
      <c r="C141" t="str">
        <v>A</v>
      </c>
      <c r="D141">
        <v>3</v>
      </c>
      <c r="E141" t="str">
        <v>H</v>
      </c>
      <c r="F141">
        <v>3</v>
      </c>
      <c r="G141" t="str">
        <v/>
      </c>
      <c r="H141" s="29">
        <v>143</v>
      </c>
      <c r="I141" s="29">
        <v>148</v>
      </c>
      <c r="J141" s="29">
        <v>0</v>
      </c>
      <c r="K141" s="29">
        <v>5</v>
      </c>
      <c r="L141" s="24">
        <v>16.09</v>
      </c>
      <c r="M141" s="24">
        <v>16.14</v>
      </c>
      <c r="N141" s="24">
        <v>17.453153846153846</v>
      </c>
      <c r="O141" s="24">
        <v>17.501230769230769</v>
      </c>
      <c r="P141">
        <v>5</v>
      </c>
      <c r="Q141">
        <v>2</v>
      </c>
      <c r="R141" t="str">
        <v>LIQ</v>
      </c>
      <c r="S141" t="str">
        <v>ICP</v>
      </c>
      <c r="T141" t="str">
        <v/>
      </c>
      <c r="U141" t="str">
        <v/>
      </c>
      <c r="V141" t="str">
        <v>IWICP</v>
      </c>
      <c r="W141" t="str">
        <v>LIQ11936121</v>
      </c>
      <c r="X141">
        <v>44895.893750000003</v>
      </c>
      <c r="Y141" t="str">
        <v>JR_LIU</v>
      </c>
      <c r="Z141" t="str">
        <v>JR</v>
      </c>
      <c r="AA141" t="str">
        <v>10uL HNO3</v>
      </c>
      <c r="AB141" t="str">
        <v>397-U1588A-3H-3-IW(143-148)-IWICP</v>
      </c>
    </row>
    <row r="142" spans="1:28" x14ac:dyDescent="0.15">
      <c r="A142">
        <v>397</v>
      </c>
      <c r="B142" t="str">
        <v>U1588</v>
      </c>
      <c r="C142" t="str">
        <v>A</v>
      </c>
      <c r="D142">
        <v>3</v>
      </c>
      <c r="E142" t="str">
        <v>H</v>
      </c>
      <c r="F142">
        <v>4</v>
      </c>
      <c r="G142" t="str">
        <v>W</v>
      </c>
      <c r="H142" s="29">
        <v>77</v>
      </c>
      <c r="I142" s="29">
        <v>77</v>
      </c>
      <c r="J142" s="29">
        <v>77</v>
      </c>
      <c r="K142" s="29">
        <v>5</v>
      </c>
      <c r="L142" s="24">
        <v>16.91</v>
      </c>
      <c r="M142" s="24">
        <v>16.91</v>
      </c>
      <c r="N142" s="24">
        <v>18.241615384615386</v>
      </c>
      <c r="O142" s="24">
        <v>18.241615384615386</v>
      </c>
      <c r="P142">
        <v>0</v>
      </c>
      <c r="Q142">
        <v>1</v>
      </c>
      <c r="R142" t="str">
        <v>TPCK</v>
      </c>
      <c r="S142" t="str">
        <v>NANNO</v>
      </c>
      <c r="T142" t="str">
        <v/>
      </c>
      <c r="U142" t="str">
        <v/>
      </c>
      <c r="V142" t="str">
        <v>NANNO</v>
      </c>
      <c r="W142" t="str">
        <v>TPCK11938211</v>
      </c>
      <c r="X142">
        <v>44895.997916666667</v>
      </c>
      <c r="Y142" t="str">
        <v>JRS_CARVALHO</v>
      </c>
      <c r="Z142" t="str">
        <v>JR</v>
      </c>
      <c r="AA142">
        <v>0</v>
      </c>
      <c r="AB142" t="str">
        <v>397-U1588A-3H-4-W 77/77-NANNO</v>
      </c>
    </row>
    <row r="143" spans="1:28" x14ac:dyDescent="0.15">
      <c r="A143">
        <v>397</v>
      </c>
      <c r="B143" t="str">
        <v>U1588</v>
      </c>
      <c r="C143" t="str">
        <v>A</v>
      </c>
      <c r="D143">
        <v>3</v>
      </c>
      <c r="E143" t="str">
        <v>H</v>
      </c>
      <c r="F143">
        <v>4</v>
      </c>
      <c r="G143" t="str">
        <v>W</v>
      </c>
      <c r="H143" s="29">
        <v>81</v>
      </c>
      <c r="I143" s="29">
        <v>83</v>
      </c>
      <c r="J143" s="29">
        <v>81</v>
      </c>
      <c r="K143" s="29">
        <v>5</v>
      </c>
      <c r="L143" s="24">
        <v>16.95</v>
      </c>
      <c r="M143" s="24">
        <v>16.97</v>
      </c>
      <c r="N143" s="24">
        <v>18.280076923076923</v>
      </c>
      <c r="O143" s="24">
        <v>18.299307692307689</v>
      </c>
      <c r="P143">
        <v>2</v>
      </c>
      <c r="Q143">
        <v>7</v>
      </c>
      <c r="R143" t="str">
        <v>CUBE</v>
      </c>
      <c r="S143" t="str">
        <v>PMAG</v>
      </c>
      <c r="T143" t="str">
        <v>XUAN</v>
      </c>
      <c r="U143" t="str">
        <v>95810IODP</v>
      </c>
      <c r="V143" t="str">
        <v>PMAG</v>
      </c>
      <c r="W143" t="str">
        <v>CUBE11938801</v>
      </c>
      <c r="X143">
        <v>44896.013194444444</v>
      </c>
      <c r="Y143" t="str">
        <v>LEWIS</v>
      </c>
      <c r="Z143" t="str">
        <v>JR</v>
      </c>
      <c r="AA143">
        <v>0</v>
      </c>
      <c r="AB143" t="str">
        <v>397-U1588A-3H-4-W 81/83-PMAG</v>
      </c>
    </row>
    <row r="144" spans="1:28" x14ac:dyDescent="0.15">
      <c r="A144">
        <v>397</v>
      </c>
      <c r="B144" t="str">
        <v>U1588</v>
      </c>
      <c r="C144" t="str">
        <v>A</v>
      </c>
      <c r="D144">
        <v>3</v>
      </c>
      <c r="E144" t="str">
        <v>H</v>
      </c>
      <c r="F144">
        <v>4</v>
      </c>
      <c r="G144" t="str">
        <v>W</v>
      </c>
      <c r="H144" s="29">
        <v>104</v>
      </c>
      <c r="I144" s="29">
        <v>106</v>
      </c>
      <c r="J144" s="29">
        <v>104</v>
      </c>
      <c r="K144" s="29">
        <v>5</v>
      </c>
      <c r="L144" s="24">
        <v>17.18</v>
      </c>
      <c r="M144" s="24">
        <v>17.2</v>
      </c>
      <c r="N144" s="24">
        <v>18.501230769230769</v>
      </c>
      <c r="O144" s="24">
        <v>18.520461538461536</v>
      </c>
      <c r="P144">
        <v>2</v>
      </c>
      <c r="Q144">
        <v>10</v>
      </c>
      <c r="R144" t="str">
        <v>CYL</v>
      </c>
      <c r="S144" t="str">
        <v>MAD</v>
      </c>
      <c r="T144" t="str">
        <v/>
      </c>
      <c r="U144" t="str">
        <v/>
      </c>
      <c r="V144">
        <v>31183</v>
      </c>
      <c r="W144" t="str">
        <v>CYL11938091</v>
      </c>
      <c r="X144">
        <v>44895.990972222222</v>
      </c>
      <c r="Y144" t="str">
        <v>JRS_CARVALHO</v>
      </c>
      <c r="Z144" t="str">
        <v>JR</v>
      </c>
      <c r="AA144">
        <v>0</v>
      </c>
      <c r="AB144" t="str">
        <v>397-U1588A-3H-4-W 104/106-31183</v>
      </c>
    </row>
    <row r="145" spans="1:28" x14ac:dyDescent="0.15">
      <c r="A145">
        <v>397</v>
      </c>
      <c r="B145" t="str">
        <v>U1588</v>
      </c>
      <c r="C145" t="str">
        <v>A</v>
      </c>
      <c r="D145">
        <v>3</v>
      </c>
      <c r="E145" t="str">
        <v>H</v>
      </c>
      <c r="F145">
        <v>4</v>
      </c>
      <c r="G145" t="str">
        <v/>
      </c>
      <c r="H145" s="29">
        <v>143</v>
      </c>
      <c r="I145" s="29">
        <v>148</v>
      </c>
      <c r="J145" s="29">
        <v>0</v>
      </c>
      <c r="K145" s="29">
        <v>5</v>
      </c>
      <c r="L145" s="24">
        <v>17.57</v>
      </c>
      <c r="M145" s="24">
        <v>17.62</v>
      </c>
      <c r="N145" s="24">
        <v>18.876230769230769</v>
      </c>
      <c r="O145" s="24">
        <v>18.924307692307693</v>
      </c>
      <c r="P145">
        <v>5</v>
      </c>
      <c r="Q145">
        <v>2</v>
      </c>
      <c r="R145" t="str">
        <v>LIQ</v>
      </c>
      <c r="S145" t="str">
        <v>ICP</v>
      </c>
      <c r="T145" t="str">
        <v/>
      </c>
      <c r="U145" t="str">
        <v/>
      </c>
      <c r="V145" t="str">
        <v>IWICP</v>
      </c>
      <c r="W145" t="str">
        <v>LIQ11936581</v>
      </c>
      <c r="X145">
        <v>44895.914583333331</v>
      </c>
      <c r="Y145" t="str">
        <v>JR_LIU</v>
      </c>
      <c r="Z145" t="str">
        <v>JR</v>
      </c>
      <c r="AA145" t="str">
        <v>10uL HNO3</v>
      </c>
      <c r="AB145" t="str">
        <v>397-U1588A-3H-4-IW(143-148)-IWICP</v>
      </c>
    </row>
    <row r="146" spans="1:28" x14ac:dyDescent="0.15">
      <c r="A146">
        <v>397</v>
      </c>
      <c r="B146" t="str">
        <v>U1588</v>
      </c>
      <c r="C146" t="str">
        <v>A</v>
      </c>
      <c r="D146">
        <v>3</v>
      </c>
      <c r="E146" t="str">
        <v>H</v>
      </c>
      <c r="F146">
        <v>4</v>
      </c>
      <c r="G146" t="str">
        <v/>
      </c>
      <c r="H146" s="29">
        <v>143</v>
      </c>
      <c r="I146" s="29">
        <v>148</v>
      </c>
      <c r="J146" s="29">
        <v>0</v>
      </c>
      <c r="K146" s="29">
        <v>5</v>
      </c>
      <c r="L146" s="24">
        <v>17.57</v>
      </c>
      <c r="M146" s="24">
        <v>17.62</v>
      </c>
      <c r="N146" s="24">
        <v>18.876230769230769</v>
      </c>
      <c r="O146" s="24">
        <v>18.924307692307693</v>
      </c>
      <c r="P146">
        <v>5</v>
      </c>
      <c r="Q146">
        <v>2</v>
      </c>
      <c r="R146" t="str">
        <v>LIQ</v>
      </c>
      <c r="S146" t="str">
        <v/>
      </c>
      <c r="T146" t="str">
        <v>BRAD</v>
      </c>
      <c r="U146" t="str">
        <v>95829IODP</v>
      </c>
      <c r="V146" t="str">
        <v>IWBRAD</v>
      </c>
      <c r="W146" t="str">
        <v>LIQ11936631</v>
      </c>
      <c r="X146">
        <v>44895.914583333331</v>
      </c>
      <c r="Y146" t="str">
        <v>JR_LIU</v>
      </c>
      <c r="Z146" t="str">
        <v>JR</v>
      </c>
      <c r="AA146" t="str">
        <v>10 ul HgCl2</v>
      </c>
      <c r="AB146" t="str">
        <v>397-U1588A-3H-4-IW(143-148)-IWBRAD</v>
      </c>
    </row>
    <row r="147" spans="1:28" x14ac:dyDescent="0.15">
      <c r="A147">
        <v>397</v>
      </c>
      <c r="B147" t="str">
        <v>U1588</v>
      </c>
      <c r="C147" t="str">
        <v>A</v>
      </c>
      <c r="D147">
        <v>3</v>
      </c>
      <c r="E147" t="str">
        <v>H</v>
      </c>
      <c r="F147">
        <v>4</v>
      </c>
      <c r="G147" t="str">
        <v/>
      </c>
      <c r="H147" s="29">
        <v>143</v>
      </c>
      <c r="I147" s="29">
        <v>148</v>
      </c>
      <c r="J147" s="29">
        <v>0</v>
      </c>
      <c r="K147" s="29">
        <v>5</v>
      </c>
      <c r="L147" s="24">
        <v>17.57</v>
      </c>
      <c r="M147" s="24">
        <v>17.62</v>
      </c>
      <c r="N147" s="24">
        <v>18.876230769230769</v>
      </c>
      <c r="O147" s="24">
        <v>18.924307692307693</v>
      </c>
      <c r="P147">
        <v>5</v>
      </c>
      <c r="Q147">
        <v>10</v>
      </c>
      <c r="R147" t="str">
        <v>LIQ</v>
      </c>
      <c r="S147" t="str">
        <v/>
      </c>
      <c r="T147" t="str">
        <v>WU</v>
      </c>
      <c r="U147" t="str">
        <v>95353IODP</v>
      </c>
      <c r="V147" t="str">
        <v>IWWU</v>
      </c>
      <c r="W147" t="str">
        <v>LIQ11936591</v>
      </c>
      <c r="X147">
        <v>44895.914583333331</v>
      </c>
      <c r="Y147" t="str">
        <v>JR_LIU</v>
      </c>
      <c r="Z147" t="str">
        <v>JR</v>
      </c>
      <c r="AA147" t="str">
        <v>30 ul TM HCl</v>
      </c>
      <c r="AB147" t="str">
        <v>397-U1588A-3H-4-IW(143-148)-IWWU</v>
      </c>
    </row>
    <row r="148" spans="1:28" x14ac:dyDescent="0.15">
      <c r="A148">
        <v>397</v>
      </c>
      <c r="B148" t="str">
        <v>U1588</v>
      </c>
      <c r="C148" t="str">
        <v>A</v>
      </c>
      <c r="D148">
        <v>3</v>
      </c>
      <c r="E148" t="str">
        <v>H</v>
      </c>
      <c r="F148">
        <v>4</v>
      </c>
      <c r="G148" t="str">
        <v/>
      </c>
      <c r="H148" s="29">
        <v>143</v>
      </c>
      <c r="I148" s="29">
        <v>148</v>
      </c>
      <c r="J148" s="29">
        <v>0</v>
      </c>
      <c r="K148" s="29">
        <v>5</v>
      </c>
      <c r="L148" s="24">
        <v>17.57</v>
      </c>
      <c r="M148" s="24">
        <v>17.62</v>
      </c>
      <c r="N148" s="24">
        <v>18.876230769230769</v>
      </c>
      <c r="O148" s="24">
        <v>18.924307692307693</v>
      </c>
      <c r="P148">
        <v>5</v>
      </c>
      <c r="Q148">
        <v>3</v>
      </c>
      <c r="R148" t="str">
        <v>LIQ</v>
      </c>
      <c r="S148" t="str">
        <v/>
      </c>
      <c r="T148" t="str">
        <v/>
      </c>
      <c r="U148" t="str">
        <v/>
      </c>
      <c r="V148" t="str">
        <v>IWALK</v>
      </c>
      <c r="W148" t="str">
        <v>LIQ11936571</v>
      </c>
      <c r="X148">
        <v>44895.914583333331</v>
      </c>
      <c r="Y148" t="str">
        <v>JR_LIU</v>
      </c>
      <c r="Z148" t="str">
        <v>JR</v>
      </c>
      <c r="AA148" t="str">
        <v>alkalinity residue</v>
      </c>
      <c r="AB148" t="str">
        <v>397-U1588A-3H-4-IW(143-148)-IWALK</v>
      </c>
    </row>
    <row r="149" spans="1:28" x14ac:dyDescent="0.15">
      <c r="A149">
        <v>397</v>
      </c>
      <c r="B149" t="str">
        <v>U1588</v>
      </c>
      <c r="C149" t="str">
        <v>A</v>
      </c>
      <c r="D149">
        <v>3</v>
      </c>
      <c r="E149" t="str">
        <v>H</v>
      </c>
      <c r="F149">
        <v>4</v>
      </c>
      <c r="G149" t="str">
        <v/>
      </c>
      <c r="H149" s="29">
        <v>143</v>
      </c>
      <c r="I149" s="29">
        <v>148</v>
      </c>
      <c r="J149" s="29">
        <v>0</v>
      </c>
      <c r="K149" s="29">
        <v>5</v>
      </c>
      <c r="L149" s="24">
        <v>17.57</v>
      </c>
      <c r="M149" s="24">
        <v>17.62</v>
      </c>
      <c r="N149" s="24">
        <v>18.876230769230769</v>
      </c>
      <c r="O149" s="24">
        <v>18.924307692307693</v>
      </c>
      <c r="P149">
        <v>5</v>
      </c>
      <c r="Q149">
        <v>10</v>
      </c>
      <c r="R149" t="str">
        <v>LIQ</v>
      </c>
      <c r="S149" t="str">
        <v/>
      </c>
      <c r="T149" t="str">
        <v>YOBO</v>
      </c>
      <c r="U149" t="str">
        <v>96010IODP</v>
      </c>
      <c r="V149" t="str">
        <v>IWYOBO</v>
      </c>
      <c r="W149" t="str">
        <v>LIQ11936601</v>
      </c>
      <c r="X149">
        <v>44895.914583333331</v>
      </c>
      <c r="Y149" t="str">
        <v>JR_LIU</v>
      </c>
      <c r="Z149" t="str">
        <v>JR</v>
      </c>
      <c r="AA149" t="str">
        <v>30ul optima HNO3</v>
      </c>
      <c r="AB149" t="str">
        <v>397-U1588A-3H-4-IW(143-148)-IWYOBO</v>
      </c>
    </row>
    <row r="150" spans="1:28" x14ac:dyDescent="0.15">
      <c r="A150">
        <v>397</v>
      </c>
      <c r="B150" t="str">
        <v>U1588</v>
      </c>
      <c r="C150" t="str">
        <v>A</v>
      </c>
      <c r="D150">
        <v>3</v>
      </c>
      <c r="E150" t="str">
        <v>H</v>
      </c>
      <c r="F150">
        <v>4</v>
      </c>
      <c r="G150" t="str">
        <v/>
      </c>
      <c r="H150" s="29">
        <v>143</v>
      </c>
      <c r="I150" s="29">
        <v>148</v>
      </c>
      <c r="J150" s="29">
        <v>0</v>
      </c>
      <c r="K150" s="29">
        <v>5</v>
      </c>
      <c r="L150" s="24">
        <v>17.57</v>
      </c>
      <c r="M150" s="24">
        <v>17.62</v>
      </c>
      <c r="N150" s="24">
        <v>18.876230769230769</v>
      </c>
      <c r="O150" s="24">
        <v>18.924307692307693</v>
      </c>
      <c r="P150">
        <v>5</v>
      </c>
      <c r="Q150">
        <v>6</v>
      </c>
      <c r="R150" t="str">
        <v>LIQ</v>
      </c>
      <c r="S150" t="str">
        <v/>
      </c>
      <c r="T150" t="str">
        <v/>
      </c>
      <c r="U150" t="str">
        <v/>
      </c>
      <c r="V150" t="str">
        <v>IWS</v>
      </c>
      <c r="W150" t="str">
        <v>LIQ11936561</v>
      </c>
      <c r="X150">
        <v>44895.914583333331</v>
      </c>
      <c r="Y150" t="str">
        <v>JR_LIU</v>
      </c>
      <c r="Z150" t="str">
        <v>JR</v>
      </c>
      <c r="AA150" t="str">
        <v>shipboard untreated</v>
      </c>
      <c r="AB150" t="str">
        <v>397-U1588A-3H-4-IW(143-148)-IWS</v>
      </c>
    </row>
    <row r="151" spans="1:28" x14ac:dyDescent="0.15">
      <c r="A151">
        <v>397</v>
      </c>
      <c r="B151" t="str">
        <v>U1588</v>
      </c>
      <c r="C151" t="str">
        <v>A</v>
      </c>
      <c r="D151">
        <v>3</v>
      </c>
      <c r="E151" t="str">
        <v>H</v>
      </c>
      <c r="F151">
        <v>4</v>
      </c>
      <c r="G151" t="str">
        <v/>
      </c>
      <c r="H151" s="29">
        <v>143</v>
      </c>
      <c r="I151" s="29">
        <v>148</v>
      </c>
      <c r="J151" s="29">
        <v>0</v>
      </c>
      <c r="K151" s="29">
        <v>5</v>
      </c>
      <c r="L151" s="24">
        <v>17.57</v>
      </c>
      <c r="M151" s="24">
        <v>17.62</v>
      </c>
      <c r="N151" s="24">
        <v>18.876230769230769</v>
      </c>
      <c r="O151" s="24">
        <v>18.924307692307693</v>
      </c>
      <c r="P151">
        <v>5</v>
      </c>
      <c r="Q151">
        <v>75</v>
      </c>
      <c r="R151" t="str">
        <v>CAKE</v>
      </c>
      <c r="S151" t="str">
        <v/>
      </c>
      <c r="T151" t="str">
        <v/>
      </c>
      <c r="U151" t="str">
        <v/>
      </c>
      <c r="V151" t="str">
        <v>SC</v>
      </c>
      <c r="W151" t="str">
        <v>CAKE11936621</v>
      </c>
      <c r="X151">
        <v>44895.914583333331</v>
      </c>
      <c r="Y151" t="str">
        <v>JR_LIU</v>
      </c>
      <c r="Z151" t="str">
        <v>JR</v>
      </c>
      <c r="AA151" t="str">
        <v>repository</v>
      </c>
      <c r="AB151" t="str">
        <v>397-U1588A-3H-4-IW(143-148)-SC</v>
      </c>
    </row>
    <row r="152" spans="1:28" x14ac:dyDescent="0.15">
      <c r="A152">
        <v>397</v>
      </c>
      <c r="B152" t="str">
        <v>U1588</v>
      </c>
      <c r="C152" t="str">
        <v>A</v>
      </c>
      <c r="D152">
        <v>3</v>
      </c>
      <c r="E152" t="str">
        <v>H</v>
      </c>
      <c r="F152">
        <v>4</v>
      </c>
      <c r="G152" t="str">
        <v/>
      </c>
      <c r="H152" s="29">
        <v>143</v>
      </c>
      <c r="I152" s="29">
        <v>148</v>
      </c>
      <c r="J152" s="29">
        <v>143</v>
      </c>
      <c r="K152" s="29">
        <v>5</v>
      </c>
      <c r="L152" s="24">
        <v>17.57</v>
      </c>
      <c r="M152" s="24">
        <v>17.62</v>
      </c>
      <c r="N152" s="24">
        <v>18.876230769230769</v>
      </c>
      <c r="O152" s="24">
        <v>18.924307692307693</v>
      </c>
      <c r="P152">
        <v>5</v>
      </c>
      <c r="Q152">
        <v>176</v>
      </c>
      <c r="R152" t="str">
        <v>WRND</v>
      </c>
      <c r="S152" t="str">
        <v>IW</v>
      </c>
      <c r="T152" t="str">
        <v/>
      </c>
      <c r="U152" t="str">
        <v/>
      </c>
      <c r="V152" t="str">
        <v>IW(143-148)</v>
      </c>
      <c r="W152" t="str">
        <v>WRND11935131</v>
      </c>
      <c r="X152">
        <v>44895.842361111114</v>
      </c>
      <c r="Y152" t="str">
        <v>LEWIS</v>
      </c>
      <c r="Z152" t="str">
        <v>JR</v>
      </c>
      <c r="AA152">
        <v>0</v>
      </c>
      <c r="AB152" t="str">
        <v>397-U1588A-3H-4-IW(143-148)</v>
      </c>
    </row>
    <row r="153" spans="1:28" x14ac:dyDescent="0.15">
      <c r="A153">
        <v>397</v>
      </c>
      <c r="B153" t="str">
        <v>U1588</v>
      </c>
      <c r="C153" t="str">
        <v>A</v>
      </c>
      <c r="D153">
        <v>3</v>
      </c>
      <c r="E153" t="str">
        <v>H</v>
      </c>
      <c r="F153">
        <v>4</v>
      </c>
      <c r="G153" t="str">
        <v/>
      </c>
      <c r="H153" s="29">
        <v>143</v>
      </c>
      <c r="I153" s="29">
        <v>148</v>
      </c>
      <c r="J153" s="29">
        <v>0</v>
      </c>
      <c r="K153" s="29">
        <v>5</v>
      </c>
      <c r="L153" s="24">
        <v>17.57</v>
      </c>
      <c r="M153" s="24">
        <v>17.62</v>
      </c>
      <c r="N153" s="24">
        <v>18.876230769230769</v>
      </c>
      <c r="O153" s="24">
        <v>18.924307692307693</v>
      </c>
      <c r="P153">
        <v>5</v>
      </c>
      <c r="Q153">
        <v>25</v>
      </c>
      <c r="R153" t="str">
        <v>CAKE</v>
      </c>
      <c r="S153" t="str">
        <v/>
      </c>
      <c r="T153" t="str">
        <v>WU</v>
      </c>
      <c r="U153" t="str">
        <v>95353IODP</v>
      </c>
      <c r="V153" t="str">
        <v>SCWU</v>
      </c>
      <c r="W153" t="str">
        <v>CAKE11936611</v>
      </c>
      <c r="X153">
        <v>44895.914583333331</v>
      </c>
      <c r="Y153" t="str">
        <v>JR_LIU</v>
      </c>
      <c r="Z153" t="str">
        <v>JR</v>
      </c>
      <c r="AA153">
        <v>0</v>
      </c>
      <c r="AB153" t="str">
        <v>397-U1588A-3H-4-IW(143-148)-SCWU</v>
      </c>
    </row>
    <row r="154" spans="1:28" x14ac:dyDescent="0.15">
      <c r="A154">
        <v>397</v>
      </c>
      <c r="B154" t="str">
        <v>U1588</v>
      </c>
      <c r="C154" t="str">
        <v>A</v>
      </c>
      <c r="D154">
        <v>3</v>
      </c>
      <c r="E154" t="str">
        <v>H</v>
      </c>
      <c r="F154">
        <v>5</v>
      </c>
      <c r="G154" t="str">
        <v>W</v>
      </c>
      <c r="H154" s="29">
        <v>76</v>
      </c>
      <c r="I154" s="29">
        <v>76</v>
      </c>
      <c r="J154" s="29">
        <v>76</v>
      </c>
      <c r="K154" s="29">
        <v>5</v>
      </c>
      <c r="L154" s="24">
        <v>18.380000000000003</v>
      </c>
      <c r="M154" s="24">
        <v>18.380000000000003</v>
      </c>
      <c r="N154" s="24">
        <v>19.655076923076923</v>
      </c>
      <c r="O154" s="24">
        <v>19.655076923076923</v>
      </c>
      <c r="P154">
        <v>0</v>
      </c>
      <c r="Q154">
        <v>1</v>
      </c>
      <c r="R154" t="str">
        <v>TPCK</v>
      </c>
      <c r="S154" t="str">
        <v>NANNO</v>
      </c>
      <c r="T154" t="str">
        <v/>
      </c>
      <c r="U154" t="str">
        <v/>
      </c>
      <c r="V154" t="str">
        <v>NANNO</v>
      </c>
      <c r="W154" t="str">
        <v>TPCK11938221</v>
      </c>
      <c r="X154">
        <v>44895.997916666667</v>
      </c>
      <c r="Y154" t="str">
        <v>JRS_CARVALHO</v>
      </c>
      <c r="Z154" t="str">
        <v>JR</v>
      </c>
      <c r="AA154">
        <v>0</v>
      </c>
      <c r="AB154" t="str">
        <v>397-U1588A-3H-5-W 76/76-NANNO</v>
      </c>
    </row>
    <row r="155" spans="1:28" x14ac:dyDescent="0.15">
      <c r="A155">
        <v>397</v>
      </c>
      <c r="B155" t="str">
        <v>U1588</v>
      </c>
      <c r="C155" t="str">
        <v>A</v>
      </c>
      <c r="D155">
        <v>3</v>
      </c>
      <c r="E155" t="str">
        <v>H</v>
      </c>
      <c r="F155">
        <v>5</v>
      </c>
      <c r="G155" t="str">
        <v>W</v>
      </c>
      <c r="H155" s="29">
        <v>110</v>
      </c>
      <c r="I155" s="29">
        <v>111</v>
      </c>
      <c r="J155" s="29">
        <v>110</v>
      </c>
      <c r="K155" s="29">
        <v>5</v>
      </c>
      <c r="L155" s="24">
        <v>18.720000000000002</v>
      </c>
      <c r="M155" s="24">
        <v>18.73</v>
      </c>
      <c r="N155" s="24">
        <v>19.981999999999999</v>
      </c>
      <c r="O155" s="24">
        <v>19.991615384615386</v>
      </c>
      <c r="P155">
        <v>1</v>
      </c>
      <c r="Q155">
        <v>5</v>
      </c>
      <c r="R155" t="str">
        <v>CYL</v>
      </c>
      <c r="S155" t="str">
        <v>CARB</v>
      </c>
      <c r="T155" t="str">
        <v/>
      </c>
      <c r="U155" t="str">
        <v/>
      </c>
      <c r="V155" t="str">
        <v>carb</v>
      </c>
      <c r="W155" t="str">
        <v>CYL11938781</v>
      </c>
      <c r="X155">
        <v>44896.011111111111</v>
      </c>
      <c r="Y155" t="str">
        <v>JRS_CARVALHO</v>
      </c>
      <c r="Z155" t="str">
        <v>JR</v>
      </c>
      <c r="AA155">
        <v>0</v>
      </c>
      <c r="AB155" t="str">
        <v>397-U1588A-3H-5-W 110/111-carb</v>
      </c>
    </row>
    <row r="156" spans="1:28" x14ac:dyDescent="0.15">
      <c r="A156">
        <v>397</v>
      </c>
      <c r="B156" t="str">
        <v>U1588</v>
      </c>
      <c r="C156" t="str">
        <v>A</v>
      </c>
      <c r="D156">
        <v>3</v>
      </c>
      <c r="E156" t="str">
        <v>H</v>
      </c>
      <c r="F156">
        <v>5</v>
      </c>
      <c r="G156" t="str">
        <v>W</v>
      </c>
      <c r="H156" s="29">
        <v>110</v>
      </c>
      <c r="I156" s="29">
        <v>111</v>
      </c>
      <c r="J156" s="29">
        <v>110</v>
      </c>
      <c r="K156" s="29">
        <v>5</v>
      </c>
      <c r="L156" s="24">
        <v>18.720000000000002</v>
      </c>
      <c r="M156" s="24">
        <v>18.73</v>
      </c>
      <c r="N156" s="24">
        <v>19.981999999999999</v>
      </c>
      <c r="O156" s="24">
        <v>19.991615384615386</v>
      </c>
      <c r="P156">
        <v>1</v>
      </c>
      <c r="Q156">
        <v>5</v>
      </c>
      <c r="R156" t="str">
        <v>CYL</v>
      </c>
      <c r="S156" t="str">
        <v>XRD</v>
      </c>
      <c r="T156" t="str">
        <v/>
      </c>
      <c r="U156" t="str">
        <v/>
      </c>
      <c r="V156" t="str">
        <v>XRD</v>
      </c>
      <c r="W156" t="str">
        <v>CYL11938771</v>
      </c>
      <c r="X156">
        <v>44896.010416666664</v>
      </c>
      <c r="Y156" t="str">
        <v>JRS_CARVALHO</v>
      </c>
      <c r="Z156" t="str">
        <v>JR</v>
      </c>
      <c r="AA156">
        <v>0</v>
      </c>
      <c r="AB156" t="str">
        <v>397-U1588A-3H-5-W 110/111-XRD</v>
      </c>
    </row>
    <row r="157" spans="1:28" x14ac:dyDescent="0.15">
      <c r="A157">
        <v>397</v>
      </c>
      <c r="B157" t="str">
        <v>U1588</v>
      </c>
      <c r="C157" t="str">
        <v>A</v>
      </c>
      <c r="D157">
        <v>3</v>
      </c>
      <c r="E157" t="str">
        <v>H</v>
      </c>
      <c r="F157">
        <v>5</v>
      </c>
      <c r="G157" t="str">
        <v>A</v>
      </c>
      <c r="H157" s="29">
        <v>111</v>
      </c>
      <c r="I157" s="29">
        <v>111</v>
      </c>
      <c r="J157" s="29">
        <v>111</v>
      </c>
      <c r="K157" s="29">
        <v>5</v>
      </c>
      <c r="L157" s="24">
        <v>18.73</v>
      </c>
      <c r="M157" s="24">
        <v>18.73</v>
      </c>
      <c r="N157" s="24">
        <v>19.991615384615386</v>
      </c>
      <c r="O157" s="24">
        <v>19.991615384615386</v>
      </c>
      <c r="P157">
        <v>0</v>
      </c>
      <c r="Q157">
        <v>0</v>
      </c>
      <c r="R157" t="str">
        <v>SS</v>
      </c>
      <c r="S157" t="str">
        <v>SED</v>
      </c>
      <c r="T157" t="str">
        <v/>
      </c>
      <c r="U157" t="str">
        <v/>
      </c>
      <c r="V157" t="str">
        <v>SED</v>
      </c>
      <c r="W157" t="str">
        <v>SS11938821</v>
      </c>
      <c r="X157">
        <v>44896.01458333333</v>
      </c>
      <c r="Y157" t="str">
        <v>JRS_PANG</v>
      </c>
      <c r="Z157" t="str">
        <v>JR</v>
      </c>
      <c r="AA157">
        <v>0</v>
      </c>
      <c r="AB157" t="str">
        <v>397-U1588A-3H-5-A 111/111-SED</v>
      </c>
    </row>
    <row r="158" spans="1:28" x14ac:dyDescent="0.15">
      <c r="A158">
        <v>397</v>
      </c>
      <c r="B158" t="str">
        <v>U1588</v>
      </c>
      <c r="C158" t="str">
        <v>A</v>
      </c>
      <c r="D158">
        <v>3</v>
      </c>
      <c r="E158" t="str">
        <v>H</v>
      </c>
      <c r="F158">
        <v>5</v>
      </c>
      <c r="G158" t="str">
        <v/>
      </c>
      <c r="H158" s="29">
        <v>142</v>
      </c>
      <c r="I158" s="29">
        <v>147</v>
      </c>
      <c r="J158" s="29">
        <v>0</v>
      </c>
      <c r="K158" s="29">
        <v>5</v>
      </c>
      <c r="L158" s="24">
        <v>19.04</v>
      </c>
      <c r="M158" s="24">
        <v>19.09</v>
      </c>
      <c r="N158" s="24">
        <v>20.289692307692306</v>
      </c>
      <c r="O158" s="24">
        <v>20.337769230769229</v>
      </c>
      <c r="P158">
        <v>5</v>
      </c>
      <c r="Q158">
        <v>2</v>
      </c>
      <c r="R158" t="str">
        <v>LIQ</v>
      </c>
      <c r="S158" t="str">
        <v/>
      </c>
      <c r="T158" t="str">
        <v>BRAD</v>
      </c>
      <c r="U158" t="str">
        <v>95829IODP</v>
      </c>
      <c r="V158" t="str">
        <v>IWBRAD</v>
      </c>
      <c r="W158" t="str">
        <v>LIQ11937011</v>
      </c>
      <c r="X158">
        <v>44895.931944444441</v>
      </c>
      <c r="Y158" t="str">
        <v>JR_LIU</v>
      </c>
      <c r="Z158" t="str">
        <v>JR</v>
      </c>
      <c r="AA158" t="str">
        <v>10 ul HgCl2</v>
      </c>
      <c r="AB158" t="str">
        <v>397-U1588A-3H-5-IW(142-147)-IWBRAD</v>
      </c>
    </row>
    <row r="159" spans="1:28" x14ac:dyDescent="0.15">
      <c r="A159">
        <v>397</v>
      </c>
      <c r="B159" t="str">
        <v>U1588</v>
      </c>
      <c r="C159" t="str">
        <v>A</v>
      </c>
      <c r="D159">
        <v>3</v>
      </c>
      <c r="E159" t="str">
        <v>H</v>
      </c>
      <c r="F159">
        <v>5</v>
      </c>
      <c r="G159" t="str">
        <v/>
      </c>
      <c r="H159" s="29">
        <v>142</v>
      </c>
      <c r="I159" s="29">
        <v>147</v>
      </c>
      <c r="J159" s="29">
        <v>142</v>
      </c>
      <c r="K159" s="29">
        <v>5</v>
      </c>
      <c r="L159" s="24">
        <v>19.04</v>
      </c>
      <c r="M159" s="24">
        <v>19.09</v>
      </c>
      <c r="N159" s="24">
        <v>20.289692307692306</v>
      </c>
      <c r="O159" s="24">
        <v>20.337769230769229</v>
      </c>
      <c r="P159">
        <v>5</v>
      </c>
      <c r="Q159">
        <v>176</v>
      </c>
      <c r="R159" t="str">
        <v>WRND</v>
      </c>
      <c r="S159" t="str">
        <v>IW</v>
      </c>
      <c r="T159" t="str">
        <v/>
      </c>
      <c r="U159" t="str">
        <v/>
      </c>
      <c r="V159" t="str">
        <v>IW(142-147)</v>
      </c>
      <c r="W159" t="str">
        <v>WRND11935141</v>
      </c>
      <c r="X159">
        <v>44895.842361111114</v>
      </c>
      <c r="Y159" t="str">
        <v>LEWIS</v>
      </c>
      <c r="Z159" t="str">
        <v>JR</v>
      </c>
      <c r="AA159">
        <v>0</v>
      </c>
      <c r="AB159" t="str">
        <v>397-U1588A-3H-5-IW(142-147)</v>
      </c>
    </row>
    <row r="160" spans="1:28" x14ac:dyDescent="0.15">
      <c r="A160">
        <v>397</v>
      </c>
      <c r="B160" t="str">
        <v>U1588</v>
      </c>
      <c r="C160" t="str">
        <v>A</v>
      </c>
      <c r="D160">
        <v>3</v>
      </c>
      <c r="E160" t="str">
        <v>H</v>
      </c>
      <c r="F160">
        <v>5</v>
      </c>
      <c r="G160" t="str">
        <v/>
      </c>
      <c r="H160" s="29">
        <v>142</v>
      </c>
      <c r="I160" s="29">
        <v>147</v>
      </c>
      <c r="J160" s="29">
        <v>0</v>
      </c>
      <c r="K160" s="29">
        <v>5</v>
      </c>
      <c r="L160" s="24">
        <v>19.04</v>
      </c>
      <c r="M160" s="24">
        <v>19.09</v>
      </c>
      <c r="N160" s="24">
        <v>20.289692307692306</v>
      </c>
      <c r="O160" s="24">
        <v>20.337769230769229</v>
      </c>
      <c r="P160">
        <v>5</v>
      </c>
      <c r="Q160">
        <v>75</v>
      </c>
      <c r="R160" t="str">
        <v>CAKE</v>
      </c>
      <c r="S160" t="str">
        <v/>
      </c>
      <c r="T160" t="str">
        <v/>
      </c>
      <c r="U160" t="str">
        <v/>
      </c>
      <c r="V160" t="str">
        <v>SC</v>
      </c>
      <c r="W160" t="str">
        <v>CAKE11937001</v>
      </c>
      <c r="X160">
        <v>44895.931944444441</v>
      </c>
      <c r="Y160" t="str">
        <v>JR_LIU</v>
      </c>
      <c r="Z160" t="str">
        <v>JR</v>
      </c>
      <c r="AA160" t="str">
        <v>repository</v>
      </c>
      <c r="AB160" t="str">
        <v>397-U1588A-3H-5-IW(142-147)-SC</v>
      </c>
    </row>
    <row r="161" spans="1:28" x14ac:dyDescent="0.15">
      <c r="A161">
        <v>397</v>
      </c>
      <c r="B161" t="str">
        <v>U1588</v>
      </c>
      <c r="C161" t="str">
        <v>A</v>
      </c>
      <c r="D161">
        <v>3</v>
      </c>
      <c r="E161" t="str">
        <v>H</v>
      </c>
      <c r="F161">
        <v>5</v>
      </c>
      <c r="G161" t="str">
        <v/>
      </c>
      <c r="H161" s="29">
        <v>142</v>
      </c>
      <c r="I161" s="29">
        <v>147</v>
      </c>
      <c r="J161" s="29">
        <v>0</v>
      </c>
      <c r="K161" s="29">
        <v>5</v>
      </c>
      <c r="L161" s="24">
        <v>19.04</v>
      </c>
      <c r="M161" s="24">
        <v>19.09</v>
      </c>
      <c r="N161" s="24">
        <v>20.289692307692306</v>
      </c>
      <c r="O161" s="24">
        <v>20.337769230769229</v>
      </c>
      <c r="P161">
        <v>5</v>
      </c>
      <c r="Q161">
        <v>3</v>
      </c>
      <c r="R161" t="str">
        <v>LIQ</v>
      </c>
      <c r="S161" t="str">
        <v/>
      </c>
      <c r="T161" t="str">
        <v/>
      </c>
      <c r="U161" t="str">
        <v/>
      </c>
      <c r="V161" t="str">
        <v>IWALK</v>
      </c>
      <c r="W161" t="str">
        <v>LIQ11936891</v>
      </c>
      <c r="X161">
        <v>44895.931944444441</v>
      </c>
      <c r="Y161" t="str">
        <v>JR_LIU</v>
      </c>
      <c r="Z161" t="str">
        <v>JR</v>
      </c>
      <c r="AA161" t="str">
        <v>alkalinity residue</v>
      </c>
      <c r="AB161" t="str">
        <v>397-U1588A-3H-5-IW(142-147)-IWALK</v>
      </c>
    </row>
    <row r="162" spans="1:28" x14ac:dyDescent="0.15">
      <c r="A162">
        <v>397</v>
      </c>
      <c r="B162" t="str">
        <v>U1588</v>
      </c>
      <c r="C162" t="str">
        <v>A</v>
      </c>
      <c r="D162">
        <v>3</v>
      </c>
      <c r="E162" t="str">
        <v>H</v>
      </c>
      <c r="F162">
        <v>5</v>
      </c>
      <c r="G162" t="str">
        <v/>
      </c>
      <c r="H162" s="29">
        <v>142</v>
      </c>
      <c r="I162" s="29">
        <v>147</v>
      </c>
      <c r="J162" s="29">
        <v>0</v>
      </c>
      <c r="K162" s="29">
        <v>5</v>
      </c>
      <c r="L162" s="24">
        <v>19.04</v>
      </c>
      <c r="M162" s="24">
        <v>19.09</v>
      </c>
      <c r="N162" s="24">
        <v>20.289692307692306</v>
      </c>
      <c r="O162" s="24">
        <v>20.337769230769229</v>
      </c>
      <c r="P162">
        <v>5</v>
      </c>
      <c r="Q162">
        <v>10</v>
      </c>
      <c r="R162" t="str">
        <v>LIQ</v>
      </c>
      <c r="S162" t="str">
        <v/>
      </c>
      <c r="T162" t="str">
        <v>YOBO</v>
      </c>
      <c r="U162" t="str">
        <v>96010IODP</v>
      </c>
      <c r="V162" t="str">
        <v>IWYOBO</v>
      </c>
      <c r="W162" t="str">
        <v>LIQ11936981</v>
      </c>
      <c r="X162">
        <v>44895.931944444441</v>
      </c>
      <c r="Y162" t="str">
        <v>JR_LIU</v>
      </c>
      <c r="Z162" t="str">
        <v>JR</v>
      </c>
      <c r="AA162" t="str">
        <v>30ul optima HNO3</v>
      </c>
      <c r="AB162" t="str">
        <v>397-U1588A-3H-5-IW(142-147)-IWYOBO</v>
      </c>
    </row>
    <row r="163" spans="1:28" x14ac:dyDescent="0.15">
      <c r="A163">
        <v>397</v>
      </c>
      <c r="B163" t="str">
        <v>U1588</v>
      </c>
      <c r="C163" t="str">
        <v>A</v>
      </c>
      <c r="D163">
        <v>3</v>
      </c>
      <c r="E163" t="str">
        <v>H</v>
      </c>
      <c r="F163">
        <v>5</v>
      </c>
      <c r="G163" t="str">
        <v/>
      </c>
      <c r="H163" s="29">
        <v>142</v>
      </c>
      <c r="I163" s="29">
        <v>147</v>
      </c>
      <c r="J163" s="29">
        <v>0</v>
      </c>
      <c r="K163" s="29">
        <v>5</v>
      </c>
      <c r="L163" s="24">
        <v>19.04</v>
      </c>
      <c r="M163" s="24">
        <v>19.09</v>
      </c>
      <c r="N163" s="24">
        <v>20.289692307692306</v>
      </c>
      <c r="O163" s="24">
        <v>20.337769230769229</v>
      </c>
      <c r="P163">
        <v>5</v>
      </c>
      <c r="Q163">
        <v>2</v>
      </c>
      <c r="R163" t="str">
        <v>LIQ</v>
      </c>
      <c r="S163" t="str">
        <v>ICP</v>
      </c>
      <c r="T163" t="str">
        <v/>
      </c>
      <c r="U163" t="str">
        <v/>
      </c>
      <c r="V163" t="str">
        <v>IWICP</v>
      </c>
      <c r="W163" t="str">
        <v>LIQ11936931</v>
      </c>
      <c r="X163">
        <v>44895.931944444441</v>
      </c>
      <c r="Y163" t="str">
        <v>JR_LIU</v>
      </c>
      <c r="Z163" t="str">
        <v>JR</v>
      </c>
      <c r="AA163" t="str">
        <v>10uL HNO3</v>
      </c>
      <c r="AB163" t="str">
        <v>397-U1588A-3H-5-IW(142-147)-IWICP</v>
      </c>
    </row>
    <row r="164" spans="1:28" x14ac:dyDescent="0.15">
      <c r="A164">
        <v>397</v>
      </c>
      <c r="B164" t="str">
        <v>U1588</v>
      </c>
      <c r="C164" t="str">
        <v>A</v>
      </c>
      <c r="D164">
        <v>3</v>
      </c>
      <c r="E164" t="str">
        <v>H</v>
      </c>
      <c r="F164">
        <v>5</v>
      </c>
      <c r="G164" t="str">
        <v/>
      </c>
      <c r="H164" s="29">
        <v>142</v>
      </c>
      <c r="I164" s="29">
        <v>147</v>
      </c>
      <c r="J164" s="29">
        <v>0</v>
      </c>
      <c r="K164" s="29">
        <v>5</v>
      </c>
      <c r="L164" s="24">
        <v>19.04</v>
      </c>
      <c r="M164" s="24">
        <v>19.09</v>
      </c>
      <c r="N164" s="24">
        <v>20.289692307692306</v>
      </c>
      <c r="O164" s="24">
        <v>20.337769230769229</v>
      </c>
      <c r="P164">
        <v>5</v>
      </c>
      <c r="Q164">
        <v>25</v>
      </c>
      <c r="R164" t="str">
        <v>CAKE</v>
      </c>
      <c r="S164" t="str">
        <v/>
      </c>
      <c r="T164" t="str">
        <v>WU</v>
      </c>
      <c r="U164" t="str">
        <v>95353IODP</v>
      </c>
      <c r="V164" t="str">
        <v>SCWU</v>
      </c>
      <c r="W164" t="str">
        <v>CAKE11936991</v>
      </c>
      <c r="X164">
        <v>44895.931944444441</v>
      </c>
      <c r="Y164" t="str">
        <v>JR_LIU</v>
      </c>
      <c r="Z164" t="str">
        <v>JR</v>
      </c>
      <c r="AA164">
        <v>0</v>
      </c>
      <c r="AB164" t="str">
        <v>397-U1588A-3H-5-IW(142-147)-SCWU</v>
      </c>
    </row>
    <row r="165" spans="1:28" x14ac:dyDescent="0.15">
      <c r="A165">
        <v>397</v>
      </c>
      <c r="B165" t="str">
        <v>U1588</v>
      </c>
      <c r="C165" t="str">
        <v>A</v>
      </c>
      <c r="D165">
        <v>3</v>
      </c>
      <c r="E165" t="str">
        <v>H</v>
      </c>
      <c r="F165">
        <v>5</v>
      </c>
      <c r="G165" t="str">
        <v/>
      </c>
      <c r="H165" s="29">
        <v>142</v>
      </c>
      <c r="I165" s="29">
        <v>147</v>
      </c>
      <c r="J165" s="29">
        <v>0</v>
      </c>
      <c r="K165" s="29">
        <v>5</v>
      </c>
      <c r="L165" s="24">
        <v>19.04</v>
      </c>
      <c r="M165" s="24">
        <v>19.09</v>
      </c>
      <c r="N165" s="24">
        <v>20.289692307692306</v>
      </c>
      <c r="O165" s="24">
        <v>20.337769230769229</v>
      </c>
      <c r="P165">
        <v>5</v>
      </c>
      <c r="Q165">
        <v>10</v>
      </c>
      <c r="R165" t="str">
        <v>LIQ</v>
      </c>
      <c r="S165" t="str">
        <v/>
      </c>
      <c r="T165" t="str">
        <v>WU</v>
      </c>
      <c r="U165" t="str">
        <v>95353IODP</v>
      </c>
      <c r="V165" t="str">
        <v>IWWU</v>
      </c>
      <c r="W165" t="str">
        <v>LIQ11936971</v>
      </c>
      <c r="X165">
        <v>44895.931944444441</v>
      </c>
      <c r="Y165" t="str">
        <v>JR_LIU</v>
      </c>
      <c r="Z165" t="str">
        <v>JR</v>
      </c>
      <c r="AA165" t="str">
        <v>30 ul TM HCl</v>
      </c>
      <c r="AB165" t="str">
        <v>397-U1588A-3H-5-IW(142-147)-IWWU</v>
      </c>
    </row>
    <row r="166" spans="1:28" x14ac:dyDescent="0.15">
      <c r="A166">
        <v>397</v>
      </c>
      <c r="B166" t="str">
        <v>U1588</v>
      </c>
      <c r="C166" t="str">
        <v>A</v>
      </c>
      <c r="D166">
        <v>3</v>
      </c>
      <c r="E166" t="str">
        <v>H</v>
      </c>
      <c r="F166">
        <v>5</v>
      </c>
      <c r="G166" t="str">
        <v/>
      </c>
      <c r="H166" s="29">
        <v>142</v>
      </c>
      <c r="I166" s="29">
        <v>147</v>
      </c>
      <c r="J166" s="29">
        <v>0</v>
      </c>
      <c r="K166" s="29">
        <v>5</v>
      </c>
      <c r="L166" s="24">
        <v>19.04</v>
      </c>
      <c r="M166" s="24">
        <v>19.09</v>
      </c>
      <c r="N166" s="24">
        <v>20.289692307692306</v>
      </c>
      <c r="O166" s="24">
        <v>20.337769230769229</v>
      </c>
      <c r="P166">
        <v>5</v>
      </c>
      <c r="Q166">
        <v>6</v>
      </c>
      <c r="R166" t="str">
        <v>LIQ</v>
      </c>
      <c r="S166" t="str">
        <v/>
      </c>
      <c r="T166" t="str">
        <v/>
      </c>
      <c r="U166" t="str">
        <v/>
      </c>
      <c r="V166" t="str">
        <v>IWS</v>
      </c>
      <c r="W166" t="str">
        <v>LIQ11936861</v>
      </c>
      <c r="X166">
        <v>44895.931944444441</v>
      </c>
      <c r="Y166" t="str">
        <v>JR_LIU</v>
      </c>
      <c r="Z166" t="str">
        <v>JR</v>
      </c>
      <c r="AA166" t="str">
        <v>shipboard untreated</v>
      </c>
      <c r="AB166" t="str">
        <v>397-U1588A-3H-5-IW(142-147)-IWS</v>
      </c>
    </row>
    <row r="167" spans="1:28" x14ac:dyDescent="0.15">
      <c r="A167">
        <v>397</v>
      </c>
      <c r="B167" t="str">
        <v>U1588</v>
      </c>
      <c r="C167" t="str">
        <v>A</v>
      </c>
      <c r="D167">
        <v>3</v>
      </c>
      <c r="E167" t="str">
        <v>H</v>
      </c>
      <c r="F167">
        <v>6</v>
      </c>
      <c r="G167" t="str">
        <v>W</v>
      </c>
      <c r="H167" s="29">
        <v>37</v>
      </c>
      <c r="I167" s="29">
        <v>37</v>
      </c>
      <c r="J167" s="29">
        <v>37</v>
      </c>
      <c r="K167" s="29">
        <v>5</v>
      </c>
      <c r="L167" s="24">
        <v>19.46</v>
      </c>
      <c r="M167" s="24">
        <v>19.46</v>
      </c>
      <c r="N167" s="24">
        <v>20.693538461538463</v>
      </c>
      <c r="O167" s="24">
        <v>20.693538461538463</v>
      </c>
      <c r="P167">
        <v>0</v>
      </c>
      <c r="Q167">
        <v>1</v>
      </c>
      <c r="R167" t="str">
        <v>TPCK</v>
      </c>
      <c r="S167" t="str">
        <v>NANNO</v>
      </c>
      <c r="T167" t="str">
        <v/>
      </c>
      <c r="U167" t="str">
        <v/>
      </c>
      <c r="V167" t="str">
        <v>NANNO</v>
      </c>
      <c r="W167" t="str">
        <v>TPCK11938231</v>
      </c>
      <c r="X167">
        <v>44895.997916666667</v>
      </c>
      <c r="Y167" t="str">
        <v>JRS_CARVALHO</v>
      </c>
      <c r="Z167" t="str">
        <v>JR</v>
      </c>
      <c r="AA167">
        <v>0</v>
      </c>
      <c r="AB167" t="str">
        <v>397-U1588A-3H-6-W 37/37-NANNO</v>
      </c>
    </row>
    <row r="168" spans="1:28" x14ac:dyDescent="0.15">
      <c r="A168">
        <v>397</v>
      </c>
      <c r="B168" t="str">
        <v>U1588</v>
      </c>
      <c r="C168" t="str">
        <v>A</v>
      </c>
      <c r="D168">
        <v>3</v>
      </c>
      <c r="E168" t="str">
        <v>H</v>
      </c>
      <c r="F168">
        <v>6</v>
      </c>
      <c r="G168" t="str">
        <v>W</v>
      </c>
      <c r="H168" s="29">
        <v>76</v>
      </c>
      <c r="I168" s="29">
        <v>76</v>
      </c>
      <c r="J168" s="29">
        <v>76</v>
      </c>
      <c r="K168" s="29">
        <v>5</v>
      </c>
      <c r="L168" s="24">
        <v>19.850000000000001</v>
      </c>
      <c r="M168" s="24">
        <v>19.850000000000001</v>
      </c>
      <c r="N168" s="24">
        <v>21.068538461538463</v>
      </c>
      <c r="O168" s="24">
        <v>21.068538461538463</v>
      </c>
      <c r="P168">
        <v>0</v>
      </c>
      <c r="Q168">
        <v>1</v>
      </c>
      <c r="R168" t="str">
        <v>TPCK</v>
      </c>
      <c r="S168" t="str">
        <v>NANNO</v>
      </c>
      <c r="T168" t="str">
        <v/>
      </c>
      <c r="U168" t="str">
        <v/>
      </c>
      <c r="V168" t="str">
        <v>NANNO</v>
      </c>
      <c r="W168" t="str">
        <v>TPCK11938341</v>
      </c>
      <c r="X168">
        <v>44896.001388888886</v>
      </c>
      <c r="Y168" t="str">
        <v>JRS_CARVALHO</v>
      </c>
      <c r="Z168" t="str">
        <v>JR</v>
      </c>
      <c r="AA168">
        <v>0</v>
      </c>
      <c r="AB168" t="str">
        <v>397-U1588A-3H-6-W 76/76-NANNO</v>
      </c>
    </row>
    <row r="169" spans="1:28" x14ac:dyDescent="0.15">
      <c r="A169">
        <v>397</v>
      </c>
      <c r="B169" t="str">
        <v>U1588</v>
      </c>
      <c r="C169" t="str">
        <v>A</v>
      </c>
      <c r="D169">
        <v>3</v>
      </c>
      <c r="E169" t="str">
        <v>H</v>
      </c>
      <c r="F169">
        <v>6</v>
      </c>
      <c r="G169" t="str">
        <v/>
      </c>
      <c r="H169" s="29">
        <v>143</v>
      </c>
      <c r="I169" s="29">
        <v>148</v>
      </c>
      <c r="J169" s="29">
        <v>0</v>
      </c>
      <c r="K169" s="29">
        <v>5</v>
      </c>
      <c r="L169" s="24">
        <v>20.52</v>
      </c>
      <c r="M169" s="24">
        <v>20.57</v>
      </c>
      <c r="N169" s="24">
        <v>21.712769230769229</v>
      </c>
      <c r="O169" s="24">
        <v>21.760846153846156</v>
      </c>
      <c r="P169">
        <v>5</v>
      </c>
      <c r="Q169">
        <v>25</v>
      </c>
      <c r="R169" t="str">
        <v>CAKE</v>
      </c>
      <c r="S169" t="str">
        <v/>
      </c>
      <c r="T169" t="str">
        <v>WU</v>
      </c>
      <c r="U169" t="str">
        <v>95353IODP</v>
      </c>
      <c r="V169" t="str">
        <v>SCWU</v>
      </c>
      <c r="W169" t="str">
        <v>CAKE11937221</v>
      </c>
      <c r="X169">
        <v>44895.933333333334</v>
      </c>
      <c r="Y169" t="str">
        <v>JR_LIU</v>
      </c>
      <c r="Z169" t="str">
        <v>JR</v>
      </c>
      <c r="AA169">
        <v>0</v>
      </c>
      <c r="AB169" t="str">
        <v>397-U1588A-3H-6-IW(143-148)-SCWU</v>
      </c>
    </row>
    <row r="170" spans="1:28" x14ac:dyDescent="0.15">
      <c r="A170">
        <v>397</v>
      </c>
      <c r="B170" t="str">
        <v>U1588</v>
      </c>
      <c r="C170" t="str">
        <v>A</v>
      </c>
      <c r="D170">
        <v>3</v>
      </c>
      <c r="E170" t="str">
        <v>H</v>
      </c>
      <c r="F170">
        <v>6</v>
      </c>
      <c r="G170" t="str">
        <v/>
      </c>
      <c r="H170" s="29">
        <v>143</v>
      </c>
      <c r="I170" s="29">
        <v>148</v>
      </c>
      <c r="J170" s="29">
        <v>0</v>
      </c>
      <c r="K170" s="29">
        <v>5</v>
      </c>
      <c r="L170" s="24">
        <v>20.52</v>
      </c>
      <c r="M170" s="24">
        <v>20.57</v>
      </c>
      <c r="N170" s="24">
        <v>21.712769230769229</v>
      </c>
      <c r="O170" s="24">
        <v>21.760846153846156</v>
      </c>
      <c r="P170">
        <v>5</v>
      </c>
      <c r="Q170">
        <v>2</v>
      </c>
      <c r="R170" t="str">
        <v>LIQ</v>
      </c>
      <c r="S170" t="str">
        <v>ICP</v>
      </c>
      <c r="T170" t="str">
        <v/>
      </c>
      <c r="U170" t="str">
        <v/>
      </c>
      <c r="V170" t="str">
        <v>IWICP</v>
      </c>
      <c r="W170" t="str">
        <v>LIQ11937191</v>
      </c>
      <c r="X170">
        <v>44895.933333333334</v>
      </c>
      <c r="Y170" t="str">
        <v>JR_LIU</v>
      </c>
      <c r="Z170" t="str">
        <v>JR</v>
      </c>
      <c r="AA170" t="str">
        <v>10uL HNO3</v>
      </c>
      <c r="AB170" t="str">
        <v>397-U1588A-3H-6-IW(143-148)-IWICP</v>
      </c>
    </row>
    <row r="171" spans="1:28" x14ac:dyDescent="0.15">
      <c r="A171">
        <v>397</v>
      </c>
      <c r="B171" t="str">
        <v>U1588</v>
      </c>
      <c r="C171" t="str">
        <v>A</v>
      </c>
      <c r="D171">
        <v>3</v>
      </c>
      <c r="E171" t="str">
        <v>H</v>
      </c>
      <c r="F171">
        <v>6</v>
      </c>
      <c r="G171" t="str">
        <v/>
      </c>
      <c r="H171" s="29">
        <v>143</v>
      </c>
      <c r="I171" s="29">
        <v>148</v>
      </c>
      <c r="J171" s="29">
        <v>0</v>
      </c>
      <c r="K171" s="29">
        <v>5</v>
      </c>
      <c r="L171" s="24">
        <v>20.52</v>
      </c>
      <c r="M171" s="24">
        <v>20.57</v>
      </c>
      <c r="N171" s="24">
        <v>21.712769230769229</v>
      </c>
      <c r="O171" s="24">
        <v>21.760846153846156</v>
      </c>
      <c r="P171">
        <v>5</v>
      </c>
      <c r="Q171">
        <v>4</v>
      </c>
      <c r="R171" t="str">
        <v>LIQ</v>
      </c>
      <c r="S171" t="str">
        <v/>
      </c>
      <c r="T171" t="str">
        <v>ROCH</v>
      </c>
      <c r="U171" t="str">
        <v>95231IODP</v>
      </c>
      <c r="V171" t="str">
        <v>IWROCH</v>
      </c>
      <c r="W171" t="str">
        <v>LIQ11937251</v>
      </c>
      <c r="X171">
        <v>44895.933333333334</v>
      </c>
      <c r="Y171" t="str">
        <v>JR_LIU</v>
      </c>
      <c r="Z171" t="str">
        <v>JR</v>
      </c>
      <c r="AA171" t="str">
        <v>20uL Optima HCl</v>
      </c>
      <c r="AB171" t="str">
        <v>397-U1588A-3H-6-IW(143-148)-IWROCH</v>
      </c>
    </row>
    <row r="172" spans="1:28" x14ac:dyDescent="0.15">
      <c r="A172">
        <v>397</v>
      </c>
      <c r="B172" t="str">
        <v>U1588</v>
      </c>
      <c r="C172" t="str">
        <v>A</v>
      </c>
      <c r="D172">
        <v>3</v>
      </c>
      <c r="E172" t="str">
        <v>H</v>
      </c>
      <c r="F172">
        <v>6</v>
      </c>
      <c r="G172" t="str">
        <v/>
      </c>
      <c r="H172" s="29">
        <v>143</v>
      </c>
      <c r="I172" s="29">
        <v>148</v>
      </c>
      <c r="J172" s="29">
        <v>0</v>
      </c>
      <c r="K172" s="29">
        <v>5</v>
      </c>
      <c r="L172" s="24">
        <v>20.52</v>
      </c>
      <c r="M172" s="24">
        <v>20.57</v>
      </c>
      <c r="N172" s="24">
        <v>21.712769230769229</v>
      </c>
      <c r="O172" s="24">
        <v>21.760846153846156</v>
      </c>
      <c r="P172">
        <v>5</v>
      </c>
      <c r="Q172">
        <v>3</v>
      </c>
      <c r="R172" t="str">
        <v>LIQ</v>
      </c>
      <c r="S172" t="str">
        <v/>
      </c>
      <c r="T172" t="str">
        <v/>
      </c>
      <c r="U172" t="str">
        <v/>
      </c>
      <c r="V172" t="str">
        <v>IWALK</v>
      </c>
      <c r="W172" t="str">
        <v>LIQ11937181</v>
      </c>
      <c r="X172">
        <v>44895.933333333334</v>
      </c>
      <c r="Y172" t="str">
        <v>JR_LIU</v>
      </c>
      <c r="Z172" t="str">
        <v>JR</v>
      </c>
      <c r="AA172" t="str">
        <v>alkalinity residue</v>
      </c>
      <c r="AB172" t="str">
        <v>397-U1588A-3H-6-IW(143-148)-IWALK</v>
      </c>
    </row>
    <row r="173" spans="1:28" x14ac:dyDescent="0.15">
      <c r="A173">
        <v>397</v>
      </c>
      <c r="B173" t="str">
        <v>U1588</v>
      </c>
      <c r="C173" t="str">
        <v>A</v>
      </c>
      <c r="D173">
        <v>3</v>
      </c>
      <c r="E173" t="str">
        <v>H</v>
      </c>
      <c r="F173">
        <v>6</v>
      </c>
      <c r="G173" t="str">
        <v/>
      </c>
      <c r="H173" s="29">
        <v>143</v>
      </c>
      <c r="I173" s="29">
        <v>148</v>
      </c>
      <c r="J173" s="29">
        <v>0</v>
      </c>
      <c r="K173" s="29">
        <v>5</v>
      </c>
      <c r="L173" s="24">
        <v>20.52</v>
      </c>
      <c r="M173" s="24">
        <v>20.57</v>
      </c>
      <c r="N173" s="24">
        <v>21.712769230769229</v>
      </c>
      <c r="O173" s="24">
        <v>21.760846153846156</v>
      </c>
      <c r="P173">
        <v>5</v>
      </c>
      <c r="Q173">
        <v>75</v>
      </c>
      <c r="R173" t="str">
        <v>CAKE</v>
      </c>
      <c r="S173" t="str">
        <v/>
      </c>
      <c r="T173" t="str">
        <v/>
      </c>
      <c r="U173" t="str">
        <v/>
      </c>
      <c r="V173" t="str">
        <v>SC</v>
      </c>
      <c r="W173" t="str">
        <v>CAKE11937231</v>
      </c>
      <c r="X173">
        <v>44895.933333333334</v>
      </c>
      <c r="Y173" t="str">
        <v>JR_LIU</v>
      </c>
      <c r="Z173" t="str">
        <v>JR</v>
      </c>
      <c r="AA173" t="str">
        <v>repository</v>
      </c>
      <c r="AB173" t="str">
        <v>397-U1588A-3H-6-IW(143-148)-SC</v>
      </c>
    </row>
    <row r="174" spans="1:28" x14ac:dyDescent="0.15">
      <c r="A174">
        <v>397</v>
      </c>
      <c r="B174" t="str">
        <v>U1588</v>
      </c>
      <c r="C174" t="str">
        <v>A</v>
      </c>
      <c r="D174">
        <v>3</v>
      </c>
      <c r="E174" t="str">
        <v>H</v>
      </c>
      <c r="F174">
        <v>6</v>
      </c>
      <c r="G174" t="str">
        <v/>
      </c>
      <c r="H174" s="29">
        <v>143</v>
      </c>
      <c r="I174" s="29">
        <v>148</v>
      </c>
      <c r="J174" s="29">
        <v>0</v>
      </c>
      <c r="K174" s="29">
        <v>5</v>
      </c>
      <c r="L174" s="24">
        <v>20.52</v>
      </c>
      <c r="M174" s="24">
        <v>20.57</v>
      </c>
      <c r="N174" s="24">
        <v>21.712769230769229</v>
      </c>
      <c r="O174" s="24">
        <v>21.760846153846156</v>
      </c>
      <c r="P174">
        <v>5</v>
      </c>
      <c r="Q174">
        <v>2</v>
      </c>
      <c r="R174" t="str">
        <v>LIQ</v>
      </c>
      <c r="S174" t="str">
        <v/>
      </c>
      <c r="T174" t="str">
        <v>BRAD</v>
      </c>
      <c r="U174" t="str">
        <v>95829IODP</v>
      </c>
      <c r="V174" t="str">
        <v>IWBRAD</v>
      </c>
      <c r="W174" t="str">
        <v>LIQ11937241</v>
      </c>
      <c r="X174">
        <v>44895.933333333334</v>
      </c>
      <c r="Y174" t="str">
        <v>JR_LIU</v>
      </c>
      <c r="Z174" t="str">
        <v>JR</v>
      </c>
      <c r="AA174" t="str">
        <v>10 ul HgCl2</v>
      </c>
      <c r="AB174" t="str">
        <v>397-U1588A-3H-6-IW(143-148)-IWBRAD</v>
      </c>
    </row>
    <row r="175" spans="1:28" x14ac:dyDescent="0.15">
      <c r="A175">
        <v>397</v>
      </c>
      <c r="B175" t="str">
        <v>U1588</v>
      </c>
      <c r="C175" t="str">
        <v>A</v>
      </c>
      <c r="D175">
        <v>3</v>
      </c>
      <c r="E175" t="str">
        <v>H</v>
      </c>
      <c r="F175">
        <v>6</v>
      </c>
      <c r="G175" t="str">
        <v/>
      </c>
      <c r="H175" s="29">
        <v>143</v>
      </c>
      <c r="I175" s="29">
        <v>148</v>
      </c>
      <c r="J175" s="29">
        <v>143</v>
      </c>
      <c r="K175" s="29">
        <v>5</v>
      </c>
      <c r="L175" s="24">
        <v>20.52</v>
      </c>
      <c r="M175" s="24">
        <v>20.57</v>
      </c>
      <c r="N175" s="24">
        <v>21.712769230769229</v>
      </c>
      <c r="O175" s="24">
        <v>21.760846153846156</v>
      </c>
      <c r="P175">
        <v>5</v>
      </c>
      <c r="Q175">
        <v>176</v>
      </c>
      <c r="R175" t="str">
        <v>WRND</v>
      </c>
      <c r="S175" t="str">
        <v>IW</v>
      </c>
      <c r="T175" t="str">
        <v/>
      </c>
      <c r="U175" t="str">
        <v/>
      </c>
      <c r="V175" t="str">
        <v>IW(143-148)</v>
      </c>
      <c r="W175" t="str">
        <v>WRND11935151</v>
      </c>
      <c r="X175">
        <v>44895.842361111114</v>
      </c>
      <c r="Y175" t="str">
        <v>LEWIS</v>
      </c>
      <c r="Z175" t="str">
        <v>JR</v>
      </c>
      <c r="AA175">
        <v>0</v>
      </c>
      <c r="AB175" t="str">
        <v>397-U1588A-3H-6-IW(143-148)</v>
      </c>
    </row>
    <row r="176" spans="1:28" x14ac:dyDescent="0.15">
      <c r="A176">
        <v>397</v>
      </c>
      <c r="B176" t="str">
        <v>U1588</v>
      </c>
      <c r="C176" t="str">
        <v>A</v>
      </c>
      <c r="D176">
        <v>3</v>
      </c>
      <c r="E176" t="str">
        <v>H</v>
      </c>
      <c r="F176">
        <v>6</v>
      </c>
      <c r="G176" t="str">
        <v/>
      </c>
      <c r="H176" s="29">
        <v>143</v>
      </c>
      <c r="I176" s="29">
        <v>148</v>
      </c>
      <c r="J176" s="29">
        <v>0</v>
      </c>
      <c r="K176" s="29">
        <v>5</v>
      </c>
      <c r="L176" s="24">
        <v>20.52</v>
      </c>
      <c r="M176" s="24">
        <v>20.57</v>
      </c>
      <c r="N176" s="24">
        <v>21.712769230769229</v>
      </c>
      <c r="O176" s="24">
        <v>21.760846153846156</v>
      </c>
      <c r="P176">
        <v>5</v>
      </c>
      <c r="Q176">
        <v>10</v>
      </c>
      <c r="R176" t="str">
        <v>LIQ</v>
      </c>
      <c r="S176" t="str">
        <v/>
      </c>
      <c r="T176" t="str">
        <v>WU</v>
      </c>
      <c r="U176" t="str">
        <v>95353IODP</v>
      </c>
      <c r="V176" t="str">
        <v>IWWU</v>
      </c>
      <c r="W176" t="str">
        <v>LIQ11937201</v>
      </c>
      <c r="X176">
        <v>44895.933333333334</v>
      </c>
      <c r="Y176" t="str">
        <v>JR_LIU</v>
      </c>
      <c r="Z176" t="str">
        <v>JR</v>
      </c>
      <c r="AA176" t="str">
        <v>30 ul TM HCl</v>
      </c>
      <c r="AB176" t="str">
        <v>397-U1588A-3H-6-IW(143-148)-IWWU</v>
      </c>
    </row>
    <row r="177" spans="1:28" x14ac:dyDescent="0.15">
      <c r="A177">
        <v>397</v>
      </c>
      <c r="B177" t="str">
        <v>U1588</v>
      </c>
      <c r="C177" t="str">
        <v>A</v>
      </c>
      <c r="D177">
        <v>3</v>
      </c>
      <c r="E177" t="str">
        <v>H</v>
      </c>
      <c r="F177">
        <v>6</v>
      </c>
      <c r="G177" t="str">
        <v/>
      </c>
      <c r="H177" s="29">
        <v>143</v>
      </c>
      <c r="I177" s="29">
        <v>148</v>
      </c>
      <c r="J177" s="29">
        <v>0</v>
      </c>
      <c r="K177" s="29">
        <v>5</v>
      </c>
      <c r="L177" s="24">
        <v>20.52</v>
      </c>
      <c r="M177" s="24">
        <v>20.57</v>
      </c>
      <c r="N177" s="24">
        <v>21.712769230769229</v>
      </c>
      <c r="O177" s="24">
        <v>21.760846153846156</v>
      </c>
      <c r="P177">
        <v>5</v>
      </c>
      <c r="Q177">
        <v>10</v>
      </c>
      <c r="R177" t="str">
        <v>LIQ</v>
      </c>
      <c r="S177" t="str">
        <v/>
      </c>
      <c r="T177" t="str">
        <v>YOBO</v>
      </c>
      <c r="U177" t="str">
        <v>96010IODP</v>
      </c>
      <c r="V177" t="str">
        <v>IWYOBO</v>
      </c>
      <c r="W177" t="str">
        <v>LIQ11937211</v>
      </c>
      <c r="X177">
        <v>44895.933333333334</v>
      </c>
      <c r="Y177" t="str">
        <v>JR_LIU</v>
      </c>
      <c r="Z177" t="str">
        <v>JR</v>
      </c>
      <c r="AA177" t="str">
        <v>30ul optima HNO3</v>
      </c>
      <c r="AB177" t="str">
        <v>397-U1588A-3H-6-IW(143-148)-IWYOBO</v>
      </c>
    </row>
    <row r="178" spans="1:28" x14ac:dyDescent="0.15">
      <c r="A178">
        <v>397</v>
      </c>
      <c r="B178" t="str">
        <v>U1588</v>
      </c>
      <c r="C178" t="str">
        <v>A</v>
      </c>
      <c r="D178">
        <v>3</v>
      </c>
      <c r="E178" t="str">
        <v>H</v>
      </c>
      <c r="F178">
        <v>6</v>
      </c>
      <c r="G178" t="str">
        <v/>
      </c>
      <c r="H178" s="29">
        <v>143</v>
      </c>
      <c r="I178" s="29">
        <v>148</v>
      </c>
      <c r="J178" s="29">
        <v>0</v>
      </c>
      <c r="K178" s="29">
        <v>5</v>
      </c>
      <c r="L178" s="24">
        <v>20.52</v>
      </c>
      <c r="M178" s="24">
        <v>20.57</v>
      </c>
      <c r="N178" s="24">
        <v>21.712769230769229</v>
      </c>
      <c r="O178" s="24">
        <v>21.760846153846156</v>
      </c>
      <c r="P178">
        <v>5</v>
      </c>
      <c r="Q178">
        <v>6</v>
      </c>
      <c r="R178" t="str">
        <v>LIQ</v>
      </c>
      <c r="S178" t="str">
        <v/>
      </c>
      <c r="T178" t="str">
        <v/>
      </c>
      <c r="U178" t="str">
        <v/>
      </c>
      <c r="V178" t="str">
        <v>IWS</v>
      </c>
      <c r="W178" t="str">
        <v>LIQ11937171</v>
      </c>
      <c r="X178">
        <v>44895.933333333334</v>
      </c>
      <c r="Y178" t="str">
        <v>JR_LIU</v>
      </c>
      <c r="Z178" t="str">
        <v>JR</v>
      </c>
      <c r="AA178" t="str">
        <v>shipboard untreated</v>
      </c>
      <c r="AB178" t="str">
        <v>397-U1588A-3H-6-IW(143-148)-IWS</v>
      </c>
    </row>
    <row r="179" spans="1:28" x14ac:dyDescent="0.15">
      <c r="A179">
        <v>397</v>
      </c>
      <c r="B179" t="str">
        <v>U1588</v>
      </c>
      <c r="C179" t="str">
        <v>A</v>
      </c>
      <c r="D179">
        <v>3</v>
      </c>
      <c r="E179" t="str">
        <v>H</v>
      </c>
      <c r="F179">
        <v>7</v>
      </c>
      <c r="G179" t="str">
        <v/>
      </c>
      <c r="H179" s="29">
        <v>0</v>
      </c>
      <c r="I179" s="29">
        <v>5</v>
      </c>
      <c r="J179" s="29">
        <v>0</v>
      </c>
      <c r="K179" s="29">
        <v>5</v>
      </c>
      <c r="L179" s="24">
        <v>20.57</v>
      </c>
      <c r="M179" s="24">
        <v>20.62</v>
      </c>
      <c r="N179" s="24">
        <v>21.760846153846156</v>
      </c>
      <c r="O179" s="24">
        <v>21.808923076923076</v>
      </c>
      <c r="P179">
        <v>5</v>
      </c>
      <c r="Q179">
        <v>5</v>
      </c>
      <c r="R179" t="str">
        <v>CYL</v>
      </c>
      <c r="S179" t="str">
        <v>HS</v>
      </c>
      <c r="T179" t="str">
        <v/>
      </c>
      <c r="U179" t="str">
        <v/>
      </c>
      <c r="V179" t="str">
        <v>HS</v>
      </c>
      <c r="W179" t="str">
        <v>CYL11935161</v>
      </c>
      <c r="X179">
        <v>44895.842361111114</v>
      </c>
      <c r="Y179" t="str">
        <v>LEWIS</v>
      </c>
      <c r="Z179" t="str">
        <v>JR</v>
      </c>
      <c r="AA179">
        <v>0</v>
      </c>
      <c r="AB179" t="str">
        <v>397-U1588A-3H-7-HS</v>
      </c>
    </row>
    <row r="180" spans="1:28" x14ac:dyDescent="0.15">
      <c r="A180">
        <v>397</v>
      </c>
      <c r="B180" t="str">
        <v>U1588</v>
      </c>
      <c r="C180" t="str">
        <v>A</v>
      </c>
      <c r="D180">
        <v>3</v>
      </c>
      <c r="E180" t="str">
        <v>H</v>
      </c>
      <c r="F180">
        <v>7</v>
      </c>
      <c r="G180" t="str">
        <v>W</v>
      </c>
      <c r="H180" s="29">
        <v>37</v>
      </c>
      <c r="I180" s="29">
        <v>37</v>
      </c>
      <c r="J180" s="29">
        <v>37</v>
      </c>
      <c r="K180" s="29">
        <v>5</v>
      </c>
      <c r="L180" s="24">
        <v>20.94</v>
      </c>
      <c r="M180" s="24">
        <v>20.94</v>
      </c>
      <c r="N180" s="24">
        <v>22.116615384615386</v>
      </c>
      <c r="O180" s="24">
        <v>22.116615384615386</v>
      </c>
      <c r="P180">
        <v>0</v>
      </c>
      <c r="Q180">
        <v>1</v>
      </c>
      <c r="R180" t="str">
        <v>TPCK</v>
      </c>
      <c r="S180" t="str">
        <v>NANNO</v>
      </c>
      <c r="T180" t="str">
        <v/>
      </c>
      <c r="U180" t="str">
        <v/>
      </c>
      <c r="V180" t="str">
        <v>NANNO</v>
      </c>
      <c r="W180" t="str">
        <v>TPCK11938331</v>
      </c>
      <c r="X180">
        <v>44896.001388888886</v>
      </c>
      <c r="Y180" t="str">
        <v>JRS_CARVALHO</v>
      </c>
      <c r="Z180" t="str">
        <v>JR</v>
      </c>
      <c r="AA180">
        <v>0</v>
      </c>
      <c r="AB180" t="str">
        <v>397-U1588A-3H-7-W 37/37-NANNO</v>
      </c>
    </row>
    <row r="181" spans="1:28" x14ac:dyDescent="0.15">
      <c r="A181">
        <v>397</v>
      </c>
      <c r="B181" t="str">
        <v>U1588</v>
      </c>
      <c r="C181" t="str">
        <v>A</v>
      </c>
      <c r="D181">
        <v>3</v>
      </c>
      <c r="E181" t="str">
        <v>H</v>
      </c>
      <c r="F181" t="str">
        <v>CC</v>
      </c>
      <c r="G181" t="str">
        <v/>
      </c>
      <c r="H181" s="29">
        <v>19</v>
      </c>
      <c r="I181" s="29">
        <v>26</v>
      </c>
      <c r="J181" s="29">
        <v>19</v>
      </c>
      <c r="K181" s="29">
        <v>5</v>
      </c>
      <c r="L181" s="24">
        <v>21.48</v>
      </c>
      <c r="M181" s="24">
        <v>21.55</v>
      </c>
      <c r="N181" s="24">
        <v>22.635846153846156</v>
      </c>
      <c r="O181" s="24">
        <v>22.70315384615385</v>
      </c>
      <c r="P181">
        <v>7</v>
      </c>
      <c r="Q181">
        <v>247</v>
      </c>
      <c r="R181" t="str">
        <v>WRND</v>
      </c>
      <c r="S181" t="str">
        <v>PAL</v>
      </c>
      <c r="T181" t="str">
        <v/>
      </c>
      <c r="U181" t="str">
        <v/>
      </c>
      <c r="V181" t="str">
        <v>PAL</v>
      </c>
      <c r="W181" t="str">
        <v>WRND11935171</v>
      </c>
      <c r="X181">
        <v>44895.842361111114</v>
      </c>
      <c r="Y181" t="str">
        <v>LEWIS</v>
      </c>
      <c r="Z181" t="str">
        <v>JR</v>
      </c>
      <c r="AA181">
        <v>0</v>
      </c>
      <c r="AB181" t="str">
        <v>397-U1588A-3H-CC-PAL</v>
      </c>
    </row>
    <row r="182" spans="1:28" x14ac:dyDescent="0.15">
      <c r="A182">
        <v>397</v>
      </c>
      <c r="B182" t="str">
        <v>U1588</v>
      </c>
      <c r="C182" t="str">
        <v>A</v>
      </c>
      <c r="D182">
        <v>3</v>
      </c>
      <c r="E182" t="str">
        <v>H</v>
      </c>
      <c r="F182" t="str">
        <v>CC</v>
      </c>
      <c r="G182" t="str">
        <v/>
      </c>
      <c r="H182" s="29">
        <v>19</v>
      </c>
      <c r="I182" s="29">
        <v>26</v>
      </c>
      <c r="J182" s="29">
        <v>0</v>
      </c>
      <c r="K182" s="29">
        <v>5</v>
      </c>
      <c r="L182" s="24">
        <v>21.48</v>
      </c>
      <c r="M182" s="24">
        <v>21.55</v>
      </c>
      <c r="N182" s="24">
        <v>22.635846153846156</v>
      </c>
      <c r="O182" s="24">
        <v>22.70315384615385</v>
      </c>
      <c r="P182">
        <v>7</v>
      </c>
      <c r="Q182">
        <v>30</v>
      </c>
      <c r="R182" t="str">
        <v>OTHR</v>
      </c>
      <c r="S182" t="str">
        <v/>
      </c>
      <c r="T182" t="str">
        <v>ZARI</v>
      </c>
      <c r="U182" t="str">
        <v>95883IODP</v>
      </c>
      <c r="V182" t="str">
        <v>PALZARI</v>
      </c>
      <c r="W182" t="str">
        <v>OTHR11935231</v>
      </c>
      <c r="X182">
        <v>44895.84375</v>
      </c>
      <c r="Y182" t="str">
        <v>LEWIS</v>
      </c>
      <c r="Z182" t="str">
        <v>JR</v>
      </c>
      <c r="AA182">
        <v>0</v>
      </c>
      <c r="AB182" t="str">
        <v>397-U1588A-3H-CC-PAL-PALZARI</v>
      </c>
    </row>
    <row r="183" spans="1:28" x14ac:dyDescent="0.15">
      <c r="A183">
        <v>397</v>
      </c>
      <c r="B183" t="str">
        <v>U1588</v>
      </c>
      <c r="C183" t="str">
        <v>A</v>
      </c>
      <c r="D183">
        <v>3</v>
      </c>
      <c r="E183" t="str">
        <v>H</v>
      </c>
      <c r="F183" t="str">
        <v>CC</v>
      </c>
      <c r="G183" t="str">
        <v/>
      </c>
      <c r="H183" s="29">
        <v>19</v>
      </c>
      <c r="I183" s="29">
        <v>26</v>
      </c>
      <c r="J183" s="29">
        <v>0</v>
      </c>
      <c r="K183" s="29">
        <v>5</v>
      </c>
      <c r="L183" s="24">
        <v>21.48</v>
      </c>
      <c r="M183" s="24">
        <v>21.55</v>
      </c>
      <c r="N183" s="24">
        <v>22.635846153846156</v>
      </c>
      <c r="O183" s="24">
        <v>22.70315384615385</v>
      </c>
      <c r="P183">
        <v>7</v>
      </c>
      <c r="Q183">
        <v>5</v>
      </c>
      <c r="R183" t="str">
        <v>OTHR</v>
      </c>
      <c r="S183" t="str">
        <v>NANNO</v>
      </c>
      <c r="T183" t="str">
        <v/>
      </c>
      <c r="U183" t="str">
        <v/>
      </c>
      <c r="V183" t="str">
        <v>NANNO</v>
      </c>
      <c r="W183" t="str">
        <v>OTHR11935251</v>
      </c>
      <c r="X183">
        <v>44895.84375</v>
      </c>
      <c r="Y183" t="str">
        <v>LEWIS</v>
      </c>
      <c r="Z183" t="str">
        <v>JR</v>
      </c>
      <c r="AA183" t="str">
        <v>Shipboard Test</v>
      </c>
      <c r="AB183" t="str">
        <v>397-U1588A-3H-CC-PAL-NANNO</v>
      </c>
    </row>
    <row r="184" spans="1:28" x14ac:dyDescent="0.15">
      <c r="A184">
        <v>397</v>
      </c>
      <c r="B184" t="str">
        <v>U1588</v>
      </c>
      <c r="C184" t="str">
        <v>A</v>
      </c>
      <c r="D184">
        <v>3</v>
      </c>
      <c r="E184" t="str">
        <v>H</v>
      </c>
      <c r="F184" t="str">
        <v>CC</v>
      </c>
      <c r="G184" t="str">
        <v/>
      </c>
      <c r="H184" s="29">
        <v>19</v>
      </c>
      <c r="I184" s="29">
        <v>26</v>
      </c>
      <c r="J184" s="29">
        <v>0</v>
      </c>
      <c r="K184" s="29">
        <v>5</v>
      </c>
      <c r="L184" s="24">
        <v>21.48</v>
      </c>
      <c r="M184" s="24">
        <v>21.55</v>
      </c>
      <c r="N184" s="24">
        <v>22.635846153846156</v>
      </c>
      <c r="O184" s="24">
        <v>22.70315384615385</v>
      </c>
      <c r="P184">
        <v>7</v>
      </c>
      <c r="Q184">
        <v>5</v>
      </c>
      <c r="R184" t="str">
        <v>OTHR</v>
      </c>
      <c r="S184" t="str">
        <v/>
      </c>
      <c r="T184" t="str">
        <v>ABRA</v>
      </c>
      <c r="U184" t="str">
        <v>95438IODP</v>
      </c>
      <c r="V184" t="str">
        <v>PALABRA</v>
      </c>
      <c r="W184" t="str">
        <v>OTHR11935241</v>
      </c>
      <c r="X184">
        <v>44895.84375</v>
      </c>
      <c r="Y184" t="str">
        <v>LEWIS</v>
      </c>
      <c r="Z184" t="str">
        <v>JR</v>
      </c>
      <c r="AA184">
        <v>0</v>
      </c>
      <c r="AB184" t="str">
        <v>397-U1588A-3H-CC-PAL-PALABRA</v>
      </c>
    </row>
    <row r="185" spans="1:28" x14ac:dyDescent="0.15">
      <c r="A185">
        <v>397</v>
      </c>
      <c r="B185" t="str">
        <v>U1588</v>
      </c>
      <c r="C185" t="str">
        <v>A</v>
      </c>
      <c r="D185">
        <v>3</v>
      </c>
      <c r="E185" t="str">
        <v>H</v>
      </c>
      <c r="F185" t="str">
        <v>CC</v>
      </c>
      <c r="G185" t="str">
        <v/>
      </c>
      <c r="H185" s="29">
        <v>19</v>
      </c>
      <c r="I185" s="29">
        <v>26</v>
      </c>
      <c r="J185" s="29">
        <v>0</v>
      </c>
      <c r="K185" s="29">
        <v>5</v>
      </c>
      <c r="L185" s="24">
        <v>21.48</v>
      </c>
      <c r="M185" s="24">
        <v>21.55</v>
      </c>
      <c r="N185" s="24">
        <v>22.635846153846156</v>
      </c>
      <c r="O185" s="24">
        <v>22.70315384615385</v>
      </c>
      <c r="P185">
        <v>7</v>
      </c>
      <c r="Q185">
        <v>20</v>
      </c>
      <c r="R185" t="str">
        <v>OTHR</v>
      </c>
      <c r="S185" t="str">
        <v/>
      </c>
      <c r="T185" t="str">
        <v>VERM</v>
      </c>
      <c r="U185" t="str">
        <v>95746IODP</v>
      </c>
      <c r="V185" t="str">
        <v>PALVERM</v>
      </c>
      <c r="W185" t="str">
        <v>OTHR11935181</v>
      </c>
      <c r="X185">
        <v>44895.84375</v>
      </c>
      <c r="Y185" t="str">
        <v>LEWIS</v>
      </c>
      <c r="Z185" t="str">
        <v>JR</v>
      </c>
      <c r="AA185">
        <v>0</v>
      </c>
      <c r="AB185" t="str">
        <v>397-U1588A-3H-CC-PAL-PALVERM</v>
      </c>
    </row>
    <row r="186" spans="1:28" x14ac:dyDescent="0.15">
      <c r="A186">
        <v>397</v>
      </c>
      <c r="B186" t="str">
        <v>U1588</v>
      </c>
      <c r="C186" t="str">
        <v>A</v>
      </c>
      <c r="D186">
        <v>3</v>
      </c>
      <c r="E186" t="str">
        <v>H</v>
      </c>
      <c r="F186" t="str">
        <v>CC</v>
      </c>
      <c r="G186" t="str">
        <v/>
      </c>
      <c r="H186" s="29">
        <v>19</v>
      </c>
      <c r="I186" s="29">
        <v>26</v>
      </c>
      <c r="J186" s="29">
        <v>0</v>
      </c>
      <c r="K186" s="29">
        <v>5</v>
      </c>
      <c r="L186" s="24">
        <v>21.48</v>
      </c>
      <c r="M186" s="24">
        <v>21.55</v>
      </c>
      <c r="N186" s="24">
        <v>22.635846153846156</v>
      </c>
      <c r="O186" s="24">
        <v>22.70315384615385</v>
      </c>
      <c r="P186">
        <v>7</v>
      </c>
      <c r="Q186">
        <v>30</v>
      </c>
      <c r="R186" t="str">
        <v>OTHR</v>
      </c>
      <c r="S186" t="str">
        <v/>
      </c>
      <c r="T186" t="str">
        <v>HUAN</v>
      </c>
      <c r="U186" t="str">
        <v>98758IODP</v>
      </c>
      <c r="V186" t="str">
        <v>PALHUAN</v>
      </c>
      <c r="W186" t="str">
        <v>OTHR11935221</v>
      </c>
      <c r="X186">
        <v>44895.84375</v>
      </c>
      <c r="Y186" t="str">
        <v>LEWIS</v>
      </c>
      <c r="Z186" t="str">
        <v>JR</v>
      </c>
      <c r="AA186">
        <v>0</v>
      </c>
      <c r="AB186" t="str">
        <v>397-U1588A-3H-CC-PAL-PALHUAN</v>
      </c>
    </row>
    <row r="187" spans="1:28" x14ac:dyDescent="0.15">
      <c r="A187">
        <v>397</v>
      </c>
      <c r="B187" t="str">
        <v>U1588</v>
      </c>
      <c r="C187" t="str">
        <v>A</v>
      </c>
      <c r="D187">
        <v>3</v>
      </c>
      <c r="E187" t="str">
        <v>H</v>
      </c>
      <c r="F187" t="str">
        <v>CC</v>
      </c>
      <c r="G187" t="str">
        <v/>
      </c>
      <c r="H187" s="29">
        <v>19</v>
      </c>
      <c r="I187" s="29">
        <v>26</v>
      </c>
      <c r="J187" s="29">
        <v>0</v>
      </c>
      <c r="K187" s="29">
        <v>5</v>
      </c>
      <c r="L187" s="24">
        <v>21.48</v>
      </c>
      <c r="M187" s="24">
        <v>21.55</v>
      </c>
      <c r="N187" s="24">
        <v>22.635846153846156</v>
      </c>
      <c r="O187" s="24">
        <v>22.70315384615385</v>
      </c>
      <c r="P187">
        <v>7</v>
      </c>
      <c r="Q187">
        <v>5</v>
      </c>
      <c r="R187" t="str">
        <v>OTHR</v>
      </c>
      <c r="S187" t="str">
        <v/>
      </c>
      <c r="T187" t="str">
        <v>FLOR</v>
      </c>
      <c r="U187" t="str">
        <v>95504IODP</v>
      </c>
      <c r="V187" t="str">
        <v>PALFLOR</v>
      </c>
      <c r="W187" t="str">
        <v>OTHR11935201</v>
      </c>
      <c r="X187">
        <v>44895.84375</v>
      </c>
      <c r="Y187" t="str">
        <v>LEWIS</v>
      </c>
      <c r="Z187" t="str">
        <v>JR</v>
      </c>
      <c r="AA187">
        <v>0</v>
      </c>
      <c r="AB187" t="str">
        <v>397-U1588A-3H-CC-PAL-PALFLOR</v>
      </c>
    </row>
    <row r="188" spans="1:28" x14ac:dyDescent="0.15">
      <c r="A188">
        <v>397</v>
      </c>
      <c r="B188" t="str">
        <v>U1588</v>
      </c>
      <c r="C188" t="str">
        <v>A</v>
      </c>
      <c r="D188">
        <v>3</v>
      </c>
      <c r="E188" t="str">
        <v>H</v>
      </c>
      <c r="F188" t="str">
        <v>CC</v>
      </c>
      <c r="G188" t="str">
        <v/>
      </c>
      <c r="H188" s="29">
        <v>19</v>
      </c>
      <c r="I188" s="29">
        <v>26</v>
      </c>
      <c r="J188" s="29">
        <v>0</v>
      </c>
      <c r="K188" s="29">
        <v>5</v>
      </c>
      <c r="L188" s="24">
        <v>21.48</v>
      </c>
      <c r="M188" s="24">
        <v>21.55</v>
      </c>
      <c r="N188" s="24">
        <v>22.635846153846156</v>
      </c>
      <c r="O188" s="24">
        <v>22.70315384615385</v>
      </c>
      <c r="P188">
        <v>7</v>
      </c>
      <c r="Q188">
        <v>20</v>
      </c>
      <c r="R188" t="str">
        <v>OTHR</v>
      </c>
      <c r="S188" t="str">
        <v>FORAM</v>
      </c>
      <c r="T188" t="str">
        <v/>
      </c>
      <c r="U188" t="str">
        <v/>
      </c>
      <c r="V188" t="str">
        <v>FORAM</v>
      </c>
      <c r="W188" t="str">
        <v>OTHR11935261</v>
      </c>
      <c r="X188">
        <v>44895.84375</v>
      </c>
      <c r="Y188" t="str">
        <v>LEWIS</v>
      </c>
      <c r="Z188" t="str">
        <v>JR</v>
      </c>
      <c r="AA188" t="str">
        <v>Shipboard Test</v>
      </c>
      <c r="AB188" t="str">
        <v>397-U1588A-3H-CC-PAL-FORAM</v>
      </c>
    </row>
    <row r="189" spans="1:28" x14ac:dyDescent="0.15">
      <c r="A189">
        <v>397</v>
      </c>
      <c r="B189" t="str">
        <v>U1588</v>
      </c>
      <c r="C189" t="str">
        <v>A</v>
      </c>
      <c r="D189">
        <v>3</v>
      </c>
      <c r="E189" t="str">
        <v>H</v>
      </c>
      <c r="F189" t="str">
        <v>CC</v>
      </c>
      <c r="G189" t="str">
        <v/>
      </c>
      <c r="H189" s="29">
        <v>19</v>
      </c>
      <c r="I189" s="29">
        <v>26</v>
      </c>
      <c r="J189" s="29">
        <v>0</v>
      </c>
      <c r="K189" s="29">
        <v>5</v>
      </c>
      <c r="L189" s="24">
        <v>21.48</v>
      </c>
      <c r="M189" s="24">
        <v>21.55</v>
      </c>
      <c r="N189" s="24">
        <v>22.635846153846156</v>
      </c>
      <c r="O189" s="24">
        <v>22.70315384615385</v>
      </c>
      <c r="P189">
        <v>7</v>
      </c>
      <c r="Q189">
        <v>5</v>
      </c>
      <c r="R189" t="str">
        <v>OTHR</v>
      </c>
      <c r="S189" t="str">
        <v/>
      </c>
      <c r="T189" t="str">
        <v>CLAR</v>
      </c>
      <c r="U189" t="str">
        <v>95439IODP</v>
      </c>
      <c r="V189" t="str">
        <v>PALCLAR</v>
      </c>
      <c r="W189" t="str">
        <v>OTHR11935211</v>
      </c>
      <c r="X189">
        <v>44895.84375</v>
      </c>
      <c r="Y189" t="str">
        <v>LEWIS</v>
      </c>
      <c r="Z189" t="str">
        <v>JR</v>
      </c>
      <c r="AA189">
        <v>0</v>
      </c>
      <c r="AB189" t="str">
        <v>397-U1588A-3H-CC-PAL-PALCLAR</v>
      </c>
    </row>
    <row r="190" spans="1:28" x14ac:dyDescent="0.15">
      <c r="A190">
        <v>397</v>
      </c>
      <c r="B190" t="str">
        <v>U1588</v>
      </c>
      <c r="C190" t="str">
        <v>A</v>
      </c>
      <c r="D190">
        <v>3</v>
      </c>
      <c r="E190" t="str">
        <v>H</v>
      </c>
      <c r="F190" t="str">
        <v>CC</v>
      </c>
      <c r="G190" t="str">
        <v/>
      </c>
      <c r="H190" s="29">
        <v>19</v>
      </c>
      <c r="I190" s="29">
        <v>26</v>
      </c>
      <c r="J190" s="29">
        <v>0</v>
      </c>
      <c r="K190" s="29">
        <v>5</v>
      </c>
      <c r="L190" s="24">
        <v>21.48</v>
      </c>
      <c r="M190" s="24">
        <v>21.55</v>
      </c>
      <c r="N190" s="24">
        <v>22.635846153846156</v>
      </c>
      <c r="O190" s="24">
        <v>22.70315384615385</v>
      </c>
      <c r="P190">
        <v>7</v>
      </c>
      <c r="Q190">
        <v>20</v>
      </c>
      <c r="R190" t="str">
        <v>OTHR</v>
      </c>
      <c r="S190" t="str">
        <v/>
      </c>
      <c r="T190" t="str">
        <v>PERA</v>
      </c>
      <c r="U190" t="str">
        <v>95471IODP</v>
      </c>
      <c r="V190" t="str">
        <v>PALPERA</v>
      </c>
      <c r="W190" t="str">
        <v>OTHR11935191</v>
      </c>
      <c r="X190">
        <v>44895.84375</v>
      </c>
      <c r="Y190" t="str">
        <v>LEWIS</v>
      </c>
      <c r="Z190" t="str">
        <v>JR</v>
      </c>
      <c r="AA190">
        <v>0</v>
      </c>
      <c r="AB190" t="str">
        <v>397-U1588A-3H-CC-PAL-PALPERA</v>
      </c>
    </row>
    <row r="191" spans="1:28" x14ac:dyDescent="0.15">
      <c r="A191">
        <v>397</v>
      </c>
      <c r="B191" t="str">
        <v>U1588</v>
      </c>
      <c r="C191" t="str">
        <v>A</v>
      </c>
      <c r="D191">
        <v>4</v>
      </c>
      <c r="E191" t="str">
        <v>H</v>
      </c>
      <c r="F191">
        <v>1</v>
      </c>
      <c r="G191" t="str">
        <v>W</v>
      </c>
      <c r="H191" s="29">
        <v>71</v>
      </c>
      <c r="I191" s="29">
        <v>71</v>
      </c>
      <c r="J191" s="29">
        <v>71</v>
      </c>
      <c r="K191" s="29">
        <v>5</v>
      </c>
      <c r="L191" s="24">
        <v>21.91</v>
      </c>
      <c r="M191" s="24">
        <v>21.91</v>
      </c>
      <c r="N191" s="24">
        <v>23.913692307692308</v>
      </c>
      <c r="O191" s="24">
        <v>23.913692307692308</v>
      </c>
      <c r="P191">
        <v>0</v>
      </c>
      <c r="Q191">
        <v>1</v>
      </c>
      <c r="R191" t="str">
        <v>TPCK</v>
      </c>
      <c r="S191" t="str">
        <v>NANNO</v>
      </c>
      <c r="T191" t="str">
        <v/>
      </c>
      <c r="U191" t="str">
        <v/>
      </c>
      <c r="V191" t="str">
        <v>NANNO</v>
      </c>
      <c r="W191" t="str">
        <v>TPCK11939471</v>
      </c>
      <c r="X191">
        <v>44896.047222222223</v>
      </c>
      <c r="Y191" t="str">
        <v>JRS_CARVALHO</v>
      </c>
      <c r="Z191" t="str">
        <v>JR</v>
      </c>
      <c r="AA191">
        <v>0</v>
      </c>
      <c r="AB191" t="str">
        <v>397-U1588A-4H-1-W 71/71-NANNO</v>
      </c>
    </row>
    <row r="192" spans="1:28" x14ac:dyDescent="0.15">
      <c r="A192">
        <v>397</v>
      </c>
      <c r="B192" t="str">
        <v>U1588</v>
      </c>
      <c r="C192" t="str">
        <v>A</v>
      </c>
      <c r="D192">
        <v>4</v>
      </c>
      <c r="E192" t="str">
        <v>H</v>
      </c>
      <c r="F192">
        <v>1</v>
      </c>
      <c r="G192" t="str">
        <v/>
      </c>
      <c r="H192" s="29">
        <v>143</v>
      </c>
      <c r="I192" s="29">
        <v>148</v>
      </c>
      <c r="J192" s="29">
        <v>0</v>
      </c>
      <c r="K192" s="29">
        <v>5</v>
      </c>
      <c r="L192" s="24">
        <v>22.63</v>
      </c>
      <c r="M192" s="24">
        <v>22.68</v>
      </c>
      <c r="N192" s="24">
        <v>24.605999999999998</v>
      </c>
      <c r="O192" s="24">
        <v>24.654076923076921</v>
      </c>
      <c r="P192">
        <v>5</v>
      </c>
      <c r="Q192">
        <v>3</v>
      </c>
      <c r="R192" t="str">
        <v>LIQ</v>
      </c>
      <c r="S192" t="str">
        <v/>
      </c>
      <c r="T192" t="str">
        <v/>
      </c>
      <c r="U192" t="str">
        <v/>
      </c>
      <c r="V192" t="str">
        <v>IWALK</v>
      </c>
      <c r="W192" t="str">
        <v>LIQ11937271</v>
      </c>
      <c r="X192">
        <v>44895.945833333331</v>
      </c>
      <c r="Y192" t="str">
        <v>JR_LIU</v>
      </c>
      <c r="Z192" t="str">
        <v>JR</v>
      </c>
      <c r="AA192" t="str">
        <v>alkalinity residue</v>
      </c>
      <c r="AB192" t="str">
        <v>397-U1588A-4H-1-IW(143-148)-IWALK</v>
      </c>
    </row>
    <row r="193" spans="1:28" x14ac:dyDescent="0.15">
      <c r="A193">
        <v>397</v>
      </c>
      <c r="B193" t="str">
        <v>U1588</v>
      </c>
      <c r="C193" t="str">
        <v>A</v>
      </c>
      <c r="D193">
        <v>4</v>
      </c>
      <c r="E193" t="str">
        <v>H</v>
      </c>
      <c r="F193">
        <v>1</v>
      </c>
      <c r="G193" t="str">
        <v/>
      </c>
      <c r="H193" s="29">
        <v>143</v>
      </c>
      <c r="I193" s="29">
        <v>148</v>
      </c>
      <c r="J193" s="29">
        <v>0</v>
      </c>
      <c r="K193" s="29">
        <v>5</v>
      </c>
      <c r="L193" s="24">
        <v>22.63</v>
      </c>
      <c r="M193" s="24">
        <v>22.68</v>
      </c>
      <c r="N193" s="24">
        <v>24.605999999999998</v>
      </c>
      <c r="O193" s="24">
        <v>24.654076923076921</v>
      </c>
      <c r="P193">
        <v>5</v>
      </c>
      <c r="Q193">
        <v>2</v>
      </c>
      <c r="R193" t="str">
        <v>LIQ</v>
      </c>
      <c r="S193" t="str">
        <v/>
      </c>
      <c r="T193" t="str">
        <v>BRAD</v>
      </c>
      <c r="U193" t="str">
        <v>95829IODP</v>
      </c>
      <c r="V193" t="str">
        <v>IWBRAD</v>
      </c>
      <c r="W193" t="str">
        <v>LIQ11937331</v>
      </c>
      <c r="X193">
        <v>44895.945833333331</v>
      </c>
      <c r="Y193" t="str">
        <v>JR_LIU</v>
      </c>
      <c r="Z193" t="str">
        <v>JR</v>
      </c>
      <c r="AA193" t="str">
        <v>10 ul HgCl2</v>
      </c>
      <c r="AB193" t="str">
        <v>397-U1588A-4H-1-IW(143-148)-IWBRAD</v>
      </c>
    </row>
    <row r="194" spans="1:28" x14ac:dyDescent="0.15">
      <c r="A194">
        <v>397</v>
      </c>
      <c r="B194" t="str">
        <v>U1588</v>
      </c>
      <c r="C194" t="str">
        <v>A</v>
      </c>
      <c r="D194">
        <v>4</v>
      </c>
      <c r="E194" t="str">
        <v>H</v>
      </c>
      <c r="F194">
        <v>1</v>
      </c>
      <c r="G194" t="str">
        <v/>
      </c>
      <c r="H194" s="29">
        <v>143</v>
      </c>
      <c r="I194" s="29">
        <v>148</v>
      </c>
      <c r="J194" s="29">
        <v>0</v>
      </c>
      <c r="K194" s="29">
        <v>5</v>
      </c>
      <c r="L194" s="24">
        <v>22.63</v>
      </c>
      <c r="M194" s="24">
        <v>22.68</v>
      </c>
      <c r="N194" s="24">
        <v>24.605999999999998</v>
      </c>
      <c r="O194" s="24">
        <v>24.654076923076921</v>
      </c>
      <c r="P194">
        <v>5</v>
      </c>
      <c r="Q194">
        <v>10</v>
      </c>
      <c r="R194" t="str">
        <v>LIQ</v>
      </c>
      <c r="S194" t="str">
        <v/>
      </c>
      <c r="T194" t="str">
        <v>WU</v>
      </c>
      <c r="U194" t="str">
        <v>95353IODP</v>
      </c>
      <c r="V194" t="str">
        <v>IWWU</v>
      </c>
      <c r="W194" t="str">
        <v>LIQ11937291</v>
      </c>
      <c r="X194">
        <v>44895.945833333331</v>
      </c>
      <c r="Y194" t="str">
        <v>JR_LIU</v>
      </c>
      <c r="Z194" t="str">
        <v>JR</v>
      </c>
      <c r="AA194" t="str">
        <v>30 ul TM HCl</v>
      </c>
      <c r="AB194" t="str">
        <v>397-U1588A-4H-1-IW(143-148)-IWWU</v>
      </c>
    </row>
    <row r="195" spans="1:28" x14ac:dyDescent="0.15">
      <c r="A195">
        <v>397</v>
      </c>
      <c r="B195" t="str">
        <v>U1588</v>
      </c>
      <c r="C195" t="str">
        <v>A</v>
      </c>
      <c r="D195">
        <v>4</v>
      </c>
      <c r="E195" t="str">
        <v>H</v>
      </c>
      <c r="F195">
        <v>1</v>
      </c>
      <c r="G195" t="str">
        <v/>
      </c>
      <c r="H195" s="29">
        <v>143</v>
      </c>
      <c r="I195" s="29">
        <v>148</v>
      </c>
      <c r="J195" s="29">
        <v>0</v>
      </c>
      <c r="K195" s="29">
        <v>5</v>
      </c>
      <c r="L195" s="24">
        <v>22.63</v>
      </c>
      <c r="M195" s="24">
        <v>22.68</v>
      </c>
      <c r="N195" s="24">
        <v>24.605999999999998</v>
      </c>
      <c r="O195" s="24">
        <v>24.654076923076921</v>
      </c>
      <c r="P195">
        <v>5</v>
      </c>
      <c r="Q195">
        <v>75</v>
      </c>
      <c r="R195" t="str">
        <v>CAKE</v>
      </c>
      <c r="S195" t="str">
        <v/>
      </c>
      <c r="T195" t="str">
        <v/>
      </c>
      <c r="U195" t="str">
        <v/>
      </c>
      <c r="V195" t="str">
        <v>SC</v>
      </c>
      <c r="W195" t="str">
        <v>CAKE11937321</v>
      </c>
      <c r="X195">
        <v>44895.945833333331</v>
      </c>
      <c r="Y195" t="str">
        <v>JR_LIU</v>
      </c>
      <c r="Z195" t="str">
        <v>JR</v>
      </c>
      <c r="AA195" t="str">
        <v>repository</v>
      </c>
      <c r="AB195" t="str">
        <v>397-U1588A-4H-1-IW(143-148)-SC</v>
      </c>
    </row>
    <row r="196" spans="1:28" x14ac:dyDescent="0.15">
      <c r="A196">
        <v>397</v>
      </c>
      <c r="B196" t="str">
        <v>U1588</v>
      </c>
      <c r="C196" t="str">
        <v>A</v>
      </c>
      <c r="D196">
        <v>4</v>
      </c>
      <c r="E196" t="str">
        <v>H</v>
      </c>
      <c r="F196">
        <v>1</v>
      </c>
      <c r="G196" t="str">
        <v/>
      </c>
      <c r="H196" s="29">
        <v>143</v>
      </c>
      <c r="I196" s="29">
        <v>148</v>
      </c>
      <c r="J196" s="29">
        <v>143</v>
      </c>
      <c r="K196" s="29">
        <v>5</v>
      </c>
      <c r="L196" s="24">
        <v>22.63</v>
      </c>
      <c r="M196" s="24">
        <v>22.68</v>
      </c>
      <c r="N196" s="24">
        <v>24.605999999999998</v>
      </c>
      <c r="O196" s="24">
        <v>24.654076923076921</v>
      </c>
      <c r="P196">
        <v>5</v>
      </c>
      <c r="Q196">
        <v>176</v>
      </c>
      <c r="R196" t="str">
        <v>WRND</v>
      </c>
      <c r="S196" t="str">
        <v>IW</v>
      </c>
      <c r="T196" t="str">
        <v/>
      </c>
      <c r="U196" t="str">
        <v/>
      </c>
      <c r="V196" t="str">
        <v>IW(143-148)</v>
      </c>
      <c r="W196" t="str">
        <v>WRND11935771</v>
      </c>
      <c r="X196">
        <v>44895.882638888892</v>
      </c>
      <c r="Y196" t="str">
        <v>LEWIS</v>
      </c>
      <c r="Z196" t="str">
        <v>JR</v>
      </c>
      <c r="AA196">
        <v>0</v>
      </c>
      <c r="AB196" t="str">
        <v>397-U1588A-4H-1-IW(143-148)</v>
      </c>
    </row>
    <row r="197" spans="1:28" x14ac:dyDescent="0.15">
      <c r="A197">
        <v>397</v>
      </c>
      <c r="B197" t="str">
        <v>U1588</v>
      </c>
      <c r="C197" t="str">
        <v>A</v>
      </c>
      <c r="D197">
        <v>4</v>
      </c>
      <c r="E197" t="str">
        <v>H</v>
      </c>
      <c r="F197">
        <v>1</v>
      </c>
      <c r="G197" t="str">
        <v/>
      </c>
      <c r="H197" s="29">
        <v>143</v>
      </c>
      <c r="I197" s="29">
        <v>148</v>
      </c>
      <c r="J197" s="29">
        <v>0</v>
      </c>
      <c r="K197" s="29">
        <v>5</v>
      </c>
      <c r="L197" s="24">
        <v>22.63</v>
      </c>
      <c r="M197" s="24">
        <v>22.68</v>
      </c>
      <c r="N197" s="24">
        <v>24.605999999999998</v>
      </c>
      <c r="O197" s="24">
        <v>24.654076923076921</v>
      </c>
      <c r="P197">
        <v>5</v>
      </c>
      <c r="Q197">
        <v>10</v>
      </c>
      <c r="R197" t="str">
        <v>LIQ</v>
      </c>
      <c r="S197" t="str">
        <v/>
      </c>
      <c r="T197" t="str">
        <v>YOBO</v>
      </c>
      <c r="U197" t="str">
        <v>96010IODP</v>
      </c>
      <c r="V197" t="str">
        <v>IWYOBO</v>
      </c>
      <c r="W197" t="str">
        <v>LIQ11937301</v>
      </c>
      <c r="X197">
        <v>44895.945833333331</v>
      </c>
      <c r="Y197" t="str">
        <v>JR_LIU</v>
      </c>
      <c r="Z197" t="str">
        <v>JR</v>
      </c>
      <c r="AA197" t="str">
        <v>30ul optima HNO3</v>
      </c>
      <c r="AB197" t="str">
        <v>397-U1588A-4H-1-IW(143-148)-IWYOBO</v>
      </c>
    </row>
    <row r="198" spans="1:28" x14ac:dyDescent="0.15">
      <c r="A198">
        <v>397</v>
      </c>
      <c r="B198" t="str">
        <v>U1588</v>
      </c>
      <c r="C198" t="str">
        <v>A</v>
      </c>
      <c r="D198">
        <v>4</v>
      </c>
      <c r="E198" t="str">
        <v>H</v>
      </c>
      <c r="F198">
        <v>1</v>
      </c>
      <c r="G198" t="str">
        <v/>
      </c>
      <c r="H198" s="29">
        <v>143</v>
      </c>
      <c r="I198" s="29">
        <v>148</v>
      </c>
      <c r="J198" s="29">
        <v>0</v>
      </c>
      <c r="K198" s="29">
        <v>5</v>
      </c>
      <c r="L198" s="24">
        <v>22.63</v>
      </c>
      <c r="M198" s="24">
        <v>22.68</v>
      </c>
      <c r="N198" s="24">
        <v>24.605999999999998</v>
      </c>
      <c r="O198" s="24">
        <v>24.654076923076921</v>
      </c>
      <c r="P198">
        <v>5</v>
      </c>
      <c r="Q198">
        <v>25</v>
      </c>
      <c r="R198" t="str">
        <v>CAKE</v>
      </c>
      <c r="S198" t="str">
        <v/>
      </c>
      <c r="T198" t="str">
        <v>WU</v>
      </c>
      <c r="U198" t="str">
        <v>95353IODP</v>
      </c>
      <c r="V198" t="str">
        <v>SCWU</v>
      </c>
      <c r="W198" t="str">
        <v>CAKE11937311</v>
      </c>
      <c r="X198">
        <v>44895.945833333331</v>
      </c>
      <c r="Y198" t="str">
        <v>JR_LIU</v>
      </c>
      <c r="Z198" t="str">
        <v>JR</v>
      </c>
      <c r="AA198">
        <v>0</v>
      </c>
      <c r="AB198" t="str">
        <v>397-U1588A-4H-1-IW(143-148)-SCWU</v>
      </c>
    </row>
    <row r="199" spans="1:28" x14ac:dyDescent="0.15">
      <c r="A199">
        <v>397</v>
      </c>
      <c r="B199" t="str">
        <v>U1588</v>
      </c>
      <c r="C199" t="str">
        <v>A</v>
      </c>
      <c r="D199">
        <v>4</v>
      </c>
      <c r="E199" t="str">
        <v>H</v>
      </c>
      <c r="F199">
        <v>1</v>
      </c>
      <c r="G199" t="str">
        <v/>
      </c>
      <c r="H199" s="29">
        <v>143</v>
      </c>
      <c r="I199" s="29">
        <v>148</v>
      </c>
      <c r="J199" s="29">
        <v>0</v>
      </c>
      <c r="K199" s="29">
        <v>5</v>
      </c>
      <c r="L199" s="24">
        <v>22.63</v>
      </c>
      <c r="M199" s="24">
        <v>22.68</v>
      </c>
      <c r="N199" s="24">
        <v>24.605999999999998</v>
      </c>
      <c r="O199" s="24">
        <v>24.654076923076921</v>
      </c>
      <c r="P199">
        <v>5</v>
      </c>
      <c r="Q199">
        <v>6</v>
      </c>
      <c r="R199" t="str">
        <v>LIQ</v>
      </c>
      <c r="S199" t="str">
        <v/>
      </c>
      <c r="T199" t="str">
        <v/>
      </c>
      <c r="U199" t="str">
        <v/>
      </c>
      <c r="V199" t="str">
        <v>IWS</v>
      </c>
      <c r="W199" t="str">
        <v>LIQ11937261</v>
      </c>
      <c r="X199">
        <v>44895.945833333331</v>
      </c>
      <c r="Y199" t="str">
        <v>JR_LIU</v>
      </c>
      <c r="Z199" t="str">
        <v>JR</v>
      </c>
      <c r="AA199" t="str">
        <v>shipboard untreated</v>
      </c>
      <c r="AB199" t="str">
        <v>397-U1588A-4H-1-IW(143-148)-IWS</v>
      </c>
    </row>
    <row r="200" spans="1:28" x14ac:dyDescent="0.15">
      <c r="A200">
        <v>397</v>
      </c>
      <c r="B200" t="str">
        <v>U1588</v>
      </c>
      <c r="C200" t="str">
        <v>A</v>
      </c>
      <c r="D200">
        <v>4</v>
      </c>
      <c r="E200" t="str">
        <v>H</v>
      </c>
      <c r="F200">
        <v>1</v>
      </c>
      <c r="G200" t="str">
        <v/>
      </c>
      <c r="H200" s="29">
        <v>143</v>
      </c>
      <c r="I200" s="29">
        <v>148</v>
      </c>
      <c r="J200" s="29">
        <v>0</v>
      </c>
      <c r="K200" s="29">
        <v>5</v>
      </c>
      <c r="L200" s="24">
        <v>22.63</v>
      </c>
      <c r="M200" s="24">
        <v>22.68</v>
      </c>
      <c r="N200" s="24">
        <v>24.605999999999998</v>
      </c>
      <c r="O200" s="24">
        <v>24.654076923076921</v>
      </c>
      <c r="P200">
        <v>5</v>
      </c>
      <c r="Q200">
        <v>2</v>
      </c>
      <c r="R200" t="str">
        <v>LIQ</v>
      </c>
      <c r="S200" t="str">
        <v>ICP</v>
      </c>
      <c r="T200" t="str">
        <v/>
      </c>
      <c r="U200" t="str">
        <v/>
      </c>
      <c r="V200" t="str">
        <v>IWICP</v>
      </c>
      <c r="W200" t="str">
        <v>LIQ11937281</v>
      </c>
      <c r="X200">
        <v>44895.945833333331</v>
      </c>
      <c r="Y200" t="str">
        <v>JR_LIU</v>
      </c>
      <c r="Z200" t="str">
        <v>JR</v>
      </c>
      <c r="AA200" t="str">
        <v>10uL HNO3</v>
      </c>
      <c r="AB200" t="str">
        <v>397-U1588A-4H-1-IW(143-148)-IWICP</v>
      </c>
    </row>
    <row r="201" spans="1:28" x14ac:dyDescent="0.15">
      <c r="A201">
        <v>397</v>
      </c>
      <c r="B201" t="str">
        <v>U1588</v>
      </c>
      <c r="C201" t="str">
        <v>A</v>
      </c>
      <c r="D201">
        <v>4</v>
      </c>
      <c r="E201" t="str">
        <v>H</v>
      </c>
      <c r="F201">
        <v>2</v>
      </c>
      <c r="G201" t="str">
        <v>W</v>
      </c>
      <c r="H201" s="29">
        <v>70</v>
      </c>
      <c r="I201" s="29">
        <v>70</v>
      </c>
      <c r="J201" s="29">
        <v>70</v>
      </c>
      <c r="K201" s="29">
        <v>5</v>
      </c>
      <c r="L201" s="24">
        <v>23.38</v>
      </c>
      <c r="M201" s="24">
        <v>23.38</v>
      </c>
      <c r="N201" s="24">
        <v>25.327153846153845</v>
      </c>
      <c r="O201" s="24">
        <v>25.327153846153845</v>
      </c>
      <c r="P201">
        <v>0</v>
      </c>
      <c r="Q201">
        <v>1</v>
      </c>
      <c r="R201" t="str">
        <v>TPCK</v>
      </c>
      <c r="S201" t="str">
        <v>NANNO</v>
      </c>
      <c r="T201" t="str">
        <v/>
      </c>
      <c r="U201" t="str">
        <v/>
      </c>
      <c r="V201" t="str">
        <v>NANNO</v>
      </c>
      <c r="W201" t="str">
        <v>TPCK11939481</v>
      </c>
      <c r="X201">
        <v>44896.04791666667</v>
      </c>
      <c r="Y201" t="str">
        <v>JRS_CARVALHO</v>
      </c>
      <c r="Z201" t="str">
        <v>JR</v>
      </c>
      <c r="AA201">
        <v>0</v>
      </c>
      <c r="AB201" t="str">
        <v>397-U1588A-4H-2-W 70/70-NANNO</v>
      </c>
    </row>
    <row r="202" spans="1:28" x14ac:dyDescent="0.15">
      <c r="A202">
        <v>397</v>
      </c>
      <c r="B202" t="str">
        <v>U1588</v>
      </c>
      <c r="C202" t="str">
        <v>A</v>
      </c>
      <c r="D202">
        <v>4</v>
      </c>
      <c r="E202" t="str">
        <v>H</v>
      </c>
      <c r="F202">
        <v>2</v>
      </c>
      <c r="G202" t="str">
        <v/>
      </c>
      <c r="H202" s="29">
        <v>143</v>
      </c>
      <c r="I202" s="29">
        <v>148</v>
      </c>
      <c r="J202" s="29">
        <v>0</v>
      </c>
      <c r="K202" s="29">
        <v>5</v>
      </c>
      <c r="L202" s="24">
        <v>24.11</v>
      </c>
      <c r="M202" s="24">
        <v>24.16</v>
      </c>
      <c r="N202" s="24">
        <v>26.029076923076921</v>
      </c>
      <c r="O202" s="24">
        <v>26.077153846153845</v>
      </c>
      <c r="P202">
        <v>5</v>
      </c>
      <c r="Q202">
        <v>25</v>
      </c>
      <c r="R202" t="str">
        <v>CAKE</v>
      </c>
      <c r="S202" t="str">
        <v/>
      </c>
      <c r="T202" t="str">
        <v>WU</v>
      </c>
      <c r="U202" t="str">
        <v>95353IODP</v>
      </c>
      <c r="V202" t="str">
        <v>SCWU</v>
      </c>
      <c r="W202" t="str">
        <v>CAKE11937391</v>
      </c>
      <c r="X202">
        <v>44895.953472222223</v>
      </c>
      <c r="Y202" t="str">
        <v>JR_LIU</v>
      </c>
      <c r="Z202" t="str">
        <v>JR</v>
      </c>
      <c r="AA202">
        <v>0</v>
      </c>
      <c r="AB202" t="str">
        <v>397-U1588A-4H-2-IW(143-148)-SCWU</v>
      </c>
    </row>
    <row r="203" spans="1:28" x14ac:dyDescent="0.15">
      <c r="A203">
        <v>397</v>
      </c>
      <c r="B203" t="str">
        <v>U1588</v>
      </c>
      <c r="C203" t="str">
        <v>A</v>
      </c>
      <c r="D203">
        <v>4</v>
      </c>
      <c r="E203" t="str">
        <v>H</v>
      </c>
      <c r="F203">
        <v>2</v>
      </c>
      <c r="G203" t="str">
        <v/>
      </c>
      <c r="H203" s="29">
        <v>143</v>
      </c>
      <c r="I203" s="29">
        <v>148</v>
      </c>
      <c r="J203" s="29">
        <v>0</v>
      </c>
      <c r="K203" s="29">
        <v>5</v>
      </c>
      <c r="L203" s="24">
        <v>24.11</v>
      </c>
      <c r="M203" s="24">
        <v>24.16</v>
      </c>
      <c r="N203" s="24">
        <v>26.029076923076921</v>
      </c>
      <c r="O203" s="24">
        <v>26.077153846153845</v>
      </c>
      <c r="P203">
        <v>5</v>
      </c>
      <c r="Q203">
        <v>2</v>
      </c>
      <c r="R203" t="str">
        <v>LIQ</v>
      </c>
      <c r="S203" t="str">
        <v/>
      </c>
      <c r="T203" t="str">
        <v>BRAD</v>
      </c>
      <c r="U203" t="str">
        <v>95829IODP</v>
      </c>
      <c r="V203" t="str">
        <v>IWBRAD</v>
      </c>
      <c r="W203" t="str">
        <v>LIQ11937411</v>
      </c>
      <c r="X203">
        <v>44895.953472222223</v>
      </c>
      <c r="Y203" t="str">
        <v>JR_LIU</v>
      </c>
      <c r="Z203" t="str">
        <v>JR</v>
      </c>
      <c r="AA203" t="str">
        <v>10 ul HgCl2</v>
      </c>
      <c r="AB203" t="str">
        <v>397-U1588A-4H-2-IW(143-148)-IWBRAD</v>
      </c>
    </row>
    <row r="204" spans="1:28" x14ac:dyDescent="0.15">
      <c r="A204">
        <v>397</v>
      </c>
      <c r="B204" t="str">
        <v>U1588</v>
      </c>
      <c r="C204" t="str">
        <v>A</v>
      </c>
      <c r="D204">
        <v>4</v>
      </c>
      <c r="E204" t="str">
        <v>H</v>
      </c>
      <c r="F204">
        <v>2</v>
      </c>
      <c r="G204" t="str">
        <v/>
      </c>
      <c r="H204" s="29">
        <v>143</v>
      </c>
      <c r="I204" s="29">
        <v>148</v>
      </c>
      <c r="J204" s="29">
        <v>0</v>
      </c>
      <c r="K204" s="29">
        <v>5</v>
      </c>
      <c r="L204" s="24">
        <v>24.11</v>
      </c>
      <c r="M204" s="24">
        <v>24.16</v>
      </c>
      <c r="N204" s="24">
        <v>26.029076923076921</v>
      </c>
      <c r="O204" s="24">
        <v>26.077153846153845</v>
      </c>
      <c r="P204">
        <v>5</v>
      </c>
      <c r="Q204">
        <v>2</v>
      </c>
      <c r="R204" t="str">
        <v>LIQ</v>
      </c>
      <c r="S204" t="str">
        <v>ICP</v>
      </c>
      <c r="T204" t="str">
        <v/>
      </c>
      <c r="U204" t="str">
        <v/>
      </c>
      <c r="V204" t="str">
        <v>IWICP</v>
      </c>
      <c r="W204" t="str">
        <v>LIQ11937361</v>
      </c>
      <c r="X204">
        <v>44895.953472222223</v>
      </c>
      <c r="Y204" t="str">
        <v>JR_LIU</v>
      </c>
      <c r="Z204" t="str">
        <v>JR</v>
      </c>
      <c r="AA204" t="str">
        <v>10uL HNO3</v>
      </c>
      <c r="AB204" t="str">
        <v>397-U1588A-4H-2-IW(143-148)-IWICP</v>
      </c>
    </row>
    <row r="205" spans="1:28" x14ac:dyDescent="0.15">
      <c r="A205">
        <v>397</v>
      </c>
      <c r="B205" t="str">
        <v>U1588</v>
      </c>
      <c r="C205" t="str">
        <v>A</v>
      </c>
      <c r="D205">
        <v>4</v>
      </c>
      <c r="E205" t="str">
        <v>H</v>
      </c>
      <c r="F205">
        <v>2</v>
      </c>
      <c r="G205" t="str">
        <v/>
      </c>
      <c r="H205" s="29">
        <v>143</v>
      </c>
      <c r="I205" s="29">
        <v>148</v>
      </c>
      <c r="J205" s="29">
        <v>0</v>
      </c>
      <c r="K205" s="29">
        <v>5</v>
      </c>
      <c r="L205" s="24">
        <v>24.11</v>
      </c>
      <c r="M205" s="24">
        <v>24.16</v>
      </c>
      <c r="N205" s="24">
        <v>26.029076923076921</v>
      </c>
      <c r="O205" s="24">
        <v>26.077153846153845</v>
      </c>
      <c r="P205">
        <v>5</v>
      </c>
      <c r="Q205">
        <v>6</v>
      </c>
      <c r="R205" t="str">
        <v>LIQ</v>
      </c>
      <c r="S205" t="str">
        <v/>
      </c>
      <c r="T205" t="str">
        <v/>
      </c>
      <c r="U205" t="str">
        <v/>
      </c>
      <c r="V205" t="str">
        <v>IWS</v>
      </c>
      <c r="W205" t="str">
        <v>LIQ11937341</v>
      </c>
      <c r="X205">
        <v>44895.953472222223</v>
      </c>
      <c r="Y205" t="str">
        <v>JR_LIU</v>
      </c>
      <c r="Z205" t="str">
        <v>JR</v>
      </c>
      <c r="AA205" t="str">
        <v>shipboard untreated</v>
      </c>
      <c r="AB205" t="str">
        <v>397-U1588A-4H-2-IW(143-148)-IWS</v>
      </c>
    </row>
    <row r="206" spans="1:28" x14ac:dyDescent="0.15">
      <c r="A206">
        <v>397</v>
      </c>
      <c r="B206" t="str">
        <v>U1588</v>
      </c>
      <c r="C206" t="str">
        <v>A</v>
      </c>
      <c r="D206">
        <v>4</v>
      </c>
      <c r="E206" t="str">
        <v>H</v>
      </c>
      <c r="F206">
        <v>2</v>
      </c>
      <c r="G206" t="str">
        <v/>
      </c>
      <c r="H206" s="29">
        <v>143</v>
      </c>
      <c r="I206" s="29">
        <v>148</v>
      </c>
      <c r="J206" s="29">
        <v>0</v>
      </c>
      <c r="K206" s="29">
        <v>5</v>
      </c>
      <c r="L206" s="24">
        <v>24.11</v>
      </c>
      <c r="M206" s="24">
        <v>24.16</v>
      </c>
      <c r="N206" s="24">
        <v>26.029076923076921</v>
      </c>
      <c r="O206" s="24">
        <v>26.077153846153845</v>
      </c>
      <c r="P206">
        <v>5</v>
      </c>
      <c r="Q206">
        <v>10</v>
      </c>
      <c r="R206" t="str">
        <v>LIQ</v>
      </c>
      <c r="S206" t="str">
        <v/>
      </c>
      <c r="T206" t="str">
        <v>WU</v>
      </c>
      <c r="U206" t="str">
        <v>95353IODP</v>
      </c>
      <c r="V206" t="str">
        <v>IWWU</v>
      </c>
      <c r="W206" t="str">
        <v>LIQ11937371</v>
      </c>
      <c r="X206">
        <v>44895.953472222223</v>
      </c>
      <c r="Y206" t="str">
        <v>JR_LIU</v>
      </c>
      <c r="Z206" t="str">
        <v>JR</v>
      </c>
      <c r="AA206" t="str">
        <v>30 ul TM HCl</v>
      </c>
      <c r="AB206" t="str">
        <v>397-U1588A-4H-2-IW(143-148)-IWWU</v>
      </c>
    </row>
    <row r="207" spans="1:28" x14ac:dyDescent="0.15">
      <c r="A207">
        <v>397</v>
      </c>
      <c r="B207" t="str">
        <v>U1588</v>
      </c>
      <c r="C207" t="str">
        <v>A</v>
      </c>
      <c r="D207">
        <v>4</v>
      </c>
      <c r="E207" t="str">
        <v>H</v>
      </c>
      <c r="F207">
        <v>2</v>
      </c>
      <c r="G207" t="str">
        <v/>
      </c>
      <c r="H207" s="29">
        <v>143</v>
      </c>
      <c r="I207" s="29">
        <v>148</v>
      </c>
      <c r="J207" s="29">
        <v>0</v>
      </c>
      <c r="K207" s="29">
        <v>5</v>
      </c>
      <c r="L207" s="24">
        <v>24.11</v>
      </c>
      <c r="M207" s="24">
        <v>24.16</v>
      </c>
      <c r="N207" s="24">
        <v>26.029076923076921</v>
      </c>
      <c r="O207" s="24">
        <v>26.077153846153845</v>
      </c>
      <c r="P207">
        <v>5</v>
      </c>
      <c r="Q207">
        <v>10</v>
      </c>
      <c r="R207" t="str">
        <v>LIQ</v>
      </c>
      <c r="S207" t="str">
        <v/>
      </c>
      <c r="T207" t="str">
        <v>YOBO</v>
      </c>
      <c r="U207" t="str">
        <v>96010IODP</v>
      </c>
      <c r="V207" t="str">
        <v>IWYOBO</v>
      </c>
      <c r="W207" t="str">
        <v>LIQ11937381</v>
      </c>
      <c r="X207">
        <v>44895.953472222223</v>
      </c>
      <c r="Y207" t="str">
        <v>JR_LIU</v>
      </c>
      <c r="Z207" t="str">
        <v>JR</v>
      </c>
      <c r="AA207" t="str">
        <v>30ul optima HNO3</v>
      </c>
      <c r="AB207" t="str">
        <v>397-U1588A-4H-2-IW(143-148)-IWYOBO</v>
      </c>
    </row>
    <row r="208" spans="1:28" x14ac:dyDescent="0.15">
      <c r="A208">
        <v>397</v>
      </c>
      <c r="B208" t="str">
        <v>U1588</v>
      </c>
      <c r="C208" t="str">
        <v>A</v>
      </c>
      <c r="D208">
        <v>4</v>
      </c>
      <c r="E208" t="str">
        <v>H</v>
      </c>
      <c r="F208">
        <v>2</v>
      </c>
      <c r="G208" t="str">
        <v/>
      </c>
      <c r="H208" s="29">
        <v>143</v>
      </c>
      <c r="I208" s="29">
        <v>148</v>
      </c>
      <c r="J208" s="29">
        <v>0</v>
      </c>
      <c r="K208" s="29">
        <v>5</v>
      </c>
      <c r="L208" s="24">
        <v>24.11</v>
      </c>
      <c r="M208" s="24">
        <v>24.16</v>
      </c>
      <c r="N208" s="24">
        <v>26.029076923076921</v>
      </c>
      <c r="O208" s="24">
        <v>26.077153846153845</v>
      </c>
      <c r="P208">
        <v>5</v>
      </c>
      <c r="Q208">
        <v>75</v>
      </c>
      <c r="R208" t="str">
        <v>CAKE</v>
      </c>
      <c r="S208" t="str">
        <v/>
      </c>
      <c r="T208" t="str">
        <v/>
      </c>
      <c r="U208" t="str">
        <v/>
      </c>
      <c r="V208" t="str">
        <v>SC</v>
      </c>
      <c r="W208" t="str">
        <v>CAKE11937401</v>
      </c>
      <c r="X208">
        <v>44895.953472222223</v>
      </c>
      <c r="Y208" t="str">
        <v>JR_LIU</v>
      </c>
      <c r="Z208" t="str">
        <v>JR</v>
      </c>
      <c r="AA208" t="str">
        <v>repository</v>
      </c>
      <c r="AB208" t="str">
        <v>397-U1588A-4H-2-IW(143-148)-SC</v>
      </c>
    </row>
    <row r="209" spans="1:28" x14ac:dyDescent="0.15">
      <c r="A209">
        <v>397</v>
      </c>
      <c r="B209" t="str">
        <v>U1588</v>
      </c>
      <c r="C209" t="str">
        <v>A</v>
      </c>
      <c r="D209">
        <v>4</v>
      </c>
      <c r="E209" t="str">
        <v>H</v>
      </c>
      <c r="F209">
        <v>2</v>
      </c>
      <c r="G209" t="str">
        <v/>
      </c>
      <c r="H209" s="29">
        <v>143</v>
      </c>
      <c r="I209" s="29">
        <v>148</v>
      </c>
      <c r="J209" s="29">
        <v>143</v>
      </c>
      <c r="K209" s="29">
        <v>5</v>
      </c>
      <c r="L209" s="24">
        <v>24.11</v>
      </c>
      <c r="M209" s="24">
        <v>24.16</v>
      </c>
      <c r="N209" s="24">
        <v>26.029076923076921</v>
      </c>
      <c r="O209" s="24">
        <v>26.077153846153845</v>
      </c>
      <c r="P209">
        <v>5</v>
      </c>
      <c r="Q209">
        <v>176</v>
      </c>
      <c r="R209" t="str">
        <v>WRND</v>
      </c>
      <c r="S209" t="str">
        <v>IW</v>
      </c>
      <c r="T209" t="str">
        <v/>
      </c>
      <c r="U209" t="str">
        <v/>
      </c>
      <c r="V209" t="str">
        <v>IW(143-148)</v>
      </c>
      <c r="W209" t="str">
        <v>WRND11935781</v>
      </c>
      <c r="X209">
        <v>44895.882638888892</v>
      </c>
      <c r="Y209" t="str">
        <v>LEWIS</v>
      </c>
      <c r="Z209" t="str">
        <v>JR</v>
      </c>
      <c r="AA209">
        <v>0</v>
      </c>
      <c r="AB209" t="str">
        <v>397-U1588A-4H-2-IW(143-148)</v>
      </c>
    </row>
    <row r="210" spans="1:28" x14ac:dyDescent="0.15">
      <c r="A210">
        <v>397</v>
      </c>
      <c r="B210" t="str">
        <v>U1588</v>
      </c>
      <c r="C210" t="str">
        <v>A</v>
      </c>
      <c r="D210">
        <v>4</v>
      </c>
      <c r="E210" t="str">
        <v>H</v>
      </c>
      <c r="F210">
        <v>2</v>
      </c>
      <c r="G210" t="str">
        <v/>
      </c>
      <c r="H210" s="29">
        <v>143</v>
      </c>
      <c r="I210" s="29">
        <v>148</v>
      </c>
      <c r="J210" s="29">
        <v>0</v>
      </c>
      <c r="K210" s="29">
        <v>5</v>
      </c>
      <c r="L210" s="24">
        <v>24.11</v>
      </c>
      <c r="M210" s="24">
        <v>24.16</v>
      </c>
      <c r="N210" s="24">
        <v>26.029076923076921</v>
      </c>
      <c r="O210" s="24">
        <v>26.077153846153845</v>
      </c>
      <c r="P210">
        <v>5</v>
      </c>
      <c r="Q210">
        <v>3</v>
      </c>
      <c r="R210" t="str">
        <v>LIQ</v>
      </c>
      <c r="S210" t="str">
        <v/>
      </c>
      <c r="T210" t="str">
        <v/>
      </c>
      <c r="U210" t="str">
        <v/>
      </c>
      <c r="V210" t="str">
        <v>IWALK</v>
      </c>
      <c r="W210" t="str">
        <v>LIQ11937351</v>
      </c>
      <c r="X210">
        <v>44895.953472222223</v>
      </c>
      <c r="Y210" t="str">
        <v>JR_LIU</v>
      </c>
      <c r="Z210" t="str">
        <v>JR</v>
      </c>
      <c r="AA210" t="str">
        <v>alkalinity residue</v>
      </c>
      <c r="AB210" t="str">
        <v>397-U1588A-4H-2-IW(143-148)-IWALK</v>
      </c>
    </row>
    <row r="211" spans="1:28" x14ac:dyDescent="0.15">
      <c r="A211">
        <v>397</v>
      </c>
      <c r="B211" t="str">
        <v>U1588</v>
      </c>
      <c r="C211" t="str">
        <v>A</v>
      </c>
      <c r="D211">
        <v>4</v>
      </c>
      <c r="E211" t="str">
        <v>H</v>
      </c>
      <c r="F211">
        <v>3</v>
      </c>
      <c r="G211" t="str">
        <v>W</v>
      </c>
      <c r="H211" s="29">
        <v>68</v>
      </c>
      <c r="I211" s="29">
        <v>70</v>
      </c>
      <c r="J211" s="29">
        <v>68</v>
      </c>
      <c r="K211" s="29">
        <v>5</v>
      </c>
      <c r="L211" s="24">
        <v>24.84</v>
      </c>
      <c r="M211" s="24">
        <v>24.86</v>
      </c>
      <c r="N211" s="24">
        <v>26.730999999999998</v>
      </c>
      <c r="O211" s="24">
        <v>26.750230769230768</v>
      </c>
      <c r="P211">
        <v>2</v>
      </c>
      <c r="Q211">
        <v>7</v>
      </c>
      <c r="R211" t="str">
        <v>CUBE</v>
      </c>
      <c r="S211" t="str">
        <v>PMAG</v>
      </c>
      <c r="T211" t="str">
        <v>XUAN</v>
      </c>
      <c r="U211" t="str">
        <v>95810IODP</v>
      </c>
      <c r="V211" t="str">
        <v>PMAG</v>
      </c>
      <c r="W211" t="str">
        <v>CUBE11939461</v>
      </c>
      <c r="X211">
        <v>44896.044444444444</v>
      </c>
      <c r="Y211" t="str">
        <v>LEWIS</v>
      </c>
      <c r="Z211" t="str">
        <v>JR</v>
      </c>
      <c r="AA211">
        <v>0</v>
      </c>
      <c r="AB211" t="str">
        <v>397-U1588A-4H-3-W 68/70-PMAG</v>
      </c>
    </row>
    <row r="212" spans="1:28" x14ac:dyDescent="0.15">
      <c r="A212">
        <v>397</v>
      </c>
      <c r="B212" t="str">
        <v>U1588</v>
      </c>
      <c r="C212" t="str">
        <v>A</v>
      </c>
      <c r="D212">
        <v>4</v>
      </c>
      <c r="E212" t="str">
        <v>H</v>
      </c>
      <c r="F212">
        <v>3</v>
      </c>
      <c r="G212" t="str">
        <v>W</v>
      </c>
      <c r="H212" s="29">
        <v>75</v>
      </c>
      <c r="I212" s="29">
        <v>75</v>
      </c>
      <c r="J212" s="29">
        <v>75</v>
      </c>
      <c r="K212" s="29">
        <v>5</v>
      </c>
      <c r="L212" s="24">
        <v>24.91</v>
      </c>
      <c r="M212" s="24">
        <v>24.91</v>
      </c>
      <c r="N212" s="24">
        <v>26.798307692307691</v>
      </c>
      <c r="O212" s="24">
        <v>26.798307692307691</v>
      </c>
      <c r="P212">
        <v>0</v>
      </c>
      <c r="Q212">
        <v>1</v>
      </c>
      <c r="R212" t="str">
        <v>TPCK</v>
      </c>
      <c r="S212" t="str">
        <v>NANNO</v>
      </c>
      <c r="T212" t="str">
        <v/>
      </c>
      <c r="U212" t="str">
        <v/>
      </c>
      <c r="V212" t="str">
        <v>NANNO</v>
      </c>
      <c r="W212" t="str">
        <v>TPCK11939491</v>
      </c>
      <c r="X212">
        <v>44896.04791666667</v>
      </c>
      <c r="Y212" t="str">
        <v>JRS_CARVALHO</v>
      </c>
      <c r="Z212" t="str">
        <v>JR</v>
      </c>
      <c r="AA212">
        <v>0</v>
      </c>
      <c r="AB212" t="str">
        <v>397-U1588A-4H-3-W 75/75-NANNO</v>
      </c>
    </row>
    <row r="213" spans="1:28" x14ac:dyDescent="0.15">
      <c r="A213">
        <v>397</v>
      </c>
      <c r="B213" t="str">
        <v>U1588</v>
      </c>
      <c r="C213" t="str">
        <v>A</v>
      </c>
      <c r="D213">
        <v>4</v>
      </c>
      <c r="E213" t="str">
        <v>H</v>
      </c>
      <c r="F213">
        <v>3</v>
      </c>
      <c r="G213" t="str">
        <v/>
      </c>
      <c r="H213" s="29">
        <v>143</v>
      </c>
      <c r="I213" s="29">
        <v>148</v>
      </c>
      <c r="J213" s="29">
        <v>0</v>
      </c>
      <c r="K213" s="29">
        <v>5</v>
      </c>
      <c r="L213" s="24">
        <v>25.59</v>
      </c>
      <c r="M213" s="24">
        <v>25.64</v>
      </c>
      <c r="N213" s="24">
        <v>27.452153846153845</v>
      </c>
      <c r="O213" s="24">
        <v>27.500230769230768</v>
      </c>
      <c r="P213">
        <v>5</v>
      </c>
      <c r="Q213">
        <v>3</v>
      </c>
      <c r="R213" t="str">
        <v>LIQ</v>
      </c>
      <c r="S213" t="str">
        <v/>
      </c>
      <c r="T213" t="str">
        <v/>
      </c>
      <c r="U213" t="str">
        <v/>
      </c>
      <c r="V213" t="str">
        <v>IWALK</v>
      </c>
      <c r="W213" t="str">
        <v>LIQ11937501</v>
      </c>
      <c r="X213">
        <v>44895.962500000001</v>
      </c>
      <c r="Y213" t="str">
        <v>JR_LIU</v>
      </c>
      <c r="Z213" t="str">
        <v>JR</v>
      </c>
      <c r="AA213" t="str">
        <v>alkalinity residue</v>
      </c>
      <c r="AB213" t="str">
        <v>397-U1588A-4H-3-IW(143-148)-IWALK</v>
      </c>
    </row>
    <row r="214" spans="1:28" x14ac:dyDescent="0.15">
      <c r="A214">
        <v>397</v>
      </c>
      <c r="B214" t="str">
        <v>U1588</v>
      </c>
      <c r="C214" t="str">
        <v>A</v>
      </c>
      <c r="D214">
        <v>4</v>
      </c>
      <c r="E214" t="str">
        <v>H</v>
      </c>
      <c r="F214">
        <v>3</v>
      </c>
      <c r="G214" t="str">
        <v/>
      </c>
      <c r="H214" s="29">
        <v>143</v>
      </c>
      <c r="I214" s="29">
        <v>148</v>
      </c>
      <c r="J214" s="29">
        <v>143</v>
      </c>
      <c r="K214" s="29">
        <v>5</v>
      </c>
      <c r="L214" s="24">
        <v>25.59</v>
      </c>
      <c r="M214" s="24">
        <v>25.64</v>
      </c>
      <c r="N214" s="24">
        <v>27.452153846153845</v>
      </c>
      <c r="O214" s="24">
        <v>27.500230769230768</v>
      </c>
      <c r="P214">
        <v>5</v>
      </c>
      <c r="Q214">
        <v>176</v>
      </c>
      <c r="R214" t="str">
        <v>WRND</v>
      </c>
      <c r="S214" t="str">
        <v>IW</v>
      </c>
      <c r="T214" t="str">
        <v/>
      </c>
      <c r="U214" t="str">
        <v/>
      </c>
      <c r="V214" t="str">
        <v>IW(143-148)</v>
      </c>
      <c r="W214" t="str">
        <v>WRND11935791</v>
      </c>
      <c r="X214">
        <v>44895.882638888892</v>
      </c>
      <c r="Y214" t="str">
        <v>LEWIS</v>
      </c>
      <c r="Z214" t="str">
        <v>JR</v>
      </c>
      <c r="AA214">
        <v>0</v>
      </c>
      <c r="AB214" t="str">
        <v>397-U1588A-4H-3-IW(143-148)</v>
      </c>
    </row>
    <row r="215" spans="1:28" x14ac:dyDescent="0.15">
      <c r="A215">
        <v>397</v>
      </c>
      <c r="B215" t="str">
        <v>U1588</v>
      </c>
      <c r="C215" t="str">
        <v>A</v>
      </c>
      <c r="D215">
        <v>4</v>
      </c>
      <c r="E215" t="str">
        <v>H</v>
      </c>
      <c r="F215">
        <v>3</v>
      </c>
      <c r="G215" t="str">
        <v/>
      </c>
      <c r="H215" s="29">
        <v>143</v>
      </c>
      <c r="I215" s="29">
        <v>148</v>
      </c>
      <c r="J215" s="29">
        <v>0</v>
      </c>
      <c r="K215" s="29">
        <v>5</v>
      </c>
      <c r="L215" s="24">
        <v>25.59</v>
      </c>
      <c r="M215" s="24">
        <v>25.64</v>
      </c>
      <c r="N215" s="24">
        <v>27.452153846153845</v>
      </c>
      <c r="O215" s="24">
        <v>27.500230769230768</v>
      </c>
      <c r="P215">
        <v>5</v>
      </c>
      <c r="Q215">
        <v>6</v>
      </c>
      <c r="R215" t="str">
        <v>LIQ</v>
      </c>
      <c r="S215" t="str">
        <v/>
      </c>
      <c r="T215" t="str">
        <v/>
      </c>
      <c r="U215" t="str">
        <v/>
      </c>
      <c r="V215" t="str">
        <v>IWS</v>
      </c>
      <c r="W215" t="str">
        <v>LIQ11937491</v>
      </c>
      <c r="X215">
        <v>44895.962500000001</v>
      </c>
      <c r="Y215" t="str">
        <v>JR_LIU</v>
      </c>
      <c r="Z215" t="str">
        <v>JR</v>
      </c>
      <c r="AA215" t="str">
        <v>shipboard untreated</v>
      </c>
      <c r="AB215" t="str">
        <v>397-U1588A-4H-3-IW(143-148)-IWS</v>
      </c>
    </row>
    <row r="216" spans="1:28" x14ac:dyDescent="0.15">
      <c r="A216">
        <v>397</v>
      </c>
      <c r="B216" t="str">
        <v>U1588</v>
      </c>
      <c r="C216" t="str">
        <v>A</v>
      </c>
      <c r="D216">
        <v>4</v>
      </c>
      <c r="E216" t="str">
        <v>H</v>
      </c>
      <c r="F216">
        <v>3</v>
      </c>
      <c r="G216" t="str">
        <v/>
      </c>
      <c r="H216" s="29">
        <v>143</v>
      </c>
      <c r="I216" s="29">
        <v>148</v>
      </c>
      <c r="J216" s="29">
        <v>0</v>
      </c>
      <c r="K216" s="29">
        <v>5</v>
      </c>
      <c r="L216" s="24">
        <v>25.59</v>
      </c>
      <c r="M216" s="24">
        <v>25.64</v>
      </c>
      <c r="N216" s="24">
        <v>27.452153846153845</v>
      </c>
      <c r="O216" s="24">
        <v>27.500230769230768</v>
      </c>
      <c r="P216">
        <v>5</v>
      </c>
      <c r="Q216">
        <v>25</v>
      </c>
      <c r="R216" t="str">
        <v>CAKE</v>
      </c>
      <c r="S216" t="str">
        <v/>
      </c>
      <c r="T216" t="str">
        <v>WU</v>
      </c>
      <c r="U216" t="str">
        <v>95353IODP</v>
      </c>
      <c r="V216" t="str">
        <v>SCWU</v>
      </c>
      <c r="W216" t="str">
        <v>CAKE11937541</v>
      </c>
      <c r="X216">
        <v>44895.962500000001</v>
      </c>
      <c r="Y216" t="str">
        <v>JR_LIU</v>
      </c>
      <c r="Z216" t="str">
        <v>JR</v>
      </c>
      <c r="AA216">
        <v>0</v>
      </c>
      <c r="AB216" t="str">
        <v>397-U1588A-4H-3-IW(143-148)-SCWU</v>
      </c>
    </row>
    <row r="217" spans="1:28" x14ac:dyDescent="0.15">
      <c r="A217">
        <v>397</v>
      </c>
      <c r="B217" t="str">
        <v>U1588</v>
      </c>
      <c r="C217" t="str">
        <v>A</v>
      </c>
      <c r="D217">
        <v>4</v>
      </c>
      <c r="E217" t="str">
        <v>H</v>
      </c>
      <c r="F217">
        <v>3</v>
      </c>
      <c r="G217" t="str">
        <v/>
      </c>
      <c r="H217" s="29">
        <v>143</v>
      </c>
      <c r="I217" s="29">
        <v>148</v>
      </c>
      <c r="J217" s="29">
        <v>0</v>
      </c>
      <c r="K217" s="29">
        <v>5</v>
      </c>
      <c r="L217" s="24">
        <v>25.59</v>
      </c>
      <c r="M217" s="24">
        <v>25.64</v>
      </c>
      <c r="N217" s="24">
        <v>27.452153846153845</v>
      </c>
      <c r="O217" s="24">
        <v>27.500230769230768</v>
      </c>
      <c r="P217">
        <v>5</v>
      </c>
      <c r="Q217">
        <v>10</v>
      </c>
      <c r="R217" t="str">
        <v>LIQ</v>
      </c>
      <c r="S217" t="str">
        <v/>
      </c>
      <c r="T217" t="str">
        <v>YOBO</v>
      </c>
      <c r="U217" t="str">
        <v>96010IODP</v>
      </c>
      <c r="V217" t="str">
        <v>IWYOBO</v>
      </c>
      <c r="W217" t="str">
        <v>LIQ11937531</v>
      </c>
      <c r="X217">
        <v>44895.962500000001</v>
      </c>
      <c r="Y217" t="str">
        <v>JR_LIU</v>
      </c>
      <c r="Z217" t="str">
        <v>JR</v>
      </c>
      <c r="AA217" t="str">
        <v>30ul optima HNO3</v>
      </c>
      <c r="AB217" t="str">
        <v>397-U1588A-4H-3-IW(143-148)-IWYOBO</v>
      </c>
    </row>
    <row r="218" spans="1:28" x14ac:dyDescent="0.15">
      <c r="A218">
        <v>397</v>
      </c>
      <c r="B218" t="str">
        <v>U1588</v>
      </c>
      <c r="C218" t="str">
        <v>A</v>
      </c>
      <c r="D218">
        <v>4</v>
      </c>
      <c r="E218" t="str">
        <v>H</v>
      </c>
      <c r="F218">
        <v>3</v>
      </c>
      <c r="G218" t="str">
        <v/>
      </c>
      <c r="H218" s="29">
        <v>143</v>
      </c>
      <c r="I218" s="29">
        <v>148</v>
      </c>
      <c r="J218" s="29">
        <v>0</v>
      </c>
      <c r="K218" s="29">
        <v>5</v>
      </c>
      <c r="L218" s="24">
        <v>25.59</v>
      </c>
      <c r="M218" s="24">
        <v>25.64</v>
      </c>
      <c r="N218" s="24">
        <v>27.452153846153845</v>
      </c>
      <c r="O218" s="24">
        <v>27.500230769230768</v>
      </c>
      <c r="P218">
        <v>5</v>
      </c>
      <c r="Q218">
        <v>10</v>
      </c>
      <c r="R218" t="str">
        <v>LIQ</v>
      </c>
      <c r="S218" t="str">
        <v/>
      </c>
      <c r="T218" t="str">
        <v>WU</v>
      </c>
      <c r="U218" t="str">
        <v>95353IODP</v>
      </c>
      <c r="V218" t="str">
        <v>IWWU</v>
      </c>
      <c r="W218" t="str">
        <v>LIQ11937521</v>
      </c>
      <c r="X218">
        <v>44895.962500000001</v>
      </c>
      <c r="Y218" t="str">
        <v>JR_LIU</v>
      </c>
      <c r="Z218" t="str">
        <v>JR</v>
      </c>
      <c r="AA218" t="str">
        <v>30 ul TM HCl</v>
      </c>
      <c r="AB218" t="str">
        <v>397-U1588A-4H-3-IW(143-148)-IWWU</v>
      </c>
    </row>
    <row r="219" spans="1:28" x14ac:dyDescent="0.15">
      <c r="A219">
        <v>397</v>
      </c>
      <c r="B219" t="str">
        <v>U1588</v>
      </c>
      <c r="C219" t="str">
        <v>A</v>
      </c>
      <c r="D219">
        <v>4</v>
      </c>
      <c r="E219" t="str">
        <v>H</v>
      </c>
      <c r="F219">
        <v>3</v>
      </c>
      <c r="G219" t="str">
        <v/>
      </c>
      <c r="H219" s="29">
        <v>143</v>
      </c>
      <c r="I219" s="29">
        <v>148</v>
      </c>
      <c r="J219" s="29">
        <v>0</v>
      </c>
      <c r="K219" s="29">
        <v>5</v>
      </c>
      <c r="L219" s="24">
        <v>25.59</v>
      </c>
      <c r="M219" s="24">
        <v>25.64</v>
      </c>
      <c r="N219" s="24">
        <v>27.452153846153845</v>
      </c>
      <c r="O219" s="24">
        <v>27.500230769230768</v>
      </c>
      <c r="P219">
        <v>5</v>
      </c>
      <c r="Q219">
        <v>2</v>
      </c>
      <c r="R219" t="str">
        <v>LIQ</v>
      </c>
      <c r="S219" t="str">
        <v>ICP</v>
      </c>
      <c r="T219" t="str">
        <v/>
      </c>
      <c r="U219" t="str">
        <v/>
      </c>
      <c r="V219" t="str">
        <v>IWICP</v>
      </c>
      <c r="W219" t="str">
        <v>LIQ11937511</v>
      </c>
      <c r="X219">
        <v>44895.962500000001</v>
      </c>
      <c r="Y219" t="str">
        <v>JR_LIU</v>
      </c>
      <c r="Z219" t="str">
        <v>JR</v>
      </c>
      <c r="AA219" t="str">
        <v>10uL HNO3</v>
      </c>
      <c r="AB219" t="str">
        <v>397-U1588A-4H-3-IW(143-148)-IWICP</v>
      </c>
    </row>
    <row r="220" spans="1:28" x14ac:dyDescent="0.15">
      <c r="A220">
        <v>397</v>
      </c>
      <c r="B220" t="str">
        <v>U1588</v>
      </c>
      <c r="C220" t="str">
        <v>A</v>
      </c>
      <c r="D220">
        <v>4</v>
      </c>
      <c r="E220" t="str">
        <v>H</v>
      </c>
      <c r="F220">
        <v>3</v>
      </c>
      <c r="G220" t="str">
        <v/>
      </c>
      <c r="H220" s="29">
        <v>143</v>
      </c>
      <c r="I220" s="29">
        <v>148</v>
      </c>
      <c r="J220" s="29">
        <v>0</v>
      </c>
      <c r="K220" s="29">
        <v>5</v>
      </c>
      <c r="L220" s="24">
        <v>25.59</v>
      </c>
      <c r="M220" s="24">
        <v>25.64</v>
      </c>
      <c r="N220" s="24">
        <v>27.452153846153845</v>
      </c>
      <c r="O220" s="24">
        <v>27.500230769230768</v>
      </c>
      <c r="P220">
        <v>5</v>
      </c>
      <c r="Q220">
        <v>2</v>
      </c>
      <c r="R220" t="str">
        <v>LIQ</v>
      </c>
      <c r="S220" t="str">
        <v/>
      </c>
      <c r="T220" t="str">
        <v>BRAD</v>
      </c>
      <c r="U220" t="str">
        <v>95829IODP</v>
      </c>
      <c r="V220" t="str">
        <v>IWBRAD</v>
      </c>
      <c r="W220" t="str">
        <v>LIQ11937561</v>
      </c>
      <c r="X220">
        <v>44895.962500000001</v>
      </c>
      <c r="Y220" t="str">
        <v>JR_LIU</v>
      </c>
      <c r="Z220" t="str">
        <v>JR</v>
      </c>
      <c r="AA220" t="str">
        <v>10 ul HgCl2</v>
      </c>
      <c r="AB220" t="str">
        <v>397-U1588A-4H-3-IW(143-148)-IWBRAD</v>
      </c>
    </row>
    <row r="221" spans="1:28" x14ac:dyDescent="0.15">
      <c r="A221">
        <v>397</v>
      </c>
      <c r="B221" t="str">
        <v>U1588</v>
      </c>
      <c r="C221" t="str">
        <v>A</v>
      </c>
      <c r="D221">
        <v>4</v>
      </c>
      <c r="E221" t="str">
        <v>H</v>
      </c>
      <c r="F221">
        <v>3</v>
      </c>
      <c r="G221" t="str">
        <v/>
      </c>
      <c r="H221" s="29">
        <v>143</v>
      </c>
      <c r="I221" s="29">
        <v>148</v>
      </c>
      <c r="J221" s="29">
        <v>0</v>
      </c>
      <c r="K221" s="29">
        <v>5</v>
      </c>
      <c r="L221" s="24">
        <v>25.59</v>
      </c>
      <c r="M221" s="24">
        <v>25.64</v>
      </c>
      <c r="N221" s="24">
        <v>27.452153846153845</v>
      </c>
      <c r="O221" s="24">
        <v>27.500230769230768</v>
      </c>
      <c r="P221">
        <v>5</v>
      </c>
      <c r="Q221">
        <v>75</v>
      </c>
      <c r="R221" t="str">
        <v>CAKE</v>
      </c>
      <c r="S221" t="str">
        <v/>
      </c>
      <c r="T221" t="str">
        <v/>
      </c>
      <c r="U221" t="str">
        <v/>
      </c>
      <c r="V221" t="str">
        <v>SC</v>
      </c>
      <c r="W221" t="str">
        <v>CAKE11937551</v>
      </c>
      <c r="X221">
        <v>44895.962500000001</v>
      </c>
      <c r="Y221" t="str">
        <v>JR_LIU</v>
      </c>
      <c r="Z221" t="str">
        <v>JR</v>
      </c>
      <c r="AA221" t="str">
        <v>repository</v>
      </c>
      <c r="AB221" t="str">
        <v>397-U1588A-4H-3-IW(143-148)-SC</v>
      </c>
    </row>
    <row r="222" spans="1:28" x14ac:dyDescent="0.15">
      <c r="A222">
        <v>397</v>
      </c>
      <c r="B222" t="str">
        <v>U1588</v>
      </c>
      <c r="C222" t="str">
        <v>A</v>
      </c>
      <c r="D222">
        <v>4</v>
      </c>
      <c r="E222" t="str">
        <v>H</v>
      </c>
      <c r="F222">
        <v>4</v>
      </c>
      <c r="G222" t="str">
        <v>W</v>
      </c>
      <c r="H222" s="29">
        <v>76</v>
      </c>
      <c r="I222" s="29">
        <v>76</v>
      </c>
      <c r="J222" s="29">
        <v>76</v>
      </c>
      <c r="K222" s="29">
        <v>5</v>
      </c>
      <c r="L222" s="24">
        <v>26.400000000000002</v>
      </c>
      <c r="M222" s="24">
        <v>26.400000000000002</v>
      </c>
      <c r="N222" s="24">
        <v>28.230999999999998</v>
      </c>
      <c r="O222" s="24">
        <v>28.230999999999998</v>
      </c>
      <c r="P222">
        <v>0</v>
      </c>
      <c r="Q222">
        <v>1</v>
      </c>
      <c r="R222" t="str">
        <v>TPCK</v>
      </c>
      <c r="S222" t="str">
        <v>NANNO</v>
      </c>
      <c r="T222" t="str">
        <v/>
      </c>
      <c r="U222" t="str">
        <v/>
      </c>
      <c r="V222" t="str">
        <v>NANNO</v>
      </c>
      <c r="W222" t="str">
        <v>TPCK11939501</v>
      </c>
      <c r="X222">
        <v>44896.04791666667</v>
      </c>
      <c r="Y222" t="str">
        <v>JRS_CARVALHO</v>
      </c>
      <c r="Z222" t="str">
        <v>JR</v>
      </c>
      <c r="AA222">
        <v>0</v>
      </c>
      <c r="AB222" t="str">
        <v>397-U1588A-4H-4-W 76/76-NANNO</v>
      </c>
    </row>
    <row r="223" spans="1:28" x14ac:dyDescent="0.15">
      <c r="A223">
        <v>397</v>
      </c>
      <c r="B223" t="str">
        <v>U1588</v>
      </c>
      <c r="C223" t="str">
        <v>A</v>
      </c>
      <c r="D223">
        <v>4</v>
      </c>
      <c r="E223" t="str">
        <v>H</v>
      </c>
      <c r="F223">
        <v>4</v>
      </c>
      <c r="G223" t="str">
        <v/>
      </c>
      <c r="H223" s="29">
        <v>143</v>
      </c>
      <c r="I223" s="29">
        <v>148</v>
      </c>
      <c r="J223" s="29">
        <v>0</v>
      </c>
      <c r="K223" s="29">
        <v>5</v>
      </c>
      <c r="L223" s="24">
        <v>27.07</v>
      </c>
      <c r="M223" s="24">
        <v>27.12</v>
      </c>
      <c r="N223" s="24">
        <v>28.875230769230768</v>
      </c>
      <c r="O223" s="24">
        <v>28.923307692307691</v>
      </c>
      <c r="P223">
        <v>5</v>
      </c>
      <c r="Q223">
        <v>25</v>
      </c>
      <c r="R223" t="str">
        <v>CAKE</v>
      </c>
      <c r="S223" t="str">
        <v/>
      </c>
      <c r="T223" t="str">
        <v>WU</v>
      </c>
      <c r="U223" t="str">
        <v>95353IODP</v>
      </c>
      <c r="V223" t="str">
        <v>SCWU</v>
      </c>
      <c r="W223" t="str">
        <v>CAKE11938061</v>
      </c>
      <c r="X223">
        <v>44895.988888888889</v>
      </c>
      <c r="Y223" t="str">
        <v>JR_LIU</v>
      </c>
      <c r="Z223" t="str">
        <v>JR</v>
      </c>
      <c r="AA223">
        <v>0</v>
      </c>
      <c r="AB223" t="str">
        <v>397-U1588A-4H-4-IW(143-148)-SCWU</v>
      </c>
    </row>
    <row r="224" spans="1:28" x14ac:dyDescent="0.15">
      <c r="A224">
        <v>397</v>
      </c>
      <c r="B224" t="str">
        <v>U1588</v>
      </c>
      <c r="C224" t="str">
        <v>A</v>
      </c>
      <c r="D224">
        <v>4</v>
      </c>
      <c r="E224" t="str">
        <v>H</v>
      </c>
      <c r="F224">
        <v>4</v>
      </c>
      <c r="G224" t="str">
        <v/>
      </c>
      <c r="H224" s="29">
        <v>143</v>
      </c>
      <c r="I224" s="29">
        <v>148</v>
      </c>
      <c r="J224" s="29">
        <v>0</v>
      </c>
      <c r="K224" s="29">
        <v>5</v>
      </c>
      <c r="L224" s="24">
        <v>27.07</v>
      </c>
      <c r="M224" s="24">
        <v>27.12</v>
      </c>
      <c r="N224" s="24">
        <v>28.875230769230768</v>
      </c>
      <c r="O224" s="24">
        <v>28.923307692307691</v>
      </c>
      <c r="P224">
        <v>5</v>
      </c>
      <c r="Q224">
        <v>2</v>
      </c>
      <c r="R224" t="str">
        <v>LIQ</v>
      </c>
      <c r="S224" t="str">
        <v/>
      </c>
      <c r="T224" t="str">
        <v>BRAD</v>
      </c>
      <c r="U224" t="str">
        <v>95829IODP</v>
      </c>
      <c r="V224" t="str">
        <v>IWBRAD</v>
      </c>
      <c r="W224" t="str">
        <v>LIQ11938081</v>
      </c>
      <c r="X224">
        <v>44895.988888888889</v>
      </c>
      <c r="Y224" t="str">
        <v>JR_LIU</v>
      </c>
      <c r="Z224" t="str">
        <v>JR</v>
      </c>
      <c r="AA224" t="str">
        <v>10 ul HgCl2</v>
      </c>
      <c r="AB224" t="str">
        <v>397-U1588A-4H-4-IW(143-148)-IWBRAD</v>
      </c>
    </row>
    <row r="225" spans="1:28" x14ac:dyDescent="0.15">
      <c r="A225">
        <v>397</v>
      </c>
      <c r="B225" t="str">
        <v>U1588</v>
      </c>
      <c r="C225" t="str">
        <v>A</v>
      </c>
      <c r="D225">
        <v>4</v>
      </c>
      <c r="E225" t="str">
        <v>H</v>
      </c>
      <c r="F225">
        <v>4</v>
      </c>
      <c r="G225" t="str">
        <v/>
      </c>
      <c r="H225" s="29">
        <v>143</v>
      </c>
      <c r="I225" s="29">
        <v>148</v>
      </c>
      <c r="J225" s="29">
        <v>143</v>
      </c>
      <c r="K225" s="29">
        <v>5</v>
      </c>
      <c r="L225" s="24">
        <v>27.07</v>
      </c>
      <c r="M225" s="24">
        <v>27.12</v>
      </c>
      <c r="N225" s="24">
        <v>28.875230769230768</v>
      </c>
      <c r="O225" s="24">
        <v>28.923307692307691</v>
      </c>
      <c r="P225">
        <v>5</v>
      </c>
      <c r="Q225">
        <v>176</v>
      </c>
      <c r="R225" t="str">
        <v>WRND</v>
      </c>
      <c r="S225" t="str">
        <v>IW</v>
      </c>
      <c r="T225" t="str">
        <v/>
      </c>
      <c r="U225" t="str">
        <v/>
      </c>
      <c r="V225" t="str">
        <v>IW(143-148)</v>
      </c>
      <c r="W225" t="str">
        <v>WRND11935801</v>
      </c>
      <c r="X225">
        <v>44895.882638888892</v>
      </c>
      <c r="Y225" t="str">
        <v>LEWIS</v>
      </c>
      <c r="Z225" t="str">
        <v>JR</v>
      </c>
      <c r="AA225">
        <v>0</v>
      </c>
      <c r="AB225" t="str">
        <v>397-U1588A-4H-4-IW(143-148)</v>
      </c>
    </row>
    <row r="226" spans="1:28" x14ac:dyDescent="0.15">
      <c r="A226">
        <v>397</v>
      </c>
      <c r="B226" t="str">
        <v>U1588</v>
      </c>
      <c r="C226" t="str">
        <v>A</v>
      </c>
      <c r="D226">
        <v>4</v>
      </c>
      <c r="E226" t="str">
        <v>H</v>
      </c>
      <c r="F226">
        <v>4</v>
      </c>
      <c r="G226" t="str">
        <v/>
      </c>
      <c r="H226" s="29">
        <v>143</v>
      </c>
      <c r="I226" s="29">
        <v>148</v>
      </c>
      <c r="J226" s="29">
        <v>0</v>
      </c>
      <c r="K226" s="29">
        <v>5</v>
      </c>
      <c r="L226" s="24">
        <v>27.07</v>
      </c>
      <c r="M226" s="24">
        <v>27.12</v>
      </c>
      <c r="N226" s="24">
        <v>28.875230769230768</v>
      </c>
      <c r="O226" s="24">
        <v>28.923307692307691</v>
      </c>
      <c r="P226">
        <v>5</v>
      </c>
      <c r="Q226">
        <v>6</v>
      </c>
      <c r="R226" t="str">
        <v>LIQ</v>
      </c>
      <c r="S226" t="str">
        <v/>
      </c>
      <c r="T226" t="str">
        <v/>
      </c>
      <c r="U226" t="str">
        <v/>
      </c>
      <c r="V226" t="str">
        <v>IWS</v>
      </c>
      <c r="W226" t="str">
        <v>LIQ11938011</v>
      </c>
      <c r="X226">
        <v>44895.988888888889</v>
      </c>
      <c r="Y226" t="str">
        <v>JR_LIU</v>
      </c>
      <c r="Z226" t="str">
        <v>JR</v>
      </c>
      <c r="AA226" t="str">
        <v>shipboard untreated</v>
      </c>
      <c r="AB226" t="str">
        <v>397-U1588A-4H-4-IW(143-148)-IWS</v>
      </c>
    </row>
    <row r="227" spans="1:28" x14ac:dyDescent="0.15">
      <c r="A227">
        <v>397</v>
      </c>
      <c r="B227" t="str">
        <v>U1588</v>
      </c>
      <c r="C227" t="str">
        <v>A</v>
      </c>
      <c r="D227">
        <v>4</v>
      </c>
      <c r="E227" t="str">
        <v>H</v>
      </c>
      <c r="F227">
        <v>4</v>
      </c>
      <c r="G227" t="str">
        <v/>
      </c>
      <c r="H227" s="29">
        <v>143</v>
      </c>
      <c r="I227" s="29">
        <v>148</v>
      </c>
      <c r="J227" s="29">
        <v>0</v>
      </c>
      <c r="K227" s="29">
        <v>5</v>
      </c>
      <c r="L227" s="24">
        <v>27.07</v>
      </c>
      <c r="M227" s="24">
        <v>27.12</v>
      </c>
      <c r="N227" s="24">
        <v>28.875230769230768</v>
      </c>
      <c r="O227" s="24">
        <v>28.923307692307691</v>
      </c>
      <c r="P227">
        <v>5</v>
      </c>
      <c r="Q227">
        <v>10</v>
      </c>
      <c r="R227" t="str">
        <v>LIQ</v>
      </c>
      <c r="S227" t="str">
        <v/>
      </c>
      <c r="T227" t="str">
        <v>WU</v>
      </c>
      <c r="U227" t="str">
        <v>95353IODP</v>
      </c>
      <c r="V227" t="str">
        <v>IWWU</v>
      </c>
      <c r="W227" t="str">
        <v>LIQ11938041</v>
      </c>
      <c r="X227">
        <v>44895.988888888889</v>
      </c>
      <c r="Y227" t="str">
        <v>JR_LIU</v>
      </c>
      <c r="Z227" t="str">
        <v>JR</v>
      </c>
      <c r="AA227" t="str">
        <v>30 ul TM HCl</v>
      </c>
      <c r="AB227" t="str">
        <v>397-U1588A-4H-4-IW(143-148)-IWWU</v>
      </c>
    </row>
    <row r="228" spans="1:28" x14ac:dyDescent="0.15">
      <c r="A228">
        <v>397</v>
      </c>
      <c r="B228" t="str">
        <v>U1588</v>
      </c>
      <c r="C228" t="str">
        <v>A</v>
      </c>
      <c r="D228">
        <v>4</v>
      </c>
      <c r="E228" t="str">
        <v>H</v>
      </c>
      <c r="F228">
        <v>4</v>
      </c>
      <c r="G228" t="str">
        <v/>
      </c>
      <c r="H228" s="29">
        <v>143</v>
      </c>
      <c r="I228" s="29">
        <v>148</v>
      </c>
      <c r="J228" s="29">
        <v>0</v>
      </c>
      <c r="K228" s="29">
        <v>5</v>
      </c>
      <c r="L228" s="24">
        <v>27.07</v>
      </c>
      <c r="M228" s="24">
        <v>27.12</v>
      </c>
      <c r="N228" s="24">
        <v>28.875230769230768</v>
      </c>
      <c r="O228" s="24">
        <v>28.923307692307691</v>
      </c>
      <c r="P228">
        <v>5</v>
      </c>
      <c r="Q228">
        <v>75</v>
      </c>
      <c r="R228" t="str">
        <v>CAKE</v>
      </c>
      <c r="S228" t="str">
        <v/>
      </c>
      <c r="T228" t="str">
        <v/>
      </c>
      <c r="U228" t="str">
        <v/>
      </c>
      <c r="V228" t="str">
        <v>SC</v>
      </c>
      <c r="W228" t="str">
        <v>CAKE11938071</v>
      </c>
      <c r="X228">
        <v>44895.988888888889</v>
      </c>
      <c r="Y228" t="str">
        <v>JR_LIU</v>
      </c>
      <c r="Z228" t="str">
        <v>JR</v>
      </c>
      <c r="AA228" t="str">
        <v>repository</v>
      </c>
      <c r="AB228" t="str">
        <v>397-U1588A-4H-4-IW(143-148)-SC</v>
      </c>
    </row>
    <row r="229" spans="1:28" x14ac:dyDescent="0.15">
      <c r="A229">
        <v>397</v>
      </c>
      <c r="B229" t="str">
        <v>U1588</v>
      </c>
      <c r="C229" t="str">
        <v>A</v>
      </c>
      <c r="D229">
        <v>4</v>
      </c>
      <c r="E229" t="str">
        <v>H</v>
      </c>
      <c r="F229">
        <v>4</v>
      </c>
      <c r="G229" t="str">
        <v/>
      </c>
      <c r="H229" s="29">
        <v>143</v>
      </c>
      <c r="I229" s="29">
        <v>148</v>
      </c>
      <c r="J229" s="29">
        <v>0</v>
      </c>
      <c r="K229" s="29">
        <v>5</v>
      </c>
      <c r="L229" s="24">
        <v>27.07</v>
      </c>
      <c r="M229" s="24">
        <v>27.12</v>
      </c>
      <c r="N229" s="24">
        <v>28.875230769230768</v>
      </c>
      <c r="O229" s="24">
        <v>28.923307692307691</v>
      </c>
      <c r="P229">
        <v>5</v>
      </c>
      <c r="Q229">
        <v>10</v>
      </c>
      <c r="R229" t="str">
        <v>LIQ</v>
      </c>
      <c r="S229" t="str">
        <v/>
      </c>
      <c r="T229" t="str">
        <v>YOBO</v>
      </c>
      <c r="U229" t="str">
        <v>96010IODP</v>
      </c>
      <c r="V229" t="str">
        <v>IWYOBO</v>
      </c>
      <c r="W229" t="str">
        <v>LIQ11938051</v>
      </c>
      <c r="X229">
        <v>44895.988888888889</v>
      </c>
      <c r="Y229" t="str">
        <v>JR_LIU</v>
      </c>
      <c r="Z229" t="str">
        <v>JR</v>
      </c>
      <c r="AA229" t="str">
        <v>30ul optima HNO3</v>
      </c>
      <c r="AB229" t="str">
        <v>397-U1588A-4H-4-IW(143-148)-IWYOBO</v>
      </c>
    </row>
    <row r="230" spans="1:28" x14ac:dyDescent="0.15">
      <c r="A230">
        <v>397</v>
      </c>
      <c r="B230" t="str">
        <v>U1588</v>
      </c>
      <c r="C230" t="str">
        <v>A</v>
      </c>
      <c r="D230">
        <v>4</v>
      </c>
      <c r="E230" t="str">
        <v>H</v>
      </c>
      <c r="F230">
        <v>4</v>
      </c>
      <c r="G230" t="str">
        <v/>
      </c>
      <c r="H230" s="29">
        <v>143</v>
      </c>
      <c r="I230" s="29">
        <v>148</v>
      </c>
      <c r="J230" s="29">
        <v>0</v>
      </c>
      <c r="K230" s="29">
        <v>5</v>
      </c>
      <c r="L230" s="24">
        <v>27.07</v>
      </c>
      <c r="M230" s="24">
        <v>27.12</v>
      </c>
      <c r="N230" s="24">
        <v>28.875230769230768</v>
      </c>
      <c r="O230" s="24">
        <v>28.923307692307691</v>
      </c>
      <c r="P230">
        <v>5</v>
      </c>
      <c r="Q230">
        <v>2</v>
      </c>
      <c r="R230" t="str">
        <v>LIQ</v>
      </c>
      <c r="S230" t="str">
        <v>ICP</v>
      </c>
      <c r="T230" t="str">
        <v/>
      </c>
      <c r="U230" t="str">
        <v/>
      </c>
      <c r="V230" t="str">
        <v>IWICP</v>
      </c>
      <c r="W230" t="str">
        <v>LIQ11938031</v>
      </c>
      <c r="X230">
        <v>44895.988888888889</v>
      </c>
      <c r="Y230" t="str">
        <v>JR_LIU</v>
      </c>
      <c r="Z230" t="str">
        <v>JR</v>
      </c>
      <c r="AA230" t="str">
        <v>10uL HNO3</v>
      </c>
      <c r="AB230" t="str">
        <v>397-U1588A-4H-4-IW(143-148)-IWICP</v>
      </c>
    </row>
    <row r="231" spans="1:28" x14ac:dyDescent="0.15">
      <c r="A231">
        <v>397</v>
      </c>
      <c r="B231" t="str">
        <v>U1588</v>
      </c>
      <c r="C231" t="str">
        <v>A</v>
      </c>
      <c r="D231">
        <v>4</v>
      </c>
      <c r="E231" t="str">
        <v>H</v>
      </c>
      <c r="F231">
        <v>4</v>
      </c>
      <c r="G231" t="str">
        <v/>
      </c>
      <c r="H231" s="29">
        <v>143</v>
      </c>
      <c r="I231" s="29">
        <v>148</v>
      </c>
      <c r="J231" s="29">
        <v>0</v>
      </c>
      <c r="K231" s="29">
        <v>5</v>
      </c>
      <c r="L231" s="24">
        <v>27.07</v>
      </c>
      <c r="M231" s="24">
        <v>27.12</v>
      </c>
      <c r="N231" s="24">
        <v>28.875230769230768</v>
      </c>
      <c r="O231" s="24">
        <v>28.923307692307691</v>
      </c>
      <c r="P231">
        <v>5</v>
      </c>
      <c r="Q231">
        <v>3</v>
      </c>
      <c r="R231" t="str">
        <v>LIQ</v>
      </c>
      <c r="S231" t="str">
        <v/>
      </c>
      <c r="T231" t="str">
        <v/>
      </c>
      <c r="U231" t="str">
        <v/>
      </c>
      <c r="V231" t="str">
        <v>IWALK</v>
      </c>
      <c r="W231" t="str">
        <v>LIQ11938021</v>
      </c>
      <c r="X231">
        <v>44895.988888888889</v>
      </c>
      <c r="Y231" t="str">
        <v>JR_LIU</v>
      </c>
      <c r="Z231" t="str">
        <v>JR</v>
      </c>
      <c r="AA231" t="str">
        <v>alkalinity residue</v>
      </c>
      <c r="AB231" t="str">
        <v>397-U1588A-4H-4-IW(143-148)-IWALK</v>
      </c>
    </row>
    <row r="232" spans="1:28" x14ac:dyDescent="0.15">
      <c r="A232">
        <v>397</v>
      </c>
      <c r="B232" t="str">
        <v>U1588</v>
      </c>
      <c r="C232" t="str">
        <v>A</v>
      </c>
      <c r="D232">
        <v>4</v>
      </c>
      <c r="E232" t="str">
        <v>H</v>
      </c>
      <c r="F232">
        <v>5</v>
      </c>
      <c r="G232" t="str">
        <v>W</v>
      </c>
      <c r="H232" s="29">
        <v>15</v>
      </c>
      <c r="I232" s="29">
        <v>17</v>
      </c>
      <c r="J232" s="29">
        <v>15</v>
      </c>
      <c r="K232" s="29">
        <v>5</v>
      </c>
      <c r="L232" s="24">
        <v>27.27</v>
      </c>
      <c r="M232" s="24">
        <v>27.290000000000003</v>
      </c>
      <c r="N232" s="24">
        <v>29.067538461538462</v>
      </c>
      <c r="O232" s="24">
        <v>29.086769230769228</v>
      </c>
      <c r="P232">
        <v>2</v>
      </c>
      <c r="Q232">
        <v>10</v>
      </c>
      <c r="R232" t="str">
        <v>CYL</v>
      </c>
      <c r="S232" t="str">
        <v>MAD</v>
      </c>
      <c r="T232" t="str">
        <v/>
      </c>
      <c r="U232" t="str">
        <v/>
      </c>
      <c r="V232">
        <v>31184</v>
      </c>
      <c r="W232" t="str">
        <v>CYL11939651</v>
      </c>
      <c r="X232">
        <v>44896.056944444441</v>
      </c>
      <c r="Y232" t="str">
        <v>JRS_CARVALHO</v>
      </c>
      <c r="Z232" t="str">
        <v>JR</v>
      </c>
      <c r="AA232">
        <v>0</v>
      </c>
      <c r="AB232" t="str">
        <v>397-U1588A-4H-5-W 15/17-31184</v>
      </c>
    </row>
    <row r="233" spans="1:28" x14ac:dyDescent="0.15">
      <c r="A233">
        <v>397</v>
      </c>
      <c r="B233" t="str">
        <v>U1588</v>
      </c>
      <c r="C233" t="str">
        <v>A</v>
      </c>
      <c r="D233">
        <v>4</v>
      </c>
      <c r="E233" t="str">
        <v>H</v>
      </c>
      <c r="F233">
        <v>5</v>
      </c>
      <c r="G233" t="str">
        <v>A</v>
      </c>
      <c r="H233" s="29">
        <v>37</v>
      </c>
      <c r="I233" s="29">
        <v>37</v>
      </c>
      <c r="J233" s="29">
        <v>37</v>
      </c>
      <c r="K233" s="29">
        <v>5</v>
      </c>
      <c r="L233" s="24">
        <v>27.490000000000002</v>
      </c>
      <c r="M233" s="24">
        <v>27.490000000000002</v>
      </c>
      <c r="N233" s="24">
        <v>29.279076923076921</v>
      </c>
      <c r="O233" s="24">
        <v>29.279076923076921</v>
      </c>
      <c r="P233">
        <v>0</v>
      </c>
      <c r="Q233">
        <v>0</v>
      </c>
      <c r="R233" t="str">
        <v>SS</v>
      </c>
      <c r="S233" t="str">
        <v>SED</v>
      </c>
      <c r="T233" t="str">
        <v/>
      </c>
      <c r="U233" t="str">
        <v/>
      </c>
      <c r="V233" t="str">
        <v>SED</v>
      </c>
      <c r="W233" t="str">
        <v>SS11939761</v>
      </c>
      <c r="X233">
        <v>44896.067361111112</v>
      </c>
      <c r="Y233" t="str">
        <v>JRS_PANG</v>
      </c>
      <c r="Z233" t="str">
        <v>JR</v>
      </c>
      <c r="AA233">
        <v>0</v>
      </c>
      <c r="AB233" t="str">
        <v>397-U1588A-4H-5-A 37/37-SED</v>
      </c>
    </row>
    <row r="234" spans="1:28" x14ac:dyDescent="0.15">
      <c r="A234">
        <v>397</v>
      </c>
      <c r="B234" t="str">
        <v>U1588</v>
      </c>
      <c r="C234" t="str">
        <v>A</v>
      </c>
      <c r="D234">
        <v>4</v>
      </c>
      <c r="E234" t="str">
        <v>H</v>
      </c>
      <c r="F234">
        <v>5</v>
      </c>
      <c r="G234" t="str">
        <v>W</v>
      </c>
      <c r="H234" s="29">
        <v>37</v>
      </c>
      <c r="I234" s="29">
        <v>38</v>
      </c>
      <c r="J234" s="29">
        <v>37</v>
      </c>
      <c r="K234" s="29">
        <v>5</v>
      </c>
      <c r="L234" s="24">
        <v>27.490000000000002</v>
      </c>
      <c r="M234" s="24">
        <v>27.5</v>
      </c>
      <c r="N234" s="24">
        <v>29.279076923076921</v>
      </c>
      <c r="O234" s="24">
        <v>29.288692307692308</v>
      </c>
      <c r="P234">
        <v>1</v>
      </c>
      <c r="Q234">
        <v>5</v>
      </c>
      <c r="R234" t="str">
        <v>CYL</v>
      </c>
      <c r="S234" t="str">
        <v>CARB</v>
      </c>
      <c r="T234" t="str">
        <v/>
      </c>
      <c r="U234" t="str">
        <v/>
      </c>
      <c r="V234" t="str">
        <v>CARB</v>
      </c>
      <c r="W234" t="str">
        <v>CYL11939621</v>
      </c>
      <c r="X234">
        <v>44896.054861111108</v>
      </c>
      <c r="Y234" t="str">
        <v>JRS_CARVALHO</v>
      </c>
      <c r="Z234" t="str">
        <v>JR</v>
      </c>
      <c r="AA234">
        <v>0</v>
      </c>
      <c r="AB234" t="str">
        <v>397-U1588A-4H-5-W 37/38-CARB</v>
      </c>
    </row>
    <row r="235" spans="1:28" x14ac:dyDescent="0.15">
      <c r="A235">
        <v>397</v>
      </c>
      <c r="B235" t="str">
        <v>U1588</v>
      </c>
      <c r="C235" t="str">
        <v>A</v>
      </c>
      <c r="D235">
        <v>4</v>
      </c>
      <c r="E235" t="str">
        <v>H</v>
      </c>
      <c r="F235">
        <v>5</v>
      </c>
      <c r="G235" t="str">
        <v>W</v>
      </c>
      <c r="H235" s="29">
        <v>75</v>
      </c>
      <c r="I235" s="29">
        <v>75</v>
      </c>
      <c r="J235" s="29">
        <v>75</v>
      </c>
      <c r="K235" s="29">
        <v>5</v>
      </c>
      <c r="L235" s="24">
        <v>27.87</v>
      </c>
      <c r="M235" s="24">
        <v>27.87</v>
      </c>
      <c r="N235" s="24">
        <v>29.644461538461538</v>
      </c>
      <c r="O235" s="24">
        <v>29.644461538461538</v>
      </c>
      <c r="P235">
        <v>0</v>
      </c>
      <c r="Q235">
        <v>1</v>
      </c>
      <c r="R235" t="str">
        <v>TPCK</v>
      </c>
      <c r="S235" t="str">
        <v>NANNO</v>
      </c>
      <c r="T235" t="str">
        <v/>
      </c>
      <c r="U235" t="str">
        <v/>
      </c>
      <c r="V235" t="str">
        <v>NANNO</v>
      </c>
      <c r="W235" t="str">
        <v>TPCK11939511</v>
      </c>
      <c r="X235">
        <v>44896.04791666667</v>
      </c>
      <c r="Y235" t="str">
        <v>JRS_CARVALHO</v>
      </c>
      <c r="Z235" t="str">
        <v>JR</v>
      </c>
      <c r="AA235">
        <v>0</v>
      </c>
      <c r="AB235" t="str">
        <v>397-U1588A-4H-5-W 75/75-NANNO</v>
      </c>
    </row>
    <row r="236" spans="1:28" x14ac:dyDescent="0.15">
      <c r="A236">
        <v>397</v>
      </c>
      <c r="B236" t="str">
        <v>U1588</v>
      </c>
      <c r="C236" t="str">
        <v>A</v>
      </c>
      <c r="D236">
        <v>4</v>
      </c>
      <c r="E236" t="str">
        <v>H</v>
      </c>
      <c r="F236">
        <v>5</v>
      </c>
      <c r="G236" t="str">
        <v/>
      </c>
      <c r="H236" s="29">
        <v>143</v>
      </c>
      <c r="I236" s="29">
        <v>148</v>
      </c>
      <c r="J236" s="29">
        <v>0</v>
      </c>
      <c r="K236" s="29">
        <v>5</v>
      </c>
      <c r="L236" s="24">
        <v>28.55</v>
      </c>
      <c r="M236" s="24">
        <v>28.6</v>
      </c>
      <c r="N236" s="24">
        <v>30.298307692307691</v>
      </c>
      <c r="O236" s="24">
        <v>30.346384615384615</v>
      </c>
      <c r="P236">
        <v>5</v>
      </c>
      <c r="Q236">
        <v>2</v>
      </c>
      <c r="R236" t="str">
        <v>LIQ</v>
      </c>
      <c r="S236" t="str">
        <v>ICP</v>
      </c>
      <c r="T236" t="str">
        <v/>
      </c>
      <c r="U236" t="str">
        <v/>
      </c>
      <c r="V236" t="str">
        <v>IWICP</v>
      </c>
      <c r="W236" t="str">
        <v>LIQ11938121</v>
      </c>
      <c r="X236">
        <v>44895.993750000001</v>
      </c>
      <c r="Y236" t="str">
        <v>JR_LIU</v>
      </c>
      <c r="Z236" t="str">
        <v>JR</v>
      </c>
      <c r="AA236" t="str">
        <v>10uL HNO3</v>
      </c>
      <c r="AB236" t="str">
        <v>397-U1588A-4H-5-IW(143-148)-IWICP</v>
      </c>
    </row>
    <row r="237" spans="1:28" x14ac:dyDescent="0.15">
      <c r="A237">
        <v>397</v>
      </c>
      <c r="B237" t="str">
        <v>U1588</v>
      </c>
      <c r="C237" t="str">
        <v>A</v>
      </c>
      <c r="D237">
        <v>4</v>
      </c>
      <c r="E237" t="str">
        <v>H</v>
      </c>
      <c r="F237">
        <v>5</v>
      </c>
      <c r="G237" t="str">
        <v/>
      </c>
      <c r="H237" s="29">
        <v>143</v>
      </c>
      <c r="I237" s="29">
        <v>148</v>
      </c>
      <c r="J237" s="29">
        <v>0</v>
      </c>
      <c r="K237" s="29">
        <v>5</v>
      </c>
      <c r="L237" s="24">
        <v>28.55</v>
      </c>
      <c r="M237" s="24">
        <v>28.6</v>
      </c>
      <c r="N237" s="24">
        <v>30.298307692307691</v>
      </c>
      <c r="O237" s="24">
        <v>30.346384615384615</v>
      </c>
      <c r="P237">
        <v>5</v>
      </c>
      <c r="Q237">
        <v>10</v>
      </c>
      <c r="R237" t="str">
        <v>LIQ</v>
      </c>
      <c r="S237" t="str">
        <v/>
      </c>
      <c r="T237" t="str">
        <v>YOBO</v>
      </c>
      <c r="U237" t="str">
        <v>96010IODP</v>
      </c>
      <c r="V237" t="str">
        <v>IWYOBO</v>
      </c>
      <c r="W237" t="str">
        <v>LIQ11938141</v>
      </c>
      <c r="X237">
        <v>44895.993750000001</v>
      </c>
      <c r="Y237" t="str">
        <v>JR_LIU</v>
      </c>
      <c r="Z237" t="str">
        <v>JR</v>
      </c>
      <c r="AA237" t="str">
        <v>30ul optima HNO3</v>
      </c>
      <c r="AB237" t="str">
        <v>397-U1588A-4H-5-IW(143-148)-IWYOBO</v>
      </c>
    </row>
    <row r="238" spans="1:28" x14ac:dyDescent="0.15">
      <c r="A238">
        <v>397</v>
      </c>
      <c r="B238" t="str">
        <v>U1588</v>
      </c>
      <c r="C238" t="str">
        <v>A</v>
      </c>
      <c r="D238">
        <v>4</v>
      </c>
      <c r="E238" t="str">
        <v>H</v>
      </c>
      <c r="F238">
        <v>5</v>
      </c>
      <c r="G238" t="str">
        <v/>
      </c>
      <c r="H238" s="29">
        <v>143</v>
      </c>
      <c r="I238" s="29">
        <v>148</v>
      </c>
      <c r="J238" s="29">
        <v>143</v>
      </c>
      <c r="K238" s="29">
        <v>5</v>
      </c>
      <c r="L238" s="24">
        <v>28.55</v>
      </c>
      <c r="M238" s="24">
        <v>28.6</v>
      </c>
      <c r="N238" s="24">
        <v>30.298307692307691</v>
      </c>
      <c r="O238" s="24">
        <v>30.346384615384615</v>
      </c>
      <c r="P238">
        <v>5</v>
      </c>
      <c r="Q238">
        <v>176</v>
      </c>
      <c r="R238" t="str">
        <v>WRND</v>
      </c>
      <c r="S238" t="str">
        <v>IW</v>
      </c>
      <c r="T238" t="str">
        <v/>
      </c>
      <c r="U238" t="str">
        <v/>
      </c>
      <c r="V238" t="str">
        <v>IW(143-148)</v>
      </c>
      <c r="W238" t="str">
        <v>WRND11935811</v>
      </c>
      <c r="X238">
        <v>44895.882638888892</v>
      </c>
      <c r="Y238" t="str">
        <v>LEWIS</v>
      </c>
      <c r="Z238" t="str">
        <v>JR</v>
      </c>
      <c r="AA238">
        <v>0</v>
      </c>
      <c r="AB238" t="str">
        <v>397-U1588A-4H-5-IW(143-148)</v>
      </c>
    </row>
    <row r="239" spans="1:28" x14ac:dyDescent="0.15">
      <c r="A239">
        <v>397</v>
      </c>
      <c r="B239" t="str">
        <v>U1588</v>
      </c>
      <c r="C239" t="str">
        <v>A</v>
      </c>
      <c r="D239">
        <v>4</v>
      </c>
      <c r="E239" t="str">
        <v>H</v>
      </c>
      <c r="F239">
        <v>5</v>
      </c>
      <c r="G239" t="str">
        <v/>
      </c>
      <c r="H239" s="29">
        <v>143</v>
      </c>
      <c r="I239" s="29">
        <v>148</v>
      </c>
      <c r="J239" s="29">
        <v>0</v>
      </c>
      <c r="K239" s="29">
        <v>5</v>
      </c>
      <c r="L239" s="24">
        <v>28.55</v>
      </c>
      <c r="M239" s="24">
        <v>28.6</v>
      </c>
      <c r="N239" s="24">
        <v>30.298307692307691</v>
      </c>
      <c r="O239" s="24">
        <v>30.346384615384615</v>
      </c>
      <c r="P239">
        <v>5</v>
      </c>
      <c r="Q239">
        <v>2</v>
      </c>
      <c r="R239" t="str">
        <v>LIQ</v>
      </c>
      <c r="S239" t="str">
        <v/>
      </c>
      <c r="T239" t="str">
        <v>BRAD</v>
      </c>
      <c r="U239" t="str">
        <v>95829IODP</v>
      </c>
      <c r="V239" t="str">
        <v>IWBRAD</v>
      </c>
      <c r="W239" t="str">
        <v>LIQ11938171</v>
      </c>
      <c r="X239">
        <v>44895.993750000001</v>
      </c>
      <c r="Y239" t="str">
        <v>JR_LIU</v>
      </c>
      <c r="Z239" t="str">
        <v>JR</v>
      </c>
      <c r="AA239" t="str">
        <v>10 ul HgCl2</v>
      </c>
      <c r="AB239" t="str">
        <v>397-U1588A-4H-5-IW(143-148)-IWBRAD</v>
      </c>
    </row>
    <row r="240" spans="1:28" x14ac:dyDescent="0.15">
      <c r="A240">
        <v>397</v>
      </c>
      <c r="B240" t="str">
        <v>U1588</v>
      </c>
      <c r="C240" t="str">
        <v>A</v>
      </c>
      <c r="D240">
        <v>4</v>
      </c>
      <c r="E240" t="str">
        <v>H</v>
      </c>
      <c r="F240">
        <v>5</v>
      </c>
      <c r="G240" t="str">
        <v/>
      </c>
      <c r="H240" s="29">
        <v>143</v>
      </c>
      <c r="I240" s="29">
        <v>148</v>
      </c>
      <c r="J240" s="29">
        <v>0</v>
      </c>
      <c r="K240" s="29">
        <v>5</v>
      </c>
      <c r="L240" s="24">
        <v>28.55</v>
      </c>
      <c r="M240" s="24">
        <v>28.6</v>
      </c>
      <c r="N240" s="24">
        <v>30.298307692307691</v>
      </c>
      <c r="O240" s="24">
        <v>30.346384615384615</v>
      </c>
      <c r="P240">
        <v>5</v>
      </c>
      <c r="Q240">
        <v>3</v>
      </c>
      <c r="R240" t="str">
        <v>LIQ</v>
      </c>
      <c r="S240" t="str">
        <v/>
      </c>
      <c r="T240" t="str">
        <v/>
      </c>
      <c r="U240" t="str">
        <v/>
      </c>
      <c r="V240" t="str">
        <v>IWALK</v>
      </c>
      <c r="W240" t="str">
        <v>LIQ11938111</v>
      </c>
      <c r="X240">
        <v>44895.993750000001</v>
      </c>
      <c r="Y240" t="str">
        <v>JR_LIU</v>
      </c>
      <c r="Z240" t="str">
        <v>JR</v>
      </c>
      <c r="AA240" t="str">
        <v>alkalinity residue</v>
      </c>
      <c r="AB240" t="str">
        <v>397-U1588A-4H-5-IW(143-148)-IWALK</v>
      </c>
    </row>
    <row r="241" spans="1:28" x14ac:dyDescent="0.15">
      <c r="A241">
        <v>397</v>
      </c>
      <c r="B241" t="str">
        <v>U1588</v>
      </c>
      <c r="C241" t="str">
        <v>A</v>
      </c>
      <c r="D241">
        <v>4</v>
      </c>
      <c r="E241" t="str">
        <v>H</v>
      </c>
      <c r="F241">
        <v>5</v>
      </c>
      <c r="G241" t="str">
        <v/>
      </c>
      <c r="H241" s="29">
        <v>143</v>
      </c>
      <c r="I241" s="29">
        <v>148</v>
      </c>
      <c r="J241" s="29">
        <v>0</v>
      </c>
      <c r="K241" s="29">
        <v>5</v>
      </c>
      <c r="L241" s="24">
        <v>28.55</v>
      </c>
      <c r="M241" s="24">
        <v>28.6</v>
      </c>
      <c r="N241" s="24">
        <v>30.298307692307691</v>
      </c>
      <c r="O241" s="24">
        <v>30.346384615384615</v>
      </c>
      <c r="P241">
        <v>5</v>
      </c>
      <c r="Q241">
        <v>6</v>
      </c>
      <c r="R241" t="str">
        <v>LIQ</v>
      </c>
      <c r="S241" t="str">
        <v/>
      </c>
      <c r="T241" t="str">
        <v/>
      </c>
      <c r="U241" t="str">
        <v/>
      </c>
      <c r="V241" t="str">
        <v>IWS</v>
      </c>
      <c r="W241" t="str">
        <v>LIQ11938101</v>
      </c>
      <c r="X241">
        <v>44895.993750000001</v>
      </c>
      <c r="Y241" t="str">
        <v>JR_LIU</v>
      </c>
      <c r="Z241" t="str">
        <v>JR</v>
      </c>
      <c r="AA241" t="str">
        <v>shipboard untreated</v>
      </c>
      <c r="AB241" t="str">
        <v>397-U1588A-4H-5-IW(143-148)-IWS</v>
      </c>
    </row>
    <row r="242" spans="1:28" x14ac:dyDescent="0.15">
      <c r="A242">
        <v>397</v>
      </c>
      <c r="B242" t="str">
        <v>U1588</v>
      </c>
      <c r="C242" t="str">
        <v>A</v>
      </c>
      <c r="D242">
        <v>4</v>
      </c>
      <c r="E242" t="str">
        <v>H</v>
      </c>
      <c r="F242">
        <v>5</v>
      </c>
      <c r="G242" t="str">
        <v/>
      </c>
      <c r="H242" s="29">
        <v>143</v>
      </c>
      <c r="I242" s="29">
        <v>148</v>
      </c>
      <c r="J242" s="29">
        <v>0</v>
      </c>
      <c r="K242" s="29">
        <v>5</v>
      </c>
      <c r="L242" s="24">
        <v>28.55</v>
      </c>
      <c r="M242" s="24">
        <v>28.6</v>
      </c>
      <c r="N242" s="24">
        <v>30.298307692307691</v>
      </c>
      <c r="O242" s="24">
        <v>30.346384615384615</v>
      </c>
      <c r="P242">
        <v>5</v>
      </c>
      <c r="Q242">
        <v>75</v>
      </c>
      <c r="R242" t="str">
        <v>CAKE</v>
      </c>
      <c r="S242" t="str">
        <v/>
      </c>
      <c r="T242" t="str">
        <v/>
      </c>
      <c r="U242" t="str">
        <v/>
      </c>
      <c r="V242" t="str">
        <v>SC</v>
      </c>
      <c r="W242" t="str">
        <v>CAKE11938161</v>
      </c>
      <c r="X242">
        <v>44895.993750000001</v>
      </c>
      <c r="Y242" t="str">
        <v>JR_LIU</v>
      </c>
      <c r="Z242" t="str">
        <v>JR</v>
      </c>
      <c r="AA242" t="str">
        <v>repository</v>
      </c>
      <c r="AB242" t="str">
        <v>397-U1588A-4H-5-IW(143-148)-SC</v>
      </c>
    </row>
    <row r="243" spans="1:28" x14ac:dyDescent="0.15">
      <c r="A243">
        <v>397</v>
      </c>
      <c r="B243" t="str">
        <v>U1588</v>
      </c>
      <c r="C243" t="str">
        <v>A</v>
      </c>
      <c r="D243">
        <v>4</v>
      </c>
      <c r="E243" t="str">
        <v>H</v>
      </c>
      <c r="F243">
        <v>5</v>
      </c>
      <c r="G243" t="str">
        <v/>
      </c>
      <c r="H243" s="29">
        <v>143</v>
      </c>
      <c r="I243" s="29">
        <v>148</v>
      </c>
      <c r="J243" s="29">
        <v>0</v>
      </c>
      <c r="K243" s="29">
        <v>5</v>
      </c>
      <c r="L243" s="24">
        <v>28.55</v>
      </c>
      <c r="M243" s="24">
        <v>28.6</v>
      </c>
      <c r="N243" s="24">
        <v>30.298307692307691</v>
      </c>
      <c r="O243" s="24">
        <v>30.346384615384615</v>
      </c>
      <c r="P243">
        <v>5</v>
      </c>
      <c r="Q243">
        <v>10</v>
      </c>
      <c r="R243" t="str">
        <v>LIQ</v>
      </c>
      <c r="S243" t="str">
        <v/>
      </c>
      <c r="T243" t="str">
        <v>WU</v>
      </c>
      <c r="U243" t="str">
        <v>95353IODP</v>
      </c>
      <c r="V243" t="str">
        <v>IWWU</v>
      </c>
      <c r="W243" t="str">
        <v>LIQ11938131</v>
      </c>
      <c r="X243">
        <v>44895.993750000001</v>
      </c>
      <c r="Y243" t="str">
        <v>JR_LIU</v>
      </c>
      <c r="Z243" t="str">
        <v>JR</v>
      </c>
      <c r="AA243" t="str">
        <v>30 ul TM HCl</v>
      </c>
      <c r="AB243" t="str">
        <v>397-U1588A-4H-5-IW(143-148)-IWWU</v>
      </c>
    </row>
    <row r="244" spans="1:28" x14ac:dyDescent="0.15">
      <c r="A244">
        <v>397</v>
      </c>
      <c r="B244" t="str">
        <v>U1588</v>
      </c>
      <c r="C244" t="str">
        <v>A</v>
      </c>
      <c r="D244">
        <v>4</v>
      </c>
      <c r="E244" t="str">
        <v>H</v>
      </c>
      <c r="F244">
        <v>5</v>
      </c>
      <c r="G244" t="str">
        <v/>
      </c>
      <c r="H244" s="29">
        <v>143</v>
      </c>
      <c r="I244" s="29">
        <v>148</v>
      </c>
      <c r="J244" s="29">
        <v>0</v>
      </c>
      <c r="K244" s="29">
        <v>5</v>
      </c>
      <c r="L244" s="24">
        <v>28.55</v>
      </c>
      <c r="M244" s="24">
        <v>28.6</v>
      </c>
      <c r="N244" s="24">
        <v>30.298307692307691</v>
      </c>
      <c r="O244" s="24">
        <v>30.346384615384615</v>
      </c>
      <c r="P244">
        <v>5</v>
      </c>
      <c r="Q244">
        <v>25</v>
      </c>
      <c r="R244" t="str">
        <v>CAKE</v>
      </c>
      <c r="S244" t="str">
        <v/>
      </c>
      <c r="T244" t="str">
        <v>WU</v>
      </c>
      <c r="U244" t="str">
        <v>95353IODP</v>
      </c>
      <c r="V244" t="str">
        <v>SCWU</v>
      </c>
      <c r="W244" t="str">
        <v>CAKE11938151</v>
      </c>
      <c r="X244">
        <v>44895.993750000001</v>
      </c>
      <c r="Y244" t="str">
        <v>JR_LIU</v>
      </c>
      <c r="Z244" t="str">
        <v>JR</v>
      </c>
      <c r="AA244">
        <v>0</v>
      </c>
      <c r="AB244" t="str">
        <v>397-U1588A-4H-5-IW(143-148)-SCWU</v>
      </c>
    </row>
    <row r="245" spans="1:28" x14ac:dyDescent="0.15">
      <c r="A245">
        <v>397</v>
      </c>
      <c r="B245" t="str">
        <v>U1588</v>
      </c>
      <c r="C245" t="str">
        <v>A</v>
      </c>
      <c r="D245">
        <v>4</v>
      </c>
      <c r="E245" t="str">
        <v>H</v>
      </c>
      <c r="F245">
        <v>6</v>
      </c>
      <c r="G245" t="str">
        <v>W</v>
      </c>
      <c r="H245" s="29">
        <v>73</v>
      </c>
      <c r="I245" s="29">
        <v>73</v>
      </c>
      <c r="J245" s="29">
        <v>73</v>
      </c>
      <c r="K245" s="29">
        <v>5</v>
      </c>
      <c r="L245" s="24">
        <v>29.330000000000002</v>
      </c>
      <c r="M245" s="24">
        <v>29.330000000000002</v>
      </c>
      <c r="N245" s="24">
        <v>31.048307692307688</v>
      </c>
      <c r="O245" s="24">
        <v>31.048307692307688</v>
      </c>
      <c r="P245">
        <v>0</v>
      </c>
      <c r="Q245">
        <v>1</v>
      </c>
      <c r="R245" t="str">
        <v>TPCK</v>
      </c>
      <c r="S245" t="str">
        <v>NANNO</v>
      </c>
      <c r="T245" t="str">
        <v/>
      </c>
      <c r="U245" t="str">
        <v/>
      </c>
      <c r="V245" t="str">
        <v>NANNO</v>
      </c>
      <c r="W245" t="str">
        <v>TPCK11939521</v>
      </c>
      <c r="X245">
        <v>44896.04791666667</v>
      </c>
      <c r="Y245" t="str">
        <v>JRS_CARVALHO</v>
      </c>
      <c r="Z245" t="str">
        <v>JR</v>
      </c>
      <c r="AA245">
        <v>0</v>
      </c>
      <c r="AB245" t="str">
        <v>397-U1588A-4H-6-W 73/73-NANNO</v>
      </c>
    </row>
    <row r="246" spans="1:28" x14ac:dyDescent="0.15">
      <c r="A246">
        <v>397</v>
      </c>
      <c r="B246" t="str">
        <v>U1588</v>
      </c>
      <c r="C246" t="str">
        <v>A</v>
      </c>
      <c r="D246">
        <v>4</v>
      </c>
      <c r="E246" t="str">
        <v>H</v>
      </c>
      <c r="F246">
        <v>6</v>
      </c>
      <c r="G246" t="str">
        <v>W</v>
      </c>
      <c r="H246" s="29">
        <v>108</v>
      </c>
      <c r="I246" s="29">
        <v>109</v>
      </c>
      <c r="J246" s="29">
        <v>108</v>
      </c>
      <c r="K246" s="29">
        <v>5</v>
      </c>
      <c r="L246" s="24">
        <v>29.68</v>
      </c>
      <c r="M246" s="24">
        <v>29.69</v>
      </c>
      <c r="N246" s="24">
        <v>31.384846153846155</v>
      </c>
      <c r="O246" s="24">
        <v>31.394461538461538</v>
      </c>
      <c r="P246">
        <v>1</v>
      </c>
      <c r="Q246">
        <v>5</v>
      </c>
      <c r="R246" t="str">
        <v>CYL</v>
      </c>
      <c r="S246" t="str">
        <v>CARB</v>
      </c>
      <c r="T246" t="str">
        <v/>
      </c>
      <c r="U246" t="str">
        <v/>
      </c>
      <c r="V246" t="str">
        <v>CARB</v>
      </c>
      <c r="W246" t="str">
        <v>CYL11939641</v>
      </c>
      <c r="X246">
        <v>44896.055555555555</v>
      </c>
      <c r="Y246" t="str">
        <v>JRS_CARVALHO</v>
      </c>
      <c r="Z246" t="str">
        <v>JR</v>
      </c>
      <c r="AA246">
        <v>0</v>
      </c>
      <c r="AB246" t="str">
        <v>397-U1588A-4H-6-W 108/109-CARB</v>
      </c>
    </row>
    <row r="247" spans="1:28" x14ac:dyDescent="0.15">
      <c r="A247">
        <v>397</v>
      </c>
      <c r="B247" t="str">
        <v>U1588</v>
      </c>
      <c r="C247" t="str">
        <v>A</v>
      </c>
      <c r="D247">
        <v>4</v>
      </c>
      <c r="E247" t="str">
        <v>H</v>
      </c>
      <c r="F247">
        <v>6</v>
      </c>
      <c r="G247" t="str">
        <v>W</v>
      </c>
      <c r="H247" s="29">
        <v>108</v>
      </c>
      <c r="I247" s="29">
        <v>109</v>
      </c>
      <c r="J247" s="29">
        <v>108</v>
      </c>
      <c r="K247" s="29">
        <v>5</v>
      </c>
      <c r="L247" s="24">
        <v>29.68</v>
      </c>
      <c r="M247" s="24">
        <v>29.69</v>
      </c>
      <c r="N247" s="24">
        <v>31.384846153846155</v>
      </c>
      <c r="O247" s="24">
        <v>31.394461538461538</v>
      </c>
      <c r="P247">
        <v>1</v>
      </c>
      <c r="Q247">
        <v>5</v>
      </c>
      <c r="R247" t="str">
        <v>CYL</v>
      </c>
      <c r="S247" t="str">
        <v>XRD</v>
      </c>
      <c r="T247" t="str">
        <v/>
      </c>
      <c r="U247" t="str">
        <v/>
      </c>
      <c r="V247" t="str">
        <v>XRD</v>
      </c>
      <c r="W247" t="str">
        <v>CYL11939631</v>
      </c>
      <c r="X247">
        <v>44896.055555555555</v>
      </c>
      <c r="Y247" t="str">
        <v>JRS_CARVALHO</v>
      </c>
      <c r="Z247" t="str">
        <v>JR</v>
      </c>
      <c r="AA247">
        <v>0</v>
      </c>
      <c r="AB247" t="str">
        <v>397-U1588A-4H-6-W 108/109-XRD</v>
      </c>
    </row>
    <row r="248" spans="1:28" x14ac:dyDescent="0.15">
      <c r="A248">
        <v>397</v>
      </c>
      <c r="B248" t="str">
        <v>U1588</v>
      </c>
      <c r="C248" t="str">
        <v>A</v>
      </c>
      <c r="D248">
        <v>4</v>
      </c>
      <c r="E248" t="str">
        <v>H</v>
      </c>
      <c r="F248">
        <v>6</v>
      </c>
      <c r="G248" t="str">
        <v>A</v>
      </c>
      <c r="H248" s="29">
        <v>108</v>
      </c>
      <c r="I248" s="29">
        <v>108</v>
      </c>
      <c r="J248" s="29">
        <v>108</v>
      </c>
      <c r="K248" s="29">
        <v>5</v>
      </c>
      <c r="L248" s="24">
        <v>29.68</v>
      </c>
      <c r="M248" s="24">
        <v>29.68</v>
      </c>
      <c r="N248" s="24">
        <v>31.384846153846155</v>
      </c>
      <c r="O248" s="24">
        <v>31.384846153846155</v>
      </c>
      <c r="P248">
        <v>0</v>
      </c>
      <c r="Q248">
        <v>0</v>
      </c>
      <c r="R248" t="str">
        <v>SS</v>
      </c>
      <c r="S248" t="str">
        <v>SED</v>
      </c>
      <c r="T248" t="str">
        <v/>
      </c>
      <c r="U248" t="str">
        <v/>
      </c>
      <c r="V248" t="str">
        <v>SED</v>
      </c>
      <c r="W248" t="str">
        <v>SS11939771</v>
      </c>
      <c r="X248">
        <v>44896.067361111112</v>
      </c>
      <c r="Y248" t="str">
        <v>JRS_PANG</v>
      </c>
      <c r="Z248" t="str">
        <v>JR</v>
      </c>
      <c r="AA248">
        <v>0</v>
      </c>
      <c r="AB248" t="str">
        <v>397-U1588A-4H-6-A 108/108-SED</v>
      </c>
    </row>
    <row r="249" spans="1:28" x14ac:dyDescent="0.15">
      <c r="A249">
        <v>397</v>
      </c>
      <c r="B249" t="str">
        <v>U1588</v>
      </c>
      <c r="C249" t="str">
        <v>A</v>
      </c>
      <c r="D249">
        <v>4</v>
      </c>
      <c r="E249" t="str">
        <v>H</v>
      </c>
      <c r="F249">
        <v>6</v>
      </c>
      <c r="G249" t="str">
        <v/>
      </c>
      <c r="H249" s="29">
        <v>143</v>
      </c>
      <c r="I249" s="29">
        <v>148</v>
      </c>
      <c r="J249" s="29">
        <v>0</v>
      </c>
      <c r="K249" s="29">
        <v>5</v>
      </c>
      <c r="L249" s="24">
        <v>30.03</v>
      </c>
      <c r="M249" s="24">
        <v>30.080000000000002</v>
      </c>
      <c r="N249" s="24">
        <v>31.721384615384615</v>
      </c>
      <c r="O249" s="24">
        <v>31.769461538461535</v>
      </c>
      <c r="P249">
        <v>5</v>
      </c>
      <c r="Q249">
        <v>6</v>
      </c>
      <c r="R249" t="str">
        <v>LIQ</v>
      </c>
      <c r="S249" t="str">
        <v/>
      </c>
      <c r="T249" t="str">
        <v/>
      </c>
      <c r="U249" t="str">
        <v/>
      </c>
      <c r="V249" t="str">
        <v>IWS</v>
      </c>
      <c r="W249" t="str">
        <v>LIQ11938241</v>
      </c>
      <c r="X249">
        <v>44896.000694444447</v>
      </c>
      <c r="Y249" t="str">
        <v>JR_LIU</v>
      </c>
      <c r="Z249" t="str">
        <v>JR</v>
      </c>
      <c r="AA249" t="str">
        <v>shipboard untreated</v>
      </c>
      <c r="AB249" t="str">
        <v>397-U1588A-4H-6-IW(143-148)-IWS</v>
      </c>
    </row>
    <row r="250" spans="1:28" x14ac:dyDescent="0.15">
      <c r="A250">
        <v>397</v>
      </c>
      <c r="B250" t="str">
        <v>U1588</v>
      </c>
      <c r="C250" t="str">
        <v>A</v>
      </c>
      <c r="D250">
        <v>4</v>
      </c>
      <c r="E250" t="str">
        <v>H</v>
      </c>
      <c r="F250">
        <v>6</v>
      </c>
      <c r="G250" t="str">
        <v/>
      </c>
      <c r="H250" s="29">
        <v>143</v>
      </c>
      <c r="I250" s="29">
        <v>148</v>
      </c>
      <c r="J250" s="29">
        <v>0</v>
      </c>
      <c r="K250" s="29">
        <v>5</v>
      </c>
      <c r="L250" s="24">
        <v>30.03</v>
      </c>
      <c r="M250" s="24">
        <v>30.080000000000002</v>
      </c>
      <c r="N250" s="24">
        <v>31.721384615384615</v>
      </c>
      <c r="O250" s="24">
        <v>31.769461538461535</v>
      </c>
      <c r="P250">
        <v>5</v>
      </c>
      <c r="Q250">
        <v>75</v>
      </c>
      <c r="R250" t="str">
        <v>CAKE</v>
      </c>
      <c r="S250" t="str">
        <v/>
      </c>
      <c r="T250" t="str">
        <v/>
      </c>
      <c r="U250" t="str">
        <v/>
      </c>
      <c r="V250" t="str">
        <v>SC</v>
      </c>
      <c r="W250" t="str">
        <v>CAKE11938301</v>
      </c>
      <c r="X250">
        <v>44896.000694444447</v>
      </c>
      <c r="Y250" t="str">
        <v>JR_LIU</v>
      </c>
      <c r="Z250" t="str">
        <v>JR</v>
      </c>
      <c r="AA250" t="str">
        <v>repository</v>
      </c>
      <c r="AB250" t="str">
        <v>397-U1588A-4H-6-IW(143-148)-SC</v>
      </c>
    </row>
    <row r="251" spans="1:28" x14ac:dyDescent="0.15">
      <c r="A251">
        <v>397</v>
      </c>
      <c r="B251" t="str">
        <v>U1588</v>
      </c>
      <c r="C251" t="str">
        <v>A</v>
      </c>
      <c r="D251">
        <v>4</v>
      </c>
      <c r="E251" t="str">
        <v>H</v>
      </c>
      <c r="F251">
        <v>6</v>
      </c>
      <c r="G251" t="str">
        <v/>
      </c>
      <c r="H251" s="29">
        <v>143</v>
      </c>
      <c r="I251" s="29">
        <v>148</v>
      </c>
      <c r="J251" s="29">
        <v>0</v>
      </c>
      <c r="K251" s="29">
        <v>5</v>
      </c>
      <c r="L251" s="24">
        <v>30.03</v>
      </c>
      <c r="M251" s="24">
        <v>30.080000000000002</v>
      </c>
      <c r="N251" s="24">
        <v>31.721384615384615</v>
      </c>
      <c r="O251" s="24">
        <v>31.769461538461535</v>
      </c>
      <c r="P251">
        <v>5</v>
      </c>
      <c r="Q251">
        <v>25</v>
      </c>
      <c r="R251" t="str">
        <v>CAKE</v>
      </c>
      <c r="S251" t="str">
        <v/>
      </c>
      <c r="T251" t="str">
        <v>WU</v>
      </c>
      <c r="U251" t="str">
        <v>95353IODP</v>
      </c>
      <c r="V251" t="str">
        <v>SCWU</v>
      </c>
      <c r="W251" t="str">
        <v>CAKE11938291</v>
      </c>
      <c r="X251">
        <v>44896.000694444447</v>
      </c>
      <c r="Y251" t="str">
        <v>JR_LIU</v>
      </c>
      <c r="Z251" t="str">
        <v>JR</v>
      </c>
      <c r="AA251">
        <v>0</v>
      </c>
      <c r="AB251" t="str">
        <v>397-U1588A-4H-6-IW(143-148)-SCWU</v>
      </c>
    </row>
    <row r="252" spans="1:28" x14ac:dyDescent="0.15">
      <c r="A252">
        <v>397</v>
      </c>
      <c r="B252" t="str">
        <v>U1588</v>
      </c>
      <c r="C252" t="str">
        <v>A</v>
      </c>
      <c r="D252">
        <v>4</v>
      </c>
      <c r="E252" t="str">
        <v>H</v>
      </c>
      <c r="F252">
        <v>6</v>
      </c>
      <c r="G252" t="str">
        <v/>
      </c>
      <c r="H252" s="29">
        <v>143</v>
      </c>
      <c r="I252" s="29">
        <v>148</v>
      </c>
      <c r="J252" s="29">
        <v>0</v>
      </c>
      <c r="K252" s="29">
        <v>5</v>
      </c>
      <c r="L252" s="24">
        <v>30.03</v>
      </c>
      <c r="M252" s="24">
        <v>30.080000000000002</v>
      </c>
      <c r="N252" s="24">
        <v>31.721384615384615</v>
      </c>
      <c r="O252" s="24">
        <v>31.769461538461535</v>
      </c>
      <c r="P252">
        <v>5</v>
      </c>
      <c r="Q252">
        <v>2</v>
      </c>
      <c r="R252" t="str">
        <v>LIQ</v>
      </c>
      <c r="S252" t="str">
        <v>ICP</v>
      </c>
      <c r="T252" t="str">
        <v/>
      </c>
      <c r="U252" t="str">
        <v/>
      </c>
      <c r="V252" t="str">
        <v>IWICP</v>
      </c>
      <c r="W252" t="str">
        <v>LIQ11938261</v>
      </c>
      <c r="X252">
        <v>44896.000694444447</v>
      </c>
      <c r="Y252" t="str">
        <v>JR_LIU</v>
      </c>
      <c r="Z252" t="str">
        <v>JR</v>
      </c>
      <c r="AA252" t="str">
        <v>10uL HNO3</v>
      </c>
      <c r="AB252" t="str">
        <v>397-U1588A-4H-6-IW(143-148)-IWICP</v>
      </c>
    </row>
    <row r="253" spans="1:28" x14ac:dyDescent="0.15">
      <c r="A253">
        <v>397</v>
      </c>
      <c r="B253" t="str">
        <v>U1588</v>
      </c>
      <c r="C253" t="str">
        <v>A</v>
      </c>
      <c r="D253">
        <v>4</v>
      </c>
      <c r="E253" t="str">
        <v>H</v>
      </c>
      <c r="F253">
        <v>6</v>
      </c>
      <c r="G253" t="str">
        <v/>
      </c>
      <c r="H253" s="29">
        <v>143</v>
      </c>
      <c r="I253" s="29">
        <v>148</v>
      </c>
      <c r="J253" s="29">
        <v>0</v>
      </c>
      <c r="K253" s="29">
        <v>5</v>
      </c>
      <c r="L253" s="24">
        <v>30.03</v>
      </c>
      <c r="M253" s="24">
        <v>30.080000000000002</v>
      </c>
      <c r="N253" s="24">
        <v>31.721384615384615</v>
      </c>
      <c r="O253" s="24">
        <v>31.769461538461535</v>
      </c>
      <c r="P253">
        <v>5</v>
      </c>
      <c r="Q253">
        <v>10</v>
      </c>
      <c r="R253" t="str">
        <v>LIQ</v>
      </c>
      <c r="S253" t="str">
        <v/>
      </c>
      <c r="T253" t="str">
        <v>WU</v>
      </c>
      <c r="U253" t="str">
        <v>95353IODP</v>
      </c>
      <c r="V253" t="str">
        <v>IWWU</v>
      </c>
      <c r="W253" t="str">
        <v>LIQ11938271</v>
      </c>
      <c r="X253">
        <v>44896.000694444447</v>
      </c>
      <c r="Y253" t="str">
        <v>JR_LIU</v>
      </c>
      <c r="Z253" t="str">
        <v>JR</v>
      </c>
      <c r="AA253" t="str">
        <v>30 ul TM HCl</v>
      </c>
      <c r="AB253" t="str">
        <v>397-U1588A-4H-6-IW(143-148)-IWWU</v>
      </c>
    </row>
    <row r="254" spans="1:28" x14ac:dyDescent="0.15">
      <c r="A254">
        <v>397</v>
      </c>
      <c r="B254" t="str">
        <v>U1588</v>
      </c>
      <c r="C254" t="str">
        <v>A</v>
      </c>
      <c r="D254">
        <v>4</v>
      </c>
      <c r="E254" t="str">
        <v>H</v>
      </c>
      <c r="F254">
        <v>6</v>
      </c>
      <c r="G254" t="str">
        <v/>
      </c>
      <c r="H254" s="29">
        <v>143</v>
      </c>
      <c r="I254" s="29">
        <v>148</v>
      </c>
      <c r="J254" s="29">
        <v>143</v>
      </c>
      <c r="K254" s="29">
        <v>5</v>
      </c>
      <c r="L254" s="24">
        <v>30.03</v>
      </c>
      <c r="M254" s="24">
        <v>30.080000000000002</v>
      </c>
      <c r="N254" s="24">
        <v>31.721384615384615</v>
      </c>
      <c r="O254" s="24">
        <v>31.769461538461535</v>
      </c>
      <c r="P254">
        <v>5</v>
      </c>
      <c r="Q254">
        <v>176</v>
      </c>
      <c r="R254" t="str">
        <v>WRND</v>
      </c>
      <c r="S254" t="str">
        <v>IW</v>
      </c>
      <c r="T254" t="str">
        <v/>
      </c>
      <c r="U254" t="str">
        <v/>
      </c>
      <c r="V254" t="str">
        <v>IW(143-148)</v>
      </c>
      <c r="W254" t="str">
        <v>WRND11935821</v>
      </c>
      <c r="X254">
        <v>44895.882638888892</v>
      </c>
      <c r="Y254" t="str">
        <v>LEWIS</v>
      </c>
      <c r="Z254" t="str">
        <v>JR</v>
      </c>
      <c r="AA254">
        <v>0</v>
      </c>
      <c r="AB254" t="str">
        <v>397-U1588A-4H-6-IW(143-148)</v>
      </c>
    </row>
    <row r="255" spans="1:28" x14ac:dyDescent="0.15">
      <c r="A255">
        <v>397</v>
      </c>
      <c r="B255" t="str">
        <v>U1588</v>
      </c>
      <c r="C255" t="str">
        <v>A</v>
      </c>
      <c r="D255">
        <v>4</v>
      </c>
      <c r="E255" t="str">
        <v>H</v>
      </c>
      <c r="F255">
        <v>6</v>
      </c>
      <c r="G255" t="str">
        <v/>
      </c>
      <c r="H255" s="29">
        <v>143</v>
      </c>
      <c r="I255" s="29">
        <v>148</v>
      </c>
      <c r="J255" s="29">
        <v>0</v>
      </c>
      <c r="K255" s="29">
        <v>5</v>
      </c>
      <c r="L255" s="24">
        <v>30.03</v>
      </c>
      <c r="M255" s="24">
        <v>30.080000000000002</v>
      </c>
      <c r="N255" s="24">
        <v>31.721384615384615</v>
      </c>
      <c r="O255" s="24">
        <v>31.769461538461535</v>
      </c>
      <c r="P255">
        <v>5</v>
      </c>
      <c r="Q255">
        <v>2</v>
      </c>
      <c r="R255" t="str">
        <v>LIQ</v>
      </c>
      <c r="S255" t="str">
        <v/>
      </c>
      <c r="T255" t="str">
        <v>BRAD</v>
      </c>
      <c r="U255" t="str">
        <v>95829IODP</v>
      </c>
      <c r="V255" t="str">
        <v>IWBRAD</v>
      </c>
      <c r="W255" t="str">
        <v>LIQ11938311</v>
      </c>
      <c r="X255">
        <v>44896.000694444447</v>
      </c>
      <c r="Y255" t="str">
        <v>JR_LIU</v>
      </c>
      <c r="Z255" t="str">
        <v>JR</v>
      </c>
      <c r="AA255" t="str">
        <v>10 ul HgCl2</v>
      </c>
      <c r="AB255" t="str">
        <v>397-U1588A-4H-6-IW(143-148)-IWBRAD</v>
      </c>
    </row>
    <row r="256" spans="1:28" x14ac:dyDescent="0.15">
      <c r="A256">
        <v>397</v>
      </c>
      <c r="B256" t="str">
        <v>U1588</v>
      </c>
      <c r="C256" t="str">
        <v>A</v>
      </c>
      <c r="D256">
        <v>4</v>
      </c>
      <c r="E256" t="str">
        <v>H</v>
      </c>
      <c r="F256">
        <v>6</v>
      </c>
      <c r="G256" t="str">
        <v/>
      </c>
      <c r="H256" s="29">
        <v>143</v>
      </c>
      <c r="I256" s="29">
        <v>148</v>
      </c>
      <c r="J256" s="29">
        <v>0</v>
      </c>
      <c r="K256" s="29">
        <v>5</v>
      </c>
      <c r="L256" s="24">
        <v>30.03</v>
      </c>
      <c r="M256" s="24">
        <v>30.080000000000002</v>
      </c>
      <c r="N256" s="24">
        <v>31.721384615384615</v>
      </c>
      <c r="O256" s="24">
        <v>31.769461538461535</v>
      </c>
      <c r="P256">
        <v>5</v>
      </c>
      <c r="Q256">
        <v>3</v>
      </c>
      <c r="R256" t="str">
        <v>LIQ</v>
      </c>
      <c r="S256" t="str">
        <v/>
      </c>
      <c r="T256" t="str">
        <v/>
      </c>
      <c r="U256" t="str">
        <v/>
      </c>
      <c r="V256" t="str">
        <v>IWALK</v>
      </c>
      <c r="W256" t="str">
        <v>LIQ11938251</v>
      </c>
      <c r="X256">
        <v>44896.000694444447</v>
      </c>
      <c r="Y256" t="str">
        <v>JR_LIU</v>
      </c>
      <c r="Z256" t="str">
        <v>JR</v>
      </c>
      <c r="AA256" t="str">
        <v>alkalinity residue</v>
      </c>
      <c r="AB256" t="str">
        <v>397-U1588A-4H-6-IW(143-148)-IWALK</v>
      </c>
    </row>
    <row r="257" spans="1:28" x14ac:dyDescent="0.15">
      <c r="A257">
        <v>397</v>
      </c>
      <c r="B257" t="str">
        <v>U1588</v>
      </c>
      <c r="C257" t="str">
        <v>A</v>
      </c>
      <c r="D257">
        <v>4</v>
      </c>
      <c r="E257" t="str">
        <v>H</v>
      </c>
      <c r="F257">
        <v>6</v>
      </c>
      <c r="G257" t="str">
        <v/>
      </c>
      <c r="H257" s="29">
        <v>143</v>
      </c>
      <c r="I257" s="29">
        <v>148</v>
      </c>
      <c r="J257" s="29">
        <v>0</v>
      </c>
      <c r="K257" s="29">
        <v>5</v>
      </c>
      <c r="L257" s="24">
        <v>30.03</v>
      </c>
      <c r="M257" s="24">
        <v>30.080000000000002</v>
      </c>
      <c r="N257" s="24">
        <v>31.721384615384615</v>
      </c>
      <c r="O257" s="24">
        <v>31.769461538461535</v>
      </c>
      <c r="P257">
        <v>5</v>
      </c>
      <c r="Q257">
        <v>4</v>
      </c>
      <c r="R257" t="str">
        <v>LIQ</v>
      </c>
      <c r="S257" t="str">
        <v/>
      </c>
      <c r="T257" t="str">
        <v>ROCH</v>
      </c>
      <c r="U257" t="str">
        <v>95231IODP</v>
      </c>
      <c r="V257" t="str">
        <v>IWROCH</v>
      </c>
      <c r="W257" t="str">
        <v>LIQ11938321</v>
      </c>
      <c r="X257">
        <v>44896.000694444447</v>
      </c>
      <c r="Y257" t="str">
        <v>JR_LIU</v>
      </c>
      <c r="Z257" t="str">
        <v>JR</v>
      </c>
      <c r="AA257" t="str">
        <v>20uL Optima HCl</v>
      </c>
      <c r="AB257" t="str">
        <v>397-U1588A-4H-6-IW(143-148)-IWROCH</v>
      </c>
    </row>
    <row r="258" spans="1:28" x14ac:dyDescent="0.15">
      <c r="A258">
        <v>397</v>
      </c>
      <c r="B258" t="str">
        <v>U1588</v>
      </c>
      <c r="C258" t="str">
        <v>A</v>
      </c>
      <c r="D258">
        <v>4</v>
      </c>
      <c r="E258" t="str">
        <v>H</v>
      </c>
      <c r="F258">
        <v>6</v>
      </c>
      <c r="G258" t="str">
        <v/>
      </c>
      <c r="H258" s="29">
        <v>143</v>
      </c>
      <c r="I258" s="29">
        <v>148</v>
      </c>
      <c r="J258" s="29">
        <v>0</v>
      </c>
      <c r="K258" s="29">
        <v>5</v>
      </c>
      <c r="L258" s="24">
        <v>30.03</v>
      </c>
      <c r="M258" s="24">
        <v>30.080000000000002</v>
      </c>
      <c r="N258" s="24">
        <v>31.721384615384615</v>
      </c>
      <c r="O258" s="24">
        <v>31.769461538461535</v>
      </c>
      <c r="P258">
        <v>5</v>
      </c>
      <c r="Q258">
        <v>10</v>
      </c>
      <c r="R258" t="str">
        <v>LIQ</v>
      </c>
      <c r="S258" t="str">
        <v/>
      </c>
      <c r="T258" t="str">
        <v>YOBO</v>
      </c>
      <c r="U258" t="str">
        <v>96010IODP</v>
      </c>
      <c r="V258" t="str">
        <v>IWYOBO</v>
      </c>
      <c r="W258" t="str">
        <v>LIQ11938281</v>
      </c>
      <c r="X258">
        <v>44896.000694444447</v>
      </c>
      <c r="Y258" t="str">
        <v>JR_LIU</v>
      </c>
      <c r="Z258" t="str">
        <v>JR</v>
      </c>
      <c r="AA258" t="str">
        <v>30ul optima HNO3</v>
      </c>
      <c r="AB258" t="str">
        <v>397-U1588A-4H-6-IW(143-148)-IWYOBO</v>
      </c>
    </row>
    <row r="259" spans="1:28" x14ac:dyDescent="0.15">
      <c r="A259">
        <v>397</v>
      </c>
      <c r="B259" t="str">
        <v>U1588</v>
      </c>
      <c r="C259" t="str">
        <v>A</v>
      </c>
      <c r="D259">
        <v>4</v>
      </c>
      <c r="E259" t="str">
        <v>H</v>
      </c>
      <c r="F259">
        <v>7</v>
      </c>
      <c r="G259" t="str">
        <v/>
      </c>
      <c r="H259" s="29">
        <v>0</v>
      </c>
      <c r="I259" s="29">
        <v>5</v>
      </c>
      <c r="J259" s="29">
        <v>0</v>
      </c>
      <c r="K259" s="29">
        <v>5</v>
      </c>
      <c r="L259" s="24">
        <v>30.08</v>
      </c>
      <c r="M259" s="24">
        <v>30.13</v>
      </c>
      <c r="N259" s="24">
        <v>31.769461538461535</v>
      </c>
      <c r="O259" s="24">
        <v>31.817538461538462</v>
      </c>
      <c r="P259">
        <v>5</v>
      </c>
      <c r="Q259">
        <v>5</v>
      </c>
      <c r="R259" t="str">
        <v>CYL</v>
      </c>
      <c r="S259" t="str">
        <v>HS</v>
      </c>
      <c r="T259" t="str">
        <v/>
      </c>
      <c r="U259" t="str">
        <v/>
      </c>
      <c r="V259" t="str">
        <v>HS</v>
      </c>
      <c r="W259" t="str">
        <v>CYL11935831</v>
      </c>
      <c r="X259">
        <v>44895.882638888892</v>
      </c>
      <c r="Y259" t="str">
        <v>LEWIS</v>
      </c>
      <c r="Z259" t="str">
        <v>JR</v>
      </c>
      <c r="AA259">
        <v>0</v>
      </c>
      <c r="AB259" t="str">
        <v>397-U1588A-4H-7-HS</v>
      </c>
    </row>
    <row r="260" spans="1:28" x14ac:dyDescent="0.15">
      <c r="A260">
        <v>397</v>
      </c>
      <c r="B260" t="str">
        <v>U1588</v>
      </c>
      <c r="C260" t="str">
        <v>A</v>
      </c>
      <c r="D260">
        <v>4</v>
      </c>
      <c r="E260" t="str">
        <v>H</v>
      </c>
      <c r="F260">
        <v>7</v>
      </c>
      <c r="G260" t="str">
        <v>W</v>
      </c>
      <c r="H260" s="29">
        <v>41</v>
      </c>
      <c r="I260" s="29">
        <v>41</v>
      </c>
      <c r="J260" s="29">
        <v>41</v>
      </c>
      <c r="K260" s="29">
        <v>5</v>
      </c>
      <c r="L260" s="24">
        <v>30.49</v>
      </c>
      <c r="M260" s="24">
        <v>30.49</v>
      </c>
      <c r="N260" s="24">
        <v>32.163692307692308</v>
      </c>
      <c r="O260" s="24">
        <v>32.163692307692308</v>
      </c>
      <c r="P260">
        <v>0</v>
      </c>
      <c r="Q260">
        <v>1</v>
      </c>
      <c r="R260" t="str">
        <v>TPCK</v>
      </c>
      <c r="S260" t="str">
        <v>NANNO</v>
      </c>
      <c r="T260" t="str">
        <v/>
      </c>
      <c r="U260" t="str">
        <v/>
      </c>
      <c r="V260" t="str">
        <v>NANNO</v>
      </c>
      <c r="W260" t="str">
        <v>TPCK11939531</v>
      </c>
      <c r="X260">
        <v>44896.04791666667</v>
      </c>
      <c r="Y260" t="str">
        <v>JRS_CARVALHO</v>
      </c>
      <c r="Z260" t="str">
        <v>JR</v>
      </c>
      <c r="AA260">
        <v>0</v>
      </c>
      <c r="AB260" t="str">
        <v>397-U1588A-4H-7-W 41/41-NANNO</v>
      </c>
    </row>
    <row r="261" spans="1:28" x14ac:dyDescent="0.15">
      <c r="A261">
        <v>397</v>
      </c>
      <c r="B261" t="str">
        <v>U1588</v>
      </c>
      <c r="C261" t="str">
        <v>A</v>
      </c>
      <c r="D261">
        <v>4</v>
      </c>
      <c r="E261" t="str">
        <v>H</v>
      </c>
      <c r="F261" t="str">
        <v>CC</v>
      </c>
      <c r="G261" t="str">
        <v/>
      </c>
      <c r="H261" s="29">
        <v>19</v>
      </c>
      <c r="I261" s="29">
        <v>26</v>
      </c>
      <c r="J261" s="29">
        <v>0</v>
      </c>
      <c r="K261" s="29">
        <v>5</v>
      </c>
      <c r="L261" s="24">
        <v>31.01</v>
      </c>
      <c r="M261" s="24">
        <v>31.080000000000002</v>
      </c>
      <c r="N261" s="24">
        <v>32.663692307692308</v>
      </c>
      <c r="O261" s="24">
        <v>32.731000000000002</v>
      </c>
      <c r="P261">
        <v>7</v>
      </c>
      <c r="Q261">
        <v>5</v>
      </c>
      <c r="R261" t="str">
        <v>OTHR</v>
      </c>
      <c r="S261" t="str">
        <v/>
      </c>
      <c r="T261" t="str">
        <v>CLAR</v>
      </c>
      <c r="U261" t="str">
        <v>95439IODP</v>
      </c>
      <c r="V261" t="str">
        <v>PALCLAR</v>
      </c>
      <c r="W261" t="str">
        <v>OTHR11935881</v>
      </c>
      <c r="X261">
        <v>44895.883333333331</v>
      </c>
      <c r="Y261" t="str">
        <v>LEWIS</v>
      </c>
      <c r="Z261" t="str">
        <v>JR</v>
      </c>
      <c r="AA261">
        <v>0</v>
      </c>
      <c r="AB261" t="str">
        <v>397-U1588A-4H-CC-PAL-PALCLAR</v>
      </c>
    </row>
    <row r="262" spans="1:28" x14ac:dyDescent="0.15">
      <c r="A262">
        <v>397</v>
      </c>
      <c r="B262" t="str">
        <v>U1588</v>
      </c>
      <c r="C262" t="str">
        <v>A</v>
      </c>
      <c r="D262">
        <v>4</v>
      </c>
      <c r="E262" t="str">
        <v>H</v>
      </c>
      <c r="F262" t="str">
        <v>CC</v>
      </c>
      <c r="G262" t="str">
        <v/>
      </c>
      <c r="H262" s="29">
        <v>19</v>
      </c>
      <c r="I262" s="29">
        <v>26</v>
      </c>
      <c r="J262" s="29">
        <v>0</v>
      </c>
      <c r="K262" s="29">
        <v>5</v>
      </c>
      <c r="L262" s="24">
        <v>31.01</v>
      </c>
      <c r="M262" s="24">
        <v>31.080000000000002</v>
      </c>
      <c r="N262" s="24">
        <v>32.663692307692308</v>
      </c>
      <c r="O262" s="24">
        <v>32.731000000000002</v>
      </c>
      <c r="P262">
        <v>7</v>
      </c>
      <c r="Q262">
        <v>30</v>
      </c>
      <c r="R262" t="str">
        <v>OTHR</v>
      </c>
      <c r="S262" t="str">
        <v/>
      </c>
      <c r="T262" t="str">
        <v>HUAN</v>
      </c>
      <c r="U262" t="str">
        <v>98758IODP</v>
      </c>
      <c r="V262" t="str">
        <v>PALHUAN</v>
      </c>
      <c r="W262" t="str">
        <v>OTHR11935891</v>
      </c>
      <c r="X262">
        <v>44895.883333333331</v>
      </c>
      <c r="Y262" t="str">
        <v>LEWIS</v>
      </c>
      <c r="Z262" t="str">
        <v>JR</v>
      </c>
      <c r="AA262">
        <v>0</v>
      </c>
      <c r="AB262" t="str">
        <v>397-U1588A-4H-CC-PAL-PALHUAN</v>
      </c>
    </row>
    <row r="263" spans="1:28" x14ac:dyDescent="0.15">
      <c r="A263">
        <v>397</v>
      </c>
      <c r="B263" t="str">
        <v>U1588</v>
      </c>
      <c r="C263" t="str">
        <v>A</v>
      </c>
      <c r="D263">
        <v>4</v>
      </c>
      <c r="E263" t="str">
        <v>H</v>
      </c>
      <c r="F263" t="str">
        <v>CC</v>
      </c>
      <c r="G263" t="str">
        <v/>
      </c>
      <c r="H263" s="29">
        <v>19</v>
      </c>
      <c r="I263" s="29">
        <v>26</v>
      </c>
      <c r="J263" s="29">
        <v>0</v>
      </c>
      <c r="K263" s="29">
        <v>5</v>
      </c>
      <c r="L263" s="24">
        <v>31.01</v>
      </c>
      <c r="M263" s="24">
        <v>31.080000000000002</v>
      </c>
      <c r="N263" s="24">
        <v>32.663692307692308</v>
      </c>
      <c r="O263" s="24">
        <v>32.731000000000002</v>
      </c>
      <c r="P263">
        <v>7</v>
      </c>
      <c r="Q263">
        <v>20</v>
      </c>
      <c r="R263" t="str">
        <v>OTHR</v>
      </c>
      <c r="S263" t="str">
        <v/>
      </c>
      <c r="T263" t="str">
        <v>VERM</v>
      </c>
      <c r="U263" t="str">
        <v>95746IODP</v>
      </c>
      <c r="V263" t="str">
        <v>PALVERM</v>
      </c>
      <c r="W263" t="str">
        <v>OTHR11935851</v>
      </c>
      <c r="X263">
        <v>44895.883333333331</v>
      </c>
      <c r="Y263" t="str">
        <v>LEWIS</v>
      </c>
      <c r="Z263" t="str">
        <v>JR</v>
      </c>
      <c r="AA263">
        <v>0</v>
      </c>
      <c r="AB263" t="str">
        <v>397-U1588A-4H-CC-PAL-PALVERM</v>
      </c>
    </row>
    <row r="264" spans="1:28" x14ac:dyDescent="0.15">
      <c r="A264">
        <v>397</v>
      </c>
      <c r="B264" t="str">
        <v>U1588</v>
      </c>
      <c r="C264" t="str">
        <v>A</v>
      </c>
      <c r="D264">
        <v>4</v>
      </c>
      <c r="E264" t="str">
        <v>H</v>
      </c>
      <c r="F264" t="str">
        <v>CC</v>
      </c>
      <c r="G264" t="str">
        <v/>
      </c>
      <c r="H264" s="29">
        <v>19</v>
      </c>
      <c r="I264" s="29">
        <v>26</v>
      </c>
      <c r="J264" s="29">
        <v>0</v>
      </c>
      <c r="K264" s="29">
        <v>5</v>
      </c>
      <c r="L264" s="24">
        <v>31.01</v>
      </c>
      <c r="M264" s="24">
        <v>31.080000000000002</v>
      </c>
      <c r="N264" s="24">
        <v>32.663692307692308</v>
      </c>
      <c r="O264" s="24">
        <v>32.731000000000002</v>
      </c>
      <c r="P264">
        <v>7</v>
      </c>
      <c r="Q264">
        <v>5</v>
      </c>
      <c r="R264" t="str">
        <v>OTHR</v>
      </c>
      <c r="S264" t="str">
        <v/>
      </c>
      <c r="T264" t="str">
        <v>ABRA</v>
      </c>
      <c r="U264" t="str">
        <v>95438IODP</v>
      </c>
      <c r="V264" t="str">
        <v>PALABRA</v>
      </c>
      <c r="W264" t="str">
        <v>OTHR11935911</v>
      </c>
      <c r="X264">
        <v>44895.883333333331</v>
      </c>
      <c r="Y264" t="str">
        <v>LEWIS</v>
      </c>
      <c r="Z264" t="str">
        <v>JR</v>
      </c>
      <c r="AA264">
        <v>0</v>
      </c>
      <c r="AB264" t="str">
        <v>397-U1588A-4H-CC-PAL-PALABRA</v>
      </c>
    </row>
    <row r="265" spans="1:28" x14ac:dyDescent="0.15">
      <c r="A265">
        <v>397</v>
      </c>
      <c r="B265" t="str">
        <v>U1588</v>
      </c>
      <c r="C265" t="str">
        <v>A</v>
      </c>
      <c r="D265">
        <v>4</v>
      </c>
      <c r="E265" t="str">
        <v>H</v>
      </c>
      <c r="F265" t="str">
        <v>CC</v>
      </c>
      <c r="G265" t="str">
        <v/>
      </c>
      <c r="H265" s="29">
        <v>19</v>
      </c>
      <c r="I265" s="29">
        <v>26</v>
      </c>
      <c r="J265" s="29">
        <v>0</v>
      </c>
      <c r="K265" s="29">
        <v>5</v>
      </c>
      <c r="L265" s="24">
        <v>31.01</v>
      </c>
      <c r="M265" s="24">
        <v>31.080000000000002</v>
      </c>
      <c r="N265" s="24">
        <v>32.663692307692308</v>
      </c>
      <c r="O265" s="24">
        <v>32.731000000000002</v>
      </c>
      <c r="P265">
        <v>7</v>
      </c>
      <c r="Q265">
        <v>20</v>
      </c>
      <c r="R265" t="str">
        <v>OTHR</v>
      </c>
      <c r="S265" t="str">
        <v>FORAM</v>
      </c>
      <c r="T265" t="str">
        <v/>
      </c>
      <c r="U265" t="str">
        <v/>
      </c>
      <c r="V265" t="str">
        <v>FORAM</v>
      </c>
      <c r="W265" t="str">
        <v>OTHR11935931</v>
      </c>
      <c r="X265">
        <v>44895.883333333331</v>
      </c>
      <c r="Y265" t="str">
        <v>LEWIS</v>
      </c>
      <c r="Z265" t="str">
        <v>JR</v>
      </c>
      <c r="AA265" t="str">
        <v>Shipboard Test</v>
      </c>
      <c r="AB265" t="str">
        <v>397-U1588A-4H-CC-PAL-FORAM</v>
      </c>
    </row>
    <row r="266" spans="1:28" x14ac:dyDescent="0.15">
      <c r="A266">
        <v>397</v>
      </c>
      <c r="B266" t="str">
        <v>U1588</v>
      </c>
      <c r="C266" t="str">
        <v>A</v>
      </c>
      <c r="D266">
        <v>4</v>
      </c>
      <c r="E266" t="str">
        <v>H</v>
      </c>
      <c r="F266" t="str">
        <v>CC</v>
      </c>
      <c r="G266" t="str">
        <v/>
      </c>
      <c r="H266" s="29">
        <v>19</v>
      </c>
      <c r="I266" s="29">
        <v>26</v>
      </c>
      <c r="J266" s="29">
        <v>19</v>
      </c>
      <c r="K266" s="29">
        <v>5</v>
      </c>
      <c r="L266" s="24">
        <v>31.01</v>
      </c>
      <c r="M266" s="24">
        <v>31.080000000000002</v>
      </c>
      <c r="N266" s="24">
        <v>32.663692307692308</v>
      </c>
      <c r="O266" s="24">
        <v>32.731000000000002</v>
      </c>
      <c r="P266">
        <v>7</v>
      </c>
      <c r="Q266">
        <v>247</v>
      </c>
      <c r="R266" t="str">
        <v>WRND</v>
      </c>
      <c r="S266" t="str">
        <v>PAL</v>
      </c>
      <c r="T266" t="str">
        <v/>
      </c>
      <c r="U266" t="str">
        <v/>
      </c>
      <c r="V266" t="str">
        <v>PAL</v>
      </c>
      <c r="W266" t="str">
        <v>WRND11935841</v>
      </c>
      <c r="X266">
        <v>44895.882638888892</v>
      </c>
      <c r="Y266" t="str">
        <v>LEWIS</v>
      </c>
      <c r="Z266" t="str">
        <v>JR</v>
      </c>
      <c r="AA266">
        <v>0</v>
      </c>
      <c r="AB266" t="str">
        <v>397-U1588A-4H-CC-PAL</v>
      </c>
    </row>
    <row r="267" spans="1:28" x14ac:dyDescent="0.15">
      <c r="A267">
        <v>397</v>
      </c>
      <c r="B267" t="str">
        <v>U1588</v>
      </c>
      <c r="C267" t="str">
        <v>A</v>
      </c>
      <c r="D267">
        <v>4</v>
      </c>
      <c r="E267" t="str">
        <v>H</v>
      </c>
      <c r="F267" t="str">
        <v>CC</v>
      </c>
      <c r="G267" t="str">
        <v/>
      </c>
      <c r="H267" s="29">
        <v>19</v>
      </c>
      <c r="I267" s="29">
        <v>26</v>
      </c>
      <c r="J267" s="29">
        <v>0</v>
      </c>
      <c r="K267" s="29">
        <v>5</v>
      </c>
      <c r="L267" s="24">
        <v>31.01</v>
      </c>
      <c r="M267" s="24">
        <v>31.080000000000002</v>
      </c>
      <c r="N267" s="24">
        <v>32.663692307692308</v>
      </c>
      <c r="O267" s="24">
        <v>32.731000000000002</v>
      </c>
      <c r="P267">
        <v>7</v>
      </c>
      <c r="Q267">
        <v>5</v>
      </c>
      <c r="R267" t="str">
        <v>OTHR</v>
      </c>
      <c r="S267" t="str">
        <v>NANNO</v>
      </c>
      <c r="T267" t="str">
        <v/>
      </c>
      <c r="U267" t="str">
        <v/>
      </c>
      <c r="V267" t="str">
        <v>NANNO</v>
      </c>
      <c r="W267" t="str">
        <v>OTHR11935921</v>
      </c>
      <c r="X267">
        <v>44895.883333333331</v>
      </c>
      <c r="Y267" t="str">
        <v>LEWIS</v>
      </c>
      <c r="Z267" t="str">
        <v>JR</v>
      </c>
      <c r="AA267" t="str">
        <v>Shipboard Test</v>
      </c>
      <c r="AB267" t="str">
        <v>397-U1588A-4H-CC-PAL-NANNO</v>
      </c>
    </row>
    <row r="268" spans="1:28" x14ac:dyDescent="0.15">
      <c r="A268">
        <v>397</v>
      </c>
      <c r="B268" t="str">
        <v>U1588</v>
      </c>
      <c r="C268" t="str">
        <v>A</v>
      </c>
      <c r="D268">
        <v>4</v>
      </c>
      <c r="E268" t="str">
        <v>H</v>
      </c>
      <c r="F268" t="str">
        <v>CC</v>
      </c>
      <c r="G268" t="str">
        <v/>
      </c>
      <c r="H268" s="29">
        <v>19</v>
      </c>
      <c r="I268" s="29">
        <v>26</v>
      </c>
      <c r="J268" s="29">
        <v>0</v>
      </c>
      <c r="K268" s="29">
        <v>5</v>
      </c>
      <c r="L268" s="24">
        <v>31.01</v>
      </c>
      <c r="M268" s="24">
        <v>31.080000000000002</v>
      </c>
      <c r="N268" s="24">
        <v>32.663692307692308</v>
      </c>
      <c r="O268" s="24">
        <v>32.731000000000002</v>
      </c>
      <c r="P268">
        <v>7</v>
      </c>
      <c r="Q268">
        <v>20</v>
      </c>
      <c r="R268" t="str">
        <v>OTHR</v>
      </c>
      <c r="S268" t="str">
        <v/>
      </c>
      <c r="T268" t="str">
        <v>PERA</v>
      </c>
      <c r="U268" t="str">
        <v>95471IODP</v>
      </c>
      <c r="V268" t="str">
        <v>PALPERA</v>
      </c>
      <c r="W268" t="str">
        <v>OTHR11935861</v>
      </c>
      <c r="X268">
        <v>44895.883333333331</v>
      </c>
      <c r="Y268" t="str">
        <v>LEWIS</v>
      </c>
      <c r="Z268" t="str">
        <v>JR</v>
      </c>
      <c r="AA268">
        <v>0</v>
      </c>
      <c r="AB268" t="str">
        <v>397-U1588A-4H-CC-PAL-PALPERA</v>
      </c>
    </row>
    <row r="269" spans="1:28" x14ac:dyDescent="0.15">
      <c r="A269">
        <v>397</v>
      </c>
      <c r="B269" t="str">
        <v>U1588</v>
      </c>
      <c r="C269" t="str">
        <v>A</v>
      </c>
      <c r="D269">
        <v>4</v>
      </c>
      <c r="E269" t="str">
        <v>H</v>
      </c>
      <c r="F269" t="str">
        <v>CC</v>
      </c>
      <c r="G269" t="str">
        <v/>
      </c>
      <c r="H269" s="29">
        <v>19</v>
      </c>
      <c r="I269" s="29">
        <v>26</v>
      </c>
      <c r="J269" s="29">
        <v>0</v>
      </c>
      <c r="K269" s="29">
        <v>5</v>
      </c>
      <c r="L269" s="24">
        <v>31.01</v>
      </c>
      <c r="M269" s="24">
        <v>31.080000000000002</v>
      </c>
      <c r="N269" s="24">
        <v>32.663692307692308</v>
      </c>
      <c r="O269" s="24">
        <v>32.731000000000002</v>
      </c>
      <c r="P269">
        <v>7</v>
      </c>
      <c r="Q269">
        <v>5</v>
      </c>
      <c r="R269" t="str">
        <v>OTHR</v>
      </c>
      <c r="S269" t="str">
        <v/>
      </c>
      <c r="T269" t="str">
        <v>FLOR</v>
      </c>
      <c r="U269" t="str">
        <v>95504IODP</v>
      </c>
      <c r="V269" t="str">
        <v>PALFLOR</v>
      </c>
      <c r="W269" t="str">
        <v>OTHR11935871</v>
      </c>
      <c r="X269">
        <v>44895.883333333331</v>
      </c>
      <c r="Y269" t="str">
        <v>LEWIS</v>
      </c>
      <c r="Z269" t="str">
        <v>JR</v>
      </c>
      <c r="AA269">
        <v>0</v>
      </c>
      <c r="AB269" t="str">
        <v>397-U1588A-4H-CC-PAL-PALFLOR</v>
      </c>
    </row>
    <row r="270" spans="1:28" x14ac:dyDescent="0.15">
      <c r="A270">
        <v>397</v>
      </c>
      <c r="B270" t="str">
        <v>U1588</v>
      </c>
      <c r="C270" t="str">
        <v>A</v>
      </c>
      <c r="D270">
        <v>4</v>
      </c>
      <c r="E270" t="str">
        <v>H</v>
      </c>
      <c r="F270" t="str">
        <v>CC</v>
      </c>
      <c r="G270" t="str">
        <v/>
      </c>
      <c r="H270" s="29">
        <v>19</v>
      </c>
      <c r="I270" s="29">
        <v>26</v>
      </c>
      <c r="J270" s="29">
        <v>0</v>
      </c>
      <c r="K270" s="29">
        <v>5</v>
      </c>
      <c r="L270" s="24">
        <v>31.01</v>
      </c>
      <c r="M270" s="24">
        <v>31.080000000000002</v>
      </c>
      <c r="N270" s="24">
        <v>32.663692307692308</v>
      </c>
      <c r="O270" s="24">
        <v>32.731000000000002</v>
      </c>
      <c r="P270">
        <v>7</v>
      </c>
      <c r="Q270">
        <v>30</v>
      </c>
      <c r="R270" t="str">
        <v>OTHR</v>
      </c>
      <c r="S270" t="str">
        <v/>
      </c>
      <c r="T270" t="str">
        <v>ZARI</v>
      </c>
      <c r="U270" t="str">
        <v>95883IODP</v>
      </c>
      <c r="V270" t="str">
        <v>PALZARI</v>
      </c>
      <c r="W270" t="str">
        <v>OTHR11935901</v>
      </c>
      <c r="X270">
        <v>44895.883333333331</v>
      </c>
      <c r="Y270" t="str">
        <v>LEWIS</v>
      </c>
      <c r="Z270" t="str">
        <v>JR</v>
      </c>
      <c r="AA270">
        <v>0</v>
      </c>
      <c r="AB270" t="str">
        <v>397-U1588A-4H-CC-PAL-PALZARI</v>
      </c>
    </row>
    <row r="271" spans="1:28" x14ac:dyDescent="0.15">
      <c r="A271">
        <v>397</v>
      </c>
      <c r="B271" t="str">
        <v>U1588</v>
      </c>
      <c r="C271" t="str">
        <v>A</v>
      </c>
      <c r="D271">
        <v>5</v>
      </c>
      <c r="E271" t="str">
        <v>H</v>
      </c>
      <c r="F271">
        <v>1</v>
      </c>
      <c r="G271" t="str">
        <v>W</v>
      </c>
      <c r="H271" s="29">
        <v>78</v>
      </c>
      <c r="I271" s="29">
        <v>78</v>
      </c>
      <c r="J271" s="29">
        <v>78</v>
      </c>
      <c r="K271" s="29">
        <v>5</v>
      </c>
      <c r="L271" s="24">
        <v>31.48</v>
      </c>
      <c r="M271" s="24">
        <v>31.48</v>
      </c>
      <c r="N271" s="24">
        <v>32.647999999999996</v>
      </c>
      <c r="O271" s="24">
        <v>32.647999999999996</v>
      </c>
      <c r="P271">
        <v>0</v>
      </c>
      <c r="Q271">
        <v>1</v>
      </c>
      <c r="R271" t="str">
        <v>TPCK</v>
      </c>
      <c r="S271" t="str">
        <v>NANNO</v>
      </c>
      <c r="T271" t="str">
        <v/>
      </c>
      <c r="U271" t="str">
        <v/>
      </c>
      <c r="V271" t="str">
        <v>NANNO</v>
      </c>
      <c r="W271" t="str">
        <v>TPCK11940231</v>
      </c>
      <c r="X271">
        <v>44896.080555555556</v>
      </c>
      <c r="Y271" t="str">
        <v>JRS_CARVALHO</v>
      </c>
      <c r="Z271" t="str">
        <v>JR</v>
      </c>
      <c r="AA271">
        <v>0</v>
      </c>
      <c r="AB271" t="str">
        <v>397-U1588A-5H-1-W 78/78-NANNO</v>
      </c>
    </row>
    <row r="272" spans="1:28" x14ac:dyDescent="0.15">
      <c r="A272">
        <v>397</v>
      </c>
      <c r="B272" t="str">
        <v>U1588</v>
      </c>
      <c r="C272" t="str">
        <v>A</v>
      </c>
      <c r="D272">
        <v>5</v>
      </c>
      <c r="E272" t="str">
        <v>H</v>
      </c>
      <c r="F272">
        <v>2</v>
      </c>
      <c r="G272" t="str">
        <v>A</v>
      </c>
      <c r="H272" s="29">
        <v>10</v>
      </c>
      <c r="I272" s="29">
        <v>10</v>
      </c>
      <c r="J272" s="29">
        <v>10</v>
      </c>
      <c r="K272" s="29">
        <v>5</v>
      </c>
      <c r="L272" s="24">
        <v>32.28</v>
      </c>
      <c r="M272" s="24">
        <v>32.28</v>
      </c>
      <c r="N272" s="24">
        <v>33.41723076923077</v>
      </c>
      <c r="O272" s="24">
        <v>33.41723076923077</v>
      </c>
      <c r="P272">
        <v>0</v>
      </c>
      <c r="Q272">
        <v>0</v>
      </c>
      <c r="R272" t="str">
        <v>SS</v>
      </c>
      <c r="S272" t="str">
        <v>SED</v>
      </c>
      <c r="T272" t="str">
        <v/>
      </c>
      <c r="U272" t="str">
        <v/>
      </c>
      <c r="V272" t="str">
        <v>SED</v>
      </c>
      <c r="W272" t="str">
        <v>SS11940451</v>
      </c>
      <c r="X272">
        <v>44896.097222222219</v>
      </c>
      <c r="Y272" t="str">
        <v>JRS_PANG</v>
      </c>
      <c r="Z272" t="str">
        <v>JR</v>
      </c>
      <c r="AA272">
        <v>0</v>
      </c>
      <c r="AB272" t="str">
        <v>397-U1588A-5H-2-A 10/10-SED</v>
      </c>
    </row>
    <row r="273" spans="1:28" x14ac:dyDescent="0.15">
      <c r="A273">
        <v>397</v>
      </c>
      <c r="B273" t="str">
        <v>U1588</v>
      </c>
      <c r="C273" t="str">
        <v>A</v>
      </c>
      <c r="D273">
        <v>5</v>
      </c>
      <c r="E273" t="str">
        <v>H</v>
      </c>
      <c r="F273">
        <v>2</v>
      </c>
      <c r="G273" t="str">
        <v>W</v>
      </c>
      <c r="H273" s="29">
        <v>10</v>
      </c>
      <c r="I273" s="29">
        <v>11</v>
      </c>
      <c r="J273" s="29">
        <v>10</v>
      </c>
      <c r="K273" s="29">
        <v>5</v>
      </c>
      <c r="L273" s="24">
        <v>32.28</v>
      </c>
      <c r="M273" s="24">
        <v>32.29</v>
      </c>
      <c r="N273" s="24">
        <v>33.41723076923077</v>
      </c>
      <c r="O273" s="24">
        <v>33.426846153846157</v>
      </c>
      <c r="P273">
        <v>1</v>
      </c>
      <c r="Q273">
        <v>5</v>
      </c>
      <c r="R273" t="str">
        <v>CYL</v>
      </c>
      <c r="S273" t="str">
        <v>CARB</v>
      </c>
      <c r="T273" t="str">
        <v/>
      </c>
      <c r="U273" t="str">
        <v/>
      </c>
      <c r="V273" t="str">
        <v>CARB</v>
      </c>
      <c r="W273" t="str">
        <v>CYL11940421</v>
      </c>
      <c r="X273">
        <v>44896.09375</v>
      </c>
      <c r="Y273" t="str">
        <v>JRS_CARVALHO</v>
      </c>
      <c r="Z273" t="str">
        <v>JR</v>
      </c>
      <c r="AA273">
        <v>0</v>
      </c>
      <c r="AB273" t="str">
        <v>397-U1588A-5H-2-W 10/11-CARB</v>
      </c>
    </row>
    <row r="274" spans="1:28" x14ac:dyDescent="0.15">
      <c r="A274">
        <v>397</v>
      </c>
      <c r="B274" t="str">
        <v>U1588</v>
      </c>
      <c r="C274" t="str">
        <v>A</v>
      </c>
      <c r="D274">
        <v>5</v>
      </c>
      <c r="E274" t="str">
        <v>H</v>
      </c>
      <c r="F274">
        <v>2</v>
      </c>
      <c r="G274" t="str">
        <v>W</v>
      </c>
      <c r="H274" s="29">
        <v>77</v>
      </c>
      <c r="I274" s="29">
        <v>77</v>
      </c>
      <c r="J274" s="29">
        <v>77</v>
      </c>
      <c r="K274" s="29">
        <v>5</v>
      </c>
      <c r="L274" s="24">
        <v>32.950000000000003</v>
      </c>
      <c r="M274" s="24">
        <v>32.950000000000003</v>
      </c>
      <c r="N274" s="24">
        <v>34.061461538461543</v>
      </c>
      <c r="O274" s="24">
        <v>34.061461538461543</v>
      </c>
      <c r="P274">
        <v>0</v>
      </c>
      <c r="Q274">
        <v>1</v>
      </c>
      <c r="R274" t="str">
        <v>TPCK</v>
      </c>
      <c r="S274" t="str">
        <v>NANNO</v>
      </c>
      <c r="T274" t="str">
        <v/>
      </c>
      <c r="U274" t="str">
        <v/>
      </c>
      <c r="V274" t="str">
        <v>NANNO</v>
      </c>
      <c r="W274" t="str">
        <v>TPCK11940241</v>
      </c>
      <c r="X274">
        <v>44896.080555555556</v>
      </c>
      <c r="Y274" t="str">
        <v>JRS_CARVALHO</v>
      </c>
      <c r="Z274" t="str">
        <v>JR</v>
      </c>
      <c r="AA274">
        <v>0</v>
      </c>
      <c r="AB274" t="str">
        <v>397-U1588A-5H-2-W 77/77-NANNO</v>
      </c>
    </row>
    <row r="275" spans="1:28" x14ac:dyDescent="0.15">
      <c r="A275">
        <v>397</v>
      </c>
      <c r="B275" t="str">
        <v>U1588</v>
      </c>
      <c r="C275" t="str">
        <v>A</v>
      </c>
      <c r="D275">
        <v>5</v>
      </c>
      <c r="E275" t="str">
        <v>H</v>
      </c>
      <c r="F275">
        <v>2</v>
      </c>
      <c r="G275" t="str">
        <v/>
      </c>
      <c r="H275" s="29">
        <v>142</v>
      </c>
      <c r="I275" s="29">
        <v>147</v>
      </c>
      <c r="J275" s="29">
        <v>0</v>
      </c>
      <c r="K275" s="29">
        <v>5</v>
      </c>
      <c r="L275" s="24">
        <v>33.6</v>
      </c>
      <c r="M275" s="24">
        <v>33.65</v>
      </c>
      <c r="N275" s="24">
        <v>34.686461538461543</v>
      </c>
      <c r="O275" s="24">
        <v>34.734538461538463</v>
      </c>
      <c r="P275">
        <v>5</v>
      </c>
      <c r="Q275">
        <v>10</v>
      </c>
      <c r="R275" t="str">
        <v>LIQ</v>
      </c>
      <c r="S275" t="str">
        <v/>
      </c>
      <c r="T275" t="str">
        <v>YOBO</v>
      </c>
      <c r="U275" t="str">
        <v>96010IODP</v>
      </c>
      <c r="V275" t="str">
        <v>IWYOBO</v>
      </c>
      <c r="W275" t="str">
        <v>LIQ11939331</v>
      </c>
      <c r="X275">
        <v>44896.038194444445</v>
      </c>
      <c r="Y275" t="str">
        <v>JR_LIU</v>
      </c>
      <c r="Z275" t="str">
        <v>JR</v>
      </c>
      <c r="AA275" t="str">
        <v>30ul optima HNO3</v>
      </c>
      <c r="AB275" t="str">
        <v>397-U1588A-5H-2-IW(142-147)-IWYOBO</v>
      </c>
    </row>
    <row r="276" spans="1:28" x14ac:dyDescent="0.15">
      <c r="A276">
        <v>397</v>
      </c>
      <c r="B276" t="str">
        <v>U1588</v>
      </c>
      <c r="C276" t="str">
        <v>A</v>
      </c>
      <c r="D276">
        <v>5</v>
      </c>
      <c r="E276" t="str">
        <v>H</v>
      </c>
      <c r="F276">
        <v>2</v>
      </c>
      <c r="G276" t="str">
        <v/>
      </c>
      <c r="H276" s="29">
        <v>142</v>
      </c>
      <c r="I276" s="29">
        <v>147</v>
      </c>
      <c r="J276" s="29">
        <v>0</v>
      </c>
      <c r="K276" s="29">
        <v>5</v>
      </c>
      <c r="L276" s="24">
        <v>33.6</v>
      </c>
      <c r="M276" s="24">
        <v>33.65</v>
      </c>
      <c r="N276" s="24">
        <v>34.686461538461543</v>
      </c>
      <c r="O276" s="24">
        <v>34.734538461538463</v>
      </c>
      <c r="P276">
        <v>5</v>
      </c>
      <c r="Q276">
        <v>75</v>
      </c>
      <c r="R276" t="str">
        <v>CAKE</v>
      </c>
      <c r="S276" t="str">
        <v/>
      </c>
      <c r="T276" t="str">
        <v/>
      </c>
      <c r="U276" t="str">
        <v/>
      </c>
      <c r="V276" t="str">
        <v>SC</v>
      </c>
      <c r="W276" t="str">
        <v>CAKE11939351</v>
      </c>
      <c r="X276">
        <v>44896.038194444445</v>
      </c>
      <c r="Y276" t="str">
        <v>JR_LIU</v>
      </c>
      <c r="Z276" t="str">
        <v>JR</v>
      </c>
      <c r="AA276" t="str">
        <v>repository</v>
      </c>
      <c r="AB276" t="str">
        <v>397-U1588A-5H-2-IW(142-147)-SC</v>
      </c>
    </row>
    <row r="277" spans="1:28" x14ac:dyDescent="0.15">
      <c r="A277">
        <v>397</v>
      </c>
      <c r="B277" t="str">
        <v>U1588</v>
      </c>
      <c r="C277" t="str">
        <v>A</v>
      </c>
      <c r="D277">
        <v>5</v>
      </c>
      <c r="E277" t="str">
        <v>H</v>
      </c>
      <c r="F277">
        <v>2</v>
      </c>
      <c r="G277" t="str">
        <v/>
      </c>
      <c r="H277" s="29">
        <v>142</v>
      </c>
      <c r="I277" s="29">
        <v>147</v>
      </c>
      <c r="J277" s="29">
        <v>142</v>
      </c>
      <c r="K277" s="29">
        <v>5</v>
      </c>
      <c r="L277" s="24">
        <v>33.6</v>
      </c>
      <c r="M277" s="24">
        <v>33.65</v>
      </c>
      <c r="N277" s="24">
        <v>34.686461538461543</v>
      </c>
      <c r="O277" s="24">
        <v>34.734538461538463</v>
      </c>
      <c r="P277">
        <v>5</v>
      </c>
      <c r="Q277">
        <v>176</v>
      </c>
      <c r="R277" t="str">
        <v>WRND</v>
      </c>
      <c r="S277" t="str">
        <v>IW</v>
      </c>
      <c r="T277" t="str">
        <v/>
      </c>
      <c r="U277" t="str">
        <v/>
      </c>
      <c r="V277" t="str">
        <v>IW(142-147)</v>
      </c>
      <c r="W277" t="str">
        <v>WRND11936431</v>
      </c>
      <c r="X277">
        <v>44895.906944444447</v>
      </c>
      <c r="Y277" t="str">
        <v>LEWIS</v>
      </c>
      <c r="Z277" t="str">
        <v>JR</v>
      </c>
      <c r="AA277">
        <v>0</v>
      </c>
      <c r="AB277" t="str">
        <v>397-U1588A-5H-2-IW(142-147)</v>
      </c>
    </row>
    <row r="278" spans="1:28" x14ac:dyDescent="0.15">
      <c r="A278">
        <v>397</v>
      </c>
      <c r="B278" t="str">
        <v>U1588</v>
      </c>
      <c r="C278" t="str">
        <v>A</v>
      </c>
      <c r="D278">
        <v>5</v>
      </c>
      <c r="E278" t="str">
        <v>H</v>
      </c>
      <c r="F278">
        <v>2</v>
      </c>
      <c r="G278" t="str">
        <v/>
      </c>
      <c r="H278" s="29">
        <v>142</v>
      </c>
      <c r="I278" s="29">
        <v>147</v>
      </c>
      <c r="J278" s="29">
        <v>0</v>
      </c>
      <c r="K278" s="29">
        <v>5</v>
      </c>
      <c r="L278" s="24">
        <v>33.6</v>
      </c>
      <c r="M278" s="24">
        <v>33.65</v>
      </c>
      <c r="N278" s="24">
        <v>34.686461538461543</v>
      </c>
      <c r="O278" s="24">
        <v>34.734538461538463</v>
      </c>
      <c r="P278">
        <v>5</v>
      </c>
      <c r="Q278">
        <v>3</v>
      </c>
      <c r="R278" t="str">
        <v>LIQ</v>
      </c>
      <c r="S278" t="str">
        <v/>
      </c>
      <c r="T278" t="str">
        <v/>
      </c>
      <c r="U278" t="str">
        <v/>
      </c>
      <c r="V278" t="str">
        <v>IWALK</v>
      </c>
      <c r="W278" t="str">
        <v>LIQ11939301</v>
      </c>
      <c r="X278">
        <v>44896.038194444445</v>
      </c>
      <c r="Y278" t="str">
        <v>JR_LIU</v>
      </c>
      <c r="Z278" t="str">
        <v>JR</v>
      </c>
      <c r="AA278" t="str">
        <v>alkalinity residue</v>
      </c>
      <c r="AB278" t="str">
        <v>397-U1588A-5H-2-IW(142-147)-IWALK</v>
      </c>
    </row>
    <row r="279" spans="1:28" x14ac:dyDescent="0.15">
      <c r="A279">
        <v>397</v>
      </c>
      <c r="B279" t="str">
        <v>U1588</v>
      </c>
      <c r="C279" t="str">
        <v>A</v>
      </c>
      <c r="D279">
        <v>5</v>
      </c>
      <c r="E279" t="str">
        <v>H</v>
      </c>
      <c r="F279">
        <v>2</v>
      </c>
      <c r="G279" t="str">
        <v/>
      </c>
      <c r="H279" s="29">
        <v>142</v>
      </c>
      <c r="I279" s="29">
        <v>147</v>
      </c>
      <c r="J279" s="29">
        <v>0</v>
      </c>
      <c r="K279" s="29">
        <v>5</v>
      </c>
      <c r="L279" s="24">
        <v>33.6</v>
      </c>
      <c r="M279" s="24">
        <v>33.65</v>
      </c>
      <c r="N279" s="24">
        <v>34.686461538461543</v>
      </c>
      <c r="O279" s="24">
        <v>34.734538461538463</v>
      </c>
      <c r="P279">
        <v>5</v>
      </c>
      <c r="Q279">
        <v>6</v>
      </c>
      <c r="R279" t="str">
        <v>LIQ</v>
      </c>
      <c r="S279" t="str">
        <v/>
      </c>
      <c r="T279" t="str">
        <v/>
      </c>
      <c r="U279" t="str">
        <v/>
      </c>
      <c r="V279" t="str">
        <v>IWS</v>
      </c>
      <c r="W279" t="str">
        <v>LIQ11939291</v>
      </c>
      <c r="X279">
        <v>44896.038194444445</v>
      </c>
      <c r="Y279" t="str">
        <v>JR_LIU</v>
      </c>
      <c r="Z279" t="str">
        <v>JR</v>
      </c>
      <c r="AA279" t="str">
        <v>shipboard untreated</v>
      </c>
      <c r="AB279" t="str">
        <v>397-U1588A-5H-2-IW(142-147)-IWS</v>
      </c>
    </row>
    <row r="280" spans="1:28" x14ac:dyDescent="0.15">
      <c r="A280">
        <v>397</v>
      </c>
      <c r="B280" t="str">
        <v>U1588</v>
      </c>
      <c r="C280" t="str">
        <v>A</v>
      </c>
      <c r="D280">
        <v>5</v>
      </c>
      <c r="E280" t="str">
        <v>H</v>
      </c>
      <c r="F280">
        <v>2</v>
      </c>
      <c r="G280" t="str">
        <v/>
      </c>
      <c r="H280" s="29">
        <v>142</v>
      </c>
      <c r="I280" s="29">
        <v>147</v>
      </c>
      <c r="J280" s="29">
        <v>0</v>
      </c>
      <c r="K280" s="29">
        <v>5</v>
      </c>
      <c r="L280" s="24">
        <v>33.6</v>
      </c>
      <c r="M280" s="24">
        <v>33.65</v>
      </c>
      <c r="N280" s="24">
        <v>34.686461538461543</v>
      </c>
      <c r="O280" s="24">
        <v>34.734538461538463</v>
      </c>
      <c r="P280">
        <v>5</v>
      </c>
      <c r="Q280">
        <v>10</v>
      </c>
      <c r="R280" t="str">
        <v>LIQ</v>
      </c>
      <c r="S280" t="str">
        <v/>
      </c>
      <c r="T280" t="str">
        <v>WU</v>
      </c>
      <c r="U280" t="str">
        <v>95353IODP</v>
      </c>
      <c r="V280" t="str">
        <v>IWWU</v>
      </c>
      <c r="W280" t="str">
        <v>LIQ11939321</v>
      </c>
      <c r="X280">
        <v>44896.038194444445</v>
      </c>
      <c r="Y280" t="str">
        <v>JR_LIU</v>
      </c>
      <c r="Z280" t="str">
        <v>JR</v>
      </c>
      <c r="AA280" t="str">
        <v>30 ul TM HCl</v>
      </c>
      <c r="AB280" t="str">
        <v>397-U1588A-5H-2-IW(142-147)-IWWU</v>
      </c>
    </row>
    <row r="281" spans="1:28" x14ac:dyDescent="0.15">
      <c r="A281">
        <v>397</v>
      </c>
      <c r="B281" t="str">
        <v>U1588</v>
      </c>
      <c r="C281" t="str">
        <v>A</v>
      </c>
      <c r="D281">
        <v>5</v>
      </c>
      <c r="E281" t="str">
        <v>H</v>
      </c>
      <c r="F281">
        <v>2</v>
      </c>
      <c r="G281" t="str">
        <v/>
      </c>
      <c r="H281" s="29">
        <v>142</v>
      </c>
      <c r="I281" s="29">
        <v>147</v>
      </c>
      <c r="J281" s="29">
        <v>0</v>
      </c>
      <c r="K281" s="29">
        <v>5</v>
      </c>
      <c r="L281" s="24">
        <v>33.6</v>
      </c>
      <c r="M281" s="24">
        <v>33.65</v>
      </c>
      <c r="N281" s="24">
        <v>34.686461538461543</v>
      </c>
      <c r="O281" s="24">
        <v>34.734538461538463</v>
      </c>
      <c r="P281">
        <v>5</v>
      </c>
      <c r="Q281">
        <v>2</v>
      </c>
      <c r="R281" t="str">
        <v>LIQ</v>
      </c>
      <c r="S281" t="str">
        <v/>
      </c>
      <c r="T281" t="str">
        <v>BRAD</v>
      </c>
      <c r="U281" t="str">
        <v>95829IODP</v>
      </c>
      <c r="V281" t="str">
        <v>IWBRAD</v>
      </c>
      <c r="W281" t="str">
        <v>LIQ11939361</v>
      </c>
      <c r="X281">
        <v>44896.038194444445</v>
      </c>
      <c r="Y281" t="str">
        <v>JR_LIU</v>
      </c>
      <c r="Z281" t="str">
        <v>JR</v>
      </c>
      <c r="AA281" t="str">
        <v>10 ul HgCl2</v>
      </c>
      <c r="AB281" t="str">
        <v>397-U1588A-5H-2-IW(142-147)-IWBRAD</v>
      </c>
    </row>
    <row r="282" spans="1:28" x14ac:dyDescent="0.15">
      <c r="A282">
        <v>397</v>
      </c>
      <c r="B282" t="str">
        <v>U1588</v>
      </c>
      <c r="C282" t="str">
        <v>A</v>
      </c>
      <c r="D282">
        <v>5</v>
      </c>
      <c r="E282" t="str">
        <v>H</v>
      </c>
      <c r="F282">
        <v>2</v>
      </c>
      <c r="G282" t="str">
        <v/>
      </c>
      <c r="H282" s="29">
        <v>142</v>
      </c>
      <c r="I282" s="29">
        <v>147</v>
      </c>
      <c r="J282" s="29">
        <v>0</v>
      </c>
      <c r="K282" s="29">
        <v>5</v>
      </c>
      <c r="L282" s="24">
        <v>33.6</v>
      </c>
      <c r="M282" s="24">
        <v>33.65</v>
      </c>
      <c r="N282" s="24">
        <v>34.686461538461543</v>
      </c>
      <c r="O282" s="24">
        <v>34.734538461538463</v>
      </c>
      <c r="P282">
        <v>5</v>
      </c>
      <c r="Q282">
        <v>25</v>
      </c>
      <c r="R282" t="str">
        <v>CAKE</v>
      </c>
      <c r="S282" t="str">
        <v/>
      </c>
      <c r="T282" t="str">
        <v>WU</v>
      </c>
      <c r="U282" t="str">
        <v>95353IODP</v>
      </c>
      <c r="V282" t="str">
        <v>SCWU</v>
      </c>
      <c r="W282" t="str">
        <v>CAKE11939341</v>
      </c>
      <c r="X282">
        <v>44896.038194444445</v>
      </c>
      <c r="Y282" t="str">
        <v>JR_LIU</v>
      </c>
      <c r="Z282" t="str">
        <v>JR</v>
      </c>
      <c r="AA282">
        <v>0</v>
      </c>
      <c r="AB282" t="str">
        <v>397-U1588A-5H-2-IW(142-147)-SCWU</v>
      </c>
    </row>
    <row r="283" spans="1:28" x14ac:dyDescent="0.15">
      <c r="A283">
        <v>397</v>
      </c>
      <c r="B283" t="str">
        <v>U1588</v>
      </c>
      <c r="C283" t="str">
        <v>A</v>
      </c>
      <c r="D283">
        <v>5</v>
      </c>
      <c r="E283" t="str">
        <v>H</v>
      </c>
      <c r="F283">
        <v>2</v>
      </c>
      <c r="G283" t="str">
        <v/>
      </c>
      <c r="H283" s="29">
        <v>142</v>
      </c>
      <c r="I283" s="29">
        <v>147</v>
      </c>
      <c r="J283" s="29">
        <v>0</v>
      </c>
      <c r="K283" s="29">
        <v>5</v>
      </c>
      <c r="L283" s="24">
        <v>33.6</v>
      </c>
      <c r="M283" s="24">
        <v>33.65</v>
      </c>
      <c r="N283" s="24">
        <v>34.686461538461543</v>
      </c>
      <c r="O283" s="24">
        <v>34.734538461538463</v>
      </c>
      <c r="P283">
        <v>5</v>
      </c>
      <c r="Q283">
        <v>2</v>
      </c>
      <c r="R283" t="str">
        <v>LIQ</v>
      </c>
      <c r="S283" t="str">
        <v>ICP</v>
      </c>
      <c r="T283" t="str">
        <v/>
      </c>
      <c r="U283" t="str">
        <v/>
      </c>
      <c r="V283" t="str">
        <v>IWICP</v>
      </c>
      <c r="W283" t="str">
        <v>LIQ11939311</v>
      </c>
      <c r="X283">
        <v>44896.038194444445</v>
      </c>
      <c r="Y283" t="str">
        <v>JR_LIU</v>
      </c>
      <c r="Z283" t="str">
        <v>JR</v>
      </c>
      <c r="AA283" t="str">
        <v>10uL HNO3</v>
      </c>
      <c r="AB283" t="str">
        <v>397-U1588A-5H-2-IW(142-147)-IWICP</v>
      </c>
    </row>
    <row r="284" spans="1:28" x14ac:dyDescent="0.15">
      <c r="A284">
        <v>397</v>
      </c>
      <c r="B284" t="str">
        <v>U1588</v>
      </c>
      <c r="C284" t="str">
        <v>A</v>
      </c>
      <c r="D284">
        <v>5</v>
      </c>
      <c r="E284" t="str">
        <v>H</v>
      </c>
      <c r="F284">
        <v>3</v>
      </c>
      <c r="G284" t="str">
        <v>W</v>
      </c>
      <c r="H284" s="29">
        <v>68</v>
      </c>
      <c r="I284" s="29">
        <v>68</v>
      </c>
      <c r="J284" s="29">
        <v>68</v>
      </c>
      <c r="K284" s="29">
        <v>5</v>
      </c>
      <c r="L284" s="24">
        <v>34.33</v>
      </c>
      <c r="M284" s="24">
        <v>34.33</v>
      </c>
      <c r="N284" s="24">
        <v>35.388384615384616</v>
      </c>
      <c r="O284" s="24">
        <v>35.388384615384616</v>
      </c>
      <c r="P284">
        <v>0</v>
      </c>
      <c r="Q284">
        <v>1</v>
      </c>
      <c r="R284" t="str">
        <v>TPCK</v>
      </c>
      <c r="S284" t="str">
        <v>NANNO</v>
      </c>
      <c r="T284" t="str">
        <v/>
      </c>
      <c r="U284" t="str">
        <v/>
      </c>
      <c r="V284" t="str">
        <v>NANNO</v>
      </c>
      <c r="W284" t="str">
        <v>TPCK11940251</v>
      </c>
      <c r="X284">
        <v>44896.080555555556</v>
      </c>
      <c r="Y284" t="str">
        <v>JRS_CARVALHO</v>
      </c>
      <c r="Z284" t="str">
        <v>JR</v>
      </c>
      <c r="AA284">
        <v>0</v>
      </c>
      <c r="AB284" t="str">
        <v>397-U1588A-5H-3-W 68/68-NANNO</v>
      </c>
    </row>
    <row r="285" spans="1:28" x14ac:dyDescent="0.15">
      <c r="A285">
        <v>397</v>
      </c>
      <c r="B285" t="str">
        <v>U1588</v>
      </c>
      <c r="C285" t="str">
        <v>A</v>
      </c>
      <c r="D285">
        <v>5</v>
      </c>
      <c r="E285" t="str">
        <v>H</v>
      </c>
      <c r="F285">
        <v>4</v>
      </c>
      <c r="G285" t="str">
        <v>W</v>
      </c>
      <c r="H285" s="29">
        <v>77</v>
      </c>
      <c r="I285" s="29">
        <v>77</v>
      </c>
      <c r="J285" s="29">
        <v>77</v>
      </c>
      <c r="K285" s="29">
        <v>5</v>
      </c>
      <c r="L285" s="24">
        <v>35.900000000000006</v>
      </c>
      <c r="M285" s="24">
        <v>35.900000000000006</v>
      </c>
      <c r="N285" s="24">
        <v>36.897999999999996</v>
      </c>
      <c r="O285" s="24">
        <v>36.897999999999996</v>
      </c>
      <c r="P285">
        <v>0</v>
      </c>
      <c r="Q285">
        <v>1</v>
      </c>
      <c r="R285" t="str">
        <v>TPCK</v>
      </c>
      <c r="S285" t="str">
        <v>NANNO</v>
      </c>
      <c r="T285" t="str">
        <v/>
      </c>
      <c r="U285" t="str">
        <v/>
      </c>
      <c r="V285" t="str">
        <v>NANNO</v>
      </c>
      <c r="W285" t="str">
        <v>TPCK11940261</v>
      </c>
      <c r="X285">
        <v>44896.080555555556</v>
      </c>
      <c r="Y285" t="str">
        <v>JRS_CARVALHO</v>
      </c>
      <c r="Z285" t="str">
        <v>JR</v>
      </c>
      <c r="AA285">
        <v>0</v>
      </c>
      <c r="AB285" t="str">
        <v>397-U1588A-5H-4-W 77/77-NANNO</v>
      </c>
    </row>
    <row r="286" spans="1:28" x14ac:dyDescent="0.15">
      <c r="A286">
        <v>397</v>
      </c>
      <c r="B286" t="str">
        <v>U1588</v>
      </c>
      <c r="C286" t="str">
        <v>A</v>
      </c>
      <c r="D286">
        <v>5</v>
      </c>
      <c r="E286" t="str">
        <v>H</v>
      </c>
      <c r="F286">
        <v>4</v>
      </c>
      <c r="G286" t="str">
        <v>W</v>
      </c>
      <c r="H286" s="29">
        <v>84</v>
      </c>
      <c r="I286" s="29">
        <v>86</v>
      </c>
      <c r="J286" s="29">
        <v>84</v>
      </c>
      <c r="K286" s="29">
        <v>5</v>
      </c>
      <c r="L286" s="24">
        <v>35.970000000000006</v>
      </c>
      <c r="M286" s="24">
        <v>35.99</v>
      </c>
      <c r="N286" s="24">
        <v>36.96530769230769</v>
      </c>
      <c r="O286" s="24">
        <v>36.984538461538463</v>
      </c>
      <c r="P286">
        <v>2</v>
      </c>
      <c r="Q286">
        <v>7</v>
      </c>
      <c r="R286" t="str">
        <v>CUBE</v>
      </c>
      <c r="S286" t="str">
        <v>PMAG</v>
      </c>
      <c r="T286" t="str">
        <v>XUAN</v>
      </c>
      <c r="U286" t="str">
        <v>95810IODP</v>
      </c>
      <c r="V286" t="str">
        <v>PMAG</v>
      </c>
      <c r="W286" t="str">
        <v>CUBE11940301</v>
      </c>
      <c r="X286">
        <v>44896.083333333336</v>
      </c>
      <c r="Y286" t="str">
        <v>LEWIS</v>
      </c>
      <c r="Z286" t="str">
        <v>JR</v>
      </c>
      <c r="AA286">
        <v>0</v>
      </c>
      <c r="AB286" t="str">
        <v>397-U1588A-5H-4-W 84/86-PMAG</v>
      </c>
    </row>
    <row r="287" spans="1:28" x14ac:dyDescent="0.15">
      <c r="A287">
        <v>397</v>
      </c>
      <c r="B287" t="str">
        <v>U1588</v>
      </c>
      <c r="C287" t="str">
        <v>A</v>
      </c>
      <c r="D287">
        <v>5</v>
      </c>
      <c r="E287" t="str">
        <v>H</v>
      </c>
      <c r="F287">
        <v>5</v>
      </c>
      <c r="G287" t="str">
        <v>W</v>
      </c>
      <c r="H287" s="29">
        <v>73</v>
      </c>
      <c r="I287" s="29">
        <v>73</v>
      </c>
      <c r="J287" s="29">
        <v>73</v>
      </c>
      <c r="K287" s="29">
        <v>5</v>
      </c>
      <c r="L287" s="24">
        <v>37.339999999999996</v>
      </c>
      <c r="M287" s="24">
        <v>37.339999999999996</v>
      </c>
      <c r="N287" s="24">
        <v>38.28261538461539</v>
      </c>
      <c r="O287" s="24">
        <v>38.28261538461539</v>
      </c>
      <c r="P287">
        <v>0</v>
      </c>
      <c r="Q287">
        <v>1</v>
      </c>
      <c r="R287" t="str">
        <v>TPCK</v>
      </c>
      <c r="S287" t="str">
        <v>NANNO</v>
      </c>
      <c r="T287" t="str">
        <v/>
      </c>
      <c r="U287" t="str">
        <v/>
      </c>
      <c r="V287" t="str">
        <v>NANNO</v>
      </c>
      <c r="W287" t="str">
        <v>TPCK11940271</v>
      </c>
      <c r="X287">
        <v>44896.080555555556</v>
      </c>
      <c r="Y287" t="str">
        <v>JRS_CARVALHO</v>
      </c>
      <c r="Z287" t="str">
        <v>JR</v>
      </c>
      <c r="AA287">
        <v>0</v>
      </c>
      <c r="AB287" t="str">
        <v>397-U1588A-5H-5-W 73/73-NANNO</v>
      </c>
    </row>
    <row r="288" spans="1:28" x14ac:dyDescent="0.15">
      <c r="A288">
        <v>397</v>
      </c>
      <c r="B288" t="str">
        <v>U1588</v>
      </c>
      <c r="C288" t="str">
        <v>A</v>
      </c>
      <c r="D288">
        <v>5</v>
      </c>
      <c r="E288" t="str">
        <v>H</v>
      </c>
      <c r="F288">
        <v>5</v>
      </c>
      <c r="G288" t="str">
        <v>W</v>
      </c>
      <c r="H288" s="29">
        <v>96</v>
      </c>
      <c r="I288" s="29">
        <v>98</v>
      </c>
      <c r="J288" s="29">
        <v>96</v>
      </c>
      <c r="K288" s="29">
        <v>5</v>
      </c>
      <c r="L288" s="24">
        <v>37.57</v>
      </c>
      <c r="M288" s="24">
        <v>37.589999999999996</v>
      </c>
      <c r="N288" s="24">
        <v>38.50376923076923</v>
      </c>
      <c r="O288" s="24">
        <v>38.523000000000003</v>
      </c>
      <c r="P288">
        <v>2</v>
      </c>
      <c r="Q288">
        <v>10</v>
      </c>
      <c r="R288" t="str">
        <v>CYL</v>
      </c>
      <c r="S288" t="str">
        <v>MAD</v>
      </c>
      <c r="T288" t="str">
        <v/>
      </c>
      <c r="U288" t="str">
        <v/>
      </c>
      <c r="V288">
        <v>31185</v>
      </c>
      <c r="W288" t="str">
        <v>CYL11940401</v>
      </c>
      <c r="X288">
        <v>44896.088888888888</v>
      </c>
      <c r="Y288" t="str">
        <v>JRS_CARVALHO</v>
      </c>
      <c r="Z288" t="str">
        <v>JR</v>
      </c>
      <c r="AA288">
        <v>0</v>
      </c>
      <c r="AB288" t="str">
        <v>397-U1588A-5H-5-W 96/98-31185</v>
      </c>
    </row>
    <row r="289" spans="1:28" x14ac:dyDescent="0.15">
      <c r="A289">
        <v>397</v>
      </c>
      <c r="B289" t="str">
        <v>U1588</v>
      </c>
      <c r="C289" t="str">
        <v>A</v>
      </c>
      <c r="D289">
        <v>5</v>
      </c>
      <c r="E289" t="str">
        <v>H</v>
      </c>
      <c r="F289">
        <v>6</v>
      </c>
      <c r="G289" t="str">
        <v>W</v>
      </c>
      <c r="H289" s="29">
        <v>30</v>
      </c>
      <c r="I289" s="29">
        <v>31</v>
      </c>
      <c r="J289" s="29">
        <v>30</v>
      </c>
      <c r="K289" s="29">
        <v>5</v>
      </c>
      <c r="L289" s="24">
        <v>38.4</v>
      </c>
      <c r="M289" s="24">
        <v>38.410000000000004</v>
      </c>
      <c r="N289" s="24">
        <v>39.301846153846149</v>
      </c>
      <c r="O289" s="24">
        <v>39.311461538461536</v>
      </c>
      <c r="P289">
        <v>1</v>
      </c>
      <c r="Q289">
        <v>5</v>
      </c>
      <c r="R289" t="str">
        <v>CYL</v>
      </c>
      <c r="S289" t="str">
        <v>CARB</v>
      </c>
      <c r="T289" t="str">
        <v/>
      </c>
      <c r="U289" t="str">
        <v/>
      </c>
      <c r="V289" t="str">
        <v>CARB</v>
      </c>
      <c r="W289" t="str">
        <v>CYL11940431</v>
      </c>
      <c r="X289">
        <v>44896.09375</v>
      </c>
      <c r="Y289" t="str">
        <v>JRS_CARVALHO</v>
      </c>
      <c r="Z289" t="str">
        <v>JR</v>
      </c>
      <c r="AA289">
        <v>0</v>
      </c>
      <c r="AB289" t="str">
        <v>397-U1588A-5H-6-W 30/31-CARB</v>
      </c>
    </row>
    <row r="290" spans="1:28" x14ac:dyDescent="0.15">
      <c r="A290">
        <v>397</v>
      </c>
      <c r="B290" t="str">
        <v>U1588</v>
      </c>
      <c r="C290" t="str">
        <v>A</v>
      </c>
      <c r="D290">
        <v>5</v>
      </c>
      <c r="E290" t="str">
        <v>H</v>
      </c>
      <c r="F290">
        <v>6</v>
      </c>
      <c r="G290" t="str">
        <v>A</v>
      </c>
      <c r="H290" s="29">
        <v>30</v>
      </c>
      <c r="I290" s="29">
        <v>30</v>
      </c>
      <c r="J290" s="29">
        <v>30</v>
      </c>
      <c r="K290" s="29">
        <v>5</v>
      </c>
      <c r="L290" s="24">
        <v>38.4</v>
      </c>
      <c r="M290" s="24">
        <v>38.4</v>
      </c>
      <c r="N290" s="24">
        <v>39.301846153846149</v>
      </c>
      <c r="O290" s="24">
        <v>39.301846153846149</v>
      </c>
      <c r="P290">
        <v>0</v>
      </c>
      <c r="Q290">
        <v>0</v>
      </c>
      <c r="R290" t="str">
        <v>SS</v>
      </c>
      <c r="S290" t="str">
        <v>SED</v>
      </c>
      <c r="T290" t="str">
        <v/>
      </c>
      <c r="U290" t="str">
        <v/>
      </c>
      <c r="V290" t="str">
        <v>SED</v>
      </c>
      <c r="W290" t="str">
        <v>SS11940461</v>
      </c>
      <c r="X290">
        <v>44896.097222222219</v>
      </c>
      <c r="Y290" t="str">
        <v>JRS_PANG</v>
      </c>
      <c r="Z290" t="str">
        <v>JR</v>
      </c>
      <c r="AA290">
        <v>0</v>
      </c>
      <c r="AB290" t="str">
        <v>397-U1588A-5H-6-A 30/30-SED</v>
      </c>
    </row>
    <row r="291" spans="1:28" x14ac:dyDescent="0.15">
      <c r="A291">
        <v>397</v>
      </c>
      <c r="B291" t="str">
        <v>U1588</v>
      </c>
      <c r="C291" t="str">
        <v>A</v>
      </c>
      <c r="D291">
        <v>5</v>
      </c>
      <c r="E291" t="str">
        <v>H</v>
      </c>
      <c r="F291">
        <v>6</v>
      </c>
      <c r="G291" t="str">
        <v>W</v>
      </c>
      <c r="H291" s="29">
        <v>30</v>
      </c>
      <c r="I291" s="29">
        <v>31</v>
      </c>
      <c r="J291" s="29">
        <v>30</v>
      </c>
      <c r="K291" s="29">
        <v>5</v>
      </c>
      <c r="L291" s="24">
        <v>38.4</v>
      </c>
      <c r="M291" s="24">
        <v>38.410000000000004</v>
      </c>
      <c r="N291" s="24">
        <v>39.301846153846149</v>
      </c>
      <c r="O291" s="24">
        <v>39.311461538461536</v>
      </c>
      <c r="P291">
        <v>1</v>
      </c>
      <c r="Q291">
        <v>5</v>
      </c>
      <c r="R291" t="str">
        <v>CYL</v>
      </c>
      <c r="S291" t="str">
        <v>XRD</v>
      </c>
      <c r="T291" t="str">
        <v/>
      </c>
      <c r="U291" t="str">
        <v/>
      </c>
      <c r="V291" t="str">
        <v>xrd</v>
      </c>
      <c r="W291" t="str">
        <v>CYL11940441</v>
      </c>
      <c r="X291">
        <v>44896.09375</v>
      </c>
      <c r="Y291" t="str">
        <v>JRS_CARVALHO</v>
      </c>
      <c r="Z291" t="str">
        <v>JR</v>
      </c>
      <c r="AA291">
        <v>0</v>
      </c>
      <c r="AB291" t="str">
        <v>397-U1588A-5H-6-W 30/31-xrd</v>
      </c>
    </row>
    <row r="292" spans="1:28" x14ac:dyDescent="0.15">
      <c r="A292">
        <v>397</v>
      </c>
      <c r="B292" t="str">
        <v>U1588</v>
      </c>
      <c r="C292" t="str">
        <v>A</v>
      </c>
      <c r="D292">
        <v>5</v>
      </c>
      <c r="E292" t="str">
        <v>H</v>
      </c>
      <c r="F292">
        <v>6</v>
      </c>
      <c r="G292" t="str">
        <v>W</v>
      </c>
      <c r="H292" s="29">
        <v>76</v>
      </c>
      <c r="I292" s="29">
        <v>76</v>
      </c>
      <c r="J292" s="29">
        <v>76</v>
      </c>
      <c r="K292" s="29">
        <v>5</v>
      </c>
      <c r="L292" s="24">
        <v>38.86</v>
      </c>
      <c r="M292" s="24">
        <v>38.86</v>
      </c>
      <c r="N292" s="24">
        <v>39.744153846153843</v>
      </c>
      <c r="O292" s="24">
        <v>39.744153846153843</v>
      </c>
      <c r="P292">
        <v>0</v>
      </c>
      <c r="Q292">
        <v>1</v>
      </c>
      <c r="R292" t="str">
        <v>TPCK</v>
      </c>
      <c r="S292" t="str">
        <v>NANNO</v>
      </c>
      <c r="T292" t="str">
        <v/>
      </c>
      <c r="U292" t="str">
        <v/>
      </c>
      <c r="V292" t="str">
        <v>NANNO</v>
      </c>
      <c r="W292" t="str">
        <v>TPCK11940281</v>
      </c>
      <c r="X292">
        <v>44896.080555555556</v>
      </c>
      <c r="Y292" t="str">
        <v>JRS_CARVALHO</v>
      </c>
      <c r="Z292" t="str">
        <v>JR</v>
      </c>
      <c r="AA292">
        <v>0</v>
      </c>
      <c r="AB292" t="str">
        <v>397-U1588A-5H-6-W 76/76-NANNO</v>
      </c>
    </row>
    <row r="293" spans="1:28" x14ac:dyDescent="0.15">
      <c r="A293">
        <v>397</v>
      </c>
      <c r="B293" t="str">
        <v>U1588</v>
      </c>
      <c r="C293" t="str">
        <v>A</v>
      </c>
      <c r="D293">
        <v>5</v>
      </c>
      <c r="E293" t="str">
        <v>H</v>
      </c>
      <c r="F293">
        <v>6</v>
      </c>
      <c r="G293" t="str">
        <v/>
      </c>
      <c r="H293" s="29">
        <v>143</v>
      </c>
      <c r="I293" s="29">
        <v>148</v>
      </c>
      <c r="J293" s="29">
        <v>0</v>
      </c>
      <c r="K293" s="29">
        <v>5</v>
      </c>
      <c r="L293" s="24">
        <v>39.53</v>
      </c>
      <c r="M293" s="24">
        <v>39.58</v>
      </c>
      <c r="N293" s="24">
        <v>40.388384615384616</v>
      </c>
      <c r="O293" s="24">
        <v>40.436461538461536</v>
      </c>
      <c r="P293">
        <v>5</v>
      </c>
      <c r="Q293">
        <v>10</v>
      </c>
      <c r="R293" t="str">
        <v>LIQ</v>
      </c>
      <c r="S293" t="str">
        <v/>
      </c>
      <c r="T293" t="str">
        <v>WU</v>
      </c>
      <c r="U293" t="str">
        <v>95353IODP</v>
      </c>
      <c r="V293" t="str">
        <v>IWWU</v>
      </c>
      <c r="W293" t="str">
        <v>LIQ11939401</v>
      </c>
      <c r="X293">
        <v>44896.043055555558</v>
      </c>
      <c r="Y293" t="str">
        <v>JR_LIU</v>
      </c>
      <c r="Z293" t="str">
        <v>JR</v>
      </c>
      <c r="AA293" t="str">
        <v>30 ul TM HCl</v>
      </c>
      <c r="AB293" t="str">
        <v>397-U1588A-5H-6-IW(143-148)-IWWU</v>
      </c>
    </row>
    <row r="294" spans="1:28" x14ac:dyDescent="0.15">
      <c r="A294">
        <v>397</v>
      </c>
      <c r="B294" t="str">
        <v>U1588</v>
      </c>
      <c r="C294" t="str">
        <v>A</v>
      </c>
      <c r="D294">
        <v>5</v>
      </c>
      <c r="E294" t="str">
        <v>H</v>
      </c>
      <c r="F294">
        <v>6</v>
      </c>
      <c r="G294" t="str">
        <v/>
      </c>
      <c r="H294" s="29">
        <v>143</v>
      </c>
      <c r="I294" s="29">
        <v>148</v>
      </c>
      <c r="J294" s="29">
        <v>0</v>
      </c>
      <c r="K294" s="29">
        <v>5</v>
      </c>
      <c r="L294" s="24">
        <v>39.53</v>
      </c>
      <c r="M294" s="24">
        <v>39.58</v>
      </c>
      <c r="N294" s="24">
        <v>40.388384615384616</v>
      </c>
      <c r="O294" s="24">
        <v>40.436461538461536</v>
      </c>
      <c r="P294">
        <v>5</v>
      </c>
      <c r="Q294">
        <v>75</v>
      </c>
      <c r="R294" t="str">
        <v>CAKE</v>
      </c>
      <c r="S294" t="str">
        <v/>
      </c>
      <c r="T294" t="str">
        <v/>
      </c>
      <c r="U294" t="str">
        <v/>
      </c>
      <c r="V294" t="str">
        <v>SC</v>
      </c>
      <c r="W294" t="str">
        <v>CAKE11939431</v>
      </c>
      <c r="X294">
        <v>44896.043055555558</v>
      </c>
      <c r="Y294" t="str">
        <v>JR_LIU</v>
      </c>
      <c r="Z294" t="str">
        <v>JR</v>
      </c>
      <c r="AA294" t="str">
        <v>repository</v>
      </c>
      <c r="AB294" t="str">
        <v>397-U1588A-5H-6-IW(143-148)-SC</v>
      </c>
    </row>
    <row r="295" spans="1:28" x14ac:dyDescent="0.15">
      <c r="A295">
        <v>397</v>
      </c>
      <c r="B295" t="str">
        <v>U1588</v>
      </c>
      <c r="C295" t="str">
        <v>A</v>
      </c>
      <c r="D295">
        <v>5</v>
      </c>
      <c r="E295" t="str">
        <v>H</v>
      </c>
      <c r="F295">
        <v>6</v>
      </c>
      <c r="G295" t="str">
        <v/>
      </c>
      <c r="H295" s="29">
        <v>143</v>
      </c>
      <c r="I295" s="29">
        <v>148</v>
      </c>
      <c r="J295" s="29">
        <v>0</v>
      </c>
      <c r="K295" s="29">
        <v>5</v>
      </c>
      <c r="L295" s="24">
        <v>39.53</v>
      </c>
      <c r="M295" s="24">
        <v>39.58</v>
      </c>
      <c r="N295" s="24">
        <v>40.388384615384616</v>
      </c>
      <c r="O295" s="24">
        <v>40.436461538461536</v>
      </c>
      <c r="P295">
        <v>5</v>
      </c>
      <c r="Q295">
        <v>3</v>
      </c>
      <c r="R295" t="str">
        <v>LIQ</v>
      </c>
      <c r="S295" t="str">
        <v/>
      </c>
      <c r="T295" t="str">
        <v/>
      </c>
      <c r="U295" t="str">
        <v/>
      </c>
      <c r="V295" t="str">
        <v>IWALK</v>
      </c>
      <c r="W295" t="str">
        <v>LIQ11939381</v>
      </c>
      <c r="X295">
        <v>44896.043055555558</v>
      </c>
      <c r="Y295" t="str">
        <v>JR_LIU</v>
      </c>
      <c r="Z295" t="str">
        <v>JR</v>
      </c>
      <c r="AA295" t="str">
        <v>alkalinity residue</v>
      </c>
      <c r="AB295" t="str">
        <v>397-U1588A-5H-6-IW(143-148)-IWALK</v>
      </c>
    </row>
    <row r="296" spans="1:28" x14ac:dyDescent="0.15">
      <c r="A296">
        <v>397</v>
      </c>
      <c r="B296" t="str">
        <v>U1588</v>
      </c>
      <c r="C296" t="str">
        <v>A</v>
      </c>
      <c r="D296">
        <v>5</v>
      </c>
      <c r="E296" t="str">
        <v>H</v>
      </c>
      <c r="F296">
        <v>6</v>
      </c>
      <c r="G296" t="str">
        <v/>
      </c>
      <c r="H296" s="29">
        <v>143</v>
      </c>
      <c r="I296" s="29">
        <v>148</v>
      </c>
      <c r="J296" s="29">
        <v>0</v>
      </c>
      <c r="K296" s="29">
        <v>5</v>
      </c>
      <c r="L296" s="24">
        <v>39.53</v>
      </c>
      <c r="M296" s="24">
        <v>39.58</v>
      </c>
      <c r="N296" s="24">
        <v>40.388384615384616</v>
      </c>
      <c r="O296" s="24">
        <v>40.436461538461536</v>
      </c>
      <c r="P296">
        <v>5</v>
      </c>
      <c r="Q296">
        <v>25</v>
      </c>
      <c r="R296" t="str">
        <v>CAKE</v>
      </c>
      <c r="S296" t="str">
        <v/>
      </c>
      <c r="T296" t="str">
        <v>WU</v>
      </c>
      <c r="U296" t="str">
        <v>95353IODP</v>
      </c>
      <c r="V296" t="str">
        <v>SCWU</v>
      </c>
      <c r="W296" t="str">
        <v>CAKE11939421</v>
      </c>
      <c r="X296">
        <v>44896.043055555558</v>
      </c>
      <c r="Y296" t="str">
        <v>JR_LIU</v>
      </c>
      <c r="Z296" t="str">
        <v>JR</v>
      </c>
      <c r="AA296">
        <v>0</v>
      </c>
      <c r="AB296" t="str">
        <v>397-U1588A-5H-6-IW(143-148)-SCWU</v>
      </c>
    </row>
    <row r="297" spans="1:28" x14ac:dyDescent="0.15">
      <c r="A297">
        <v>397</v>
      </c>
      <c r="B297" t="str">
        <v>U1588</v>
      </c>
      <c r="C297" t="str">
        <v>A</v>
      </c>
      <c r="D297">
        <v>5</v>
      </c>
      <c r="E297" t="str">
        <v>H</v>
      </c>
      <c r="F297">
        <v>6</v>
      </c>
      <c r="G297" t="str">
        <v/>
      </c>
      <c r="H297" s="29">
        <v>143</v>
      </c>
      <c r="I297" s="29">
        <v>148</v>
      </c>
      <c r="J297" s="29">
        <v>0</v>
      </c>
      <c r="K297" s="29">
        <v>5</v>
      </c>
      <c r="L297" s="24">
        <v>39.53</v>
      </c>
      <c r="M297" s="24">
        <v>39.58</v>
      </c>
      <c r="N297" s="24">
        <v>40.388384615384616</v>
      </c>
      <c r="O297" s="24">
        <v>40.436461538461536</v>
      </c>
      <c r="P297">
        <v>5</v>
      </c>
      <c r="Q297">
        <v>6</v>
      </c>
      <c r="R297" t="str">
        <v>LIQ</v>
      </c>
      <c r="S297" t="str">
        <v/>
      </c>
      <c r="T297" t="str">
        <v/>
      </c>
      <c r="U297" t="str">
        <v/>
      </c>
      <c r="V297" t="str">
        <v>IWS</v>
      </c>
      <c r="W297" t="str">
        <v>LIQ11939371</v>
      </c>
      <c r="X297">
        <v>44896.043055555558</v>
      </c>
      <c r="Y297" t="str">
        <v>JR_LIU</v>
      </c>
      <c r="Z297" t="str">
        <v>JR</v>
      </c>
      <c r="AA297" t="str">
        <v>shipboard untreated</v>
      </c>
      <c r="AB297" t="str">
        <v>397-U1588A-5H-6-IW(143-148)-IWS</v>
      </c>
    </row>
    <row r="298" spans="1:28" x14ac:dyDescent="0.15">
      <c r="A298">
        <v>397</v>
      </c>
      <c r="B298" t="str">
        <v>U1588</v>
      </c>
      <c r="C298" t="str">
        <v>A</v>
      </c>
      <c r="D298">
        <v>5</v>
      </c>
      <c r="E298" t="str">
        <v>H</v>
      </c>
      <c r="F298">
        <v>6</v>
      </c>
      <c r="G298" t="str">
        <v/>
      </c>
      <c r="H298" s="29">
        <v>143</v>
      </c>
      <c r="I298" s="29">
        <v>148</v>
      </c>
      <c r="J298" s="29">
        <v>0</v>
      </c>
      <c r="K298" s="29">
        <v>5</v>
      </c>
      <c r="L298" s="24">
        <v>39.53</v>
      </c>
      <c r="M298" s="24">
        <v>39.58</v>
      </c>
      <c r="N298" s="24">
        <v>40.388384615384616</v>
      </c>
      <c r="O298" s="24">
        <v>40.436461538461536</v>
      </c>
      <c r="P298">
        <v>5</v>
      </c>
      <c r="Q298">
        <v>4</v>
      </c>
      <c r="R298" t="str">
        <v>LIQ</v>
      </c>
      <c r="S298" t="str">
        <v/>
      </c>
      <c r="T298" t="str">
        <v>ROCH</v>
      </c>
      <c r="U298" t="str">
        <v>95231IODP</v>
      </c>
      <c r="V298" t="str">
        <v>IWROCH</v>
      </c>
      <c r="W298" t="str">
        <v>LIQ11939451</v>
      </c>
      <c r="X298">
        <v>44896.043055555558</v>
      </c>
      <c r="Y298" t="str">
        <v>JR_LIU</v>
      </c>
      <c r="Z298" t="str">
        <v>JR</v>
      </c>
      <c r="AA298" t="str">
        <v>20uL Optima HCl</v>
      </c>
      <c r="AB298" t="str">
        <v>397-U1588A-5H-6-IW(143-148)-IWROCH</v>
      </c>
    </row>
    <row r="299" spans="1:28" x14ac:dyDescent="0.15">
      <c r="A299">
        <v>397</v>
      </c>
      <c r="B299" t="str">
        <v>U1588</v>
      </c>
      <c r="C299" t="str">
        <v>A</v>
      </c>
      <c r="D299">
        <v>5</v>
      </c>
      <c r="E299" t="str">
        <v>H</v>
      </c>
      <c r="F299">
        <v>6</v>
      </c>
      <c r="G299" t="str">
        <v/>
      </c>
      <c r="H299" s="29">
        <v>143</v>
      </c>
      <c r="I299" s="29">
        <v>148</v>
      </c>
      <c r="J299" s="29">
        <v>0</v>
      </c>
      <c r="K299" s="29">
        <v>5</v>
      </c>
      <c r="L299" s="24">
        <v>39.53</v>
      </c>
      <c r="M299" s="24">
        <v>39.58</v>
      </c>
      <c r="N299" s="24">
        <v>40.388384615384616</v>
      </c>
      <c r="O299" s="24">
        <v>40.436461538461536</v>
      </c>
      <c r="P299">
        <v>5</v>
      </c>
      <c r="Q299">
        <v>10</v>
      </c>
      <c r="R299" t="str">
        <v>LIQ</v>
      </c>
      <c r="S299" t="str">
        <v/>
      </c>
      <c r="T299" t="str">
        <v>YOBO</v>
      </c>
      <c r="U299" t="str">
        <v>96010IODP</v>
      </c>
      <c r="V299" t="str">
        <v>IWYOBO</v>
      </c>
      <c r="W299" t="str">
        <v>LIQ11939411</v>
      </c>
      <c r="X299">
        <v>44896.043055555558</v>
      </c>
      <c r="Y299" t="str">
        <v>JR_LIU</v>
      </c>
      <c r="Z299" t="str">
        <v>JR</v>
      </c>
      <c r="AA299" t="str">
        <v>30ul optima HNO3</v>
      </c>
      <c r="AB299" t="str">
        <v>397-U1588A-5H-6-IW(143-148)-IWYOBO</v>
      </c>
    </row>
    <row r="300" spans="1:28" x14ac:dyDescent="0.15">
      <c r="A300">
        <v>397</v>
      </c>
      <c r="B300" t="str">
        <v>U1588</v>
      </c>
      <c r="C300" t="str">
        <v>A</v>
      </c>
      <c r="D300">
        <v>5</v>
      </c>
      <c r="E300" t="str">
        <v>H</v>
      </c>
      <c r="F300">
        <v>6</v>
      </c>
      <c r="G300" t="str">
        <v/>
      </c>
      <c r="H300" s="29">
        <v>143</v>
      </c>
      <c r="I300" s="29">
        <v>148</v>
      </c>
      <c r="J300" s="29">
        <v>0</v>
      </c>
      <c r="K300" s="29">
        <v>5</v>
      </c>
      <c r="L300" s="24">
        <v>39.53</v>
      </c>
      <c r="M300" s="24">
        <v>39.58</v>
      </c>
      <c r="N300" s="24">
        <v>40.388384615384616</v>
      </c>
      <c r="O300" s="24">
        <v>40.436461538461536</v>
      </c>
      <c r="P300">
        <v>5</v>
      </c>
      <c r="Q300">
        <v>2</v>
      </c>
      <c r="R300" t="str">
        <v>LIQ</v>
      </c>
      <c r="S300" t="str">
        <v>ICP</v>
      </c>
      <c r="T300" t="str">
        <v/>
      </c>
      <c r="U300" t="str">
        <v/>
      </c>
      <c r="V300" t="str">
        <v>IWICP</v>
      </c>
      <c r="W300" t="str">
        <v>LIQ11939391</v>
      </c>
      <c r="X300">
        <v>44896.043055555558</v>
      </c>
      <c r="Y300" t="str">
        <v>JR_LIU</v>
      </c>
      <c r="Z300" t="str">
        <v>JR</v>
      </c>
      <c r="AA300" t="str">
        <v>10uL HNO3</v>
      </c>
      <c r="AB300" t="str">
        <v>397-U1588A-5H-6-IW(143-148)-IWICP</v>
      </c>
    </row>
    <row r="301" spans="1:28" x14ac:dyDescent="0.15">
      <c r="A301">
        <v>397</v>
      </c>
      <c r="B301" t="str">
        <v>U1588</v>
      </c>
      <c r="C301" t="str">
        <v>A</v>
      </c>
      <c r="D301">
        <v>5</v>
      </c>
      <c r="E301" t="str">
        <v>H</v>
      </c>
      <c r="F301">
        <v>6</v>
      </c>
      <c r="G301" t="str">
        <v/>
      </c>
      <c r="H301" s="29">
        <v>143</v>
      </c>
      <c r="I301" s="29">
        <v>148</v>
      </c>
      <c r="J301" s="29">
        <v>0</v>
      </c>
      <c r="K301" s="29">
        <v>5</v>
      </c>
      <c r="L301" s="24">
        <v>39.53</v>
      </c>
      <c r="M301" s="24">
        <v>39.58</v>
      </c>
      <c r="N301" s="24">
        <v>40.388384615384616</v>
      </c>
      <c r="O301" s="24">
        <v>40.436461538461536</v>
      </c>
      <c r="P301">
        <v>5</v>
      </c>
      <c r="Q301">
        <v>2</v>
      </c>
      <c r="R301" t="str">
        <v>LIQ</v>
      </c>
      <c r="S301" t="str">
        <v/>
      </c>
      <c r="T301" t="str">
        <v>BRAD</v>
      </c>
      <c r="U301" t="str">
        <v>95829IODP</v>
      </c>
      <c r="V301" t="str">
        <v>IWBRAD</v>
      </c>
      <c r="W301" t="str">
        <v>LIQ11939441</v>
      </c>
      <c r="X301">
        <v>44896.043055555558</v>
      </c>
      <c r="Y301" t="str">
        <v>JR_LIU</v>
      </c>
      <c r="Z301" t="str">
        <v>JR</v>
      </c>
      <c r="AA301" t="str">
        <v>10 ul HgCl2</v>
      </c>
      <c r="AB301" t="str">
        <v>397-U1588A-5H-6-IW(143-148)-IWBRAD</v>
      </c>
    </row>
    <row r="302" spans="1:28" x14ac:dyDescent="0.15">
      <c r="A302">
        <v>397</v>
      </c>
      <c r="B302" t="str">
        <v>U1588</v>
      </c>
      <c r="C302" t="str">
        <v>A</v>
      </c>
      <c r="D302">
        <v>5</v>
      </c>
      <c r="E302" t="str">
        <v>H</v>
      </c>
      <c r="F302">
        <v>6</v>
      </c>
      <c r="G302" t="str">
        <v/>
      </c>
      <c r="H302" s="29">
        <v>143</v>
      </c>
      <c r="I302" s="29">
        <v>148</v>
      </c>
      <c r="J302" s="29">
        <v>143</v>
      </c>
      <c r="K302" s="29">
        <v>5</v>
      </c>
      <c r="L302" s="24">
        <v>39.53</v>
      </c>
      <c r="M302" s="24">
        <v>39.58</v>
      </c>
      <c r="N302" s="24">
        <v>40.388384615384616</v>
      </c>
      <c r="O302" s="24">
        <v>40.436461538461536</v>
      </c>
      <c r="P302">
        <v>5</v>
      </c>
      <c r="Q302">
        <v>176</v>
      </c>
      <c r="R302" t="str">
        <v>WRND</v>
      </c>
      <c r="S302" t="str">
        <v>IW</v>
      </c>
      <c r="T302" t="str">
        <v/>
      </c>
      <c r="U302" t="str">
        <v/>
      </c>
      <c r="V302" t="str">
        <v>IW(143-148)</v>
      </c>
      <c r="W302" t="str">
        <v>WRND11936441</v>
      </c>
      <c r="X302">
        <v>44895.906944444447</v>
      </c>
      <c r="Y302" t="str">
        <v>LEWIS</v>
      </c>
      <c r="Z302" t="str">
        <v>JR</v>
      </c>
      <c r="AA302">
        <v>0</v>
      </c>
      <c r="AB302" t="str">
        <v>397-U1588A-5H-6-IW(143-148)</v>
      </c>
    </row>
    <row r="303" spans="1:28" x14ac:dyDescent="0.15">
      <c r="A303">
        <v>397</v>
      </c>
      <c r="B303" t="str">
        <v>U1588</v>
      </c>
      <c r="C303" t="str">
        <v>A</v>
      </c>
      <c r="D303">
        <v>5</v>
      </c>
      <c r="E303" t="str">
        <v>H</v>
      </c>
      <c r="F303">
        <v>7</v>
      </c>
      <c r="G303" t="str">
        <v/>
      </c>
      <c r="H303" s="29">
        <v>0</v>
      </c>
      <c r="I303" s="29">
        <v>5</v>
      </c>
      <c r="J303" s="29">
        <v>0</v>
      </c>
      <c r="K303" s="29">
        <v>5</v>
      </c>
      <c r="L303" s="24">
        <v>39.58</v>
      </c>
      <c r="M303" s="24">
        <v>39.629999999999995</v>
      </c>
      <c r="N303" s="24">
        <v>40.436461538461536</v>
      </c>
      <c r="O303" s="24">
        <v>40.484538461538463</v>
      </c>
      <c r="P303">
        <v>5</v>
      </c>
      <c r="Q303">
        <v>5</v>
      </c>
      <c r="R303" t="str">
        <v>CYL</v>
      </c>
      <c r="S303" t="str">
        <v>HS</v>
      </c>
      <c r="T303" t="str">
        <v/>
      </c>
      <c r="U303" t="str">
        <v/>
      </c>
      <c r="V303" t="str">
        <v>HS</v>
      </c>
      <c r="W303" t="str">
        <v>CYL11936451</v>
      </c>
      <c r="X303">
        <v>44895.906944444447</v>
      </c>
      <c r="Y303" t="str">
        <v>LEWIS</v>
      </c>
      <c r="Z303" t="str">
        <v>JR</v>
      </c>
      <c r="AA303">
        <v>0</v>
      </c>
      <c r="AB303" t="str">
        <v>397-U1588A-5H-7-HS</v>
      </c>
    </row>
    <row r="304" spans="1:28" x14ac:dyDescent="0.15">
      <c r="A304">
        <v>397</v>
      </c>
      <c r="B304" t="str">
        <v>U1588</v>
      </c>
      <c r="C304" t="str">
        <v>A</v>
      </c>
      <c r="D304">
        <v>5</v>
      </c>
      <c r="E304" t="str">
        <v>H</v>
      </c>
      <c r="F304">
        <v>7</v>
      </c>
      <c r="G304" t="str">
        <v>W</v>
      </c>
      <c r="H304" s="29">
        <v>47</v>
      </c>
      <c r="I304" s="29">
        <v>47</v>
      </c>
      <c r="J304" s="29">
        <v>47</v>
      </c>
      <c r="K304" s="29">
        <v>5</v>
      </c>
      <c r="L304" s="24">
        <v>40.049999999999997</v>
      </c>
      <c r="M304" s="24">
        <v>40.049999999999997</v>
      </c>
      <c r="N304" s="24">
        <v>40.888384615384616</v>
      </c>
      <c r="O304" s="24">
        <v>40.888384615384616</v>
      </c>
      <c r="P304">
        <v>0</v>
      </c>
      <c r="Q304">
        <v>1</v>
      </c>
      <c r="R304" t="str">
        <v>TPCK</v>
      </c>
      <c r="S304" t="str">
        <v>NANNO</v>
      </c>
      <c r="T304" t="str">
        <v/>
      </c>
      <c r="U304" t="str">
        <v/>
      </c>
      <c r="V304" t="str">
        <v>NANNO</v>
      </c>
      <c r="W304" t="str">
        <v>TPCK11940291</v>
      </c>
      <c r="X304">
        <v>44896.080555555556</v>
      </c>
      <c r="Y304" t="str">
        <v>JRS_CARVALHO</v>
      </c>
      <c r="Z304" t="str">
        <v>JR</v>
      </c>
      <c r="AA304">
        <v>0</v>
      </c>
      <c r="AB304" t="str">
        <v>397-U1588A-5H-7-W 47/47-NANNO</v>
      </c>
    </row>
    <row r="305" spans="1:28" x14ac:dyDescent="0.15">
      <c r="A305">
        <v>397</v>
      </c>
      <c r="B305" t="str">
        <v>U1588</v>
      </c>
      <c r="C305" t="str">
        <v>A</v>
      </c>
      <c r="D305">
        <v>5</v>
      </c>
      <c r="E305" t="str">
        <v>H</v>
      </c>
      <c r="F305" t="str">
        <v>CC</v>
      </c>
      <c r="G305" t="str">
        <v/>
      </c>
      <c r="H305" s="29">
        <v>19</v>
      </c>
      <c r="I305" s="29">
        <v>26</v>
      </c>
      <c r="J305" s="29">
        <v>0</v>
      </c>
      <c r="K305" s="29">
        <v>5</v>
      </c>
      <c r="L305" s="24">
        <v>40.53</v>
      </c>
      <c r="M305" s="24">
        <v>40.6</v>
      </c>
      <c r="N305" s="24">
        <v>41.349923076923076</v>
      </c>
      <c r="O305" s="24">
        <v>41.41723076923077</v>
      </c>
      <c r="P305">
        <v>7</v>
      </c>
      <c r="Q305">
        <v>30</v>
      </c>
      <c r="R305" t="str">
        <v>OTHR</v>
      </c>
      <c r="S305" t="str">
        <v/>
      </c>
      <c r="T305" t="str">
        <v>ZARI</v>
      </c>
      <c r="U305" t="str">
        <v>95883IODP</v>
      </c>
      <c r="V305" t="str">
        <v>PALZARI</v>
      </c>
      <c r="W305" t="str">
        <v>OTHR11936521</v>
      </c>
      <c r="X305">
        <v>44895.906944444447</v>
      </c>
      <c r="Y305" t="str">
        <v>LEWIS</v>
      </c>
      <c r="Z305" t="str">
        <v>JR</v>
      </c>
      <c r="AA305">
        <v>0</v>
      </c>
      <c r="AB305" t="str">
        <v>397-U1588A-5H-CC-PAL-PALZARI</v>
      </c>
    </row>
    <row r="306" spans="1:28" x14ac:dyDescent="0.15">
      <c r="A306">
        <v>397</v>
      </c>
      <c r="B306" t="str">
        <v>U1588</v>
      </c>
      <c r="C306" t="str">
        <v>A</v>
      </c>
      <c r="D306">
        <v>5</v>
      </c>
      <c r="E306" t="str">
        <v>H</v>
      </c>
      <c r="F306" t="str">
        <v>CC</v>
      </c>
      <c r="G306" t="str">
        <v/>
      </c>
      <c r="H306" s="29">
        <v>19</v>
      </c>
      <c r="I306" s="29">
        <v>26</v>
      </c>
      <c r="J306" s="29">
        <v>0</v>
      </c>
      <c r="K306" s="29">
        <v>5</v>
      </c>
      <c r="L306" s="24">
        <v>40.53</v>
      </c>
      <c r="M306" s="24">
        <v>40.6</v>
      </c>
      <c r="N306" s="24">
        <v>41.349923076923076</v>
      </c>
      <c r="O306" s="24">
        <v>41.41723076923077</v>
      </c>
      <c r="P306">
        <v>7</v>
      </c>
      <c r="Q306">
        <v>5</v>
      </c>
      <c r="R306" t="str">
        <v>OTHR</v>
      </c>
      <c r="S306" t="str">
        <v>NANNO</v>
      </c>
      <c r="T306" t="str">
        <v/>
      </c>
      <c r="U306" t="str">
        <v/>
      </c>
      <c r="V306" t="str">
        <v>NANNO</v>
      </c>
      <c r="W306" t="str">
        <v>OTHR11936541</v>
      </c>
      <c r="X306">
        <v>44895.906944444447</v>
      </c>
      <c r="Y306" t="str">
        <v>LEWIS</v>
      </c>
      <c r="Z306" t="str">
        <v>JR</v>
      </c>
      <c r="AA306" t="str">
        <v>Shipboard Test</v>
      </c>
      <c r="AB306" t="str">
        <v>397-U1588A-5H-CC-PAL-NANNO</v>
      </c>
    </row>
    <row r="307" spans="1:28" x14ac:dyDescent="0.15">
      <c r="A307">
        <v>397</v>
      </c>
      <c r="B307" t="str">
        <v>U1588</v>
      </c>
      <c r="C307" t="str">
        <v>A</v>
      </c>
      <c r="D307">
        <v>5</v>
      </c>
      <c r="E307" t="str">
        <v>H</v>
      </c>
      <c r="F307" t="str">
        <v>CC</v>
      </c>
      <c r="G307" t="str">
        <v/>
      </c>
      <c r="H307" s="29">
        <v>19</v>
      </c>
      <c r="I307" s="29">
        <v>26</v>
      </c>
      <c r="J307" s="29">
        <v>0</v>
      </c>
      <c r="K307" s="29">
        <v>5</v>
      </c>
      <c r="L307" s="24">
        <v>40.53</v>
      </c>
      <c r="M307" s="24">
        <v>40.6</v>
      </c>
      <c r="N307" s="24">
        <v>41.349923076923076</v>
      </c>
      <c r="O307" s="24">
        <v>41.41723076923077</v>
      </c>
      <c r="P307">
        <v>7</v>
      </c>
      <c r="Q307">
        <v>20</v>
      </c>
      <c r="R307" t="str">
        <v>OTHR</v>
      </c>
      <c r="S307" t="str">
        <v>FORAM</v>
      </c>
      <c r="T307" t="str">
        <v/>
      </c>
      <c r="U307" t="str">
        <v/>
      </c>
      <c r="V307" t="str">
        <v>FORAM</v>
      </c>
      <c r="W307" t="str">
        <v>OTHR11936551</v>
      </c>
      <c r="X307">
        <v>44895.906944444447</v>
      </c>
      <c r="Y307" t="str">
        <v>LEWIS</v>
      </c>
      <c r="Z307" t="str">
        <v>JR</v>
      </c>
      <c r="AA307" t="str">
        <v>Shipboard Test</v>
      </c>
      <c r="AB307" t="str">
        <v>397-U1588A-5H-CC-PAL-FORAM</v>
      </c>
    </row>
    <row r="308" spans="1:28" x14ac:dyDescent="0.15">
      <c r="A308">
        <v>397</v>
      </c>
      <c r="B308" t="str">
        <v>U1588</v>
      </c>
      <c r="C308" t="str">
        <v>A</v>
      </c>
      <c r="D308">
        <v>5</v>
      </c>
      <c r="E308" t="str">
        <v>H</v>
      </c>
      <c r="F308" t="str">
        <v>CC</v>
      </c>
      <c r="G308" t="str">
        <v/>
      </c>
      <c r="H308" s="29">
        <v>19</v>
      </c>
      <c r="I308" s="29">
        <v>26</v>
      </c>
      <c r="J308" s="29">
        <v>19</v>
      </c>
      <c r="K308" s="29">
        <v>5</v>
      </c>
      <c r="L308" s="24">
        <v>40.53</v>
      </c>
      <c r="M308" s="24">
        <v>40.6</v>
      </c>
      <c r="N308" s="24">
        <v>41.349923076923076</v>
      </c>
      <c r="O308" s="24">
        <v>41.41723076923077</v>
      </c>
      <c r="P308">
        <v>7</v>
      </c>
      <c r="Q308">
        <v>247</v>
      </c>
      <c r="R308" t="str">
        <v>WRND</v>
      </c>
      <c r="S308" t="str">
        <v>PAL</v>
      </c>
      <c r="T308" t="str">
        <v/>
      </c>
      <c r="U308" t="str">
        <v/>
      </c>
      <c r="V308" t="str">
        <v>PAL</v>
      </c>
      <c r="W308" t="str">
        <v>WRND11936461</v>
      </c>
      <c r="X308">
        <v>44895.906944444447</v>
      </c>
      <c r="Y308" t="str">
        <v>LEWIS</v>
      </c>
      <c r="Z308" t="str">
        <v>JR</v>
      </c>
      <c r="AA308">
        <v>0</v>
      </c>
      <c r="AB308" t="str">
        <v>397-U1588A-5H-CC-PAL</v>
      </c>
    </row>
    <row r="309" spans="1:28" x14ac:dyDescent="0.15">
      <c r="A309">
        <v>397</v>
      </c>
      <c r="B309" t="str">
        <v>U1588</v>
      </c>
      <c r="C309" t="str">
        <v>A</v>
      </c>
      <c r="D309">
        <v>5</v>
      </c>
      <c r="E309" t="str">
        <v>H</v>
      </c>
      <c r="F309" t="str">
        <v>CC</v>
      </c>
      <c r="G309" t="str">
        <v/>
      </c>
      <c r="H309" s="29">
        <v>19</v>
      </c>
      <c r="I309" s="29">
        <v>26</v>
      </c>
      <c r="J309" s="29">
        <v>0</v>
      </c>
      <c r="K309" s="29">
        <v>5</v>
      </c>
      <c r="L309" s="24">
        <v>40.53</v>
      </c>
      <c r="M309" s="24">
        <v>40.6</v>
      </c>
      <c r="N309" s="24">
        <v>41.349923076923076</v>
      </c>
      <c r="O309" s="24">
        <v>41.41723076923077</v>
      </c>
      <c r="P309">
        <v>7</v>
      </c>
      <c r="Q309">
        <v>5</v>
      </c>
      <c r="R309" t="str">
        <v>OTHR</v>
      </c>
      <c r="S309" t="str">
        <v/>
      </c>
      <c r="T309" t="str">
        <v>FLOR</v>
      </c>
      <c r="U309" t="str">
        <v>95504IODP</v>
      </c>
      <c r="V309" t="str">
        <v>PALFLOR</v>
      </c>
      <c r="W309" t="str">
        <v>OTHR11936491</v>
      </c>
      <c r="X309">
        <v>44895.906944444447</v>
      </c>
      <c r="Y309" t="str">
        <v>LEWIS</v>
      </c>
      <c r="Z309" t="str">
        <v>JR</v>
      </c>
      <c r="AA309">
        <v>0</v>
      </c>
      <c r="AB309" t="str">
        <v>397-U1588A-5H-CC-PAL-PALFLOR</v>
      </c>
    </row>
    <row r="310" spans="1:28" x14ac:dyDescent="0.15">
      <c r="A310">
        <v>397</v>
      </c>
      <c r="B310" t="str">
        <v>U1588</v>
      </c>
      <c r="C310" t="str">
        <v>A</v>
      </c>
      <c r="D310">
        <v>5</v>
      </c>
      <c r="E310" t="str">
        <v>H</v>
      </c>
      <c r="F310" t="str">
        <v>CC</v>
      </c>
      <c r="G310" t="str">
        <v/>
      </c>
      <c r="H310" s="29">
        <v>19</v>
      </c>
      <c r="I310" s="29">
        <v>26</v>
      </c>
      <c r="J310" s="29">
        <v>0</v>
      </c>
      <c r="K310" s="29">
        <v>5</v>
      </c>
      <c r="L310" s="24">
        <v>40.53</v>
      </c>
      <c r="M310" s="24">
        <v>40.6</v>
      </c>
      <c r="N310" s="24">
        <v>41.349923076923076</v>
      </c>
      <c r="O310" s="24">
        <v>41.41723076923077</v>
      </c>
      <c r="P310">
        <v>7</v>
      </c>
      <c r="Q310">
        <v>5</v>
      </c>
      <c r="R310" t="str">
        <v>OTHR</v>
      </c>
      <c r="S310" t="str">
        <v/>
      </c>
      <c r="T310" t="str">
        <v>CLAR</v>
      </c>
      <c r="U310" t="str">
        <v>95439IODP</v>
      </c>
      <c r="V310" t="str">
        <v>PALCLAR</v>
      </c>
      <c r="W310" t="str">
        <v>OTHR11936501</v>
      </c>
      <c r="X310">
        <v>44895.906944444447</v>
      </c>
      <c r="Y310" t="str">
        <v>LEWIS</v>
      </c>
      <c r="Z310" t="str">
        <v>JR</v>
      </c>
      <c r="AA310">
        <v>0</v>
      </c>
      <c r="AB310" t="str">
        <v>397-U1588A-5H-CC-PAL-PALCLAR</v>
      </c>
    </row>
    <row r="311" spans="1:28" x14ac:dyDescent="0.15">
      <c r="A311">
        <v>397</v>
      </c>
      <c r="B311" t="str">
        <v>U1588</v>
      </c>
      <c r="C311" t="str">
        <v>A</v>
      </c>
      <c r="D311">
        <v>5</v>
      </c>
      <c r="E311" t="str">
        <v>H</v>
      </c>
      <c r="F311" t="str">
        <v>CC</v>
      </c>
      <c r="G311" t="str">
        <v/>
      </c>
      <c r="H311" s="29">
        <v>19</v>
      </c>
      <c r="I311" s="29">
        <v>26</v>
      </c>
      <c r="J311" s="29">
        <v>0</v>
      </c>
      <c r="K311" s="29">
        <v>5</v>
      </c>
      <c r="L311" s="24">
        <v>40.53</v>
      </c>
      <c r="M311" s="24">
        <v>40.6</v>
      </c>
      <c r="N311" s="24">
        <v>41.349923076923076</v>
      </c>
      <c r="O311" s="24">
        <v>41.41723076923077</v>
      </c>
      <c r="P311">
        <v>7</v>
      </c>
      <c r="Q311">
        <v>30</v>
      </c>
      <c r="R311" t="str">
        <v>OTHR</v>
      </c>
      <c r="S311" t="str">
        <v/>
      </c>
      <c r="T311" t="str">
        <v>HUAN</v>
      </c>
      <c r="U311" t="str">
        <v>98758IODP</v>
      </c>
      <c r="V311" t="str">
        <v>PALHUAN</v>
      </c>
      <c r="W311" t="str">
        <v>OTHR11936511</v>
      </c>
      <c r="X311">
        <v>44895.906944444447</v>
      </c>
      <c r="Y311" t="str">
        <v>LEWIS</v>
      </c>
      <c r="Z311" t="str">
        <v>JR</v>
      </c>
      <c r="AA311">
        <v>0</v>
      </c>
      <c r="AB311" t="str">
        <v>397-U1588A-5H-CC-PAL-PALHUAN</v>
      </c>
    </row>
    <row r="312" spans="1:28" x14ac:dyDescent="0.15">
      <c r="A312">
        <v>397</v>
      </c>
      <c r="B312" t="str">
        <v>U1588</v>
      </c>
      <c r="C312" t="str">
        <v>A</v>
      </c>
      <c r="D312">
        <v>5</v>
      </c>
      <c r="E312" t="str">
        <v>H</v>
      </c>
      <c r="F312" t="str">
        <v>CC</v>
      </c>
      <c r="G312" t="str">
        <v/>
      </c>
      <c r="H312" s="29">
        <v>19</v>
      </c>
      <c r="I312" s="29">
        <v>26</v>
      </c>
      <c r="J312" s="29">
        <v>0</v>
      </c>
      <c r="K312" s="29">
        <v>5</v>
      </c>
      <c r="L312" s="24">
        <v>40.53</v>
      </c>
      <c r="M312" s="24">
        <v>40.6</v>
      </c>
      <c r="N312" s="24">
        <v>41.349923076923076</v>
      </c>
      <c r="O312" s="24">
        <v>41.41723076923077</v>
      </c>
      <c r="P312">
        <v>7</v>
      </c>
      <c r="Q312">
        <v>20</v>
      </c>
      <c r="R312" t="str">
        <v>OTHR</v>
      </c>
      <c r="S312" t="str">
        <v/>
      </c>
      <c r="T312" t="str">
        <v>VERM</v>
      </c>
      <c r="U312" t="str">
        <v>95746IODP</v>
      </c>
      <c r="V312" t="str">
        <v>PALVERM</v>
      </c>
      <c r="W312" t="str">
        <v>OTHR11936471</v>
      </c>
      <c r="X312">
        <v>44895.906944444447</v>
      </c>
      <c r="Y312" t="str">
        <v>LEWIS</v>
      </c>
      <c r="Z312" t="str">
        <v>JR</v>
      </c>
      <c r="AA312">
        <v>0</v>
      </c>
      <c r="AB312" t="str">
        <v>397-U1588A-5H-CC-PAL-PALVERM</v>
      </c>
    </row>
    <row r="313" spans="1:28" x14ac:dyDescent="0.15">
      <c r="A313">
        <v>397</v>
      </c>
      <c r="B313" t="str">
        <v>U1588</v>
      </c>
      <c r="C313" t="str">
        <v>A</v>
      </c>
      <c r="D313">
        <v>5</v>
      </c>
      <c r="E313" t="str">
        <v>H</v>
      </c>
      <c r="F313" t="str">
        <v>CC</v>
      </c>
      <c r="G313" t="str">
        <v/>
      </c>
      <c r="H313" s="29">
        <v>19</v>
      </c>
      <c r="I313" s="29">
        <v>26</v>
      </c>
      <c r="J313" s="29">
        <v>0</v>
      </c>
      <c r="K313" s="29">
        <v>5</v>
      </c>
      <c r="L313" s="24">
        <v>40.53</v>
      </c>
      <c r="M313" s="24">
        <v>40.6</v>
      </c>
      <c r="N313" s="24">
        <v>41.349923076923076</v>
      </c>
      <c r="O313" s="24">
        <v>41.41723076923077</v>
      </c>
      <c r="P313">
        <v>7</v>
      </c>
      <c r="Q313">
        <v>5</v>
      </c>
      <c r="R313" t="str">
        <v>OTHR</v>
      </c>
      <c r="S313" t="str">
        <v/>
      </c>
      <c r="T313" t="str">
        <v>ABRA</v>
      </c>
      <c r="U313" t="str">
        <v>95438IODP</v>
      </c>
      <c r="V313" t="str">
        <v>PALABRA</v>
      </c>
      <c r="W313" t="str">
        <v>OTHR11936531</v>
      </c>
      <c r="X313">
        <v>44895.906944444447</v>
      </c>
      <c r="Y313" t="str">
        <v>LEWIS</v>
      </c>
      <c r="Z313" t="str">
        <v>JR</v>
      </c>
      <c r="AA313">
        <v>0</v>
      </c>
      <c r="AB313" t="str">
        <v>397-U1588A-5H-CC-PAL-PALABRA</v>
      </c>
    </row>
    <row r="314" spans="1:28" x14ac:dyDescent="0.15">
      <c r="A314">
        <v>397</v>
      </c>
      <c r="B314" t="str">
        <v>U1588</v>
      </c>
      <c r="C314" t="str">
        <v>A</v>
      </c>
      <c r="D314">
        <v>5</v>
      </c>
      <c r="E314" t="str">
        <v>H</v>
      </c>
      <c r="F314" t="str">
        <v>CC</v>
      </c>
      <c r="G314" t="str">
        <v/>
      </c>
      <c r="H314" s="29">
        <v>19</v>
      </c>
      <c r="I314" s="29">
        <v>26</v>
      </c>
      <c r="J314" s="29">
        <v>0</v>
      </c>
      <c r="K314" s="29">
        <v>5</v>
      </c>
      <c r="L314" s="24">
        <v>40.53</v>
      </c>
      <c r="M314" s="24">
        <v>40.6</v>
      </c>
      <c r="N314" s="24">
        <v>41.349923076923076</v>
      </c>
      <c r="O314" s="24">
        <v>41.41723076923077</v>
      </c>
      <c r="P314">
        <v>7</v>
      </c>
      <c r="Q314">
        <v>20</v>
      </c>
      <c r="R314" t="str">
        <v>OTHR</v>
      </c>
      <c r="S314" t="str">
        <v/>
      </c>
      <c r="T314" t="str">
        <v>PERA</v>
      </c>
      <c r="U314" t="str">
        <v>95471IODP</v>
      </c>
      <c r="V314" t="str">
        <v>PALPERA</v>
      </c>
      <c r="W314" t="str">
        <v>OTHR11936481</v>
      </c>
      <c r="X314">
        <v>44895.906944444447</v>
      </c>
      <c r="Y314" t="str">
        <v>LEWIS</v>
      </c>
      <c r="Z314" t="str">
        <v>JR</v>
      </c>
      <c r="AA314">
        <v>0</v>
      </c>
      <c r="AB314" t="str">
        <v>397-U1588A-5H-CC-PAL-PALPERA</v>
      </c>
    </row>
    <row r="315" spans="1:28" x14ac:dyDescent="0.15">
      <c r="A315">
        <v>397</v>
      </c>
      <c r="B315" t="str">
        <v>U1588</v>
      </c>
      <c r="C315" t="str">
        <v>A</v>
      </c>
      <c r="D315">
        <v>6</v>
      </c>
      <c r="E315" t="str">
        <v>H</v>
      </c>
      <c r="F315">
        <v>1</v>
      </c>
      <c r="G315" t="str">
        <v>W</v>
      </c>
      <c r="H315" s="29">
        <v>87</v>
      </c>
      <c r="I315" s="29">
        <v>87</v>
      </c>
      <c r="J315" s="29">
        <v>87</v>
      </c>
      <c r="K315" s="29">
        <v>5</v>
      </c>
      <c r="L315" s="24">
        <v>41.07</v>
      </c>
      <c r="M315" s="24">
        <v>41.07</v>
      </c>
      <c r="N315" s="24">
        <v>42.025660194174762</v>
      </c>
      <c r="O315" s="24">
        <v>42.025660194174762</v>
      </c>
      <c r="P315">
        <v>0</v>
      </c>
      <c r="Q315">
        <v>1</v>
      </c>
      <c r="R315" t="str">
        <v>TPCK</v>
      </c>
      <c r="S315" t="str">
        <v>NANNO</v>
      </c>
      <c r="T315" t="str">
        <v/>
      </c>
      <c r="U315" t="str">
        <v/>
      </c>
      <c r="V315" t="str">
        <v>NANNO</v>
      </c>
      <c r="W315" t="str">
        <v>TPCK11941031</v>
      </c>
      <c r="X315">
        <v>44896.130555555559</v>
      </c>
      <c r="Y315" t="str">
        <v>JRS_CARVALHO</v>
      </c>
      <c r="Z315" t="str">
        <v>JR</v>
      </c>
      <c r="AA315">
        <v>0</v>
      </c>
      <c r="AB315" t="str">
        <v>397-U1588A-6H-1-W 87/87-NANNO</v>
      </c>
    </row>
    <row r="316" spans="1:28" x14ac:dyDescent="0.15">
      <c r="A316">
        <v>397</v>
      </c>
      <c r="B316" t="str">
        <v>U1588</v>
      </c>
      <c r="C316" t="str">
        <v>A</v>
      </c>
      <c r="D316">
        <v>6</v>
      </c>
      <c r="E316" t="str">
        <v>H</v>
      </c>
      <c r="F316">
        <v>2</v>
      </c>
      <c r="G316" t="str">
        <v>W</v>
      </c>
      <c r="H316" s="29">
        <v>77</v>
      </c>
      <c r="I316" s="29">
        <v>77</v>
      </c>
      <c r="J316" s="29">
        <v>77</v>
      </c>
      <c r="K316" s="29">
        <v>5</v>
      </c>
      <c r="L316" s="24">
        <v>42.45</v>
      </c>
      <c r="M316" s="24">
        <v>42.45</v>
      </c>
      <c r="N316" s="24">
        <v>43.365466019417482</v>
      </c>
      <c r="O316" s="24">
        <v>43.365466019417482</v>
      </c>
      <c r="P316">
        <v>0</v>
      </c>
      <c r="Q316">
        <v>1</v>
      </c>
      <c r="R316" t="str">
        <v>TPCK</v>
      </c>
      <c r="S316" t="str">
        <v>NANNO</v>
      </c>
      <c r="T316" t="str">
        <v/>
      </c>
      <c r="U316" t="str">
        <v/>
      </c>
      <c r="V316" t="str">
        <v>NANNO</v>
      </c>
      <c r="W316" t="str">
        <v>TPCK11941041</v>
      </c>
      <c r="X316">
        <v>44896.130555555559</v>
      </c>
      <c r="Y316" t="str">
        <v>JRS_CARVALHO</v>
      </c>
      <c r="Z316" t="str">
        <v>JR</v>
      </c>
      <c r="AA316">
        <v>0</v>
      </c>
      <c r="AB316" t="str">
        <v>397-U1588A-6H-2-W 77/77-NANNO</v>
      </c>
    </row>
    <row r="317" spans="1:28" x14ac:dyDescent="0.15">
      <c r="A317">
        <v>397</v>
      </c>
      <c r="B317" t="str">
        <v>U1588</v>
      </c>
      <c r="C317" t="str">
        <v>A</v>
      </c>
      <c r="D317">
        <v>6</v>
      </c>
      <c r="E317" t="str">
        <v>H</v>
      </c>
      <c r="F317">
        <v>2</v>
      </c>
      <c r="G317" t="str">
        <v/>
      </c>
      <c r="H317" s="29">
        <v>144</v>
      </c>
      <c r="I317" s="29">
        <v>149</v>
      </c>
      <c r="J317" s="29">
        <v>0</v>
      </c>
      <c r="K317" s="29">
        <v>5</v>
      </c>
      <c r="L317" s="24">
        <v>43.12</v>
      </c>
      <c r="M317" s="24">
        <v>43.17</v>
      </c>
      <c r="N317" s="24">
        <v>44.015951456310681</v>
      </c>
      <c r="O317" s="24">
        <v>44.064495145631071</v>
      </c>
      <c r="P317">
        <v>5</v>
      </c>
      <c r="Q317">
        <v>2</v>
      </c>
      <c r="R317" t="str">
        <v>LIQ</v>
      </c>
      <c r="S317" t="str">
        <v/>
      </c>
      <c r="T317" t="str">
        <v>BRAD</v>
      </c>
      <c r="U317" t="str">
        <v>95829IODP</v>
      </c>
      <c r="V317" t="str">
        <v>IWBRAD</v>
      </c>
      <c r="W317" t="str">
        <v>LIQ11939611</v>
      </c>
      <c r="X317">
        <v>44896.049305555556</v>
      </c>
      <c r="Y317" t="str">
        <v>JR_LIU</v>
      </c>
      <c r="Z317" t="str">
        <v>JR</v>
      </c>
      <c r="AA317" t="str">
        <v>10 ul HgCl2</v>
      </c>
      <c r="AB317" t="str">
        <v>397-U1588A-6H-2-IW(144-149)-IWBRAD</v>
      </c>
    </row>
    <row r="318" spans="1:28" x14ac:dyDescent="0.15">
      <c r="A318">
        <v>397</v>
      </c>
      <c r="B318" t="str">
        <v>U1588</v>
      </c>
      <c r="C318" t="str">
        <v>A</v>
      </c>
      <c r="D318">
        <v>6</v>
      </c>
      <c r="E318" t="str">
        <v>H</v>
      </c>
      <c r="F318">
        <v>2</v>
      </c>
      <c r="G318" t="str">
        <v/>
      </c>
      <c r="H318" s="29">
        <v>144</v>
      </c>
      <c r="I318" s="29">
        <v>149</v>
      </c>
      <c r="J318" s="29">
        <v>144</v>
      </c>
      <c r="K318" s="29">
        <v>5</v>
      </c>
      <c r="L318" s="24">
        <v>43.12</v>
      </c>
      <c r="M318" s="24">
        <v>43.17</v>
      </c>
      <c r="N318" s="24">
        <v>44.015951456310681</v>
      </c>
      <c r="O318" s="24">
        <v>44.064495145631071</v>
      </c>
      <c r="P318">
        <v>5</v>
      </c>
      <c r="Q318">
        <v>176</v>
      </c>
      <c r="R318" t="str">
        <v>WRND</v>
      </c>
      <c r="S318" t="str">
        <v>IW</v>
      </c>
      <c r="T318" t="str">
        <v/>
      </c>
      <c r="U318" t="str">
        <v/>
      </c>
      <c r="V318" t="str">
        <v>IW(144-149)</v>
      </c>
      <c r="W318" t="str">
        <v>WRND11937041</v>
      </c>
      <c r="X318">
        <v>44895.931944444441</v>
      </c>
      <c r="Y318" t="str">
        <v>LEWIS</v>
      </c>
      <c r="Z318" t="str">
        <v>JR</v>
      </c>
      <c r="AA318">
        <v>0</v>
      </c>
      <c r="AB318" t="str">
        <v>397-U1588A-6H-2-IW(144-149)</v>
      </c>
    </row>
    <row r="319" spans="1:28" x14ac:dyDescent="0.15">
      <c r="A319">
        <v>397</v>
      </c>
      <c r="B319" t="str">
        <v>U1588</v>
      </c>
      <c r="C319" t="str">
        <v>A</v>
      </c>
      <c r="D319">
        <v>6</v>
      </c>
      <c r="E319" t="str">
        <v>H</v>
      </c>
      <c r="F319">
        <v>2</v>
      </c>
      <c r="G319" t="str">
        <v/>
      </c>
      <c r="H319" s="29">
        <v>144</v>
      </c>
      <c r="I319" s="29">
        <v>149</v>
      </c>
      <c r="J319" s="29">
        <v>0</v>
      </c>
      <c r="K319" s="29">
        <v>5</v>
      </c>
      <c r="L319" s="24">
        <v>43.12</v>
      </c>
      <c r="M319" s="24">
        <v>43.17</v>
      </c>
      <c r="N319" s="24">
        <v>44.015951456310681</v>
      </c>
      <c r="O319" s="24">
        <v>44.064495145631071</v>
      </c>
      <c r="P319">
        <v>5</v>
      </c>
      <c r="Q319">
        <v>25</v>
      </c>
      <c r="R319" t="str">
        <v>CAKE</v>
      </c>
      <c r="S319" t="str">
        <v/>
      </c>
      <c r="T319" t="str">
        <v>WU</v>
      </c>
      <c r="U319" t="str">
        <v>95353IODP</v>
      </c>
      <c r="V319" t="str">
        <v>SCWU</v>
      </c>
      <c r="W319" t="str">
        <v>CAKE11939591</v>
      </c>
      <c r="X319">
        <v>44896.049305555556</v>
      </c>
      <c r="Y319" t="str">
        <v>JR_LIU</v>
      </c>
      <c r="Z319" t="str">
        <v>JR</v>
      </c>
      <c r="AA319">
        <v>0</v>
      </c>
      <c r="AB319" t="str">
        <v>397-U1588A-6H-2-IW(144-149)-SCWU</v>
      </c>
    </row>
    <row r="320" spans="1:28" x14ac:dyDescent="0.15">
      <c r="A320">
        <v>397</v>
      </c>
      <c r="B320" t="str">
        <v>U1588</v>
      </c>
      <c r="C320" t="str">
        <v>A</v>
      </c>
      <c r="D320">
        <v>6</v>
      </c>
      <c r="E320" t="str">
        <v>H</v>
      </c>
      <c r="F320">
        <v>2</v>
      </c>
      <c r="G320" t="str">
        <v/>
      </c>
      <c r="H320" s="29">
        <v>144</v>
      </c>
      <c r="I320" s="29">
        <v>149</v>
      </c>
      <c r="J320" s="29">
        <v>0</v>
      </c>
      <c r="K320" s="29">
        <v>5</v>
      </c>
      <c r="L320" s="24">
        <v>43.12</v>
      </c>
      <c r="M320" s="24">
        <v>43.17</v>
      </c>
      <c r="N320" s="24">
        <v>44.015951456310681</v>
      </c>
      <c r="O320" s="24">
        <v>44.064495145631071</v>
      </c>
      <c r="P320">
        <v>5</v>
      </c>
      <c r="Q320">
        <v>10</v>
      </c>
      <c r="R320" t="str">
        <v>LIQ</v>
      </c>
      <c r="S320" t="str">
        <v/>
      </c>
      <c r="T320" t="str">
        <v>YOBO</v>
      </c>
      <c r="U320" t="str">
        <v>96010IODP</v>
      </c>
      <c r="V320" t="str">
        <v>IWYOBO</v>
      </c>
      <c r="W320" t="str">
        <v>LIQ11939581</v>
      </c>
      <c r="X320">
        <v>44896.049305555556</v>
      </c>
      <c r="Y320" t="str">
        <v>JR_LIU</v>
      </c>
      <c r="Z320" t="str">
        <v>JR</v>
      </c>
      <c r="AA320" t="str">
        <v>30ul optima HNO3</v>
      </c>
      <c r="AB320" t="str">
        <v>397-U1588A-6H-2-IW(144-149)-IWYOBO</v>
      </c>
    </row>
    <row r="321" spans="1:28" x14ac:dyDescent="0.15">
      <c r="A321">
        <v>397</v>
      </c>
      <c r="B321" t="str">
        <v>U1588</v>
      </c>
      <c r="C321" t="str">
        <v>A</v>
      </c>
      <c r="D321">
        <v>6</v>
      </c>
      <c r="E321" t="str">
        <v>H</v>
      </c>
      <c r="F321">
        <v>2</v>
      </c>
      <c r="G321" t="str">
        <v/>
      </c>
      <c r="H321" s="29">
        <v>144</v>
      </c>
      <c r="I321" s="29">
        <v>149</v>
      </c>
      <c r="J321" s="29">
        <v>0</v>
      </c>
      <c r="K321" s="29">
        <v>5</v>
      </c>
      <c r="L321" s="24">
        <v>43.12</v>
      </c>
      <c r="M321" s="24">
        <v>43.17</v>
      </c>
      <c r="N321" s="24">
        <v>44.015951456310681</v>
      </c>
      <c r="O321" s="24">
        <v>44.064495145631071</v>
      </c>
      <c r="P321">
        <v>5</v>
      </c>
      <c r="Q321">
        <v>10</v>
      </c>
      <c r="R321" t="str">
        <v>LIQ</v>
      </c>
      <c r="S321" t="str">
        <v/>
      </c>
      <c r="T321" t="str">
        <v>WU</v>
      </c>
      <c r="U321" t="str">
        <v>95353IODP</v>
      </c>
      <c r="V321" t="str">
        <v>IWWU</v>
      </c>
      <c r="W321" t="str">
        <v>LIQ11939571</v>
      </c>
      <c r="X321">
        <v>44896.049305555556</v>
      </c>
      <c r="Y321" t="str">
        <v>JR_LIU</v>
      </c>
      <c r="Z321" t="str">
        <v>JR</v>
      </c>
      <c r="AA321" t="str">
        <v>30 ul TM HCl</v>
      </c>
      <c r="AB321" t="str">
        <v>397-U1588A-6H-2-IW(144-149)-IWWU</v>
      </c>
    </row>
    <row r="322" spans="1:28" x14ac:dyDescent="0.15">
      <c r="A322">
        <v>397</v>
      </c>
      <c r="B322" t="str">
        <v>U1588</v>
      </c>
      <c r="C322" t="str">
        <v>A</v>
      </c>
      <c r="D322">
        <v>6</v>
      </c>
      <c r="E322" t="str">
        <v>H</v>
      </c>
      <c r="F322">
        <v>2</v>
      </c>
      <c r="G322" t="str">
        <v/>
      </c>
      <c r="H322" s="29">
        <v>144</v>
      </c>
      <c r="I322" s="29">
        <v>149</v>
      </c>
      <c r="J322" s="29">
        <v>0</v>
      </c>
      <c r="K322" s="29">
        <v>5</v>
      </c>
      <c r="L322" s="24">
        <v>43.12</v>
      </c>
      <c r="M322" s="24">
        <v>43.17</v>
      </c>
      <c r="N322" s="24">
        <v>44.015951456310681</v>
      </c>
      <c r="O322" s="24">
        <v>44.064495145631071</v>
      </c>
      <c r="P322">
        <v>5</v>
      </c>
      <c r="Q322">
        <v>2</v>
      </c>
      <c r="R322" t="str">
        <v>LIQ</v>
      </c>
      <c r="S322" t="str">
        <v>ICP</v>
      </c>
      <c r="T322" t="str">
        <v/>
      </c>
      <c r="U322" t="str">
        <v/>
      </c>
      <c r="V322" t="str">
        <v>IWICP</v>
      </c>
      <c r="W322" t="str">
        <v>LIQ11939561</v>
      </c>
      <c r="X322">
        <v>44896.049305555556</v>
      </c>
      <c r="Y322" t="str">
        <v>JR_LIU</v>
      </c>
      <c r="Z322" t="str">
        <v>JR</v>
      </c>
      <c r="AA322" t="str">
        <v>10uL HNO3</v>
      </c>
      <c r="AB322" t="str">
        <v>397-U1588A-6H-2-IW(144-149)-IWICP</v>
      </c>
    </row>
    <row r="323" spans="1:28" x14ac:dyDescent="0.15">
      <c r="A323">
        <v>397</v>
      </c>
      <c r="B323" t="str">
        <v>U1588</v>
      </c>
      <c r="C323" t="str">
        <v>A</v>
      </c>
      <c r="D323">
        <v>6</v>
      </c>
      <c r="E323" t="str">
        <v>H</v>
      </c>
      <c r="F323">
        <v>2</v>
      </c>
      <c r="G323" t="str">
        <v/>
      </c>
      <c r="H323" s="29">
        <v>144</v>
      </c>
      <c r="I323" s="29">
        <v>149</v>
      </c>
      <c r="J323" s="29">
        <v>0</v>
      </c>
      <c r="K323" s="29">
        <v>5</v>
      </c>
      <c r="L323" s="24">
        <v>43.12</v>
      </c>
      <c r="M323" s="24">
        <v>43.17</v>
      </c>
      <c r="N323" s="24">
        <v>44.015951456310681</v>
      </c>
      <c r="O323" s="24">
        <v>44.064495145631071</v>
      </c>
      <c r="P323">
        <v>5</v>
      </c>
      <c r="Q323">
        <v>75</v>
      </c>
      <c r="R323" t="str">
        <v>CAKE</v>
      </c>
      <c r="S323" t="str">
        <v/>
      </c>
      <c r="T323" t="str">
        <v/>
      </c>
      <c r="U323" t="str">
        <v/>
      </c>
      <c r="V323" t="str">
        <v>SC</v>
      </c>
      <c r="W323" t="str">
        <v>CAKE11939601</v>
      </c>
      <c r="X323">
        <v>44896.049305555556</v>
      </c>
      <c r="Y323" t="str">
        <v>JR_LIU</v>
      </c>
      <c r="Z323" t="str">
        <v>JR</v>
      </c>
      <c r="AA323" t="str">
        <v>repository</v>
      </c>
      <c r="AB323" t="str">
        <v>397-U1588A-6H-2-IW(144-149)-SC</v>
      </c>
    </row>
    <row r="324" spans="1:28" x14ac:dyDescent="0.15">
      <c r="A324">
        <v>397</v>
      </c>
      <c r="B324" t="str">
        <v>U1588</v>
      </c>
      <c r="C324" t="str">
        <v>A</v>
      </c>
      <c r="D324">
        <v>6</v>
      </c>
      <c r="E324" t="str">
        <v>H</v>
      </c>
      <c r="F324">
        <v>2</v>
      </c>
      <c r="G324" t="str">
        <v/>
      </c>
      <c r="H324" s="29">
        <v>144</v>
      </c>
      <c r="I324" s="29">
        <v>149</v>
      </c>
      <c r="J324" s="29">
        <v>0</v>
      </c>
      <c r="K324" s="29">
        <v>5</v>
      </c>
      <c r="L324" s="24">
        <v>43.12</v>
      </c>
      <c r="M324" s="24">
        <v>43.17</v>
      </c>
      <c r="N324" s="24">
        <v>44.015951456310681</v>
      </c>
      <c r="O324" s="24">
        <v>44.064495145631071</v>
      </c>
      <c r="P324">
        <v>5</v>
      </c>
      <c r="Q324">
        <v>3</v>
      </c>
      <c r="R324" t="str">
        <v>LIQ</v>
      </c>
      <c r="S324" t="str">
        <v/>
      </c>
      <c r="T324" t="str">
        <v/>
      </c>
      <c r="U324" t="str">
        <v/>
      </c>
      <c r="V324" t="str">
        <v>IWALK</v>
      </c>
      <c r="W324" t="str">
        <v>LIQ11939551</v>
      </c>
      <c r="X324">
        <v>44896.049305555556</v>
      </c>
      <c r="Y324" t="str">
        <v>JR_LIU</v>
      </c>
      <c r="Z324" t="str">
        <v>JR</v>
      </c>
      <c r="AA324" t="str">
        <v>alkalinity residue</v>
      </c>
      <c r="AB324" t="str">
        <v>397-U1588A-6H-2-IW(144-149)-IWALK</v>
      </c>
    </row>
    <row r="325" spans="1:28" x14ac:dyDescent="0.15">
      <c r="A325">
        <v>397</v>
      </c>
      <c r="B325" t="str">
        <v>U1588</v>
      </c>
      <c r="C325" t="str">
        <v>A</v>
      </c>
      <c r="D325">
        <v>6</v>
      </c>
      <c r="E325" t="str">
        <v>H</v>
      </c>
      <c r="F325">
        <v>2</v>
      </c>
      <c r="G325" t="str">
        <v/>
      </c>
      <c r="H325" s="29">
        <v>144</v>
      </c>
      <c r="I325" s="29">
        <v>149</v>
      </c>
      <c r="J325" s="29">
        <v>0</v>
      </c>
      <c r="K325" s="29">
        <v>5</v>
      </c>
      <c r="L325" s="24">
        <v>43.12</v>
      </c>
      <c r="M325" s="24">
        <v>43.17</v>
      </c>
      <c r="N325" s="24">
        <v>44.015951456310681</v>
      </c>
      <c r="O325" s="24">
        <v>44.064495145631071</v>
      </c>
      <c r="P325">
        <v>5</v>
      </c>
      <c r="Q325">
        <v>6</v>
      </c>
      <c r="R325" t="str">
        <v>LIQ</v>
      </c>
      <c r="S325" t="str">
        <v/>
      </c>
      <c r="T325" t="str">
        <v/>
      </c>
      <c r="U325" t="str">
        <v/>
      </c>
      <c r="V325" t="str">
        <v>IWS</v>
      </c>
      <c r="W325" t="str">
        <v>LIQ11939541</v>
      </c>
      <c r="X325">
        <v>44896.049305555556</v>
      </c>
      <c r="Y325" t="str">
        <v>JR_LIU</v>
      </c>
      <c r="Z325" t="str">
        <v>JR</v>
      </c>
      <c r="AA325" t="str">
        <v>shipboard untreated</v>
      </c>
      <c r="AB325" t="str">
        <v>397-U1588A-6H-2-IW(144-149)-IWS</v>
      </c>
    </row>
    <row r="326" spans="1:28" x14ac:dyDescent="0.15">
      <c r="A326">
        <v>397</v>
      </c>
      <c r="B326" t="str">
        <v>U1588</v>
      </c>
      <c r="C326" t="str">
        <v>A</v>
      </c>
      <c r="D326">
        <v>6</v>
      </c>
      <c r="E326" t="str">
        <v>H</v>
      </c>
      <c r="F326">
        <v>3</v>
      </c>
      <c r="G326" t="str">
        <v>W</v>
      </c>
      <c r="H326" s="29">
        <v>72</v>
      </c>
      <c r="I326" s="29">
        <v>74</v>
      </c>
      <c r="J326" s="29">
        <v>72</v>
      </c>
      <c r="K326" s="29">
        <v>5</v>
      </c>
      <c r="L326" s="24">
        <v>43.89</v>
      </c>
      <c r="M326" s="24">
        <v>43.910000000000004</v>
      </c>
      <c r="N326" s="24">
        <v>44.763524271844666</v>
      </c>
      <c r="O326" s="24">
        <v>44.782941747572814</v>
      </c>
      <c r="P326">
        <v>2</v>
      </c>
      <c r="Q326">
        <v>7</v>
      </c>
      <c r="R326" t="str">
        <v>CUBE</v>
      </c>
      <c r="S326" t="str">
        <v>PMAG</v>
      </c>
      <c r="T326" t="str">
        <v>XUAN</v>
      </c>
      <c r="U326" t="str">
        <v>95810IODP</v>
      </c>
      <c r="V326" t="str">
        <v>PMAG</v>
      </c>
      <c r="W326" t="str">
        <v>CUBE11941021</v>
      </c>
      <c r="X326">
        <v>44896.12777777778</v>
      </c>
      <c r="Y326" t="str">
        <v>LEWIS</v>
      </c>
      <c r="Z326" t="str">
        <v>JR</v>
      </c>
      <c r="AA326">
        <v>0</v>
      </c>
      <c r="AB326" t="str">
        <v>397-U1588A-6H-3-W 72/74-PMAG</v>
      </c>
    </row>
    <row r="327" spans="1:28" x14ac:dyDescent="0.15">
      <c r="A327">
        <v>397</v>
      </c>
      <c r="B327" t="str">
        <v>U1588</v>
      </c>
      <c r="C327" t="str">
        <v>A</v>
      </c>
      <c r="D327">
        <v>6</v>
      </c>
      <c r="E327" t="str">
        <v>H</v>
      </c>
      <c r="F327">
        <v>3</v>
      </c>
      <c r="G327" t="str">
        <v>W</v>
      </c>
      <c r="H327" s="29">
        <v>80</v>
      </c>
      <c r="I327" s="29">
        <v>80</v>
      </c>
      <c r="J327" s="29">
        <v>80</v>
      </c>
      <c r="K327" s="29">
        <v>5</v>
      </c>
      <c r="L327" s="24">
        <v>43.97</v>
      </c>
      <c r="M327" s="24">
        <v>43.97</v>
      </c>
      <c r="N327" s="24">
        <v>44.841194174757284</v>
      </c>
      <c r="O327" s="24">
        <v>44.841194174757284</v>
      </c>
      <c r="P327">
        <v>0</v>
      </c>
      <c r="Q327">
        <v>1</v>
      </c>
      <c r="R327" t="str">
        <v>TPCK</v>
      </c>
      <c r="S327" t="str">
        <v>NANNO</v>
      </c>
      <c r="T327" t="str">
        <v/>
      </c>
      <c r="U327" t="str">
        <v/>
      </c>
      <c r="V327" t="str">
        <v>NANNO</v>
      </c>
      <c r="W327" t="str">
        <v>TPCK11941051</v>
      </c>
      <c r="X327">
        <v>44896.130555555559</v>
      </c>
      <c r="Y327" t="str">
        <v>JRS_CARVALHO</v>
      </c>
      <c r="Z327" t="str">
        <v>JR</v>
      </c>
      <c r="AA327">
        <v>0</v>
      </c>
      <c r="AB327" t="str">
        <v>397-U1588A-6H-3-W 80/80-NANNO</v>
      </c>
    </row>
    <row r="328" spans="1:28" x14ac:dyDescent="0.15">
      <c r="A328">
        <v>397</v>
      </c>
      <c r="B328" t="str">
        <v>U1588</v>
      </c>
      <c r="C328" t="str">
        <v>A</v>
      </c>
      <c r="D328">
        <v>6</v>
      </c>
      <c r="E328" t="str">
        <v>H</v>
      </c>
      <c r="F328">
        <v>4</v>
      </c>
      <c r="G328" t="str">
        <v>W</v>
      </c>
      <c r="H328" s="29">
        <v>68</v>
      </c>
      <c r="I328" s="29">
        <v>70</v>
      </c>
      <c r="J328" s="29">
        <v>68</v>
      </c>
      <c r="K328" s="29">
        <v>5</v>
      </c>
      <c r="L328" s="24">
        <v>45.38</v>
      </c>
      <c r="M328" s="24">
        <v>45.400000000000006</v>
      </c>
      <c r="N328" s="24">
        <v>46.21012621359224</v>
      </c>
      <c r="O328" s="24">
        <v>46.229543689320387</v>
      </c>
      <c r="P328">
        <v>2</v>
      </c>
      <c r="Q328">
        <v>10</v>
      </c>
      <c r="R328" t="str">
        <v>CYL</v>
      </c>
      <c r="S328" t="str">
        <v>MAD</v>
      </c>
      <c r="T328" t="str">
        <v/>
      </c>
      <c r="U328" t="str">
        <v/>
      </c>
      <c r="V328">
        <v>31186</v>
      </c>
      <c r="W328" t="str">
        <v>CYL11941011</v>
      </c>
      <c r="X328">
        <v>44896.122916666667</v>
      </c>
      <c r="Y328" t="str">
        <v>JRS_CARVALHO</v>
      </c>
      <c r="Z328" t="str">
        <v>JR</v>
      </c>
      <c r="AA328">
        <v>0</v>
      </c>
      <c r="AB328" t="str">
        <v>397-U1588A-6H-4-W 68/70-31186</v>
      </c>
    </row>
    <row r="329" spans="1:28" x14ac:dyDescent="0.15">
      <c r="A329">
        <v>397</v>
      </c>
      <c r="B329" t="str">
        <v>U1588</v>
      </c>
      <c r="C329" t="str">
        <v>A</v>
      </c>
      <c r="D329">
        <v>6</v>
      </c>
      <c r="E329" t="str">
        <v>H</v>
      </c>
      <c r="F329">
        <v>4</v>
      </c>
      <c r="G329" t="str">
        <v>W</v>
      </c>
      <c r="H329" s="29">
        <v>70</v>
      </c>
      <c r="I329" s="29">
        <v>70</v>
      </c>
      <c r="J329" s="29">
        <v>70</v>
      </c>
      <c r="K329" s="29">
        <v>5</v>
      </c>
      <c r="L329" s="24">
        <v>45.400000000000006</v>
      </c>
      <c r="M329" s="24">
        <v>45.400000000000006</v>
      </c>
      <c r="N329" s="24">
        <v>46.229543689320387</v>
      </c>
      <c r="O329" s="24">
        <v>46.229543689320387</v>
      </c>
      <c r="P329">
        <v>0</v>
      </c>
      <c r="Q329">
        <v>1</v>
      </c>
      <c r="R329" t="str">
        <v>TPCK</v>
      </c>
      <c r="S329" t="str">
        <v>NANNO</v>
      </c>
      <c r="T329" t="str">
        <v/>
      </c>
      <c r="U329" t="str">
        <v/>
      </c>
      <c r="V329" t="str">
        <v>NANNO</v>
      </c>
      <c r="W329" t="str">
        <v>TPCK11941061</v>
      </c>
      <c r="X329">
        <v>44896.130555555559</v>
      </c>
      <c r="Y329" t="str">
        <v>JRS_CARVALHO</v>
      </c>
      <c r="Z329" t="str">
        <v>JR</v>
      </c>
      <c r="AA329">
        <v>0</v>
      </c>
      <c r="AB329" t="str">
        <v>397-U1588A-6H-4-W 70/70-NANNO</v>
      </c>
    </row>
    <row r="330" spans="1:28" x14ac:dyDescent="0.15">
      <c r="A330">
        <v>397</v>
      </c>
      <c r="B330" t="str">
        <v>U1588</v>
      </c>
      <c r="C330" t="str">
        <v>A</v>
      </c>
      <c r="D330">
        <v>6</v>
      </c>
      <c r="E330" t="str">
        <v>H</v>
      </c>
      <c r="F330">
        <v>5</v>
      </c>
      <c r="G330" t="str">
        <v>W</v>
      </c>
      <c r="H330" s="29">
        <v>75</v>
      </c>
      <c r="I330" s="29">
        <v>75</v>
      </c>
      <c r="J330" s="29">
        <v>75</v>
      </c>
      <c r="K330" s="29">
        <v>5</v>
      </c>
      <c r="L330" s="24">
        <v>46.96</v>
      </c>
      <c r="M330" s="24">
        <v>46.96</v>
      </c>
      <c r="N330" s="24">
        <v>47.744106796116505</v>
      </c>
      <c r="O330" s="24">
        <v>47.744106796116505</v>
      </c>
      <c r="P330">
        <v>0</v>
      </c>
      <c r="Q330">
        <v>1</v>
      </c>
      <c r="R330" t="str">
        <v>TPCK</v>
      </c>
      <c r="S330" t="str">
        <v>NANNO</v>
      </c>
      <c r="T330" t="str">
        <v/>
      </c>
      <c r="U330" t="str">
        <v/>
      </c>
      <c r="V330" t="str">
        <v>NANNO</v>
      </c>
      <c r="W330" t="str">
        <v>TPCK11941071</v>
      </c>
      <c r="X330">
        <v>44896.130555555559</v>
      </c>
      <c r="Y330" t="str">
        <v>JRS_CARVALHO</v>
      </c>
      <c r="Z330" t="str">
        <v>JR</v>
      </c>
      <c r="AA330">
        <v>0</v>
      </c>
      <c r="AB330" t="str">
        <v>397-U1588A-6H-5-W 75/75-NANNO</v>
      </c>
    </row>
    <row r="331" spans="1:28" x14ac:dyDescent="0.15">
      <c r="A331">
        <v>397</v>
      </c>
      <c r="B331" t="str">
        <v>U1588</v>
      </c>
      <c r="C331" t="str">
        <v>A</v>
      </c>
      <c r="D331">
        <v>6</v>
      </c>
      <c r="E331" t="str">
        <v>H</v>
      </c>
      <c r="F331">
        <v>6</v>
      </c>
      <c r="G331" t="str">
        <v>W</v>
      </c>
      <c r="H331" s="29">
        <v>10</v>
      </c>
      <c r="I331" s="29">
        <v>11</v>
      </c>
      <c r="J331" s="29">
        <v>10</v>
      </c>
      <c r="K331" s="29">
        <v>5</v>
      </c>
      <c r="L331" s="24">
        <v>47.84</v>
      </c>
      <c r="M331" s="24">
        <v>47.85</v>
      </c>
      <c r="N331" s="24">
        <v>48.598475728155343</v>
      </c>
      <c r="O331" s="24">
        <v>48.608184466019424</v>
      </c>
      <c r="P331">
        <v>1</v>
      </c>
      <c r="Q331">
        <v>5</v>
      </c>
      <c r="R331" t="str">
        <v>CYL</v>
      </c>
      <c r="S331" t="str">
        <v>CARB</v>
      </c>
      <c r="T331" t="str">
        <v/>
      </c>
      <c r="U331" t="str">
        <v/>
      </c>
      <c r="V331" t="str">
        <v>CARB</v>
      </c>
      <c r="W331" t="str">
        <v>CYL11941101</v>
      </c>
      <c r="X331">
        <v>44896.136111111111</v>
      </c>
      <c r="Y331" t="str">
        <v>JR_RIEKENBERG</v>
      </c>
      <c r="Z331" t="str">
        <v>JR</v>
      </c>
      <c r="AA331">
        <v>0</v>
      </c>
      <c r="AB331" t="str">
        <v>397-U1588A-6H-6-W 10/11-CARB</v>
      </c>
    </row>
    <row r="332" spans="1:28" x14ac:dyDescent="0.15">
      <c r="A332">
        <v>397</v>
      </c>
      <c r="B332" t="str">
        <v>U1588</v>
      </c>
      <c r="C332" t="str">
        <v>A</v>
      </c>
      <c r="D332">
        <v>6</v>
      </c>
      <c r="E332" t="str">
        <v>H</v>
      </c>
      <c r="F332">
        <v>6</v>
      </c>
      <c r="G332" t="str">
        <v>A</v>
      </c>
      <c r="H332" s="29">
        <v>10</v>
      </c>
      <c r="I332" s="29">
        <v>10</v>
      </c>
      <c r="J332" s="29">
        <v>10</v>
      </c>
      <c r="K332" s="29">
        <v>5</v>
      </c>
      <c r="L332" s="24">
        <v>47.84</v>
      </c>
      <c r="M332" s="24">
        <v>47.84</v>
      </c>
      <c r="N332" s="24">
        <v>48.598475728155343</v>
      </c>
      <c r="O332" s="24">
        <v>48.598475728155343</v>
      </c>
      <c r="P332">
        <v>0</v>
      </c>
      <c r="Q332">
        <v>0</v>
      </c>
      <c r="R332" t="str">
        <v>SS</v>
      </c>
      <c r="S332" t="str">
        <v>SED</v>
      </c>
      <c r="T332" t="str">
        <v/>
      </c>
      <c r="U332" t="str">
        <v/>
      </c>
      <c r="V332" t="str">
        <v>SED</v>
      </c>
      <c r="W332" t="str">
        <v>SS11941131</v>
      </c>
      <c r="X332">
        <v>44896.140972222223</v>
      </c>
      <c r="Y332" t="str">
        <v>JRS_PANG</v>
      </c>
      <c r="Z332" t="str">
        <v>JR</v>
      </c>
      <c r="AA332">
        <v>0</v>
      </c>
      <c r="AB332" t="str">
        <v>397-U1588A-6H-6-A 10/10-SED</v>
      </c>
    </row>
    <row r="333" spans="1:28" x14ac:dyDescent="0.15">
      <c r="A333">
        <v>397</v>
      </c>
      <c r="B333" t="str">
        <v>U1588</v>
      </c>
      <c r="C333" t="str">
        <v>A</v>
      </c>
      <c r="D333">
        <v>6</v>
      </c>
      <c r="E333" t="str">
        <v>H</v>
      </c>
      <c r="F333">
        <v>6</v>
      </c>
      <c r="G333" t="str">
        <v>W</v>
      </c>
      <c r="H333" s="29">
        <v>10</v>
      </c>
      <c r="I333" s="29">
        <v>11</v>
      </c>
      <c r="J333" s="29">
        <v>10</v>
      </c>
      <c r="K333" s="29">
        <v>5</v>
      </c>
      <c r="L333" s="24">
        <v>47.84</v>
      </c>
      <c r="M333" s="24">
        <v>47.85</v>
      </c>
      <c r="N333" s="24">
        <v>48.598475728155343</v>
      </c>
      <c r="O333" s="24">
        <v>48.608184466019424</v>
      </c>
      <c r="P333">
        <v>1</v>
      </c>
      <c r="Q333">
        <v>5</v>
      </c>
      <c r="R333" t="str">
        <v>CYL</v>
      </c>
      <c r="S333" t="str">
        <v>XRD</v>
      </c>
      <c r="T333" t="str">
        <v/>
      </c>
      <c r="U333" t="str">
        <v/>
      </c>
      <c r="V333" t="str">
        <v>xrd</v>
      </c>
      <c r="W333" t="str">
        <v>CYL11941111</v>
      </c>
      <c r="X333">
        <v>44896.136111111111</v>
      </c>
      <c r="Y333" t="str">
        <v>JR_RIEKENBERG</v>
      </c>
      <c r="Z333" t="str">
        <v>JR</v>
      </c>
      <c r="AA333">
        <v>0</v>
      </c>
      <c r="AB333" t="str">
        <v>397-U1588A-6H-6-W 10/11-xrd</v>
      </c>
    </row>
    <row r="334" spans="1:28" x14ac:dyDescent="0.15">
      <c r="A334">
        <v>397</v>
      </c>
      <c r="B334" t="str">
        <v>U1588</v>
      </c>
      <c r="C334" t="str">
        <v>A</v>
      </c>
      <c r="D334">
        <v>6</v>
      </c>
      <c r="E334" t="str">
        <v>H</v>
      </c>
      <c r="F334">
        <v>6</v>
      </c>
      <c r="G334" t="str">
        <v>W</v>
      </c>
      <c r="H334" s="29">
        <v>71</v>
      </c>
      <c r="I334" s="29">
        <v>71</v>
      </c>
      <c r="J334" s="29">
        <v>71</v>
      </c>
      <c r="K334" s="29">
        <v>5</v>
      </c>
      <c r="L334" s="24">
        <v>48.45</v>
      </c>
      <c r="M334" s="24">
        <v>48.45</v>
      </c>
      <c r="N334" s="24">
        <v>49.190708737864078</v>
      </c>
      <c r="O334" s="24">
        <v>49.190708737864078</v>
      </c>
      <c r="P334">
        <v>0</v>
      </c>
      <c r="Q334">
        <v>1</v>
      </c>
      <c r="R334" t="str">
        <v>TPCK</v>
      </c>
      <c r="S334" t="str">
        <v>NANNO</v>
      </c>
      <c r="T334" t="str">
        <v/>
      </c>
      <c r="U334" t="str">
        <v/>
      </c>
      <c r="V334" t="str">
        <v>NANNO</v>
      </c>
      <c r="W334" t="str">
        <v>TPCK11941081</v>
      </c>
      <c r="X334">
        <v>44896.130555555559</v>
      </c>
      <c r="Y334" t="str">
        <v>JR_RIEKENBERG</v>
      </c>
      <c r="Z334" t="str">
        <v>JR</v>
      </c>
      <c r="AA334">
        <v>0</v>
      </c>
      <c r="AB334" t="str">
        <v>397-U1588A-6H-6-W 71/71-NANNO</v>
      </c>
    </row>
    <row r="335" spans="1:28" x14ac:dyDescent="0.15">
      <c r="A335">
        <v>397</v>
      </c>
      <c r="B335" t="str">
        <v>U1588</v>
      </c>
      <c r="C335" t="str">
        <v>A</v>
      </c>
      <c r="D335">
        <v>6</v>
      </c>
      <c r="E335" t="str">
        <v>H</v>
      </c>
      <c r="F335">
        <v>6</v>
      </c>
      <c r="G335" t="str">
        <v/>
      </c>
      <c r="H335" s="29">
        <v>147</v>
      </c>
      <c r="I335" s="29">
        <v>152</v>
      </c>
      <c r="J335" s="29">
        <v>0</v>
      </c>
      <c r="K335" s="29">
        <v>5</v>
      </c>
      <c r="L335" s="24">
        <v>49.21</v>
      </c>
      <c r="M335" s="24">
        <v>49.260000000000005</v>
      </c>
      <c r="N335" s="24">
        <v>49.928572815533983</v>
      </c>
      <c r="O335" s="24">
        <v>49.977116504854372</v>
      </c>
      <c r="P335">
        <v>5</v>
      </c>
      <c r="Q335">
        <v>2</v>
      </c>
      <c r="R335" t="str">
        <v>LIQ</v>
      </c>
      <c r="S335" t="str">
        <v/>
      </c>
      <c r="T335" t="str">
        <v>BRAD</v>
      </c>
      <c r="U335" t="str">
        <v>95829IODP</v>
      </c>
      <c r="V335" t="str">
        <v>IWBRAD</v>
      </c>
      <c r="W335" t="str">
        <v>LIQ11939731</v>
      </c>
      <c r="X335">
        <v>44896.064583333333</v>
      </c>
      <c r="Y335" t="str">
        <v>JR_LIU</v>
      </c>
      <c r="Z335" t="str">
        <v>JR</v>
      </c>
      <c r="AA335" t="str">
        <v>10 ul HgCl2</v>
      </c>
      <c r="AB335" t="str">
        <v>397-U1588A-6H-6-IW(147-152)-IWBRAD</v>
      </c>
    </row>
    <row r="336" spans="1:28" x14ac:dyDescent="0.15">
      <c r="A336">
        <v>397</v>
      </c>
      <c r="B336" t="str">
        <v>U1588</v>
      </c>
      <c r="C336" t="str">
        <v>A</v>
      </c>
      <c r="D336">
        <v>6</v>
      </c>
      <c r="E336" t="str">
        <v>H</v>
      </c>
      <c r="F336">
        <v>6</v>
      </c>
      <c r="G336" t="str">
        <v/>
      </c>
      <c r="H336" s="29">
        <v>147</v>
      </c>
      <c r="I336" s="29">
        <v>152</v>
      </c>
      <c r="J336" s="29">
        <v>0</v>
      </c>
      <c r="K336" s="29">
        <v>5</v>
      </c>
      <c r="L336" s="24">
        <v>49.21</v>
      </c>
      <c r="M336" s="24">
        <v>49.260000000000005</v>
      </c>
      <c r="N336" s="24">
        <v>49.928572815533983</v>
      </c>
      <c r="O336" s="24">
        <v>49.977116504854372</v>
      </c>
      <c r="P336">
        <v>5</v>
      </c>
      <c r="Q336">
        <v>25</v>
      </c>
      <c r="R336" t="str">
        <v>CAKE</v>
      </c>
      <c r="S336" t="str">
        <v/>
      </c>
      <c r="T336" t="str">
        <v>WU</v>
      </c>
      <c r="U336" t="str">
        <v>95353IODP</v>
      </c>
      <c r="V336" t="str">
        <v>SCWU</v>
      </c>
      <c r="W336" t="str">
        <v>CAKE11939711</v>
      </c>
      <c r="X336">
        <v>44896.064583333333</v>
      </c>
      <c r="Y336" t="str">
        <v>JR_LIU</v>
      </c>
      <c r="Z336" t="str">
        <v>JR</v>
      </c>
      <c r="AA336">
        <v>0</v>
      </c>
      <c r="AB336" t="str">
        <v>397-U1588A-6H-6-IW(147-152)-SCWU</v>
      </c>
    </row>
    <row r="337" spans="1:28" x14ac:dyDescent="0.15">
      <c r="A337">
        <v>397</v>
      </c>
      <c r="B337" t="str">
        <v>U1588</v>
      </c>
      <c r="C337" t="str">
        <v>A</v>
      </c>
      <c r="D337">
        <v>6</v>
      </c>
      <c r="E337" t="str">
        <v>H</v>
      </c>
      <c r="F337">
        <v>6</v>
      </c>
      <c r="G337" t="str">
        <v/>
      </c>
      <c r="H337" s="29">
        <v>147</v>
      </c>
      <c r="I337" s="29">
        <v>152</v>
      </c>
      <c r="J337" s="29">
        <v>0</v>
      </c>
      <c r="K337" s="29">
        <v>5</v>
      </c>
      <c r="L337" s="24">
        <v>49.21</v>
      </c>
      <c r="M337" s="24">
        <v>49.260000000000005</v>
      </c>
      <c r="N337" s="24">
        <v>49.928572815533983</v>
      </c>
      <c r="O337" s="24">
        <v>49.977116504854372</v>
      </c>
      <c r="P337">
        <v>5</v>
      </c>
      <c r="Q337">
        <v>10</v>
      </c>
      <c r="R337" t="str">
        <v>LIQ</v>
      </c>
      <c r="S337" t="str">
        <v/>
      </c>
      <c r="T337" t="str">
        <v>WU</v>
      </c>
      <c r="U337" t="str">
        <v>95353IODP</v>
      </c>
      <c r="V337" t="str">
        <v>IWWU</v>
      </c>
      <c r="W337" t="str">
        <v>LIQ11939691</v>
      </c>
      <c r="X337">
        <v>44896.064583333333</v>
      </c>
      <c r="Y337" t="str">
        <v>JR_LIU</v>
      </c>
      <c r="Z337" t="str">
        <v>JR</v>
      </c>
      <c r="AA337" t="str">
        <v>30 ul TM HCl</v>
      </c>
      <c r="AB337" t="str">
        <v>397-U1588A-6H-6-IW(147-152)-IWWU</v>
      </c>
    </row>
    <row r="338" spans="1:28" x14ac:dyDescent="0.15">
      <c r="A338">
        <v>397</v>
      </c>
      <c r="B338" t="str">
        <v>U1588</v>
      </c>
      <c r="C338" t="str">
        <v>A</v>
      </c>
      <c r="D338">
        <v>6</v>
      </c>
      <c r="E338" t="str">
        <v>H</v>
      </c>
      <c r="F338">
        <v>6</v>
      </c>
      <c r="G338" t="str">
        <v/>
      </c>
      <c r="H338" s="29">
        <v>147</v>
      </c>
      <c r="I338" s="29">
        <v>152</v>
      </c>
      <c r="J338" s="29">
        <v>0</v>
      </c>
      <c r="K338" s="29">
        <v>5</v>
      </c>
      <c r="L338" s="24">
        <v>49.21</v>
      </c>
      <c r="M338" s="24">
        <v>49.260000000000005</v>
      </c>
      <c r="N338" s="24">
        <v>49.928572815533983</v>
      </c>
      <c r="O338" s="24">
        <v>49.977116504854372</v>
      </c>
      <c r="P338">
        <v>5</v>
      </c>
      <c r="Q338">
        <v>2</v>
      </c>
      <c r="R338" t="str">
        <v>LIQ</v>
      </c>
      <c r="S338" t="str">
        <v>ICP</v>
      </c>
      <c r="T338" t="str">
        <v/>
      </c>
      <c r="U338" t="str">
        <v/>
      </c>
      <c r="V338" t="str">
        <v>IWICP</v>
      </c>
      <c r="W338" t="str">
        <v>LIQ11939681</v>
      </c>
      <c r="X338">
        <v>44896.064583333333</v>
      </c>
      <c r="Y338" t="str">
        <v>JR_LIU</v>
      </c>
      <c r="Z338" t="str">
        <v>JR</v>
      </c>
      <c r="AA338" t="str">
        <v>10uL HNO3</v>
      </c>
      <c r="AB338" t="str">
        <v>397-U1588A-6H-6-IW(147-152)-IWICP</v>
      </c>
    </row>
    <row r="339" spans="1:28" x14ac:dyDescent="0.15">
      <c r="A339">
        <v>397</v>
      </c>
      <c r="B339" t="str">
        <v>U1588</v>
      </c>
      <c r="C339" t="str">
        <v>A</v>
      </c>
      <c r="D339">
        <v>6</v>
      </c>
      <c r="E339" t="str">
        <v>H</v>
      </c>
      <c r="F339">
        <v>6</v>
      </c>
      <c r="G339" t="str">
        <v/>
      </c>
      <c r="H339" s="29">
        <v>147</v>
      </c>
      <c r="I339" s="29">
        <v>152</v>
      </c>
      <c r="J339" s="29">
        <v>0</v>
      </c>
      <c r="K339" s="29">
        <v>5</v>
      </c>
      <c r="L339" s="24">
        <v>49.21</v>
      </c>
      <c r="M339" s="24">
        <v>49.260000000000005</v>
      </c>
      <c r="N339" s="24">
        <v>49.928572815533983</v>
      </c>
      <c r="O339" s="24">
        <v>49.977116504854372</v>
      </c>
      <c r="P339">
        <v>5</v>
      </c>
      <c r="Q339">
        <v>10</v>
      </c>
      <c r="R339" t="str">
        <v>LIQ</v>
      </c>
      <c r="S339" t="str">
        <v/>
      </c>
      <c r="T339" t="str">
        <v>YOBO</v>
      </c>
      <c r="U339" t="str">
        <v>96010IODP</v>
      </c>
      <c r="V339" t="str">
        <v>IWYOBO</v>
      </c>
      <c r="W339" t="str">
        <v>LIQ11939701</v>
      </c>
      <c r="X339">
        <v>44896.064583333333</v>
      </c>
      <c r="Y339" t="str">
        <v>JR_LIU</v>
      </c>
      <c r="Z339" t="str">
        <v>JR</v>
      </c>
      <c r="AA339" t="str">
        <v>30ul optima HNO3</v>
      </c>
      <c r="AB339" t="str">
        <v>397-U1588A-6H-6-IW(147-152)-IWYOBO</v>
      </c>
    </row>
    <row r="340" spans="1:28" x14ac:dyDescent="0.15">
      <c r="A340">
        <v>397</v>
      </c>
      <c r="B340" t="str">
        <v>U1588</v>
      </c>
      <c r="C340" t="str">
        <v>A</v>
      </c>
      <c r="D340">
        <v>6</v>
      </c>
      <c r="E340" t="str">
        <v>H</v>
      </c>
      <c r="F340">
        <v>6</v>
      </c>
      <c r="G340" t="str">
        <v/>
      </c>
      <c r="H340" s="29">
        <v>147</v>
      </c>
      <c r="I340" s="29">
        <v>152</v>
      </c>
      <c r="J340" s="29">
        <v>0</v>
      </c>
      <c r="K340" s="29">
        <v>5</v>
      </c>
      <c r="L340" s="24">
        <v>49.21</v>
      </c>
      <c r="M340" s="24">
        <v>49.260000000000005</v>
      </c>
      <c r="N340" s="24">
        <v>49.928572815533983</v>
      </c>
      <c r="O340" s="24">
        <v>49.977116504854372</v>
      </c>
      <c r="P340">
        <v>5</v>
      </c>
      <c r="Q340">
        <v>6</v>
      </c>
      <c r="R340" t="str">
        <v>LIQ</v>
      </c>
      <c r="S340" t="str">
        <v/>
      </c>
      <c r="T340" t="str">
        <v/>
      </c>
      <c r="U340" t="str">
        <v/>
      </c>
      <c r="V340" t="str">
        <v>IWS</v>
      </c>
      <c r="W340" t="str">
        <v>LIQ11939661</v>
      </c>
      <c r="X340">
        <v>44896.064583333333</v>
      </c>
      <c r="Y340" t="str">
        <v>JR_LIU</v>
      </c>
      <c r="Z340" t="str">
        <v>JR</v>
      </c>
      <c r="AA340" t="str">
        <v>shipboard untreated</v>
      </c>
      <c r="AB340" t="str">
        <v>397-U1588A-6H-6-IW(147-152)-IWS</v>
      </c>
    </row>
    <row r="341" spans="1:28" x14ac:dyDescent="0.15">
      <c r="A341">
        <v>397</v>
      </c>
      <c r="B341" t="str">
        <v>U1588</v>
      </c>
      <c r="C341" t="str">
        <v>A</v>
      </c>
      <c r="D341">
        <v>6</v>
      </c>
      <c r="E341" t="str">
        <v>H</v>
      </c>
      <c r="F341">
        <v>6</v>
      </c>
      <c r="G341" t="str">
        <v/>
      </c>
      <c r="H341" s="29">
        <v>147</v>
      </c>
      <c r="I341" s="29">
        <v>152</v>
      </c>
      <c r="J341" s="29">
        <v>0</v>
      </c>
      <c r="K341" s="29">
        <v>5</v>
      </c>
      <c r="L341" s="24">
        <v>49.21</v>
      </c>
      <c r="M341" s="24">
        <v>49.260000000000005</v>
      </c>
      <c r="N341" s="24">
        <v>49.928572815533983</v>
      </c>
      <c r="O341" s="24">
        <v>49.977116504854372</v>
      </c>
      <c r="P341">
        <v>5</v>
      </c>
      <c r="Q341">
        <v>3</v>
      </c>
      <c r="R341" t="str">
        <v>LIQ</v>
      </c>
      <c r="S341" t="str">
        <v/>
      </c>
      <c r="T341" t="str">
        <v/>
      </c>
      <c r="U341" t="str">
        <v/>
      </c>
      <c r="V341" t="str">
        <v>IWALK</v>
      </c>
      <c r="W341" t="str">
        <v>LIQ11939671</v>
      </c>
      <c r="X341">
        <v>44896.064583333333</v>
      </c>
      <c r="Y341" t="str">
        <v>JR_LIU</v>
      </c>
      <c r="Z341" t="str">
        <v>JR</v>
      </c>
      <c r="AA341" t="str">
        <v>alkalinity residue</v>
      </c>
      <c r="AB341" t="str">
        <v>397-U1588A-6H-6-IW(147-152)-IWALK</v>
      </c>
    </row>
    <row r="342" spans="1:28" x14ac:dyDescent="0.15">
      <c r="A342">
        <v>397</v>
      </c>
      <c r="B342" t="str">
        <v>U1588</v>
      </c>
      <c r="C342" t="str">
        <v>A</v>
      </c>
      <c r="D342">
        <v>6</v>
      </c>
      <c r="E342" t="str">
        <v>H</v>
      </c>
      <c r="F342">
        <v>6</v>
      </c>
      <c r="G342" t="str">
        <v/>
      </c>
      <c r="H342" s="29">
        <v>147</v>
      </c>
      <c r="I342" s="29">
        <v>152</v>
      </c>
      <c r="J342" s="29">
        <v>0</v>
      </c>
      <c r="K342" s="29">
        <v>5</v>
      </c>
      <c r="L342" s="24">
        <v>49.21</v>
      </c>
      <c r="M342" s="24">
        <v>49.260000000000005</v>
      </c>
      <c r="N342" s="24">
        <v>49.928572815533983</v>
      </c>
      <c r="O342" s="24">
        <v>49.977116504854372</v>
      </c>
      <c r="P342">
        <v>5</v>
      </c>
      <c r="Q342">
        <v>75</v>
      </c>
      <c r="R342" t="str">
        <v>CAKE</v>
      </c>
      <c r="S342" t="str">
        <v/>
      </c>
      <c r="T342" t="str">
        <v/>
      </c>
      <c r="U342" t="str">
        <v/>
      </c>
      <c r="V342" t="str">
        <v>SC</v>
      </c>
      <c r="W342" t="str">
        <v>CAKE11939721</v>
      </c>
      <c r="X342">
        <v>44896.064583333333</v>
      </c>
      <c r="Y342" t="str">
        <v>JR_LIU</v>
      </c>
      <c r="Z342" t="str">
        <v>JR</v>
      </c>
      <c r="AA342" t="str">
        <v>repository</v>
      </c>
      <c r="AB342" t="str">
        <v>397-U1588A-6H-6-IW(147-152)-SC</v>
      </c>
    </row>
    <row r="343" spans="1:28" x14ac:dyDescent="0.15">
      <c r="A343">
        <v>397</v>
      </c>
      <c r="B343" t="str">
        <v>U1588</v>
      </c>
      <c r="C343" t="str">
        <v>A</v>
      </c>
      <c r="D343">
        <v>6</v>
      </c>
      <c r="E343" t="str">
        <v>H</v>
      </c>
      <c r="F343">
        <v>6</v>
      </c>
      <c r="G343" t="str">
        <v/>
      </c>
      <c r="H343" s="29">
        <v>147</v>
      </c>
      <c r="I343" s="29">
        <v>152</v>
      </c>
      <c r="J343" s="29">
        <v>147</v>
      </c>
      <c r="K343" s="29">
        <v>5</v>
      </c>
      <c r="L343" s="24">
        <v>49.21</v>
      </c>
      <c r="M343" s="24">
        <v>49.260000000000005</v>
      </c>
      <c r="N343" s="24">
        <v>49.928572815533983</v>
      </c>
      <c r="O343" s="24">
        <v>49.977116504854372</v>
      </c>
      <c r="P343">
        <v>5</v>
      </c>
      <c r="Q343">
        <v>176</v>
      </c>
      <c r="R343" t="str">
        <v>WRND</v>
      </c>
      <c r="S343" t="str">
        <v>IW</v>
      </c>
      <c r="T343" t="str">
        <v/>
      </c>
      <c r="U343" t="str">
        <v/>
      </c>
      <c r="V343" t="str">
        <v>IW(147-152)</v>
      </c>
      <c r="W343" t="str">
        <v>WRND11937051</v>
      </c>
      <c r="X343">
        <v>44895.931944444441</v>
      </c>
      <c r="Y343" t="str">
        <v>JR_MARONE</v>
      </c>
      <c r="Z343" t="str">
        <v>JR</v>
      </c>
      <c r="AA343">
        <v>0</v>
      </c>
      <c r="AB343" t="str">
        <v>397-U1588A-6H-6-IW(147-152)</v>
      </c>
    </row>
    <row r="344" spans="1:28" x14ac:dyDescent="0.15">
      <c r="A344">
        <v>397</v>
      </c>
      <c r="B344" t="str">
        <v>U1588</v>
      </c>
      <c r="C344" t="str">
        <v>A</v>
      </c>
      <c r="D344">
        <v>6</v>
      </c>
      <c r="E344" t="str">
        <v>H</v>
      </c>
      <c r="F344">
        <v>6</v>
      </c>
      <c r="G344" t="str">
        <v/>
      </c>
      <c r="H344" s="29">
        <v>147</v>
      </c>
      <c r="I344" s="29">
        <v>152</v>
      </c>
      <c r="J344" s="29">
        <v>0</v>
      </c>
      <c r="K344" s="29">
        <v>5</v>
      </c>
      <c r="L344" s="24">
        <v>49.21</v>
      </c>
      <c r="M344" s="24">
        <v>49.260000000000005</v>
      </c>
      <c r="N344" s="24">
        <v>49.928572815533983</v>
      </c>
      <c r="O344" s="24">
        <v>49.977116504854372</v>
      </c>
      <c r="P344">
        <v>5</v>
      </c>
      <c r="Q344">
        <v>4</v>
      </c>
      <c r="R344" t="str">
        <v>LIQ</v>
      </c>
      <c r="S344" t="str">
        <v/>
      </c>
      <c r="T344" t="str">
        <v>ROCH</v>
      </c>
      <c r="U344" t="str">
        <v>95231IODP</v>
      </c>
      <c r="V344" t="str">
        <v>IWROCH</v>
      </c>
      <c r="W344" t="str">
        <v>LIQ11939741</v>
      </c>
      <c r="X344">
        <v>44896.064583333333</v>
      </c>
      <c r="Y344" t="str">
        <v>JR_LIU</v>
      </c>
      <c r="Z344" t="str">
        <v>JR</v>
      </c>
      <c r="AA344" t="str">
        <v>20uL Optima HCl</v>
      </c>
      <c r="AB344" t="str">
        <v>397-U1588A-6H-6-IW(147-152)-IWROCH</v>
      </c>
    </row>
    <row r="345" spans="1:28" x14ac:dyDescent="0.15">
      <c r="A345">
        <v>397</v>
      </c>
      <c r="B345" t="str">
        <v>U1588</v>
      </c>
      <c r="C345" t="str">
        <v>A</v>
      </c>
      <c r="D345">
        <v>6</v>
      </c>
      <c r="E345" t="str">
        <v>H</v>
      </c>
      <c r="F345">
        <v>7</v>
      </c>
      <c r="G345" t="str">
        <v/>
      </c>
      <c r="H345" s="29">
        <v>0</v>
      </c>
      <c r="I345" s="29">
        <v>5</v>
      </c>
      <c r="J345" s="29">
        <v>0</v>
      </c>
      <c r="K345" s="29">
        <v>5</v>
      </c>
      <c r="L345" s="24">
        <v>49.26</v>
      </c>
      <c r="M345" s="24">
        <v>49.309999999999995</v>
      </c>
      <c r="N345" s="24">
        <v>49.977116504854372</v>
      </c>
      <c r="O345" s="24">
        <v>50.025660194174762</v>
      </c>
      <c r="P345">
        <v>5</v>
      </c>
      <c r="Q345">
        <v>5</v>
      </c>
      <c r="R345" t="str">
        <v>CYL</v>
      </c>
      <c r="S345" t="str">
        <v>HS</v>
      </c>
      <c r="T345" t="str">
        <v/>
      </c>
      <c r="U345" t="str">
        <v/>
      </c>
      <c r="V345" t="str">
        <v>HS</v>
      </c>
      <c r="W345" t="str">
        <v>CYL11937061</v>
      </c>
      <c r="X345">
        <v>44895.931944444441</v>
      </c>
      <c r="Y345" t="str">
        <v>LEWIS</v>
      </c>
      <c r="Z345" t="str">
        <v>JR</v>
      </c>
      <c r="AA345">
        <v>0</v>
      </c>
      <c r="AB345" t="str">
        <v>397-U1588A-6H-7-HS</v>
      </c>
    </row>
    <row r="346" spans="1:28" x14ac:dyDescent="0.15">
      <c r="A346">
        <v>397</v>
      </c>
      <c r="B346" t="str">
        <v>U1588</v>
      </c>
      <c r="C346" t="str">
        <v>A</v>
      </c>
      <c r="D346">
        <v>6</v>
      </c>
      <c r="E346" t="str">
        <v>H</v>
      </c>
      <c r="F346">
        <v>7</v>
      </c>
      <c r="G346" t="str">
        <v>A</v>
      </c>
      <c r="H346" s="29">
        <v>10</v>
      </c>
      <c r="I346" s="29">
        <v>10</v>
      </c>
      <c r="J346" s="29">
        <v>10</v>
      </c>
      <c r="K346" s="29">
        <v>5</v>
      </c>
      <c r="L346" s="24">
        <v>49.36</v>
      </c>
      <c r="M346" s="24">
        <v>49.36</v>
      </c>
      <c r="N346" s="24">
        <v>50.074203883495144</v>
      </c>
      <c r="O346" s="24">
        <v>50.074203883495144</v>
      </c>
      <c r="P346">
        <v>0</v>
      </c>
      <c r="Q346">
        <v>0</v>
      </c>
      <c r="R346" t="str">
        <v>SS</v>
      </c>
      <c r="S346" t="str">
        <v>SED</v>
      </c>
      <c r="T346" t="str">
        <v/>
      </c>
      <c r="U346" t="str">
        <v/>
      </c>
      <c r="V346" t="str">
        <v>SED</v>
      </c>
      <c r="W346" t="str">
        <v>SS11941141</v>
      </c>
      <c r="X346">
        <v>44896.140972222223</v>
      </c>
      <c r="Y346" t="str">
        <v>JRS_PANG</v>
      </c>
      <c r="Z346" t="str">
        <v>JR</v>
      </c>
      <c r="AA346">
        <v>0</v>
      </c>
      <c r="AB346" t="str">
        <v>397-U1588A-6H-7-A 10/10-SED</v>
      </c>
    </row>
    <row r="347" spans="1:28" x14ac:dyDescent="0.15">
      <c r="A347">
        <v>397</v>
      </c>
      <c r="B347" t="str">
        <v>U1588</v>
      </c>
      <c r="C347" t="str">
        <v>A</v>
      </c>
      <c r="D347">
        <v>6</v>
      </c>
      <c r="E347" t="str">
        <v>H</v>
      </c>
      <c r="F347">
        <v>7</v>
      </c>
      <c r="G347" t="str">
        <v>W</v>
      </c>
      <c r="H347" s="29">
        <v>10</v>
      </c>
      <c r="I347" s="29">
        <v>10</v>
      </c>
      <c r="J347" s="29">
        <v>10</v>
      </c>
      <c r="K347" s="29">
        <v>5</v>
      </c>
      <c r="L347" s="24">
        <v>49.36</v>
      </c>
      <c r="M347" s="24">
        <v>49.36</v>
      </c>
      <c r="N347" s="24">
        <v>50.074203883495144</v>
      </c>
      <c r="O347" s="24">
        <v>50.074203883495144</v>
      </c>
      <c r="P347">
        <v>0</v>
      </c>
      <c r="Q347">
        <v>5</v>
      </c>
      <c r="R347" t="str">
        <v>CYL</v>
      </c>
      <c r="S347" t="str">
        <v>CARB</v>
      </c>
      <c r="T347" t="str">
        <v/>
      </c>
      <c r="U347" t="str">
        <v/>
      </c>
      <c r="V347" t="str">
        <v>carb</v>
      </c>
      <c r="W347" t="str">
        <v>CYL11941121</v>
      </c>
      <c r="X347">
        <v>44896.136111111111</v>
      </c>
      <c r="Y347" t="str">
        <v>JRS_CARVALHO</v>
      </c>
      <c r="Z347" t="str">
        <v>JR</v>
      </c>
      <c r="AA347">
        <v>0</v>
      </c>
      <c r="AB347" t="str">
        <v>397-U1588A-6H-7-W 10/10-carb</v>
      </c>
    </row>
    <row r="348" spans="1:28" x14ac:dyDescent="0.15">
      <c r="A348">
        <v>397</v>
      </c>
      <c r="B348" t="str">
        <v>U1588</v>
      </c>
      <c r="C348" t="str">
        <v>A</v>
      </c>
      <c r="D348">
        <v>6</v>
      </c>
      <c r="E348" t="str">
        <v>H</v>
      </c>
      <c r="F348">
        <v>7</v>
      </c>
      <c r="G348" t="str">
        <v>W</v>
      </c>
      <c r="H348" s="29">
        <v>33</v>
      </c>
      <c r="I348" s="29">
        <v>33</v>
      </c>
      <c r="J348" s="29">
        <v>33</v>
      </c>
      <c r="K348" s="29">
        <v>5</v>
      </c>
      <c r="L348" s="24">
        <v>49.589999999999996</v>
      </c>
      <c r="M348" s="24">
        <v>49.589999999999996</v>
      </c>
      <c r="N348" s="24">
        <v>50.297504854368938</v>
      </c>
      <c r="O348" s="24">
        <v>50.297504854368938</v>
      </c>
      <c r="P348">
        <v>0</v>
      </c>
      <c r="Q348">
        <v>1</v>
      </c>
      <c r="R348" t="str">
        <v>TPCK</v>
      </c>
      <c r="S348" t="str">
        <v>NANNO</v>
      </c>
      <c r="T348" t="str">
        <v/>
      </c>
      <c r="U348" t="str">
        <v/>
      </c>
      <c r="V348" t="str">
        <v>NANNO</v>
      </c>
      <c r="W348" t="str">
        <v>TPCK11941091</v>
      </c>
      <c r="X348">
        <v>44896.130555555559</v>
      </c>
      <c r="Y348" t="str">
        <v>JRS_CARVALHO</v>
      </c>
      <c r="Z348" t="str">
        <v>JR</v>
      </c>
      <c r="AA348">
        <v>0</v>
      </c>
      <c r="AB348" t="str">
        <v>397-U1588A-6H-7-W 33/33-NANNO</v>
      </c>
    </row>
    <row r="349" spans="1:28" x14ac:dyDescent="0.15">
      <c r="A349">
        <v>397</v>
      </c>
      <c r="B349" t="str">
        <v>U1588</v>
      </c>
      <c r="C349" t="str">
        <v>A</v>
      </c>
      <c r="D349">
        <v>6</v>
      </c>
      <c r="E349" t="str">
        <v>H</v>
      </c>
      <c r="F349" t="str">
        <v>CC</v>
      </c>
      <c r="G349" t="str">
        <v/>
      </c>
      <c r="H349" s="29">
        <v>30</v>
      </c>
      <c r="I349" s="29">
        <v>37</v>
      </c>
      <c r="J349" s="29">
        <v>0</v>
      </c>
      <c r="K349" s="29">
        <v>5</v>
      </c>
      <c r="L349" s="24">
        <v>50.14</v>
      </c>
      <c r="M349" s="24">
        <v>50.21</v>
      </c>
      <c r="N349" s="24">
        <v>50.83148543689321</v>
      </c>
      <c r="O349" s="24">
        <v>50.899446601941754</v>
      </c>
      <c r="P349">
        <v>7</v>
      </c>
      <c r="Q349">
        <v>20</v>
      </c>
      <c r="R349" t="str">
        <v>OTHR</v>
      </c>
      <c r="S349" t="str">
        <v/>
      </c>
      <c r="T349" t="str">
        <v>VERM</v>
      </c>
      <c r="U349" t="str">
        <v>95746IODP</v>
      </c>
      <c r="V349" t="str">
        <v>PALVERM</v>
      </c>
      <c r="W349" t="str">
        <v>OTHR11937081</v>
      </c>
      <c r="X349">
        <v>44895.932638888888</v>
      </c>
      <c r="Y349" t="str">
        <v>LEWIS</v>
      </c>
      <c r="Z349" t="str">
        <v>JR</v>
      </c>
      <c r="AA349">
        <v>0</v>
      </c>
      <c r="AB349" t="str">
        <v>397-U1588A-6H-CC-PAL-PALVERM</v>
      </c>
    </row>
    <row r="350" spans="1:28" x14ac:dyDescent="0.15">
      <c r="A350">
        <v>397</v>
      </c>
      <c r="B350" t="str">
        <v>U1588</v>
      </c>
      <c r="C350" t="str">
        <v>A</v>
      </c>
      <c r="D350">
        <v>6</v>
      </c>
      <c r="E350" t="str">
        <v>H</v>
      </c>
      <c r="F350" t="str">
        <v>CC</v>
      </c>
      <c r="G350" t="str">
        <v/>
      </c>
      <c r="H350" s="29">
        <v>30</v>
      </c>
      <c r="I350" s="29">
        <v>37</v>
      </c>
      <c r="J350" s="29">
        <v>0</v>
      </c>
      <c r="K350" s="29">
        <v>5</v>
      </c>
      <c r="L350" s="24">
        <v>50.14</v>
      </c>
      <c r="M350" s="24">
        <v>50.21</v>
      </c>
      <c r="N350" s="24">
        <v>50.83148543689321</v>
      </c>
      <c r="O350" s="24">
        <v>50.899446601941754</v>
      </c>
      <c r="P350">
        <v>7</v>
      </c>
      <c r="Q350">
        <v>30</v>
      </c>
      <c r="R350" t="str">
        <v>OTHR</v>
      </c>
      <c r="S350" t="str">
        <v/>
      </c>
      <c r="T350" t="str">
        <v>HUAN</v>
      </c>
      <c r="U350" t="str">
        <v>98758IODP</v>
      </c>
      <c r="V350" t="str">
        <v>PALHUAN</v>
      </c>
      <c r="W350" t="str">
        <v>OTHR11937121</v>
      </c>
      <c r="X350">
        <v>44895.932638888888</v>
      </c>
      <c r="Y350" t="str">
        <v>LEWIS</v>
      </c>
      <c r="Z350" t="str">
        <v>JR</v>
      </c>
      <c r="AA350">
        <v>0</v>
      </c>
      <c r="AB350" t="str">
        <v>397-U1588A-6H-CC-PAL-PALHUAN</v>
      </c>
    </row>
    <row r="351" spans="1:28" x14ac:dyDescent="0.15">
      <c r="A351">
        <v>397</v>
      </c>
      <c r="B351" t="str">
        <v>U1588</v>
      </c>
      <c r="C351" t="str">
        <v>A</v>
      </c>
      <c r="D351">
        <v>6</v>
      </c>
      <c r="E351" t="str">
        <v>H</v>
      </c>
      <c r="F351" t="str">
        <v>CC</v>
      </c>
      <c r="G351" t="str">
        <v/>
      </c>
      <c r="H351" s="29">
        <v>30</v>
      </c>
      <c r="I351" s="29">
        <v>37</v>
      </c>
      <c r="J351" s="29">
        <v>0</v>
      </c>
      <c r="K351" s="29">
        <v>5</v>
      </c>
      <c r="L351" s="24">
        <v>50.14</v>
      </c>
      <c r="M351" s="24">
        <v>50.21</v>
      </c>
      <c r="N351" s="24">
        <v>50.83148543689321</v>
      </c>
      <c r="O351" s="24">
        <v>50.899446601941754</v>
      </c>
      <c r="P351">
        <v>7</v>
      </c>
      <c r="Q351">
        <v>5</v>
      </c>
      <c r="R351" t="str">
        <v>OTHR</v>
      </c>
      <c r="S351" t="str">
        <v/>
      </c>
      <c r="T351" t="str">
        <v>ABRA</v>
      </c>
      <c r="U351" t="str">
        <v>95438IODP</v>
      </c>
      <c r="V351" t="str">
        <v>PALABRA</v>
      </c>
      <c r="W351" t="str">
        <v>OTHR11937141</v>
      </c>
      <c r="X351">
        <v>44895.932638888888</v>
      </c>
      <c r="Y351" t="str">
        <v>LEWIS</v>
      </c>
      <c r="Z351" t="str">
        <v>JR</v>
      </c>
      <c r="AA351">
        <v>0</v>
      </c>
      <c r="AB351" t="str">
        <v>397-U1588A-6H-CC-PAL-PALABRA</v>
      </c>
    </row>
    <row r="352" spans="1:28" x14ac:dyDescent="0.15">
      <c r="A352">
        <v>397</v>
      </c>
      <c r="B352" t="str">
        <v>U1588</v>
      </c>
      <c r="C352" t="str">
        <v>A</v>
      </c>
      <c r="D352">
        <v>6</v>
      </c>
      <c r="E352" t="str">
        <v>H</v>
      </c>
      <c r="F352" t="str">
        <v>CC</v>
      </c>
      <c r="G352" t="str">
        <v/>
      </c>
      <c r="H352" s="29">
        <v>30</v>
      </c>
      <c r="I352" s="29">
        <v>37</v>
      </c>
      <c r="J352" s="29">
        <v>0</v>
      </c>
      <c r="K352" s="29">
        <v>5</v>
      </c>
      <c r="L352" s="24">
        <v>50.14</v>
      </c>
      <c r="M352" s="24">
        <v>50.21</v>
      </c>
      <c r="N352" s="24">
        <v>50.83148543689321</v>
      </c>
      <c r="O352" s="24">
        <v>50.899446601941754</v>
      </c>
      <c r="P352">
        <v>7</v>
      </c>
      <c r="Q352">
        <v>5</v>
      </c>
      <c r="R352" t="str">
        <v>OTHR</v>
      </c>
      <c r="S352" t="str">
        <v/>
      </c>
      <c r="T352" t="str">
        <v>CLAR</v>
      </c>
      <c r="U352" t="str">
        <v>95439IODP</v>
      </c>
      <c r="V352" t="str">
        <v>PALCLAR</v>
      </c>
      <c r="W352" t="str">
        <v>OTHR11937111</v>
      </c>
      <c r="X352">
        <v>44895.932638888888</v>
      </c>
      <c r="Y352" t="str">
        <v>LEWIS</v>
      </c>
      <c r="Z352" t="str">
        <v>JR</v>
      </c>
      <c r="AA352">
        <v>0</v>
      </c>
      <c r="AB352" t="str">
        <v>397-U1588A-6H-CC-PAL-PALCLAR</v>
      </c>
    </row>
    <row r="353" spans="1:28" x14ac:dyDescent="0.15">
      <c r="A353">
        <v>397</v>
      </c>
      <c r="B353" t="str">
        <v>U1588</v>
      </c>
      <c r="C353" t="str">
        <v>A</v>
      </c>
      <c r="D353">
        <v>6</v>
      </c>
      <c r="E353" t="str">
        <v>H</v>
      </c>
      <c r="F353" t="str">
        <v>CC</v>
      </c>
      <c r="G353" t="str">
        <v/>
      </c>
      <c r="H353" s="29">
        <v>30</v>
      </c>
      <c r="I353" s="29">
        <v>37</v>
      </c>
      <c r="J353" s="29">
        <v>0</v>
      </c>
      <c r="K353" s="29">
        <v>5</v>
      </c>
      <c r="L353" s="24">
        <v>50.14</v>
      </c>
      <c r="M353" s="24">
        <v>50.21</v>
      </c>
      <c r="N353" s="24">
        <v>50.83148543689321</v>
      </c>
      <c r="O353" s="24">
        <v>50.899446601941754</v>
      </c>
      <c r="P353">
        <v>7</v>
      </c>
      <c r="Q353">
        <v>20</v>
      </c>
      <c r="R353" t="str">
        <v>OTHR</v>
      </c>
      <c r="S353" t="str">
        <v/>
      </c>
      <c r="T353" t="str">
        <v>PERA</v>
      </c>
      <c r="U353" t="str">
        <v>95471IODP</v>
      </c>
      <c r="V353" t="str">
        <v>PALPERA</v>
      </c>
      <c r="W353" t="str">
        <v>OTHR11937091</v>
      </c>
      <c r="X353">
        <v>44895.932638888888</v>
      </c>
      <c r="Y353" t="str">
        <v>LEWIS</v>
      </c>
      <c r="Z353" t="str">
        <v>JR</v>
      </c>
      <c r="AA353">
        <v>0</v>
      </c>
      <c r="AB353" t="str">
        <v>397-U1588A-6H-CC-PAL-PALPERA</v>
      </c>
    </row>
    <row r="354" spans="1:28" x14ac:dyDescent="0.15">
      <c r="A354">
        <v>397</v>
      </c>
      <c r="B354" t="str">
        <v>U1588</v>
      </c>
      <c r="C354" t="str">
        <v>A</v>
      </c>
      <c r="D354">
        <v>6</v>
      </c>
      <c r="E354" t="str">
        <v>H</v>
      </c>
      <c r="F354" t="str">
        <v>CC</v>
      </c>
      <c r="G354" t="str">
        <v/>
      </c>
      <c r="H354" s="29">
        <v>30</v>
      </c>
      <c r="I354" s="29">
        <v>37</v>
      </c>
      <c r="J354" s="29">
        <v>0</v>
      </c>
      <c r="K354" s="29">
        <v>5</v>
      </c>
      <c r="L354" s="24">
        <v>50.14</v>
      </c>
      <c r="M354" s="24">
        <v>50.21</v>
      </c>
      <c r="N354" s="24">
        <v>50.83148543689321</v>
      </c>
      <c r="O354" s="24">
        <v>50.899446601941754</v>
      </c>
      <c r="P354">
        <v>7</v>
      </c>
      <c r="Q354">
        <v>5</v>
      </c>
      <c r="R354" t="str">
        <v>OTHR</v>
      </c>
      <c r="S354" t="str">
        <v/>
      </c>
      <c r="T354" t="str">
        <v>FLOR</v>
      </c>
      <c r="U354" t="str">
        <v>95504IODP</v>
      </c>
      <c r="V354" t="str">
        <v>PALFLOR</v>
      </c>
      <c r="W354" t="str">
        <v>OTHR11937101</v>
      </c>
      <c r="X354">
        <v>44895.932638888888</v>
      </c>
      <c r="Y354" t="str">
        <v>LEWIS</v>
      </c>
      <c r="Z354" t="str">
        <v>JR</v>
      </c>
      <c r="AA354">
        <v>0</v>
      </c>
      <c r="AB354" t="str">
        <v>397-U1588A-6H-CC-PAL-PALFLOR</v>
      </c>
    </row>
    <row r="355" spans="1:28" x14ac:dyDescent="0.15">
      <c r="A355">
        <v>397</v>
      </c>
      <c r="B355" t="str">
        <v>U1588</v>
      </c>
      <c r="C355" t="str">
        <v>A</v>
      </c>
      <c r="D355">
        <v>6</v>
      </c>
      <c r="E355" t="str">
        <v>H</v>
      </c>
      <c r="F355" t="str">
        <v>CC</v>
      </c>
      <c r="G355" t="str">
        <v/>
      </c>
      <c r="H355" s="29">
        <v>30</v>
      </c>
      <c r="I355" s="29">
        <v>37</v>
      </c>
      <c r="J355" s="29">
        <v>0</v>
      </c>
      <c r="K355" s="29">
        <v>5</v>
      </c>
      <c r="L355" s="24">
        <v>50.14</v>
      </c>
      <c r="M355" s="24">
        <v>50.21</v>
      </c>
      <c r="N355" s="24">
        <v>50.83148543689321</v>
      </c>
      <c r="O355" s="24">
        <v>50.899446601941754</v>
      </c>
      <c r="P355">
        <v>7</v>
      </c>
      <c r="Q355">
        <v>20</v>
      </c>
      <c r="R355" t="str">
        <v>OTHR</v>
      </c>
      <c r="S355" t="str">
        <v>FORAM</v>
      </c>
      <c r="T355" t="str">
        <v/>
      </c>
      <c r="U355" t="str">
        <v/>
      </c>
      <c r="V355" t="str">
        <v>FORAM</v>
      </c>
      <c r="W355" t="str">
        <v>OTHR11937161</v>
      </c>
      <c r="X355">
        <v>44895.932638888888</v>
      </c>
      <c r="Y355" t="str">
        <v>LEWIS</v>
      </c>
      <c r="Z355" t="str">
        <v>JR</v>
      </c>
      <c r="AA355" t="str">
        <v>Shipboard Test</v>
      </c>
      <c r="AB355" t="str">
        <v>397-U1588A-6H-CC-PAL-FORAM</v>
      </c>
    </row>
    <row r="356" spans="1:28" x14ac:dyDescent="0.15">
      <c r="A356">
        <v>397</v>
      </c>
      <c r="B356" t="str">
        <v>U1588</v>
      </c>
      <c r="C356" t="str">
        <v>A</v>
      </c>
      <c r="D356">
        <v>6</v>
      </c>
      <c r="E356" t="str">
        <v>H</v>
      </c>
      <c r="F356" t="str">
        <v>CC</v>
      </c>
      <c r="G356" t="str">
        <v/>
      </c>
      <c r="H356" s="29">
        <v>30</v>
      </c>
      <c r="I356" s="29">
        <v>37</v>
      </c>
      <c r="J356" s="29">
        <v>30</v>
      </c>
      <c r="K356" s="29">
        <v>5</v>
      </c>
      <c r="L356" s="24">
        <v>50.14</v>
      </c>
      <c r="M356" s="24">
        <v>50.21</v>
      </c>
      <c r="N356" s="24">
        <v>50.83148543689321</v>
      </c>
      <c r="O356" s="24">
        <v>50.899446601941754</v>
      </c>
      <c r="P356">
        <v>7</v>
      </c>
      <c r="Q356">
        <v>247</v>
      </c>
      <c r="R356" t="str">
        <v>WRND</v>
      </c>
      <c r="S356" t="str">
        <v>PAL</v>
      </c>
      <c r="T356" t="str">
        <v/>
      </c>
      <c r="U356" t="str">
        <v/>
      </c>
      <c r="V356" t="str">
        <v>PAL</v>
      </c>
      <c r="W356" t="str">
        <v>WRND11937071</v>
      </c>
      <c r="X356">
        <v>44895.931944444441</v>
      </c>
      <c r="Y356" t="str">
        <v>LEWIS</v>
      </c>
      <c r="Z356" t="str">
        <v>JR</v>
      </c>
      <c r="AA356">
        <v>0</v>
      </c>
      <c r="AB356" t="str">
        <v>397-U1588A-6H-CC-PAL</v>
      </c>
    </row>
    <row r="357" spans="1:28" x14ac:dyDescent="0.15">
      <c r="A357">
        <v>397</v>
      </c>
      <c r="B357" t="str">
        <v>U1588</v>
      </c>
      <c r="C357" t="str">
        <v>A</v>
      </c>
      <c r="D357">
        <v>6</v>
      </c>
      <c r="E357" t="str">
        <v>H</v>
      </c>
      <c r="F357" t="str">
        <v>CC</v>
      </c>
      <c r="G357" t="str">
        <v/>
      </c>
      <c r="H357" s="29">
        <v>30</v>
      </c>
      <c r="I357" s="29">
        <v>37</v>
      </c>
      <c r="J357" s="29">
        <v>0</v>
      </c>
      <c r="K357" s="29">
        <v>5</v>
      </c>
      <c r="L357" s="24">
        <v>50.14</v>
      </c>
      <c r="M357" s="24">
        <v>50.21</v>
      </c>
      <c r="N357" s="24">
        <v>50.83148543689321</v>
      </c>
      <c r="O357" s="24">
        <v>50.899446601941754</v>
      </c>
      <c r="P357">
        <v>7</v>
      </c>
      <c r="Q357">
        <v>30</v>
      </c>
      <c r="R357" t="str">
        <v>OTHR</v>
      </c>
      <c r="S357" t="str">
        <v/>
      </c>
      <c r="T357" t="str">
        <v>ZARI</v>
      </c>
      <c r="U357" t="str">
        <v>95883IODP</v>
      </c>
      <c r="V357" t="str">
        <v>PALZARI</v>
      </c>
      <c r="W357" t="str">
        <v>OTHR11937131</v>
      </c>
      <c r="X357">
        <v>44895.932638888888</v>
      </c>
      <c r="Y357" t="str">
        <v>LEWIS</v>
      </c>
      <c r="Z357" t="str">
        <v>JR</v>
      </c>
      <c r="AA357">
        <v>0</v>
      </c>
      <c r="AB357" t="str">
        <v>397-U1588A-6H-CC-PAL-PALZARI</v>
      </c>
    </row>
    <row r="358" spans="1:28" x14ac:dyDescent="0.15">
      <c r="A358">
        <v>397</v>
      </c>
      <c r="B358" t="str">
        <v>U1588</v>
      </c>
      <c r="C358" t="str">
        <v>A</v>
      </c>
      <c r="D358">
        <v>6</v>
      </c>
      <c r="E358" t="str">
        <v>H</v>
      </c>
      <c r="F358" t="str">
        <v>CC</v>
      </c>
      <c r="G358" t="str">
        <v/>
      </c>
      <c r="H358" s="29">
        <v>30</v>
      </c>
      <c r="I358" s="29">
        <v>37</v>
      </c>
      <c r="J358" s="29">
        <v>0</v>
      </c>
      <c r="K358" s="29">
        <v>5</v>
      </c>
      <c r="L358" s="24">
        <v>50.14</v>
      </c>
      <c r="M358" s="24">
        <v>50.21</v>
      </c>
      <c r="N358" s="24">
        <v>50.83148543689321</v>
      </c>
      <c r="O358" s="24">
        <v>50.899446601941754</v>
      </c>
      <c r="P358">
        <v>7</v>
      </c>
      <c r="Q358">
        <v>5</v>
      </c>
      <c r="R358" t="str">
        <v>OTHR</v>
      </c>
      <c r="S358" t="str">
        <v>NANNO</v>
      </c>
      <c r="T358" t="str">
        <v/>
      </c>
      <c r="U358" t="str">
        <v/>
      </c>
      <c r="V358" t="str">
        <v>NANNO</v>
      </c>
      <c r="W358" t="str">
        <v>OTHR11937151</v>
      </c>
      <c r="X358">
        <v>44895.932638888888</v>
      </c>
      <c r="Y358" t="str">
        <v>LEWIS</v>
      </c>
      <c r="Z358" t="str">
        <v>JR</v>
      </c>
      <c r="AA358" t="str">
        <v>Shipboard Test</v>
      </c>
      <c r="AB358" t="str">
        <v>397-U1588A-6H-CC-PAL-NANNO</v>
      </c>
    </row>
    <row r="359" spans="1:28" x14ac:dyDescent="0.15">
      <c r="A359">
        <v>397</v>
      </c>
      <c r="B359" t="str">
        <v>U1588</v>
      </c>
      <c r="C359" t="str">
        <v>A</v>
      </c>
      <c r="D359">
        <v>7</v>
      </c>
      <c r="E359" t="str">
        <v>H</v>
      </c>
      <c r="F359">
        <v>1</v>
      </c>
      <c r="G359" t="str">
        <v>W</v>
      </c>
      <c r="H359" s="29">
        <v>80</v>
      </c>
      <c r="I359" s="29">
        <v>80</v>
      </c>
      <c r="J359" s="29">
        <v>80</v>
      </c>
      <c r="K359" s="29">
        <v>5</v>
      </c>
      <c r="L359" s="24">
        <v>50.5</v>
      </c>
      <c r="M359" s="24">
        <v>50.5</v>
      </c>
      <c r="N359" s="24">
        <v>52.511663551401867</v>
      </c>
      <c r="O359" s="24">
        <v>52.511663551401867</v>
      </c>
      <c r="P359">
        <v>0</v>
      </c>
      <c r="Q359">
        <v>1</v>
      </c>
      <c r="R359" t="str">
        <v>TPCK</v>
      </c>
      <c r="S359" t="str">
        <v>NANNO</v>
      </c>
      <c r="T359" t="str">
        <v/>
      </c>
      <c r="U359" t="str">
        <v/>
      </c>
      <c r="V359" t="str">
        <v>NANNO</v>
      </c>
      <c r="W359" t="str">
        <v>TPCK11941491</v>
      </c>
      <c r="X359">
        <v>44896.185416666667</v>
      </c>
      <c r="Y359" t="str">
        <v>JRS_CARVALHO</v>
      </c>
      <c r="Z359" t="str">
        <v>JR</v>
      </c>
      <c r="AA359">
        <v>0</v>
      </c>
      <c r="AB359" t="str">
        <v>397-U1588A-7H-1-W 80/80-NANNO</v>
      </c>
    </row>
    <row r="360" spans="1:28" x14ac:dyDescent="0.15">
      <c r="A360">
        <v>397</v>
      </c>
      <c r="B360" t="str">
        <v>U1588</v>
      </c>
      <c r="C360" t="str">
        <v>A</v>
      </c>
      <c r="D360">
        <v>7</v>
      </c>
      <c r="E360" t="str">
        <v>H</v>
      </c>
      <c r="F360">
        <v>2</v>
      </c>
      <c r="G360" t="str">
        <v>W</v>
      </c>
      <c r="H360" s="29">
        <v>27</v>
      </c>
      <c r="I360" s="29">
        <v>29</v>
      </c>
      <c r="J360" s="29">
        <v>27</v>
      </c>
      <c r="K360" s="29">
        <v>5</v>
      </c>
      <c r="L360" s="24">
        <v>51.43</v>
      </c>
      <c r="M360" s="24">
        <v>51.449999999999996</v>
      </c>
      <c r="N360" s="24">
        <v>53.380822429906544</v>
      </c>
      <c r="O360" s="24">
        <v>53.39951401869159</v>
      </c>
      <c r="P360">
        <v>2</v>
      </c>
      <c r="Q360">
        <v>10</v>
      </c>
      <c r="R360" t="str">
        <v>CYL</v>
      </c>
      <c r="S360" t="str">
        <v>MAD</v>
      </c>
      <c r="T360" t="str">
        <v/>
      </c>
      <c r="U360" t="str">
        <v/>
      </c>
      <c r="V360">
        <v>31187</v>
      </c>
      <c r="W360" t="str">
        <v>CYL11941561</v>
      </c>
      <c r="X360">
        <v>44896.192361111112</v>
      </c>
      <c r="Y360" t="str">
        <v>JRS_CARVALHO</v>
      </c>
      <c r="Z360" t="str">
        <v>JR</v>
      </c>
      <c r="AA360">
        <v>0</v>
      </c>
      <c r="AB360" t="str">
        <v>397-U1588A-7H-2-W 27/29-31187</v>
      </c>
    </row>
    <row r="361" spans="1:28" x14ac:dyDescent="0.15">
      <c r="A361">
        <v>397</v>
      </c>
      <c r="B361" t="str">
        <v>U1588</v>
      </c>
      <c r="C361" t="str">
        <v>A</v>
      </c>
      <c r="D361">
        <v>7</v>
      </c>
      <c r="E361" t="str">
        <v>H</v>
      </c>
      <c r="F361">
        <v>2</v>
      </c>
      <c r="G361" t="str">
        <v>A</v>
      </c>
      <c r="H361" s="29">
        <v>50</v>
      </c>
      <c r="I361" s="29">
        <v>50</v>
      </c>
      <c r="J361" s="29">
        <v>50</v>
      </c>
      <c r="K361" s="29">
        <v>5</v>
      </c>
      <c r="L361" s="24">
        <v>51.66</v>
      </c>
      <c r="M361" s="24">
        <v>51.66</v>
      </c>
      <c r="N361" s="24">
        <v>53.595775700934574</v>
      </c>
      <c r="O361" s="24">
        <v>53.595775700934574</v>
      </c>
      <c r="P361">
        <v>0</v>
      </c>
      <c r="Q361">
        <v>1</v>
      </c>
      <c r="R361" t="str">
        <v>SS</v>
      </c>
      <c r="S361" t="str">
        <v>SED</v>
      </c>
      <c r="T361" t="str">
        <v/>
      </c>
      <c r="U361" t="str">
        <v/>
      </c>
      <c r="V361" t="str">
        <v>SED</v>
      </c>
      <c r="W361" t="str">
        <v>SS11941831</v>
      </c>
      <c r="X361">
        <v>44896.22152777778</v>
      </c>
      <c r="Y361" t="str">
        <v>JRS_PANG</v>
      </c>
      <c r="Z361" t="str">
        <v>JR</v>
      </c>
      <c r="AA361">
        <v>0</v>
      </c>
      <c r="AB361" t="str">
        <v>397-U1588A-7H-2-A 50/50-SED</v>
      </c>
    </row>
    <row r="362" spans="1:28" x14ac:dyDescent="0.15">
      <c r="A362">
        <v>397</v>
      </c>
      <c r="B362" t="str">
        <v>U1588</v>
      </c>
      <c r="C362" t="str">
        <v>A</v>
      </c>
      <c r="D362">
        <v>7</v>
      </c>
      <c r="E362" t="str">
        <v>H</v>
      </c>
      <c r="F362">
        <v>2</v>
      </c>
      <c r="G362" t="str">
        <v>W</v>
      </c>
      <c r="H362" s="29">
        <v>50</v>
      </c>
      <c r="I362" s="29">
        <v>51</v>
      </c>
      <c r="J362" s="29">
        <v>50</v>
      </c>
      <c r="K362" s="29">
        <v>5</v>
      </c>
      <c r="L362" s="24">
        <v>51.66</v>
      </c>
      <c r="M362" s="24">
        <v>51.669999999999995</v>
      </c>
      <c r="N362" s="24">
        <v>53.595775700934574</v>
      </c>
      <c r="O362" s="24">
        <v>53.605121495327104</v>
      </c>
      <c r="P362">
        <v>1</v>
      </c>
      <c r="Q362">
        <v>5</v>
      </c>
      <c r="R362" t="str">
        <v>CYL</v>
      </c>
      <c r="S362" t="str">
        <v>XRD</v>
      </c>
      <c r="T362" t="str">
        <v/>
      </c>
      <c r="U362" t="str">
        <v/>
      </c>
      <c r="V362" t="str">
        <v>XRD</v>
      </c>
      <c r="W362" t="str">
        <v>CYL11941701</v>
      </c>
      <c r="X362">
        <v>44896.2</v>
      </c>
      <c r="Y362" t="str">
        <v>JRS_CARVALHO</v>
      </c>
      <c r="Z362" t="str">
        <v>JR</v>
      </c>
      <c r="AA362">
        <v>0</v>
      </c>
      <c r="AB362" t="str">
        <v>397-U1588A-7H-2-W 50/51-XRD</v>
      </c>
    </row>
    <row r="363" spans="1:28" x14ac:dyDescent="0.15">
      <c r="A363">
        <v>397</v>
      </c>
      <c r="B363" t="str">
        <v>U1588</v>
      </c>
      <c r="C363" t="str">
        <v>A</v>
      </c>
      <c r="D363">
        <v>7</v>
      </c>
      <c r="E363" t="str">
        <v>H</v>
      </c>
      <c r="F363">
        <v>2</v>
      </c>
      <c r="G363" t="str">
        <v>W</v>
      </c>
      <c r="H363" s="29">
        <v>50</v>
      </c>
      <c r="I363" s="29">
        <v>51</v>
      </c>
      <c r="J363" s="29">
        <v>50</v>
      </c>
      <c r="K363" s="29">
        <v>5</v>
      </c>
      <c r="L363" s="24">
        <v>51.66</v>
      </c>
      <c r="M363" s="24">
        <v>51.669999999999995</v>
      </c>
      <c r="N363" s="24">
        <v>53.595775700934574</v>
      </c>
      <c r="O363" s="24">
        <v>53.605121495327104</v>
      </c>
      <c r="P363">
        <v>1</v>
      </c>
      <c r="Q363">
        <v>5</v>
      </c>
      <c r="R363" t="str">
        <v>CYL</v>
      </c>
      <c r="S363" t="str">
        <v>CARB</v>
      </c>
      <c r="T363" t="str">
        <v/>
      </c>
      <c r="U363" t="str">
        <v/>
      </c>
      <c r="V363" t="str">
        <v>CARB</v>
      </c>
      <c r="W363" t="str">
        <v>CYL11941711</v>
      </c>
      <c r="X363">
        <v>44896.2</v>
      </c>
      <c r="Y363" t="str">
        <v>JRS_CARVALHO</v>
      </c>
      <c r="Z363" t="str">
        <v>JR</v>
      </c>
      <c r="AA363">
        <v>0</v>
      </c>
      <c r="AB363" t="str">
        <v>397-U1588A-7H-2-W 50/51-CARB</v>
      </c>
    </row>
    <row r="364" spans="1:28" x14ac:dyDescent="0.15">
      <c r="A364">
        <v>397</v>
      </c>
      <c r="B364" t="str">
        <v>U1588</v>
      </c>
      <c r="C364" t="str">
        <v>A</v>
      </c>
      <c r="D364">
        <v>7</v>
      </c>
      <c r="E364" t="str">
        <v>H</v>
      </c>
      <c r="F364">
        <v>2</v>
      </c>
      <c r="G364" t="str">
        <v>W</v>
      </c>
      <c r="H364" s="29">
        <v>76</v>
      </c>
      <c r="I364" s="29">
        <v>76</v>
      </c>
      <c r="J364" s="29">
        <v>76</v>
      </c>
      <c r="K364" s="29">
        <v>5</v>
      </c>
      <c r="L364" s="24">
        <v>51.919999999999995</v>
      </c>
      <c r="M364" s="24">
        <v>51.919999999999995</v>
      </c>
      <c r="N364" s="24">
        <v>53.838766355140187</v>
      </c>
      <c r="O364" s="24">
        <v>53.838766355140187</v>
      </c>
      <c r="P364">
        <v>0</v>
      </c>
      <c r="Q364">
        <v>1</v>
      </c>
      <c r="R364" t="str">
        <v>TPCK</v>
      </c>
      <c r="S364" t="str">
        <v>NANNO</v>
      </c>
      <c r="T364" t="str">
        <v/>
      </c>
      <c r="U364" t="str">
        <v/>
      </c>
      <c r="V364" t="str">
        <v>NANNO</v>
      </c>
      <c r="W364" t="str">
        <v>TPCK11941501</v>
      </c>
      <c r="X364">
        <v>44896.185416666667</v>
      </c>
      <c r="Y364" t="str">
        <v>JRS_CARVALHO</v>
      </c>
      <c r="Z364" t="str">
        <v>JR</v>
      </c>
      <c r="AA364">
        <v>0</v>
      </c>
      <c r="AB364" t="str">
        <v>397-U1588A-7H-2-W 76/76-NANNO</v>
      </c>
    </row>
    <row r="365" spans="1:28" x14ac:dyDescent="0.15">
      <c r="A365">
        <v>397</v>
      </c>
      <c r="B365" t="str">
        <v>U1588</v>
      </c>
      <c r="C365" t="str">
        <v>A</v>
      </c>
      <c r="D365">
        <v>7</v>
      </c>
      <c r="E365" t="str">
        <v>H</v>
      </c>
      <c r="F365">
        <v>3</v>
      </c>
      <c r="G365" t="str">
        <v>W</v>
      </c>
      <c r="H365" s="29">
        <v>71</v>
      </c>
      <c r="I365" s="29">
        <v>71</v>
      </c>
      <c r="J365" s="29">
        <v>71</v>
      </c>
      <c r="K365" s="29">
        <v>5</v>
      </c>
      <c r="L365" s="24">
        <v>53.36</v>
      </c>
      <c r="M365" s="24">
        <v>53.36</v>
      </c>
      <c r="N365" s="24">
        <v>55.184560747663554</v>
      </c>
      <c r="O365" s="24">
        <v>55.184560747663554</v>
      </c>
      <c r="P365">
        <v>0</v>
      </c>
      <c r="Q365">
        <v>1</v>
      </c>
      <c r="R365" t="str">
        <v>TPCK</v>
      </c>
      <c r="S365" t="str">
        <v>NANNO</v>
      </c>
      <c r="T365" t="str">
        <v/>
      </c>
      <c r="U365" t="str">
        <v/>
      </c>
      <c r="V365" t="str">
        <v>NANNO</v>
      </c>
      <c r="W365" t="str">
        <v>TPCK11941511</v>
      </c>
      <c r="X365">
        <v>44896.185416666667</v>
      </c>
      <c r="Y365" t="str">
        <v>JRS_CARVALHO</v>
      </c>
      <c r="Z365" t="str">
        <v>JR</v>
      </c>
      <c r="AA365">
        <v>0</v>
      </c>
      <c r="AB365" t="str">
        <v>397-U1588A-7H-3-W 71/71-NANNO</v>
      </c>
    </row>
    <row r="366" spans="1:28" x14ac:dyDescent="0.15">
      <c r="A366">
        <v>397</v>
      </c>
      <c r="B366" t="str">
        <v>U1588</v>
      </c>
      <c r="C366" t="str">
        <v>A</v>
      </c>
      <c r="D366">
        <v>7</v>
      </c>
      <c r="E366" t="str">
        <v>H</v>
      </c>
      <c r="F366">
        <v>3</v>
      </c>
      <c r="G366" t="str">
        <v>W</v>
      </c>
      <c r="H366" s="29">
        <v>106</v>
      </c>
      <c r="I366" s="29">
        <v>108</v>
      </c>
      <c r="J366" s="29">
        <v>106</v>
      </c>
      <c r="K366" s="29">
        <v>5</v>
      </c>
      <c r="L366" s="24">
        <v>53.71</v>
      </c>
      <c r="M366" s="24">
        <v>53.73</v>
      </c>
      <c r="N366" s="24">
        <v>55.511663551401874</v>
      </c>
      <c r="O366" s="24">
        <v>55.530355140186913</v>
      </c>
      <c r="P366">
        <v>2</v>
      </c>
      <c r="Q366">
        <v>7</v>
      </c>
      <c r="R366" t="str">
        <v>CUBE</v>
      </c>
      <c r="S366" t="str">
        <v>PMAG</v>
      </c>
      <c r="T366" t="str">
        <v>XUAN</v>
      </c>
      <c r="U366" t="str">
        <v>95810IODP</v>
      </c>
      <c r="V366" t="str">
        <v>PMAG</v>
      </c>
      <c r="W366" t="str">
        <v>CUBE11941601</v>
      </c>
      <c r="X366">
        <v>44896.196527777778</v>
      </c>
      <c r="Y366" t="str">
        <v>LEWIS</v>
      </c>
      <c r="Z366" t="str">
        <v>JR</v>
      </c>
      <c r="AA366">
        <v>0</v>
      </c>
      <c r="AB366" t="str">
        <v>397-U1588A-7H-3-W 106/108-PMAG</v>
      </c>
    </row>
    <row r="367" spans="1:28" x14ac:dyDescent="0.15">
      <c r="A367">
        <v>397</v>
      </c>
      <c r="B367" t="str">
        <v>U1588</v>
      </c>
      <c r="C367" t="str">
        <v>A</v>
      </c>
      <c r="D367">
        <v>7</v>
      </c>
      <c r="E367" t="str">
        <v>H</v>
      </c>
      <c r="F367">
        <v>4</v>
      </c>
      <c r="G367" t="str">
        <v>A</v>
      </c>
      <c r="H367" s="29">
        <v>55</v>
      </c>
      <c r="I367" s="29">
        <v>55</v>
      </c>
      <c r="J367" s="29">
        <v>55</v>
      </c>
      <c r="K367" s="29">
        <v>5</v>
      </c>
      <c r="L367" s="24">
        <v>54.709999999999994</v>
      </c>
      <c r="M367" s="24">
        <v>54.709999999999994</v>
      </c>
      <c r="N367" s="24">
        <v>56.446242990654206</v>
      </c>
      <c r="O367" s="24">
        <v>56.446242990654206</v>
      </c>
      <c r="P367">
        <v>0</v>
      </c>
      <c r="Q367">
        <v>1</v>
      </c>
      <c r="R367" t="str">
        <v>SS</v>
      </c>
      <c r="S367" t="str">
        <v>SED</v>
      </c>
      <c r="T367" t="str">
        <v/>
      </c>
      <c r="U367" t="str">
        <v/>
      </c>
      <c r="V367" t="str">
        <v>SED</v>
      </c>
      <c r="W367" t="str">
        <v>SS11941841</v>
      </c>
      <c r="X367">
        <v>44896.22152777778</v>
      </c>
      <c r="Y367" t="str">
        <v>JRS_PANG</v>
      </c>
      <c r="Z367" t="str">
        <v>JR</v>
      </c>
      <c r="AA367">
        <v>0</v>
      </c>
      <c r="AB367" t="str">
        <v>397-U1588A-7H-4-A 55/55-SED</v>
      </c>
    </row>
    <row r="368" spans="1:28" x14ac:dyDescent="0.15">
      <c r="A368">
        <v>397</v>
      </c>
      <c r="B368" t="str">
        <v>U1588</v>
      </c>
      <c r="C368" t="str">
        <v>A</v>
      </c>
      <c r="D368">
        <v>7</v>
      </c>
      <c r="E368" t="str">
        <v>H</v>
      </c>
      <c r="F368">
        <v>4</v>
      </c>
      <c r="G368" t="str">
        <v>W</v>
      </c>
      <c r="H368" s="29">
        <v>55</v>
      </c>
      <c r="I368" s="29">
        <v>56</v>
      </c>
      <c r="J368" s="29">
        <v>55</v>
      </c>
      <c r="K368" s="29">
        <v>5</v>
      </c>
      <c r="L368" s="24">
        <v>54.709999999999994</v>
      </c>
      <c r="M368" s="24">
        <v>54.72</v>
      </c>
      <c r="N368" s="24">
        <v>56.446242990654206</v>
      </c>
      <c r="O368" s="24">
        <v>56.455588785046729</v>
      </c>
      <c r="P368">
        <v>1</v>
      </c>
      <c r="Q368">
        <v>5</v>
      </c>
      <c r="R368" t="str">
        <v>CYL</v>
      </c>
      <c r="S368" t="str">
        <v>CARB</v>
      </c>
      <c r="T368" t="str">
        <v/>
      </c>
      <c r="U368" t="str">
        <v/>
      </c>
      <c r="V368" t="str">
        <v>CARB</v>
      </c>
      <c r="W368" t="str">
        <v>CYL11941721</v>
      </c>
      <c r="X368">
        <v>44896.2</v>
      </c>
      <c r="Y368" t="str">
        <v>JRS_CARVALHO</v>
      </c>
      <c r="Z368" t="str">
        <v>JR</v>
      </c>
      <c r="AA368">
        <v>0</v>
      </c>
      <c r="AB368" t="str">
        <v>397-U1588A-7H-4-W 55/56-CARB</v>
      </c>
    </row>
    <row r="369" spans="1:28" x14ac:dyDescent="0.15">
      <c r="A369">
        <v>397</v>
      </c>
      <c r="B369" t="str">
        <v>U1588</v>
      </c>
      <c r="C369" t="str">
        <v>A</v>
      </c>
      <c r="D369">
        <v>7</v>
      </c>
      <c r="E369" t="str">
        <v>H</v>
      </c>
      <c r="F369">
        <v>4</v>
      </c>
      <c r="G369" t="str">
        <v>W</v>
      </c>
      <c r="H369" s="29">
        <v>75</v>
      </c>
      <c r="I369" s="29">
        <v>75</v>
      </c>
      <c r="J369" s="29">
        <v>75</v>
      </c>
      <c r="K369" s="29">
        <v>5</v>
      </c>
      <c r="L369" s="24">
        <v>54.91</v>
      </c>
      <c r="M369" s="24">
        <v>54.91</v>
      </c>
      <c r="N369" s="24">
        <v>56.633158878504666</v>
      </c>
      <c r="O369" s="24">
        <v>56.633158878504666</v>
      </c>
      <c r="P369">
        <v>0</v>
      </c>
      <c r="Q369">
        <v>1</v>
      </c>
      <c r="R369" t="str">
        <v>TPCK</v>
      </c>
      <c r="S369" t="str">
        <v>NANNO</v>
      </c>
      <c r="T369" t="str">
        <v/>
      </c>
      <c r="U369" t="str">
        <v/>
      </c>
      <c r="V369" t="str">
        <v>NANNO</v>
      </c>
      <c r="W369" t="str">
        <v>TPCK11941521</v>
      </c>
      <c r="X369">
        <v>44896.185416666667</v>
      </c>
      <c r="Y369" t="str">
        <v>JRS_CARVALHO</v>
      </c>
      <c r="Z369" t="str">
        <v>JR</v>
      </c>
      <c r="AA369">
        <v>0</v>
      </c>
      <c r="AB369" t="str">
        <v>397-U1588A-7H-4-W 75/75-NANNO</v>
      </c>
    </row>
    <row r="370" spans="1:28" x14ac:dyDescent="0.15">
      <c r="A370">
        <v>397</v>
      </c>
      <c r="B370" t="str">
        <v>U1588</v>
      </c>
      <c r="C370" t="str">
        <v>A</v>
      </c>
      <c r="D370">
        <v>7</v>
      </c>
      <c r="E370" t="str">
        <v>H</v>
      </c>
      <c r="F370">
        <v>5</v>
      </c>
      <c r="G370" t="str">
        <v>W</v>
      </c>
      <c r="H370" s="29">
        <v>75</v>
      </c>
      <c r="I370" s="29">
        <v>75</v>
      </c>
      <c r="J370" s="29">
        <v>75</v>
      </c>
      <c r="K370" s="29">
        <v>5</v>
      </c>
      <c r="L370" s="24">
        <v>56.42</v>
      </c>
      <c r="M370" s="24">
        <v>56.42</v>
      </c>
      <c r="N370" s="24">
        <v>58.044373831775701</v>
      </c>
      <c r="O370" s="24">
        <v>58.044373831775701</v>
      </c>
      <c r="P370">
        <v>0</v>
      </c>
      <c r="Q370">
        <v>1</v>
      </c>
      <c r="R370" t="str">
        <v>TPCK</v>
      </c>
      <c r="S370" t="str">
        <v>NANNO</v>
      </c>
      <c r="T370" t="str">
        <v/>
      </c>
      <c r="U370" t="str">
        <v/>
      </c>
      <c r="V370" t="str">
        <v>NANNO</v>
      </c>
      <c r="W370" t="str">
        <v>TPCK11941531</v>
      </c>
      <c r="X370">
        <v>44896.185416666667</v>
      </c>
      <c r="Y370" t="str">
        <v>JRS_CARVALHO</v>
      </c>
      <c r="Z370" t="str">
        <v>JR</v>
      </c>
      <c r="AA370">
        <v>0</v>
      </c>
      <c r="AB370" t="str">
        <v>397-U1588A-7H-5-W 75/75-NANNO</v>
      </c>
    </row>
    <row r="371" spans="1:28" x14ac:dyDescent="0.15">
      <c r="A371">
        <v>397</v>
      </c>
      <c r="B371" t="str">
        <v>U1588</v>
      </c>
      <c r="C371" t="str">
        <v>A</v>
      </c>
      <c r="D371">
        <v>7</v>
      </c>
      <c r="E371" t="str">
        <v>H</v>
      </c>
      <c r="F371">
        <v>6</v>
      </c>
      <c r="G371" t="str">
        <v>W</v>
      </c>
      <c r="H371" s="29">
        <v>75</v>
      </c>
      <c r="I371" s="29">
        <v>75</v>
      </c>
      <c r="J371" s="29">
        <v>75</v>
      </c>
      <c r="K371" s="29">
        <v>5</v>
      </c>
      <c r="L371" s="24">
        <v>57.94</v>
      </c>
      <c r="M371" s="24">
        <v>57.94</v>
      </c>
      <c r="N371" s="24">
        <v>59.464934579439252</v>
      </c>
      <c r="O371" s="24">
        <v>59.464934579439252</v>
      </c>
      <c r="P371">
        <v>0</v>
      </c>
      <c r="Q371">
        <v>1</v>
      </c>
      <c r="R371" t="str">
        <v>TPCK</v>
      </c>
      <c r="S371" t="str">
        <v>NANNO</v>
      </c>
      <c r="T371" t="str">
        <v/>
      </c>
      <c r="U371" t="str">
        <v/>
      </c>
      <c r="V371" t="str">
        <v>NANNO</v>
      </c>
      <c r="W371" t="str">
        <v>TPCK11941541</v>
      </c>
      <c r="X371">
        <v>44896.185416666667</v>
      </c>
      <c r="Y371" t="str">
        <v>JRS_CARVALHO</v>
      </c>
      <c r="Z371" t="str">
        <v>JR</v>
      </c>
      <c r="AA371">
        <v>0</v>
      </c>
      <c r="AB371" t="str">
        <v>397-U1588A-7H-6-W 75/75-NANNO</v>
      </c>
    </row>
    <row r="372" spans="1:28" x14ac:dyDescent="0.15">
      <c r="A372">
        <v>397</v>
      </c>
      <c r="B372" t="str">
        <v>U1588</v>
      </c>
      <c r="C372" t="str">
        <v>A</v>
      </c>
      <c r="D372">
        <v>7</v>
      </c>
      <c r="E372" t="str">
        <v>H</v>
      </c>
      <c r="F372">
        <v>6</v>
      </c>
      <c r="G372" t="str">
        <v/>
      </c>
      <c r="H372" s="29">
        <v>147</v>
      </c>
      <c r="I372" s="29">
        <v>152</v>
      </c>
      <c r="J372" s="29">
        <v>0</v>
      </c>
      <c r="K372" s="29">
        <v>5</v>
      </c>
      <c r="L372" s="24">
        <v>58.66</v>
      </c>
      <c r="M372" s="24">
        <v>58.71</v>
      </c>
      <c r="N372" s="24">
        <v>60.137831775700931</v>
      </c>
      <c r="O372" s="24">
        <v>60.184560747663554</v>
      </c>
      <c r="P372">
        <v>5</v>
      </c>
      <c r="Q372">
        <v>10</v>
      </c>
      <c r="R372" t="str">
        <v>LIQ</v>
      </c>
      <c r="S372" t="str">
        <v/>
      </c>
      <c r="T372" t="str">
        <v>YOBO</v>
      </c>
      <c r="U372" t="str">
        <v>96010IODP</v>
      </c>
      <c r="V372" t="str">
        <v>IWYOBO</v>
      </c>
      <c r="W372" t="str">
        <v>LIQ11940181</v>
      </c>
      <c r="X372">
        <v>44896.078472222223</v>
      </c>
      <c r="Y372" t="str">
        <v>JR_LIU</v>
      </c>
      <c r="Z372" t="str">
        <v>JR</v>
      </c>
      <c r="AA372" t="str">
        <v>30ul optima HNO3</v>
      </c>
      <c r="AB372" t="str">
        <v>397-U1588A-7H-6-IW(147-152)-IWYOBO</v>
      </c>
    </row>
    <row r="373" spans="1:28" x14ac:dyDescent="0.15">
      <c r="A373">
        <v>397</v>
      </c>
      <c r="B373" t="str">
        <v>U1588</v>
      </c>
      <c r="C373" t="str">
        <v>A</v>
      </c>
      <c r="D373">
        <v>7</v>
      </c>
      <c r="E373" t="str">
        <v>H</v>
      </c>
      <c r="F373">
        <v>6</v>
      </c>
      <c r="G373" t="str">
        <v/>
      </c>
      <c r="H373" s="29">
        <v>147</v>
      </c>
      <c r="I373" s="29">
        <v>152</v>
      </c>
      <c r="J373" s="29">
        <v>0</v>
      </c>
      <c r="K373" s="29">
        <v>5</v>
      </c>
      <c r="L373" s="24">
        <v>58.66</v>
      </c>
      <c r="M373" s="24">
        <v>58.71</v>
      </c>
      <c r="N373" s="24">
        <v>60.137831775700931</v>
      </c>
      <c r="O373" s="24">
        <v>60.184560747663554</v>
      </c>
      <c r="P373">
        <v>5</v>
      </c>
      <c r="Q373">
        <v>4</v>
      </c>
      <c r="R373" t="str">
        <v>LIQ</v>
      </c>
      <c r="S373" t="str">
        <v/>
      </c>
      <c r="T373" t="str">
        <v>ROCH</v>
      </c>
      <c r="U373" t="str">
        <v>95231IODP</v>
      </c>
      <c r="V373" t="str">
        <v>IWROCH</v>
      </c>
      <c r="W373" t="str">
        <v>LIQ11940221</v>
      </c>
      <c r="X373">
        <v>44896.078472222223</v>
      </c>
      <c r="Y373" t="str">
        <v>JR_LIU</v>
      </c>
      <c r="Z373" t="str">
        <v>JR</v>
      </c>
      <c r="AA373" t="str">
        <v>20uL Optima HCl</v>
      </c>
      <c r="AB373" t="str">
        <v>397-U1588A-7H-6-IW(147-152)-IWROCH</v>
      </c>
    </row>
    <row r="374" spans="1:28" x14ac:dyDescent="0.15">
      <c r="A374">
        <v>397</v>
      </c>
      <c r="B374" t="str">
        <v>U1588</v>
      </c>
      <c r="C374" t="str">
        <v>A</v>
      </c>
      <c r="D374">
        <v>7</v>
      </c>
      <c r="E374" t="str">
        <v>H</v>
      </c>
      <c r="F374">
        <v>6</v>
      </c>
      <c r="G374" t="str">
        <v/>
      </c>
      <c r="H374" s="29">
        <v>147</v>
      </c>
      <c r="I374" s="29">
        <v>152</v>
      </c>
      <c r="J374" s="29">
        <v>0</v>
      </c>
      <c r="K374" s="29">
        <v>5</v>
      </c>
      <c r="L374" s="24">
        <v>58.66</v>
      </c>
      <c r="M374" s="24">
        <v>58.71</v>
      </c>
      <c r="N374" s="24">
        <v>60.137831775700931</v>
      </c>
      <c r="O374" s="24">
        <v>60.184560747663554</v>
      </c>
      <c r="P374">
        <v>5</v>
      </c>
      <c r="Q374">
        <v>75</v>
      </c>
      <c r="R374" t="str">
        <v>CAKE</v>
      </c>
      <c r="S374" t="str">
        <v/>
      </c>
      <c r="T374" t="str">
        <v/>
      </c>
      <c r="U374" t="str">
        <v/>
      </c>
      <c r="V374" t="str">
        <v>SC</v>
      </c>
      <c r="W374" t="str">
        <v>CAKE11940201</v>
      </c>
      <c r="X374">
        <v>44896.078472222223</v>
      </c>
      <c r="Y374" t="str">
        <v>JR_LIU</v>
      </c>
      <c r="Z374" t="str">
        <v>JR</v>
      </c>
      <c r="AA374" t="str">
        <v>repository</v>
      </c>
      <c r="AB374" t="str">
        <v>397-U1588A-7H-6-IW(147-152)-SC</v>
      </c>
    </row>
    <row r="375" spans="1:28" x14ac:dyDescent="0.15">
      <c r="A375">
        <v>397</v>
      </c>
      <c r="B375" t="str">
        <v>U1588</v>
      </c>
      <c r="C375" t="str">
        <v>A</v>
      </c>
      <c r="D375">
        <v>7</v>
      </c>
      <c r="E375" t="str">
        <v>H</v>
      </c>
      <c r="F375">
        <v>6</v>
      </c>
      <c r="G375" t="str">
        <v/>
      </c>
      <c r="H375" s="29">
        <v>147</v>
      </c>
      <c r="I375" s="29">
        <v>152</v>
      </c>
      <c r="J375" s="29">
        <v>0</v>
      </c>
      <c r="K375" s="29">
        <v>5</v>
      </c>
      <c r="L375" s="24">
        <v>58.66</v>
      </c>
      <c r="M375" s="24">
        <v>58.71</v>
      </c>
      <c r="N375" s="24">
        <v>60.137831775700931</v>
      </c>
      <c r="O375" s="24">
        <v>60.184560747663554</v>
      </c>
      <c r="P375">
        <v>5</v>
      </c>
      <c r="Q375">
        <v>2</v>
      </c>
      <c r="R375" t="str">
        <v>LIQ</v>
      </c>
      <c r="S375" t="str">
        <v/>
      </c>
      <c r="T375" t="str">
        <v>BRAD</v>
      </c>
      <c r="U375" t="str">
        <v>95829IODP</v>
      </c>
      <c r="V375" t="str">
        <v>IWBRAD</v>
      </c>
      <c r="W375" t="str">
        <v>LIQ11940211</v>
      </c>
      <c r="X375">
        <v>44896.078472222223</v>
      </c>
      <c r="Y375" t="str">
        <v>JR_LIU</v>
      </c>
      <c r="Z375" t="str">
        <v>JR</v>
      </c>
      <c r="AA375" t="str">
        <v>10 ul HgCl2</v>
      </c>
      <c r="AB375" t="str">
        <v>397-U1588A-7H-6-IW(147-152)-IWBRAD</v>
      </c>
    </row>
    <row r="376" spans="1:28" x14ac:dyDescent="0.15">
      <c r="A376">
        <v>397</v>
      </c>
      <c r="B376" t="str">
        <v>U1588</v>
      </c>
      <c r="C376" t="str">
        <v>A</v>
      </c>
      <c r="D376">
        <v>7</v>
      </c>
      <c r="E376" t="str">
        <v>H</v>
      </c>
      <c r="F376">
        <v>6</v>
      </c>
      <c r="G376" t="str">
        <v/>
      </c>
      <c r="H376" s="29">
        <v>147</v>
      </c>
      <c r="I376" s="29">
        <v>152</v>
      </c>
      <c r="J376" s="29">
        <v>147</v>
      </c>
      <c r="K376" s="29">
        <v>5</v>
      </c>
      <c r="L376" s="24">
        <v>58.66</v>
      </c>
      <c r="M376" s="24">
        <v>58.71</v>
      </c>
      <c r="N376" s="24">
        <v>60.137831775700931</v>
      </c>
      <c r="O376" s="24">
        <v>60.184560747663554</v>
      </c>
      <c r="P376">
        <v>5</v>
      </c>
      <c r="Q376">
        <v>176</v>
      </c>
      <c r="R376" t="str">
        <v>WRND</v>
      </c>
      <c r="S376" t="str">
        <v>IW</v>
      </c>
      <c r="T376" t="str">
        <v/>
      </c>
      <c r="U376" t="str">
        <v/>
      </c>
      <c r="V376" t="str">
        <v>IW(147-152)</v>
      </c>
      <c r="W376" t="str">
        <v>WRND11937891</v>
      </c>
      <c r="X376">
        <v>44895.981944444444</v>
      </c>
      <c r="Y376" t="str">
        <v>JR_MARONE</v>
      </c>
      <c r="Z376" t="str">
        <v>JR</v>
      </c>
      <c r="AA376">
        <v>0</v>
      </c>
      <c r="AB376" t="str">
        <v>397-U1588A-7H-6-IW(147-152)</v>
      </c>
    </row>
    <row r="377" spans="1:28" x14ac:dyDescent="0.15">
      <c r="A377">
        <v>397</v>
      </c>
      <c r="B377" t="str">
        <v>U1588</v>
      </c>
      <c r="C377" t="str">
        <v>A</v>
      </c>
      <c r="D377">
        <v>7</v>
      </c>
      <c r="E377" t="str">
        <v>H</v>
      </c>
      <c r="F377">
        <v>6</v>
      </c>
      <c r="G377" t="str">
        <v/>
      </c>
      <c r="H377" s="29">
        <v>147</v>
      </c>
      <c r="I377" s="29">
        <v>152</v>
      </c>
      <c r="J377" s="29">
        <v>0</v>
      </c>
      <c r="K377" s="29">
        <v>5</v>
      </c>
      <c r="L377" s="24">
        <v>58.66</v>
      </c>
      <c r="M377" s="24">
        <v>58.71</v>
      </c>
      <c r="N377" s="24">
        <v>60.137831775700931</v>
      </c>
      <c r="O377" s="24">
        <v>60.184560747663554</v>
      </c>
      <c r="P377">
        <v>5</v>
      </c>
      <c r="Q377">
        <v>2</v>
      </c>
      <c r="R377" t="str">
        <v>LIQ</v>
      </c>
      <c r="S377" t="str">
        <v>ICP</v>
      </c>
      <c r="T377" t="str">
        <v/>
      </c>
      <c r="U377" t="str">
        <v/>
      </c>
      <c r="V377" t="str">
        <v>IWICP</v>
      </c>
      <c r="W377" t="str">
        <v>LIQ11940161</v>
      </c>
      <c r="X377">
        <v>44896.078472222223</v>
      </c>
      <c r="Y377" t="str">
        <v>JR_LIU</v>
      </c>
      <c r="Z377" t="str">
        <v>JR</v>
      </c>
      <c r="AA377" t="str">
        <v>10uL HNO3</v>
      </c>
      <c r="AB377" t="str">
        <v>397-U1588A-7H-6-IW(147-152)-IWICP</v>
      </c>
    </row>
    <row r="378" spans="1:28" x14ac:dyDescent="0.15">
      <c r="A378">
        <v>397</v>
      </c>
      <c r="B378" t="str">
        <v>U1588</v>
      </c>
      <c r="C378" t="str">
        <v>A</v>
      </c>
      <c r="D378">
        <v>7</v>
      </c>
      <c r="E378" t="str">
        <v>H</v>
      </c>
      <c r="F378">
        <v>6</v>
      </c>
      <c r="G378" t="str">
        <v/>
      </c>
      <c r="H378" s="29">
        <v>147</v>
      </c>
      <c r="I378" s="29">
        <v>152</v>
      </c>
      <c r="J378" s="29">
        <v>0</v>
      </c>
      <c r="K378" s="29">
        <v>5</v>
      </c>
      <c r="L378" s="24">
        <v>58.66</v>
      </c>
      <c r="M378" s="24">
        <v>58.71</v>
      </c>
      <c r="N378" s="24">
        <v>60.137831775700931</v>
      </c>
      <c r="O378" s="24">
        <v>60.184560747663554</v>
      </c>
      <c r="P378">
        <v>5</v>
      </c>
      <c r="Q378">
        <v>6</v>
      </c>
      <c r="R378" t="str">
        <v>LIQ</v>
      </c>
      <c r="S378" t="str">
        <v/>
      </c>
      <c r="T378" t="str">
        <v/>
      </c>
      <c r="U378" t="str">
        <v/>
      </c>
      <c r="V378" t="str">
        <v>IWS</v>
      </c>
      <c r="W378" t="str">
        <v>LIQ11940141</v>
      </c>
      <c r="X378">
        <v>44896.078472222223</v>
      </c>
      <c r="Y378" t="str">
        <v>JR_LIU</v>
      </c>
      <c r="Z378" t="str">
        <v>JR</v>
      </c>
      <c r="AA378" t="str">
        <v>shipboard untreated</v>
      </c>
      <c r="AB378" t="str">
        <v>397-U1588A-7H-6-IW(147-152)-IWS</v>
      </c>
    </row>
    <row r="379" spans="1:28" x14ac:dyDescent="0.15">
      <c r="A379">
        <v>397</v>
      </c>
      <c r="B379" t="str">
        <v>U1588</v>
      </c>
      <c r="C379" t="str">
        <v>A</v>
      </c>
      <c r="D379">
        <v>7</v>
      </c>
      <c r="E379" t="str">
        <v>H</v>
      </c>
      <c r="F379">
        <v>6</v>
      </c>
      <c r="G379" t="str">
        <v/>
      </c>
      <c r="H379" s="29">
        <v>147</v>
      </c>
      <c r="I379" s="29">
        <v>152</v>
      </c>
      <c r="J379" s="29">
        <v>0</v>
      </c>
      <c r="K379" s="29">
        <v>5</v>
      </c>
      <c r="L379" s="24">
        <v>58.66</v>
      </c>
      <c r="M379" s="24">
        <v>58.71</v>
      </c>
      <c r="N379" s="24">
        <v>60.137831775700931</v>
      </c>
      <c r="O379" s="24">
        <v>60.184560747663554</v>
      </c>
      <c r="P379">
        <v>5</v>
      </c>
      <c r="Q379">
        <v>10</v>
      </c>
      <c r="R379" t="str">
        <v>LIQ</v>
      </c>
      <c r="S379" t="str">
        <v/>
      </c>
      <c r="T379" t="str">
        <v>WU</v>
      </c>
      <c r="U379" t="str">
        <v>95353IODP</v>
      </c>
      <c r="V379" t="str">
        <v>IWWU</v>
      </c>
      <c r="W379" t="str">
        <v>LIQ11940171</v>
      </c>
      <c r="X379">
        <v>44896.078472222223</v>
      </c>
      <c r="Y379" t="str">
        <v>JR_LIU</v>
      </c>
      <c r="Z379" t="str">
        <v>JR</v>
      </c>
      <c r="AA379" t="str">
        <v>30 ul TM HCl</v>
      </c>
      <c r="AB379" t="str">
        <v>397-U1588A-7H-6-IW(147-152)-IWWU</v>
      </c>
    </row>
    <row r="380" spans="1:28" x14ac:dyDescent="0.15">
      <c r="A380">
        <v>397</v>
      </c>
      <c r="B380" t="str">
        <v>U1588</v>
      </c>
      <c r="C380" t="str">
        <v>A</v>
      </c>
      <c r="D380">
        <v>7</v>
      </c>
      <c r="E380" t="str">
        <v>H</v>
      </c>
      <c r="F380">
        <v>6</v>
      </c>
      <c r="G380" t="str">
        <v/>
      </c>
      <c r="H380" s="29">
        <v>147</v>
      </c>
      <c r="I380" s="29">
        <v>152</v>
      </c>
      <c r="J380" s="29">
        <v>0</v>
      </c>
      <c r="K380" s="29">
        <v>5</v>
      </c>
      <c r="L380" s="24">
        <v>58.66</v>
      </c>
      <c r="M380" s="24">
        <v>58.71</v>
      </c>
      <c r="N380" s="24">
        <v>60.137831775700931</v>
      </c>
      <c r="O380" s="24">
        <v>60.184560747663554</v>
      </c>
      <c r="P380">
        <v>5</v>
      </c>
      <c r="Q380">
        <v>25</v>
      </c>
      <c r="R380" t="str">
        <v>CAKE</v>
      </c>
      <c r="S380" t="str">
        <v/>
      </c>
      <c r="T380" t="str">
        <v>WU</v>
      </c>
      <c r="U380" t="str">
        <v>95353IODP</v>
      </c>
      <c r="V380" t="str">
        <v>SCWU</v>
      </c>
      <c r="W380" t="str">
        <v>CAKE11940191</v>
      </c>
      <c r="X380">
        <v>44896.078472222223</v>
      </c>
      <c r="Y380" t="str">
        <v>JR_LIU</v>
      </c>
      <c r="Z380" t="str">
        <v>JR</v>
      </c>
      <c r="AA380">
        <v>0</v>
      </c>
      <c r="AB380" t="str">
        <v>397-U1588A-7H-6-IW(147-152)-SCWU</v>
      </c>
    </row>
    <row r="381" spans="1:28" x14ac:dyDescent="0.15">
      <c r="A381">
        <v>397</v>
      </c>
      <c r="B381" t="str">
        <v>U1588</v>
      </c>
      <c r="C381" t="str">
        <v>A</v>
      </c>
      <c r="D381">
        <v>7</v>
      </c>
      <c r="E381" t="str">
        <v>H</v>
      </c>
      <c r="F381">
        <v>6</v>
      </c>
      <c r="G381" t="str">
        <v/>
      </c>
      <c r="H381" s="29">
        <v>147</v>
      </c>
      <c r="I381" s="29">
        <v>152</v>
      </c>
      <c r="J381" s="29">
        <v>0</v>
      </c>
      <c r="K381" s="29">
        <v>5</v>
      </c>
      <c r="L381" s="24">
        <v>58.66</v>
      </c>
      <c r="M381" s="24">
        <v>58.71</v>
      </c>
      <c r="N381" s="24">
        <v>60.137831775700931</v>
      </c>
      <c r="O381" s="24">
        <v>60.184560747663554</v>
      </c>
      <c r="P381">
        <v>5</v>
      </c>
      <c r="Q381">
        <v>3</v>
      </c>
      <c r="R381" t="str">
        <v>LIQ</v>
      </c>
      <c r="S381" t="str">
        <v/>
      </c>
      <c r="T381" t="str">
        <v/>
      </c>
      <c r="U381" t="str">
        <v/>
      </c>
      <c r="V381" t="str">
        <v>IWALK</v>
      </c>
      <c r="W381" t="str">
        <v>LIQ11940151</v>
      </c>
      <c r="X381">
        <v>44896.078472222223</v>
      </c>
      <c r="Y381" t="str">
        <v>JR_LIU</v>
      </c>
      <c r="Z381" t="str">
        <v>JR</v>
      </c>
      <c r="AA381" t="str">
        <v>alkalinity residue</v>
      </c>
      <c r="AB381" t="str">
        <v>397-U1588A-7H-6-IW(147-152)-IWALK</v>
      </c>
    </row>
    <row r="382" spans="1:28" x14ac:dyDescent="0.15">
      <c r="A382">
        <v>397</v>
      </c>
      <c r="B382" t="str">
        <v>U1588</v>
      </c>
      <c r="C382" t="str">
        <v>A</v>
      </c>
      <c r="D382">
        <v>7</v>
      </c>
      <c r="E382" t="str">
        <v>H</v>
      </c>
      <c r="F382">
        <v>7</v>
      </c>
      <c r="G382" t="str">
        <v/>
      </c>
      <c r="H382" s="29">
        <v>0</v>
      </c>
      <c r="I382" s="29">
        <v>5</v>
      </c>
      <c r="J382" s="29">
        <v>0</v>
      </c>
      <c r="K382" s="29">
        <v>5</v>
      </c>
      <c r="L382" s="24">
        <v>58.71</v>
      </c>
      <c r="M382" s="24">
        <v>58.76</v>
      </c>
      <c r="N382" s="24">
        <v>60.184560747663554</v>
      </c>
      <c r="O382" s="24">
        <v>60.231289719626169</v>
      </c>
      <c r="P382">
        <v>5</v>
      </c>
      <c r="Q382">
        <v>5</v>
      </c>
      <c r="R382" t="str">
        <v>CYL</v>
      </c>
      <c r="S382" t="str">
        <v>HS</v>
      </c>
      <c r="T382" t="str">
        <v/>
      </c>
      <c r="U382" t="str">
        <v/>
      </c>
      <c r="V382" t="str">
        <v>HS</v>
      </c>
      <c r="W382" t="str">
        <v>CYL11937881</v>
      </c>
      <c r="X382">
        <v>44895.981944444444</v>
      </c>
      <c r="Y382" t="str">
        <v>JR_MARONE</v>
      </c>
      <c r="Z382" t="str">
        <v>JR</v>
      </c>
      <c r="AA382">
        <v>0</v>
      </c>
      <c r="AB382" t="str">
        <v>397-U1588A-7H-7-HS</v>
      </c>
    </row>
    <row r="383" spans="1:28" x14ac:dyDescent="0.15">
      <c r="A383">
        <v>397</v>
      </c>
      <c r="B383" t="str">
        <v>U1588</v>
      </c>
      <c r="C383" t="str">
        <v>A</v>
      </c>
      <c r="D383">
        <v>7</v>
      </c>
      <c r="E383" t="str">
        <v>H</v>
      </c>
      <c r="F383">
        <v>7</v>
      </c>
      <c r="G383" t="str">
        <v>W</v>
      </c>
      <c r="H383" s="29">
        <v>33</v>
      </c>
      <c r="I383" s="29">
        <v>33</v>
      </c>
      <c r="J383" s="29">
        <v>33</v>
      </c>
      <c r="K383" s="29">
        <v>5</v>
      </c>
      <c r="L383" s="24">
        <v>59.04</v>
      </c>
      <c r="M383" s="24">
        <v>59.04</v>
      </c>
      <c r="N383" s="24">
        <v>60.492971962616821</v>
      </c>
      <c r="O383" s="24">
        <v>60.492971962616821</v>
      </c>
      <c r="P383">
        <v>0</v>
      </c>
      <c r="Q383">
        <v>1</v>
      </c>
      <c r="R383" t="str">
        <v>TPCK</v>
      </c>
      <c r="S383" t="str">
        <v>NANNO</v>
      </c>
      <c r="T383" t="str">
        <v/>
      </c>
      <c r="U383" t="str">
        <v/>
      </c>
      <c r="V383" t="str">
        <v>NANNO</v>
      </c>
      <c r="W383" t="str">
        <v>TPCK11941551</v>
      </c>
      <c r="X383">
        <v>44896.185416666667</v>
      </c>
      <c r="Y383" t="str">
        <v>JRS_CARVALHO</v>
      </c>
      <c r="Z383" t="str">
        <v>JR</v>
      </c>
      <c r="AA383">
        <v>0</v>
      </c>
      <c r="AB383" t="str">
        <v>397-U1588A-7H-7-W 33/33-NANNO</v>
      </c>
    </row>
    <row r="384" spans="1:28" x14ac:dyDescent="0.15">
      <c r="A384">
        <v>397</v>
      </c>
      <c r="B384" t="str">
        <v>U1588</v>
      </c>
      <c r="C384" t="str">
        <v>A</v>
      </c>
      <c r="D384">
        <v>7</v>
      </c>
      <c r="E384" t="str">
        <v>H</v>
      </c>
      <c r="F384" t="str">
        <v>CC</v>
      </c>
      <c r="G384" t="str">
        <v/>
      </c>
      <c r="H384" s="29">
        <v>44</v>
      </c>
      <c r="I384" s="29">
        <v>51</v>
      </c>
      <c r="J384" s="29">
        <v>0</v>
      </c>
      <c r="K384" s="29">
        <v>5</v>
      </c>
      <c r="L384" s="24">
        <v>59.9</v>
      </c>
      <c r="M384" s="24">
        <v>59.97</v>
      </c>
      <c r="N384" s="24">
        <v>61.29671028037383</v>
      </c>
      <c r="O384" s="24">
        <v>61.362130841121491</v>
      </c>
      <c r="P384">
        <v>7</v>
      </c>
      <c r="Q384">
        <v>20</v>
      </c>
      <c r="R384" t="str">
        <v>OTHR</v>
      </c>
      <c r="S384" t="str">
        <v/>
      </c>
      <c r="T384" t="str">
        <v>VERM</v>
      </c>
      <c r="U384" t="str">
        <v>95746IODP</v>
      </c>
      <c r="V384" t="str">
        <v>PALVERM</v>
      </c>
      <c r="W384" t="str">
        <v>OTHR11937911</v>
      </c>
      <c r="X384">
        <v>44895.982638888891</v>
      </c>
      <c r="Y384" t="str">
        <v>JR_MARONE</v>
      </c>
      <c r="Z384" t="str">
        <v>JR</v>
      </c>
      <c r="AA384">
        <v>0</v>
      </c>
      <c r="AB384" t="str">
        <v>397-U1588A-7H-CC-PAL-PALVERM</v>
      </c>
    </row>
    <row r="385" spans="1:28" x14ac:dyDescent="0.15">
      <c r="A385">
        <v>397</v>
      </c>
      <c r="B385" t="str">
        <v>U1588</v>
      </c>
      <c r="C385" t="str">
        <v>A</v>
      </c>
      <c r="D385">
        <v>7</v>
      </c>
      <c r="E385" t="str">
        <v>H</v>
      </c>
      <c r="F385" t="str">
        <v>CC</v>
      </c>
      <c r="G385" t="str">
        <v/>
      </c>
      <c r="H385" s="29">
        <v>44</v>
      </c>
      <c r="I385" s="29">
        <v>51</v>
      </c>
      <c r="J385" s="29">
        <v>0</v>
      </c>
      <c r="K385" s="29">
        <v>5</v>
      </c>
      <c r="L385" s="24">
        <v>59.9</v>
      </c>
      <c r="M385" s="24">
        <v>59.97</v>
      </c>
      <c r="N385" s="24">
        <v>61.29671028037383</v>
      </c>
      <c r="O385" s="24">
        <v>61.362130841121491</v>
      </c>
      <c r="P385">
        <v>7</v>
      </c>
      <c r="Q385">
        <v>30</v>
      </c>
      <c r="R385" t="str">
        <v>OTHR</v>
      </c>
      <c r="S385" t="str">
        <v/>
      </c>
      <c r="T385" t="str">
        <v>ZARI</v>
      </c>
      <c r="U385" t="str">
        <v>95883IODP</v>
      </c>
      <c r="V385" t="str">
        <v>PALZARI</v>
      </c>
      <c r="W385" t="str">
        <v>OTHR11937961</v>
      </c>
      <c r="X385">
        <v>44895.982638888891</v>
      </c>
      <c r="Y385" t="str">
        <v>JR_MARONE</v>
      </c>
      <c r="Z385" t="str">
        <v>JR</v>
      </c>
      <c r="AA385">
        <v>0</v>
      </c>
      <c r="AB385" t="str">
        <v>397-U1588A-7H-CC-PAL-PALZARI</v>
      </c>
    </row>
    <row r="386" spans="1:28" x14ac:dyDescent="0.15">
      <c r="A386">
        <v>397</v>
      </c>
      <c r="B386" t="str">
        <v>U1588</v>
      </c>
      <c r="C386" t="str">
        <v>A</v>
      </c>
      <c r="D386">
        <v>7</v>
      </c>
      <c r="E386" t="str">
        <v>H</v>
      </c>
      <c r="F386" t="str">
        <v>CC</v>
      </c>
      <c r="G386" t="str">
        <v/>
      </c>
      <c r="H386" s="29">
        <v>44</v>
      </c>
      <c r="I386" s="29">
        <v>51</v>
      </c>
      <c r="J386" s="29">
        <v>0</v>
      </c>
      <c r="K386" s="29">
        <v>5</v>
      </c>
      <c r="L386" s="24">
        <v>59.9</v>
      </c>
      <c r="M386" s="24">
        <v>59.97</v>
      </c>
      <c r="N386" s="24">
        <v>61.29671028037383</v>
      </c>
      <c r="O386" s="24">
        <v>61.362130841121491</v>
      </c>
      <c r="P386">
        <v>7</v>
      </c>
      <c r="Q386">
        <v>5</v>
      </c>
      <c r="R386" t="str">
        <v>OTHR</v>
      </c>
      <c r="S386" t="str">
        <v/>
      </c>
      <c r="T386" t="str">
        <v>CLAR</v>
      </c>
      <c r="U386" t="str">
        <v>95439IODP</v>
      </c>
      <c r="V386" t="str">
        <v>PALCLAR</v>
      </c>
      <c r="W386" t="str">
        <v>OTHR11937941</v>
      </c>
      <c r="X386">
        <v>44895.982638888891</v>
      </c>
      <c r="Y386" t="str">
        <v>JR_MARONE</v>
      </c>
      <c r="Z386" t="str">
        <v>JR</v>
      </c>
      <c r="AA386">
        <v>0</v>
      </c>
      <c r="AB386" t="str">
        <v>397-U1588A-7H-CC-PAL-PALCLAR</v>
      </c>
    </row>
    <row r="387" spans="1:28" x14ac:dyDescent="0.15">
      <c r="A387">
        <v>397</v>
      </c>
      <c r="B387" t="str">
        <v>U1588</v>
      </c>
      <c r="C387" t="str">
        <v>A</v>
      </c>
      <c r="D387">
        <v>7</v>
      </c>
      <c r="E387" t="str">
        <v>H</v>
      </c>
      <c r="F387" t="str">
        <v>CC</v>
      </c>
      <c r="G387" t="str">
        <v/>
      </c>
      <c r="H387" s="29">
        <v>44</v>
      </c>
      <c r="I387" s="29">
        <v>51</v>
      </c>
      <c r="J387" s="29">
        <v>0</v>
      </c>
      <c r="K387" s="29">
        <v>5</v>
      </c>
      <c r="L387" s="24">
        <v>59.9</v>
      </c>
      <c r="M387" s="24">
        <v>59.97</v>
      </c>
      <c r="N387" s="24">
        <v>61.29671028037383</v>
      </c>
      <c r="O387" s="24">
        <v>61.362130841121491</v>
      </c>
      <c r="P387">
        <v>7</v>
      </c>
      <c r="Q387">
        <v>30</v>
      </c>
      <c r="R387" t="str">
        <v>OTHR</v>
      </c>
      <c r="S387" t="str">
        <v/>
      </c>
      <c r="T387" t="str">
        <v>HUAN</v>
      </c>
      <c r="U387" t="str">
        <v>98758IODP</v>
      </c>
      <c r="V387" t="str">
        <v>PALHUAN</v>
      </c>
      <c r="W387" t="str">
        <v>OTHR11937951</v>
      </c>
      <c r="X387">
        <v>44895.982638888891</v>
      </c>
      <c r="Y387" t="str">
        <v>JR_MARONE</v>
      </c>
      <c r="Z387" t="str">
        <v>JR</v>
      </c>
      <c r="AA387">
        <v>0</v>
      </c>
      <c r="AB387" t="str">
        <v>397-U1588A-7H-CC-PAL-PALHUAN</v>
      </c>
    </row>
    <row r="388" spans="1:28" x14ac:dyDescent="0.15">
      <c r="A388">
        <v>397</v>
      </c>
      <c r="B388" t="str">
        <v>U1588</v>
      </c>
      <c r="C388" t="str">
        <v>A</v>
      </c>
      <c r="D388">
        <v>7</v>
      </c>
      <c r="E388" t="str">
        <v>H</v>
      </c>
      <c r="F388" t="str">
        <v>CC</v>
      </c>
      <c r="G388" t="str">
        <v/>
      </c>
      <c r="H388" s="29">
        <v>44</v>
      </c>
      <c r="I388" s="29">
        <v>51</v>
      </c>
      <c r="J388" s="29">
        <v>0</v>
      </c>
      <c r="K388" s="29">
        <v>5</v>
      </c>
      <c r="L388" s="24">
        <v>59.9</v>
      </c>
      <c r="M388" s="24">
        <v>59.97</v>
      </c>
      <c r="N388" s="24">
        <v>61.29671028037383</v>
      </c>
      <c r="O388" s="24">
        <v>61.362130841121491</v>
      </c>
      <c r="P388">
        <v>7</v>
      </c>
      <c r="Q388">
        <v>5</v>
      </c>
      <c r="R388" t="str">
        <v>OTHR</v>
      </c>
      <c r="S388" t="str">
        <v/>
      </c>
      <c r="T388" t="str">
        <v>ABRA</v>
      </c>
      <c r="U388" t="str">
        <v>95438IODP</v>
      </c>
      <c r="V388" t="str">
        <v>PALABRA</v>
      </c>
      <c r="W388" t="str">
        <v>OTHR11937971</v>
      </c>
      <c r="X388">
        <v>44895.982638888891</v>
      </c>
      <c r="Y388" t="str">
        <v>JR_MARONE</v>
      </c>
      <c r="Z388" t="str">
        <v>JR</v>
      </c>
      <c r="AA388">
        <v>0</v>
      </c>
      <c r="AB388" t="str">
        <v>397-U1588A-7H-CC-PAL-PALABRA</v>
      </c>
    </row>
    <row r="389" spans="1:28" x14ac:dyDescent="0.15">
      <c r="A389">
        <v>397</v>
      </c>
      <c r="B389" t="str">
        <v>U1588</v>
      </c>
      <c r="C389" t="str">
        <v>A</v>
      </c>
      <c r="D389">
        <v>7</v>
      </c>
      <c r="E389" t="str">
        <v>H</v>
      </c>
      <c r="F389" t="str">
        <v>CC</v>
      </c>
      <c r="G389" t="str">
        <v/>
      </c>
      <c r="H389" s="29">
        <v>44</v>
      </c>
      <c r="I389" s="29">
        <v>51</v>
      </c>
      <c r="J389" s="29">
        <v>44</v>
      </c>
      <c r="K389" s="29">
        <v>5</v>
      </c>
      <c r="L389" s="24">
        <v>59.9</v>
      </c>
      <c r="M389" s="24">
        <v>59.97</v>
      </c>
      <c r="N389" s="24">
        <v>61.29671028037383</v>
      </c>
      <c r="O389" s="24">
        <v>61.362130841121491</v>
      </c>
      <c r="P389">
        <v>7</v>
      </c>
      <c r="Q389">
        <v>247</v>
      </c>
      <c r="R389" t="str">
        <v>WRND</v>
      </c>
      <c r="S389" t="str">
        <v>PAL</v>
      </c>
      <c r="T389" t="str">
        <v/>
      </c>
      <c r="U389" t="str">
        <v/>
      </c>
      <c r="V389" t="str">
        <v>PAL</v>
      </c>
      <c r="W389" t="str">
        <v>WRND11937901</v>
      </c>
      <c r="X389">
        <v>44895.981944444444</v>
      </c>
      <c r="Y389" t="str">
        <v>JR_MARONE</v>
      </c>
      <c r="Z389" t="str">
        <v>JR</v>
      </c>
      <c r="AA389">
        <v>0</v>
      </c>
      <c r="AB389" t="str">
        <v>397-U1588A-7H-CC-PAL</v>
      </c>
    </row>
    <row r="390" spans="1:28" x14ac:dyDescent="0.15">
      <c r="A390">
        <v>397</v>
      </c>
      <c r="B390" t="str">
        <v>U1588</v>
      </c>
      <c r="C390" t="str">
        <v>A</v>
      </c>
      <c r="D390">
        <v>7</v>
      </c>
      <c r="E390" t="str">
        <v>H</v>
      </c>
      <c r="F390" t="str">
        <v>CC</v>
      </c>
      <c r="G390" t="str">
        <v/>
      </c>
      <c r="H390" s="29">
        <v>44</v>
      </c>
      <c r="I390" s="29">
        <v>51</v>
      </c>
      <c r="J390" s="29">
        <v>0</v>
      </c>
      <c r="K390" s="29">
        <v>5</v>
      </c>
      <c r="L390" s="24">
        <v>59.9</v>
      </c>
      <c r="M390" s="24">
        <v>59.97</v>
      </c>
      <c r="N390" s="24">
        <v>61.29671028037383</v>
      </c>
      <c r="O390" s="24">
        <v>61.362130841121491</v>
      </c>
      <c r="P390">
        <v>7</v>
      </c>
      <c r="Q390">
        <v>20</v>
      </c>
      <c r="R390" t="str">
        <v>OTHR</v>
      </c>
      <c r="S390" t="str">
        <v>FORAM</v>
      </c>
      <c r="T390" t="str">
        <v/>
      </c>
      <c r="U390" t="str">
        <v/>
      </c>
      <c r="V390" t="str">
        <v>FORAM</v>
      </c>
      <c r="W390" t="str">
        <v>OTHR11937991</v>
      </c>
      <c r="X390">
        <v>44895.982638888891</v>
      </c>
      <c r="Y390" t="str">
        <v>JR_MARONE</v>
      </c>
      <c r="Z390" t="str">
        <v>JR</v>
      </c>
      <c r="AA390" t="str">
        <v>Shipboard Test</v>
      </c>
      <c r="AB390" t="str">
        <v>397-U1588A-7H-CC-PAL-FORAM</v>
      </c>
    </row>
    <row r="391" spans="1:28" x14ac:dyDescent="0.15">
      <c r="A391">
        <v>397</v>
      </c>
      <c r="B391" t="str">
        <v>U1588</v>
      </c>
      <c r="C391" t="str">
        <v>A</v>
      </c>
      <c r="D391">
        <v>7</v>
      </c>
      <c r="E391" t="str">
        <v>H</v>
      </c>
      <c r="F391" t="str">
        <v>CC</v>
      </c>
      <c r="G391" t="str">
        <v/>
      </c>
      <c r="H391" s="29">
        <v>44</v>
      </c>
      <c r="I391" s="29">
        <v>51</v>
      </c>
      <c r="J391" s="29">
        <v>0</v>
      </c>
      <c r="K391" s="29">
        <v>5</v>
      </c>
      <c r="L391" s="24">
        <v>59.9</v>
      </c>
      <c r="M391" s="24">
        <v>59.97</v>
      </c>
      <c r="N391" s="24">
        <v>61.29671028037383</v>
      </c>
      <c r="O391" s="24">
        <v>61.362130841121491</v>
      </c>
      <c r="P391">
        <v>7</v>
      </c>
      <c r="Q391">
        <v>5</v>
      </c>
      <c r="R391" t="str">
        <v>OTHR</v>
      </c>
      <c r="S391" t="str">
        <v>NANNO</v>
      </c>
      <c r="T391" t="str">
        <v/>
      </c>
      <c r="U391" t="str">
        <v/>
      </c>
      <c r="V391" t="str">
        <v>NANNO</v>
      </c>
      <c r="W391" t="str">
        <v>OTHR11937981</v>
      </c>
      <c r="X391">
        <v>44895.982638888891</v>
      </c>
      <c r="Y391" t="str">
        <v>JR_MARONE</v>
      </c>
      <c r="Z391" t="str">
        <v>JR</v>
      </c>
      <c r="AA391" t="str">
        <v>Shipboard Test</v>
      </c>
      <c r="AB391" t="str">
        <v>397-U1588A-7H-CC-PAL-NANNO</v>
      </c>
    </row>
    <row r="392" spans="1:28" x14ac:dyDescent="0.15">
      <c r="A392">
        <v>397</v>
      </c>
      <c r="B392" t="str">
        <v>U1588</v>
      </c>
      <c r="C392" t="str">
        <v>A</v>
      </c>
      <c r="D392">
        <v>7</v>
      </c>
      <c r="E392" t="str">
        <v>H</v>
      </c>
      <c r="F392" t="str">
        <v>CC</v>
      </c>
      <c r="G392" t="str">
        <v/>
      </c>
      <c r="H392" s="29">
        <v>44</v>
      </c>
      <c r="I392" s="29">
        <v>51</v>
      </c>
      <c r="J392" s="29">
        <v>0</v>
      </c>
      <c r="K392" s="29">
        <v>5</v>
      </c>
      <c r="L392" s="24">
        <v>59.9</v>
      </c>
      <c r="M392" s="24">
        <v>59.97</v>
      </c>
      <c r="N392" s="24">
        <v>61.29671028037383</v>
      </c>
      <c r="O392" s="24">
        <v>61.362130841121491</v>
      </c>
      <c r="P392">
        <v>7</v>
      </c>
      <c r="Q392">
        <v>20</v>
      </c>
      <c r="R392" t="str">
        <v>OTHR</v>
      </c>
      <c r="S392" t="str">
        <v/>
      </c>
      <c r="T392" t="str">
        <v>PERA</v>
      </c>
      <c r="U392" t="str">
        <v>95471IODP</v>
      </c>
      <c r="V392" t="str">
        <v>PALPERA</v>
      </c>
      <c r="W392" t="str">
        <v>OTHR11937921</v>
      </c>
      <c r="X392">
        <v>44895.982638888891</v>
      </c>
      <c r="Y392" t="str">
        <v>JR_MARONE</v>
      </c>
      <c r="Z392" t="str">
        <v>JR</v>
      </c>
      <c r="AA392">
        <v>0</v>
      </c>
      <c r="AB392" t="str">
        <v>397-U1588A-7H-CC-PAL-PALPERA</v>
      </c>
    </row>
    <row r="393" spans="1:28" x14ac:dyDescent="0.15">
      <c r="A393">
        <v>397</v>
      </c>
      <c r="B393" t="str">
        <v>U1588</v>
      </c>
      <c r="C393" t="str">
        <v>A</v>
      </c>
      <c r="D393">
        <v>7</v>
      </c>
      <c r="E393" t="str">
        <v>H</v>
      </c>
      <c r="F393" t="str">
        <v>CC</v>
      </c>
      <c r="G393" t="str">
        <v/>
      </c>
      <c r="H393" s="29">
        <v>44</v>
      </c>
      <c r="I393" s="29">
        <v>51</v>
      </c>
      <c r="J393" s="29">
        <v>0</v>
      </c>
      <c r="K393" s="29">
        <v>5</v>
      </c>
      <c r="L393" s="24">
        <v>59.9</v>
      </c>
      <c r="M393" s="24">
        <v>59.97</v>
      </c>
      <c r="N393" s="24">
        <v>61.29671028037383</v>
      </c>
      <c r="O393" s="24">
        <v>61.362130841121491</v>
      </c>
      <c r="P393">
        <v>7</v>
      </c>
      <c r="Q393">
        <v>5</v>
      </c>
      <c r="R393" t="str">
        <v>OTHR</v>
      </c>
      <c r="S393" t="str">
        <v/>
      </c>
      <c r="T393" t="str">
        <v>FLOR</v>
      </c>
      <c r="U393" t="str">
        <v>95504IODP</v>
      </c>
      <c r="V393" t="str">
        <v>PALFLOR</v>
      </c>
      <c r="W393" t="str">
        <v>OTHR11937931</v>
      </c>
      <c r="X393">
        <v>44895.982638888891</v>
      </c>
      <c r="Y393" t="str">
        <v>JR_MARONE</v>
      </c>
      <c r="Z393" t="str">
        <v>JR</v>
      </c>
      <c r="AA393">
        <v>0</v>
      </c>
      <c r="AB393" t="str">
        <v>397-U1588A-7H-CC-PAL-PALFLOR</v>
      </c>
    </row>
    <row r="394" spans="1:28" x14ac:dyDescent="0.15">
      <c r="A394">
        <v>397</v>
      </c>
      <c r="B394" t="str">
        <v>U1588</v>
      </c>
      <c r="C394" t="str">
        <v>A</v>
      </c>
      <c r="D394">
        <v>8</v>
      </c>
      <c r="E394" t="str">
        <v>H</v>
      </c>
      <c r="F394">
        <v>1</v>
      </c>
      <c r="G394" t="str">
        <v>W</v>
      </c>
      <c r="H394" s="29">
        <v>75</v>
      </c>
      <c r="I394" s="29">
        <v>75</v>
      </c>
      <c r="J394" s="29">
        <v>75</v>
      </c>
      <c r="K394" s="29">
        <v>5</v>
      </c>
      <c r="L394" s="24">
        <v>59.95</v>
      </c>
      <c r="M394" s="24">
        <v>59.95</v>
      </c>
      <c r="N394" s="24">
        <v>62.037444444444446</v>
      </c>
      <c r="O394" s="24">
        <v>62.037444444444446</v>
      </c>
      <c r="P394">
        <v>0</v>
      </c>
      <c r="Q394">
        <v>1</v>
      </c>
      <c r="R394" t="str">
        <v>TPCK</v>
      </c>
      <c r="S394" t="str">
        <v>NANNO</v>
      </c>
      <c r="T394" t="str">
        <v/>
      </c>
      <c r="U394" t="str">
        <v/>
      </c>
      <c r="V394" t="str">
        <v>NANNO</v>
      </c>
      <c r="W394" t="str">
        <v>TPCK11942091</v>
      </c>
      <c r="X394">
        <v>44896.227777777778</v>
      </c>
      <c r="Y394" t="str">
        <v>JRS_CARVALHO</v>
      </c>
      <c r="Z394" t="str">
        <v>JR</v>
      </c>
      <c r="AA394">
        <v>0</v>
      </c>
      <c r="AB394" t="str">
        <v>397-U1588A-8H-1-W 75/75-NANNO</v>
      </c>
    </row>
    <row r="395" spans="1:28" x14ac:dyDescent="0.15">
      <c r="A395">
        <v>397</v>
      </c>
      <c r="B395" t="str">
        <v>U1588</v>
      </c>
      <c r="C395" t="str">
        <v>A</v>
      </c>
      <c r="D395">
        <v>8</v>
      </c>
      <c r="E395" t="str">
        <v>H</v>
      </c>
      <c r="F395">
        <v>2</v>
      </c>
      <c r="G395" t="str">
        <v>A</v>
      </c>
      <c r="H395" s="29">
        <v>40</v>
      </c>
      <c r="I395" s="29">
        <v>40</v>
      </c>
      <c r="J395" s="29">
        <v>40</v>
      </c>
      <c r="K395" s="29">
        <v>5</v>
      </c>
      <c r="L395" s="24">
        <v>61.059999999999995</v>
      </c>
      <c r="M395" s="24">
        <v>61.059999999999995</v>
      </c>
      <c r="N395" s="24">
        <v>63.065222222222225</v>
      </c>
      <c r="O395" s="24">
        <v>63.065222222222225</v>
      </c>
      <c r="P395">
        <v>0</v>
      </c>
      <c r="Q395">
        <v>1</v>
      </c>
      <c r="R395" t="str">
        <v>SS</v>
      </c>
      <c r="S395" t="str">
        <v>SED</v>
      </c>
      <c r="T395" t="str">
        <v/>
      </c>
      <c r="U395" t="str">
        <v/>
      </c>
      <c r="V395" t="str">
        <v>SED</v>
      </c>
      <c r="W395" t="str">
        <v>SS11942371</v>
      </c>
      <c r="X395">
        <v>44896.24722222222</v>
      </c>
      <c r="Y395" t="str">
        <v>JRS_PANG</v>
      </c>
      <c r="Z395" t="str">
        <v>JR</v>
      </c>
      <c r="AA395">
        <v>0</v>
      </c>
      <c r="AB395" t="str">
        <v>397-U1588A-8H-2-A 40/40-SED</v>
      </c>
    </row>
    <row r="396" spans="1:28" x14ac:dyDescent="0.15">
      <c r="A396">
        <v>397</v>
      </c>
      <c r="B396" t="str">
        <v>U1588</v>
      </c>
      <c r="C396" t="str">
        <v>A</v>
      </c>
      <c r="D396">
        <v>8</v>
      </c>
      <c r="E396" t="str">
        <v>H</v>
      </c>
      <c r="F396">
        <v>2</v>
      </c>
      <c r="G396" t="str">
        <v>W</v>
      </c>
      <c r="H396" s="29">
        <v>40</v>
      </c>
      <c r="I396" s="29">
        <v>41</v>
      </c>
      <c r="J396" s="29">
        <v>40</v>
      </c>
      <c r="K396" s="29">
        <v>5</v>
      </c>
      <c r="L396" s="24">
        <v>61.059999999999995</v>
      </c>
      <c r="M396" s="24">
        <v>61.069999999999993</v>
      </c>
      <c r="N396" s="24">
        <v>63.065222222222225</v>
      </c>
      <c r="O396" s="24">
        <v>63.074481481481484</v>
      </c>
      <c r="P396">
        <v>1</v>
      </c>
      <c r="Q396">
        <v>5</v>
      </c>
      <c r="R396" t="str">
        <v>CYL</v>
      </c>
      <c r="S396" t="str">
        <v>CARB</v>
      </c>
      <c r="T396" t="str">
        <v/>
      </c>
      <c r="U396" t="str">
        <v/>
      </c>
      <c r="V396" t="str">
        <v>CARB</v>
      </c>
      <c r="W396" t="str">
        <v>CYL11942311</v>
      </c>
      <c r="X396">
        <v>44896.240972222222</v>
      </c>
      <c r="Y396" t="str">
        <v>JRS_CARVALHO</v>
      </c>
      <c r="Z396" t="str">
        <v>JR</v>
      </c>
      <c r="AA396">
        <v>0</v>
      </c>
      <c r="AB396" t="str">
        <v>397-U1588A-8H-2-W 40/41-CARB</v>
      </c>
    </row>
    <row r="397" spans="1:28" x14ac:dyDescent="0.15">
      <c r="A397">
        <v>397</v>
      </c>
      <c r="B397" t="str">
        <v>U1588</v>
      </c>
      <c r="C397" t="str">
        <v>A</v>
      </c>
      <c r="D397">
        <v>8</v>
      </c>
      <c r="E397" t="str">
        <v>H</v>
      </c>
      <c r="F397">
        <v>2</v>
      </c>
      <c r="G397" t="str">
        <v>W</v>
      </c>
      <c r="H397" s="29">
        <v>75</v>
      </c>
      <c r="I397" s="29">
        <v>75</v>
      </c>
      <c r="J397" s="29">
        <v>75</v>
      </c>
      <c r="K397" s="29">
        <v>5</v>
      </c>
      <c r="L397" s="24">
        <v>61.41</v>
      </c>
      <c r="M397" s="24">
        <v>61.41</v>
      </c>
      <c r="N397" s="24">
        <v>63.389296296296294</v>
      </c>
      <c r="O397" s="24">
        <v>63.389296296296294</v>
      </c>
      <c r="P397">
        <v>0</v>
      </c>
      <c r="Q397">
        <v>1</v>
      </c>
      <c r="R397" t="str">
        <v>TPCK</v>
      </c>
      <c r="S397" t="str">
        <v>NANNO</v>
      </c>
      <c r="T397" t="str">
        <v/>
      </c>
      <c r="U397" t="str">
        <v/>
      </c>
      <c r="V397" t="str">
        <v>NANNO</v>
      </c>
      <c r="W397" t="str">
        <v>TPCK11942221</v>
      </c>
      <c r="X397">
        <v>44896.23541666667</v>
      </c>
      <c r="Y397" t="str">
        <v>JRS_CARVALHO</v>
      </c>
      <c r="Z397" t="str">
        <v>JR</v>
      </c>
      <c r="AA397">
        <v>0</v>
      </c>
      <c r="AB397" t="str">
        <v>397-U1588A-8H-2-W 75/75-NANNO</v>
      </c>
    </row>
    <row r="398" spans="1:28" x14ac:dyDescent="0.15">
      <c r="A398">
        <v>397</v>
      </c>
      <c r="B398" t="str">
        <v>U1588</v>
      </c>
      <c r="C398" t="str">
        <v>A</v>
      </c>
      <c r="D398">
        <v>8</v>
      </c>
      <c r="E398" t="str">
        <v>H</v>
      </c>
      <c r="F398">
        <v>3</v>
      </c>
      <c r="G398" t="str">
        <v>W</v>
      </c>
      <c r="H398" s="29">
        <v>75</v>
      </c>
      <c r="I398" s="29">
        <v>75</v>
      </c>
      <c r="J398" s="29">
        <v>75</v>
      </c>
      <c r="K398" s="29">
        <v>5</v>
      </c>
      <c r="L398" s="24">
        <v>62.88</v>
      </c>
      <c r="M398" s="24">
        <v>62.88</v>
      </c>
      <c r="N398" s="24">
        <v>64.750407407407408</v>
      </c>
      <c r="O398" s="24">
        <v>64.750407407407408</v>
      </c>
      <c r="P398">
        <v>0</v>
      </c>
      <c r="Q398">
        <v>1</v>
      </c>
      <c r="R398" t="str">
        <v>TPCK</v>
      </c>
      <c r="S398" t="str">
        <v>NANNO</v>
      </c>
      <c r="T398" t="str">
        <v/>
      </c>
      <c r="U398" t="str">
        <v/>
      </c>
      <c r="V398" t="str">
        <v>NANNO</v>
      </c>
      <c r="W398" t="str">
        <v>TPCK11942231</v>
      </c>
      <c r="X398">
        <v>44896.23541666667</v>
      </c>
      <c r="Y398" t="str">
        <v>JRS_CARVALHO</v>
      </c>
      <c r="Z398" t="str">
        <v>JR</v>
      </c>
      <c r="AA398">
        <v>0</v>
      </c>
      <c r="AB398" t="str">
        <v>397-U1588A-8H-3-W 75/75-NANNO</v>
      </c>
    </row>
    <row r="399" spans="1:28" x14ac:dyDescent="0.15">
      <c r="A399">
        <v>397</v>
      </c>
      <c r="B399" t="str">
        <v>U1588</v>
      </c>
      <c r="C399" t="str">
        <v>A</v>
      </c>
      <c r="D399">
        <v>8</v>
      </c>
      <c r="E399" t="str">
        <v>H</v>
      </c>
      <c r="F399">
        <v>4</v>
      </c>
      <c r="G399" t="str">
        <v>W</v>
      </c>
      <c r="H399" s="29">
        <v>20</v>
      </c>
      <c r="I399" s="29">
        <v>21</v>
      </c>
      <c r="J399" s="29">
        <v>20</v>
      </c>
      <c r="K399" s="29">
        <v>5</v>
      </c>
      <c r="L399" s="24">
        <v>63.84</v>
      </c>
      <c r="M399" s="24">
        <v>63.85</v>
      </c>
      <c r="N399" s="24">
        <v>65.639296296296294</v>
      </c>
      <c r="O399" s="24">
        <v>65.648555555555561</v>
      </c>
      <c r="P399">
        <v>1</v>
      </c>
      <c r="Q399">
        <v>5</v>
      </c>
      <c r="R399" t="str">
        <v>CYL</v>
      </c>
      <c r="S399" t="str">
        <v>XRD</v>
      </c>
      <c r="T399" t="str">
        <v/>
      </c>
      <c r="U399" t="str">
        <v/>
      </c>
      <c r="V399" t="str">
        <v>XRD</v>
      </c>
      <c r="W399" t="str">
        <v>CYL11942331</v>
      </c>
      <c r="X399">
        <v>44896.240972222222</v>
      </c>
      <c r="Y399" t="str">
        <v>JR_RIEKENBERG</v>
      </c>
      <c r="Z399" t="str">
        <v>JR</v>
      </c>
      <c r="AA399">
        <v>0</v>
      </c>
      <c r="AB399" t="str">
        <v>397-U1588A-8H-4-W 20/21-XRD</v>
      </c>
    </row>
    <row r="400" spans="1:28" x14ac:dyDescent="0.15">
      <c r="A400">
        <v>397</v>
      </c>
      <c r="B400" t="str">
        <v>U1588</v>
      </c>
      <c r="C400" t="str">
        <v>A</v>
      </c>
      <c r="D400">
        <v>8</v>
      </c>
      <c r="E400" t="str">
        <v>H</v>
      </c>
      <c r="F400">
        <v>4</v>
      </c>
      <c r="G400" t="str">
        <v>A</v>
      </c>
      <c r="H400" s="29">
        <v>20</v>
      </c>
      <c r="I400" s="29">
        <v>20</v>
      </c>
      <c r="J400" s="29">
        <v>20</v>
      </c>
      <c r="K400" s="29">
        <v>5</v>
      </c>
      <c r="L400" s="24">
        <v>63.84</v>
      </c>
      <c r="M400" s="24">
        <v>63.84</v>
      </c>
      <c r="N400" s="24">
        <v>65.639296296296294</v>
      </c>
      <c r="O400" s="24">
        <v>65.639296296296294</v>
      </c>
      <c r="P400">
        <v>0</v>
      </c>
      <c r="Q400">
        <v>1</v>
      </c>
      <c r="R400" t="str">
        <v>SS</v>
      </c>
      <c r="S400" t="str">
        <v>SED</v>
      </c>
      <c r="T400" t="str">
        <v/>
      </c>
      <c r="U400" t="str">
        <v/>
      </c>
      <c r="V400" t="str">
        <v>SED</v>
      </c>
      <c r="W400" t="str">
        <v>SS11942381</v>
      </c>
      <c r="X400">
        <v>44896.24722222222</v>
      </c>
      <c r="Y400" t="str">
        <v>JRS_PANG</v>
      </c>
      <c r="Z400" t="str">
        <v>JR</v>
      </c>
      <c r="AA400">
        <v>0</v>
      </c>
      <c r="AB400" t="str">
        <v>397-U1588A-8H-4-A 20/20-SED</v>
      </c>
    </row>
    <row r="401" spans="1:28" x14ac:dyDescent="0.15">
      <c r="A401">
        <v>397</v>
      </c>
      <c r="B401" t="str">
        <v>U1588</v>
      </c>
      <c r="C401" t="str">
        <v>A</v>
      </c>
      <c r="D401">
        <v>8</v>
      </c>
      <c r="E401" t="str">
        <v>H</v>
      </c>
      <c r="F401">
        <v>4</v>
      </c>
      <c r="G401" t="str">
        <v>W</v>
      </c>
      <c r="H401" s="29">
        <v>20</v>
      </c>
      <c r="I401" s="29">
        <v>21</v>
      </c>
      <c r="J401" s="29">
        <v>20</v>
      </c>
      <c r="K401" s="29">
        <v>5</v>
      </c>
      <c r="L401" s="24">
        <v>63.84</v>
      </c>
      <c r="M401" s="24">
        <v>63.85</v>
      </c>
      <c r="N401" s="24">
        <v>65.639296296296294</v>
      </c>
      <c r="O401" s="24">
        <v>65.648555555555561</v>
      </c>
      <c r="P401">
        <v>1</v>
      </c>
      <c r="Q401">
        <v>5</v>
      </c>
      <c r="R401" t="str">
        <v>CYL</v>
      </c>
      <c r="S401" t="str">
        <v>CARB</v>
      </c>
      <c r="T401" t="str">
        <v/>
      </c>
      <c r="U401" t="str">
        <v/>
      </c>
      <c r="V401" t="str">
        <v>CARB</v>
      </c>
      <c r="W401" t="str">
        <v>CYL11942321</v>
      </c>
      <c r="X401">
        <v>44896.240972222222</v>
      </c>
      <c r="Y401" t="str">
        <v>JRS_CARVALHO</v>
      </c>
      <c r="Z401" t="str">
        <v>JR</v>
      </c>
      <c r="AA401">
        <v>0</v>
      </c>
      <c r="AB401" t="str">
        <v>397-U1588A-8H-4-W 20/21-CARB</v>
      </c>
    </row>
    <row r="402" spans="1:28" x14ac:dyDescent="0.15">
      <c r="A402">
        <v>397</v>
      </c>
      <c r="B402" t="str">
        <v>U1588</v>
      </c>
      <c r="C402" t="str">
        <v>A</v>
      </c>
      <c r="D402">
        <v>8</v>
      </c>
      <c r="E402" t="str">
        <v>H</v>
      </c>
      <c r="F402">
        <v>4</v>
      </c>
      <c r="G402" t="str">
        <v>W</v>
      </c>
      <c r="H402" s="29">
        <v>75</v>
      </c>
      <c r="I402" s="29">
        <v>75</v>
      </c>
      <c r="J402" s="29">
        <v>75</v>
      </c>
      <c r="K402" s="29">
        <v>5</v>
      </c>
      <c r="L402" s="24">
        <v>64.39</v>
      </c>
      <c r="M402" s="24">
        <v>64.39</v>
      </c>
      <c r="N402" s="24">
        <v>66.148555555555561</v>
      </c>
      <c r="O402" s="24">
        <v>66.148555555555561</v>
      </c>
      <c r="P402">
        <v>0</v>
      </c>
      <c r="Q402">
        <v>1</v>
      </c>
      <c r="R402" t="str">
        <v>TPCK</v>
      </c>
      <c r="S402" t="str">
        <v>NANNO</v>
      </c>
      <c r="T402" t="str">
        <v/>
      </c>
      <c r="U402" t="str">
        <v/>
      </c>
      <c r="V402" t="str">
        <v>NANNO</v>
      </c>
      <c r="W402" t="str">
        <v>TPCK11942241</v>
      </c>
      <c r="X402">
        <v>44896.23541666667</v>
      </c>
      <c r="Y402" t="str">
        <v>JRS_CARVALHO</v>
      </c>
      <c r="Z402" t="str">
        <v>JR</v>
      </c>
      <c r="AA402">
        <v>0</v>
      </c>
      <c r="AB402" t="str">
        <v>397-U1588A-8H-4-W 75/75-NANNO</v>
      </c>
    </row>
    <row r="403" spans="1:28" x14ac:dyDescent="0.15">
      <c r="A403">
        <v>397</v>
      </c>
      <c r="B403" t="str">
        <v>U1588</v>
      </c>
      <c r="C403" t="str">
        <v>A</v>
      </c>
      <c r="D403">
        <v>8</v>
      </c>
      <c r="E403" t="str">
        <v>H</v>
      </c>
      <c r="F403">
        <v>4</v>
      </c>
      <c r="G403" t="str">
        <v>W</v>
      </c>
      <c r="H403" s="29">
        <v>118</v>
      </c>
      <c r="I403" s="29">
        <v>120</v>
      </c>
      <c r="J403" s="29">
        <v>118</v>
      </c>
      <c r="K403" s="29">
        <v>5</v>
      </c>
      <c r="L403" s="24">
        <v>64.820000000000007</v>
      </c>
      <c r="M403" s="24">
        <v>64.84</v>
      </c>
      <c r="N403" s="24">
        <v>66.546703703703699</v>
      </c>
      <c r="O403" s="24">
        <v>66.565222222222232</v>
      </c>
      <c r="P403">
        <v>2</v>
      </c>
      <c r="Q403">
        <v>10</v>
      </c>
      <c r="R403" t="str">
        <v>CYL</v>
      </c>
      <c r="S403" t="str">
        <v>MAD</v>
      </c>
      <c r="T403" t="str">
        <v/>
      </c>
      <c r="U403" t="str">
        <v/>
      </c>
      <c r="V403">
        <v>31188</v>
      </c>
      <c r="W403" t="str">
        <v>CYL11942351</v>
      </c>
      <c r="X403">
        <v>44896.241666666669</v>
      </c>
      <c r="Y403" t="str">
        <v>JR_RIEKENBERG</v>
      </c>
      <c r="Z403" t="str">
        <v>JR</v>
      </c>
      <c r="AA403">
        <v>0</v>
      </c>
      <c r="AB403" t="str">
        <v>397-U1588A-8H-4-W 118/120-31188</v>
      </c>
    </row>
    <row r="404" spans="1:28" x14ac:dyDescent="0.15">
      <c r="A404">
        <v>397</v>
      </c>
      <c r="B404" t="str">
        <v>U1588</v>
      </c>
      <c r="C404" t="str">
        <v>A</v>
      </c>
      <c r="D404">
        <v>8</v>
      </c>
      <c r="E404" t="str">
        <v>H</v>
      </c>
      <c r="F404">
        <v>5</v>
      </c>
      <c r="G404" t="str">
        <v>W</v>
      </c>
      <c r="H404" s="29">
        <v>69</v>
      </c>
      <c r="I404" s="29">
        <v>71</v>
      </c>
      <c r="J404" s="29">
        <v>69</v>
      </c>
      <c r="K404" s="29">
        <v>5</v>
      </c>
      <c r="L404" s="24">
        <v>65.81</v>
      </c>
      <c r="M404" s="24">
        <v>65.83</v>
      </c>
      <c r="N404" s="24">
        <v>67.46337037037037</v>
      </c>
      <c r="O404" s="24">
        <v>67.481888888888889</v>
      </c>
      <c r="P404">
        <v>2</v>
      </c>
      <c r="Q404">
        <v>7</v>
      </c>
      <c r="R404" t="str">
        <v>CUBE</v>
      </c>
      <c r="S404" t="str">
        <v>PMAG</v>
      </c>
      <c r="T404" t="str">
        <v>XUAN</v>
      </c>
      <c r="U404" t="str">
        <v>95810IODP</v>
      </c>
      <c r="V404" t="str">
        <v>PMAG</v>
      </c>
      <c r="W404" t="str">
        <v>CUBE11942361</v>
      </c>
      <c r="X404">
        <v>44896.243055555555</v>
      </c>
      <c r="Y404" t="str">
        <v>LEWIS</v>
      </c>
      <c r="Z404" t="str">
        <v>JR</v>
      </c>
      <c r="AA404">
        <v>0</v>
      </c>
      <c r="AB404" t="str">
        <v>397-U1588A-8H-5-W 69/71-PMAG</v>
      </c>
    </row>
    <row r="405" spans="1:28" x14ac:dyDescent="0.15">
      <c r="A405">
        <v>397</v>
      </c>
      <c r="B405" t="str">
        <v>U1588</v>
      </c>
      <c r="C405" t="str">
        <v>A</v>
      </c>
      <c r="D405">
        <v>8</v>
      </c>
      <c r="E405" t="str">
        <v>H</v>
      </c>
      <c r="F405">
        <v>5</v>
      </c>
      <c r="G405" t="str">
        <v>W</v>
      </c>
      <c r="H405" s="29">
        <v>75</v>
      </c>
      <c r="I405" s="29">
        <v>75</v>
      </c>
      <c r="J405" s="29">
        <v>75</v>
      </c>
      <c r="K405" s="29">
        <v>5</v>
      </c>
      <c r="L405" s="24">
        <v>65.87</v>
      </c>
      <c r="M405" s="24">
        <v>65.87</v>
      </c>
      <c r="N405" s="24">
        <v>67.518925925925927</v>
      </c>
      <c r="O405" s="24">
        <v>67.518925925925927</v>
      </c>
      <c r="P405">
        <v>0</v>
      </c>
      <c r="Q405">
        <v>1</v>
      </c>
      <c r="R405" t="str">
        <v>TPCK</v>
      </c>
      <c r="S405" t="str">
        <v>NANNO</v>
      </c>
      <c r="T405" t="str">
        <v/>
      </c>
      <c r="U405" t="str">
        <v/>
      </c>
      <c r="V405" t="str">
        <v>NANNO</v>
      </c>
      <c r="W405" t="str">
        <v>TPCK11942251</v>
      </c>
      <c r="X405">
        <v>44896.23541666667</v>
      </c>
      <c r="Y405" t="str">
        <v>JRS_CARVALHO</v>
      </c>
      <c r="Z405" t="str">
        <v>JR</v>
      </c>
      <c r="AA405">
        <v>0</v>
      </c>
      <c r="AB405" t="str">
        <v>397-U1588A-8H-5-W 75/75-NANNO</v>
      </c>
    </row>
    <row r="406" spans="1:28" x14ac:dyDescent="0.15">
      <c r="A406">
        <v>397</v>
      </c>
      <c r="B406" t="str">
        <v>U1588</v>
      </c>
      <c r="C406" t="str">
        <v>A</v>
      </c>
      <c r="D406">
        <v>8</v>
      </c>
      <c r="E406" t="str">
        <v>H</v>
      </c>
      <c r="F406">
        <v>6</v>
      </c>
      <c r="G406" t="str">
        <v>W</v>
      </c>
      <c r="H406" s="29">
        <v>75</v>
      </c>
      <c r="I406" s="29">
        <v>75</v>
      </c>
      <c r="J406" s="29">
        <v>75</v>
      </c>
      <c r="K406" s="29">
        <v>5</v>
      </c>
      <c r="L406" s="24">
        <v>67.42</v>
      </c>
      <c r="M406" s="24">
        <v>67.42</v>
      </c>
      <c r="N406" s="24">
        <v>68.954111111111118</v>
      </c>
      <c r="O406" s="24">
        <v>68.954111111111118</v>
      </c>
      <c r="P406">
        <v>0</v>
      </c>
      <c r="Q406">
        <v>1</v>
      </c>
      <c r="R406" t="str">
        <v>TPCK</v>
      </c>
      <c r="S406" t="str">
        <v>NANNO</v>
      </c>
      <c r="T406" t="str">
        <v/>
      </c>
      <c r="U406" t="str">
        <v/>
      </c>
      <c r="V406" t="str">
        <v>NANNO</v>
      </c>
      <c r="W406" t="str">
        <v>TPCK11942261</v>
      </c>
      <c r="X406">
        <v>44896.23541666667</v>
      </c>
      <c r="Y406" t="str">
        <v>JRS_CARVALHO</v>
      </c>
      <c r="Z406" t="str">
        <v>JR</v>
      </c>
      <c r="AA406">
        <v>0</v>
      </c>
      <c r="AB406" t="str">
        <v>397-U1588A-8H-6-W 75/75-NANNO</v>
      </c>
    </row>
    <row r="407" spans="1:28" x14ac:dyDescent="0.15">
      <c r="A407">
        <v>397</v>
      </c>
      <c r="B407" t="str">
        <v>U1588</v>
      </c>
      <c r="C407" t="str">
        <v>A</v>
      </c>
      <c r="D407">
        <v>8</v>
      </c>
      <c r="E407" t="str">
        <v>H</v>
      </c>
      <c r="F407">
        <v>6</v>
      </c>
      <c r="G407" t="str">
        <v/>
      </c>
      <c r="H407" s="29">
        <v>147</v>
      </c>
      <c r="I407" s="29">
        <v>152</v>
      </c>
      <c r="J407" s="29">
        <v>0</v>
      </c>
      <c r="K407" s="29">
        <v>5</v>
      </c>
      <c r="L407" s="24">
        <v>68.14</v>
      </c>
      <c r="M407" s="24">
        <v>68.19</v>
      </c>
      <c r="N407" s="24">
        <v>69.620777777777775</v>
      </c>
      <c r="O407" s="24">
        <v>69.667074074074065</v>
      </c>
      <c r="P407">
        <v>5</v>
      </c>
      <c r="Q407">
        <v>6</v>
      </c>
      <c r="R407" t="str">
        <v>LIQ</v>
      </c>
      <c r="S407" t="str">
        <v/>
      </c>
      <c r="T407" t="str">
        <v/>
      </c>
      <c r="U407" t="str">
        <v/>
      </c>
      <c r="V407" t="str">
        <v>IWS</v>
      </c>
      <c r="W407" t="str">
        <v>LIQ11940311</v>
      </c>
      <c r="X407">
        <v>44896.088194444441</v>
      </c>
      <c r="Y407" t="str">
        <v>JR_LIU</v>
      </c>
      <c r="Z407" t="str">
        <v>JR</v>
      </c>
      <c r="AA407" t="str">
        <v>shipboard untreated</v>
      </c>
      <c r="AB407" t="str">
        <v>397-U1588A-8H-6-IW(147-152)-IWS</v>
      </c>
    </row>
    <row r="408" spans="1:28" x14ac:dyDescent="0.15">
      <c r="A408">
        <v>397</v>
      </c>
      <c r="B408" t="str">
        <v>U1588</v>
      </c>
      <c r="C408" t="str">
        <v>A</v>
      </c>
      <c r="D408">
        <v>8</v>
      </c>
      <c r="E408" t="str">
        <v>H</v>
      </c>
      <c r="F408">
        <v>6</v>
      </c>
      <c r="G408" t="str">
        <v/>
      </c>
      <c r="H408" s="29">
        <v>147</v>
      </c>
      <c r="I408" s="29">
        <v>152</v>
      </c>
      <c r="J408" s="29">
        <v>0</v>
      </c>
      <c r="K408" s="29">
        <v>5</v>
      </c>
      <c r="L408" s="24">
        <v>68.14</v>
      </c>
      <c r="M408" s="24">
        <v>68.19</v>
      </c>
      <c r="N408" s="24">
        <v>69.620777777777775</v>
      </c>
      <c r="O408" s="24">
        <v>69.667074074074065</v>
      </c>
      <c r="P408">
        <v>5</v>
      </c>
      <c r="Q408">
        <v>2</v>
      </c>
      <c r="R408" t="str">
        <v>LIQ</v>
      </c>
      <c r="S408" t="str">
        <v/>
      </c>
      <c r="T408" t="str">
        <v>BRAD</v>
      </c>
      <c r="U408" t="str">
        <v>95829IODP</v>
      </c>
      <c r="V408" t="str">
        <v>IWBRAD</v>
      </c>
      <c r="W408" t="str">
        <v>LIQ11940381</v>
      </c>
      <c r="X408">
        <v>44896.088194444441</v>
      </c>
      <c r="Y408" t="str">
        <v>JR_LIU</v>
      </c>
      <c r="Z408" t="str">
        <v>JR</v>
      </c>
      <c r="AA408" t="str">
        <v>10 ul HgCl2</v>
      </c>
      <c r="AB408" t="str">
        <v>397-U1588A-8H-6-IW(147-152)-IWBRAD</v>
      </c>
    </row>
    <row r="409" spans="1:28" x14ac:dyDescent="0.15">
      <c r="A409">
        <v>397</v>
      </c>
      <c r="B409" t="str">
        <v>U1588</v>
      </c>
      <c r="C409" t="str">
        <v>A</v>
      </c>
      <c r="D409">
        <v>8</v>
      </c>
      <c r="E409" t="str">
        <v>H</v>
      </c>
      <c r="F409">
        <v>6</v>
      </c>
      <c r="G409" t="str">
        <v/>
      </c>
      <c r="H409" s="29">
        <v>147</v>
      </c>
      <c r="I409" s="29">
        <v>152</v>
      </c>
      <c r="J409" s="29">
        <v>0</v>
      </c>
      <c r="K409" s="29">
        <v>5</v>
      </c>
      <c r="L409" s="24">
        <v>68.14</v>
      </c>
      <c r="M409" s="24">
        <v>68.19</v>
      </c>
      <c r="N409" s="24">
        <v>69.620777777777775</v>
      </c>
      <c r="O409" s="24">
        <v>69.667074074074065</v>
      </c>
      <c r="P409">
        <v>5</v>
      </c>
      <c r="Q409">
        <v>10</v>
      </c>
      <c r="R409" t="str">
        <v>LIQ</v>
      </c>
      <c r="S409" t="str">
        <v/>
      </c>
      <c r="T409" t="str">
        <v>WU</v>
      </c>
      <c r="U409" t="str">
        <v>95353IODP</v>
      </c>
      <c r="V409" t="str">
        <v>IWWU</v>
      </c>
      <c r="W409" t="str">
        <v>LIQ11940341</v>
      </c>
      <c r="X409">
        <v>44896.088194444441</v>
      </c>
      <c r="Y409" t="str">
        <v>JR_LIU</v>
      </c>
      <c r="Z409" t="str">
        <v>JR</v>
      </c>
      <c r="AA409" t="str">
        <v>30 ul TM HCl</v>
      </c>
      <c r="AB409" t="str">
        <v>397-U1588A-8H-6-IW(147-152)-IWWU</v>
      </c>
    </row>
    <row r="410" spans="1:28" x14ac:dyDescent="0.15">
      <c r="A410">
        <v>397</v>
      </c>
      <c r="B410" t="str">
        <v>U1588</v>
      </c>
      <c r="C410" t="str">
        <v>A</v>
      </c>
      <c r="D410">
        <v>8</v>
      </c>
      <c r="E410" t="str">
        <v>H</v>
      </c>
      <c r="F410">
        <v>6</v>
      </c>
      <c r="G410" t="str">
        <v/>
      </c>
      <c r="H410" s="29">
        <v>147</v>
      </c>
      <c r="I410" s="29">
        <v>152</v>
      </c>
      <c r="J410" s="29">
        <v>0</v>
      </c>
      <c r="K410" s="29">
        <v>5</v>
      </c>
      <c r="L410" s="24">
        <v>68.14</v>
      </c>
      <c r="M410" s="24">
        <v>68.19</v>
      </c>
      <c r="N410" s="24">
        <v>69.620777777777775</v>
      </c>
      <c r="O410" s="24">
        <v>69.667074074074065</v>
      </c>
      <c r="P410">
        <v>5</v>
      </c>
      <c r="Q410">
        <v>3</v>
      </c>
      <c r="R410" t="str">
        <v>LIQ</v>
      </c>
      <c r="S410" t="str">
        <v/>
      </c>
      <c r="T410" t="str">
        <v/>
      </c>
      <c r="U410" t="str">
        <v/>
      </c>
      <c r="V410" t="str">
        <v>IWALK</v>
      </c>
      <c r="W410" t="str">
        <v>LIQ11940321</v>
      </c>
      <c r="X410">
        <v>44896.088194444441</v>
      </c>
      <c r="Y410" t="str">
        <v>JR_LIU</v>
      </c>
      <c r="Z410" t="str">
        <v>JR</v>
      </c>
      <c r="AA410" t="str">
        <v>alkalinity residue</v>
      </c>
      <c r="AB410" t="str">
        <v>397-U1588A-8H-6-IW(147-152)-IWALK</v>
      </c>
    </row>
    <row r="411" spans="1:28" x14ac:dyDescent="0.15">
      <c r="A411">
        <v>397</v>
      </c>
      <c r="B411" t="str">
        <v>U1588</v>
      </c>
      <c r="C411" t="str">
        <v>A</v>
      </c>
      <c r="D411">
        <v>8</v>
      </c>
      <c r="E411" t="str">
        <v>H</v>
      </c>
      <c r="F411">
        <v>6</v>
      </c>
      <c r="G411" t="str">
        <v/>
      </c>
      <c r="H411" s="29">
        <v>147</v>
      </c>
      <c r="I411" s="29">
        <v>152</v>
      </c>
      <c r="J411" s="29">
        <v>0</v>
      </c>
      <c r="K411" s="29">
        <v>5</v>
      </c>
      <c r="L411" s="24">
        <v>68.14</v>
      </c>
      <c r="M411" s="24">
        <v>68.19</v>
      </c>
      <c r="N411" s="24">
        <v>69.620777777777775</v>
      </c>
      <c r="O411" s="24">
        <v>69.667074074074065</v>
      </c>
      <c r="P411">
        <v>5</v>
      </c>
      <c r="Q411">
        <v>2</v>
      </c>
      <c r="R411" t="str">
        <v>LIQ</v>
      </c>
      <c r="S411" t="str">
        <v>ICP</v>
      </c>
      <c r="T411" t="str">
        <v/>
      </c>
      <c r="U411" t="str">
        <v/>
      </c>
      <c r="V411" t="str">
        <v>IWICP</v>
      </c>
      <c r="W411" t="str">
        <v>LIQ11940331</v>
      </c>
      <c r="X411">
        <v>44896.088194444441</v>
      </c>
      <c r="Y411" t="str">
        <v>JR_LIU</v>
      </c>
      <c r="Z411" t="str">
        <v>JR</v>
      </c>
      <c r="AA411" t="str">
        <v>10uL HNO3</v>
      </c>
      <c r="AB411" t="str">
        <v>397-U1588A-8H-6-IW(147-152)-IWICP</v>
      </c>
    </row>
    <row r="412" spans="1:28" x14ac:dyDescent="0.15">
      <c r="A412">
        <v>397</v>
      </c>
      <c r="B412" t="str">
        <v>U1588</v>
      </c>
      <c r="C412" t="str">
        <v>A</v>
      </c>
      <c r="D412">
        <v>8</v>
      </c>
      <c r="E412" t="str">
        <v>H</v>
      </c>
      <c r="F412">
        <v>6</v>
      </c>
      <c r="G412" t="str">
        <v/>
      </c>
      <c r="H412" s="29">
        <v>147</v>
      </c>
      <c r="I412" s="29">
        <v>152</v>
      </c>
      <c r="J412" s="29">
        <v>0</v>
      </c>
      <c r="K412" s="29">
        <v>5</v>
      </c>
      <c r="L412" s="24">
        <v>68.14</v>
      </c>
      <c r="M412" s="24">
        <v>68.19</v>
      </c>
      <c r="N412" s="24">
        <v>69.620777777777775</v>
      </c>
      <c r="O412" s="24">
        <v>69.667074074074065</v>
      </c>
      <c r="P412">
        <v>5</v>
      </c>
      <c r="Q412">
        <v>4</v>
      </c>
      <c r="R412" t="str">
        <v>LIQ</v>
      </c>
      <c r="S412" t="str">
        <v/>
      </c>
      <c r="T412" t="str">
        <v>ROCH</v>
      </c>
      <c r="U412" t="str">
        <v>95231IODP</v>
      </c>
      <c r="V412" t="str">
        <v>IWROCH</v>
      </c>
      <c r="W412" t="str">
        <v>LIQ11940391</v>
      </c>
      <c r="X412">
        <v>44896.088194444441</v>
      </c>
      <c r="Y412" t="str">
        <v>JR_LIU</v>
      </c>
      <c r="Z412" t="str">
        <v>JR</v>
      </c>
      <c r="AA412" t="str">
        <v>20uL Optima HCl</v>
      </c>
      <c r="AB412" t="str">
        <v>397-U1588A-8H-6-IW(147-152)-IWROCH</v>
      </c>
    </row>
    <row r="413" spans="1:28" x14ac:dyDescent="0.15">
      <c r="A413">
        <v>397</v>
      </c>
      <c r="B413" t="str">
        <v>U1588</v>
      </c>
      <c r="C413" t="str">
        <v>A</v>
      </c>
      <c r="D413">
        <v>8</v>
      </c>
      <c r="E413" t="str">
        <v>H</v>
      </c>
      <c r="F413">
        <v>6</v>
      </c>
      <c r="G413" t="str">
        <v/>
      </c>
      <c r="H413" s="29">
        <v>147</v>
      </c>
      <c r="I413" s="29">
        <v>152</v>
      </c>
      <c r="J413" s="29">
        <v>0</v>
      </c>
      <c r="K413" s="29">
        <v>5</v>
      </c>
      <c r="L413" s="24">
        <v>68.14</v>
      </c>
      <c r="M413" s="24">
        <v>68.19</v>
      </c>
      <c r="N413" s="24">
        <v>69.620777777777775</v>
      </c>
      <c r="O413" s="24">
        <v>69.667074074074065</v>
      </c>
      <c r="P413">
        <v>5</v>
      </c>
      <c r="Q413">
        <v>75</v>
      </c>
      <c r="R413" t="str">
        <v>CAKE</v>
      </c>
      <c r="S413" t="str">
        <v/>
      </c>
      <c r="T413" t="str">
        <v/>
      </c>
      <c r="U413" t="str">
        <v/>
      </c>
      <c r="V413" t="str">
        <v>SC</v>
      </c>
      <c r="W413" t="str">
        <v>CAKE11940371</v>
      </c>
      <c r="X413">
        <v>44896.088194444441</v>
      </c>
      <c r="Y413" t="str">
        <v>JR_LIU</v>
      </c>
      <c r="Z413" t="str">
        <v>JR</v>
      </c>
      <c r="AA413" t="str">
        <v>repository</v>
      </c>
      <c r="AB413" t="str">
        <v>397-U1588A-8H-6-IW(147-152)-SC</v>
      </c>
    </row>
    <row r="414" spans="1:28" x14ac:dyDescent="0.15">
      <c r="A414">
        <v>397</v>
      </c>
      <c r="B414" t="str">
        <v>U1588</v>
      </c>
      <c r="C414" t="str">
        <v>A</v>
      </c>
      <c r="D414">
        <v>8</v>
      </c>
      <c r="E414" t="str">
        <v>H</v>
      </c>
      <c r="F414">
        <v>6</v>
      </c>
      <c r="G414" t="str">
        <v/>
      </c>
      <c r="H414" s="29">
        <v>147</v>
      </c>
      <c r="I414" s="29">
        <v>152</v>
      </c>
      <c r="J414" s="29">
        <v>0</v>
      </c>
      <c r="K414" s="29">
        <v>5</v>
      </c>
      <c r="L414" s="24">
        <v>68.14</v>
      </c>
      <c r="M414" s="24">
        <v>68.19</v>
      </c>
      <c r="N414" s="24">
        <v>69.620777777777775</v>
      </c>
      <c r="O414" s="24">
        <v>69.667074074074065</v>
      </c>
      <c r="P414">
        <v>5</v>
      </c>
      <c r="Q414">
        <v>25</v>
      </c>
      <c r="R414" t="str">
        <v>CAKE</v>
      </c>
      <c r="S414" t="str">
        <v/>
      </c>
      <c r="T414" t="str">
        <v>WU</v>
      </c>
      <c r="U414" t="str">
        <v>95353IODP</v>
      </c>
      <c r="V414" t="str">
        <v>SCWU</v>
      </c>
      <c r="W414" t="str">
        <v>CAKE11940361</v>
      </c>
      <c r="X414">
        <v>44896.088194444441</v>
      </c>
      <c r="Y414" t="str">
        <v>JR_LIU</v>
      </c>
      <c r="Z414" t="str">
        <v>JR</v>
      </c>
      <c r="AA414">
        <v>0</v>
      </c>
      <c r="AB414" t="str">
        <v>397-U1588A-8H-6-IW(147-152)-SCWU</v>
      </c>
    </row>
    <row r="415" spans="1:28" x14ac:dyDescent="0.15">
      <c r="A415">
        <v>397</v>
      </c>
      <c r="B415" t="str">
        <v>U1588</v>
      </c>
      <c r="C415" t="str">
        <v>A</v>
      </c>
      <c r="D415">
        <v>8</v>
      </c>
      <c r="E415" t="str">
        <v>H</v>
      </c>
      <c r="F415">
        <v>6</v>
      </c>
      <c r="G415" t="str">
        <v/>
      </c>
      <c r="H415" s="29">
        <v>147</v>
      </c>
      <c r="I415" s="29">
        <v>152</v>
      </c>
      <c r="J415" s="29">
        <v>0</v>
      </c>
      <c r="K415" s="29">
        <v>5</v>
      </c>
      <c r="L415" s="24">
        <v>68.14</v>
      </c>
      <c r="M415" s="24">
        <v>68.19</v>
      </c>
      <c r="N415" s="24">
        <v>69.620777777777775</v>
      </c>
      <c r="O415" s="24">
        <v>69.667074074074065</v>
      </c>
      <c r="P415">
        <v>5</v>
      </c>
      <c r="Q415">
        <v>10</v>
      </c>
      <c r="R415" t="str">
        <v>LIQ</v>
      </c>
      <c r="S415" t="str">
        <v/>
      </c>
      <c r="T415" t="str">
        <v>YOBO</v>
      </c>
      <c r="U415" t="str">
        <v>96010IODP</v>
      </c>
      <c r="V415" t="str">
        <v>IWYOBO</v>
      </c>
      <c r="W415" t="str">
        <v>LIQ11940351</v>
      </c>
      <c r="X415">
        <v>44896.088194444441</v>
      </c>
      <c r="Y415" t="str">
        <v>JR_LIU</v>
      </c>
      <c r="Z415" t="str">
        <v>JR</v>
      </c>
      <c r="AA415" t="str">
        <v>30ul optima HNO3</v>
      </c>
      <c r="AB415" t="str">
        <v>397-U1588A-8H-6-IW(147-152)-IWYOBO</v>
      </c>
    </row>
    <row r="416" spans="1:28" x14ac:dyDescent="0.15">
      <c r="A416">
        <v>397</v>
      </c>
      <c r="B416" t="str">
        <v>U1588</v>
      </c>
      <c r="C416" t="str">
        <v>A</v>
      </c>
      <c r="D416">
        <v>8</v>
      </c>
      <c r="E416" t="str">
        <v>H</v>
      </c>
      <c r="F416">
        <v>6</v>
      </c>
      <c r="G416" t="str">
        <v/>
      </c>
      <c r="H416" s="29">
        <v>147</v>
      </c>
      <c r="I416" s="29">
        <v>152</v>
      </c>
      <c r="J416" s="29">
        <v>147</v>
      </c>
      <c r="K416" s="29">
        <v>5</v>
      </c>
      <c r="L416" s="24">
        <v>68.14</v>
      </c>
      <c r="M416" s="24">
        <v>68.19</v>
      </c>
      <c r="N416" s="24">
        <v>69.620777777777775</v>
      </c>
      <c r="O416" s="24">
        <v>69.667074074074065</v>
      </c>
      <c r="P416">
        <v>5</v>
      </c>
      <c r="Q416">
        <v>176</v>
      </c>
      <c r="R416" t="str">
        <v>WRND</v>
      </c>
      <c r="S416" t="str">
        <v>IW</v>
      </c>
      <c r="T416" t="str">
        <v/>
      </c>
      <c r="U416" t="str">
        <v/>
      </c>
      <c r="V416" t="str">
        <v>IW(147-152)</v>
      </c>
      <c r="W416" t="str">
        <v>WRND11938591</v>
      </c>
      <c r="X416">
        <v>44896.003472222219</v>
      </c>
      <c r="Y416" t="str">
        <v>JR_MARONE</v>
      </c>
      <c r="Z416" t="str">
        <v>JR</v>
      </c>
      <c r="AA416">
        <v>0</v>
      </c>
      <c r="AB416" t="str">
        <v>397-U1588A-8H-6-IW(147-152)</v>
      </c>
    </row>
    <row r="417" spans="1:28" x14ac:dyDescent="0.15">
      <c r="A417">
        <v>397</v>
      </c>
      <c r="B417" t="str">
        <v>U1588</v>
      </c>
      <c r="C417" t="str">
        <v>A</v>
      </c>
      <c r="D417">
        <v>8</v>
      </c>
      <c r="E417" t="str">
        <v>H</v>
      </c>
      <c r="F417">
        <v>7</v>
      </c>
      <c r="G417" t="str">
        <v/>
      </c>
      <c r="H417" s="29">
        <v>0</v>
      </c>
      <c r="I417" s="29">
        <v>5</v>
      </c>
      <c r="J417" s="29">
        <v>0</v>
      </c>
      <c r="K417" s="29">
        <v>5</v>
      </c>
      <c r="L417" s="24">
        <v>68.19</v>
      </c>
      <c r="M417" s="24">
        <v>68.239999999999995</v>
      </c>
      <c r="N417" s="24">
        <v>69.667074074074065</v>
      </c>
      <c r="O417" s="24">
        <v>69.71337037037037</v>
      </c>
      <c r="P417">
        <v>5</v>
      </c>
      <c r="Q417">
        <v>5</v>
      </c>
      <c r="R417" t="str">
        <v>CYL</v>
      </c>
      <c r="S417" t="str">
        <v>HS</v>
      </c>
      <c r="T417" t="str">
        <v/>
      </c>
      <c r="U417" t="str">
        <v/>
      </c>
      <c r="V417" t="str">
        <v>HS</v>
      </c>
      <c r="W417" t="str">
        <v>CYL11938601</v>
      </c>
      <c r="X417">
        <v>44896.003472222219</v>
      </c>
      <c r="Y417" t="str">
        <v>JR_MARONE</v>
      </c>
      <c r="Z417" t="str">
        <v>JR</v>
      </c>
      <c r="AA417">
        <v>0</v>
      </c>
      <c r="AB417" t="str">
        <v>397-U1588A-8H-7-HS</v>
      </c>
    </row>
    <row r="418" spans="1:28" x14ac:dyDescent="0.15">
      <c r="A418">
        <v>397</v>
      </c>
      <c r="B418" t="str">
        <v>U1588</v>
      </c>
      <c r="C418" t="str">
        <v>A</v>
      </c>
      <c r="D418">
        <v>8</v>
      </c>
      <c r="E418" t="str">
        <v>H</v>
      </c>
      <c r="F418">
        <v>7</v>
      </c>
      <c r="G418" t="str">
        <v>W</v>
      </c>
      <c r="H418" s="29">
        <v>75</v>
      </c>
      <c r="I418" s="29">
        <v>75</v>
      </c>
      <c r="J418" s="29">
        <v>75</v>
      </c>
      <c r="K418" s="29">
        <v>5</v>
      </c>
      <c r="L418" s="24">
        <v>68.94</v>
      </c>
      <c r="M418" s="24">
        <v>68.94</v>
      </c>
      <c r="N418" s="24">
        <v>70.361518518518523</v>
      </c>
      <c r="O418" s="24">
        <v>70.361518518518523</v>
      </c>
      <c r="P418">
        <v>0</v>
      </c>
      <c r="Q418">
        <v>1</v>
      </c>
      <c r="R418" t="str">
        <v>TPCK</v>
      </c>
      <c r="S418" t="str">
        <v>NANNO</v>
      </c>
      <c r="T418" t="str">
        <v/>
      </c>
      <c r="U418" t="str">
        <v/>
      </c>
      <c r="V418" t="str">
        <v>NANNO</v>
      </c>
      <c r="W418" t="str">
        <v>TPCK11942271</v>
      </c>
      <c r="X418">
        <v>44896.23541666667</v>
      </c>
      <c r="Y418" t="str">
        <v>JRS_CARVALHO</v>
      </c>
      <c r="Z418" t="str">
        <v>JR</v>
      </c>
      <c r="AA418">
        <v>0</v>
      </c>
      <c r="AB418" t="str">
        <v>397-U1588A-8H-7-W 75/75-NANNO</v>
      </c>
    </row>
    <row r="419" spans="1:28" x14ac:dyDescent="0.15">
      <c r="A419">
        <v>397</v>
      </c>
      <c r="B419" t="str">
        <v>U1588</v>
      </c>
      <c r="C419" t="str">
        <v>A</v>
      </c>
      <c r="D419">
        <v>8</v>
      </c>
      <c r="E419" t="str">
        <v>H</v>
      </c>
      <c r="F419" t="str">
        <v>CC</v>
      </c>
      <c r="G419" t="str">
        <v/>
      </c>
      <c r="H419" s="29">
        <v>24</v>
      </c>
      <c r="I419" s="29">
        <v>31</v>
      </c>
      <c r="J419" s="29">
        <v>0</v>
      </c>
      <c r="K419" s="29">
        <v>5</v>
      </c>
      <c r="L419" s="24">
        <v>69.399999999999991</v>
      </c>
      <c r="M419" s="24">
        <v>69.47</v>
      </c>
      <c r="N419" s="24">
        <v>70.787444444444446</v>
      </c>
      <c r="O419" s="24">
        <v>70.852259259259256</v>
      </c>
      <c r="P419">
        <v>7</v>
      </c>
      <c r="Q419">
        <v>30</v>
      </c>
      <c r="R419" t="str">
        <v>OTHR</v>
      </c>
      <c r="S419" t="str">
        <v/>
      </c>
      <c r="T419" t="str">
        <v>HUAN</v>
      </c>
      <c r="U419" t="str">
        <v>98758IODP</v>
      </c>
      <c r="V419" t="str">
        <v>PALHUAN</v>
      </c>
      <c r="W419" t="str">
        <v>OTHR11938661</v>
      </c>
      <c r="X419">
        <v>44896.003472222219</v>
      </c>
      <c r="Y419" t="str">
        <v>JR_MARONE</v>
      </c>
      <c r="Z419" t="str">
        <v>JR</v>
      </c>
      <c r="AA419">
        <v>0</v>
      </c>
      <c r="AB419" t="str">
        <v>397-U1588A-8H-CC-PAL-PALHUAN</v>
      </c>
    </row>
    <row r="420" spans="1:28" x14ac:dyDescent="0.15">
      <c r="A420">
        <v>397</v>
      </c>
      <c r="B420" t="str">
        <v>U1588</v>
      </c>
      <c r="C420" t="str">
        <v>A</v>
      </c>
      <c r="D420">
        <v>8</v>
      </c>
      <c r="E420" t="str">
        <v>H</v>
      </c>
      <c r="F420" t="str">
        <v>CC</v>
      </c>
      <c r="G420" t="str">
        <v/>
      </c>
      <c r="H420" s="29">
        <v>24</v>
      </c>
      <c r="I420" s="29">
        <v>31</v>
      </c>
      <c r="J420" s="29">
        <v>0</v>
      </c>
      <c r="K420" s="29">
        <v>5</v>
      </c>
      <c r="L420" s="24">
        <v>69.399999999999991</v>
      </c>
      <c r="M420" s="24">
        <v>69.47</v>
      </c>
      <c r="N420" s="24">
        <v>70.787444444444446</v>
      </c>
      <c r="O420" s="24">
        <v>70.852259259259256</v>
      </c>
      <c r="P420">
        <v>7</v>
      </c>
      <c r="Q420">
        <v>20</v>
      </c>
      <c r="R420" t="str">
        <v>OTHR</v>
      </c>
      <c r="S420" t="str">
        <v>FORAM</v>
      </c>
      <c r="T420" t="str">
        <v/>
      </c>
      <c r="U420" t="str">
        <v/>
      </c>
      <c r="V420" t="str">
        <v>FORAM</v>
      </c>
      <c r="W420" t="str">
        <v>OTHR11938701</v>
      </c>
      <c r="X420">
        <v>44896.003472222219</v>
      </c>
      <c r="Y420" t="str">
        <v>JR_MARONE</v>
      </c>
      <c r="Z420" t="str">
        <v>JR</v>
      </c>
      <c r="AA420" t="str">
        <v>Shipboard Test</v>
      </c>
      <c r="AB420" t="str">
        <v>397-U1588A-8H-CC-PAL-FORAM</v>
      </c>
    </row>
    <row r="421" spans="1:28" x14ac:dyDescent="0.15">
      <c r="A421">
        <v>397</v>
      </c>
      <c r="B421" t="str">
        <v>U1588</v>
      </c>
      <c r="C421" t="str">
        <v>A</v>
      </c>
      <c r="D421">
        <v>8</v>
      </c>
      <c r="E421" t="str">
        <v>H</v>
      </c>
      <c r="F421" t="str">
        <v>CC</v>
      </c>
      <c r="G421" t="str">
        <v/>
      </c>
      <c r="H421" s="29">
        <v>24</v>
      </c>
      <c r="I421" s="29">
        <v>31</v>
      </c>
      <c r="J421" s="29">
        <v>0</v>
      </c>
      <c r="K421" s="29">
        <v>5</v>
      </c>
      <c r="L421" s="24">
        <v>69.399999999999991</v>
      </c>
      <c r="M421" s="24">
        <v>69.47</v>
      </c>
      <c r="N421" s="24">
        <v>70.787444444444446</v>
      </c>
      <c r="O421" s="24">
        <v>70.852259259259256</v>
      </c>
      <c r="P421">
        <v>7</v>
      </c>
      <c r="Q421">
        <v>30</v>
      </c>
      <c r="R421" t="str">
        <v>OTHR</v>
      </c>
      <c r="S421" t="str">
        <v/>
      </c>
      <c r="T421" t="str">
        <v>ZARI</v>
      </c>
      <c r="U421" t="str">
        <v>95883IODP</v>
      </c>
      <c r="V421" t="str">
        <v>PALZARI</v>
      </c>
      <c r="W421" t="str">
        <v>OTHR11938671</v>
      </c>
      <c r="X421">
        <v>44896.003472222219</v>
      </c>
      <c r="Y421" t="str">
        <v>JR_MARONE</v>
      </c>
      <c r="Z421" t="str">
        <v>JR</v>
      </c>
      <c r="AA421">
        <v>0</v>
      </c>
      <c r="AB421" t="str">
        <v>397-U1588A-8H-CC-PAL-PALZARI</v>
      </c>
    </row>
    <row r="422" spans="1:28" x14ac:dyDescent="0.15">
      <c r="A422">
        <v>397</v>
      </c>
      <c r="B422" t="str">
        <v>U1588</v>
      </c>
      <c r="C422" t="str">
        <v>A</v>
      </c>
      <c r="D422">
        <v>8</v>
      </c>
      <c r="E422" t="str">
        <v>H</v>
      </c>
      <c r="F422" t="str">
        <v>CC</v>
      </c>
      <c r="G422" t="str">
        <v/>
      </c>
      <c r="H422" s="29">
        <v>24</v>
      </c>
      <c r="I422" s="29">
        <v>31</v>
      </c>
      <c r="J422" s="29">
        <v>0</v>
      </c>
      <c r="K422" s="29">
        <v>5</v>
      </c>
      <c r="L422" s="24">
        <v>69.399999999999991</v>
      </c>
      <c r="M422" s="24">
        <v>69.47</v>
      </c>
      <c r="N422" s="24">
        <v>70.787444444444446</v>
      </c>
      <c r="O422" s="24">
        <v>70.852259259259256</v>
      </c>
      <c r="P422">
        <v>7</v>
      </c>
      <c r="Q422">
        <v>5</v>
      </c>
      <c r="R422" t="str">
        <v>OTHR</v>
      </c>
      <c r="S422" t="str">
        <v/>
      </c>
      <c r="T422" t="str">
        <v>ABRA</v>
      </c>
      <c r="U422" t="str">
        <v>95438IODP</v>
      </c>
      <c r="V422" t="str">
        <v>PALABRA</v>
      </c>
      <c r="W422" t="str">
        <v>OTHR11938681</v>
      </c>
      <c r="X422">
        <v>44896.003472222219</v>
      </c>
      <c r="Y422" t="str">
        <v>JR_MARONE</v>
      </c>
      <c r="Z422" t="str">
        <v>JR</v>
      </c>
      <c r="AA422">
        <v>0</v>
      </c>
      <c r="AB422" t="str">
        <v>397-U1588A-8H-CC-PAL-PALABRA</v>
      </c>
    </row>
    <row r="423" spans="1:28" x14ac:dyDescent="0.15">
      <c r="A423">
        <v>397</v>
      </c>
      <c r="B423" t="str">
        <v>U1588</v>
      </c>
      <c r="C423" t="str">
        <v>A</v>
      </c>
      <c r="D423">
        <v>8</v>
      </c>
      <c r="E423" t="str">
        <v>H</v>
      </c>
      <c r="F423" t="str">
        <v>CC</v>
      </c>
      <c r="G423" t="str">
        <v/>
      </c>
      <c r="H423" s="29">
        <v>24</v>
      </c>
      <c r="I423" s="29">
        <v>31</v>
      </c>
      <c r="J423" s="29">
        <v>0</v>
      </c>
      <c r="K423" s="29">
        <v>5</v>
      </c>
      <c r="L423" s="24">
        <v>69.399999999999991</v>
      </c>
      <c r="M423" s="24">
        <v>69.47</v>
      </c>
      <c r="N423" s="24">
        <v>70.787444444444446</v>
      </c>
      <c r="O423" s="24">
        <v>70.852259259259256</v>
      </c>
      <c r="P423">
        <v>7</v>
      </c>
      <c r="Q423">
        <v>5</v>
      </c>
      <c r="R423" t="str">
        <v>OTHR</v>
      </c>
      <c r="S423" t="str">
        <v>NANNO</v>
      </c>
      <c r="T423" t="str">
        <v/>
      </c>
      <c r="U423" t="str">
        <v/>
      </c>
      <c r="V423" t="str">
        <v>NANNO</v>
      </c>
      <c r="W423" t="str">
        <v>OTHR11938691</v>
      </c>
      <c r="X423">
        <v>44896.003472222219</v>
      </c>
      <c r="Y423" t="str">
        <v>JR_MARONE</v>
      </c>
      <c r="Z423" t="str">
        <v>JR</v>
      </c>
      <c r="AA423" t="str">
        <v>Shipboard Test</v>
      </c>
      <c r="AB423" t="str">
        <v>397-U1588A-8H-CC-PAL-NANNO</v>
      </c>
    </row>
    <row r="424" spans="1:28" x14ac:dyDescent="0.15">
      <c r="A424">
        <v>397</v>
      </c>
      <c r="B424" t="str">
        <v>U1588</v>
      </c>
      <c r="C424" t="str">
        <v>A</v>
      </c>
      <c r="D424">
        <v>8</v>
      </c>
      <c r="E424" t="str">
        <v>H</v>
      </c>
      <c r="F424" t="str">
        <v>CC</v>
      </c>
      <c r="G424" t="str">
        <v/>
      </c>
      <c r="H424" s="29">
        <v>24</v>
      </c>
      <c r="I424" s="29">
        <v>31</v>
      </c>
      <c r="J424" s="29">
        <v>0</v>
      </c>
      <c r="K424" s="29">
        <v>5</v>
      </c>
      <c r="L424" s="24">
        <v>69.399999999999991</v>
      </c>
      <c r="M424" s="24">
        <v>69.47</v>
      </c>
      <c r="N424" s="24">
        <v>70.787444444444446</v>
      </c>
      <c r="O424" s="24">
        <v>70.852259259259256</v>
      </c>
      <c r="P424">
        <v>7</v>
      </c>
      <c r="Q424">
        <v>20</v>
      </c>
      <c r="R424" t="str">
        <v>OTHR</v>
      </c>
      <c r="S424" t="str">
        <v/>
      </c>
      <c r="T424" t="str">
        <v>PERA</v>
      </c>
      <c r="U424" t="str">
        <v>95471IODP</v>
      </c>
      <c r="V424" t="str">
        <v>PALPERA</v>
      </c>
      <c r="W424" t="str">
        <v>OTHR11938631</v>
      </c>
      <c r="X424">
        <v>44896.003472222219</v>
      </c>
      <c r="Y424" t="str">
        <v>JR_MARONE</v>
      </c>
      <c r="Z424" t="str">
        <v>JR</v>
      </c>
      <c r="AA424">
        <v>0</v>
      </c>
      <c r="AB424" t="str">
        <v>397-U1588A-8H-CC-PAL-PALPERA</v>
      </c>
    </row>
    <row r="425" spans="1:28" x14ac:dyDescent="0.15">
      <c r="A425">
        <v>397</v>
      </c>
      <c r="B425" t="str">
        <v>U1588</v>
      </c>
      <c r="C425" t="str">
        <v>A</v>
      </c>
      <c r="D425">
        <v>8</v>
      </c>
      <c r="E425" t="str">
        <v>H</v>
      </c>
      <c r="F425" t="str">
        <v>CC</v>
      </c>
      <c r="G425" t="str">
        <v/>
      </c>
      <c r="H425" s="29">
        <v>24</v>
      </c>
      <c r="I425" s="29">
        <v>31</v>
      </c>
      <c r="J425" s="29">
        <v>0</v>
      </c>
      <c r="K425" s="29">
        <v>5</v>
      </c>
      <c r="L425" s="24">
        <v>69.399999999999991</v>
      </c>
      <c r="M425" s="24">
        <v>69.47</v>
      </c>
      <c r="N425" s="24">
        <v>70.787444444444446</v>
      </c>
      <c r="O425" s="24">
        <v>70.852259259259256</v>
      </c>
      <c r="P425">
        <v>7</v>
      </c>
      <c r="Q425">
        <v>5</v>
      </c>
      <c r="R425" t="str">
        <v>OTHR</v>
      </c>
      <c r="S425" t="str">
        <v/>
      </c>
      <c r="T425" t="str">
        <v>CLAR</v>
      </c>
      <c r="U425" t="str">
        <v>95439IODP</v>
      </c>
      <c r="V425" t="str">
        <v>PALCLAR</v>
      </c>
      <c r="W425" t="str">
        <v>OTHR11938651</v>
      </c>
      <c r="X425">
        <v>44896.003472222219</v>
      </c>
      <c r="Y425" t="str">
        <v>JR_MARONE</v>
      </c>
      <c r="Z425" t="str">
        <v>JR</v>
      </c>
      <c r="AA425">
        <v>0</v>
      </c>
      <c r="AB425" t="str">
        <v>397-U1588A-8H-CC-PAL-PALCLAR</v>
      </c>
    </row>
    <row r="426" spans="1:28" x14ac:dyDescent="0.15">
      <c r="A426">
        <v>397</v>
      </c>
      <c r="B426" t="str">
        <v>U1588</v>
      </c>
      <c r="C426" t="str">
        <v>A</v>
      </c>
      <c r="D426">
        <v>8</v>
      </c>
      <c r="E426" t="str">
        <v>H</v>
      </c>
      <c r="F426" t="str">
        <v>CC</v>
      </c>
      <c r="G426" t="str">
        <v/>
      </c>
      <c r="H426" s="29">
        <v>24</v>
      </c>
      <c r="I426" s="29">
        <v>31</v>
      </c>
      <c r="J426" s="29">
        <v>0</v>
      </c>
      <c r="K426" s="29">
        <v>5</v>
      </c>
      <c r="L426" s="24">
        <v>69.399999999999991</v>
      </c>
      <c r="M426" s="24">
        <v>69.47</v>
      </c>
      <c r="N426" s="24">
        <v>70.787444444444446</v>
      </c>
      <c r="O426" s="24">
        <v>70.852259259259256</v>
      </c>
      <c r="P426">
        <v>7</v>
      </c>
      <c r="Q426">
        <v>20</v>
      </c>
      <c r="R426" t="str">
        <v>OTHR</v>
      </c>
      <c r="S426" t="str">
        <v/>
      </c>
      <c r="T426" t="str">
        <v>VERM</v>
      </c>
      <c r="U426" t="str">
        <v>95746IODP</v>
      </c>
      <c r="V426" t="str">
        <v>PALVERM</v>
      </c>
      <c r="W426" t="str">
        <v>OTHR11938621</v>
      </c>
      <c r="X426">
        <v>44896.003472222219</v>
      </c>
      <c r="Y426" t="str">
        <v>JR_MARONE</v>
      </c>
      <c r="Z426" t="str">
        <v>JR</v>
      </c>
      <c r="AA426">
        <v>0</v>
      </c>
      <c r="AB426" t="str">
        <v>397-U1588A-8H-CC-PAL-PALVERM</v>
      </c>
    </row>
    <row r="427" spans="1:28" x14ac:dyDescent="0.15">
      <c r="A427">
        <v>397</v>
      </c>
      <c r="B427" t="str">
        <v>U1588</v>
      </c>
      <c r="C427" t="str">
        <v>A</v>
      </c>
      <c r="D427">
        <v>8</v>
      </c>
      <c r="E427" t="str">
        <v>H</v>
      </c>
      <c r="F427" t="str">
        <v>CC</v>
      </c>
      <c r="G427" t="str">
        <v/>
      </c>
      <c r="H427" s="29">
        <v>24</v>
      </c>
      <c r="I427" s="29">
        <v>31</v>
      </c>
      <c r="J427" s="29">
        <v>24</v>
      </c>
      <c r="K427" s="29">
        <v>5</v>
      </c>
      <c r="L427" s="24">
        <v>69.399999999999991</v>
      </c>
      <c r="M427" s="24">
        <v>69.47</v>
      </c>
      <c r="N427" s="24">
        <v>70.787444444444446</v>
      </c>
      <c r="O427" s="24">
        <v>70.852259259259256</v>
      </c>
      <c r="P427">
        <v>7</v>
      </c>
      <c r="Q427">
        <v>247</v>
      </c>
      <c r="R427" t="str">
        <v>WRND</v>
      </c>
      <c r="S427" t="str">
        <v>PAL</v>
      </c>
      <c r="T427" t="str">
        <v/>
      </c>
      <c r="U427" t="str">
        <v/>
      </c>
      <c r="V427" t="str">
        <v>PAL</v>
      </c>
      <c r="W427" t="str">
        <v>WRND11938611</v>
      </c>
      <c r="X427">
        <v>44896.003472222219</v>
      </c>
      <c r="Y427" t="str">
        <v>JR_MARONE</v>
      </c>
      <c r="Z427" t="str">
        <v>JR</v>
      </c>
      <c r="AA427">
        <v>0</v>
      </c>
      <c r="AB427" t="str">
        <v>397-U1588A-8H-CC-PAL</v>
      </c>
    </row>
    <row r="428" spans="1:28" x14ac:dyDescent="0.15">
      <c r="A428">
        <v>397</v>
      </c>
      <c r="B428" t="str">
        <v>U1588</v>
      </c>
      <c r="C428" t="str">
        <v>A</v>
      </c>
      <c r="D428">
        <v>8</v>
      </c>
      <c r="E428" t="str">
        <v>H</v>
      </c>
      <c r="F428" t="str">
        <v>CC</v>
      </c>
      <c r="G428" t="str">
        <v/>
      </c>
      <c r="H428" s="29">
        <v>24</v>
      </c>
      <c r="I428" s="29">
        <v>31</v>
      </c>
      <c r="J428" s="29">
        <v>0</v>
      </c>
      <c r="K428" s="29">
        <v>5</v>
      </c>
      <c r="L428" s="24">
        <v>69.399999999999991</v>
      </c>
      <c r="M428" s="24">
        <v>69.47</v>
      </c>
      <c r="N428" s="24">
        <v>70.787444444444446</v>
      </c>
      <c r="O428" s="24">
        <v>70.852259259259256</v>
      </c>
      <c r="P428">
        <v>7</v>
      </c>
      <c r="Q428">
        <v>5</v>
      </c>
      <c r="R428" t="str">
        <v>OTHR</v>
      </c>
      <c r="S428" t="str">
        <v/>
      </c>
      <c r="T428" t="str">
        <v>FLOR</v>
      </c>
      <c r="U428" t="str">
        <v>95504IODP</v>
      </c>
      <c r="V428" t="str">
        <v>PALFLOR</v>
      </c>
      <c r="W428" t="str">
        <v>OTHR11938641</v>
      </c>
      <c r="X428">
        <v>44896.003472222219</v>
      </c>
      <c r="Y428" t="str">
        <v>JR_MARONE</v>
      </c>
      <c r="Z428" t="str">
        <v>JR</v>
      </c>
      <c r="AA428">
        <v>0</v>
      </c>
      <c r="AB428" t="str">
        <v>397-U1588A-8H-CC-PAL-PALFLOR</v>
      </c>
    </row>
    <row r="429" spans="1:28" x14ac:dyDescent="0.15">
      <c r="A429">
        <v>397</v>
      </c>
      <c r="B429" t="str">
        <v>U1588</v>
      </c>
      <c r="C429" t="str">
        <v>A</v>
      </c>
      <c r="D429">
        <v>9</v>
      </c>
      <c r="E429" t="str">
        <v>H</v>
      </c>
      <c r="F429">
        <v>1</v>
      </c>
      <c r="G429" t="str">
        <v>W</v>
      </c>
      <c r="H429" s="29">
        <v>73</v>
      </c>
      <c r="I429" s="29">
        <v>73</v>
      </c>
      <c r="J429" s="29">
        <v>73</v>
      </c>
      <c r="K429" s="29">
        <v>5</v>
      </c>
      <c r="L429" s="24">
        <v>69.430000000000007</v>
      </c>
      <c r="M429" s="24">
        <v>69.430000000000007</v>
      </c>
      <c r="N429" s="24">
        <v>72.859242990654209</v>
      </c>
      <c r="O429" s="24">
        <v>72.859242990654209</v>
      </c>
      <c r="P429">
        <v>0</v>
      </c>
      <c r="Q429">
        <v>1</v>
      </c>
      <c r="R429" t="str">
        <v>TPCK</v>
      </c>
      <c r="S429" t="str">
        <v>NANNO</v>
      </c>
      <c r="T429" t="str">
        <v/>
      </c>
      <c r="U429" t="str">
        <v/>
      </c>
      <c r="V429" t="str">
        <v>NANNO</v>
      </c>
      <c r="W429" t="str">
        <v>TPCK11943211</v>
      </c>
      <c r="X429">
        <v>44896.290277777778</v>
      </c>
      <c r="Y429" t="str">
        <v>JRS_CARVALHO</v>
      </c>
      <c r="Z429" t="str">
        <v>JR</v>
      </c>
      <c r="AA429">
        <v>0</v>
      </c>
      <c r="AB429" t="str">
        <v>397-U1588A-9H-1-W 73/73-NANNO</v>
      </c>
    </row>
    <row r="430" spans="1:28" x14ac:dyDescent="0.15">
      <c r="A430">
        <v>397</v>
      </c>
      <c r="B430" t="str">
        <v>U1588</v>
      </c>
      <c r="C430" t="str">
        <v>A</v>
      </c>
      <c r="D430">
        <v>9</v>
      </c>
      <c r="E430" t="str">
        <v>H</v>
      </c>
      <c r="F430">
        <v>2</v>
      </c>
      <c r="G430" t="str">
        <v>W</v>
      </c>
      <c r="H430" s="29">
        <v>75</v>
      </c>
      <c r="I430" s="29">
        <v>75</v>
      </c>
      <c r="J430" s="29">
        <v>75</v>
      </c>
      <c r="K430" s="29">
        <v>5</v>
      </c>
      <c r="L430" s="24">
        <v>70.88</v>
      </c>
      <c r="M430" s="24">
        <v>70.88</v>
      </c>
      <c r="N430" s="24">
        <v>74.214383177570099</v>
      </c>
      <c r="O430" s="24">
        <v>74.214383177570099</v>
      </c>
      <c r="P430">
        <v>0</v>
      </c>
      <c r="Q430">
        <v>1</v>
      </c>
      <c r="R430" t="str">
        <v>TPCK</v>
      </c>
      <c r="S430" t="str">
        <v>NANNO</v>
      </c>
      <c r="T430" t="str">
        <v/>
      </c>
      <c r="U430" t="str">
        <v/>
      </c>
      <c r="V430" t="str">
        <v>NANNO</v>
      </c>
      <c r="W430" t="str">
        <v>TPCK11943221</v>
      </c>
      <c r="X430">
        <v>44896.290277777778</v>
      </c>
      <c r="Y430" t="str">
        <v>JRS_CARVALHO</v>
      </c>
      <c r="Z430" t="str">
        <v>JR</v>
      </c>
      <c r="AA430">
        <v>0</v>
      </c>
      <c r="AB430" t="str">
        <v>397-U1588A-9H-2-W 75/75-NANNO</v>
      </c>
    </row>
    <row r="431" spans="1:28" x14ac:dyDescent="0.15">
      <c r="A431">
        <v>397</v>
      </c>
      <c r="B431" t="str">
        <v>U1588</v>
      </c>
      <c r="C431" t="str">
        <v>A</v>
      </c>
      <c r="D431">
        <v>9</v>
      </c>
      <c r="E431" t="str">
        <v>H</v>
      </c>
      <c r="F431">
        <v>3</v>
      </c>
      <c r="G431" t="str">
        <v>W</v>
      </c>
      <c r="H431" s="29">
        <v>10</v>
      </c>
      <c r="I431" s="29">
        <v>11</v>
      </c>
      <c r="J431" s="29">
        <v>10</v>
      </c>
      <c r="K431" s="29">
        <v>5</v>
      </c>
      <c r="L431" s="24">
        <v>71.55</v>
      </c>
      <c r="M431" s="24">
        <v>71.56</v>
      </c>
      <c r="N431" s="24">
        <v>74.840551401869163</v>
      </c>
      <c r="O431" s="24">
        <v>74.849897196261693</v>
      </c>
      <c r="P431">
        <v>1</v>
      </c>
      <c r="Q431">
        <v>5</v>
      </c>
      <c r="R431" t="str">
        <v>CYL</v>
      </c>
      <c r="S431" t="str">
        <v>CARB</v>
      </c>
      <c r="T431" t="str">
        <v/>
      </c>
      <c r="U431" t="str">
        <v/>
      </c>
      <c r="V431" t="str">
        <v>CARB</v>
      </c>
      <c r="W431" t="str">
        <v>CYL11943311</v>
      </c>
      <c r="X431">
        <v>44896.3</v>
      </c>
      <c r="Y431" t="str">
        <v>JRS_CARVALHO</v>
      </c>
      <c r="Z431" t="str">
        <v>JR</v>
      </c>
      <c r="AA431">
        <v>0</v>
      </c>
      <c r="AB431" t="str">
        <v>397-U1588A-9H-3-W 10/11-CARB</v>
      </c>
    </row>
    <row r="432" spans="1:28" x14ac:dyDescent="0.15">
      <c r="A432">
        <v>397</v>
      </c>
      <c r="B432" t="str">
        <v>U1588</v>
      </c>
      <c r="C432" t="str">
        <v>A</v>
      </c>
      <c r="D432">
        <v>9</v>
      </c>
      <c r="E432" t="str">
        <v>H</v>
      </c>
      <c r="F432">
        <v>3</v>
      </c>
      <c r="G432" t="str">
        <v>A</v>
      </c>
      <c r="H432" s="29">
        <v>10</v>
      </c>
      <c r="I432" s="29">
        <v>10</v>
      </c>
      <c r="J432" s="29">
        <v>10</v>
      </c>
      <c r="K432" s="29">
        <v>5</v>
      </c>
      <c r="L432" s="24">
        <v>71.55</v>
      </c>
      <c r="M432" s="24">
        <v>71.55</v>
      </c>
      <c r="N432" s="24">
        <v>74.840551401869163</v>
      </c>
      <c r="O432" s="24">
        <v>74.840551401869163</v>
      </c>
      <c r="P432">
        <v>0</v>
      </c>
      <c r="Q432">
        <v>1</v>
      </c>
      <c r="R432" t="str">
        <v>SS</v>
      </c>
      <c r="S432" t="str">
        <v>SED</v>
      </c>
      <c r="T432" t="str">
        <v/>
      </c>
      <c r="U432" t="str">
        <v/>
      </c>
      <c r="V432" t="str">
        <v>SED</v>
      </c>
      <c r="W432" t="str">
        <v>SS11943321</v>
      </c>
      <c r="X432">
        <v>44896.3</v>
      </c>
      <c r="Y432" t="str">
        <v>JRS_PANG</v>
      </c>
      <c r="Z432" t="str">
        <v>JR</v>
      </c>
      <c r="AA432">
        <v>0</v>
      </c>
      <c r="AB432" t="str">
        <v>397-U1588A-9H-3-A 10/10-SED</v>
      </c>
    </row>
    <row r="433" spans="1:28" x14ac:dyDescent="0.15">
      <c r="A433">
        <v>397</v>
      </c>
      <c r="B433" t="str">
        <v>U1588</v>
      </c>
      <c r="C433" t="str">
        <v>A</v>
      </c>
      <c r="D433">
        <v>9</v>
      </c>
      <c r="E433" t="str">
        <v>H</v>
      </c>
      <c r="F433">
        <v>3</v>
      </c>
      <c r="G433" t="str">
        <v>W</v>
      </c>
      <c r="H433" s="29">
        <v>75</v>
      </c>
      <c r="I433" s="29">
        <v>75</v>
      </c>
      <c r="J433" s="29">
        <v>75</v>
      </c>
      <c r="K433" s="29">
        <v>5</v>
      </c>
      <c r="L433" s="24">
        <v>72.2</v>
      </c>
      <c r="M433" s="24">
        <v>72.2</v>
      </c>
      <c r="N433" s="24">
        <v>75.448028037383182</v>
      </c>
      <c r="O433" s="24">
        <v>75.448028037383182</v>
      </c>
      <c r="P433">
        <v>0</v>
      </c>
      <c r="Q433">
        <v>1</v>
      </c>
      <c r="R433" t="str">
        <v>TPCK</v>
      </c>
      <c r="S433" t="str">
        <v>NANNO</v>
      </c>
      <c r="T433" t="str">
        <v/>
      </c>
      <c r="U433" t="str">
        <v/>
      </c>
      <c r="V433" t="str">
        <v>NANNO</v>
      </c>
      <c r="W433" t="str">
        <v>TPCK11943231</v>
      </c>
      <c r="X433">
        <v>44896.290277777778</v>
      </c>
      <c r="Y433" t="str">
        <v>JRS_CARVALHO</v>
      </c>
      <c r="Z433" t="str">
        <v>JR</v>
      </c>
      <c r="AA433">
        <v>0</v>
      </c>
      <c r="AB433" t="str">
        <v>397-U1588A-9H-3-W 75/75-NANNO</v>
      </c>
    </row>
    <row r="434" spans="1:28" x14ac:dyDescent="0.15">
      <c r="A434">
        <v>397</v>
      </c>
      <c r="B434" t="str">
        <v>U1588</v>
      </c>
      <c r="C434" t="str">
        <v>A</v>
      </c>
      <c r="D434">
        <v>9</v>
      </c>
      <c r="E434" t="str">
        <v>H</v>
      </c>
      <c r="F434">
        <v>3</v>
      </c>
      <c r="G434" t="str">
        <v>A</v>
      </c>
      <c r="H434" s="29">
        <v>120</v>
      </c>
      <c r="I434" s="29">
        <v>120</v>
      </c>
      <c r="J434" s="29">
        <v>120</v>
      </c>
      <c r="K434" s="29">
        <v>5</v>
      </c>
      <c r="L434" s="24">
        <v>72.650000000000006</v>
      </c>
      <c r="M434" s="24">
        <v>72.650000000000006</v>
      </c>
      <c r="N434" s="24">
        <v>75.86858878504674</v>
      </c>
      <c r="O434" s="24">
        <v>75.86858878504674</v>
      </c>
      <c r="P434">
        <v>0</v>
      </c>
      <c r="Q434">
        <v>1</v>
      </c>
      <c r="R434" t="str">
        <v>SS</v>
      </c>
      <c r="S434" t="str">
        <v>SED</v>
      </c>
      <c r="T434" t="str">
        <v/>
      </c>
      <c r="U434" t="str">
        <v/>
      </c>
      <c r="V434" t="str">
        <v>SED</v>
      </c>
      <c r="W434" t="str">
        <v>SS11943331</v>
      </c>
      <c r="X434">
        <v>44896.3</v>
      </c>
      <c r="Y434" t="str">
        <v>JRS_PANG</v>
      </c>
      <c r="Z434" t="str">
        <v>JR</v>
      </c>
      <c r="AA434">
        <v>0</v>
      </c>
      <c r="AB434" t="str">
        <v>397-U1588A-9H-3-A 120/120-SED</v>
      </c>
    </row>
    <row r="435" spans="1:28" x14ac:dyDescent="0.15">
      <c r="A435">
        <v>397</v>
      </c>
      <c r="B435" t="str">
        <v>U1588</v>
      </c>
      <c r="C435" t="str">
        <v>A</v>
      </c>
      <c r="D435">
        <v>9</v>
      </c>
      <c r="E435" t="str">
        <v>H</v>
      </c>
      <c r="F435">
        <v>4</v>
      </c>
      <c r="G435" t="str">
        <v>W</v>
      </c>
      <c r="H435" s="29">
        <v>69</v>
      </c>
      <c r="I435" s="29">
        <v>71</v>
      </c>
      <c r="J435" s="29">
        <v>69</v>
      </c>
      <c r="K435" s="29">
        <v>5</v>
      </c>
      <c r="L435" s="24">
        <v>73.47</v>
      </c>
      <c r="M435" s="24">
        <v>73.489999999999995</v>
      </c>
      <c r="N435" s="24">
        <v>76.634943925233642</v>
      </c>
      <c r="O435" s="24">
        <v>76.653635514018688</v>
      </c>
      <c r="P435">
        <v>2</v>
      </c>
      <c r="Q435">
        <v>7</v>
      </c>
      <c r="R435" t="str">
        <v>CUBE</v>
      </c>
      <c r="S435" t="str">
        <v>PMAG</v>
      </c>
      <c r="T435" t="str">
        <v>XUAN</v>
      </c>
      <c r="U435" t="str">
        <v>95810IODP</v>
      </c>
      <c r="V435" t="str">
        <v>PMAG</v>
      </c>
      <c r="W435" t="str">
        <v>CUBE11943281</v>
      </c>
      <c r="X435">
        <v>44896.293749999997</v>
      </c>
      <c r="Y435" t="str">
        <v>LEWIS</v>
      </c>
      <c r="Z435" t="str">
        <v>JR</v>
      </c>
      <c r="AA435">
        <v>0</v>
      </c>
      <c r="AB435" t="str">
        <v>397-U1588A-9H-4-W 69/71-PMAG</v>
      </c>
    </row>
    <row r="436" spans="1:28" x14ac:dyDescent="0.15">
      <c r="A436">
        <v>397</v>
      </c>
      <c r="B436" t="str">
        <v>U1588</v>
      </c>
      <c r="C436" t="str">
        <v>A</v>
      </c>
      <c r="D436">
        <v>9</v>
      </c>
      <c r="E436" t="str">
        <v>H</v>
      </c>
      <c r="F436">
        <v>4</v>
      </c>
      <c r="G436" t="str">
        <v>W</v>
      </c>
      <c r="H436" s="29">
        <v>75</v>
      </c>
      <c r="I436" s="29">
        <v>75</v>
      </c>
      <c r="J436" s="29">
        <v>75</v>
      </c>
      <c r="K436" s="29">
        <v>5</v>
      </c>
      <c r="L436" s="24">
        <v>73.53</v>
      </c>
      <c r="M436" s="24">
        <v>73.53</v>
      </c>
      <c r="N436" s="24">
        <v>76.691018691588795</v>
      </c>
      <c r="O436" s="24">
        <v>76.691018691588795</v>
      </c>
      <c r="P436">
        <v>0</v>
      </c>
      <c r="Q436">
        <v>1</v>
      </c>
      <c r="R436" t="str">
        <v>TPCK</v>
      </c>
      <c r="S436" t="str">
        <v>NANNO</v>
      </c>
      <c r="T436" t="str">
        <v/>
      </c>
      <c r="U436" t="str">
        <v/>
      </c>
      <c r="V436" t="str">
        <v>NANNO</v>
      </c>
      <c r="W436" t="str">
        <v>TPCK11943241</v>
      </c>
      <c r="X436">
        <v>44896.290277777778</v>
      </c>
      <c r="Y436" t="str">
        <v>JRS_CARVALHO</v>
      </c>
      <c r="Z436" t="str">
        <v>JR</v>
      </c>
      <c r="AA436">
        <v>0</v>
      </c>
      <c r="AB436" t="str">
        <v>397-U1588A-9H-4-W 75/75-NANNO</v>
      </c>
    </row>
    <row r="437" spans="1:28" x14ac:dyDescent="0.15">
      <c r="A437">
        <v>397</v>
      </c>
      <c r="B437" t="str">
        <v>U1588</v>
      </c>
      <c r="C437" t="str">
        <v>A</v>
      </c>
      <c r="D437">
        <v>9</v>
      </c>
      <c r="E437" t="str">
        <v>H</v>
      </c>
      <c r="F437">
        <v>5</v>
      </c>
      <c r="G437" t="str">
        <v>W</v>
      </c>
      <c r="H437" s="29">
        <v>75</v>
      </c>
      <c r="I437" s="29">
        <v>75</v>
      </c>
      <c r="J437" s="29">
        <v>75</v>
      </c>
      <c r="K437" s="29">
        <v>5</v>
      </c>
      <c r="L437" s="24">
        <v>74.95</v>
      </c>
      <c r="M437" s="24">
        <v>74.95</v>
      </c>
      <c r="N437" s="24">
        <v>78.018121495327108</v>
      </c>
      <c r="O437" s="24">
        <v>78.018121495327108</v>
      </c>
      <c r="P437">
        <v>0</v>
      </c>
      <c r="Q437">
        <v>1</v>
      </c>
      <c r="R437" t="str">
        <v>TPCK</v>
      </c>
      <c r="S437" t="str">
        <v>NANNO</v>
      </c>
      <c r="T437" t="str">
        <v/>
      </c>
      <c r="U437" t="str">
        <v/>
      </c>
      <c r="V437" t="str">
        <v>NANNO</v>
      </c>
      <c r="W437" t="str">
        <v>TPCK11943251</v>
      </c>
      <c r="X437">
        <v>44896.290277777778</v>
      </c>
      <c r="Y437" t="str">
        <v>JRS_CARVALHO</v>
      </c>
      <c r="Z437" t="str">
        <v>JR</v>
      </c>
      <c r="AA437">
        <v>0</v>
      </c>
      <c r="AB437" t="str">
        <v>397-U1588A-9H-5-W 75/75-NANNO</v>
      </c>
    </row>
    <row r="438" spans="1:28" x14ac:dyDescent="0.15">
      <c r="A438">
        <v>397</v>
      </c>
      <c r="B438" t="str">
        <v>U1588</v>
      </c>
      <c r="C438" t="str">
        <v>A</v>
      </c>
      <c r="D438">
        <v>9</v>
      </c>
      <c r="E438" t="str">
        <v>H</v>
      </c>
      <c r="F438">
        <v>5</v>
      </c>
      <c r="G438" t="str">
        <v>W</v>
      </c>
      <c r="H438" s="29">
        <v>104</v>
      </c>
      <c r="I438" s="29">
        <v>106</v>
      </c>
      <c r="J438" s="29">
        <v>104</v>
      </c>
      <c r="K438" s="29">
        <v>5</v>
      </c>
      <c r="L438" s="24">
        <v>75.240000000000009</v>
      </c>
      <c r="M438" s="24">
        <v>75.260000000000005</v>
      </c>
      <c r="N438" s="24">
        <v>78.289149532710283</v>
      </c>
      <c r="O438" s="24">
        <v>78.307841121495329</v>
      </c>
      <c r="P438">
        <v>2</v>
      </c>
      <c r="Q438">
        <v>10</v>
      </c>
      <c r="R438" t="str">
        <v>CYL</v>
      </c>
      <c r="S438" t="str">
        <v>MAD</v>
      </c>
      <c r="T438" t="str">
        <v/>
      </c>
      <c r="U438" t="str">
        <v/>
      </c>
      <c r="V438">
        <v>31189</v>
      </c>
      <c r="W438" t="str">
        <v>CYL11943351</v>
      </c>
      <c r="X438">
        <v>44896.302777777775</v>
      </c>
      <c r="Y438" t="str">
        <v>JRS_CARVALHO</v>
      </c>
      <c r="Z438" t="str">
        <v>JR</v>
      </c>
      <c r="AA438">
        <v>0</v>
      </c>
      <c r="AB438" t="str">
        <v>397-U1588A-9H-5-W 104/106-31189</v>
      </c>
    </row>
    <row r="439" spans="1:28" x14ac:dyDescent="0.15">
      <c r="A439">
        <v>397</v>
      </c>
      <c r="B439" t="str">
        <v>U1588</v>
      </c>
      <c r="C439" t="str">
        <v>A</v>
      </c>
      <c r="D439">
        <v>9</v>
      </c>
      <c r="E439" t="str">
        <v>H</v>
      </c>
      <c r="F439">
        <v>6</v>
      </c>
      <c r="G439" t="str">
        <v>W</v>
      </c>
      <c r="H439" s="29">
        <v>75</v>
      </c>
      <c r="I439" s="29">
        <v>75</v>
      </c>
      <c r="J439" s="29">
        <v>75</v>
      </c>
      <c r="K439" s="29">
        <v>5</v>
      </c>
      <c r="L439" s="24">
        <v>76.39</v>
      </c>
      <c r="M439" s="24">
        <v>76.39</v>
      </c>
      <c r="N439" s="24">
        <v>79.363915887850467</v>
      </c>
      <c r="O439" s="24">
        <v>79.363915887850467</v>
      </c>
      <c r="P439">
        <v>0</v>
      </c>
      <c r="Q439">
        <v>1</v>
      </c>
      <c r="R439" t="str">
        <v>TPCK</v>
      </c>
      <c r="S439" t="str">
        <v>NANNO</v>
      </c>
      <c r="T439" t="str">
        <v/>
      </c>
      <c r="U439" t="str">
        <v/>
      </c>
      <c r="V439" t="str">
        <v>NANNO</v>
      </c>
      <c r="W439" t="str">
        <v>TPCK11943261</v>
      </c>
      <c r="X439">
        <v>44896.290277777778</v>
      </c>
      <c r="Y439" t="str">
        <v>JRS_CARVALHO</v>
      </c>
      <c r="Z439" t="str">
        <v>JR</v>
      </c>
      <c r="AA439">
        <v>0</v>
      </c>
      <c r="AB439" t="str">
        <v>397-U1588A-9H-6-W 75/75-NANNO</v>
      </c>
    </row>
    <row r="440" spans="1:28" x14ac:dyDescent="0.15">
      <c r="A440">
        <v>397</v>
      </c>
      <c r="B440" t="str">
        <v>U1588</v>
      </c>
      <c r="C440" t="str">
        <v>A</v>
      </c>
      <c r="D440">
        <v>9</v>
      </c>
      <c r="E440" t="str">
        <v>H</v>
      </c>
      <c r="F440">
        <v>6</v>
      </c>
      <c r="G440" t="str">
        <v>A</v>
      </c>
      <c r="H440" s="29">
        <v>120</v>
      </c>
      <c r="I440" s="29">
        <v>120</v>
      </c>
      <c r="J440" s="29">
        <v>120</v>
      </c>
      <c r="K440" s="29">
        <v>5</v>
      </c>
      <c r="L440" s="24">
        <v>76.84</v>
      </c>
      <c r="M440" s="24">
        <v>76.84</v>
      </c>
      <c r="N440" s="24">
        <v>79.784476635514025</v>
      </c>
      <c r="O440" s="24">
        <v>79.784476635514025</v>
      </c>
      <c r="P440">
        <v>0</v>
      </c>
      <c r="Q440">
        <v>1</v>
      </c>
      <c r="R440" t="str">
        <v>SS</v>
      </c>
      <c r="S440" t="str">
        <v>SED</v>
      </c>
      <c r="T440" t="str">
        <v/>
      </c>
      <c r="U440" t="str">
        <v/>
      </c>
      <c r="V440" t="str">
        <v>SED</v>
      </c>
      <c r="W440" t="str">
        <v>SS11943341</v>
      </c>
      <c r="X440">
        <v>44896.3</v>
      </c>
      <c r="Y440" t="str">
        <v>JRS_PANG</v>
      </c>
      <c r="Z440" t="str">
        <v>JR</v>
      </c>
      <c r="AA440">
        <v>0</v>
      </c>
      <c r="AB440" t="str">
        <v>397-U1588A-9H-6-A 120/120-SED</v>
      </c>
    </row>
    <row r="441" spans="1:28" x14ac:dyDescent="0.15">
      <c r="A441">
        <v>397</v>
      </c>
      <c r="B441" t="str">
        <v>U1588</v>
      </c>
      <c r="C441" t="str">
        <v>A</v>
      </c>
      <c r="D441">
        <v>9</v>
      </c>
      <c r="E441" t="str">
        <v>H</v>
      </c>
      <c r="F441">
        <v>6</v>
      </c>
      <c r="G441" t="str">
        <v>W</v>
      </c>
      <c r="H441" s="29">
        <v>120</v>
      </c>
      <c r="I441" s="29">
        <v>121</v>
      </c>
      <c r="J441" s="29">
        <v>120</v>
      </c>
      <c r="K441" s="29">
        <v>5</v>
      </c>
      <c r="L441" s="24">
        <v>76.84</v>
      </c>
      <c r="M441" s="24">
        <v>76.849999999999994</v>
      </c>
      <c r="N441" s="24">
        <v>79.784476635514025</v>
      </c>
      <c r="O441" s="24">
        <v>79.793822429906541</v>
      </c>
      <c r="P441">
        <v>1</v>
      </c>
      <c r="Q441">
        <v>5</v>
      </c>
      <c r="R441" t="str">
        <v>CYL</v>
      </c>
      <c r="S441" t="str">
        <v>XRD</v>
      </c>
      <c r="T441" t="str">
        <v/>
      </c>
      <c r="U441" t="str">
        <v/>
      </c>
      <c r="V441" t="str">
        <v>XRD</v>
      </c>
      <c r="W441" t="str">
        <v>CYL11943291</v>
      </c>
      <c r="X441">
        <v>44896.3</v>
      </c>
      <c r="Y441" t="str">
        <v>JRS_CARVALHO</v>
      </c>
      <c r="Z441" t="str">
        <v>JR</v>
      </c>
      <c r="AA441">
        <v>0</v>
      </c>
      <c r="AB441" t="str">
        <v>397-U1588A-9H-6-W 120/121-XRD</v>
      </c>
    </row>
    <row r="442" spans="1:28" x14ac:dyDescent="0.15">
      <c r="A442">
        <v>397</v>
      </c>
      <c r="B442" t="str">
        <v>U1588</v>
      </c>
      <c r="C442" t="str">
        <v>A</v>
      </c>
      <c r="D442">
        <v>9</v>
      </c>
      <c r="E442" t="str">
        <v>H</v>
      </c>
      <c r="F442">
        <v>6</v>
      </c>
      <c r="G442" t="str">
        <v>W</v>
      </c>
      <c r="H442" s="29">
        <v>120</v>
      </c>
      <c r="I442" s="29">
        <v>121</v>
      </c>
      <c r="J442" s="29">
        <v>120</v>
      </c>
      <c r="K442" s="29">
        <v>5</v>
      </c>
      <c r="L442" s="24">
        <v>76.84</v>
      </c>
      <c r="M442" s="24">
        <v>76.849999999999994</v>
      </c>
      <c r="N442" s="24">
        <v>79.784476635514025</v>
      </c>
      <c r="O442" s="24">
        <v>79.793822429906541</v>
      </c>
      <c r="P442">
        <v>1</v>
      </c>
      <c r="Q442">
        <v>5</v>
      </c>
      <c r="R442" t="str">
        <v>CYL</v>
      </c>
      <c r="S442" t="str">
        <v>CARB</v>
      </c>
      <c r="T442" t="str">
        <v/>
      </c>
      <c r="U442" t="str">
        <v/>
      </c>
      <c r="V442" t="str">
        <v>CARB</v>
      </c>
      <c r="W442" t="str">
        <v>CYL11943301</v>
      </c>
      <c r="X442">
        <v>44896.3</v>
      </c>
      <c r="Y442" t="str">
        <v>JRS_CARVALHO</v>
      </c>
      <c r="Z442" t="str">
        <v>JR</v>
      </c>
      <c r="AA442">
        <v>0</v>
      </c>
      <c r="AB442" t="str">
        <v>397-U1588A-9H-6-W 120/121-CARB</v>
      </c>
    </row>
    <row r="443" spans="1:28" x14ac:dyDescent="0.15">
      <c r="A443">
        <v>397</v>
      </c>
      <c r="B443" t="str">
        <v>U1588</v>
      </c>
      <c r="C443" t="str">
        <v>A</v>
      </c>
      <c r="D443">
        <v>9</v>
      </c>
      <c r="E443" t="str">
        <v>H</v>
      </c>
      <c r="F443">
        <v>6</v>
      </c>
      <c r="G443" t="str">
        <v/>
      </c>
      <c r="H443" s="29">
        <v>150</v>
      </c>
      <c r="I443" s="29">
        <v>155</v>
      </c>
      <c r="J443" s="29">
        <v>0</v>
      </c>
      <c r="K443" s="29">
        <v>5</v>
      </c>
      <c r="L443" s="24">
        <v>77.14</v>
      </c>
      <c r="M443" s="24">
        <v>77.19</v>
      </c>
      <c r="N443" s="24">
        <v>80.06485046728973</v>
      </c>
      <c r="O443" s="24">
        <v>80.111579439252338</v>
      </c>
      <c r="P443">
        <v>5</v>
      </c>
      <c r="Q443">
        <v>2</v>
      </c>
      <c r="R443" t="str">
        <v>LIQ</v>
      </c>
      <c r="S443" t="str">
        <v/>
      </c>
      <c r="T443" t="str">
        <v>BRAD</v>
      </c>
      <c r="U443" t="str">
        <v>95829IODP</v>
      </c>
      <c r="V443" t="str">
        <v>IWBRAD</v>
      </c>
      <c r="W443" t="str">
        <v>LIQ11940781</v>
      </c>
      <c r="X443">
        <v>44896.111111111109</v>
      </c>
      <c r="Y443" t="str">
        <v>JR_LIU</v>
      </c>
      <c r="Z443" t="str">
        <v>JR</v>
      </c>
      <c r="AA443" t="str">
        <v>10 ul HgCl2</v>
      </c>
      <c r="AB443" t="str">
        <v>397-U1588A-9H-6-IW(150-155)-IWBRAD</v>
      </c>
    </row>
    <row r="444" spans="1:28" x14ac:dyDescent="0.15">
      <c r="A444">
        <v>397</v>
      </c>
      <c r="B444" t="str">
        <v>U1588</v>
      </c>
      <c r="C444" t="str">
        <v>A</v>
      </c>
      <c r="D444">
        <v>9</v>
      </c>
      <c r="E444" t="str">
        <v>H</v>
      </c>
      <c r="F444">
        <v>6</v>
      </c>
      <c r="G444" t="str">
        <v/>
      </c>
      <c r="H444" s="29">
        <v>150</v>
      </c>
      <c r="I444" s="29">
        <v>155</v>
      </c>
      <c r="J444" s="29">
        <v>0</v>
      </c>
      <c r="K444" s="29">
        <v>5</v>
      </c>
      <c r="L444" s="24">
        <v>77.14</v>
      </c>
      <c r="M444" s="24">
        <v>77.19</v>
      </c>
      <c r="N444" s="24">
        <v>80.06485046728973</v>
      </c>
      <c r="O444" s="24">
        <v>80.111579439252338</v>
      </c>
      <c r="P444">
        <v>5</v>
      </c>
      <c r="Q444">
        <v>2</v>
      </c>
      <c r="R444" t="str">
        <v>LIQ</v>
      </c>
      <c r="S444" t="str">
        <v>ICP</v>
      </c>
      <c r="T444" t="str">
        <v/>
      </c>
      <c r="U444" t="str">
        <v/>
      </c>
      <c r="V444" t="str">
        <v>IWICP</v>
      </c>
      <c r="W444" t="str">
        <v>LIQ11940731</v>
      </c>
      <c r="X444">
        <v>44896.111111111109</v>
      </c>
      <c r="Y444" t="str">
        <v>JR_LIU</v>
      </c>
      <c r="Z444" t="str">
        <v>JR</v>
      </c>
      <c r="AA444" t="str">
        <v>10uL HNO3</v>
      </c>
      <c r="AB444" t="str">
        <v>397-U1588A-9H-6-IW(150-155)-IWICP</v>
      </c>
    </row>
    <row r="445" spans="1:28" x14ac:dyDescent="0.15">
      <c r="A445">
        <v>397</v>
      </c>
      <c r="B445" t="str">
        <v>U1588</v>
      </c>
      <c r="C445" t="str">
        <v>A</v>
      </c>
      <c r="D445">
        <v>9</v>
      </c>
      <c r="E445" t="str">
        <v>H</v>
      </c>
      <c r="F445">
        <v>6</v>
      </c>
      <c r="G445" t="str">
        <v/>
      </c>
      <c r="H445" s="29">
        <v>150</v>
      </c>
      <c r="I445" s="29">
        <v>155</v>
      </c>
      <c r="J445" s="29">
        <v>0</v>
      </c>
      <c r="K445" s="29">
        <v>5</v>
      </c>
      <c r="L445" s="24">
        <v>77.14</v>
      </c>
      <c r="M445" s="24">
        <v>77.19</v>
      </c>
      <c r="N445" s="24">
        <v>80.06485046728973</v>
      </c>
      <c r="O445" s="24">
        <v>80.111579439252338</v>
      </c>
      <c r="P445">
        <v>5</v>
      </c>
      <c r="Q445">
        <v>75</v>
      </c>
      <c r="R445" t="str">
        <v>CAKE</v>
      </c>
      <c r="S445" t="str">
        <v/>
      </c>
      <c r="T445" t="str">
        <v/>
      </c>
      <c r="U445" t="str">
        <v/>
      </c>
      <c r="V445" t="str">
        <v>SC</v>
      </c>
      <c r="W445" t="str">
        <v>CAKE11940771</v>
      </c>
      <c r="X445">
        <v>44896.111111111109</v>
      </c>
      <c r="Y445" t="str">
        <v>JR_LIU</v>
      </c>
      <c r="Z445" t="str">
        <v>JR</v>
      </c>
      <c r="AA445" t="str">
        <v>repository</v>
      </c>
      <c r="AB445" t="str">
        <v>397-U1588A-9H-6-IW(150-155)-SC</v>
      </c>
    </row>
    <row r="446" spans="1:28" x14ac:dyDescent="0.15">
      <c r="A446">
        <v>397</v>
      </c>
      <c r="B446" t="str">
        <v>U1588</v>
      </c>
      <c r="C446" t="str">
        <v>A</v>
      </c>
      <c r="D446">
        <v>9</v>
      </c>
      <c r="E446" t="str">
        <v>H</v>
      </c>
      <c r="F446">
        <v>6</v>
      </c>
      <c r="G446" t="str">
        <v/>
      </c>
      <c r="H446" s="29">
        <v>150</v>
      </c>
      <c r="I446" s="29">
        <v>155</v>
      </c>
      <c r="J446" s="29">
        <v>0</v>
      </c>
      <c r="K446" s="29">
        <v>5</v>
      </c>
      <c r="L446" s="24">
        <v>77.14</v>
      </c>
      <c r="M446" s="24">
        <v>77.19</v>
      </c>
      <c r="N446" s="24">
        <v>80.06485046728973</v>
      </c>
      <c r="O446" s="24">
        <v>80.111579439252338</v>
      </c>
      <c r="P446">
        <v>5</v>
      </c>
      <c r="Q446">
        <v>10</v>
      </c>
      <c r="R446" t="str">
        <v>LIQ</v>
      </c>
      <c r="S446" t="str">
        <v/>
      </c>
      <c r="T446" t="str">
        <v>YOBO</v>
      </c>
      <c r="U446" t="str">
        <v>96010IODP</v>
      </c>
      <c r="V446" t="str">
        <v>IWYOBO</v>
      </c>
      <c r="W446" t="str">
        <v>LIQ11940751</v>
      </c>
      <c r="X446">
        <v>44896.111111111109</v>
      </c>
      <c r="Y446" t="str">
        <v>JR_LIU</v>
      </c>
      <c r="Z446" t="str">
        <v>JR</v>
      </c>
      <c r="AA446" t="str">
        <v>30ul optima HNO3</v>
      </c>
      <c r="AB446" t="str">
        <v>397-U1588A-9H-6-IW(150-155)-IWYOBO</v>
      </c>
    </row>
    <row r="447" spans="1:28" x14ac:dyDescent="0.15">
      <c r="A447">
        <v>397</v>
      </c>
      <c r="B447" t="str">
        <v>U1588</v>
      </c>
      <c r="C447" t="str">
        <v>A</v>
      </c>
      <c r="D447">
        <v>9</v>
      </c>
      <c r="E447" t="str">
        <v>H</v>
      </c>
      <c r="F447">
        <v>6</v>
      </c>
      <c r="G447" t="str">
        <v/>
      </c>
      <c r="H447" s="29">
        <v>150</v>
      </c>
      <c r="I447" s="29">
        <v>155</v>
      </c>
      <c r="J447" s="29">
        <v>0</v>
      </c>
      <c r="K447" s="29">
        <v>5</v>
      </c>
      <c r="L447" s="24">
        <v>77.14</v>
      </c>
      <c r="M447" s="24">
        <v>77.19</v>
      </c>
      <c r="N447" s="24">
        <v>80.06485046728973</v>
      </c>
      <c r="O447" s="24">
        <v>80.111579439252338</v>
      </c>
      <c r="P447">
        <v>5</v>
      </c>
      <c r="Q447">
        <v>25</v>
      </c>
      <c r="R447" t="str">
        <v>CAKE</v>
      </c>
      <c r="S447" t="str">
        <v/>
      </c>
      <c r="T447" t="str">
        <v>WU</v>
      </c>
      <c r="U447" t="str">
        <v>95353IODP</v>
      </c>
      <c r="V447" t="str">
        <v>SCWU</v>
      </c>
      <c r="W447" t="str">
        <v>CAKE11940761</v>
      </c>
      <c r="X447">
        <v>44896.111111111109</v>
      </c>
      <c r="Y447" t="str">
        <v>JR_LIU</v>
      </c>
      <c r="Z447" t="str">
        <v>JR</v>
      </c>
      <c r="AA447">
        <v>0</v>
      </c>
      <c r="AB447" t="str">
        <v>397-U1588A-9H-6-IW(150-155)-SCWU</v>
      </c>
    </row>
    <row r="448" spans="1:28" x14ac:dyDescent="0.15">
      <c r="A448">
        <v>397</v>
      </c>
      <c r="B448" t="str">
        <v>U1588</v>
      </c>
      <c r="C448" t="str">
        <v>A</v>
      </c>
      <c r="D448">
        <v>9</v>
      </c>
      <c r="E448" t="str">
        <v>H</v>
      </c>
      <c r="F448">
        <v>6</v>
      </c>
      <c r="G448" t="str">
        <v/>
      </c>
      <c r="H448" s="29">
        <v>150</v>
      </c>
      <c r="I448" s="29">
        <v>155</v>
      </c>
      <c r="J448" s="29">
        <v>0</v>
      </c>
      <c r="K448" s="29">
        <v>5</v>
      </c>
      <c r="L448" s="24">
        <v>77.14</v>
      </c>
      <c r="M448" s="24">
        <v>77.19</v>
      </c>
      <c r="N448" s="24">
        <v>80.06485046728973</v>
      </c>
      <c r="O448" s="24">
        <v>80.111579439252338</v>
      </c>
      <c r="P448">
        <v>5</v>
      </c>
      <c r="Q448">
        <v>10</v>
      </c>
      <c r="R448" t="str">
        <v>LIQ</v>
      </c>
      <c r="S448" t="str">
        <v/>
      </c>
      <c r="T448" t="str">
        <v>WU</v>
      </c>
      <c r="U448" t="str">
        <v>95353IODP</v>
      </c>
      <c r="V448" t="str">
        <v>IWWU</v>
      </c>
      <c r="W448" t="str">
        <v>LIQ11940741</v>
      </c>
      <c r="X448">
        <v>44896.111111111109</v>
      </c>
      <c r="Y448" t="str">
        <v>JR_LIU</v>
      </c>
      <c r="Z448" t="str">
        <v>JR</v>
      </c>
      <c r="AA448" t="str">
        <v>30 ul TM HCl</v>
      </c>
      <c r="AB448" t="str">
        <v>397-U1588A-9H-6-IW(150-155)-IWWU</v>
      </c>
    </row>
    <row r="449" spans="1:28" x14ac:dyDescent="0.15">
      <c r="A449">
        <v>397</v>
      </c>
      <c r="B449" t="str">
        <v>U1588</v>
      </c>
      <c r="C449" t="str">
        <v>A</v>
      </c>
      <c r="D449">
        <v>9</v>
      </c>
      <c r="E449" t="str">
        <v>H</v>
      </c>
      <c r="F449">
        <v>6</v>
      </c>
      <c r="G449" t="str">
        <v/>
      </c>
      <c r="H449" s="29">
        <v>150</v>
      </c>
      <c r="I449" s="29">
        <v>155</v>
      </c>
      <c r="J449" s="29">
        <v>0</v>
      </c>
      <c r="K449" s="29">
        <v>5</v>
      </c>
      <c r="L449" s="24">
        <v>77.14</v>
      </c>
      <c r="M449" s="24">
        <v>77.19</v>
      </c>
      <c r="N449" s="24">
        <v>80.06485046728973</v>
      </c>
      <c r="O449" s="24">
        <v>80.111579439252338</v>
      </c>
      <c r="P449">
        <v>5</v>
      </c>
      <c r="Q449">
        <v>3</v>
      </c>
      <c r="R449" t="str">
        <v>LIQ</v>
      </c>
      <c r="S449" t="str">
        <v/>
      </c>
      <c r="T449" t="str">
        <v/>
      </c>
      <c r="U449" t="str">
        <v/>
      </c>
      <c r="V449" t="str">
        <v>IWALK</v>
      </c>
      <c r="W449" t="str">
        <v>LIQ11940721</v>
      </c>
      <c r="X449">
        <v>44896.111111111109</v>
      </c>
      <c r="Y449" t="str">
        <v>JR_LIU</v>
      </c>
      <c r="Z449" t="str">
        <v>JR</v>
      </c>
      <c r="AA449" t="str">
        <v>alkalinity residue</v>
      </c>
      <c r="AB449" t="str">
        <v>397-U1588A-9H-6-IW(150-155)-IWALK</v>
      </c>
    </row>
    <row r="450" spans="1:28" x14ac:dyDescent="0.15">
      <c r="A450">
        <v>397</v>
      </c>
      <c r="B450" t="str">
        <v>U1588</v>
      </c>
      <c r="C450" t="str">
        <v>A</v>
      </c>
      <c r="D450">
        <v>9</v>
      </c>
      <c r="E450" t="str">
        <v>H</v>
      </c>
      <c r="F450">
        <v>6</v>
      </c>
      <c r="G450" t="str">
        <v/>
      </c>
      <c r="H450" s="29">
        <v>150</v>
      </c>
      <c r="I450" s="29">
        <v>155</v>
      </c>
      <c r="J450" s="29">
        <v>0</v>
      </c>
      <c r="K450" s="29">
        <v>5</v>
      </c>
      <c r="L450" s="24">
        <v>77.14</v>
      </c>
      <c r="M450" s="24">
        <v>77.19</v>
      </c>
      <c r="N450" s="24">
        <v>80.06485046728973</v>
      </c>
      <c r="O450" s="24">
        <v>80.111579439252338</v>
      </c>
      <c r="P450">
        <v>5</v>
      </c>
      <c r="Q450">
        <v>4</v>
      </c>
      <c r="R450" t="str">
        <v>LIQ</v>
      </c>
      <c r="S450" t="str">
        <v/>
      </c>
      <c r="T450" t="str">
        <v>ROCH</v>
      </c>
      <c r="U450" t="str">
        <v>95231IODP</v>
      </c>
      <c r="V450" t="str">
        <v>IWROCH</v>
      </c>
      <c r="W450" t="str">
        <v>LIQ11940791</v>
      </c>
      <c r="X450">
        <v>44896.111111111109</v>
      </c>
      <c r="Y450" t="str">
        <v>JR_LIU</v>
      </c>
      <c r="Z450" t="str">
        <v>JR</v>
      </c>
      <c r="AA450" t="str">
        <v>20uL Optima HCl</v>
      </c>
      <c r="AB450" t="str">
        <v>397-U1588A-9H-6-IW(150-155)-IWROCH</v>
      </c>
    </row>
    <row r="451" spans="1:28" x14ac:dyDescent="0.15">
      <c r="A451">
        <v>397</v>
      </c>
      <c r="B451" t="str">
        <v>U1588</v>
      </c>
      <c r="C451" t="str">
        <v>A</v>
      </c>
      <c r="D451">
        <v>9</v>
      </c>
      <c r="E451" t="str">
        <v>H</v>
      </c>
      <c r="F451">
        <v>6</v>
      </c>
      <c r="G451" t="str">
        <v/>
      </c>
      <c r="H451" s="29">
        <v>150</v>
      </c>
      <c r="I451" s="29">
        <v>155</v>
      </c>
      <c r="J451" s="29">
        <v>150</v>
      </c>
      <c r="K451" s="29">
        <v>5</v>
      </c>
      <c r="L451" s="24">
        <v>77.14</v>
      </c>
      <c r="M451" s="24">
        <v>77.19</v>
      </c>
      <c r="N451" s="24">
        <v>80.06485046728973</v>
      </c>
      <c r="O451" s="24">
        <v>80.111579439252338</v>
      </c>
      <c r="P451">
        <v>5</v>
      </c>
      <c r="Q451">
        <v>176</v>
      </c>
      <c r="R451" t="str">
        <v>WRND</v>
      </c>
      <c r="S451" t="str">
        <v>IW</v>
      </c>
      <c r="T451" t="str">
        <v/>
      </c>
      <c r="U451" t="str">
        <v/>
      </c>
      <c r="V451" t="str">
        <v>IW(150-155)</v>
      </c>
      <c r="W451" t="str">
        <v>WRND11939091</v>
      </c>
      <c r="X451">
        <v>44896.032638888886</v>
      </c>
      <c r="Y451" t="str">
        <v>JR_MARONE</v>
      </c>
      <c r="Z451" t="str">
        <v>JR</v>
      </c>
      <c r="AA451">
        <v>0</v>
      </c>
      <c r="AB451" t="str">
        <v>397-U1588A-9H-6-IW(150-155)</v>
      </c>
    </row>
    <row r="452" spans="1:28" x14ac:dyDescent="0.15">
      <c r="A452">
        <v>397</v>
      </c>
      <c r="B452" t="str">
        <v>U1588</v>
      </c>
      <c r="C452" t="str">
        <v>A</v>
      </c>
      <c r="D452">
        <v>9</v>
      </c>
      <c r="E452" t="str">
        <v>H</v>
      </c>
      <c r="F452">
        <v>6</v>
      </c>
      <c r="G452" t="str">
        <v/>
      </c>
      <c r="H452" s="29">
        <v>150</v>
      </c>
      <c r="I452" s="29">
        <v>155</v>
      </c>
      <c r="J452" s="29">
        <v>0</v>
      </c>
      <c r="K452" s="29">
        <v>5</v>
      </c>
      <c r="L452" s="24">
        <v>77.14</v>
      </c>
      <c r="M452" s="24">
        <v>77.19</v>
      </c>
      <c r="N452" s="24">
        <v>80.06485046728973</v>
      </c>
      <c r="O452" s="24">
        <v>80.111579439252338</v>
      </c>
      <c r="P452">
        <v>5</v>
      </c>
      <c r="Q452">
        <v>6</v>
      </c>
      <c r="R452" t="str">
        <v>LIQ</v>
      </c>
      <c r="S452" t="str">
        <v/>
      </c>
      <c r="T452" t="str">
        <v/>
      </c>
      <c r="U452" t="str">
        <v/>
      </c>
      <c r="V452" t="str">
        <v>IWS</v>
      </c>
      <c r="W452" t="str">
        <v>LIQ11940711</v>
      </c>
      <c r="X452">
        <v>44896.111111111109</v>
      </c>
      <c r="Y452" t="str">
        <v>JR_LIU</v>
      </c>
      <c r="Z452" t="str">
        <v>JR</v>
      </c>
      <c r="AA452" t="str">
        <v>shipboard untreated</v>
      </c>
      <c r="AB452" t="str">
        <v>397-U1588A-9H-6-IW(150-155)-IWS</v>
      </c>
    </row>
    <row r="453" spans="1:28" x14ac:dyDescent="0.15">
      <c r="A453">
        <v>397</v>
      </c>
      <c r="B453" t="str">
        <v>U1588</v>
      </c>
      <c r="C453" t="str">
        <v>A</v>
      </c>
      <c r="D453">
        <v>9</v>
      </c>
      <c r="E453" t="str">
        <v>H</v>
      </c>
      <c r="F453">
        <v>7</v>
      </c>
      <c r="G453" t="str">
        <v/>
      </c>
      <c r="H453" s="29">
        <v>0</v>
      </c>
      <c r="I453" s="29">
        <v>5</v>
      </c>
      <c r="J453" s="29">
        <v>0</v>
      </c>
      <c r="K453" s="29">
        <v>5</v>
      </c>
      <c r="L453" s="24">
        <v>77.19</v>
      </c>
      <c r="M453" s="24">
        <v>77.239999999999995</v>
      </c>
      <c r="N453" s="24">
        <v>80.111579439252338</v>
      </c>
      <c r="O453" s="24">
        <v>80.158308411214946</v>
      </c>
      <c r="P453">
        <v>5</v>
      </c>
      <c r="Q453">
        <v>5</v>
      </c>
      <c r="R453" t="str">
        <v>CYL</v>
      </c>
      <c r="S453" t="str">
        <v>HS</v>
      </c>
      <c r="T453" t="str">
        <v/>
      </c>
      <c r="U453" t="str">
        <v/>
      </c>
      <c r="V453" t="str">
        <v>HS</v>
      </c>
      <c r="W453" t="str">
        <v>CYL11939081</v>
      </c>
      <c r="X453">
        <v>44896.032638888886</v>
      </c>
      <c r="Y453" t="str">
        <v>JR_MARONE</v>
      </c>
      <c r="Z453" t="str">
        <v>JR</v>
      </c>
      <c r="AA453">
        <v>0</v>
      </c>
      <c r="AB453" t="str">
        <v>397-U1588A-9H-7-HS</v>
      </c>
    </row>
    <row r="454" spans="1:28" x14ac:dyDescent="0.15">
      <c r="A454">
        <v>397</v>
      </c>
      <c r="B454" t="str">
        <v>U1588</v>
      </c>
      <c r="C454" t="str">
        <v>A</v>
      </c>
      <c r="D454">
        <v>9</v>
      </c>
      <c r="E454" t="str">
        <v>H</v>
      </c>
      <c r="F454">
        <v>7</v>
      </c>
      <c r="G454" t="str">
        <v>W</v>
      </c>
      <c r="H454" s="29">
        <v>75</v>
      </c>
      <c r="I454" s="29">
        <v>75</v>
      </c>
      <c r="J454" s="29">
        <v>75</v>
      </c>
      <c r="K454" s="29">
        <v>5</v>
      </c>
      <c r="L454" s="24">
        <v>77.94</v>
      </c>
      <c r="M454" s="24">
        <v>77.94</v>
      </c>
      <c r="N454" s="24">
        <v>80.812514018691587</v>
      </c>
      <c r="O454" s="24">
        <v>80.812514018691587</v>
      </c>
      <c r="P454">
        <v>0</v>
      </c>
      <c r="Q454">
        <v>1</v>
      </c>
      <c r="R454" t="str">
        <v>TPCK</v>
      </c>
      <c r="S454" t="str">
        <v>NANNO</v>
      </c>
      <c r="T454" t="str">
        <v/>
      </c>
      <c r="U454" t="str">
        <v/>
      </c>
      <c r="V454" t="str">
        <v>NANNO</v>
      </c>
      <c r="W454" t="str">
        <v>TPCK11943271</v>
      </c>
      <c r="X454">
        <v>44896.290277777778</v>
      </c>
      <c r="Y454" t="str">
        <v>JRS_CARVALHO</v>
      </c>
      <c r="Z454" t="str">
        <v>JR</v>
      </c>
      <c r="AA454">
        <v>0</v>
      </c>
      <c r="AB454" t="str">
        <v>397-U1588A-9H-7-W 75/75-NANNO</v>
      </c>
    </row>
    <row r="455" spans="1:28" x14ac:dyDescent="0.15">
      <c r="A455">
        <v>397</v>
      </c>
      <c r="B455" t="str">
        <v>U1588</v>
      </c>
      <c r="C455" t="str">
        <v>A</v>
      </c>
      <c r="D455">
        <v>9</v>
      </c>
      <c r="E455" t="str">
        <v>H</v>
      </c>
      <c r="F455" t="str">
        <v>CC</v>
      </c>
      <c r="G455" t="str">
        <v/>
      </c>
      <c r="H455" s="29">
        <v>35</v>
      </c>
      <c r="I455" s="29">
        <v>42</v>
      </c>
      <c r="J455" s="29">
        <v>0</v>
      </c>
      <c r="K455" s="29">
        <v>5</v>
      </c>
      <c r="L455" s="24">
        <v>78.809999999999988</v>
      </c>
      <c r="M455" s="24">
        <v>78.88</v>
      </c>
      <c r="N455" s="24">
        <v>81.625598130841126</v>
      </c>
      <c r="O455" s="24">
        <v>81.691018691588781</v>
      </c>
      <c r="P455">
        <v>7</v>
      </c>
      <c r="Q455">
        <v>20</v>
      </c>
      <c r="R455" t="str">
        <v>OTHR</v>
      </c>
      <c r="S455" t="str">
        <v/>
      </c>
      <c r="T455" t="str">
        <v>VERM</v>
      </c>
      <c r="U455" t="str">
        <v>95746IODP</v>
      </c>
      <c r="V455" t="str">
        <v>PALVERM</v>
      </c>
      <c r="W455" t="str">
        <v>OTHR11939201</v>
      </c>
      <c r="X455">
        <v>44896.033333333333</v>
      </c>
      <c r="Y455" t="str">
        <v>JR_MARONE</v>
      </c>
      <c r="Z455" t="str">
        <v>JR</v>
      </c>
      <c r="AA455">
        <v>0</v>
      </c>
      <c r="AB455" t="str">
        <v>397-U1588A-9H-CC-PAL-PALVERM</v>
      </c>
    </row>
    <row r="456" spans="1:28" x14ac:dyDescent="0.15">
      <c r="A456">
        <v>397</v>
      </c>
      <c r="B456" t="str">
        <v>U1588</v>
      </c>
      <c r="C456" t="str">
        <v>A</v>
      </c>
      <c r="D456">
        <v>9</v>
      </c>
      <c r="E456" t="str">
        <v>H</v>
      </c>
      <c r="F456" t="str">
        <v>CC</v>
      </c>
      <c r="G456" t="str">
        <v/>
      </c>
      <c r="H456" s="29">
        <v>35</v>
      </c>
      <c r="I456" s="29">
        <v>42</v>
      </c>
      <c r="J456" s="29">
        <v>0</v>
      </c>
      <c r="K456" s="29">
        <v>5</v>
      </c>
      <c r="L456" s="24">
        <v>78.809999999999988</v>
      </c>
      <c r="M456" s="24">
        <v>78.88</v>
      </c>
      <c r="N456" s="24">
        <v>81.625598130841126</v>
      </c>
      <c r="O456" s="24">
        <v>81.691018691588781</v>
      </c>
      <c r="P456">
        <v>7</v>
      </c>
      <c r="Q456">
        <v>30</v>
      </c>
      <c r="R456" t="str">
        <v>OTHR</v>
      </c>
      <c r="S456" t="str">
        <v/>
      </c>
      <c r="T456" t="str">
        <v>ZARI</v>
      </c>
      <c r="U456" t="str">
        <v>95883IODP</v>
      </c>
      <c r="V456" t="str">
        <v>PALZARI</v>
      </c>
      <c r="W456" t="str">
        <v>OTHR11939251</v>
      </c>
      <c r="X456">
        <v>44896.033333333333</v>
      </c>
      <c r="Y456" t="str">
        <v>JR_MARONE</v>
      </c>
      <c r="Z456" t="str">
        <v>JR</v>
      </c>
      <c r="AA456">
        <v>0</v>
      </c>
      <c r="AB456" t="str">
        <v>397-U1588A-9H-CC-PAL-PALZARI</v>
      </c>
    </row>
    <row r="457" spans="1:28" x14ac:dyDescent="0.15">
      <c r="A457">
        <v>397</v>
      </c>
      <c r="B457" t="str">
        <v>U1588</v>
      </c>
      <c r="C457" t="str">
        <v>A</v>
      </c>
      <c r="D457">
        <v>9</v>
      </c>
      <c r="E457" t="str">
        <v>H</v>
      </c>
      <c r="F457" t="str">
        <v>CC</v>
      </c>
      <c r="G457" t="str">
        <v/>
      </c>
      <c r="H457" s="29">
        <v>35</v>
      </c>
      <c r="I457" s="29">
        <v>42</v>
      </c>
      <c r="J457" s="29">
        <v>35</v>
      </c>
      <c r="K457" s="29">
        <v>5</v>
      </c>
      <c r="L457" s="24">
        <v>78.809999999999988</v>
      </c>
      <c r="M457" s="24">
        <v>78.88</v>
      </c>
      <c r="N457" s="24">
        <v>81.625598130841126</v>
      </c>
      <c r="O457" s="24">
        <v>81.691018691588781</v>
      </c>
      <c r="P457">
        <v>7</v>
      </c>
      <c r="Q457">
        <v>247</v>
      </c>
      <c r="R457" t="str">
        <v>WRND</v>
      </c>
      <c r="S457" t="str">
        <v>PAL</v>
      </c>
      <c r="T457" t="str">
        <v/>
      </c>
      <c r="U457" t="str">
        <v/>
      </c>
      <c r="V457" t="str">
        <v>PAL</v>
      </c>
      <c r="W457" t="str">
        <v>WRND11939101</v>
      </c>
      <c r="X457">
        <v>44896.032638888886</v>
      </c>
      <c r="Y457" t="str">
        <v>JR_MARONE</v>
      </c>
      <c r="Z457" t="str">
        <v>JR</v>
      </c>
      <c r="AA457">
        <v>0</v>
      </c>
      <c r="AB457" t="str">
        <v>397-U1588A-9H-CC-PAL</v>
      </c>
    </row>
    <row r="458" spans="1:28" x14ac:dyDescent="0.15">
      <c r="A458">
        <v>397</v>
      </c>
      <c r="B458" t="str">
        <v>U1588</v>
      </c>
      <c r="C458" t="str">
        <v>A</v>
      </c>
      <c r="D458">
        <v>9</v>
      </c>
      <c r="E458" t="str">
        <v>H</v>
      </c>
      <c r="F458" t="str">
        <v>CC</v>
      </c>
      <c r="G458" t="str">
        <v/>
      </c>
      <c r="H458" s="29">
        <v>35</v>
      </c>
      <c r="I458" s="29">
        <v>42</v>
      </c>
      <c r="J458" s="29">
        <v>0</v>
      </c>
      <c r="K458" s="29">
        <v>5</v>
      </c>
      <c r="L458" s="24">
        <v>78.809999999999988</v>
      </c>
      <c r="M458" s="24">
        <v>78.88</v>
      </c>
      <c r="N458" s="24">
        <v>81.625598130841126</v>
      </c>
      <c r="O458" s="24">
        <v>81.691018691588781</v>
      </c>
      <c r="P458">
        <v>7</v>
      </c>
      <c r="Q458">
        <v>30</v>
      </c>
      <c r="R458" t="str">
        <v>OTHR</v>
      </c>
      <c r="S458" t="str">
        <v/>
      </c>
      <c r="T458" t="str">
        <v>HUAN</v>
      </c>
      <c r="U458" t="str">
        <v>98758IODP</v>
      </c>
      <c r="V458" t="str">
        <v>PALHUAN</v>
      </c>
      <c r="W458" t="str">
        <v>OTHR11939241</v>
      </c>
      <c r="X458">
        <v>44896.033333333333</v>
      </c>
      <c r="Y458" t="str">
        <v>JR_MARONE</v>
      </c>
      <c r="Z458" t="str">
        <v>JR</v>
      </c>
      <c r="AA458">
        <v>0</v>
      </c>
      <c r="AB458" t="str">
        <v>397-U1588A-9H-CC-PAL-PALHUAN</v>
      </c>
    </row>
    <row r="459" spans="1:28" x14ac:dyDescent="0.15">
      <c r="A459">
        <v>397</v>
      </c>
      <c r="B459" t="str">
        <v>U1588</v>
      </c>
      <c r="C459" t="str">
        <v>A</v>
      </c>
      <c r="D459">
        <v>9</v>
      </c>
      <c r="E459" t="str">
        <v>H</v>
      </c>
      <c r="F459" t="str">
        <v>CC</v>
      </c>
      <c r="G459" t="str">
        <v/>
      </c>
      <c r="H459" s="29">
        <v>35</v>
      </c>
      <c r="I459" s="29">
        <v>42</v>
      </c>
      <c r="J459" s="29">
        <v>0</v>
      </c>
      <c r="K459" s="29">
        <v>5</v>
      </c>
      <c r="L459" s="24">
        <v>78.809999999999988</v>
      </c>
      <c r="M459" s="24">
        <v>78.88</v>
      </c>
      <c r="N459" s="24">
        <v>81.625598130841126</v>
      </c>
      <c r="O459" s="24">
        <v>81.691018691588781</v>
      </c>
      <c r="P459">
        <v>7</v>
      </c>
      <c r="Q459">
        <v>5</v>
      </c>
      <c r="R459" t="str">
        <v>OTHR</v>
      </c>
      <c r="S459" t="str">
        <v/>
      </c>
      <c r="T459" t="str">
        <v>FLOR</v>
      </c>
      <c r="U459" t="str">
        <v>95504IODP</v>
      </c>
      <c r="V459" t="str">
        <v>PALFLOR</v>
      </c>
      <c r="W459" t="str">
        <v>OTHR11939221</v>
      </c>
      <c r="X459">
        <v>44896.033333333333</v>
      </c>
      <c r="Y459" t="str">
        <v>JR_MARONE</v>
      </c>
      <c r="Z459" t="str">
        <v>JR</v>
      </c>
      <c r="AA459">
        <v>0</v>
      </c>
      <c r="AB459" t="str">
        <v>397-U1588A-9H-CC-PAL-PALFLOR</v>
      </c>
    </row>
    <row r="460" spans="1:28" x14ac:dyDescent="0.15">
      <c r="A460">
        <v>397</v>
      </c>
      <c r="B460" t="str">
        <v>U1588</v>
      </c>
      <c r="C460" t="str">
        <v>A</v>
      </c>
      <c r="D460">
        <v>9</v>
      </c>
      <c r="E460" t="str">
        <v>H</v>
      </c>
      <c r="F460" t="str">
        <v>CC</v>
      </c>
      <c r="G460" t="str">
        <v/>
      </c>
      <c r="H460" s="29">
        <v>35</v>
      </c>
      <c r="I460" s="29">
        <v>42</v>
      </c>
      <c r="J460" s="29">
        <v>0</v>
      </c>
      <c r="K460" s="29">
        <v>5</v>
      </c>
      <c r="L460" s="24">
        <v>78.809999999999988</v>
      </c>
      <c r="M460" s="24">
        <v>78.88</v>
      </c>
      <c r="N460" s="24">
        <v>81.625598130841126</v>
      </c>
      <c r="O460" s="24">
        <v>81.691018691588781</v>
      </c>
      <c r="P460">
        <v>7</v>
      </c>
      <c r="Q460">
        <v>20</v>
      </c>
      <c r="R460" t="str">
        <v>OTHR</v>
      </c>
      <c r="S460" t="str">
        <v/>
      </c>
      <c r="T460" t="str">
        <v>PERA</v>
      </c>
      <c r="U460" t="str">
        <v>95471IODP</v>
      </c>
      <c r="V460" t="str">
        <v>PALPERA</v>
      </c>
      <c r="W460" t="str">
        <v>OTHR11939211</v>
      </c>
      <c r="X460">
        <v>44896.033333333333</v>
      </c>
      <c r="Y460" t="str">
        <v>JR_MARONE</v>
      </c>
      <c r="Z460" t="str">
        <v>JR</v>
      </c>
      <c r="AA460">
        <v>0</v>
      </c>
      <c r="AB460" t="str">
        <v>397-U1588A-9H-CC-PAL-PALPERA</v>
      </c>
    </row>
    <row r="461" spans="1:28" x14ac:dyDescent="0.15">
      <c r="A461">
        <v>397</v>
      </c>
      <c r="B461" t="str">
        <v>U1588</v>
      </c>
      <c r="C461" t="str">
        <v>A</v>
      </c>
      <c r="D461">
        <v>9</v>
      </c>
      <c r="E461" t="str">
        <v>H</v>
      </c>
      <c r="F461" t="str">
        <v>CC</v>
      </c>
      <c r="G461" t="str">
        <v/>
      </c>
      <c r="H461" s="29">
        <v>35</v>
      </c>
      <c r="I461" s="29">
        <v>42</v>
      </c>
      <c r="J461" s="29">
        <v>0</v>
      </c>
      <c r="K461" s="29">
        <v>5</v>
      </c>
      <c r="L461" s="24">
        <v>78.809999999999988</v>
      </c>
      <c r="M461" s="24">
        <v>78.88</v>
      </c>
      <c r="N461" s="24">
        <v>81.625598130841126</v>
      </c>
      <c r="O461" s="24">
        <v>81.691018691588781</v>
      </c>
      <c r="P461">
        <v>7</v>
      </c>
      <c r="Q461">
        <v>5</v>
      </c>
      <c r="R461" t="str">
        <v>OTHR</v>
      </c>
      <c r="S461" t="str">
        <v/>
      </c>
      <c r="T461" t="str">
        <v>ABRA</v>
      </c>
      <c r="U461" t="str">
        <v>95438IODP</v>
      </c>
      <c r="V461" t="str">
        <v>PALABRA</v>
      </c>
      <c r="W461" t="str">
        <v>OTHR11939261</v>
      </c>
      <c r="X461">
        <v>44896.033333333333</v>
      </c>
      <c r="Y461" t="str">
        <v>JR_MARONE</v>
      </c>
      <c r="Z461" t="str">
        <v>JR</v>
      </c>
      <c r="AA461">
        <v>0</v>
      </c>
      <c r="AB461" t="str">
        <v>397-U1588A-9H-CC-PAL-PALABRA</v>
      </c>
    </row>
    <row r="462" spans="1:28" x14ac:dyDescent="0.15">
      <c r="A462">
        <v>397</v>
      </c>
      <c r="B462" t="str">
        <v>U1588</v>
      </c>
      <c r="C462" t="str">
        <v>A</v>
      </c>
      <c r="D462">
        <v>9</v>
      </c>
      <c r="E462" t="str">
        <v>H</v>
      </c>
      <c r="F462" t="str">
        <v>CC</v>
      </c>
      <c r="G462" t="str">
        <v/>
      </c>
      <c r="H462" s="29">
        <v>35</v>
      </c>
      <c r="I462" s="29">
        <v>42</v>
      </c>
      <c r="J462" s="29">
        <v>0</v>
      </c>
      <c r="K462" s="29">
        <v>5</v>
      </c>
      <c r="L462" s="24">
        <v>78.809999999999988</v>
      </c>
      <c r="M462" s="24">
        <v>78.88</v>
      </c>
      <c r="N462" s="24">
        <v>81.625598130841126</v>
      </c>
      <c r="O462" s="24">
        <v>81.691018691588781</v>
      </c>
      <c r="P462">
        <v>7</v>
      </c>
      <c r="Q462">
        <v>20</v>
      </c>
      <c r="R462" t="str">
        <v>OTHR</v>
      </c>
      <c r="S462" t="str">
        <v>FORAM</v>
      </c>
      <c r="T462" t="str">
        <v/>
      </c>
      <c r="U462" t="str">
        <v/>
      </c>
      <c r="V462" t="str">
        <v>FORAM</v>
      </c>
      <c r="W462" t="str">
        <v>OTHR11939281</v>
      </c>
      <c r="X462">
        <v>44896.033333333333</v>
      </c>
      <c r="Y462" t="str">
        <v>JR_MARONE</v>
      </c>
      <c r="Z462" t="str">
        <v>JR</v>
      </c>
      <c r="AA462" t="str">
        <v>Shipboard Test</v>
      </c>
      <c r="AB462" t="str">
        <v>397-U1588A-9H-CC-PAL-FORAM</v>
      </c>
    </row>
    <row r="463" spans="1:28" x14ac:dyDescent="0.15">
      <c r="A463">
        <v>397</v>
      </c>
      <c r="B463" t="str">
        <v>U1588</v>
      </c>
      <c r="C463" t="str">
        <v>A</v>
      </c>
      <c r="D463">
        <v>9</v>
      </c>
      <c r="E463" t="str">
        <v>H</v>
      </c>
      <c r="F463" t="str">
        <v>CC</v>
      </c>
      <c r="G463" t="str">
        <v/>
      </c>
      <c r="H463" s="29">
        <v>35</v>
      </c>
      <c r="I463" s="29">
        <v>42</v>
      </c>
      <c r="J463" s="29">
        <v>0</v>
      </c>
      <c r="K463" s="29">
        <v>5</v>
      </c>
      <c r="L463" s="24">
        <v>78.809999999999988</v>
      </c>
      <c r="M463" s="24">
        <v>78.88</v>
      </c>
      <c r="N463" s="24">
        <v>81.625598130841126</v>
      </c>
      <c r="O463" s="24">
        <v>81.691018691588781</v>
      </c>
      <c r="P463">
        <v>7</v>
      </c>
      <c r="Q463">
        <v>5</v>
      </c>
      <c r="R463" t="str">
        <v>OTHR</v>
      </c>
      <c r="S463" t="str">
        <v/>
      </c>
      <c r="T463" t="str">
        <v>CLAR</v>
      </c>
      <c r="U463" t="str">
        <v>95439IODP</v>
      </c>
      <c r="V463" t="str">
        <v>PALCLAR</v>
      </c>
      <c r="W463" t="str">
        <v>OTHR11939231</v>
      </c>
      <c r="X463">
        <v>44896.033333333333</v>
      </c>
      <c r="Y463" t="str">
        <v>JR_MARONE</v>
      </c>
      <c r="Z463" t="str">
        <v>JR</v>
      </c>
      <c r="AA463">
        <v>0</v>
      </c>
      <c r="AB463" t="str">
        <v>397-U1588A-9H-CC-PAL-PALCLAR</v>
      </c>
    </row>
    <row r="464" spans="1:28" x14ac:dyDescent="0.15">
      <c r="A464">
        <v>397</v>
      </c>
      <c r="B464" t="str">
        <v>U1588</v>
      </c>
      <c r="C464" t="str">
        <v>A</v>
      </c>
      <c r="D464">
        <v>9</v>
      </c>
      <c r="E464" t="str">
        <v>H</v>
      </c>
      <c r="F464" t="str">
        <v>CC</v>
      </c>
      <c r="G464" t="str">
        <v/>
      </c>
      <c r="H464" s="29">
        <v>35</v>
      </c>
      <c r="I464" s="29">
        <v>42</v>
      </c>
      <c r="J464" s="29">
        <v>0</v>
      </c>
      <c r="K464" s="29">
        <v>5</v>
      </c>
      <c r="L464" s="24">
        <v>78.809999999999988</v>
      </c>
      <c r="M464" s="24">
        <v>78.88</v>
      </c>
      <c r="N464" s="24">
        <v>81.625598130841126</v>
      </c>
      <c r="O464" s="24">
        <v>81.691018691588781</v>
      </c>
      <c r="P464">
        <v>7</v>
      </c>
      <c r="Q464">
        <v>5</v>
      </c>
      <c r="R464" t="str">
        <v>OTHR</v>
      </c>
      <c r="S464" t="str">
        <v>NANNO</v>
      </c>
      <c r="T464" t="str">
        <v/>
      </c>
      <c r="U464" t="str">
        <v/>
      </c>
      <c r="V464" t="str">
        <v>NANNO</v>
      </c>
      <c r="W464" t="str">
        <v>OTHR11939271</v>
      </c>
      <c r="X464">
        <v>44896.033333333333</v>
      </c>
      <c r="Y464" t="str">
        <v>JR_MARONE</v>
      </c>
      <c r="Z464" t="str">
        <v>JR</v>
      </c>
      <c r="AA464" t="str">
        <v>Shipboard Test</v>
      </c>
      <c r="AB464" t="str">
        <v>397-U1588A-9H-CC-PAL-NANNO</v>
      </c>
    </row>
    <row r="465" spans="1:28" x14ac:dyDescent="0.15">
      <c r="A465">
        <v>397</v>
      </c>
      <c r="B465" t="str">
        <v>U1588</v>
      </c>
      <c r="C465" t="str">
        <v>A</v>
      </c>
      <c r="D465">
        <v>10</v>
      </c>
      <c r="E465" t="str">
        <v>H</v>
      </c>
      <c r="F465">
        <v>1</v>
      </c>
      <c r="G465" t="str">
        <v>W</v>
      </c>
      <c r="H465" s="29">
        <v>75</v>
      </c>
      <c r="I465" s="29">
        <v>75</v>
      </c>
      <c r="J465" s="29">
        <v>75</v>
      </c>
      <c r="K465" s="29">
        <v>5</v>
      </c>
      <c r="L465" s="24">
        <v>78.95</v>
      </c>
      <c r="M465" s="24">
        <v>78.95</v>
      </c>
      <c r="N465" s="24">
        <v>83.094294117647067</v>
      </c>
      <c r="O465" s="24">
        <v>83.094294117647067</v>
      </c>
      <c r="P465">
        <v>0</v>
      </c>
      <c r="Q465">
        <v>1</v>
      </c>
      <c r="R465" t="str">
        <v>TPCK</v>
      </c>
      <c r="S465" t="str">
        <v>NANNO</v>
      </c>
      <c r="T465" t="str">
        <v/>
      </c>
      <c r="U465" t="str">
        <v/>
      </c>
      <c r="V465" t="str">
        <v>NANNO</v>
      </c>
      <c r="W465" t="str">
        <v>TPCK11944251</v>
      </c>
      <c r="X465">
        <v>44896.352083333331</v>
      </c>
      <c r="Y465" t="str">
        <v>JRS_CARVALHO</v>
      </c>
      <c r="Z465" t="str">
        <v>JR</v>
      </c>
      <c r="AA465">
        <v>0</v>
      </c>
      <c r="AB465" t="str">
        <v>397-U1588A-10H-1-W 75/75-NANNO</v>
      </c>
    </row>
    <row r="466" spans="1:28" x14ac:dyDescent="0.15">
      <c r="A466">
        <v>397</v>
      </c>
      <c r="B466" t="str">
        <v>U1588</v>
      </c>
      <c r="C466" t="str">
        <v>A</v>
      </c>
      <c r="D466">
        <v>10</v>
      </c>
      <c r="E466" t="str">
        <v>H</v>
      </c>
      <c r="F466">
        <v>2</v>
      </c>
      <c r="G466" t="str">
        <v>A</v>
      </c>
      <c r="H466" s="29">
        <v>40</v>
      </c>
      <c r="I466" s="29">
        <v>40</v>
      </c>
      <c r="J466" s="29">
        <v>40</v>
      </c>
      <c r="K466" s="29">
        <v>5</v>
      </c>
      <c r="L466" s="24">
        <v>80.02000000000001</v>
      </c>
      <c r="M466" s="24">
        <v>80.02000000000001</v>
      </c>
      <c r="N466" s="24">
        <v>84.143313725490202</v>
      </c>
      <c r="O466" s="24">
        <v>84.143313725490202</v>
      </c>
      <c r="P466">
        <v>0</v>
      </c>
      <c r="Q466">
        <v>1</v>
      </c>
      <c r="R466" t="str">
        <v>SS</v>
      </c>
      <c r="S466" t="str">
        <v>SED</v>
      </c>
      <c r="T466" t="str">
        <v/>
      </c>
      <c r="U466" t="str">
        <v/>
      </c>
      <c r="V466" t="str">
        <v>SED</v>
      </c>
      <c r="W466" t="str">
        <v>SS11944431</v>
      </c>
      <c r="X466">
        <v>44896.361111111109</v>
      </c>
      <c r="Y466" t="str">
        <v>JRS_PANG</v>
      </c>
      <c r="Z466" t="str">
        <v>JR</v>
      </c>
      <c r="AA466">
        <v>0</v>
      </c>
      <c r="AB466" t="str">
        <v>397-U1588A-10H-2-A 40/40-SED</v>
      </c>
    </row>
    <row r="467" spans="1:28" x14ac:dyDescent="0.15">
      <c r="A467">
        <v>397</v>
      </c>
      <c r="B467" t="str">
        <v>U1588</v>
      </c>
      <c r="C467" t="str">
        <v>A</v>
      </c>
      <c r="D467">
        <v>10</v>
      </c>
      <c r="E467" t="str">
        <v>H</v>
      </c>
      <c r="F467">
        <v>2</v>
      </c>
      <c r="G467" t="str">
        <v>W</v>
      </c>
      <c r="H467" s="29">
        <v>40</v>
      </c>
      <c r="I467" s="29">
        <v>41</v>
      </c>
      <c r="J467" s="29">
        <v>40</v>
      </c>
      <c r="K467" s="29">
        <v>5</v>
      </c>
      <c r="L467" s="24">
        <v>80.02000000000001</v>
      </c>
      <c r="M467" s="24">
        <v>80.03</v>
      </c>
      <c r="N467" s="24">
        <v>84.143313725490202</v>
      </c>
      <c r="O467" s="24">
        <v>84.153117647058835</v>
      </c>
      <c r="P467">
        <v>1</v>
      </c>
      <c r="Q467">
        <v>5</v>
      </c>
      <c r="R467" t="str">
        <v>CYL</v>
      </c>
      <c r="S467" t="str">
        <v>CARB</v>
      </c>
      <c r="T467" t="str">
        <v/>
      </c>
      <c r="U467" t="str">
        <v/>
      </c>
      <c r="V467" t="str">
        <v>CARB</v>
      </c>
      <c r="W467" t="str">
        <v>CYL11944641</v>
      </c>
      <c r="X467">
        <v>44896.365972222222</v>
      </c>
      <c r="Y467" t="str">
        <v>JRS_CARVALHO</v>
      </c>
      <c r="Z467" t="str">
        <v>JR</v>
      </c>
      <c r="AA467">
        <v>0</v>
      </c>
      <c r="AB467" t="str">
        <v>397-U1588A-10H-2-W 40/41-CARB</v>
      </c>
    </row>
    <row r="468" spans="1:28" x14ac:dyDescent="0.15">
      <c r="A468">
        <v>397</v>
      </c>
      <c r="B468" t="str">
        <v>U1588</v>
      </c>
      <c r="C468" t="str">
        <v>A</v>
      </c>
      <c r="D468">
        <v>10</v>
      </c>
      <c r="E468" t="str">
        <v>H</v>
      </c>
      <c r="F468">
        <v>2</v>
      </c>
      <c r="G468" t="str">
        <v>W</v>
      </c>
      <c r="H468" s="29">
        <v>40</v>
      </c>
      <c r="I468" s="29">
        <v>41</v>
      </c>
      <c r="J468" s="29">
        <v>40</v>
      </c>
      <c r="K468" s="29">
        <v>5</v>
      </c>
      <c r="L468" s="24">
        <v>80.02000000000001</v>
      </c>
      <c r="M468" s="24">
        <v>80.03</v>
      </c>
      <c r="N468" s="24">
        <v>84.143313725490202</v>
      </c>
      <c r="O468" s="24">
        <v>84.153117647058835</v>
      </c>
      <c r="P468">
        <v>1</v>
      </c>
      <c r="Q468">
        <v>5</v>
      </c>
      <c r="R468" t="str">
        <v>CYL</v>
      </c>
      <c r="S468" t="str">
        <v>XRD</v>
      </c>
      <c r="T468" t="str">
        <v/>
      </c>
      <c r="U468" t="str">
        <v/>
      </c>
      <c r="V468" t="str">
        <v>XRD</v>
      </c>
      <c r="W468" t="str">
        <v>CYL11944651</v>
      </c>
      <c r="X468">
        <v>44896.365972222222</v>
      </c>
      <c r="Y468" t="str">
        <v>JRS_CARVALHO</v>
      </c>
      <c r="Z468" t="str">
        <v>JR</v>
      </c>
      <c r="AA468">
        <v>0</v>
      </c>
      <c r="AB468" t="str">
        <v>397-U1588A-10H-2-W 40/41-XRD</v>
      </c>
    </row>
    <row r="469" spans="1:28" x14ac:dyDescent="0.15">
      <c r="A469">
        <v>397</v>
      </c>
      <c r="B469" t="str">
        <v>U1588</v>
      </c>
      <c r="C469" t="str">
        <v>A</v>
      </c>
      <c r="D469">
        <v>10</v>
      </c>
      <c r="E469" t="str">
        <v>H</v>
      </c>
      <c r="F469">
        <v>2</v>
      </c>
      <c r="G469" t="str">
        <v>W</v>
      </c>
      <c r="H469" s="29">
        <v>75</v>
      </c>
      <c r="I469" s="29">
        <v>75</v>
      </c>
      <c r="J469" s="29">
        <v>75</v>
      </c>
      <c r="K469" s="29">
        <v>5</v>
      </c>
      <c r="L469" s="24">
        <v>80.37</v>
      </c>
      <c r="M469" s="24">
        <v>80.37</v>
      </c>
      <c r="N469" s="24">
        <v>84.486450980392164</v>
      </c>
      <c r="O469" s="24">
        <v>84.486450980392164</v>
      </c>
      <c r="P469">
        <v>0</v>
      </c>
      <c r="Q469">
        <v>1</v>
      </c>
      <c r="R469" t="str">
        <v>TPCK</v>
      </c>
      <c r="S469" t="str">
        <v>NANNO</v>
      </c>
      <c r="T469" t="str">
        <v/>
      </c>
      <c r="U469" t="str">
        <v/>
      </c>
      <c r="V469" t="str">
        <v>NANNO</v>
      </c>
      <c r="W469" t="str">
        <v>TPCK11944261</v>
      </c>
      <c r="X469">
        <v>44896.352083333331</v>
      </c>
      <c r="Y469" t="str">
        <v>JRS_CARVALHO</v>
      </c>
      <c r="Z469" t="str">
        <v>JR</v>
      </c>
      <c r="AA469">
        <v>0</v>
      </c>
      <c r="AB469" t="str">
        <v>397-U1588A-10H-2-W 75/75-NANNO</v>
      </c>
    </row>
    <row r="470" spans="1:28" x14ac:dyDescent="0.15">
      <c r="A470">
        <v>397</v>
      </c>
      <c r="B470" t="str">
        <v>U1588</v>
      </c>
      <c r="C470" t="str">
        <v>A</v>
      </c>
      <c r="D470">
        <v>10</v>
      </c>
      <c r="E470" t="str">
        <v>H</v>
      </c>
      <c r="F470">
        <v>3</v>
      </c>
      <c r="G470" t="str">
        <v>W</v>
      </c>
      <c r="H470" s="29">
        <v>75</v>
      </c>
      <c r="I470" s="29">
        <v>75</v>
      </c>
      <c r="J470" s="29">
        <v>75</v>
      </c>
      <c r="K470" s="29">
        <v>5</v>
      </c>
      <c r="L470" s="24">
        <v>81.63</v>
      </c>
      <c r="M470" s="24">
        <v>81.63</v>
      </c>
      <c r="N470" s="24">
        <v>85.721745098039221</v>
      </c>
      <c r="O470" s="24">
        <v>85.721745098039221</v>
      </c>
      <c r="P470">
        <v>0</v>
      </c>
      <c r="Q470">
        <v>1</v>
      </c>
      <c r="R470" t="str">
        <v>TPCK</v>
      </c>
      <c r="S470" t="str">
        <v>NANNO</v>
      </c>
      <c r="T470" t="str">
        <v/>
      </c>
      <c r="U470" t="str">
        <v/>
      </c>
      <c r="V470" t="str">
        <v>NANNO</v>
      </c>
      <c r="W470" t="str">
        <v>TPCK11944271</v>
      </c>
      <c r="X470">
        <v>44896.352083333331</v>
      </c>
      <c r="Y470" t="str">
        <v>JRS_CARVALHO</v>
      </c>
      <c r="Z470" t="str">
        <v>JR</v>
      </c>
      <c r="AA470">
        <v>0</v>
      </c>
      <c r="AB470" t="str">
        <v>397-U1588A-10H-3-W 75/75-NANNO</v>
      </c>
    </row>
    <row r="471" spans="1:28" x14ac:dyDescent="0.15">
      <c r="A471">
        <v>397</v>
      </c>
      <c r="B471" t="str">
        <v>U1588</v>
      </c>
      <c r="C471" t="str">
        <v>A</v>
      </c>
      <c r="D471">
        <v>10</v>
      </c>
      <c r="E471" t="str">
        <v>H</v>
      </c>
      <c r="F471">
        <v>4</v>
      </c>
      <c r="G471" t="str">
        <v>W</v>
      </c>
      <c r="H471" s="29">
        <v>75</v>
      </c>
      <c r="I471" s="29">
        <v>75</v>
      </c>
      <c r="J471" s="29">
        <v>75</v>
      </c>
      <c r="K471" s="29">
        <v>5</v>
      </c>
      <c r="L471" s="24">
        <v>82.93</v>
      </c>
      <c r="M471" s="24">
        <v>82.93</v>
      </c>
      <c r="N471" s="24">
        <v>86.996254901960796</v>
      </c>
      <c r="O471" s="24">
        <v>86.996254901960796</v>
      </c>
      <c r="P471">
        <v>0</v>
      </c>
      <c r="Q471">
        <v>1</v>
      </c>
      <c r="R471" t="str">
        <v>TPCK</v>
      </c>
      <c r="S471" t="str">
        <v>NANNO</v>
      </c>
      <c r="T471" t="str">
        <v/>
      </c>
      <c r="U471" t="str">
        <v/>
      </c>
      <c r="V471" t="str">
        <v>NANNO</v>
      </c>
      <c r="W471" t="str">
        <v>TPCK11944281</v>
      </c>
      <c r="X471">
        <v>44896.352083333331</v>
      </c>
      <c r="Y471" t="str">
        <v>JRS_CARVALHO</v>
      </c>
      <c r="Z471" t="str">
        <v>JR</v>
      </c>
      <c r="AA471">
        <v>0</v>
      </c>
      <c r="AB471" t="str">
        <v>397-U1588A-10H-4-W 75/75-NANNO</v>
      </c>
    </row>
    <row r="472" spans="1:28" x14ac:dyDescent="0.15">
      <c r="A472">
        <v>397</v>
      </c>
      <c r="B472" t="str">
        <v>U1588</v>
      </c>
      <c r="C472" t="str">
        <v>A</v>
      </c>
      <c r="D472">
        <v>10</v>
      </c>
      <c r="E472" t="str">
        <v>H</v>
      </c>
      <c r="F472">
        <v>4</v>
      </c>
      <c r="G472" t="str">
        <v>W</v>
      </c>
      <c r="H472" s="29">
        <v>80</v>
      </c>
      <c r="I472" s="29">
        <v>82</v>
      </c>
      <c r="J472" s="29">
        <v>80</v>
      </c>
      <c r="K472" s="29">
        <v>5</v>
      </c>
      <c r="L472" s="24">
        <v>82.98</v>
      </c>
      <c r="M472" s="24">
        <v>83</v>
      </c>
      <c r="N472" s="24">
        <v>87.045274509803932</v>
      </c>
      <c r="O472" s="24">
        <v>87.064882352941183</v>
      </c>
      <c r="P472">
        <v>2</v>
      </c>
      <c r="Q472">
        <v>10</v>
      </c>
      <c r="R472" t="str">
        <v>CYL</v>
      </c>
      <c r="S472" t="str">
        <v>MAD</v>
      </c>
      <c r="T472" t="str">
        <v/>
      </c>
      <c r="U472" t="str">
        <v/>
      </c>
      <c r="V472">
        <v>31190</v>
      </c>
      <c r="W472" t="str">
        <v>CYL11944321</v>
      </c>
      <c r="X472">
        <v>44896.354166666664</v>
      </c>
      <c r="Y472" t="str">
        <v>JRS_CARVALHO</v>
      </c>
      <c r="Z472" t="str">
        <v>JR</v>
      </c>
      <c r="AA472">
        <v>0</v>
      </c>
      <c r="AB472" t="str">
        <v>397-U1588A-10H-4-W 80/82-31190</v>
      </c>
    </row>
    <row r="473" spans="1:28" x14ac:dyDescent="0.15">
      <c r="A473">
        <v>397</v>
      </c>
      <c r="B473" t="str">
        <v>U1588</v>
      </c>
      <c r="C473" t="str">
        <v>A</v>
      </c>
      <c r="D473">
        <v>10</v>
      </c>
      <c r="E473" t="str">
        <v>H</v>
      </c>
      <c r="F473">
        <v>5</v>
      </c>
      <c r="G473" t="str">
        <v>W</v>
      </c>
      <c r="H473" s="29">
        <v>63</v>
      </c>
      <c r="I473" s="29">
        <v>65</v>
      </c>
      <c r="J473" s="29">
        <v>63</v>
      </c>
      <c r="K473" s="29">
        <v>5</v>
      </c>
      <c r="L473" s="24">
        <v>83.97999999999999</v>
      </c>
      <c r="M473" s="24">
        <v>84</v>
      </c>
      <c r="N473" s="24">
        <v>88.02566666666668</v>
      </c>
      <c r="O473" s="24">
        <v>88.045274509803932</v>
      </c>
      <c r="P473">
        <v>2</v>
      </c>
      <c r="Q473">
        <v>7</v>
      </c>
      <c r="R473" t="str">
        <v>CUBE</v>
      </c>
      <c r="S473" t="str">
        <v>PMAG</v>
      </c>
      <c r="T473" t="str">
        <v>XUAN</v>
      </c>
      <c r="U473" t="str">
        <v>95810IODP</v>
      </c>
      <c r="V473" t="str">
        <v>PMAG</v>
      </c>
      <c r="W473" t="str">
        <v>CUBE11944331</v>
      </c>
      <c r="X473">
        <v>44896.356944444444</v>
      </c>
      <c r="Y473" t="str">
        <v>LEWIS</v>
      </c>
      <c r="Z473" t="str">
        <v>JR</v>
      </c>
      <c r="AA473">
        <v>0</v>
      </c>
      <c r="AB473" t="str">
        <v>397-U1588A-10H-5-W 63/65-PMAG</v>
      </c>
    </row>
    <row r="474" spans="1:28" x14ac:dyDescent="0.15">
      <c r="A474">
        <v>397</v>
      </c>
      <c r="B474" t="str">
        <v>U1588</v>
      </c>
      <c r="C474" t="str">
        <v>A</v>
      </c>
      <c r="D474">
        <v>10</v>
      </c>
      <c r="E474" t="str">
        <v>H</v>
      </c>
      <c r="F474">
        <v>5</v>
      </c>
      <c r="G474" t="str">
        <v>W</v>
      </c>
      <c r="H474" s="29">
        <v>75</v>
      </c>
      <c r="I474" s="29">
        <v>75</v>
      </c>
      <c r="J474" s="29">
        <v>75</v>
      </c>
      <c r="K474" s="29">
        <v>5</v>
      </c>
      <c r="L474" s="24">
        <v>84.1</v>
      </c>
      <c r="M474" s="24">
        <v>84.1</v>
      </c>
      <c r="N474" s="24">
        <v>88.143313725490202</v>
      </c>
      <c r="O474" s="24">
        <v>88.143313725490202</v>
      </c>
      <c r="P474">
        <v>0</v>
      </c>
      <c r="Q474">
        <v>1</v>
      </c>
      <c r="R474" t="str">
        <v>TPCK</v>
      </c>
      <c r="S474" t="str">
        <v>NANNO</v>
      </c>
      <c r="T474" t="str">
        <v/>
      </c>
      <c r="U474" t="str">
        <v/>
      </c>
      <c r="V474" t="str">
        <v>NANNO</v>
      </c>
      <c r="W474" t="str">
        <v>TPCK11944291</v>
      </c>
      <c r="X474">
        <v>44896.352083333331</v>
      </c>
      <c r="Y474" t="str">
        <v>JRS_CARVALHO</v>
      </c>
      <c r="Z474" t="str">
        <v>JR</v>
      </c>
      <c r="AA474">
        <v>0</v>
      </c>
      <c r="AB474" t="str">
        <v>397-U1588A-10H-5-W 75/75-NANNO</v>
      </c>
    </row>
    <row r="475" spans="1:28" x14ac:dyDescent="0.15">
      <c r="A475">
        <v>397</v>
      </c>
      <c r="B475" t="str">
        <v>U1588</v>
      </c>
      <c r="C475" t="str">
        <v>A</v>
      </c>
      <c r="D475">
        <v>10</v>
      </c>
      <c r="E475" t="str">
        <v>H</v>
      </c>
      <c r="F475">
        <v>6</v>
      </c>
      <c r="G475" t="str">
        <v>W</v>
      </c>
      <c r="H475" s="29">
        <v>74</v>
      </c>
      <c r="I475" s="29">
        <v>74</v>
      </c>
      <c r="J475" s="29">
        <v>74</v>
      </c>
      <c r="K475" s="29">
        <v>5</v>
      </c>
      <c r="L475" s="24">
        <v>85.47999999999999</v>
      </c>
      <c r="M475" s="24">
        <v>85.47999999999999</v>
      </c>
      <c r="N475" s="24">
        <v>89.496254901960796</v>
      </c>
      <c r="O475" s="24">
        <v>89.496254901960796</v>
      </c>
      <c r="P475">
        <v>0</v>
      </c>
      <c r="Q475">
        <v>1</v>
      </c>
      <c r="R475" t="str">
        <v>TPCK</v>
      </c>
      <c r="S475" t="str">
        <v>NANNO</v>
      </c>
      <c r="T475" t="str">
        <v/>
      </c>
      <c r="U475" t="str">
        <v/>
      </c>
      <c r="V475" t="str">
        <v>NANNO</v>
      </c>
      <c r="W475" t="str">
        <v>TPCK11944301</v>
      </c>
      <c r="X475">
        <v>44896.352083333331</v>
      </c>
      <c r="Y475" t="str">
        <v>JRS_CARVALHO</v>
      </c>
      <c r="Z475" t="str">
        <v>JR</v>
      </c>
      <c r="AA475">
        <v>0</v>
      </c>
      <c r="AB475" t="str">
        <v>397-U1588A-10H-6-W 74/74-NANNO</v>
      </c>
    </row>
    <row r="476" spans="1:28" x14ac:dyDescent="0.15">
      <c r="A476">
        <v>397</v>
      </c>
      <c r="B476" t="str">
        <v>U1588</v>
      </c>
      <c r="C476" t="str">
        <v>A</v>
      </c>
      <c r="D476">
        <v>10</v>
      </c>
      <c r="E476" t="str">
        <v>H</v>
      </c>
      <c r="F476">
        <v>6</v>
      </c>
      <c r="G476" t="str">
        <v/>
      </c>
      <c r="H476" s="29">
        <v>131</v>
      </c>
      <c r="I476" s="29">
        <v>136</v>
      </c>
      <c r="J476" s="29">
        <v>0</v>
      </c>
      <c r="K476" s="29">
        <v>5</v>
      </c>
      <c r="L476" s="24">
        <v>86.05</v>
      </c>
      <c r="M476" s="24">
        <v>86.1</v>
      </c>
      <c r="N476" s="24">
        <v>90.05507843137255</v>
      </c>
      <c r="O476" s="24">
        <v>90.104098039215685</v>
      </c>
      <c r="P476">
        <v>5</v>
      </c>
      <c r="Q476">
        <v>75</v>
      </c>
      <c r="R476" t="str">
        <v>CAKE</v>
      </c>
      <c r="S476" t="str">
        <v/>
      </c>
      <c r="T476" t="str">
        <v/>
      </c>
      <c r="U476" t="str">
        <v/>
      </c>
      <c r="V476" t="str">
        <v>SC</v>
      </c>
      <c r="W476" t="str">
        <v>CAKE11940981</v>
      </c>
      <c r="X476">
        <v>44896.12222222222</v>
      </c>
      <c r="Y476" t="str">
        <v>JR_LIU</v>
      </c>
      <c r="Z476" t="str">
        <v>JR</v>
      </c>
      <c r="AA476" t="str">
        <v>repository</v>
      </c>
      <c r="AB476" t="str">
        <v>397-U1588A-10H-6-IW(131-136)-SC</v>
      </c>
    </row>
    <row r="477" spans="1:28" x14ac:dyDescent="0.15">
      <c r="A477">
        <v>397</v>
      </c>
      <c r="B477" t="str">
        <v>U1588</v>
      </c>
      <c r="C477" t="str">
        <v>A</v>
      </c>
      <c r="D477">
        <v>10</v>
      </c>
      <c r="E477" t="str">
        <v>H</v>
      </c>
      <c r="F477">
        <v>6</v>
      </c>
      <c r="G477" t="str">
        <v/>
      </c>
      <c r="H477" s="29">
        <v>131</v>
      </c>
      <c r="I477" s="29">
        <v>136</v>
      </c>
      <c r="J477" s="29">
        <v>0</v>
      </c>
      <c r="K477" s="29">
        <v>5</v>
      </c>
      <c r="L477" s="24">
        <v>86.05</v>
      </c>
      <c r="M477" s="24">
        <v>86.1</v>
      </c>
      <c r="N477" s="24">
        <v>90.05507843137255</v>
      </c>
      <c r="O477" s="24">
        <v>90.104098039215685</v>
      </c>
      <c r="P477">
        <v>5</v>
      </c>
      <c r="Q477">
        <v>3</v>
      </c>
      <c r="R477" t="str">
        <v>LIQ</v>
      </c>
      <c r="S477" t="str">
        <v/>
      </c>
      <c r="T477" t="str">
        <v/>
      </c>
      <c r="U477" t="str">
        <v/>
      </c>
      <c r="V477" t="str">
        <v>IWALK</v>
      </c>
      <c r="W477" t="str">
        <v>LIQ11940931</v>
      </c>
      <c r="X477">
        <v>44896.12222222222</v>
      </c>
      <c r="Y477" t="str">
        <v>JR_LIU</v>
      </c>
      <c r="Z477" t="str">
        <v>JR</v>
      </c>
      <c r="AA477" t="str">
        <v>alkalinity residue</v>
      </c>
      <c r="AB477" t="str">
        <v>397-U1588A-10H-6-IW(131-136)-IWALK</v>
      </c>
    </row>
    <row r="478" spans="1:28" x14ac:dyDescent="0.15">
      <c r="A478">
        <v>397</v>
      </c>
      <c r="B478" t="str">
        <v>U1588</v>
      </c>
      <c r="C478" t="str">
        <v>A</v>
      </c>
      <c r="D478">
        <v>10</v>
      </c>
      <c r="E478" t="str">
        <v>H</v>
      </c>
      <c r="F478">
        <v>6</v>
      </c>
      <c r="G478" t="str">
        <v/>
      </c>
      <c r="H478" s="29">
        <v>131</v>
      </c>
      <c r="I478" s="29">
        <v>136</v>
      </c>
      <c r="J478" s="29">
        <v>0</v>
      </c>
      <c r="K478" s="29">
        <v>5</v>
      </c>
      <c r="L478" s="24">
        <v>86.05</v>
      </c>
      <c r="M478" s="24">
        <v>86.1</v>
      </c>
      <c r="N478" s="24">
        <v>90.05507843137255</v>
      </c>
      <c r="O478" s="24">
        <v>90.104098039215685</v>
      </c>
      <c r="P478">
        <v>5</v>
      </c>
      <c r="Q478">
        <v>4</v>
      </c>
      <c r="R478" t="str">
        <v>LIQ</v>
      </c>
      <c r="S478" t="str">
        <v/>
      </c>
      <c r="T478" t="str">
        <v>ROCH</v>
      </c>
      <c r="U478" t="str">
        <v>95231IODP</v>
      </c>
      <c r="V478" t="str">
        <v>IWROCH</v>
      </c>
      <c r="W478" t="str">
        <v>LIQ11941001</v>
      </c>
      <c r="X478">
        <v>44896.12222222222</v>
      </c>
      <c r="Y478" t="str">
        <v>JR_LIU</v>
      </c>
      <c r="Z478" t="str">
        <v>JR</v>
      </c>
      <c r="AA478" t="str">
        <v>20uL Optima HCl</v>
      </c>
      <c r="AB478" t="str">
        <v>397-U1588A-10H-6-IW(131-136)-IWROCH</v>
      </c>
    </row>
    <row r="479" spans="1:28" x14ac:dyDescent="0.15">
      <c r="A479">
        <v>397</v>
      </c>
      <c r="B479" t="str">
        <v>U1588</v>
      </c>
      <c r="C479" t="str">
        <v>A</v>
      </c>
      <c r="D479">
        <v>10</v>
      </c>
      <c r="E479" t="str">
        <v>H</v>
      </c>
      <c r="F479">
        <v>6</v>
      </c>
      <c r="G479" t="str">
        <v/>
      </c>
      <c r="H479" s="29">
        <v>131</v>
      </c>
      <c r="I479" s="29">
        <v>136</v>
      </c>
      <c r="J479" s="29">
        <v>0</v>
      </c>
      <c r="K479" s="29">
        <v>5</v>
      </c>
      <c r="L479" s="24">
        <v>86.05</v>
      </c>
      <c r="M479" s="24">
        <v>86.1</v>
      </c>
      <c r="N479" s="24">
        <v>90.05507843137255</v>
      </c>
      <c r="O479" s="24">
        <v>90.104098039215685</v>
      </c>
      <c r="P479">
        <v>5</v>
      </c>
      <c r="Q479">
        <v>6</v>
      </c>
      <c r="R479" t="str">
        <v>LIQ</v>
      </c>
      <c r="S479" t="str">
        <v/>
      </c>
      <c r="T479" t="str">
        <v/>
      </c>
      <c r="U479" t="str">
        <v/>
      </c>
      <c r="V479" t="str">
        <v>IWS</v>
      </c>
      <c r="W479" t="str">
        <v>LIQ11940921</v>
      </c>
      <c r="X479">
        <v>44896.12222222222</v>
      </c>
      <c r="Y479" t="str">
        <v>JR_LIU</v>
      </c>
      <c r="Z479" t="str">
        <v>JR</v>
      </c>
      <c r="AA479" t="str">
        <v>shipboard untreated</v>
      </c>
      <c r="AB479" t="str">
        <v>397-U1588A-10H-6-IW(131-136)-IWS</v>
      </c>
    </row>
    <row r="480" spans="1:28" x14ac:dyDescent="0.15">
      <c r="A480">
        <v>397</v>
      </c>
      <c r="B480" t="str">
        <v>U1588</v>
      </c>
      <c r="C480" t="str">
        <v>A</v>
      </c>
      <c r="D480">
        <v>10</v>
      </c>
      <c r="E480" t="str">
        <v>H</v>
      </c>
      <c r="F480">
        <v>6</v>
      </c>
      <c r="G480" t="str">
        <v/>
      </c>
      <c r="H480" s="29">
        <v>131</v>
      </c>
      <c r="I480" s="29">
        <v>136</v>
      </c>
      <c r="J480" s="29">
        <v>0</v>
      </c>
      <c r="K480" s="29">
        <v>5</v>
      </c>
      <c r="L480" s="24">
        <v>86.05</v>
      </c>
      <c r="M480" s="24">
        <v>86.1</v>
      </c>
      <c r="N480" s="24">
        <v>90.05507843137255</v>
      </c>
      <c r="O480" s="24">
        <v>90.104098039215685</v>
      </c>
      <c r="P480">
        <v>5</v>
      </c>
      <c r="Q480">
        <v>10</v>
      </c>
      <c r="R480" t="str">
        <v>LIQ</v>
      </c>
      <c r="S480" t="str">
        <v/>
      </c>
      <c r="T480" t="str">
        <v>WU</v>
      </c>
      <c r="U480" t="str">
        <v>95353IODP</v>
      </c>
      <c r="V480" t="str">
        <v>IWWU</v>
      </c>
      <c r="W480" t="str">
        <v>LIQ11940951</v>
      </c>
      <c r="X480">
        <v>44896.12222222222</v>
      </c>
      <c r="Y480" t="str">
        <v>JR_LIU</v>
      </c>
      <c r="Z480" t="str">
        <v>JR</v>
      </c>
      <c r="AA480" t="str">
        <v>30 ul TM HCl</v>
      </c>
      <c r="AB480" t="str">
        <v>397-U1588A-10H-6-IW(131-136)-IWWU</v>
      </c>
    </row>
    <row r="481" spans="1:28" x14ac:dyDescent="0.15">
      <c r="A481">
        <v>397</v>
      </c>
      <c r="B481" t="str">
        <v>U1588</v>
      </c>
      <c r="C481" t="str">
        <v>A</v>
      </c>
      <c r="D481">
        <v>10</v>
      </c>
      <c r="E481" t="str">
        <v>H</v>
      </c>
      <c r="F481">
        <v>6</v>
      </c>
      <c r="G481" t="str">
        <v/>
      </c>
      <c r="H481" s="29">
        <v>131</v>
      </c>
      <c r="I481" s="29">
        <v>136</v>
      </c>
      <c r="J481" s="29">
        <v>0</v>
      </c>
      <c r="K481" s="29">
        <v>5</v>
      </c>
      <c r="L481" s="24">
        <v>86.05</v>
      </c>
      <c r="M481" s="24">
        <v>86.1</v>
      </c>
      <c r="N481" s="24">
        <v>90.05507843137255</v>
      </c>
      <c r="O481" s="24">
        <v>90.104098039215685</v>
      </c>
      <c r="P481">
        <v>5</v>
      </c>
      <c r="Q481">
        <v>10</v>
      </c>
      <c r="R481" t="str">
        <v>LIQ</v>
      </c>
      <c r="S481" t="str">
        <v/>
      </c>
      <c r="T481" t="str">
        <v>YOBO</v>
      </c>
      <c r="U481" t="str">
        <v>96010IODP</v>
      </c>
      <c r="V481" t="str">
        <v>IWYOBO</v>
      </c>
      <c r="W481" t="str">
        <v>LIQ11940961</v>
      </c>
      <c r="X481">
        <v>44896.12222222222</v>
      </c>
      <c r="Y481" t="str">
        <v>JR_LIU</v>
      </c>
      <c r="Z481" t="str">
        <v>JR</v>
      </c>
      <c r="AA481" t="str">
        <v>30ul optima HNO3</v>
      </c>
      <c r="AB481" t="str">
        <v>397-U1588A-10H-6-IW(131-136)-IWYOBO</v>
      </c>
    </row>
    <row r="482" spans="1:28" x14ac:dyDescent="0.15">
      <c r="A482">
        <v>397</v>
      </c>
      <c r="B482" t="str">
        <v>U1588</v>
      </c>
      <c r="C482" t="str">
        <v>A</v>
      </c>
      <c r="D482">
        <v>10</v>
      </c>
      <c r="E482" t="str">
        <v>H</v>
      </c>
      <c r="F482">
        <v>6</v>
      </c>
      <c r="G482" t="str">
        <v/>
      </c>
      <c r="H482" s="29">
        <v>131</v>
      </c>
      <c r="I482" s="29">
        <v>136</v>
      </c>
      <c r="J482" s="29">
        <v>0</v>
      </c>
      <c r="K482" s="29">
        <v>5</v>
      </c>
      <c r="L482" s="24">
        <v>86.05</v>
      </c>
      <c r="M482" s="24">
        <v>86.1</v>
      </c>
      <c r="N482" s="24">
        <v>90.05507843137255</v>
      </c>
      <c r="O482" s="24">
        <v>90.104098039215685</v>
      </c>
      <c r="P482">
        <v>5</v>
      </c>
      <c r="Q482">
        <v>2</v>
      </c>
      <c r="R482" t="str">
        <v>LIQ</v>
      </c>
      <c r="S482" t="str">
        <v/>
      </c>
      <c r="T482" t="str">
        <v>BRAD</v>
      </c>
      <c r="U482" t="str">
        <v>95829IODP</v>
      </c>
      <c r="V482" t="str">
        <v>IWBRAD</v>
      </c>
      <c r="W482" t="str">
        <v>LIQ11940991</v>
      </c>
      <c r="X482">
        <v>44896.12222222222</v>
      </c>
      <c r="Y482" t="str">
        <v>JR_LIU</v>
      </c>
      <c r="Z482" t="str">
        <v>JR</v>
      </c>
      <c r="AA482" t="str">
        <v>10 ul HgCl2</v>
      </c>
      <c r="AB482" t="str">
        <v>397-U1588A-10H-6-IW(131-136)-IWBRAD</v>
      </c>
    </row>
    <row r="483" spans="1:28" x14ac:dyDescent="0.15">
      <c r="A483">
        <v>397</v>
      </c>
      <c r="B483" t="str">
        <v>U1588</v>
      </c>
      <c r="C483" t="str">
        <v>A</v>
      </c>
      <c r="D483">
        <v>10</v>
      </c>
      <c r="E483" t="str">
        <v>H</v>
      </c>
      <c r="F483">
        <v>6</v>
      </c>
      <c r="G483" t="str">
        <v/>
      </c>
      <c r="H483" s="29">
        <v>131</v>
      </c>
      <c r="I483" s="29">
        <v>136</v>
      </c>
      <c r="J483" s="29">
        <v>0</v>
      </c>
      <c r="K483" s="29">
        <v>5</v>
      </c>
      <c r="L483" s="24">
        <v>86.05</v>
      </c>
      <c r="M483" s="24">
        <v>86.1</v>
      </c>
      <c r="N483" s="24">
        <v>90.05507843137255</v>
      </c>
      <c r="O483" s="24">
        <v>90.104098039215685</v>
      </c>
      <c r="P483">
        <v>5</v>
      </c>
      <c r="Q483">
        <v>25</v>
      </c>
      <c r="R483" t="str">
        <v>CAKE</v>
      </c>
      <c r="S483" t="str">
        <v/>
      </c>
      <c r="T483" t="str">
        <v>WU</v>
      </c>
      <c r="U483" t="str">
        <v>95353IODP</v>
      </c>
      <c r="V483" t="str">
        <v>SCWU</v>
      </c>
      <c r="W483" t="str">
        <v>CAKE11940971</v>
      </c>
      <c r="X483">
        <v>44896.12222222222</v>
      </c>
      <c r="Y483" t="str">
        <v>JR_LIU</v>
      </c>
      <c r="Z483" t="str">
        <v>JR</v>
      </c>
      <c r="AA483">
        <v>0</v>
      </c>
      <c r="AB483" t="str">
        <v>397-U1588A-10H-6-IW(131-136)-SCWU</v>
      </c>
    </row>
    <row r="484" spans="1:28" x14ac:dyDescent="0.15">
      <c r="A484">
        <v>397</v>
      </c>
      <c r="B484" t="str">
        <v>U1588</v>
      </c>
      <c r="C484" t="str">
        <v>A</v>
      </c>
      <c r="D484">
        <v>10</v>
      </c>
      <c r="E484" t="str">
        <v>H</v>
      </c>
      <c r="F484">
        <v>6</v>
      </c>
      <c r="G484" t="str">
        <v/>
      </c>
      <c r="H484" s="29">
        <v>131</v>
      </c>
      <c r="I484" s="29">
        <v>136</v>
      </c>
      <c r="J484" s="29">
        <v>0</v>
      </c>
      <c r="K484" s="29">
        <v>5</v>
      </c>
      <c r="L484" s="24">
        <v>86.05</v>
      </c>
      <c r="M484" s="24">
        <v>86.1</v>
      </c>
      <c r="N484" s="24">
        <v>90.05507843137255</v>
      </c>
      <c r="O484" s="24">
        <v>90.104098039215685</v>
      </c>
      <c r="P484">
        <v>5</v>
      </c>
      <c r="Q484">
        <v>2</v>
      </c>
      <c r="R484" t="str">
        <v>LIQ</v>
      </c>
      <c r="S484" t="str">
        <v>ICP</v>
      </c>
      <c r="T484" t="str">
        <v/>
      </c>
      <c r="U484" t="str">
        <v/>
      </c>
      <c r="V484" t="str">
        <v>IWICP</v>
      </c>
      <c r="W484" t="str">
        <v>LIQ11940941</v>
      </c>
      <c r="X484">
        <v>44896.12222222222</v>
      </c>
      <c r="Y484" t="str">
        <v>JR_LIU</v>
      </c>
      <c r="Z484" t="str">
        <v>JR</v>
      </c>
      <c r="AA484" t="str">
        <v>10uL HNO3</v>
      </c>
      <c r="AB484" t="str">
        <v>397-U1588A-10H-6-IW(131-136)-IWICP</v>
      </c>
    </row>
    <row r="485" spans="1:28" x14ac:dyDescent="0.15">
      <c r="A485">
        <v>397</v>
      </c>
      <c r="B485" t="str">
        <v>U1588</v>
      </c>
      <c r="C485" t="str">
        <v>A</v>
      </c>
      <c r="D485">
        <v>10</v>
      </c>
      <c r="E485" t="str">
        <v>H</v>
      </c>
      <c r="F485">
        <v>6</v>
      </c>
      <c r="G485" t="str">
        <v/>
      </c>
      <c r="H485" s="29">
        <v>131</v>
      </c>
      <c r="I485" s="29">
        <v>136</v>
      </c>
      <c r="J485" s="29">
        <v>131</v>
      </c>
      <c r="K485" s="29">
        <v>5</v>
      </c>
      <c r="L485" s="24">
        <v>86.05</v>
      </c>
      <c r="M485" s="24">
        <v>86.1</v>
      </c>
      <c r="N485" s="24">
        <v>90.05507843137255</v>
      </c>
      <c r="O485" s="24">
        <v>90.104098039215685</v>
      </c>
      <c r="P485">
        <v>5</v>
      </c>
      <c r="Q485">
        <v>176</v>
      </c>
      <c r="R485" t="str">
        <v>WRND</v>
      </c>
      <c r="S485" t="str">
        <v>IW</v>
      </c>
      <c r="T485" t="str">
        <v/>
      </c>
      <c r="U485" t="str">
        <v/>
      </c>
      <c r="V485" t="str">
        <v>IW(131-136)</v>
      </c>
      <c r="W485" t="str">
        <v>WRND11940021</v>
      </c>
      <c r="X485">
        <v>44896.075694444444</v>
      </c>
      <c r="Y485" t="str">
        <v>JR_MARONE</v>
      </c>
      <c r="Z485" t="str">
        <v>JR</v>
      </c>
      <c r="AA485">
        <v>0</v>
      </c>
      <c r="AB485" t="str">
        <v>397-U1588A-10H-6-IW(131-136)</v>
      </c>
    </row>
    <row r="486" spans="1:28" x14ac:dyDescent="0.15">
      <c r="A486">
        <v>397</v>
      </c>
      <c r="B486" t="str">
        <v>U1588</v>
      </c>
      <c r="C486" t="str">
        <v>A</v>
      </c>
      <c r="D486">
        <v>10</v>
      </c>
      <c r="E486" t="str">
        <v>H</v>
      </c>
      <c r="F486">
        <v>7</v>
      </c>
      <c r="G486" t="str">
        <v/>
      </c>
      <c r="H486" s="29">
        <v>0</v>
      </c>
      <c r="I486" s="29">
        <v>5</v>
      </c>
      <c r="J486" s="29">
        <v>0</v>
      </c>
      <c r="K486" s="29">
        <v>5</v>
      </c>
      <c r="L486" s="24">
        <v>86.1</v>
      </c>
      <c r="M486" s="24">
        <v>86.149999999999991</v>
      </c>
      <c r="N486" s="24">
        <v>90.104098039215685</v>
      </c>
      <c r="O486" s="24">
        <v>90.153117647058835</v>
      </c>
      <c r="P486">
        <v>5</v>
      </c>
      <c r="Q486">
        <v>5</v>
      </c>
      <c r="R486" t="str">
        <v>CYL</v>
      </c>
      <c r="S486" t="str">
        <v>HS</v>
      </c>
      <c r="T486" t="str">
        <v/>
      </c>
      <c r="U486" t="str">
        <v/>
      </c>
      <c r="V486" t="str">
        <v>HS</v>
      </c>
      <c r="W486" t="str">
        <v>CYL11940031</v>
      </c>
      <c r="X486">
        <v>44896.075694444444</v>
      </c>
      <c r="Y486" t="str">
        <v>JR_MARONE</v>
      </c>
      <c r="Z486" t="str">
        <v>JR</v>
      </c>
      <c r="AA486">
        <v>0</v>
      </c>
      <c r="AB486" t="str">
        <v>397-U1588A-10H-7-HS</v>
      </c>
    </row>
    <row r="487" spans="1:28" x14ac:dyDescent="0.15">
      <c r="A487">
        <v>397</v>
      </c>
      <c r="B487" t="str">
        <v>U1588</v>
      </c>
      <c r="C487" t="str">
        <v>A</v>
      </c>
      <c r="D487">
        <v>10</v>
      </c>
      <c r="E487" t="str">
        <v>H</v>
      </c>
      <c r="F487">
        <v>7</v>
      </c>
      <c r="G487" t="str">
        <v>A</v>
      </c>
      <c r="H487" s="29">
        <v>40</v>
      </c>
      <c r="I487" s="29">
        <v>40</v>
      </c>
      <c r="J487" s="29">
        <v>40</v>
      </c>
      <c r="K487" s="29">
        <v>5</v>
      </c>
      <c r="L487" s="24">
        <v>86.5</v>
      </c>
      <c r="M487" s="24">
        <v>86.5</v>
      </c>
      <c r="N487" s="24">
        <v>90.496254901960796</v>
      </c>
      <c r="O487" s="24">
        <v>90.496254901960796</v>
      </c>
      <c r="P487">
        <v>0</v>
      </c>
      <c r="Q487">
        <v>1</v>
      </c>
      <c r="R487" t="str">
        <v>SS</v>
      </c>
      <c r="S487" t="str">
        <v>SED</v>
      </c>
      <c r="T487" t="str">
        <v/>
      </c>
      <c r="U487" t="str">
        <v/>
      </c>
      <c r="V487" t="str">
        <v>SED</v>
      </c>
      <c r="W487" t="str">
        <v>SS11944441</v>
      </c>
      <c r="X487">
        <v>44896.361111111109</v>
      </c>
      <c r="Y487" t="str">
        <v>JRS_PANG</v>
      </c>
      <c r="Z487" t="str">
        <v>JR</v>
      </c>
      <c r="AA487">
        <v>0</v>
      </c>
      <c r="AB487" t="str">
        <v>397-U1588A-10H-7-A 40/40-SED</v>
      </c>
    </row>
    <row r="488" spans="1:28" x14ac:dyDescent="0.15">
      <c r="A488">
        <v>397</v>
      </c>
      <c r="B488" t="str">
        <v>U1588</v>
      </c>
      <c r="C488" t="str">
        <v>A</v>
      </c>
      <c r="D488">
        <v>10</v>
      </c>
      <c r="E488" t="str">
        <v>H</v>
      </c>
      <c r="F488">
        <v>7</v>
      </c>
      <c r="G488" t="str">
        <v>W</v>
      </c>
      <c r="H488" s="29">
        <v>40</v>
      </c>
      <c r="I488" s="29">
        <v>41</v>
      </c>
      <c r="J488" s="29">
        <v>40</v>
      </c>
      <c r="K488" s="29">
        <v>5</v>
      </c>
      <c r="L488" s="24">
        <v>86.5</v>
      </c>
      <c r="M488" s="24">
        <v>86.509999999999991</v>
      </c>
      <c r="N488" s="24">
        <v>90.496254901960796</v>
      </c>
      <c r="O488" s="24">
        <v>90.506058823529415</v>
      </c>
      <c r="P488">
        <v>1</v>
      </c>
      <c r="Q488">
        <v>5</v>
      </c>
      <c r="R488" t="str">
        <v>CYL</v>
      </c>
      <c r="S488" t="str">
        <v>CARB</v>
      </c>
      <c r="T488" t="str">
        <v/>
      </c>
      <c r="U488" t="str">
        <v/>
      </c>
      <c r="V488" t="str">
        <v>CARB</v>
      </c>
      <c r="W488" t="str">
        <v>CYL11944661</v>
      </c>
      <c r="X488">
        <v>44896.365972222222</v>
      </c>
      <c r="Y488" t="str">
        <v>JRS_CARVALHO</v>
      </c>
      <c r="Z488" t="str">
        <v>JR</v>
      </c>
      <c r="AA488">
        <v>0</v>
      </c>
      <c r="AB488" t="str">
        <v>397-U1588A-10H-7-W 40/41-CARB</v>
      </c>
    </row>
    <row r="489" spans="1:28" x14ac:dyDescent="0.15">
      <c r="A489">
        <v>397</v>
      </c>
      <c r="B489" t="str">
        <v>U1588</v>
      </c>
      <c r="C489" t="str">
        <v>A</v>
      </c>
      <c r="D489">
        <v>10</v>
      </c>
      <c r="E489" t="str">
        <v>H</v>
      </c>
      <c r="F489">
        <v>7</v>
      </c>
      <c r="G489" t="str">
        <v>W</v>
      </c>
      <c r="H489" s="29">
        <v>75</v>
      </c>
      <c r="I489" s="29">
        <v>75</v>
      </c>
      <c r="J489" s="29">
        <v>75</v>
      </c>
      <c r="K489" s="29">
        <v>5</v>
      </c>
      <c r="L489" s="24">
        <v>86.85</v>
      </c>
      <c r="M489" s="24">
        <v>86.85</v>
      </c>
      <c r="N489" s="24">
        <v>90.839392156862743</v>
      </c>
      <c r="O489" s="24">
        <v>90.839392156862743</v>
      </c>
      <c r="P489">
        <v>0</v>
      </c>
      <c r="Q489">
        <v>1</v>
      </c>
      <c r="R489" t="str">
        <v>TPCK</v>
      </c>
      <c r="S489" t="str">
        <v>NANNO</v>
      </c>
      <c r="T489" t="str">
        <v/>
      </c>
      <c r="U489" t="str">
        <v/>
      </c>
      <c r="V489" t="str">
        <v>NANNO</v>
      </c>
      <c r="W489" t="str">
        <v>TPCK11944311</v>
      </c>
      <c r="X489">
        <v>44896.352083333331</v>
      </c>
      <c r="Y489" t="str">
        <v>JRS_CARVALHO</v>
      </c>
      <c r="Z489" t="str">
        <v>JR</v>
      </c>
      <c r="AA489">
        <v>0</v>
      </c>
      <c r="AB489" t="str">
        <v>397-U1588A-10H-7-W 75/75-NANNO</v>
      </c>
    </row>
    <row r="490" spans="1:28" x14ac:dyDescent="0.15">
      <c r="A490">
        <v>397</v>
      </c>
      <c r="B490" t="str">
        <v>U1588</v>
      </c>
      <c r="C490" t="str">
        <v>A</v>
      </c>
      <c r="D490">
        <v>10</v>
      </c>
      <c r="E490" t="str">
        <v>H</v>
      </c>
      <c r="F490" t="str">
        <v>CC</v>
      </c>
      <c r="G490" t="str">
        <v/>
      </c>
      <c r="H490" s="29">
        <v>48</v>
      </c>
      <c r="I490" s="29">
        <v>55</v>
      </c>
      <c r="J490" s="29">
        <v>0</v>
      </c>
      <c r="K490" s="29">
        <v>5</v>
      </c>
      <c r="L490" s="24">
        <v>87.850000000000009</v>
      </c>
      <c r="M490" s="24">
        <v>87.92</v>
      </c>
      <c r="N490" s="24">
        <v>91.819784313725492</v>
      </c>
      <c r="O490" s="24">
        <v>91.888411764705893</v>
      </c>
      <c r="P490">
        <v>7</v>
      </c>
      <c r="Q490">
        <v>30</v>
      </c>
      <c r="R490" t="str">
        <v>OTHR</v>
      </c>
      <c r="S490" t="str">
        <v/>
      </c>
      <c r="T490" t="str">
        <v>HUAN</v>
      </c>
      <c r="U490" t="str">
        <v>98758IODP</v>
      </c>
      <c r="V490" t="str">
        <v>PALHUAN</v>
      </c>
      <c r="W490" t="str">
        <v>OTHR11940091</v>
      </c>
      <c r="X490">
        <v>44896.076388888891</v>
      </c>
      <c r="Y490" t="str">
        <v>JR_MARONE</v>
      </c>
      <c r="Z490" t="str">
        <v>JR</v>
      </c>
      <c r="AA490">
        <v>0</v>
      </c>
      <c r="AB490" t="str">
        <v>397-U1588A-10H-CC-PAL-PALHUAN</v>
      </c>
    </row>
    <row r="491" spans="1:28" x14ac:dyDescent="0.15">
      <c r="A491">
        <v>397</v>
      </c>
      <c r="B491" t="str">
        <v>U1588</v>
      </c>
      <c r="C491" t="str">
        <v>A</v>
      </c>
      <c r="D491">
        <v>10</v>
      </c>
      <c r="E491" t="str">
        <v>H</v>
      </c>
      <c r="F491" t="str">
        <v>CC</v>
      </c>
      <c r="G491" t="str">
        <v/>
      </c>
      <c r="H491" s="29">
        <v>48</v>
      </c>
      <c r="I491" s="29">
        <v>55</v>
      </c>
      <c r="J491" s="29">
        <v>48</v>
      </c>
      <c r="K491" s="29">
        <v>5</v>
      </c>
      <c r="L491" s="24">
        <v>87.850000000000009</v>
      </c>
      <c r="M491" s="24">
        <v>87.92</v>
      </c>
      <c r="N491" s="24">
        <v>91.819784313725492</v>
      </c>
      <c r="O491" s="24">
        <v>91.888411764705893</v>
      </c>
      <c r="P491">
        <v>7</v>
      </c>
      <c r="Q491">
        <v>247</v>
      </c>
      <c r="R491" t="str">
        <v>WRND</v>
      </c>
      <c r="S491" t="str">
        <v>PAL</v>
      </c>
      <c r="T491" t="str">
        <v/>
      </c>
      <c r="U491" t="str">
        <v/>
      </c>
      <c r="V491" t="str">
        <v>PAL</v>
      </c>
      <c r="W491" t="str">
        <v>WRND11940041</v>
      </c>
      <c r="X491">
        <v>44896.075694444444</v>
      </c>
      <c r="Y491" t="str">
        <v>JR_MARONE</v>
      </c>
      <c r="Z491" t="str">
        <v>JR</v>
      </c>
      <c r="AA491">
        <v>0</v>
      </c>
      <c r="AB491" t="str">
        <v>397-U1588A-10H-CC-PAL</v>
      </c>
    </row>
    <row r="492" spans="1:28" x14ac:dyDescent="0.15">
      <c r="A492">
        <v>397</v>
      </c>
      <c r="B492" t="str">
        <v>U1588</v>
      </c>
      <c r="C492" t="str">
        <v>A</v>
      </c>
      <c r="D492">
        <v>10</v>
      </c>
      <c r="E492" t="str">
        <v>H</v>
      </c>
      <c r="F492" t="str">
        <v>CC</v>
      </c>
      <c r="G492" t="str">
        <v/>
      </c>
      <c r="H492" s="29">
        <v>48</v>
      </c>
      <c r="I492" s="29">
        <v>55</v>
      </c>
      <c r="J492" s="29">
        <v>0</v>
      </c>
      <c r="K492" s="29">
        <v>5</v>
      </c>
      <c r="L492" s="24">
        <v>87.850000000000009</v>
      </c>
      <c r="M492" s="24">
        <v>87.92</v>
      </c>
      <c r="N492" s="24">
        <v>91.819784313725492</v>
      </c>
      <c r="O492" s="24">
        <v>91.888411764705893</v>
      </c>
      <c r="P492">
        <v>7</v>
      </c>
      <c r="Q492">
        <v>5</v>
      </c>
      <c r="R492" t="str">
        <v>OTHR</v>
      </c>
      <c r="S492" t="str">
        <v/>
      </c>
      <c r="T492" t="str">
        <v>ABRA</v>
      </c>
      <c r="U492" t="str">
        <v>95438IODP</v>
      </c>
      <c r="V492" t="str">
        <v>PALABRA</v>
      </c>
      <c r="W492" t="str">
        <v>OTHR11940111</v>
      </c>
      <c r="X492">
        <v>44896.076388888891</v>
      </c>
      <c r="Y492" t="str">
        <v>JR_MARONE</v>
      </c>
      <c r="Z492" t="str">
        <v>JR</v>
      </c>
      <c r="AA492">
        <v>0</v>
      </c>
      <c r="AB492" t="str">
        <v>397-U1588A-10H-CC-PAL-PALABRA</v>
      </c>
    </row>
    <row r="493" spans="1:28" x14ac:dyDescent="0.15">
      <c r="A493">
        <v>397</v>
      </c>
      <c r="B493" t="str">
        <v>U1588</v>
      </c>
      <c r="C493" t="str">
        <v>A</v>
      </c>
      <c r="D493">
        <v>10</v>
      </c>
      <c r="E493" t="str">
        <v>H</v>
      </c>
      <c r="F493" t="str">
        <v>CC</v>
      </c>
      <c r="G493" t="str">
        <v/>
      </c>
      <c r="H493" s="29">
        <v>48</v>
      </c>
      <c r="I493" s="29">
        <v>55</v>
      </c>
      <c r="J493" s="29">
        <v>0</v>
      </c>
      <c r="K493" s="29">
        <v>5</v>
      </c>
      <c r="L493" s="24">
        <v>87.850000000000009</v>
      </c>
      <c r="M493" s="24">
        <v>87.92</v>
      </c>
      <c r="N493" s="24">
        <v>91.819784313725492</v>
      </c>
      <c r="O493" s="24">
        <v>91.888411764705893</v>
      </c>
      <c r="P493">
        <v>7</v>
      </c>
      <c r="Q493">
        <v>20</v>
      </c>
      <c r="R493" t="str">
        <v>OTHR</v>
      </c>
      <c r="S493" t="str">
        <v/>
      </c>
      <c r="T493" t="str">
        <v>VERM</v>
      </c>
      <c r="U493" t="str">
        <v>95746IODP</v>
      </c>
      <c r="V493" t="str">
        <v>PALVERM</v>
      </c>
      <c r="W493" t="str">
        <v>OTHR11940051</v>
      </c>
      <c r="X493">
        <v>44896.076388888891</v>
      </c>
      <c r="Y493" t="str">
        <v>JR_MARONE</v>
      </c>
      <c r="Z493" t="str">
        <v>JR</v>
      </c>
      <c r="AA493">
        <v>0</v>
      </c>
      <c r="AB493" t="str">
        <v>397-U1588A-10H-CC-PAL-PALVERM</v>
      </c>
    </row>
    <row r="494" spans="1:28" x14ac:dyDescent="0.15">
      <c r="A494">
        <v>397</v>
      </c>
      <c r="B494" t="str">
        <v>U1588</v>
      </c>
      <c r="C494" t="str">
        <v>A</v>
      </c>
      <c r="D494">
        <v>10</v>
      </c>
      <c r="E494" t="str">
        <v>H</v>
      </c>
      <c r="F494" t="str">
        <v>CC</v>
      </c>
      <c r="G494" t="str">
        <v/>
      </c>
      <c r="H494" s="29">
        <v>48</v>
      </c>
      <c r="I494" s="29">
        <v>55</v>
      </c>
      <c r="J494" s="29">
        <v>0</v>
      </c>
      <c r="K494" s="29">
        <v>5</v>
      </c>
      <c r="L494" s="24">
        <v>87.850000000000009</v>
      </c>
      <c r="M494" s="24">
        <v>87.92</v>
      </c>
      <c r="N494" s="24">
        <v>91.819784313725492</v>
      </c>
      <c r="O494" s="24">
        <v>91.888411764705893</v>
      </c>
      <c r="P494">
        <v>7</v>
      </c>
      <c r="Q494">
        <v>5</v>
      </c>
      <c r="R494" t="str">
        <v>OTHR</v>
      </c>
      <c r="S494" t="str">
        <v/>
      </c>
      <c r="T494" t="str">
        <v>CLAR</v>
      </c>
      <c r="U494" t="str">
        <v>95439IODP</v>
      </c>
      <c r="V494" t="str">
        <v>PALCLAR</v>
      </c>
      <c r="W494" t="str">
        <v>OTHR11940081</v>
      </c>
      <c r="X494">
        <v>44896.076388888891</v>
      </c>
      <c r="Y494" t="str">
        <v>JR_MARONE</v>
      </c>
      <c r="Z494" t="str">
        <v>JR</v>
      </c>
      <c r="AA494">
        <v>0</v>
      </c>
      <c r="AB494" t="str">
        <v>397-U1588A-10H-CC-PAL-PALCLAR</v>
      </c>
    </row>
    <row r="495" spans="1:28" x14ac:dyDescent="0.15">
      <c r="A495">
        <v>397</v>
      </c>
      <c r="B495" t="str">
        <v>U1588</v>
      </c>
      <c r="C495" t="str">
        <v>A</v>
      </c>
      <c r="D495">
        <v>10</v>
      </c>
      <c r="E495" t="str">
        <v>H</v>
      </c>
      <c r="F495" t="str">
        <v>CC</v>
      </c>
      <c r="G495" t="str">
        <v/>
      </c>
      <c r="H495" s="29">
        <v>48</v>
      </c>
      <c r="I495" s="29">
        <v>55</v>
      </c>
      <c r="J495" s="29">
        <v>0</v>
      </c>
      <c r="K495" s="29">
        <v>5</v>
      </c>
      <c r="L495" s="24">
        <v>87.850000000000009</v>
      </c>
      <c r="M495" s="24">
        <v>87.92</v>
      </c>
      <c r="N495" s="24">
        <v>91.819784313725492</v>
      </c>
      <c r="O495" s="24">
        <v>91.888411764705893</v>
      </c>
      <c r="P495">
        <v>7</v>
      </c>
      <c r="Q495">
        <v>5</v>
      </c>
      <c r="R495" t="str">
        <v>OTHR</v>
      </c>
      <c r="S495" t="str">
        <v>NANNO</v>
      </c>
      <c r="T495" t="str">
        <v/>
      </c>
      <c r="U495" t="str">
        <v/>
      </c>
      <c r="V495" t="str">
        <v>NANNO</v>
      </c>
      <c r="W495" t="str">
        <v>OTHR11940121</v>
      </c>
      <c r="X495">
        <v>44896.076388888891</v>
      </c>
      <c r="Y495" t="str">
        <v>JR_MARONE</v>
      </c>
      <c r="Z495" t="str">
        <v>JR</v>
      </c>
      <c r="AA495" t="str">
        <v>Shipboard Test</v>
      </c>
      <c r="AB495" t="str">
        <v>397-U1588A-10H-CC-PAL-NANNO</v>
      </c>
    </row>
    <row r="496" spans="1:28" x14ac:dyDescent="0.15">
      <c r="A496">
        <v>397</v>
      </c>
      <c r="B496" t="str">
        <v>U1588</v>
      </c>
      <c r="C496" t="str">
        <v>A</v>
      </c>
      <c r="D496">
        <v>10</v>
      </c>
      <c r="E496" t="str">
        <v>H</v>
      </c>
      <c r="F496" t="str">
        <v>CC</v>
      </c>
      <c r="G496" t="str">
        <v/>
      </c>
      <c r="H496" s="29">
        <v>48</v>
      </c>
      <c r="I496" s="29">
        <v>55</v>
      </c>
      <c r="J496" s="29">
        <v>0</v>
      </c>
      <c r="K496" s="29">
        <v>5</v>
      </c>
      <c r="L496" s="24">
        <v>87.850000000000009</v>
      </c>
      <c r="M496" s="24">
        <v>87.92</v>
      </c>
      <c r="N496" s="24">
        <v>91.819784313725492</v>
      </c>
      <c r="O496" s="24">
        <v>91.888411764705893</v>
      </c>
      <c r="P496">
        <v>7</v>
      </c>
      <c r="Q496">
        <v>20</v>
      </c>
      <c r="R496" t="str">
        <v>OTHR</v>
      </c>
      <c r="S496" t="str">
        <v>FORAM</v>
      </c>
      <c r="T496" t="str">
        <v/>
      </c>
      <c r="U496" t="str">
        <v/>
      </c>
      <c r="V496" t="str">
        <v>FORAM</v>
      </c>
      <c r="W496" t="str">
        <v>OTHR11940131</v>
      </c>
      <c r="X496">
        <v>44896.076388888891</v>
      </c>
      <c r="Y496" t="str">
        <v>JR_MARONE</v>
      </c>
      <c r="Z496" t="str">
        <v>JR</v>
      </c>
      <c r="AA496" t="str">
        <v>Shipboard Test</v>
      </c>
      <c r="AB496" t="str">
        <v>397-U1588A-10H-CC-PAL-FORAM</v>
      </c>
    </row>
    <row r="497" spans="1:28" x14ac:dyDescent="0.15">
      <c r="A497">
        <v>397</v>
      </c>
      <c r="B497" t="str">
        <v>U1588</v>
      </c>
      <c r="C497" t="str">
        <v>A</v>
      </c>
      <c r="D497">
        <v>10</v>
      </c>
      <c r="E497" t="str">
        <v>H</v>
      </c>
      <c r="F497" t="str">
        <v>CC</v>
      </c>
      <c r="G497" t="str">
        <v/>
      </c>
      <c r="H497" s="29">
        <v>48</v>
      </c>
      <c r="I497" s="29">
        <v>55</v>
      </c>
      <c r="J497" s="29">
        <v>0</v>
      </c>
      <c r="K497" s="29">
        <v>5</v>
      </c>
      <c r="L497" s="24">
        <v>87.850000000000009</v>
      </c>
      <c r="M497" s="24">
        <v>87.92</v>
      </c>
      <c r="N497" s="24">
        <v>91.819784313725492</v>
      </c>
      <c r="O497" s="24">
        <v>91.888411764705893</v>
      </c>
      <c r="P497">
        <v>7</v>
      </c>
      <c r="Q497">
        <v>20</v>
      </c>
      <c r="R497" t="str">
        <v>OTHR</v>
      </c>
      <c r="S497" t="str">
        <v/>
      </c>
      <c r="T497" t="str">
        <v>PERA</v>
      </c>
      <c r="U497" t="str">
        <v>95471IODP</v>
      </c>
      <c r="V497" t="str">
        <v>PALPERA</v>
      </c>
      <c r="W497" t="str">
        <v>OTHR11940061</v>
      </c>
      <c r="X497">
        <v>44896.076388888891</v>
      </c>
      <c r="Y497" t="str">
        <v>JR_MARONE</v>
      </c>
      <c r="Z497" t="str">
        <v>JR</v>
      </c>
      <c r="AA497">
        <v>0</v>
      </c>
      <c r="AB497" t="str">
        <v>397-U1588A-10H-CC-PAL-PALPERA</v>
      </c>
    </row>
    <row r="498" spans="1:28" x14ac:dyDescent="0.15">
      <c r="A498">
        <v>397</v>
      </c>
      <c r="B498" t="str">
        <v>U1588</v>
      </c>
      <c r="C498" t="str">
        <v>A</v>
      </c>
      <c r="D498">
        <v>10</v>
      </c>
      <c r="E498" t="str">
        <v>H</v>
      </c>
      <c r="F498" t="str">
        <v>CC</v>
      </c>
      <c r="G498" t="str">
        <v/>
      </c>
      <c r="H498" s="29">
        <v>48</v>
      </c>
      <c r="I498" s="29">
        <v>55</v>
      </c>
      <c r="J498" s="29">
        <v>0</v>
      </c>
      <c r="K498" s="29">
        <v>5</v>
      </c>
      <c r="L498" s="24">
        <v>87.850000000000009</v>
      </c>
      <c r="M498" s="24">
        <v>87.92</v>
      </c>
      <c r="N498" s="24">
        <v>91.819784313725492</v>
      </c>
      <c r="O498" s="24">
        <v>91.888411764705893</v>
      </c>
      <c r="P498">
        <v>7</v>
      </c>
      <c r="Q498">
        <v>30</v>
      </c>
      <c r="R498" t="str">
        <v>OTHR</v>
      </c>
      <c r="S498" t="str">
        <v/>
      </c>
      <c r="T498" t="str">
        <v>ZARI</v>
      </c>
      <c r="U498" t="str">
        <v>95883IODP</v>
      </c>
      <c r="V498" t="str">
        <v>PALZARI</v>
      </c>
      <c r="W498" t="str">
        <v>OTHR11940101</v>
      </c>
      <c r="X498">
        <v>44896.076388888891</v>
      </c>
      <c r="Y498" t="str">
        <v>JR_MARONE</v>
      </c>
      <c r="Z498" t="str">
        <v>JR</v>
      </c>
      <c r="AA498">
        <v>0</v>
      </c>
      <c r="AB498" t="str">
        <v>397-U1588A-10H-CC-PAL-PALZARI</v>
      </c>
    </row>
    <row r="499" spans="1:28" x14ac:dyDescent="0.15">
      <c r="A499">
        <v>397</v>
      </c>
      <c r="B499" t="str">
        <v>U1588</v>
      </c>
      <c r="C499" t="str">
        <v>A</v>
      </c>
      <c r="D499">
        <v>10</v>
      </c>
      <c r="E499" t="str">
        <v>H</v>
      </c>
      <c r="F499" t="str">
        <v>CC</v>
      </c>
      <c r="G499" t="str">
        <v/>
      </c>
      <c r="H499" s="29">
        <v>48</v>
      </c>
      <c r="I499" s="29">
        <v>55</v>
      </c>
      <c r="J499" s="29">
        <v>0</v>
      </c>
      <c r="K499" s="29">
        <v>5</v>
      </c>
      <c r="L499" s="24">
        <v>87.850000000000009</v>
      </c>
      <c r="M499" s="24">
        <v>87.92</v>
      </c>
      <c r="N499" s="24">
        <v>91.819784313725492</v>
      </c>
      <c r="O499" s="24">
        <v>91.888411764705893</v>
      </c>
      <c r="P499">
        <v>7</v>
      </c>
      <c r="Q499">
        <v>5</v>
      </c>
      <c r="R499" t="str">
        <v>OTHR</v>
      </c>
      <c r="S499" t="str">
        <v/>
      </c>
      <c r="T499" t="str">
        <v>FLOR</v>
      </c>
      <c r="U499" t="str">
        <v>95504IODP</v>
      </c>
      <c r="V499" t="str">
        <v>PALFLOR</v>
      </c>
      <c r="W499" t="str">
        <v>OTHR11940071</v>
      </c>
      <c r="X499">
        <v>44896.076388888891</v>
      </c>
      <c r="Y499" t="str">
        <v>JR_MARONE</v>
      </c>
      <c r="Z499" t="str">
        <v>JR</v>
      </c>
      <c r="AA499">
        <v>0</v>
      </c>
      <c r="AB499" t="str">
        <v>397-U1588A-10H-CC-PAL-PALFLOR</v>
      </c>
    </row>
    <row r="500" spans="1:28" x14ac:dyDescent="0.15">
      <c r="A500">
        <v>397</v>
      </c>
      <c r="B500" t="str">
        <v>U1588</v>
      </c>
      <c r="C500" t="str">
        <v>A</v>
      </c>
      <c r="D500">
        <v>11</v>
      </c>
      <c r="E500" t="str">
        <v>H</v>
      </c>
      <c r="F500">
        <v>1</v>
      </c>
      <c r="G500" t="str">
        <v>W</v>
      </c>
      <c r="H500" s="29">
        <v>75</v>
      </c>
      <c r="I500" s="29">
        <v>75</v>
      </c>
      <c r="J500" s="29">
        <v>75</v>
      </c>
      <c r="K500" s="29">
        <v>5</v>
      </c>
      <c r="L500" s="24">
        <v>88.45</v>
      </c>
      <c r="M500" s="24">
        <v>88.45</v>
      </c>
      <c r="N500" s="24">
        <v>92.066294117647061</v>
      </c>
      <c r="O500" s="24">
        <v>92.066294117647061</v>
      </c>
      <c r="P500">
        <v>0</v>
      </c>
      <c r="Q500">
        <v>1</v>
      </c>
      <c r="R500" t="str">
        <v>TPCK</v>
      </c>
      <c r="S500" t="str">
        <v>NANNO</v>
      </c>
      <c r="T500" t="str">
        <v/>
      </c>
      <c r="U500" t="str">
        <v/>
      </c>
      <c r="V500" t="str">
        <v>NANNO</v>
      </c>
      <c r="W500" t="str">
        <v>TPCK11944671</v>
      </c>
      <c r="X500">
        <v>44896.399305555555</v>
      </c>
      <c r="Y500" t="str">
        <v>JRS_CARVALHO</v>
      </c>
      <c r="Z500" t="str">
        <v>JR</v>
      </c>
      <c r="AA500">
        <v>0</v>
      </c>
      <c r="AB500" t="str">
        <v>397-U1588A-11H-1-W 75/75-NANNO</v>
      </c>
    </row>
    <row r="501" spans="1:28" x14ac:dyDescent="0.15">
      <c r="A501">
        <v>397</v>
      </c>
      <c r="B501" t="str">
        <v>U1588</v>
      </c>
      <c r="C501" t="str">
        <v>A</v>
      </c>
      <c r="D501">
        <v>11</v>
      </c>
      <c r="E501" t="str">
        <v>H</v>
      </c>
      <c r="F501">
        <v>2</v>
      </c>
      <c r="G501" t="str">
        <v>W</v>
      </c>
      <c r="H501" s="29">
        <v>75</v>
      </c>
      <c r="I501" s="29">
        <v>75</v>
      </c>
      <c r="J501" s="29">
        <v>75</v>
      </c>
      <c r="K501" s="29">
        <v>5</v>
      </c>
      <c r="L501" s="24">
        <v>89.87</v>
      </c>
      <c r="M501" s="24">
        <v>89.87</v>
      </c>
      <c r="N501" s="24">
        <v>93.458450980392158</v>
      </c>
      <c r="O501" s="24">
        <v>93.458450980392158</v>
      </c>
      <c r="P501">
        <v>0</v>
      </c>
      <c r="Q501">
        <v>1</v>
      </c>
      <c r="R501" t="str">
        <v>TPCK</v>
      </c>
      <c r="S501" t="str">
        <v>NANNO</v>
      </c>
      <c r="T501" t="str">
        <v/>
      </c>
      <c r="U501" t="str">
        <v/>
      </c>
      <c r="V501" t="str">
        <v>NANNO</v>
      </c>
      <c r="W501" t="str">
        <v>TPCK11944681</v>
      </c>
      <c r="X501">
        <v>44896.399305555555</v>
      </c>
      <c r="Y501" t="str">
        <v>JRS_CARVALHO</v>
      </c>
      <c r="Z501" t="str">
        <v>JR</v>
      </c>
      <c r="AA501">
        <v>0</v>
      </c>
      <c r="AB501" t="str">
        <v>397-U1588A-11H-2-W 75/75-NANNO</v>
      </c>
    </row>
    <row r="502" spans="1:28" x14ac:dyDescent="0.15">
      <c r="A502">
        <v>397</v>
      </c>
      <c r="B502" t="str">
        <v>U1588</v>
      </c>
      <c r="C502" t="str">
        <v>A</v>
      </c>
      <c r="D502">
        <v>11</v>
      </c>
      <c r="E502" t="str">
        <v>H</v>
      </c>
      <c r="F502">
        <v>2</v>
      </c>
      <c r="G502" t="str">
        <v>A</v>
      </c>
      <c r="H502" s="29">
        <v>90</v>
      </c>
      <c r="I502" s="29">
        <v>90</v>
      </c>
      <c r="J502" s="29">
        <v>90</v>
      </c>
      <c r="K502" s="29">
        <v>5</v>
      </c>
      <c r="L502" s="24">
        <v>90.02000000000001</v>
      </c>
      <c r="M502" s="24">
        <v>90.02000000000001</v>
      </c>
      <c r="N502" s="24">
        <v>93.605509803921564</v>
      </c>
      <c r="O502" s="24">
        <v>93.605509803921564</v>
      </c>
      <c r="P502">
        <v>0</v>
      </c>
      <c r="Q502">
        <v>1</v>
      </c>
      <c r="R502" t="str">
        <v>SS</v>
      </c>
      <c r="S502" t="str">
        <v>SED</v>
      </c>
      <c r="T502" t="str">
        <v/>
      </c>
      <c r="U502" t="str">
        <v/>
      </c>
      <c r="V502" t="str">
        <v>SED</v>
      </c>
      <c r="W502" t="str">
        <v>SS11944751</v>
      </c>
      <c r="X502">
        <v>44896.405555555553</v>
      </c>
      <c r="Y502" t="str">
        <v>JRS_PANG</v>
      </c>
      <c r="Z502" t="str">
        <v>JR</v>
      </c>
      <c r="AA502">
        <v>0</v>
      </c>
      <c r="AB502" t="str">
        <v>397-U1588A-11H-2-A 90/90-SED</v>
      </c>
    </row>
    <row r="503" spans="1:28" x14ac:dyDescent="0.15">
      <c r="A503">
        <v>397</v>
      </c>
      <c r="B503" t="str">
        <v>U1588</v>
      </c>
      <c r="C503" t="str">
        <v>A</v>
      </c>
      <c r="D503">
        <v>11</v>
      </c>
      <c r="E503" t="str">
        <v>H</v>
      </c>
      <c r="F503">
        <v>2</v>
      </c>
      <c r="G503" t="str">
        <v>W</v>
      </c>
      <c r="H503" s="29">
        <v>90</v>
      </c>
      <c r="I503" s="29">
        <v>91</v>
      </c>
      <c r="J503" s="29">
        <v>90</v>
      </c>
      <c r="K503" s="29">
        <v>5</v>
      </c>
      <c r="L503" s="24">
        <v>90.02000000000001</v>
      </c>
      <c r="M503" s="24">
        <v>90.03</v>
      </c>
      <c r="N503" s="24">
        <v>93.605509803921564</v>
      </c>
      <c r="O503" s="24">
        <v>93.615313725490196</v>
      </c>
      <c r="P503">
        <v>1</v>
      </c>
      <c r="Q503">
        <v>5</v>
      </c>
      <c r="R503" t="str">
        <v>CYL</v>
      </c>
      <c r="S503" t="str">
        <v>CARB</v>
      </c>
      <c r="T503" t="str">
        <v/>
      </c>
      <c r="U503" t="str">
        <v/>
      </c>
      <c r="V503" t="str">
        <v>CARB</v>
      </c>
      <c r="W503" t="str">
        <v>CYL11944801</v>
      </c>
      <c r="X503">
        <v>44896.407638888886</v>
      </c>
      <c r="Y503" t="str">
        <v>JRS_CARVALHO</v>
      </c>
      <c r="Z503" t="str">
        <v>JR</v>
      </c>
      <c r="AA503">
        <v>0</v>
      </c>
      <c r="AB503" t="str">
        <v>397-U1588A-11H-2-W 90/91-CARB</v>
      </c>
    </row>
    <row r="504" spans="1:28" x14ac:dyDescent="0.15">
      <c r="A504">
        <v>397</v>
      </c>
      <c r="B504" t="str">
        <v>U1588</v>
      </c>
      <c r="C504" t="str">
        <v>A</v>
      </c>
      <c r="D504">
        <v>11</v>
      </c>
      <c r="E504" t="str">
        <v>H</v>
      </c>
      <c r="F504">
        <v>2</v>
      </c>
      <c r="G504" t="str">
        <v>W</v>
      </c>
      <c r="H504" s="29">
        <v>90</v>
      </c>
      <c r="I504" s="29">
        <v>91</v>
      </c>
      <c r="J504" s="29">
        <v>90</v>
      </c>
      <c r="K504" s="29">
        <v>5</v>
      </c>
      <c r="L504" s="24">
        <v>90.02000000000001</v>
      </c>
      <c r="M504" s="24">
        <v>90.03</v>
      </c>
      <c r="N504" s="24">
        <v>93.605509803921564</v>
      </c>
      <c r="O504" s="24">
        <v>93.615313725490196</v>
      </c>
      <c r="P504">
        <v>1</v>
      </c>
      <c r="Q504">
        <v>5</v>
      </c>
      <c r="R504" t="str">
        <v>CYL</v>
      </c>
      <c r="S504" t="str">
        <v>XRD</v>
      </c>
      <c r="T504" t="str">
        <v/>
      </c>
      <c r="U504" t="str">
        <v/>
      </c>
      <c r="V504" t="str">
        <v>XRD</v>
      </c>
      <c r="W504" t="str">
        <v>CYL11944791</v>
      </c>
      <c r="X504">
        <v>44896.407638888886</v>
      </c>
      <c r="Y504" t="str">
        <v>JRS_CARVALHO</v>
      </c>
      <c r="Z504" t="str">
        <v>JR</v>
      </c>
      <c r="AA504">
        <v>0</v>
      </c>
      <c r="AB504" t="str">
        <v>397-U1588A-11H-2-W 90/91-XRD</v>
      </c>
    </row>
    <row r="505" spans="1:28" x14ac:dyDescent="0.15">
      <c r="A505">
        <v>397</v>
      </c>
      <c r="B505" t="str">
        <v>U1588</v>
      </c>
      <c r="C505" t="str">
        <v>A</v>
      </c>
      <c r="D505">
        <v>11</v>
      </c>
      <c r="E505" t="str">
        <v>H</v>
      </c>
      <c r="F505">
        <v>3</v>
      </c>
      <c r="G505" t="str">
        <v>W</v>
      </c>
      <c r="H505" s="29">
        <v>75</v>
      </c>
      <c r="I505" s="29">
        <v>75</v>
      </c>
      <c r="J505" s="29">
        <v>75</v>
      </c>
      <c r="K505" s="29">
        <v>5</v>
      </c>
      <c r="L505" s="24">
        <v>91.25</v>
      </c>
      <c r="M505" s="24">
        <v>91.25</v>
      </c>
      <c r="N505" s="24">
        <v>94.811392156862752</v>
      </c>
      <c r="O505" s="24">
        <v>94.811392156862752</v>
      </c>
      <c r="P505">
        <v>0</v>
      </c>
      <c r="Q505">
        <v>1</v>
      </c>
      <c r="R505" t="str">
        <v>TPCK</v>
      </c>
      <c r="S505" t="str">
        <v>NANNO</v>
      </c>
      <c r="T505" t="str">
        <v/>
      </c>
      <c r="U505" t="str">
        <v/>
      </c>
      <c r="V505" t="str">
        <v>NANNO</v>
      </c>
      <c r="W505" t="str">
        <v>TPCK11944691</v>
      </c>
      <c r="X505">
        <v>44896.399305555555</v>
      </c>
      <c r="Y505" t="str">
        <v>JRS_CARVALHO</v>
      </c>
      <c r="Z505" t="str">
        <v>JR</v>
      </c>
      <c r="AA505">
        <v>0</v>
      </c>
      <c r="AB505" t="str">
        <v>397-U1588A-11H-3-W 75/75-NANNO</v>
      </c>
    </row>
    <row r="506" spans="1:28" x14ac:dyDescent="0.15">
      <c r="A506">
        <v>397</v>
      </c>
      <c r="B506" t="str">
        <v>U1588</v>
      </c>
      <c r="C506" t="str">
        <v>A</v>
      </c>
      <c r="D506">
        <v>11</v>
      </c>
      <c r="E506" t="str">
        <v>H</v>
      </c>
      <c r="F506">
        <v>4</v>
      </c>
      <c r="G506" t="str">
        <v>A</v>
      </c>
      <c r="H506" s="29">
        <v>30</v>
      </c>
      <c r="I506" s="29">
        <v>30</v>
      </c>
      <c r="J506" s="29">
        <v>30</v>
      </c>
      <c r="K506" s="29">
        <v>5</v>
      </c>
      <c r="L506" s="24">
        <v>92.02</v>
      </c>
      <c r="M506" s="24">
        <v>92.02</v>
      </c>
      <c r="N506" s="24">
        <v>95.566294117647061</v>
      </c>
      <c r="O506" s="24">
        <v>95.566294117647061</v>
      </c>
      <c r="P506">
        <v>0</v>
      </c>
      <c r="Q506">
        <v>1</v>
      </c>
      <c r="R506" t="str">
        <v>SS</v>
      </c>
      <c r="S506" t="str">
        <v>SED</v>
      </c>
      <c r="T506" t="str">
        <v/>
      </c>
      <c r="U506" t="str">
        <v/>
      </c>
      <c r="V506" t="str">
        <v>SED</v>
      </c>
      <c r="W506" t="str">
        <v>SS11944761</v>
      </c>
      <c r="X506">
        <v>44896.405555555553</v>
      </c>
      <c r="Y506" t="str">
        <v>JRS_PANG</v>
      </c>
      <c r="Z506" t="str">
        <v>JR</v>
      </c>
      <c r="AA506">
        <v>0</v>
      </c>
      <c r="AB506" t="str">
        <v>397-U1588A-11H-4-A 30/30-SED</v>
      </c>
    </row>
    <row r="507" spans="1:28" x14ac:dyDescent="0.15">
      <c r="A507">
        <v>397</v>
      </c>
      <c r="B507" t="str">
        <v>U1588</v>
      </c>
      <c r="C507" t="str">
        <v>A</v>
      </c>
      <c r="D507">
        <v>11</v>
      </c>
      <c r="E507" t="str">
        <v>H</v>
      </c>
      <c r="F507">
        <v>4</v>
      </c>
      <c r="G507" t="str">
        <v>W</v>
      </c>
      <c r="H507" s="29">
        <v>75</v>
      </c>
      <c r="I507" s="29">
        <v>75</v>
      </c>
      <c r="J507" s="29">
        <v>75</v>
      </c>
      <c r="K507" s="29">
        <v>5</v>
      </c>
      <c r="L507" s="24">
        <v>92.47</v>
      </c>
      <c r="M507" s="24">
        <v>92.47</v>
      </c>
      <c r="N507" s="24">
        <v>96.007470588235293</v>
      </c>
      <c r="O507" s="24">
        <v>96.007470588235293</v>
      </c>
      <c r="P507">
        <v>0</v>
      </c>
      <c r="Q507">
        <v>1</v>
      </c>
      <c r="R507" t="str">
        <v>TPCK</v>
      </c>
      <c r="S507" t="str">
        <v>NANNO</v>
      </c>
      <c r="T507" t="str">
        <v/>
      </c>
      <c r="U507" t="str">
        <v/>
      </c>
      <c r="V507" t="str">
        <v>NANNO</v>
      </c>
      <c r="W507" t="str">
        <v>TPCK11944701</v>
      </c>
      <c r="X507">
        <v>44896.399305555555</v>
      </c>
      <c r="Y507" t="str">
        <v>JRS_CARVALHO</v>
      </c>
      <c r="Z507" t="str">
        <v>JR</v>
      </c>
      <c r="AA507">
        <v>0</v>
      </c>
      <c r="AB507" t="str">
        <v>397-U1588A-11H-4-W 75/75-NANNO</v>
      </c>
    </row>
    <row r="508" spans="1:28" x14ac:dyDescent="0.15">
      <c r="A508">
        <v>397</v>
      </c>
      <c r="B508" t="str">
        <v>U1588</v>
      </c>
      <c r="C508" t="str">
        <v>A</v>
      </c>
      <c r="D508">
        <v>11</v>
      </c>
      <c r="E508" t="str">
        <v>H</v>
      </c>
      <c r="F508">
        <v>5</v>
      </c>
      <c r="G508" t="str">
        <v>W</v>
      </c>
      <c r="H508" s="29">
        <v>61</v>
      </c>
      <c r="I508" s="29">
        <v>63</v>
      </c>
      <c r="J508" s="29">
        <v>61</v>
      </c>
      <c r="K508" s="29">
        <v>5</v>
      </c>
      <c r="L508" s="24">
        <v>93.66</v>
      </c>
      <c r="M508" s="24">
        <v>93.679999999999993</v>
      </c>
      <c r="N508" s="24">
        <v>97.17413725490195</v>
      </c>
      <c r="O508" s="24">
        <v>97.193745098039216</v>
      </c>
      <c r="P508">
        <v>2</v>
      </c>
      <c r="Q508">
        <v>7</v>
      </c>
      <c r="R508" t="str">
        <v>CUBE</v>
      </c>
      <c r="S508" t="str">
        <v>PMAG</v>
      </c>
      <c r="T508" t="str">
        <v>XUAN</v>
      </c>
      <c r="U508" t="str">
        <v>95810IODP</v>
      </c>
      <c r="V508" t="str">
        <v>PMAG</v>
      </c>
      <c r="W508" t="str">
        <v>CUBE11944741</v>
      </c>
      <c r="X508">
        <v>44896.401388888888</v>
      </c>
      <c r="Y508" t="str">
        <v>LEWIS</v>
      </c>
      <c r="Z508" t="str">
        <v>JR</v>
      </c>
      <c r="AA508">
        <v>0</v>
      </c>
      <c r="AB508" t="str">
        <v>397-U1588A-11H-5-W 61/63-PMAG</v>
      </c>
    </row>
    <row r="509" spans="1:28" x14ac:dyDescent="0.15">
      <c r="A509">
        <v>397</v>
      </c>
      <c r="B509" t="str">
        <v>U1588</v>
      </c>
      <c r="C509" t="str">
        <v>A</v>
      </c>
      <c r="D509">
        <v>11</v>
      </c>
      <c r="E509" t="str">
        <v>H</v>
      </c>
      <c r="F509">
        <v>5</v>
      </c>
      <c r="G509" t="str">
        <v>W</v>
      </c>
      <c r="H509" s="29">
        <v>68</v>
      </c>
      <c r="I509" s="29">
        <v>70</v>
      </c>
      <c r="J509" s="29">
        <v>68</v>
      </c>
      <c r="K509" s="29">
        <v>5</v>
      </c>
      <c r="L509" s="24">
        <v>93.73</v>
      </c>
      <c r="M509" s="24">
        <v>93.75</v>
      </c>
      <c r="N509" s="24">
        <v>97.242764705882351</v>
      </c>
      <c r="O509" s="24">
        <v>97.262372549019602</v>
      </c>
      <c r="P509">
        <v>2</v>
      </c>
      <c r="Q509">
        <v>10</v>
      </c>
      <c r="R509" t="str">
        <v>CYL</v>
      </c>
      <c r="S509" t="str">
        <v>MAD</v>
      </c>
      <c r="T509" t="str">
        <v/>
      </c>
      <c r="U509" t="str">
        <v/>
      </c>
      <c r="V509">
        <v>31191</v>
      </c>
      <c r="W509" t="str">
        <v>CYL11944821</v>
      </c>
      <c r="X509">
        <v>44896.411805555559</v>
      </c>
      <c r="Y509" t="str">
        <v>JRS_CARVALHO</v>
      </c>
      <c r="Z509" t="str">
        <v>JR</v>
      </c>
      <c r="AA509">
        <v>0</v>
      </c>
      <c r="AB509" t="str">
        <v>397-U1588A-11H-5-W 68/70-31191</v>
      </c>
    </row>
    <row r="510" spans="1:28" x14ac:dyDescent="0.15">
      <c r="A510">
        <v>397</v>
      </c>
      <c r="B510" t="str">
        <v>U1588</v>
      </c>
      <c r="C510" t="str">
        <v>A</v>
      </c>
      <c r="D510">
        <v>11</v>
      </c>
      <c r="E510" t="str">
        <v>H</v>
      </c>
      <c r="F510">
        <v>5</v>
      </c>
      <c r="G510" t="str">
        <v>W</v>
      </c>
      <c r="H510" s="29">
        <v>75</v>
      </c>
      <c r="I510" s="29">
        <v>75</v>
      </c>
      <c r="J510" s="29">
        <v>75</v>
      </c>
      <c r="K510" s="29">
        <v>5</v>
      </c>
      <c r="L510" s="24">
        <v>93.8</v>
      </c>
      <c r="M510" s="24">
        <v>93.8</v>
      </c>
      <c r="N510" s="24">
        <v>97.311392156862738</v>
      </c>
      <c r="O510" s="24">
        <v>97.311392156862738</v>
      </c>
      <c r="P510">
        <v>0</v>
      </c>
      <c r="Q510">
        <v>1</v>
      </c>
      <c r="R510" t="str">
        <v>TPCK</v>
      </c>
      <c r="S510" t="str">
        <v>NANNO</v>
      </c>
      <c r="T510" t="str">
        <v/>
      </c>
      <c r="U510" t="str">
        <v/>
      </c>
      <c r="V510" t="str">
        <v>NANNO</v>
      </c>
      <c r="W510" t="str">
        <v>TPCK11944711</v>
      </c>
      <c r="X510">
        <v>44896.399305555555</v>
      </c>
      <c r="Y510" t="str">
        <v>JRS_CARVALHO</v>
      </c>
      <c r="Z510" t="str">
        <v>JR</v>
      </c>
      <c r="AA510">
        <v>0</v>
      </c>
      <c r="AB510" t="str">
        <v>397-U1588A-11H-5-W 75/75-NANNO</v>
      </c>
    </row>
    <row r="511" spans="1:28" x14ac:dyDescent="0.15">
      <c r="A511">
        <v>397</v>
      </c>
      <c r="B511" t="str">
        <v>U1588</v>
      </c>
      <c r="C511" t="str">
        <v>A</v>
      </c>
      <c r="D511">
        <v>11</v>
      </c>
      <c r="E511" t="str">
        <v>H</v>
      </c>
      <c r="F511">
        <v>6</v>
      </c>
      <c r="G511" t="str">
        <v>W</v>
      </c>
      <c r="H511" s="29">
        <v>60</v>
      </c>
      <c r="I511" s="29">
        <v>61</v>
      </c>
      <c r="J511" s="29">
        <v>60</v>
      </c>
      <c r="K511" s="29">
        <v>5</v>
      </c>
      <c r="L511" s="24">
        <v>95.1</v>
      </c>
      <c r="M511" s="24">
        <v>95.11</v>
      </c>
      <c r="N511" s="24">
        <v>98.585901960784312</v>
      </c>
      <c r="O511" s="24">
        <v>98.595705882352945</v>
      </c>
      <c r="P511">
        <v>1</v>
      </c>
      <c r="Q511">
        <v>5</v>
      </c>
      <c r="R511" t="str">
        <v>CYL</v>
      </c>
      <c r="S511" t="str">
        <v>CARB</v>
      </c>
      <c r="T511" t="str">
        <v/>
      </c>
      <c r="U511" t="str">
        <v/>
      </c>
      <c r="V511" t="str">
        <v>CARB</v>
      </c>
      <c r="W511" t="str">
        <v>CYL11944811</v>
      </c>
      <c r="X511">
        <v>44896.407638888886</v>
      </c>
      <c r="Y511" t="str">
        <v>JRS_CARVALHO</v>
      </c>
      <c r="Z511" t="str">
        <v>JR</v>
      </c>
      <c r="AA511">
        <v>0</v>
      </c>
      <c r="AB511" t="str">
        <v>397-U1588A-11H-6-W 60/61-CARB</v>
      </c>
    </row>
    <row r="512" spans="1:28" x14ac:dyDescent="0.15">
      <c r="A512">
        <v>397</v>
      </c>
      <c r="B512" t="str">
        <v>U1588</v>
      </c>
      <c r="C512" t="str">
        <v>A</v>
      </c>
      <c r="D512">
        <v>11</v>
      </c>
      <c r="E512" t="str">
        <v>H</v>
      </c>
      <c r="F512">
        <v>6</v>
      </c>
      <c r="G512" t="str">
        <v>A</v>
      </c>
      <c r="H512" s="29">
        <v>60</v>
      </c>
      <c r="I512" s="29">
        <v>60</v>
      </c>
      <c r="J512" s="29">
        <v>60</v>
      </c>
      <c r="K512" s="29">
        <v>5</v>
      </c>
      <c r="L512" s="24">
        <v>95.1</v>
      </c>
      <c r="M512" s="24">
        <v>95.1</v>
      </c>
      <c r="N512" s="24">
        <v>98.585901960784312</v>
      </c>
      <c r="O512" s="24">
        <v>98.585901960784312</v>
      </c>
      <c r="P512">
        <v>0</v>
      </c>
      <c r="Q512">
        <v>1</v>
      </c>
      <c r="R512" t="str">
        <v>SS</v>
      </c>
      <c r="S512" t="str">
        <v>SED</v>
      </c>
      <c r="T512" t="str">
        <v/>
      </c>
      <c r="U512" t="str">
        <v/>
      </c>
      <c r="V512" t="str">
        <v>SED</v>
      </c>
      <c r="W512" t="str">
        <v>SS11944771</v>
      </c>
      <c r="X512">
        <v>44896.405555555553</v>
      </c>
      <c r="Y512" t="str">
        <v>JRS_PANG</v>
      </c>
      <c r="Z512" t="str">
        <v>JR</v>
      </c>
      <c r="AA512">
        <v>0</v>
      </c>
      <c r="AB512" t="str">
        <v>397-U1588A-11H-6-A 60/60-SED</v>
      </c>
    </row>
    <row r="513" spans="1:28" x14ac:dyDescent="0.15">
      <c r="A513">
        <v>397</v>
      </c>
      <c r="B513" t="str">
        <v>U1588</v>
      </c>
      <c r="C513" t="str">
        <v>A</v>
      </c>
      <c r="D513">
        <v>11</v>
      </c>
      <c r="E513" t="str">
        <v>H</v>
      </c>
      <c r="F513">
        <v>6</v>
      </c>
      <c r="G513" t="str">
        <v>W</v>
      </c>
      <c r="H513" s="29">
        <v>75</v>
      </c>
      <c r="I513" s="29">
        <v>75</v>
      </c>
      <c r="J513" s="29">
        <v>75</v>
      </c>
      <c r="K513" s="29">
        <v>5</v>
      </c>
      <c r="L513" s="24">
        <v>95.25</v>
      </c>
      <c r="M513" s="24">
        <v>95.25</v>
      </c>
      <c r="N513" s="24">
        <v>98.732960784313718</v>
      </c>
      <c r="O513" s="24">
        <v>98.732960784313718</v>
      </c>
      <c r="P513">
        <v>0</v>
      </c>
      <c r="Q513">
        <v>1</v>
      </c>
      <c r="R513" t="str">
        <v>TPCK</v>
      </c>
      <c r="S513" t="str">
        <v>NANNO</v>
      </c>
      <c r="T513" t="str">
        <v/>
      </c>
      <c r="U513" t="str">
        <v/>
      </c>
      <c r="V513" t="str">
        <v>NANNO</v>
      </c>
      <c r="W513" t="str">
        <v>TPCK11944721</v>
      </c>
      <c r="X513">
        <v>44896.399305555555</v>
      </c>
      <c r="Y513" t="str">
        <v>JRS_CARVALHO</v>
      </c>
      <c r="Z513" t="str">
        <v>JR</v>
      </c>
      <c r="AA513">
        <v>0</v>
      </c>
      <c r="AB513" t="str">
        <v>397-U1588A-11H-6-W 75/75-NANNO</v>
      </c>
    </row>
    <row r="514" spans="1:28" x14ac:dyDescent="0.15">
      <c r="A514">
        <v>397</v>
      </c>
      <c r="B514" t="str">
        <v>U1588</v>
      </c>
      <c r="C514" t="str">
        <v>A</v>
      </c>
      <c r="D514">
        <v>11</v>
      </c>
      <c r="E514" t="str">
        <v>H</v>
      </c>
      <c r="F514">
        <v>6</v>
      </c>
      <c r="G514" t="str">
        <v/>
      </c>
      <c r="H514" s="29">
        <v>137</v>
      </c>
      <c r="I514" s="29">
        <v>142</v>
      </c>
      <c r="J514" s="29">
        <v>0</v>
      </c>
      <c r="K514" s="29">
        <v>5</v>
      </c>
      <c r="L514" s="24">
        <v>95.87</v>
      </c>
      <c r="M514" s="24">
        <v>95.92</v>
      </c>
      <c r="N514" s="24">
        <v>99.340803921568636</v>
      </c>
      <c r="O514" s="24">
        <v>99.389823529411771</v>
      </c>
      <c r="P514">
        <v>5</v>
      </c>
      <c r="Q514">
        <v>2</v>
      </c>
      <c r="R514" t="str">
        <v>LIQ</v>
      </c>
      <c r="S514" t="str">
        <v>ICP</v>
      </c>
      <c r="T514" t="str">
        <v/>
      </c>
      <c r="U514" t="str">
        <v/>
      </c>
      <c r="V514" t="str">
        <v>IWICP</v>
      </c>
      <c r="W514" t="str">
        <v>LIQ11941421</v>
      </c>
      <c r="X514">
        <v>44896.177777777775</v>
      </c>
      <c r="Y514" t="str">
        <v>JR_LIU</v>
      </c>
      <c r="Z514" t="str">
        <v>JR</v>
      </c>
      <c r="AA514" t="str">
        <v>10uL HNO3</v>
      </c>
      <c r="AB514" t="str">
        <v>397-U1588A-11H-6-IW(137-142)-IWICP</v>
      </c>
    </row>
    <row r="515" spans="1:28" x14ac:dyDescent="0.15">
      <c r="A515">
        <v>397</v>
      </c>
      <c r="B515" t="str">
        <v>U1588</v>
      </c>
      <c r="C515" t="str">
        <v>A</v>
      </c>
      <c r="D515">
        <v>11</v>
      </c>
      <c r="E515" t="str">
        <v>H</v>
      </c>
      <c r="F515">
        <v>6</v>
      </c>
      <c r="G515" t="str">
        <v/>
      </c>
      <c r="H515" s="29">
        <v>137</v>
      </c>
      <c r="I515" s="29">
        <v>142</v>
      </c>
      <c r="J515" s="29">
        <v>0</v>
      </c>
      <c r="K515" s="29">
        <v>5</v>
      </c>
      <c r="L515" s="24">
        <v>95.87</v>
      </c>
      <c r="M515" s="24">
        <v>95.92</v>
      </c>
      <c r="N515" s="24">
        <v>99.340803921568636</v>
      </c>
      <c r="O515" s="24">
        <v>99.389823529411771</v>
      </c>
      <c r="P515">
        <v>5</v>
      </c>
      <c r="Q515">
        <v>10</v>
      </c>
      <c r="R515" t="str">
        <v>LIQ</v>
      </c>
      <c r="S515" t="str">
        <v/>
      </c>
      <c r="T515" t="str">
        <v>WU</v>
      </c>
      <c r="U515" t="str">
        <v>95353IODP</v>
      </c>
      <c r="V515" t="str">
        <v>IWWU</v>
      </c>
      <c r="W515" t="str">
        <v>LIQ11941431</v>
      </c>
      <c r="X515">
        <v>44896.177777777775</v>
      </c>
      <c r="Y515" t="str">
        <v>JR_LIU</v>
      </c>
      <c r="Z515" t="str">
        <v>JR</v>
      </c>
      <c r="AA515" t="str">
        <v>30 ul TM HCl</v>
      </c>
      <c r="AB515" t="str">
        <v>397-U1588A-11H-6-IW(137-142)-IWWU</v>
      </c>
    </row>
    <row r="516" spans="1:28" x14ac:dyDescent="0.15">
      <c r="A516">
        <v>397</v>
      </c>
      <c r="B516" t="str">
        <v>U1588</v>
      </c>
      <c r="C516" t="str">
        <v>A</v>
      </c>
      <c r="D516">
        <v>11</v>
      </c>
      <c r="E516" t="str">
        <v>H</v>
      </c>
      <c r="F516">
        <v>6</v>
      </c>
      <c r="G516" t="str">
        <v/>
      </c>
      <c r="H516" s="29">
        <v>137</v>
      </c>
      <c r="I516" s="29">
        <v>142</v>
      </c>
      <c r="J516" s="29">
        <v>0</v>
      </c>
      <c r="K516" s="29">
        <v>5</v>
      </c>
      <c r="L516" s="24">
        <v>95.87</v>
      </c>
      <c r="M516" s="24">
        <v>95.92</v>
      </c>
      <c r="N516" s="24">
        <v>99.340803921568636</v>
      </c>
      <c r="O516" s="24">
        <v>99.389823529411771</v>
      </c>
      <c r="P516">
        <v>5</v>
      </c>
      <c r="Q516">
        <v>25</v>
      </c>
      <c r="R516" t="str">
        <v>CAKE</v>
      </c>
      <c r="S516" t="str">
        <v/>
      </c>
      <c r="T516" t="str">
        <v>WU</v>
      </c>
      <c r="U516" t="str">
        <v>95353IODP</v>
      </c>
      <c r="V516" t="str">
        <v>SCWU</v>
      </c>
      <c r="W516" t="str">
        <v>CAKE11941451</v>
      </c>
      <c r="X516">
        <v>44896.177777777775</v>
      </c>
      <c r="Y516" t="str">
        <v>JR_LIU</v>
      </c>
      <c r="Z516" t="str">
        <v>JR</v>
      </c>
      <c r="AA516">
        <v>0</v>
      </c>
      <c r="AB516" t="str">
        <v>397-U1588A-11H-6-IW(137-142)-SCWU</v>
      </c>
    </row>
    <row r="517" spans="1:28" x14ac:dyDescent="0.15">
      <c r="A517">
        <v>397</v>
      </c>
      <c r="B517" t="str">
        <v>U1588</v>
      </c>
      <c r="C517" t="str">
        <v>A</v>
      </c>
      <c r="D517">
        <v>11</v>
      </c>
      <c r="E517" t="str">
        <v>H</v>
      </c>
      <c r="F517">
        <v>6</v>
      </c>
      <c r="G517" t="str">
        <v/>
      </c>
      <c r="H517" s="29">
        <v>137</v>
      </c>
      <c r="I517" s="29">
        <v>142</v>
      </c>
      <c r="J517" s="29">
        <v>0</v>
      </c>
      <c r="K517" s="29">
        <v>5</v>
      </c>
      <c r="L517" s="24">
        <v>95.87</v>
      </c>
      <c r="M517" s="24">
        <v>95.92</v>
      </c>
      <c r="N517" s="24">
        <v>99.340803921568636</v>
      </c>
      <c r="O517" s="24">
        <v>99.389823529411771</v>
      </c>
      <c r="P517">
        <v>5</v>
      </c>
      <c r="Q517">
        <v>75</v>
      </c>
      <c r="R517" t="str">
        <v>CAKE</v>
      </c>
      <c r="S517" t="str">
        <v/>
      </c>
      <c r="T517" t="str">
        <v/>
      </c>
      <c r="U517" t="str">
        <v/>
      </c>
      <c r="V517" t="str">
        <v>SC</v>
      </c>
      <c r="W517" t="str">
        <v>CAKE11941461</v>
      </c>
      <c r="X517">
        <v>44896.177777777775</v>
      </c>
      <c r="Y517" t="str">
        <v>JR_LIU</v>
      </c>
      <c r="Z517" t="str">
        <v>JR</v>
      </c>
      <c r="AA517" t="str">
        <v>repository</v>
      </c>
      <c r="AB517" t="str">
        <v>397-U1588A-11H-6-IW(137-142)-SC</v>
      </c>
    </row>
    <row r="518" spans="1:28" x14ac:dyDescent="0.15">
      <c r="A518">
        <v>397</v>
      </c>
      <c r="B518" t="str">
        <v>U1588</v>
      </c>
      <c r="C518" t="str">
        <v>A</v>
      </c>
      <c r="D518">
        <v>11</v>
      </c>
      <c r="E518" t="str">
        <v>H</v>
      </c>
      <c r="F518">
        <v>6</v>
      </c>
      <c r="G518" t="str">
        <v/>
      </c>
      <c r="H518" s="29">
        <v>137</v>
      </c>
      <c r="I518" s="29">
        <v>142</v>
      </c>
      <c r="J518" s="29">
        <v>137</v>
      </c>
      <c r="K518" s="29">
        <v>5</v>
      </c>
      <c r="L518" s="24">
        <v>95.87</v>
      </c>
      <c r="M518" s="24">
        <v>95.92</v>
      </c>
      <c r="N518" s="24">
        <v>99.340803921568636</v>
      </c>
      <c r="O518" s="24">
        <v>99.389823529411771</v>
      </c>
      <c r="P518">
        <v>5</v>
      </c>
      <c r="Q518">
        <v>176</v>
      </c>
      <c r="R518" t="str">
        <v>WRND</v>
      </c>
      <c r="S518" t="str">
        <v>IW</v>
      </c>
      <c r="T518" t="str">
        <v/>
      </c>
      <c r="U518" t="str">
        <v/>
      </c>
      <c r="V518" t="str">
        <v>IW(137-142)</v>
      </c>
      <c r="W518" t="str">
        <v>WRND11940801</v>
      </c>
      <c r="X518">
        <v>44896.111805555556</v>
      </c>
      <c r="Y518" t="str">
        <v>JR_MARONE</v>
      </c>
      <c r="Z518" t="str">
        <v>JR</v>
      </c>
      <c r="AA518">
        <v>0</v>
      </c>
      <c r="AB518" t="str">
        <v>397-U1588A-11H-6-IW(137-142)</v>
      </c>
    </row>
    <row r="519" spans="1:28" x14ac:dyDescent="0.15">
      <c r="A519">
        <v>397</v>
      </c>
      <c r="B519" t="str">
        <v>U1588</v>
      </c>
      <c r="C519" t="str">
        <v>A</v>
      </c>
      <c r="D519">
        <v>11</v>
      </c>
      <c r="E519" t="str">
        <v>H</v>
      </c>
      <c r="F519">
        <v>6</v>
      </c>
      <c r="G519" t="str">
        <v/>
      </c>
      <c r="H519" s="29">
        <v>137</v>
      </c>
      <c r="I519" s="29">
        <v>142</v>
      </c>
      <c r="J519" s="29">
        <v>0</v>
      </c>
      <c r="K519" s="29">
        <v>5</v>
      </c>
      <c r="L519" s="24">
        <v>95.87</v>
      </c>
      <c r="M519" s="24">
        <v>95.92</v>
      </c>
      <c r="N519" s="24">
        <v>99.340803921568636</v>
      </c>
      <c r="O519" s="24">
        <v>99.389823529411771</v>
      </c>
      <c r="P519">
        <v>5</v>
      </c>
      <c r="Q519">
        <v>4</v>
      </c>
      <c r="R519" t="str">
        <v>LIQ</v>
      </c>
      <c r="S519" t="str">
        <v/>
      </c>
      <c r="T519" t="str">
        <v>ROCH</v>
      </c>
      <c r="U519" t="str">
        <v>95231IODP</v>
      </c>
      <c r="V519" t="str">
        <v>IWROCH</v>
      </c>
      <c r="W519" t="str">
        <v>LIQ11941481</v>
      </c>
      <c r="X519">
        <v>44896.177777777775</v>
      </c>
      <c r="Y519" t="str">
        <v>JR_LIU</v>
      </c>
      <c r="Z519" t="str">
        <v>JR</v>
      </c>
      <c r="AA519" t="str">
        <v>20uL Optima HCl</v>
      </c>
      <c r="AB519" t="str">
        <v>397-U1588A-11H-6-IW(137-142)-IWROCH</v>
      </c>
    </row>
    <row r="520" spans="1:28" x14ac:dyDescent="0.15">
      <c r="A520">
        <v>397</v>
      </c>
      <c r="B520" t="str">
        <v>U1588</v>
      </c>
      <c r="C520" t="str">
        <v>A</v>
      </c>
      <c r="D520">
        <v>11</v>
      </c>
      <c r="E520" t="str">
        <v>H</v>
      </c>
      <c r="F520">
        <v>6</v>
      </c>
      <c r="G520" t="str">
        <v/>
      </c>
      <c r="H520" s="29">
        <v>137</v>
      </c>
      <c r="I520" s="29">
        <v>142</v>
      </c>
      <c r="J520" s="29">
        <v>0</v>
      </c>
      <c r="K520" s="29">
        <v>5</v>
      </c>
      <c r="L520" s="24">
        <v>95.87</v>
      </c>
      <c r="M520" s="24">
        <v>95.92</v>
      </c>
      <c r="N520" s="24">
        <v>99.340803921568636</v>
      </c>
      <c r="O520" s="24">
        <v>99.389823529411771</v>
      </c>
      <c r="P520">
        <v>5</v>
      </c>
      <c r="Q520">
        <v>6</v>
      </c>
      <c r="R520" t="str">
        <v>LIQ</v>
      </c>
      <c r="S520" t="str">
        <v/>
      </c>
      <c r="T520" t="str">
        <v/>
      </c>
      <c r="U520" t="str">
        <v/>
      </c>
      <c r="V520" t="str">
        <v>IWS</v>
      </c>
      <c r="W520" t="str">
        <v>LIQ11941401</v>
      </c>
      <c r="X520">
        <v>44896.177777777775</v>
      </c>
      <c r="Y520" t="str">
        <v>JR_LIU</v>
      </c>
      <c r="Z520" t="str">
        <v>JR</v>
      </c>
      <c r="AA520" t="str">
        <v>shipboard untreated</v>
      </c>
      <c r="AB520" t="str">
        <v>397-U1588A-11H-6-IW(137-142)-IWS</v>
      </c>
    </row>
    <row r="521" spans="1:28" x14ac:dyDescent="0.15">
      <c r="A521">
        <v>397</v>
      </c>
      <c r="B521" t="str">
        <v>U1588</v>
      </c>
      <c r="C521" t="str">
        <v>A</v>
      </c>
      <c r="D521">
        <v>11</v>
      </c>
      <c r="E521" t="str">
        <v>H</v>
      </c>
      <c r="F521">
        <v>6</v>
      </c>
      <c r="G521" t="str">
        <v/>
      </c>
      <c r="H521" s="29">
        <v>137</v>
      </c>
      <c r="I521" s="29">
        <v>142</v>
      </c>
      <c r="J521" s="29">
        <v>0</v>
      </c>
      <c r="K521" s="29">
        <v>5</v>
      </c>
      <c r="L521" s="24">
        <v>95.87</v>
      </c>
      <c r="M521" s="24">
        <v>95.92</v>
      </c>
      <c r="N521" s="24">
        <v>99.340803921568636</v>
      </c>
      <c r="O521" s="24">
        <v>99.389823529411771</v>
      </c>
      <c r="P521">
        <v>5</v>
      </c>
      <c r="Q521">
        <v>10</v>
      </c>
      <c r="R521" t="str">
        <v>LIQ</v>
      </c>
      <c r="S521" t="str">
        <v/>
      </c>
      <c r="T521" t="str">
        <v>YOBO</v>
      </c>
      <c r="U521" t="str">
        <v>96010IODP</v>
      </c>
      <c r="V521" t="str">
        <v>IWYOBO</v>
      </c>
      <c r="W521" t="str">
        <v>LIQ11941441</v>
      </c>
      <c r="X521">
        <v>44896.177777777775</v>
      </c>
      <c r="Y521" t="str">
        <v>JR_LIU</v>
      </c>
      <c r="Z521" t="str">
        <v>JR</v>
      </c>
      <c r="AA521" t="str">
        <v>30ul optima HNO3</v>
      </c>
      <c r="AB521" t="str">
        <v>397-U1588A-11H-6-IW(137-142)-IWYOBO</v>
      </c>
    </row>
    <row r="522" spans="1:28" x14ac:dyDescent="0.15">
      <c r="A522">
        <v>397</v>
      </c>
      <c r="B522" t="str">
        <v>U1588</v>
      </c>
      <c r="C522" t="str">
        <v>A</v>
      </c>
      <c r="D522">
        <v>11</v>
      </c>
      <c r="E522" t="str">
        <v>H</v>
      </c>
      <c r="F522">
        <v>6</v>
      </c>
      <c r="G522" t="str">
        <v/>
      </c>
      <c r="H522" s="29">
        <v>137</v>
      </c>
      <c r="I522" s="29">
        <v>142</v>
      </c>
      <c r="J522" s="29">
        <v>0</v>
      </c>
      <c r="K522" s="29">
        <v>5</v>
      </c>
      <c r="L522" s="24">
        <v>95.87</v>
      </c>
      <c r="M522" s="24">
        <v>95.92</v>
      </c>
      <c r="N522" s="24">
        <v>99.340803921568636</v>
      </c>
      <c r="O522" s="24">
        <v>99.389823529411771</v>
      </c>
      <c r="P522">
        <v>5</v>
      </c>
      <c r="Q522">
        <v>3</v>
      </c>
      <c r="R522" t="str">
        <v>LIQ</v>
      </c>
      <c r="S522" t="str">
        <v/>
      </c>
      <c r="T522" t="str">
        <v/>
      </c>
      <c r="U522" t="str">
        <v/>
      </c>
      <c r="V522" t="str">
        <v>IWALK</v>
      </c>
      <c r="W522" t="str">
        <v>LIQ11941411</v>
      </c>
      <c r="X522">
        <v>44896.177777777775</v>
      </c>
      <c r="Y522" t="str">
        <v>JR_LIU</v>
      </c>
      <c r="Z522" t="str">
        <v>JR</v>
      </c>
      <c r="AA522" t="str">
        <v>alkalinity residue</v>
      </c>
      <c r="AB522" t="str">
        <v>397-U1588A-11H-6-IW(137-142)-IWALK</v>
      </c>
    </row>
    <row r="523" spans="1:28" x14ac:dyDescent="0.15">
      <c r="A523">
        <v>397</v>
      </c>
      <c r="B523" t="str">
        <v>U1588</v>
      </c>
      <c r="C523" t="str">
        <v>A</v>
      </c>
      <c r="D523">
        <v>11</v>
      </c>
      <c r="E523" t="str">
        <v>H</v>
      </c>
      <c r="F523">
        <v>6</v>
      </c>
      <c r="G523" t="str">
        <v/>
      </c>
      <c r="H523" s="29">
        <v>137</v>
      </c>
      <c r="I523" s="29">
        <v>142</v>
      </c>
      <c r="J523" s="29">
        <v>0</v>
      </c>
      <c r="K523" s="29">
        <v>5</v>
      </c>
      <c r="L523" s="24">
        <v>95.87</v>
      </c>
      <c r="M523" s="24">
        <v>95.92</v>
      </c>
      <c r="N523" s="24">
        <v>99.340803921568636</v>
      </c>
      <c r="O523" s="24">
        <v>99.389823529411771</v>
      </c>
      <c r="P523">
        <v>5</v>
      </c>
      <c r="Q523">
        <v>2</v>
      </c>
      <c r="R523" t="str">
        <v>LIQ</v>
      </c>
      <c r="S523" t="str">
        <v/>
      </c>
      <c r="T523" t="str">
        <v>BRAD</v>
      </c>
      <c r="U523" t="str">
        <v>95829IODP</v>
      </c>
      <c r="V523" t="str">
        <v>IWBRAD</v>
      </c>
      <c r="W523" t="str">
        <v>LIQ11941471</v>
      </c>
      <c r="X523">
        <v>44896.177777777775</v>
      </c>
      <c r="Y523" t="str">
        <v>JR_LIU</v>
      </c>
      <c r="Z523" t="str">
        <v>JR</v>
      </c>
      <c r="AA523" t="str">
        <v>10 ul HgCl2</v>
      </c>
      <c r="AB523" t="str">
        <v>397-U1588A-11H-6-IW(137-142)-IWBRAD</v>
      </c>
    </row>
    <row r="524" spans="1:28" x14ac:dyDescent="0.15">
      <c r="A524">
        <v>397</v>
      </c>
      <c r="B524" t="str">
        <v>U1588</v>
      </c>
      <c r="C524" t="str">
        <v>A</v>
      </c>
      <c r="D524">
        <v>11</v>
      </c>
      <c r="E524" t="str">
        <v>H</v>
      </c>
      <c r="F524">
        <v>7</v>
      </c>
      <c r="G524" t="str">
        <v/>
      </c>
      <c r="H524" s="29">
        <v>0</v>
      </c>
      <c r="I524" s="29">
        <v>5</v>
      </c>
      <c r="J524" s="29">
        <v>0</v>
      </c>
      <c r="K524" s="29">
        <v>5</v>
      </c>
      <c r="L524" s="24">
        <v>95.92</v>
      </c>
      <c r="M524" s="24">
        <v>95.97</v>
      </c>
      <c r="N524" s="24">
        <v>99.389823529411771</v>
      </c>
      <c r="O524" s="24">
        <v>99.438843137254906</v>
      </c>
      <c r="P524">
        <v>5</v>
      </c>
      <c r="Q524">
        <v>5</v>
      </c>
      <c r="R524" t="str">
        <v>CYL</v>
      </c>
      <c r="S524" t="str">
        <v>HS</v>
      </c>
      <c r="T524" t="str">
        <v/>
      </c>
      <c r="U524" t="str">
        <v/>
      </c>
      <c r="V524" t="str">
        <v>HS</v>
      </c>
      <c r="W524" t="str">
        <v>CYL11940811</v>
      </c>
      <c r="X524">
        <v>44896.111805555556</v>
      </c>
      <c r="Y524" t="str">
        <v>JR_MARONE</v>
      </c>
      <c r="Z524" t="str">
        <v>JR</v>
      </c>
      <c r="AA524">
        <v>0</v>
      </c>
      <c r="AB524" t="str">
        <v>397-U1588A-11H-7-HS</v>
      </c>
    </row>
    <row r="525" spans="1:28" x14ac:dyDescent="0.15">
      <c r="A525">
        <v>397</v>
      </c>
      <c r="B525" t="str">
        <v>U1588</v>
      </c>
      <c r="C525" t="str">
        <v>A</v>
      </c>
      <c r="D525">
        <v>11</v>
      </c>
      <c r="E525" t="str">
        <v>H</v>
      </c>
      <c r="F525">
        <v>7</v>
      </c>
      <c r="G525" t="str">
        <v>W</v>
      </c>
      <c r="H525" s="29">
        <v>75</v>
      </c>
      <c r="I525" s="29">
        <v>75</v>
      </c>
      <c r="J525" s="29">
        <v>75</v>
      </c>
      <c r="K525" s="29">
        <v>5</v>
      </c>
      <c r="L525" s="24">
        <v>96.67</v>
      </c>
      <c r="M525" s="24">
        <v>96.67</v>
      </c>
      <c r="N525" s="24">
        <v>100.12511764705883</v>
      </c>
      <c r="O525" s="24">
        <v>100.12511764705883</v>
      </c>
      <c r="P525">
        <v>0</v>
      </c>
      <c r="Q525">
        <v>1</v>
      </c>
      <c r="R525" t="str">
        <v>TPCK</v>
      </c>
      <c r="S525" t="str">
        <v>NANNO</v>
      </c>
      <c r="T525" t="str">
        <v/>
      </c>
      <c r="U525" t="str">
        <v/>
      </c>
      <c r="V525" t="str">
        <v>NANNO</v>
      </c>
      <c r="W525" t="str">
        <v>TPCK11944731</v>
      </c>
      <c r="X525">
        <v>44896.399305555555</v>
      </c>
      <c r="Y525" t="str">
        <v>JRS_CARVALHO</v>
      </c>
      <c r="Z525" t="str">
        <v>JR</v>
      </c>
      <c r="AA525">
        <v>0</v>
      </c>
      <c r="AB525" t="str">
        <v>397-U1588A-11H-7-W 75/75-NANNO</v>
      </c>
    </row>
    <row r="526" spans="1:28" x14ac:dyDescent="0.15">
      <c r="A526">
        <v>397</v>
      </c>
      <c r="B526" t="str">
        <v>U1588</v>
      </c>
      <c r="C526" t="str">
        <v>A</v>
      </c>
      <c r="D526">
        <v>11</v>
      </c>
      <c r="E526" t="str">
        <v>H</v>
      </c>
      <c r="F526" t="str">
        <v>CC</v>
      </c>
      <c r="G526" t="str">
        <v/>
      </c>
      <c r="H526" s="29">
        <v>24</v>
      </c>
      <c r="I526" s="29">
        <v>31</v>
      </c>
      <c r="J526" s="29">
        <v>0</v>
      </c>
      <c r="K526" s="29">
        <v>5</v>
      </c>
      <c r="L526" s="24">
        <v>97.32</v>
      </c>
      <c r="M526" s="24">
        <v>97.39</v>
      </c>
      <c r="N526" s="24">
        <v>100.7623725490196</v>
      </c>
      <c r="O526" s="24">
        <v>100.831</v>
      </c>
      <c r="P526">
        <v>7</v>
      </c>
      <c r="Q526">
        <v>20</v>
      </c>
      <c r="R526" t="str">
        <v>OTHR</v>
      </c>
      <c r="S526" t="str">
        <v/>
      </c>
      <c r="T526" t="str">
        <v>VERM</v>
      </c>
      <c r="U526" t="str">
        <v>95746IODP</v>
      </c>
      <c r="V526" t="str">
        <v>PALVERM</v>
      </c>
      <c r="W526" t="str">
        <v>OTHR11940831</v>
      </c>
      <c r="X526">
        <v>44896.111805555556</v>
      </c>
      <c r="Y526" t="str">
        <v>JR_MARONE</v>
      </c>
      <c r="Z526" t="str">
        <v>JR</v>
      </c>
      <c r="AA526">
        <v>0</v>
      </c>
      <c r="AB526" t="str">
        <v>397-U1588A-11H-CC-PAL-PALVERM</v>
      </c>
    </row>
    <row r="527" spans="1:28" x14ac:dyDescent="0.15">
      <c r="A527">
        <v>397</v>
      </c>
      <c r="B527" t="str">
        <v>U1588</v>
      </c>
      <c r="C527" t="str">
        <v>A</v>
      </c>
      <c r="D527">
        <v>11</v>
      </c>
      <c r="E527" t="str">
        <v>H</v>
      </c>
      <c r="F527" t="str">
        <v>CC</v>
      </c>
      <c r="G527" t="str">
        <v/>
      </c>
      <c r="H527" s="29">
        <v>24</v>
      </c>
      <c r="I527" s="29">
        <v>31</v>
      </c>
      <c r="J527" s="29">
        <v>0</v>
      </c>
      <c r="K527" s="29">
        <v>5</v>
      </c>
      <c r="L527" s="24">
        <v>97.32</v>
      </c>
      <c r="M527" s="24">
        <v>97.39</v>
      </c>
      <c r="N527" s="24">
        <v>100.7623725490196</v>
      </c>
      <c r="O527" s="24">
        <v>100.831</v>
      </c>
      <c r="P527">
        <v>7</v>
      </c>
      <c r="Q527">
        <v>5</v>
      </c>
      <c r="R527" t="str">
        <v>OTHR</v>
      </c>
      <c r="S527" t="str">
        <v/>
      </c>
      <c r="T527" t="str">
        <v>FLOR</v>
      </c>
      <c r="U527" t="str">
        <v>95504IODP</v>
      </c>
      <c r="V527" t="str">
        <v>PALFLOR</v>
      </c>
      <c r="W527" t="str">
        <v>OTHR11940851</v>
      </c>
      <c r="X527">
        <v>44896.111805555556</v>
      </c>
      <c r="Y527" t="str">
        <v>JR_MARONE</v>
      </c>
      <c r="Z527" t="str">
        <v>JR</v>
      </c>
      <c r="AA527">
        <v>0</v>
      </c>
      <c r="AB527" t="str">
        <v>397-U1588A-11H-CC-PAL-PALFLOR</v>
      </c>
    </row>
    <row r="528" spans="1:28" x14ac:dyDescent="0.15">
      <c r="A528">
        <v>397</v>
      </c>
      <c r="B528" t="str">
        <v>U1588</v>
      </c>
      <c r="C528" t="str">
        <v>A</v>
      </c>
      <c r="D528">
        <v>11</v>
      </c>
      <c r="E528" t="str">
        <v>H</v>
      </c>
      <c r="F528" t="str">
        <v>CC</v>
      </c>
      <c r="G528" t="str">
        <v/>
      </c>
      <c r="H528" s="29">
        <v>24</v>
      </c>
      <c r="I528" s="29">
        <v>31</v>
      </c>
      <c r="J528" s="29">
        <v>0</v>
      </c>
      <c r="K528" s="29">
        <v>5</v>
      </c>
      <c r="L528" s="24">
        <v>97.32</v>
      </c>
      <c r="M528" s="24">
        <v>97.39</v>
      </c>
      <c r="N528" s="24">
        <v>100.7623725490196</v>
      </c>
      <c r="O528" s="24">
        <v>100.831</v>
      </c>
      <c r="P528">
        <v>7</v>
      </c>
      <c r="Q528">
        <v>20</v>
      </c>
      <c r="R528" t="str">
        <v>OTHR</v>
      </c>
      <c r="S528" t="str">
        <v>FORAM</v>
      </c>
      <c r="T528" t="str">
        <v/>
      </c>
      <c r="U528" t="str">
        <v/>
      </c>
      <c r="V528" t="str">
        <v>FORAM</v>
      </c>
      <c r="W528" t="str">
        <v>OTHR11940911</v>
      </c>
      <c r="X528">
        <v>44896.111805555556</v>
      </c>
      <c r="Y528" t="str">
        <v>JR_MARONE</v>
      </c>
      <c r="Z528" t="str">
        <v>JR</v>
      </c>
      <c r="AA528" t="str">
        <v>Shipboard Test</v>
      </c>
      <c r="AB528" t="str">
        <v>397-U1588A-11H-CC-PAL-FORAM</v>
      </c>
    </row>
    <row r="529" spans="1:28" x14ac:dyDescent="0.15">
      <c r="A529">
        <v>397</v>
      </c>
      <c r="B529" t="str">
        <v>U1588</v>
      </c>
      <c r="C529" t="str">
        <v>A</v>
      </c>
      <c r="D529">
        <v>11</v>
      </c>
      <c r="E529" t="str">
        <v>H</v>
      </c>
      <c r="F529" t="str">
        <v>CC</v>
      </c>
      <c r="G529" t="str">
        <v/>
      </c>
      <c r="H529" s="29">
        <v>24</v>
      </c>
      <c r="I529" s="29">
        <v>31</v>
      </c>
      <c r="J529" s="29">
        <v>24</v>
      </c>
      <c r="K529" s="29">
        <v>5</v>
      </c>
      <c r="L529" s="24">
        <v>97.32</v>
      </c>
      <c r="M529" s="24">
        <v>97.39</v>
      </c>
      <c r="N529" s="24">
        <v>100.7623725490196</v>
      </c>
      <c r="O529" s="24">
        <v>100.831</v>
      </c>
      <c r="P529">
        <v>7</v>
      </c>
      <c r="Q529">
        <v>247</v>
      </c>
      <c r="R529" t="str">
        <v>WRND</v>
      </c>
      <c r="S529" t="str">
        <v>PAL</v>
      </c>
      <c r="T529" t="str">
        <v/>
      </c>
      <c r="U529" t="str">
        <v/>
      </c>
      <c r="V529" t="str">
        <v>PAL</v>
      </c>
      <c r="W529" t="str">
        <v>WRND11940821</v>
      </c>
      <c r="X529">
        <v>44896.111805555556</v>
      </c>
      <c r="Y529" t="str">
        <v>JR_MARONE</v>
      </c>
      <c r="Z529" t="str">
        <v>JR</v>
      </c>
      <c r="AA529">
        <v>0</v>
      </c>
      <c r="AB529" t="str">
        <v>397-U1588A-11H-CC-PAL</v>
      </c>
    </row>
    <row r="530" spans="1:28" x14ac:dyDescent="0.15">
      <c r="A530">
        <v>397</v>
      </c>
      <c r="B530" t="str">
        <v>U1588</v>
      </c>
      <c r="C530" t="str">
        <v>A</v>
      </c>
      <c r="D530">
        <v>11</v>
      </c>
      <c r="E530" t="str">
        <v>H</v>
      </c>
      <c r="F530" t="str">
        <v>CC</v>
      </c>
      <c r="G530" t="str">
        <v/>
      </c>
      <c r="H530" s="29">
        <v>24</v>
      </c>
      <c r="I530" s="29">
        <v>31</v>
      </c>
      <c r="J530" s="29">
        <v>0</v>
      </c>
      <c r="K530" s="29">
        <v>5</v>
      </c>
      <c r="L530" s="24">
        <v>97.32</v>
      </c>
      <c r="M530" s="24">
        <v>97.39</v>
      </c>
      <c r="N530" s="24">
        <v>100.7623725490196</v>
      </c>
      <c r="O530" s="24">
        <v>100.831</v>
      </c>
      <c r="P530">
        <v>7</v>
      </c>
      <c r="Q530">
        <v>5</v>
      </c>
      <c r="R530" t="str">
        <v>OTHR</v>
      </c>
      <c r="S530" t="str">
        <v>NANNO</v>
      </c>
      <c r="T530" t="str">
        <v/>
      </c>
      <c r="U530" t="str">
        <v/>
      </c>
      <c r="V530" t="str">
        <v>NANNO</v>
      </c>
      <c r="W530" t="str">
        <v>OTHR11940901</v>
      </c>
      <c r="X530">
        <v>44896.111805555556</v>
      </c>
      <c r="Y530" t="str">
        <v>JR_MARONE</v>
      </c>
      <c r="Z530" t="str">
        <v>JR</v>
      </c>
      <c r="AA530" t="str">
        <v>Shipboard Test</v>
      </c>
      <c r="AB530" t="str">
        <v>397-U1588A-11H-CC-PAL-NANNO</v>
      </c>
    </row>
    <row r="531" spans="1:28" x14ac:dyDescent="0.15">
      <c r="A531">
        <v>397</v>
      </c>
      <c r="B531" t="str">
        <v>U1588</v>
      </c>
      <c r="C531" t="str">
        <v>A</v>
      </c>
      <c r="D531">
        <v>11</v>
      </c>
      <c r="E531" t="str">
        <v>H</v>
      </c>
      <c r="F531" t="str">
        <v>CC</v>
      </c>
      <c r="G531" t="str">
        <v/>
      </c>
      <c r="H531" s="29">
        <v>24</v>
      </c>
      <c r="I531" s="29">
        <v>31</v>
      </c>
      <c r="J531" s="29">
        <v>0</v>
      </c>
      <c r="K531" s="29">
        <v>5</v>
      </c>
      <c r="L531" s="24">
        <v>97.32</v>
      </c>
      <c r="M531" s="24">
        <v>97.39</v>
      </c>
      <c r="N531" s="24">
        <v>100.7623725490196</v>
      </c>
      <c r="O531" s="24">
        <v>100.831</v>
      </c>
      <c r="P531">
        <v>7</v>
      </c>
      <c r="Q531">
        <v>20</v>
      </c>
      <c r="R531" t="str">
        <v>OTHR</v>
      </c>
      <c r="S531" t="str">
        <v/>
      </c>
      <c r="T531" t="str">
        <v>PERA</v>
      </c>
      <c r="U531" t="str">
        <v>95471IODP</v>
      </c>
      <c r="V531" t="str">
        <v>PALPERA</v>
      </c>
      <c r="W531" t="str">
        <v>OTHR11940841</v>
      </c>
      <c r="X531">
        <v>44896.111805555556</v>
      </c>
      <c r="Y531" t="str">
        <v>JR_MARONE</v>
      </c>
      <c r="Z531" t="str">
        <v>JR</v>
      </c>
      <c r="AA531">
        <v>0</v>
      </c>
      <c r="AB531" t="str">
        <v>397-U1588A-11H-CC-PAL-PALPERA</v>
      </c>
    </row>
    <row r="532" spans="1:28" x14ac:dyDescent="0.15">
      <c r="A532">
        <v>397</v>
      </c>
      <c r="B532" t="str">
        <v>U1588</v>
      </c>
      <c r="C532" t="str">
        <v>A</v>
      </c>
      <c r="D532">
        <v>11</v>
      </c>
      <c r="E532" t="str">
        <v>H</v>
      </c>
      <c r="F532" t="str">
        <v>CC</v>
      </c>
      <c r="G532" t="str">
        <v/>
      </c>
      <c r="H532" s="29">
        <v>24</v>
      </c>
      <c r="I532" s="29">
        <v>31</v>
      </c>
      <c r="J532" s="29">
        <v>0</v>
      </c>
      <c r="K532" s="29">
        <v>5</v>
      </c>
      <c r="L532" s="24">
        <v>97.32</v>
      </c>
      <c r="M532" s="24">
        <v>97.39</v>
      </c>
      <c r="N532" s="24">
        <v>100.7623725490196</v>
      </c>
      <c r="O532" s="24">
        <v>100.831</v>
      </c>
      <c r="P532">
        <v>7</v>
      </c>
      <c r="Q532">
        <v>5</v>
      </c>
      <c r="R532" t="str">
        <v>OTHR</v>
      </c>
      <c r="S532" t="str">
        <v/>
      </c>
      <c r="T532" t="str">
        <v>ABRA</v>
      </c>
      <c r="U532" t="str">
        <v>95438IODP</v>
      </c>
      <c r="V532" t="str">
        <v>PALABRA</v>
      </c>
      <c r="W532" t="str">
        <v>OTHR11940891</v>
      </c>
      <c r="X532">
        <v>44896.111805555556</v>
      </c>
      <c r="Y532" t="str">
        <v>JR_MARONE</v>
      </c>
      <c r="Z532" t="str">
        <v>JR</v>
      </c>
      <c r="AA532">
        <v>0</v>
      </c>
      <c r="AB532" t="str">
        <v>397-U1588A-11H-CC-PAL-PALABRA</v>
      </c>
    </row>
    <row r="533" spans="1:28" x14ac:dyDescent="0.15">
      <c r="A533">
        <v>397</v>
      </c>
      <c r="B533" t="str">
        <v>U1588</v>
      </c>
      <c r="C533" t="str">
        <v>A</v>
      </c>
      <c r="D533">
        <v>11</v>
      </c>
      <c r="E533" t="str">
        <v>H</v>
      </c>
      <c r="F533" t="str">
        <v>CC</v>
      </c>
      <c r="G533" t="str">
        <v/>
      </c>
      <c r="H533" s="29">
        <v>24</v>
      </c>
      <c r="I533" s="29">
        <v>31</v>
      </c>
      <c r="J533" s="29">
        <v>0</v>
      </c>
      <c r="K533" s="29">
        <v>5</v>
      </c>
      <c r="L533" s="24">
        <v>97.32</v>
      </c>
      <c r="M533" s="24">
        <v>97.39</v>
      </c>
      <c r="N533" s="24">
        <v>100.7623725490196</v>
      </c>
      <c r="O533" s="24">
        <v>100.831</v>
      </c>
      <c r="P533">
        <v>7</v>
      </c>
      <c r="Q533">
        <v>5</v>
      </c>
      <c r="R533" t="str">
        <v>OTHR</v>
      </c>
      <c r="S533" t="str">
        <v/>
      </c>
      <c r="T533" t="str">
        <v>CLAR</v>
      </c>
      <c r="U533" t="str">
        <v>95439IODP</v>
      </c>
      <c r="V533" t="str">
        <v>PALCLAR</v>
      </c>
      <c r="W533" t="str">
        <v>OTHR11940861</v>
      </c>
      <c r="X533">
        <v>44896.111805555556</v>
      </c>
      <c r="Y533" t="str">
        <v>JR_MARONE</v>
      </c>
      <c r="Z533" t="str">
        <v>JR</v>
      </c>
      <c r="AA533">
        <v>0</v>
      </c>
      <c r="AB533" t="str">
        <v>397-U1588A-11H-CC-PAL-PALCLAR</v>
      </c>
    </row>
    <row r="534" spans="1:28" x14ac:dyDescent="0.15">
      <c r="A534">
        <v>397</v>
      </c>
      <c r="B534" t="str">
        <v>U1588</v>
      </c>
      <c r="C534" t="str">
        <v>A</v>
      </c>
      <c r="D534">
        <v>11</v>
      </c>
      <c r="E534" t="str">
        <v>H</v>
      </c>
      <c r="F534" t="str">
        <v>CC</v>
      </c>
      <c r="G534" t="str">
        <v/>
      </c>
      <c r="H534" s="29">
        <v>24</v>
      </c>
      <c r="I534" s="29">
        <v>31</v>
      </c>
      <c r="J534" s="29">
        <v>0</v>
      </c>
      <c r="K534" s="29">
        <v>5</v>
      </c>
      <c r="L534" s="24">
        <v>97.32</v>
      </c>
      <c r="M534" s="24">
        <v>97.39</v>
      </c>
      <c r="N534" s="24">
        <v>100.7623725490196</v>
      </c>
      <c r="O534" s="24">
        <v>100.831</v>
      </c>
      <c r="P534">
        <v>7</v>
      </c>
      <c r="Q534">
        <v>30</v>
      </c>
      <c r="R534" t="str">
        <v>OTHR</v>
      </c>
      <c r="S534" t="str">
        <v/>
      </c>
      <c r="T534" t="str">
        <v>HUAN</v>
      </c>
      <c r="U534" t="str">
        <v>98758IODP</v>
      </c>
      <c r="V534" t="str">
        <v>PALHUAN</v>
      </c>
      <c r="W534" t="str">
        <v>OTHR11940871</v>
      </c>
      <c r="X534">
        <v>44896.111805555556</v>
      </c>
      <c r="Y534" t="str">
        <v>JR_MARONE</v>
      </c>
      <c r="Z534" t="str">
        <v>JR</v>
      </c>
      <c r="AA534">
        <v>0</v>
      </c>
      <c r="AB534" t="str">
        <v>397-U1588A-11H-CC-PAL-PALHUAN</v>
      </c>
    </row>
    <row r="535" spans="1:28" x14ac:dyDescent="0.15">
      <c r="A535">
        <v>397</v>
      </c>
      <c r="B535" t="str">
        <v>U1588</v>
      </c>
      <c r="C535" t="str">
        <v>A</v>
      </c>
      <c r="D535">
        <v>11</v>
      </c>
      <c r="E535" t="str">
        <v>H</v>
      </c>
      <c r="F535" t="str">
        <v>CC</v>
      </c>
      <c r="G535" t="str">
        <v/>
      </c>
      <c r="H535" s="29">
        <v>24</v>
      </c>
      <c r="I535" s="29">
        <v>31</v>
      </c>
      <c r="J535" s="29">
        <v>0</v>
      </c>
      <c r="K535" s="29">
        <v>5</v>
      </c>
      <c r="L535" s="24">
        <v>97.32</v>
      </c>
      <c r="M535" s="24">
        <v>97.39</v>
      </c>
      <c r="N535" s="24">
        <v>100.7623725490196</v>
      </c>
      <c r="O535" s="24">
        <v>100.831</v>
      </c>
      <c r="P535">
        <v>7</v>
      </c>
      <c r="Q535">
        <v>30</v>
      </c>
      <c r="R535" t="str">
        <v>OTHR</v>
      </c>
      <c r="S535" t="str">
        <v/>
      </c>
      <c r="T535" t="str">
        <v>ZARI</v>
      </c>
      <c r="U535" t="str">
        <v>95883IODP</v>
      </c>
      <c r="V535" t="str">
        <v>PALZARI</v>
      </c>
      <c r="W535" t="str">
        <v>OTHR11940881</v>
      </c>
      <c r="X535">
        <v>44896.111805555556</v>
      </c>
      <c r="Y535" t="str">
        <v>JR_MARONE</v>
      </c>
      <c r="Z535" t="str">
        <v>JR</v>
      </c>
      <c r="AA535">
        <v>0</v>
      </c>
      <c r="AB535" t="str">
        <v>397-U1588A-11H-CC-PAL-PALZARI</v>
      </c>
    </row>
    <row r="536" spans="1:28" x14ac:dyDescent="0.15">
      <c r="A536">
        <v>397</v>
      </c>
      <c r="B536" t="str">
        <v>U1588</v>
      </c>
      <c r="C536" t="str">
        <v>A</v>
      </c>
      <c r="D536">
        <v>12</v>
      </c>
      <c r="E536" t="str">
        <v>H</v>
      </c>
      <c r="F536">
        <v>1</v>
      </c>
      <c r="G536" t="str">
        <v>W</v>
      </c>
      <c r="H536" s="29">
        <v>26</v>
      </c>
      <c r="I536" s="29">
        <v>27</v>
      </c>
      <c r="J536" s="29">
        <v>26</v>
      </c>
      <c r="K536" s="29">
        <v>5</v>
      </c>
      <c r="L536" s="24">
        <v>97.460000000000008</v>
      </c>
      <c r="M536" s="24">
        <v>97.47</v>
      </c>
      <c r="N536" s="24">
        <v>99.988619047619039</v>
      </c>
      <c r="O536" s="24">
        <v>99.998142857142852</v>
      </c>
      <c r="P536">
        <v>1</v>
      </c>
      <c r="Q536">
        <v>5</v>
      </c>
      <c r="R536" t="str">
        <v>CYL</v>
      </c>
      <c r="S536" t="str">
        <v>CARB</v>
      </c>
      <c r="T536" t="str">
        <v/>
      </c>
      <c r="U536" t="str">
        <v/>
      </c>
      <c r="V536" t="str">
        <v>CARB</v>
      </c>
      <c r="W536" t="str">
        <v>CYL11945641</v>
      </c>
      <c r="X536">
        <v>44896.459027777775</v>
      </c>
      <c r="Y536" t="str">
        <v>JRS_CARVALHO</v>
      </c>
      <c r="Z536" t="str">
        <v>JR</v>
      </c>
      <c r="AA536">
        <v>0</v>
      </c>
      <c r="AB536" t="str">
        <v>397-U1588A-12H-1-W 26/27-CARB</v>
      </c>
    </row>
    <row r="537" spans="1:28" x14ac:dyDescent="0.15">
      <c r="A537">
        <v>397</v>
      </c>
      <c r="B537" t="str">
        <v>U1588</v>
      </c>
      <c r="C537" t="str">
        <v>A</v>
      </c>
      <c r="D537">
        <v>12</v>
      </c>
      <c r="E537" t="str">
        <v>H</v>
      </c>
      <c r="F537">
        <v>1</v>
      </c>
      <c r="G537" t="str">
        <v>A</v>
      </c>
      <c r="H537" s="29">
        <v>26</v>
      </c>
      <c r="I537" s="29">
        <v>26</v>
      </c>
      <c r="J537" s="29">
        <v>26</v>
      </c>
      <c r="K537" s="29">
        <v>5</v>
      </c>
      <c r="L537" s="24">
        <v>97.460000000000008</v>
      </c>
      <c r="M537" s="24">
        <v>97.460000000000008</v>
      </c>
      <c r="N537" s="24">
        <v>99.988619047619039</v>
      </c>
      <c r="O537" s="24">
        <v>99.988619047619039</v>
      </c>
      <c r="P537">
        <v>0</v>
      </c>
      <c r="Q537">
        <v>1</v>
      </c>
      <c r="R537" t="str">
        <v>SS</v>
      </c>
      <c r="S537" t="str">
        <v>SED</v>
      </c>
      <c r="T537" t="str">
        <v/>
      </c>
      <c r="U537" t="str">
        <v/>
      </c>
      <c r="V537" t="str">
        <v>SED</v>
      </c>
      <c r="W537" t="str">
        <v>SS11945661</v>
      </c>
      <c r="X537">
        <v>44896.461111111108</v>
      </c>
      <c r="Y537" t="str">
        <v>JRS_PANG</v>
      </c>
      <c r="Z537" t="str">
        <v>JR</v>
      </c>
      <c r="AA537">
        <v>0</v>
      </c>
      <c r="AB537" t="str">
        <v>397-U1588A-12H-1-A 26/26-SED</v>
      </c>
    </row>
    <row r="538" spans="1:28" x14ac:dyDescent="0.15">
      <c r="A538">
        <v>397</v>
      </c>
      <c r="B538" t="str">
        <v>U1588</v>
      </c>
      <c r="C538" t="str">
        <v>A</v>
      </c>
      <c r="D538">
        <v>12</v>
      </c>
      <c r="E538" t="str">
        <v>H</v>
      </c>
      <c r="F538">
        <v>1</v>
      </c>
      <c r="G538" t="str">
        <v>W</v>
      </c>
      <c r="H538" s="29">
        <v>26</v>
      </c>
      <c r="I538" s="29">
        <v>27</v>
      </c>
      <c r="J538" s="29">
        <v>26</v>
      </c>
      <c r="K538" s="29">
        <v>5</v>
      </c>
      <c r="L538" s="24">
        <v>97.460000000000008</v>
      </c>
      <c r="M538" s="24">
        <v>97.47</v>
      </c>
      <c r="N538" s="24">
        <v>99.988619047619039</v>
      </c>
      <c r="O538" s="24">
        <v>99.998142857142852</v>
      </c>
      <c r="P538">
        <v>1</v>
      </c>
      <c r="Q538">
        <v>5</v>
      </c>
      <c r="R538" t="str">
        <v>CYL</v>
      </c>
      <c r="S538" t="str">
        <v>XRD</v>
      </c>
      <c r="T538" t="str">
        <v/>
      </c>
      <c r="U538" t="str">
        <v/>
      </c>
      <c r="V538" t="str">
        <v>XRD</v>
      </c>
      <c r="W538" t="str">
        <v>CYL11945631</v>
      </c>
      <c r="X538">
        <v>44896.459027777775</v>
      </c>
      <c r="Y538" t="str">
        <v>JRS_CARVALHO</v>
      </c>
      <c r="Z538" t="str">
        <v>JR</v>
      </c>
      <c r="AA538">
        <v>0</v>
      </c>
      <c r="AB538" t="str">
        <v>397-U1588A-12H-1-W 26/27-XRD</v>
      </c>
    </row>
    <row r="539" spans="1:28" x14ac:dyDescent="0.15">
      <c r="A539">
        <v>397</v>
      </c>
      <c r="B539" t="str">
        <v>U1588</v>
      </c>
      <c r="C539" t="str">
        <v>A</v>
      </c>
      <c r="D539">
        <v>12</v>
      </c>
      <c r="E539" t="str">
        <v>H</v>
      </c>
      <c r="F539">
        <v>1</v>
      </c>
      <c r="G539" t="str">
        <v>W</v>
      </c>
      <c r="H539" s="29">
        <v>75</v>
      </c>
      <c r="I539" s="29">
        <v>75</v>
      </c>
      <c r="J539" s="29">
        <v>75</v>
      </c>
      <c r="K539" s="29">
        <v>5</v>
      </c>
      <c r="L539" s="24">
        <v>97.95</v>
      </c>
      <c r="M539" s="24">
        <v>97.95</v>
      </c>
      <c r="N539" s="24">
        <v>100.45528571428571</v>
      </c>
      <c r="O539" s="24">
        <v>100.45528571428571</v>
      </c>
      <c r="P539">
        <v>0</v>
      </c>
      <c r="Q539">
        <v>1</v>
      </c>
      <c r="R539" t="str">
        <v>TPCK</v>
      </c>
      <c r="S539" t="str">
        <v>NANNO</v>
      </c>
      <c r="T539" t="str">
        <v/>
      </c>
      <c r="U539" t="str">
        <v/>
      </c>
      <c r="V539" t="str">
        <v>NANNO</v>
      </c>
      <c r="W539" t="str">
        <v>TPCK11945551</v>
      </c>
      <c r="X539">
        <v>44896.455555555556</v>
      </c>
      <c r="Y539" t="str">
        <v>JRS_CARVALHO</v>
      </c>
      <c r="Z539" t="str">
        <v>JR</v>
      </c>
      <c r="AA539">
        <v>0</v>
      </c>
      <c r="AB539" t="str">
        <v>397-U1588A-12H-1-W 75/75-NANNO</v>
      </c>
    </row>
    <row r="540" spans="1:28" x14ac:dyDescent="0.15">
      <c r="A540">
        <v>397</v>
      </c>
      <c r="B540" t="str">
        <v>U1588</v>
      </c>
      <c r="C540" t="str">
        <v>A</v>
      </c>
      <c r="D540">
        <v>12</v>
      </c>
      <c r="E540" t="str">
        <v>H</v>
      </c>
      <c r="F540">
        <v>2</v>
      </c>
      <c r="G540" t="str">
        <v>W</v>
      </c>
      <c r="H540" s="29">
        <v>75</v>
      </c>
      <c r="I540" s="29">
        <v>75</v>
      </c>
      <c r="J540" s="29">
        <v>75</v>
      </c>
      <c r="K540" s="29">
        <v>5</v>
      </c>
      <c r="L540" s="24">
        <v>99.36</v>
      </c>
      <c r="M540" s="24">
        <v>99.36</v>
      </c>
      <c r="N540" s="24">
        <v>101.79814285714285</v>
      </c>
      <c r="O540" s="24">
        <v>101.79814285714285</v>
      </c>
      <c r="P540">
        <v>0</v>
      </c>
      <c r="Q540">
        <v>1</v>
      </c>
      <c r="R540" t="str">
        <v>TPCK</v>
      </c>
      <c r="S540" t="str">
        <v>NANNO</v>
      </c>
      <c r="T540" t="str">
        <v/>
      </c>
      <c r="U540" t="str">
        <v/>
      </c>
      <c r="V540" t="str">
        <v>NANNO</v>
      </c>
      <c r="W540" t="str">
        <v>TPCK11945561</v>
      </c>
      <c r="X540">
        <v>44896.455555555556</v>
      </c>
      <c r="Y540" t="str">
        <v>JRS_CARVALHO</v>
      </c>
      <c r="Z540" t="str">
        <v>JR</v>
      </c>
      <c r="AA540">
        <v>0</v>
      </c>
      <c r="AB540" t="str">
        <v>397-U1588A-12H-2-W 75/75-NANNO</v>
      </c>
    </row>
    <row r="541" spans="1:28" x14ac:dyDescent="0.15">
      <c r="A541">
        <v>397</v>
      </c>
      <c r="B541" t="str">
        <v>U1588</v>
      </c>
      <c r="C541" t="str">
        <v>A</v>
      </c>
      <c r="D541">
        <v>12</v>
      </c>
      <c r="E541" t="str">
        <v>H</v>
      </c>
      <c r="F541">
        <v>3</v>
      </c>
      <c r="G541" t="str">
        <v>W</v>
      </c>
      <c r="H541" s="29">
        <v>75</v>
      </c>
      <c r="I541" s="29">
        <v>75</v>
      </c>
      <c r="J541" s="29">
        <v>75</v>
      </c>
      <c r="K541" s="29">
        <v>5</v>
      </c>
      <c r="L541" s="24">
        <v>100.81</v>
      </c>
      <c r="M541" s="24">
        <v>100.81</v>
      </c>
      <c r="N541" s="24">
        <v>103.17909523809524</v>
      </c>
      <c r="O541" s="24">
        <v>103.17909523809524</v>
      </c>
      <c r="P541">
        <v>0</v>
      </c>
      <c r="Q541">
        <v>1</v>
      </c>
      <c r="R541" t="str">
        <v>TPCK</v>
      </c>
      <c r="S541" t="str">
        <v>NANNO</v>
      </c>
      <c r="T541" t="str">
        <v/>
      </c>
      <c r="U541" t="str">
        <v/>
      </c>
      <c r="V541" t="str">
        <v>NANNO</v>
      </c>
      <c r="W541" t="str">
        <v>TPCK11945571</v>
      </c>
      <c r="X541">
        <v>44896.455555555556</v>
      </c>
      <c r="Y541" t="str">
        <v>JRS_CARVALHO</v>
      </c>
      <c r="Z541" t="str">
        <v>JR</v>
      </c>
      <c r="AA541">
        <v>0</v>
      </c>
      <c r="AB541" t="str">
        <v>397-U1588A-12H-3-W 75/75-NANNO</v>
      </c>
    </row>
    <row r="542" spans="1:28" x14ac:dyDescent="0.15">
      <c r="A542">
        <v>397</v>
      </c>
      <c r="B542" t="str">
        <v>U1588</v>
      </c>
      <c r="C542" t="str">
        <v>A</v>
      </c>
      <c r="D542">
        <v>12</v>
      </c>
      <c r="E542" t="str">
        <v>H</v>
      </c>
      <c r="F542">
        <v>4</v>
      </c>
      <c r="G542" t="str">
        <v>A</v>
      </c>
      <c r="H542" s="29">
        <v>64</v>
      </c>
      <c r="I542" s="29">
        <v>64</v>
      </c>
      <c r="J542" s="29">
        <v>64</v>
      </c>
      <c r="K542" s="29">
        <v>5</v>
      </c>
      <c r="L542" s="24">
        <v>101.85</v>
      </c>
      <c r="M542" s="24">
        <v>101.85</v>
      </c>
      <c r="N542" s="24">
        <v>104.16957142857142</v>
      </c>
      <c r="O542" s="24">
        <v>104.16957142857142</v>
      </c>
      <c r="P542">
        <v>0</v>
      </c>
      <c r="Q542">
        <v>1</v>
      </c>
      <c r="R542" t="str">
        <v>SS</v>
      </c>
      <c r="S542" t="str">
        <v>SED</v>
      </c>
      <c r="T542" t="str">
        <v/>
      </c>
      <c r="U542" t="str">
        <v/>
      </c>
      <c r="V542" t="str">
        <v>SED</v>
      </c>
      <c r="W542" t="str">
        <v>SS11945671</v>
      </c>
      <c r="X542">
        <v>44896.461111111108</v>
      </c>
      <c r="Y542" t="str">
        <v>JRS_PANG</v>
      </c>
      <c r="Z542" t="str">
        <v>JR</v>
      </c>
      <c r="AA542">
        <v>0</v>
      </c>
      <c r="AB542" t="str">
        <v>397-U1588A-12H-4-A 64/64-SED</v>
      </c>
    </row>
    <row r="543" spans="1:28" x14ac:dyDescent="0.15">
      <c r="A543">
        <v>397</v>
      </c>
      <c r="B543" t="str">
        <v>U1588</v>
      </c>
      <c r="C543" t="str">
        <v>A</v>
      </c>
      <c r="D543">
        <v>12</v>
      </c>
      <c r="E543" t="str">
        <v>H</v>
      </c>
      <c r="F543">
        <v>4</v>
      </c>
      <c r="G543" t="str">
        <v>W</v>
      </c>
      <c r="H543" s="29">
        <v>64</v>
      </c>
      <c r="I543" s="29">
        <v>65</v>
      </c>
      <c r="J543" s="29">
        <v>64</v>
      </c>
      <c r="K543" s="29">
        <v>5</v>
      </c>
      <c r="L543" s="24">
        <v>101.85</v>
      </c>
      <c r="M543" s="24">
        <v>101.86</v>
      </c>
      <c r="N543" s="24">
        <v>104.16957142857142</v>
      </c>
      <c r="O543" s="24">
        <v>104.17909523809523</v>
      </c>
      <c r="P543">
        <v>1</v>
      </c>
      <c r="Q543">
        <v>5</v>
      </c>
      <c r="R543" t="str">
        <v>CYL</v>
      </c>
      <c r="S543" t="str">
        <v>CARB</v>
      </c>
      <c r="T543" t="str">
        <v/>
      </c>
      <c r="U543" t="str">
        <v/>
      </c>
      <c r="V543" t="str">
        <v>CARB</v>
      </c>
      <c r="W543" t="str">
        <v>CYL11945651</v>
      </c>
      <c r="X543">
        <v>44896.459027777775</v>
      </c>
      <c r="Y543" t="str">
        <v>JRS_CARVALHO</v>
      </c>
      <c r="Z543" t="str">
        <v>JR</v>
      </c>
      <c r="AA543">
        <v>0</v>
      </c>
      <c r="AB543" t="str">
        <v>397-U1588A-12H-4-W 64/65-CARB</v>
      </c>
    </row>
    <row r="544" spans="1:28" x14ac:dyDescent="0.15">
      <c r="A544">
        <v>397</v>
      </c>
      <c r="B544" t="str">
        <v>U1588</v>
      </c>
      <c r="C544" t="str">
        <v>A</v>
      </c>
      <c r="D544">
        <v>12</v>
      </c>
      <c r="E544" t="str">
        <v>H</v>
      </c>
      <c r="F544">
        <v>4</v>
      </c>
      <c r="G544" t="str">
        <v>W</v>
      </c>
      <c r="H544" s="29">
        <v>75</v>
      </c>
      <c r="I544" s="29">
        <v>75</v>
      </c>
      <c r="J544" s="29">
        <v>75</v>
      </c>
      <c r="K544" s="29">
        <v>5</v>
      </c>
      <c r="L544" s="24">
        <v>101.96</v>
      </c>
      <c r="M544" s="24">
        <v>101.96</v>
      </c>
      <c r="N544" s="24">
        <v>104.27433333333332</v>
      </c>
      <c r="O544" s="24">
        <v>104.27433333333332</v>
      </c>
      <c r="P544">
        <v>0</v>
      </c>
      <c r="Q544">
        <v>1</v>
      </c>
      <c r="R544" t="str">
        <v>TPCK</v>
      </c>
      <c r="S544" t="str">
        <v>NANNO</v>
      </c>
      <c r="T544" t="str">
        <v/>
      </c>
      <c r="U544" t="str">
        <v/>
      </c>
      <c r="V544" t="str">
        <v>NANNO</v>
      </c>
      <c r="W544" t="str">
        <v>TPCK11945581</v>
      </c>
      <c r="X544">
        <v>44896.455555555556</v>
      </c>
      <c r="Y544" t="str">
        <v>JRS_CARVALHO</v>
      </c>
      <c r="Z544" t="str">
        <v>JR</v>
      </c>
      <c r="AA544">
        <v>0</v>
      </c>
      <c r="AB544" t="str">
        <v>397-U1588A-12H-4-W 75/75-NANNO</v>
      </c>
    </row>
    <row r="545" spans="1:28" x14ac:dyDescent="0.15">
      <c r="A545">
        <v>397</v>
      </c>
      <c r="B545" t="str">
        <v>U1588</v>
      </c>
      <c r="C545" t="str">
        <v>A</v>
      </c>
      <c r="D545">
        <v>12</v>
      </c>
      <c r="E545" t="str">
        <v>H</v>
      </c>
      <c r="F545">
        <v>5</v>
      </c>
      <c r="G545" t="str">
        <v>W</v>
      </c>
      <c r="H545" s="29">
        <v>69</v>
      </c>
      <c r="I545" s="29">
        <v>71</v>
      </c>
      <c r="J545" s="29">
        <v>69</v>
      </c>
      <c r="K545" s="29">
        <v>5</v>
      </c>
      <c r="L545" s="24">
        <v>103.3</v>
      </c>
      <c r="M545" s="24">
        <v>103.32</v>
      </c>
      <c r="N545" s="24">
        <v>105.55052380952381</v>
      </c>
      <c r="O545" s="24">
        <v>105.56957142857142</v>
      </c>
      <c r="P545">
        <v>2</v>
      </c>
      <c r="Q545">
        <v>7</v>
      </c>
      <c r="R545" t="str">
        <v>CUBE</v>
      </c>
      <c r="S545" t="str">
        <v>PMAG</v>
      </c>
      <c r="T545" t="str">
        <v>XUAN</v>
      </c>
      <c r="U545" t="str">
        <v>95810IODP</v>
      </c>
      <c r="V545" t="str">
        <v>PMAG</v>
      </c>
      <c r="W545" t="str">
        <v>CUBE11945621</v>
      </c>
      <c r="X545">
        <v>44896.456944444442</v>
      </c>
      <c r="Y545" t="str">
        <v>LEWIS</v>
      </c>
      <c r="Z545" t="str">
        <v>JR</v>
      </c>
      <c r="AA545">
        <v>0</v>
      </c>
      <c r="AB545" t="str">
        <v>397-U1588A-12H-5-W 69/71-PMAG</v>
      </c>
    </row>
    <row r="546" spans="1:28" x14ac:dyDescent="0.15">
      <c r="A546">
        <v>397</v>
      </c>
      <c r="B546" t="str">
        <v>U1588</v>
      </c>
      <c r="C546" t="str">
        <v>A</v>
      </c>
      <c r="D546">
        <v>12</v>
      </c>
      <c r="E546" t="str">
        <v>H</v>
      </c>
      <c r="F546">
        <v>5</v>
      </c>
      <c r="G546" t="str">
        <v>W</v>
      </c>
      <c r="H546" s="29">
        <v>74</v>
      </c>
      <c r="I546" s="29">
        <v>74</v>
      </c>
      <c r="J546" s="29">
        <v>74</v>
      </c>
      <c r="K546" s="29">
        <v>5</v>
      </c>
      <c r="L546" s="24">
        <v>103.35</v>
      </c>
      <c r="M546" s="24">
        <v>103.35</v>
      </c>
      <c r="N546" s="24">
        <v>105.59814285714285</v>
      </c>
      <c r="O546" s="24">
        <v>105.59814285714285</v>
      </c>
      <c r="P546">
        <v>0</v>
      </c>
      <c r="Q546">
        <v>1</v>
      </c>
      <c r="R546" t="str">
        <v>TPCK</v>
      </c>
      <c r="S546" t="str">
        <v>NANNO</v>
      </c>
      <c r="T546" t="str">
        <v/>
      </c>
      <c r="U546" t="str">
        <v/>
      </c>
      <c r="V546" t="str">
        <v>NANNO</v>
      </c>
      <c r="W546" t="str">
        <v>TPCK11945591</v>
      </c>
      <c r="X546">
        <v>44896.455555555556</v>
      </c>
      <c r="Y546" t="str">
        <v>JRS_CARVALHO</v>
      </c>
      <c r="Z546" t="str">
        <v>JR</v>
      </c>
      <c r="AA546">
        <v>0</v>
      </c>
      <c r="AB546" t="str">
        <v>397-U1588A-12H-5-W 74/74-NANNO</v>
      </c>
    </row>
    <row r="547" spans="1:28" x14ac:dyDescent="0.15">
      <c r="A547">
        <v>397</v>
      </c>
      <c r="B547" t="str">
        <v>U1588</v>
      </c>
      <c r="C547" t="str">
        <v>A</v>
      </c>
      <c r="D547">
        <v>12</v>
      </c>
      <c r="E547" t="str">
        <v>H</v>
      </c>
      <c r="F547">
        <v>5</v>
      </c>
      <c r="G547" t="str">
        <v>W</v>
      </c>
      <c r="H547" s="29">
        <v>82</v>
      </c>
      <c r="I547" s="29">
        <v>84</v>
      </c>
      <c r="J547" s="29">
        <v>82</v>
      </c>
      <c r="K547" s="29">
        <v>5</v>
      </c>
      <c r="L547" s="24">
        <v>103.42999999999999</v>
      </c>
      <c r="M547" s="24">
        <v>103.45</v>
      </c>
      <c r="N547" s="24">
        <v>105.67433333333334</v>
      </c>
      <c r="O547" s="24">
        <v>105.69338095238095</v>
      </c>
      <c r="P547">
        <v>2</v>
      </c>
      <c r="Q547">
        <v>10</v>
      </c>
      <c r="R547" t="str">
        <v>CYL</v>
      </c>
      <c r="S547" t="str">
        <v>MAD</v>
      </c>
      <c r="T547" t="str">
        <v/>
      </c>
      <c r="U547" t="str">
        <v/>
      </c>
      <c r="V547">
        <v>31192</v>
      </c>
      <c r="W547" t="str">
        <v>CYL11945691</v>
      </c>
      <c r="X547">
        <v>44896.463888888888</v>
      </c>
      <c r="Y547" t="str">
        <v>JRS_CARVALHO</v>
      </c>
      <c r="Z547" t="str">
        <v>JR</v>
      </c>
      <c r="AA547">
        <v>0</v>
      </c>
      <c r="AB547" t="str">
        <v>397-U1588A-12H-5-W 82/84-31192</v>
      </c>
    </row>
    <row r="548" spans="1:28" x14ac:dyDescent="0.15">
      <c r="A548">
        <v>397</v>
      </c>
      <c r="B548" t="str">
        <v>U1588</v>
      </c>
      <c r="C548" t="str">
        <v>A</v>
      </c>
      <c r="D548">
        <v>12</v>
      </c>
      <c r="E548" t="str">
        <v>H</v>
      </c>
      <c r="F548">
        <v>6</v>
      </c>
      <c r="G548" t="str">
        <v>W</v>
      </c>
      <c r="H548" s="29">
        <v>73</v>
      </c>
      <c r="I548" s="29">
        <v>73</v>
      </c>
      <c r="J548" s="29">
        <v>73</v>
      </c>
      <c r="K548" s="29">
        <v>5</v>
      </c>
      <c r="L548" s="24">
        <v>104.78</v>
      </c>
      <c r="M548" s="24">
        <v>104.78</v>
      </c>
      <c r="N548" s="24">
        <v>106.96004761904761</v>
      </c>
      <c r="O548" s="24">
        <v>106.96004761904761</v>
      </c>
      <c r="P548">
        <v>0</v>
      </c>
      <c r="Q548">
        <v>1</v>
      </c>
      <c r="R548" t="str">
        <v>TPCK</v>
      </c>
      <c r="S548" t="str">
        <v>NANNO</v>
      </c>
      <c r="T548" t="str">
        <v/>
      </c>
      <c r="U548" t="str">
        <v/>
      </c>
      <c r="V548" t="str">
        <v>NANNO</v>
      </c>
      <c r="W548" t="str">
        <v>TPCK11945601</v>
      </c>
      <c r="X548">
        <v>44896.455555555556</v>
      </c>
      <c r="Y548" t="str">
        <v>JRS_CARVALHO</v>
      </c>
      <c r="Z548" t="str">
        <v>JR</v>
      </c>
      <c r="AA548">
        <v>0</v>
      </c>
      <c r="AB548" t="str">
        <v>397-U1588A-12H-6-W 73/73-NANNO</v>
      </c>
    </row>
    <row r="549" spans="1:28" x14ac:dyDescent="0.15">
      <c r="A549">
        <v>397</v>
      </c>
      <c r="B549" t="str">
        <v>U1588</v>
      </c>
      <c r="C549" t="str">
        <v>A</v>
      </c>
      <c r="D549">
        <v>12</v>
      </c>
      <c r="E549" t="str">
        <v>H</v>
      </c>
      <c r="F549">
        <v>6</v>
      </c>
      <c r="G549" t="str">
        <v/>
      </c>
      <c r="H549" s="29">
        <v>141</v>
      </c>
      <c r="I549" s="29">
        <v>146</v>
      </c>
      <c r="J549" s="29">
        <v>0</v>
      </c>
      <c r="K549" s="29">
        <v>5</v>
      </c>
      <c r="L549" s="24">
        <v>105.46</v>
      </c>
      <c r="M549" s="24">
        <v>105.50999999999999</v>
      </c>
      <c r="N549" s="24">
        <v>107.60766666666666</v>
      </c>
      <c r="O549" s="24">
        <v>107.65528571428571</v>
      </c>
      <c r="P549">
        <v>5</v>
      </c>
      <c r="Q549">
        <v>6</v>
      </c>
      <c r="R549" t="str">
        <v>LIQ</v>
      </c>
      <c r="S549" t="str">
        <v/>
      </c>
      <c r="T549" t="str">
        <v/>
      </c>
      <c r="U549" t="str">
        <v/>
      </c>
      <c r="V549" t="str">
        <v>IWS</v>
      </c>
      <c r="W549" t="str">
        <v>LIQ11941741</v>
      </c>
      <c r="X549">
        <v>44896.21875</v>
      </c>
      <c r="Y549" t="str">
        <v>JR_LIU</v>
      </c>
      <c r="Z549" t="str">
        <v>JR</v>
      </c>
      <c r="AA549" t="str">
        <v>shipboard untreated</v>
      </c>
      <c r="AB549" t="str">
        <v>397-U1588A-12H-6-IW(141-146)-IWS</v>
      </c>
    </row>
    <row r="550" spans="1:28" x14ac:dyDescent="0.15">
      <c r="A550">
        <v>397</v>
      </c>
      <c r="B550" t="str">
        <v>U1588</v>
      </c>
      <c r="C550" t="str">
        <v>A</v>
      </c>
      <c r="D550">
        <v>12</v>
      </c>
      <c r="E550" t="str">
        <v>H</v>
      </c>
      <c r="F550">
        <v>6</v>
      </c>
      <c r="G550" t="str">
        <v/>
      </c>
      <c r="H550" s="29">
        <v>141</v>
      </c>
      <c r="I550" s="29">
        <v>146</v>
      </c>
      <c r="J550" s="29">
        <v>0</v>
      </c>
      <c r="K550" s="29">
        <v>5</v>
      </c>
      <c r="L550" s="24">
        <v>105.46</v>
      </c>
      <c r="M550" s="24">
        <v>105.50999999999999</v>
      </c>
      <c r="N550" s="24">
        <v>107.60766666666666</v>
      </c>
      <c r="O550" s="24">
        <v>107.65528571428571</v>
      </c>
      <c r="P550">
        <v>5</v>
      </c>
      <c r="Q550">
        <v>2</v>
      </c>
      <c r="R550" t="str">
        <v>LIQ</v>
      </c>
      <c r="S550" t="str">
        <v>ICP</v>
      </c>
      <c r="T550" t="str">
        <v/>
      </c>
      <c r="U550" t="str">
        <v/>
      </c>
      <c r="V550" t="str">
        <v>IWICP</v>
      </c>
      <c r="W550" t="str">
        <v>LIQ11941761</v>
      </c>
      <c r="X550">
        <v>44896.21875</v>
      </c>
      <c r="Y550" t="str">
        <v>JR_LIU</v>
      </c>
      <c r="Z550" t="str">
        <v>JR</v>
      </c>
      <c r="AA550" t="str">
        <v>10uL HNO3</v>
      </c>
      <c r="AB550" t="str">
        <v>397-U1588A-12H-6-IW(141-146)-IWICP</v>
      </c>
    </row>
    <row r="551" spans="1:28" x14ac:dyDescent="0.15">
      <c r="A551">
        <v>397</v>
      </c>
      <c r="B551" t="str">
        <v>U1588</v>
      </c>
      <c r="C551" t="str">
        <v>A</v>
      </c>
      <c r="D551">
        <v>12</v>
      </c>
      <c r="E551" t="str">
        <v>H</v>
      </c>
      <c r="F551">
        <v>6</v>
      </c>
      <c r="G551" t="str">
        <v/>
      </c>
      <c r="H551" s="29">
        <v>141</v>
      </c>
      <c r="I551" s="29">
        <v>146</v>
      </c>
      <c r="J551" s="29">
        <v>0</v>
      </c>
      <c r="K551" s="29">
        <v>5</v>
      </c>
      <c r="L551" s="24">
        <v>105.46</v>
      </c>
      <c r="M551" s="24">
        <v>105.50999999999999</v>
      </c>
      <c r="N551" s="24">
        <v>107.60766666666666</v>
      </c>
      <c r="O551" s="24">
        <v>107.65528571428571</v>
      </c>
      <c r="P551">
        <v>5</v>
      </c>
      <c r="Q551">
        <v>75</v>
      </c>
      <c r="R551" t="str">
        <v>CAKE</v>
      </c>
      <c r="S551" t="str">
        <v/>
      </c>
      <c r="T551" t="str">
        <v/>
      </c>
      <c r="U551" t="str">
        <v/>
      </c>
      <c r="V551" t="str">
        <v>SC</v>
      </c>
      <c r="W551" t="str">
        <v>CAKE11941801</v>
      </c>
      <c r="X551">
        <v>44896.21875</v>
      </c>
      <c r="Y551" t="str">
        <v>JR_LIU</v>
      </c>
      <c r="Z551" t="str">
        <v>JR</v>
      </c>
      <c r="AA551" t="str">
        <v>repository</v>
      </c>
      <c r="AB551" t="str">
        <v>397-U1588A-12H-6-IW(141-146)-SC</v>
      </c>
    </row>
    <row r="552" spans="1:28" x14ac:dyDescent="0.15">
      <c r="A552">
        <v>397</v>
      </c>
      <c r="B552" t="str">
        <v>U1588</v>
      </c>
      <c r="C552" t="str">
        <v>A</v>
      </c>
      <c r="D552">
        <v>12</v>
      </c>
      <c r="E552" t="str">
        <v>H</v>
      </c>
      <c r="F552">
        <v>6</v>
      </c>
      <c r="G552" t="str">
        <v/>
      </c>
      <c r="H552" s="29">
        <v>141</v>
      </c>
      <c r="I552" s="29">
        <v>146</v>
      </c>
      <c r="J552" s="29">
        <v>0</v>
      </c>
      <c r="K552" s="29">
        <v>5</v>
      </c>
      <c r="L552" s="24">
        <v>105.46</v>
      </c>
      <c r="M552" s="24">
        <v>105.50999999999999</v>
      </c>
      <c r="N552" s="24">
        <v>107.60766666666666</v>
      </c>
      <c r="O552" s="24">
        <v>107.65528571428571</v>
      </c>
      <c r="P552">
        <v>5</v>
      </c>
      <c r="Q552">
        <v>10</v>
      </c>
      <c r="R552" t="str">
        <v>LIQ</v>
      </c>
      <c r="S552" t="str">
        <v/>
      </c>
      <c r="T552" t="str">
        <v>YOBO</v>
      </c>
      <c r="U552" t="str">
        <v>96010IODP</v>
      </c>
      <c r="V552" t="str">
        <v>IWYOBO</v>
      </c>
      <c r="W552" t="str">
        <v>LIQ11941781</v>
      </c>
      <c r="X552">
        <v>44896.21875</v>
      </c>
      <c r="Y552" t="str">
        <v>JR_LIU</v>
      </c>
      <c r="Z552" t="str">
        <v>JR</v>
      </c>
      <c r="AA552" t="str">
        <v>30ul optima HNO3</v>
      </c>
      <c r="AB552" t="str">
        <v>397-U1588A-12H-6-IW(141-146)-IWYOBO</v>
      </c>
    </row>
    <row r="553" spans="1:28" x14ac:dyDescent="0.15">
      <c r="A553">
        <v>397</v>
      </c>
      <c r="B553" t="str">
        <v>U1588</v>
      </c>
      <c r="C553" t="str">
        <v>A</v>
      </c>
      <c r="D553">
        <v>12</v>
      </c>
      <c r="E553" t="str">
        <v>H</v>
      </c>
      <c r="F553">
        <v>6</v>
      </c>
      <c r="G553" t="str">
        <v/>
      </c>
      <c r="H553" s="29">
        <v>141</v>
      </c>
      <c r="I553" s="29">
        <v>146</v>
      </c>
      <c r="J553" s="29">
        <v>0</v>
      </c>
      <c r="K553" s="29">
        <v>5</v>
      </c>
      <c r="L553" s="24">
        <v>105.46</v>
      </c>
      <c r="M553" s="24">
        <v>105.50999999999999</v>
      </c>
      <c r="N553" s="24">
        <v>107.60766666666666</v>
      </c>
      <c r="O553" s="24">
        <v>107.65528571428571</v>
      </c>
      <c r="P553">
        <v>5</v>
      </c>
      <c r="Q553">
        <v>2</v>
      </c>
      <c r="R553" t="str">
        <v>LIQ</v>
      </c>
      <c r="S553" t="str">
        <v/>
      </c>
      <c r="T553" t="str">
        <v>BRAD</v>
      </c>
      <c r="U553" t="str">
        <v>95829IODP</v>
      </c>
      <c r="V553" t="str">
        <v>IWBRAD</v>
      </c>
      <c r="W553" t="str">
        <v>LIQ11941811</v>
      </c>
      <c r="X553">
        <v>44896.21875</v>
      </c>
      <c r="Y553" t="str">
        <v>JR_LIU</v>
      </c>
      <c r="Z553" t="str">
        <v>JR</v>
      </c>
      <c r="AA553" t="str">
        <v>10 ul HgCl2</v>
      </c>
      <c r="AB553" t="str">
        <v>397-U1588A-12H-6-IW(141-146)-IWBRAD</v>
      </c>
    </row>
    <row r="554" spans="1:28" x14ac:dyDescent="0.15">
      <c r="A554">
        <v>397</v>
      </c>
      <c r="B554" t="str">
        <v>U1588</v>
      </c>
      <c r="C554" t="str">
        <v>A</v>
      </c>
      <c r="D554">
        <v>12</v>
      </c>
      <c r="E554" t="str">
        <v>H</v>
      </c>
      <c r="F554">
        <v>6</v>
      </c>
      <c r="G554" t="str">
        <v/>
      </c>
      <c r="H554" s="29">
        <v>141</v>
      </c>
      <c r="I554" s="29">
        <v>146</v>
      </c>
      <c r="J554" s="29">
        <v>0</v>
      </c>
      <c r="K554" s="29">
        <v>5</v>
      </c>
      <c r="L554" s="24">
        <v>105.46</v>
      </c>
      <c r="M554" s="24">
        <v>105.50999999999999</v>
      </c>
      <c r="N554" s="24">
        <v>107.60766666666666</v>
      </c>
      <c r="O554" s="24">
        <v>107.65528571428571</v>
      </c>
      <c r="P554">
        <v>5</v>
      </c>
      <c r="Q554">
        <v>10</v>
      </c>
      <c r="R554" t="str">
        <v>LIQ</v>
      </c>
      <c r="S554" t="str">
        <v/>
      </c>
      <c r="T554" t="str">
        <v>WU</v>
      </c>
      <c r="U554" t="str">
        <v>95353IODP</v>
      </c>
      <c r="V554" t="str">
        <v>IWWU</v>
      </c>
      <c r="W554" t="str">
        <v>LIQ11941771</v>
      </c>
      <c r="X554">
        <v>44896.21875</v>
      </c>
      <c r="Y554" t="str">
        <v>JR_LIU</v>
      </c>
      <c r="Z554" t="str">
        <v>JR</v>
      </c>
      <c r="AA554" t="str">
        <v>30 ul TM HCl</v>
      </c>
      <c r="AB554" t="str">
        <v>397-U1588A-12H-6-IW(141-146)-IWWU</v>
      </c>
    </row>
    <row r="555" spans="1:28" x14ac:dyDescent="0.15">
      <c r="A555">
        <v>397</v>
      </c>
      <c r="B555" t="str">
        <v>U1588</v>
      </c>
      <c r="C555" t="str">
        <v>A</v>
      </c>
      <c r="D555">
        <v>12</v>
      </c>
      <c r="E555" t="str">
        <v>H</v>
      </c>
      <c r="F555">
        <v>6</v>
      </c>
      <c r="G555" t="str">
        <v/>
      </c>
      <c r="H555" s="29">
        <v>141</v>
      </c>
      <c r="I555" s="29">
        <v>146</v>
      </c>
      <c r="J555" s="29">
        <v>0</v>
      </c>
      <c r="K555" s="29">
        <v>5</v>
      </c>
      <c r="L555" s="24">
        <v>105.46</v>
      </c>
      <c r="M555" s="24">
        <v>105.50999999999999</v>
      </c>
      <c r="N555" s="24">
        <v>107.60766666666666</v>
      </c>
      <c r="O555" s="24">
        <v>107.65528571428571</v>
      </c>
      <c r="P555">
        <v>5</v>
      </c>
      <c r="Q555">
        <v>4</v>
      </c>
      <c r="R555" t="str">
        <v>LIQ</v>
      </c>
      <c r="S555" t="str">
        <v/>
      </c>
      <c r="T555" t="str">
        <v>ROCH</v>
      </c>
      <c r="U555" t="str">
        <v>95231IODP</v>
      </c>
      <c r="V555" t="str">
        <v>IWROCH</v>
      </c>
      <c r="W555" t="str">
        <v>LIQ11941821</v>
      </c>
      <c r="X555">
        <v>44896.21875</v>
      </c>
      <c r="Y555" t="str">
        <v>JR_LIU</v>
      </c>
      <c r="Z555" t="str">
        <v>JR</v>
      </c>
      <c r="AA555" t="str">
        <v>20uL Optima HCl</v>
      </c>
      <c r="AB555" t="str">
        <v>397-U1588A-12H-6-IW(141-146)-IWROCH</v>
      </c>
    </row>
    <row r="556" spans="1:28" x14ac:dyDescent="0.15">
      <c r="A556">
        <v>397</v>
      </c>
      <c r="B556" t="str">
        <v>U1588</v>
      </c>
      <c r="C556" t="str">
        <v>A</v>
      </c>
      <c r="D556">
        <v>12</v>
      </c>
      <c r="E556" t="str">
        <v>H</v>
      </c>
      <c r="F556">
        <v>6</v>
      </c>
      <c r="G556" t="str">
        <v/>
      </c>
      <c r="H556" s="29">
        <v>141</v>
      </c>
      <c r="I556" s="29">
        <v>146</v>
      </c>
      <c r="J556" s="29">
        <v>0</v>
      </c>
      <c r="K556" s="29">
        <v>5</v>
      </c>
      <c r="L556" s="24">
        <v>105.46</v>
      </c>
      <c r="M556" s="24">
        <v>105.50999999999999</v>
      </c>
      <c r="N556" s="24">
        <v>107.60766666666666</v>
      </c>
      <c r="O556" s="24">
        <v>107.65528571428571</v>
      </c>
      <c r="P556">
        <v>5</v>
      </c>
      <c r="Q556">
        <v>3</v>
      </c>
      <c r="R556" t="str">
        <v>LIQ</v>
      </c>
      <c r="S556" t="str">
        <v/>
      </c>
      <c r="T556" t="str">
        <v/>
      </c>
      <c r="U556" t="str">
        <v/>
      </c>
      <c r="V556" t="str">
        <v>IWALK</v>
      </c>
      <c r="W556" t="str">
        <v>LIQ11941751</v>
      </c>
      <c r="X556">
        <v>44896.21875</v>
      </c>
      <c r="Y556" t="str">
        <v>JR_LIU</v>
      </c>
      <c r="Z556" t="str">
        <v>JR</v>
      </c>
      <c r="AA556" t="str">
        <v>alkalinity residue</v>
      </c>
      <c r="AB556" t="str">
        <v>397-U1588A-12H-6-IW(141-146)-IWALK</v>
      </c>
    </row>
    <row r="557" spans="1:28" x14ac:dyDescent="0.15">
      <c r="A557">
        <v>397</v>
      </c>
      <c r="B557" t="str">
        <v>U1588</v>
      </c>
      <c r="C557" t="str">
        <v>A</v>
      </c>
      <c r="D557">
        <v>12</v>
      </c>
      <c r="E557" t="str">
        <v>H</v>
      </c>
      <c r="F557">
        <v>6</v>
      </c>
      <c r="G557" t="str">
        <v/>
      </c>
      <c r="H557" s="29">
        <v>141</v>
      </c>
      <c r="I557" s="29">
        <v>146</v>
      </c>
      <c r="J557" s="29">
        <v>0</v>
      </c>
      <c r="K557" s="29">
        <v>5</v>
      </c>
      <c r="L557" s="24">
        <v>105.46</v>
      </c>
      <c r="M557" s="24">
        <v>105.50999999999999</v>
      </c>
      <c r="N557" s="24">
        <v>107.60766666666666</v>
      </c>
      <c r="O557" s="24">
        <v>107.65528571428571</v>
      </c>
      <c r="P557">
        <v>5</v>
      </c>
      <c r="Q557">
        <v>25</v>
      </c>
      <c r="R557" t="str">
        <v>CAKE</v>
      </c>
      <c r="S557" t="str">
        <v/>
      </c>
      <c r="T557" t="str">
        <v>WU</v>
      </c>
      <c r="U557" t="str">
        <v>95353IODP</v>
      </c>
      <c r="V557" t="str">
        <v>SCWU</v>
      </c>
      <c r="W557" t="str">
        <v>CAKE11941791</v>
      </c>
      <c r="X557">
        <v>44896.21875</v>
      </c>
      <c r="Y557" t="str">
        <v>JR_LIU</v>
      </c>
      <c r="Z557" t="str">
        <v>JR</v>
      </c>
      <c r="AA557">
        <v>0</v>
      </c>
      <c r="AB557" t="str">
        <v>397-U1588A-12H-6-IW(141-146)-SCWU</v>
      </c>
    </row>
    <row r="558" spans="1:28" x14ac:dyDescent="0.15">
      <c r="A558">
        <v>397</v>
      </c>
      <c r="B558" t="str">
        <v>U1588</v>
      </c>
      <c r="C558" t="str">
        <v>A</v>
      </c>
      <c r="D558">
        <v>12</v>
      </c>
      <c r="E558" t="str">
        <v>H</v>
      </c>
      <c r="F558">
        <v>6</v>
      </c>
      <c r="G558" t="str">
        <v/>
      </c>
      <c r="H558" s="29">
        <v>141</v>
      </c>
      <c r="I558" s="29">
        <v>146</v>
      </c>
      <c r="J558" s="29">
        <v>141</v>
      </c>
      <c r="K558" s="29">
        <v>5</v>
      </c>
      <c r="L558" s="24">
        <v>105.46</v>
      </c>
      <c r="M558" s="24">
        <v>105.50999999999999</v>
      </c>
      <c r="N558" s="24">
        <v>107.60766666666666</v>
      </c>
      <c r="O558" s="24">
        <v>107.65528571428571</v>
      </c>
      <c r="P558">
        <v>5</v>
      </c>
      <c r="Q558">
        <v>176</v>
      </c>
      <c r="R558" t="str">
        <v>WRND</v>
      </c>
      <c r="S558" t="str">
        <v>IW</v>
      </c>
      <c r="T558" t="str">
        <v/>
      </c>
      <c r="U558" t="str">
        <v/>
      </c>
      <c r="V558" t="str">
        <v>IW(141-146)</v>
      </c>
      <c r="W558" t="str">
        <v>WRND11941581</v>
      </c>
      <c r="X558">
        <v>44896.195138888892</v>
      </c>
      <c r="Y558" t="str">
        <v>JR_MARONE</v>
      </c>
      <c r="Z558" t="str">
        <v>JR</v>
      </c>
      <c r="AA558">
        <v>0</v>
      </c>
      <c r="AB558" t="str">
        <v>397-U1588A-12H-6-IW(141-146)</v>
      </c>
    </row>
    <row r="559" spans="1:28" x14ac:dyDescent="0.15">
      <c r="A559">
        <v>397</v>
      </c>
      <c r="B559" t="str">
        <v>U1588</v>
      </c>
      <c r="C559" t="str">
        <v>A</v>
      </c>
      <c r="D559">
        <v>12</v>
      </c>
      <c r="E559" t="str">
        <v>H</v>
      </c>
      <c r="F559">
        <v>7</v>
      </c>
      <c r="G559" t="str">
        <v/>
      </c>
      <c r="H559" s="29">
        <v>0</v>
      </c>
      <c r="I559" s="29">
        <v>5</v>
      </c>
      <c r="J559" s="29">
        <v>0</v>
      </c>
      <c r="K559" s="29">
        <v>5</v>
      </c>
      <c r="L559" s="24">
        <v>105.51</v>
      </c>
      <c r="M559" s="24">
        <v>105.56</v>
      </c>
      <c r="N559" s="24">
        <v>107.65528571428571</v>
      </c>
      <c r="O559" s="24">
        <v>107.70290476190476</v>
      </c>
      <c r="P559">
        <v>5</v>
      </c>
      <c r="Q559">
        <v>5</v>
      </c>
      <c r="R559" t="str">
        <v>CYL</v>
      </c>
      <c r="S559" t="str">
        <v>HS</v>
      </c>
      <c r="T559" t="str">
        <v/>
      </c>
      <c r="U559" t="str">
        <v/>
      </c>
      <c r="V559" t="str">
        <v>HS</v>
      </c>
      <c r="W559" t="str">
        <v>CYL11941571</v>
      </c>
      <c r="X559">
        <v>44896.195138888892</v>
      </c>
      <c r="Y559" t="str">
        <v>JR_MARONE</v>
      </c>
      <c r="Z559" t="str">
        <v>JR</v>
      </c>
      <c r="AA559">
        <v>0</v>
      </c>
      <c r="AB559" t="str">
        <v>397-U1588A-12H-7-HS</v>
      </c>
    </row>
    <row r="560" spans="1:28" x14ac:dyDescent="0.15">
      <c r="A560">
        <v>397</v>
      </c>
      <c r="B560" t="str">
        <v>U1588</v>
      </c>
      <c r="C560" t="str">
        <v>A</v>
      </c>
      <c r="D560">
        <v>12</v>
      </c>
      <c r="E560" t="str">
        <v>H</v>
      </c>
      <c r="F560">
        <v>7</v>
      </c>
      <c r="G560" t="str">
        <v>W</v>
      </c>
      <c r="H560" s="29">
        <v>70</v>
      </c>
      <c r="I560" s="29">
        <v>70</v>
      </c>
      <c r="J560" s="29">
        <v>70</v>
      </c>
      <c r="K560" s="29">
        <v>5</v>
      </c>
      <c r="L560" s="24">
        <v>106.21000000000001</v>
      </c>
      <c r="M560" s="24">
        <v>106.21000000000001</v>
      </c>
      <c r="N560" s="24">
        <v>108.32195238095237</v>
      </c>
      <c r="O560" s="24">
        <v>108.32195238095237</v>
      </c>
      <c r="P560">
        <v>0</v>
      </c>
      <c r="Q560">
        <v>1</v>
      </c>
      <c r="R560" t="str">
        <v>TPCK</v>
      </c>
      <c r="S560" t="str">
        <v>NANNO</v>
      </c>
      <c r="T560" t="str">
        <v/>
      </c>
      <c r="U560" t="str">
        <v/>
      </c>
      <c r="V560" t="str">
        <v>NANNO</v>
      </c>
      <c r="W560" t="str">
        <v>TPCK11945611</v>
      </c>
      <c r="X560">
        <v>44896.455555555556</v>
      </c>
      <c r="Y560" t="str">
        <v>JRS_CARVALHO</v>
      </c>
      <c r="Z560" t="str">
        <v>JR</v>
      </c>
      <c r="AA560">
        <v>0</v>
      </c>
      <c r="AB560" t="str">
        <v>397-U1588A-12H-7-W 70/70-NANNO</v>
      </c>
    </row>
    <row r="561" spans="1:28" x14ac:dyDescent="0.15">
      <c r="A561">
        <v>397</v>
      </c>
      <c r="B561" t="str">
        <v>U1588</v>
      </c>
      <c r="C561" t="str">
        <v>A</v>
      </c>
      <c r="D561">
        <v>12</v>
      </c>
      <c r="E561" t="str">
        <v>H</v>
      </c>
      <c r="F561" t="str">
        <v>CC</v>
      </c>
      <c r="G561" t="str">
        <v/>
      </c>
      <c r="H561" s="29">
        <v>40</v>
      </c>
      <c r="I561" s="29">
        <v>47</v>
      </c>
      <c r="J561" s="29">
        <v>0</v>
      </c>
      <c r="K561" s="29">
        <v>5</v>
      </c>
      <c r="L561" s="24">
        <v>107.14</v>
      </c>
      <c r="M561" s="24">
        <v>107.21</v>
      </c>
      <c r="N561" s="24">
        <v>109.20766666666667</v>
      </c>
      <c r="O561" s="24">
        <v>109.27433333333332</v>
      </c>
      <c r="P561">
        <v>7</v>
      </c>
      <c r="Q561">
        <v>5</v>
      </c>
      <c r="R561" t="str">
        <v>OTHR</v>
      </c>
      <c r="S561" t="str">
        <v/>
      </c>
      <c r="T561" t="str">
        <v>FLOR</v>
      </c>
      <c r="U561" t="str">
        <v>95504IODP</v>
      </c>
      <c r="V561" t="str">
        <v>PALFLOR</v>
      </c>
      <c r="W561" t="str">
        <v>OTHR11941631</v>
      </c>
      <c r="X561">
        <v>44896.196527777778</v>
      </c>
      <c r="Y561" t="str">
        <v>JR_MARONE</v>
      </c>
      <c r="Z561" t="str">
        <v>JR</v>
      </c>
      <c r="AA561">
        <v>0</v>
      </c>
      <c r="AB561" t="str">
        <v>397-U1588A-12H-CC-PAL-PALFLOR</v>
      </c>
    </row>
    <row r="562" spans="1:28" x14ac:dyDescent="0.15">
      <c r="A562">
        <v>397</v>
      </c>
      <c r="B562" t="str">
        <v>U1588</v>
      </c>
      <c r="C562" t="str">
        <v>A</v>
      </c>
      <c r="D562">
        <v>12</v>
      </c>
      <c r="E562" t="str">
        <v>H</v>
      </c>
      <c r="F562" t="str">
        <v>CC</v>
      </c>
      <c r="G562" t="str">
        <v/>
      </c>
      <c r="H562" s="29">
        <v>40</v>
      </c>
      <c r="I562" s="29">
        <v>47</v>
      </c>
      <c r="J562" s="29">
        <v>40</v>
      </c>
      <c r="K562" s="29">
        <v>5</v>
      </c>
      <c r="L562" s="24">
        <v>107.14</v>
      </c>
      <c r="M562" s="24">
        <v>107.21</v>
      </c>
      <c r="N562" s="24">
        <v>109.20766666666667</v>
      </c>
      <c r="O562" s="24">
        <v>109.27433333333332</v>
      </c>
      <c r="P562">
        <v>7</v>
      </c>
      <c r="Q562">
        <v>247</v>
      </c>
      <c r="R562" t="str">
        <v>WRND</v>
      </c>
      <c r="S562" t="str">
        <v>PAL</v>
      </c>
      <c r="T562" t="str">
        <v/>
      </c>
      <c r="U562" t="str">
        <v/>
      </c>
      <c r="V562" t="str">
        <v>PAL</v>
      </c>
      <c r="W562" t="str">
        <v>WRND11941591</v>
      </c>
      <c r="X562">
        <v>44896.195138888892</v>
      </c>
      <c r="Y562" t="str">
        <v>JR_MARONE</v>
      </c>
      <c r="Z562" t="str">
        <v>JR</v>
      </c>
      <c r="AA562">
        <v>0</v>
      </c>
      <c r="AB562" t="str">
        <v>397-U1588A-12H-CC-PAL</v>
      </c>
    </row>
    <row r="563" spans="1:28" x14ac:dyDescent="0.15">
      <c r="A563">
        <v>397</v>
      </c>
      <c r="B563" t="str">
        <v>U1588</v>
      </c>
      <c r="C563" t="str">
        <v>A</v>
      </c>
      <c r="D563">
        <v>12</v>
      </c>
      <c r="E563" t="str">
        <v>H</v>
      </c>
      <c r="F563" t="str">
        <v>CC</v>
      </c>
      <c r="G563" t="str">
        <v/>
      </c>
      <c r="H563" s="29">
        <v>40</v>
      </c>
      <c r="I563" s="29">
        <v>47</v>
      </c>
      <c r="J563" s="29">
        <v>0</v>
      </c>
      <c r="K563" s="29">
        <v>5</v>
      </c>
      <c r="L563" s="24">
        <v>107.14</v>
      </c>
      <c r="M563" s="24">
        <v>107.21</v>
      </c>
      <c r="N563" s="24">
        <v>109.20766666666667</v>
      </c>
      <c r="O563" s="24">
        <v>109.27433333333332</v>
      </c>
      <c r="P563">
        <v>7</v>
      </c>
      <c r="Q563">
        <v>5</v>
      </c>
      <c r="R563" t="str">
        <v>OTHR</v>
      </c>
      <c r="S563" t="str">
        <v/>
      </c>
      <c r="T563" t="str">
        <v>CLAR</v>
      </c>
      <c r="U563" t="str">
        <v>95439IODP</v>
      </c>
      <c r="V563" t="str">
        <v>PALCLAR</v>
      </c>
      <c r="W563" t="str">
        <v>OTHR11941641</v>
      </c>
      <c r="X563">
        <v>44896.196527777778</v>
      </c>
      <c r="Y563" t="str">
        <v>JR_MARONE</v>
      </c>
      <c r="Z563" t="str">
        <v>JR</v>
      </c>
      <c r="AA563">
        <v>0</v>
      </c>
      <c r="AB563" t="str">
        <v>397-U1588A-12H-CC-PAL-PALCLAR</v>
      </c>
    </row>
    <row r="564" spans="1:28" x14ac:dyDescent="0.15">
      <c r="A564">
        <v>397</v>
      </c>
      <c r="B564" t="str">
        <v>U1588</v>
      </c>
      <c r="C564" t="str">
        <v>A</v>
      </c>
      <c r="D564">
        <v>12</v>
      </c>
      <c r="E564" t="str">
        <v>H</v>
      </c>
      <c r="F564" t="str">
        <v>CC</v>
      </c>
      <c r="G564" t="str">
        <v/>
      </c>
      <c r="H564" s="29">
        <v>40</v>
      </c>
      <c r="I564" s="29">
        <v>47</v>
      </c>
      <c r="J564" s="29">
        <v>0</v>
      </c>
      <c r="K564" s="29">
        <v>5</v>
      </c>
      <c r="L564" s="24">
        <v>107.14</v>
      </c>
      <c r="M564" s="24">
        <v>107.21</v>
      </c>
      <c r="N564" s="24">
        <v>109.20766666666667</v>
      </c>
      <c r="O564" s="24">
        <v>109.27433333333332</v>
      </c>
      <c r="P564">
        <v>7</v>
      </c>
      <c r="Q564">
        <v>5</v>
      </c>
      <c r="R564" t="str">
        <v>OTHR</v>
      </c>
      <c r="S564" t="str">
        <v/>
      </c>
      <c r="T564" t="str">
        <v>ABRA</v>
      </c>
      <c r="U564" t="str">
        <v>95438IODP</v>
      </c>
      <c r="V564" t="str">
        <v>PALABRA</v>
      </c>
      <c r="W564" t="str">
        <v>OTHR11941671</v>
      </c>
      <c r="X564">
        <v>44896.196527777778</v>
      </c>
      <c r="Y564" t="str">
        <v>JR_MARONE</v>
      </c>
      <c r="Z564" t="str">
        <v>JR</v>
      </c>
      <c r="AA564">
        <v>0</v>
      </c>
      <c r="AB564" t="str">
        <v>397-U1588A-12H-CC-PAL-PALABRA</v>
      </c>
    </row>
    <row r="565" spans="1:28" x14ac:dyDescent="0.15">
      <c r="A565">
        <v>397</v>
      </c>
      <c r="B565" t="str">
        <v>U1588</v>
      </c>
      <c r="C565" t="str">
        <v>A</v>
      </c>
      <c r="D565">
        <v>12</v>
      </c>
      <c r="E565" t="str">
        <v>H</v>
      </c>
      <c r="F565" t="str">
        <v>CC</v>
      </c>
      <c r="G565" t="str">
        <v/>
      </c>
      <c r="H565" s="29">
        <v>40</v>
      </c>
      <c r="I565" s="29">
        <v>47</v>
      </c>
      <c r="J565" s="29">
        <v>0</v>
      </c>
      <c r="K565" s="29">
        <v>5</v>
      </c>
      <c r="L565" s="24">
        <v>107.14</v>
      </c>
      <c r="M565" s="24">
        <v>107.21</v>
      </c>
      <c r="N565" s="24">
        <v>109.20766666666667</v>
      </c>
      <c r="O565" s="24">
        <v>109.27433333333332</v>
      </c>
      <c r="P565">
        <v>7</v>
      </c>
      <c r="Q565">
        <v>20</v>
      </c>
      <c r="R565" t="str">
        <v>OTHR</v>
      </c>
      <c r="S565" t="str">
        <v/>
      </c>
      <c r="T565" t="str">
        <v>PERA</v>
      </c>
      <c r="U565" t="str">
        <v>95471IODP</v>
      </c>
      <c r="V565" t="str">
        <v>PALPERA</v>
      </c>
      <c r="W565" t="str">
        <v>OTHR11941621</v>
      </c>
      <c r="X565">
        <v>44896.196527777778</v>
      </c>
      <c r="Y565" t="str">
        <v>JR_MARONE</v>
      </c>
      <c r="Z565" t="str">
        <v>JR</v>
      </c>
      <c r="AA565">
        <v>0</v>
      </c>
      <c r="AB565" t="str">
        <v>397-U1588A-12H-CC-PAL-PALPERA</v>
      </c>
    </row>
    <row r="566" spans="1:28" x14ac:dyDescent="0.15">
      <c r="A566">
        <v>397</v>
      </c>
      <c r="B566" t="str">
        <v>U1588</v>
      </c>
      <c r="C566" t="str">
        <v>A</v>
      </c>
      <c r="D566">
        <v>12</v>
      </c>
      <c r="E566" t="str">
        <v>H</v>
      </c>
      <c r="F566" t="str">
        <v>CC</v>
      </c>
      <c r="G566" t="str">
        <v/>
      </c>
      <c r="H566" s="29">
        <v>40</v>
      </c>
      <c r="I566" s="29">
        <v>47</v>
      </c>
      <c r="J566" s="29">
        <v>0</v>
      </c>
      <c r="K566" s="29">
        <v>5</v>
      </c>
      <c r="L566" s="24">
        <v>107.14</v>
      </c>
      <c r="M566" s="24">
        <v>107.21</v>
      </c>
      <c r="N566" s="24">
        <v>109.20766666666667</v>
      </c>
      <c r="O566" s="24">
        <v>109.27433333333332</v>
      </c>
      <c r="P566">
        <v>7</v>
      </c>
      <c r="Q566">
        <v>30</v>
      </c>
      <c r="R566" t="str">
        <v>OTHR</v>
      </c>
      <c r="S566" t="str">
        <v/>
      </c>
      <c r="T566" t="str">
        <v>HUAN</v>
      </c>
      <c r="U566" t="str">
        <v>98758IODP</v>
      </c>
      <c r="V566" t="str">
        <v>PALHUAN</v>
      </c>
      <c r="W566" t="str">
        <v>OTHR11941651</v>
      </c>
      <c r="X566">
        <v>44896.196527777778</v>
      </c>
      <c r="Y566" t="str">
        <v>JR_MARONE</v>
      </c>
      <c r="Z566" t="str">
        <v>JR</v>
      </c>
      <c r="AA566">
        <v>0</v>
      </c>
      <c r="AB566" t="str">
        <v>397-U1588A-12H-CC-PAL-PALHUAN</v>
      </c>
    </row>
    <row r="567" spans="1:28" x14ac:dyDescent="0.15">
      <c r="A567">
        <v>397</v>
      </c>
      <c r="B567" t="str">
        <v>U1588</v>
      </c>
      <c r="C567" t="str">
        <v>A</v>
      </c>
      <c r="D567">
        <v>12</v>
      </c>
      <c r="E567" t="str">
        <v>H</v>
      </c>
      <c r="F567" t="str">
        <v>CC</v>
      </c>
      <c r="G567" t="str">
        <v/>
      </c>
      <c r="H567" s="29">
        <v>40</v>
      </c>
      <c r="I567" s="29">
        <v>47</v>
      </c>
      <c r="J567" s="29">
        <v>0</v>
      </c>
      <c r="K567" s="29">
        <v>5</v>
      </c>
      <c r="L567" s="24">
        <v>107.14</v>
      </c>
      <c r="M567" s="24">
        <v>107.21</v>
      </c>
      <c r="N567" s="24">
        <v>109.20766666666667</v>
      </c>
      <c r="O567" s="24">
        <v>109.27433333333332</v>
      </c>
      <c r="P567">
        <v>7</v>
      </c>
      <c r="Q567">
        <v>30</v>
      </c>
      <c r="R567" t="str">
        <v>OTHR</v>
      </c>
      <c r="S567" t="str">
        <v/>
      </c>
      <c r="T567" t="str">
        <v>ZARI</v>
      </c>
      <c r="U567" t="str">
        <v>95883IODP</v>
      </c>
      <c r="V567" t="str">
        <v>PALZARI</v>
      </c>
      <c r="W567" t="str">
        <v>OTHR11941661</v>
      </c>
      <c r="X567">
        <v>44896.196527777778</v>
      </c>
      <c r="Y567" t="str">
        <v>JR_MARONE</v>
      </c>
      <c r="Z567" t="str">
        <v>JR</v>
      </c>
      <c r="AA567">
        <v>0</v>
      </c>
      <c r="AB567" t="str">
        <v>397-U1588A-12H-CC-PAL-PALZARI</v>
      </c>
    </row>
    <row r="568" spans="1:28" x14ac:dyDescent="0.15">
      <c r="A568">
        <v>397</v>
      </c>
      <c r="B568" t="str">
        <v>U1588</v>
      </c>
      <c r="C568" t="str">
        <v>A</v>
      </c>
      <c r="D568">
        <v>12</v>
      </c>
      <c r="E568" t="str">
        <v>H</v>
      </c>
      <c r="F568" t="str">
        <v>CC</v>
      </c>
      <c r="G568" t="str">
        <v/>
      </c>
      <c r="H568" s="29">
        <v>40</v>
      </c>
      <c r="I568" s="29">
        <v>47</v>
      </c>
      <c r="J568" s="29">
        <v>0</v>
      </c>
      <c r="K568" s="29">
        <v>5</v>
      </c>
      <c r="L568" s="24">
        <v>107.14</v>
      </c>
      <c r="M568" s="24">
        <v>107.21</v>
      </c>
      <c r="N568" s="24">
        <v>109.20766666666667</v>
      </c>
      <c r="O568" s="24">
        <v>109.27433333333332</v>
      </c>
      <c r="P568">
        <v>7</v>
      </c>
      <c r="Q568">
        <v>20</v>
      </c>
      <c r="R568" t="str">
        <v>OTHR</v>
      </c>
      <c r="S568" t="str">
        <v/>
      </c>
      <c r="T568" t="str">
        <v>VERM</v>
      </c>
      <c r="U568" t="str">
        <v>95746IODP</v>
      </c>
      <c r="V568" t="str">
        <v>PALVERM</v>
      </c>
      <c r="W568" t="str">
        <v>OTHR11941611</v>
      </c>
      <c r="X568">
        <v>44896.196527777778</v>
      </c>
      <c r="Y568" t="str">
        <v>JR_MARONE</v>
      </c>
      <c r="Z568" t="str">
        <v>JR</v>
      </c>
      <c r="AA568">
        <v>0</v>
      </c>
      <c r="AB568" t="str">
        <v>397-U1588A-12H-CC-PAL-PALVERM</v>
      </c>
    </row>
    <row r="569" spans="1:28" x14ac:dyDescent="0.15">
      <c r="A569">
        <v>397</v>
      </c>
      <c r="B569" t="str">
        <v>U1588</v>
      </c>
      <c r="C569" t="str">
        <v>A</v>
      </c>
      <c r="D569">
        <v>12</v>
      </c>
      <c r="E569" t="str">
        <v>H</v>
      </c>
      <c r="F569" t="str">
        <v>CC</v>
      </c>
      <c r="G569" t="str">
        <v/>
      </c>
      <c r="H569" s="29">
        <v>40</v>
      </c>
      <c r="I569" s="29">
        <v>47</v>
      </c>
      <c r="J569" s="29">
        <v>0</v>
      </c>
      <c r="K569" s="29">
        <v>5</v>
      </c>
      <c r="L569" s="24">
        <v>107.14</v>
      </c>
      <c r="M569" s="24">
        <v>107.21</v>
      </c>
      <c r="N569" s="24">
        <v>109.20766666666667</v>
      </c>
      <c r="O569" s="24">
        <v>109.27433333333332</v>
      </c>
      <c r="P569">
        <v>7</v>
      </c>
      <c r="Q569">
        <v>5</v>
      </c>
      <c r="R569" t="str">
        <v>OTHR</v>
      </c>
      <c r="S569" t="str">
        <v>NANNO</v>
      </c>
      <c r="T569" t="str">
        <v/>
      </c>
      <c r="U569" t="str">
        <v/>
      </c>
      <c r="V569" t="str">
        <v>NANNO</v>
      </c>
      <c r="W569" t="str">
        <v>OTHR11941681</v>
      </c>
      <c r="X569">
        <v>44896.196527777778</v>
      </c>
      <c r="Y569" t="str">
        <v>JR_MARONE</v>
      </c>
      <c r="Z569" t="str">
        <v>JR</v>
      </c>
      <c r="AA569" t="str">
        <v>Shipboard Test</v>
      </c>
      <c r="AB569" t="str">
        <v>397-U1588A-12H-CC-PAL-NANNO</v>
      </c>
    </row>
    <row r="570" spans="1:28" x14ac:dyDescent="0.15">
      <c r="A570">
        <v>397</v>
      </c>
      <c r="B570" t="str">
        <v>U1588</v>
      </c>
      <c r="C570" t="str">
        <v>A</v>
      </c>
      <c r="D570">
        <v>12</v>
      </c>
      <c r="E570" t="str">
        <v>H</v>
      </c>
      <c r="F570" t="str">
        <v>CC</v>
      </c>
      <c r="G570" t="str">
        <v/>
      </c>
      <c r="H570" s="29">
        <v>40</v>
      </c>
      <c r="I570" s="29">
        <v>47</v>
      </c>
      <c r="J570" s="29">
        <v>0</v>
      </c>
      <c r="K570" s="29">
        <v>5</v>
      </c>
      <c r="L570" s="24">
        <v>107.14</v>
      </c>
      <c r="M570" s="24">
        <v>107.21</v>
      </c>
      <c r="N570" s="24">
        <v>109.20766666666667</v>
      </c>
      <c r="O570" s="24">
        <v>109.27433333333332</v>
      </c>
      <c r="P570">
        <v>7</v>
      </c>
      <c r="Q570">
        <v>20</v>
      </c>
      <c r="R570" t="str">
        <v>OTHR</v>
      </c>
      <c r="S570" t="str">
        <v>FORAM</v>
      </c>
      <c r="T570" t="str">
        <v/>
      </c>
      <c r="U570" t="str">
        <v/>
      </c>
      <c r="V570" t="str">
        <v>FORAM</v>
      </c>
      <c r="W570" t="str">
        <v>OTHR11941691</v>
      </c>
      <c r="X570">
        <v>44896.197222222225</v>
      </c>
      <c r="Y570" t="str">
        <v>JR_MARONE</v>
      </c>
      <c r="Z570" t="str">
        <v>JR</v>
      </c>
      <c r="AA570" t="str">
        <v>Shipboard Test</v>
      </c>
      <c r="AB570" t="str">
        <v>397-U1588A-12H-CC-PAL-FORAM</v>
      </c>
    </row>
    <row r="571" spans="1:28" x14ac:dyDescent="0.15">
      <c r="A571">
        <v>397</v>
      </c>
      <c r="B571" t="str">
        <v>U1588</v>
      </c>
      <c r="C571" t="str">
        <v>A</v>
      </c>
      <c r="D571">
        <v>13</v>
      </c>
      <c r="E571" t="str">
        <v>H</v>
      </c>
      <c r="F571">
        <v>1</v>
      </c>
      <c r="G571" t="str">
        <v>W</v>
      </c>
      <c r="H571" s="29">
        <v>75</v>
      </c>
      <c r="I571" s="29">
        <v>75</v>
      </c>
      <c r="J571" s="29">
        <v>75</v>
      </c>
      <c r="K571" s="29">
        <v>5</v>
      </c>
      <c r="L571" s="24">
        <v>107.45</v>
      </c>
      <c r="M571" s="24">
        <v>107.45</v>
      </c>
      <c r="N571" s="24">
        <v>110.38300000000001</v>
      </c>
      <c r="O571" s="24">
        <v>110.38300000000001</v>
      </c>
      <c r="P571">
        <v>0</v>
      </c>
      <c r="Q571">
        <v>1</v>
      </c>
      <c r="R571" t="str">
        <v>TPCK</v>
      </c>
      <c r="S571" t="str">
        <v>NANNO</v>
      </c>
      <c r="T571" t="str">
        <v/>
      </c>
      <c r="U571" t="str">
        <v/>
      </c>
      <c r="V571" t="str">
        <v>NANNO</v>
      </c>
      <c r="W571" t="str">
        <v>TPCK11946631</v>
      </c>
      <c r="X571">
        <v>44896.524305555555</v>
      </c>
      <c r="Y571" t="str">
        <v>JRS_CARVALHO</v>
      </c>
      <c r="Z571" t="str">
        <v>JR</v>
      </c>
      <c r="AA571">
        <v>0</v>
      </c>
      <c r="AB571" t="str">
        <v>397-U1588A-13H-1-W 75/75-NANNO</v>
      </c>
    </row>
    <row r="572" spans="1:28" x14ac:dyDescent="0.15">
      <c r="A572">
        <v>397</v>
      </c>
      <c r="B572" t="str">
        <v>U1588</v>
      </c>
      <c r="C572" t="str">
        <v>A</v>
      </c>
      <c r="D572">
        <v>13</v>
      </c>
      <c r="E572" t="str">
        <v>H</v>
      </c>
      <c r="F572">
        <v>2</v>
      </c>
      <c r="G572" t="str">
        <v>W</v>
      </c>
      <c r="H572" s="29">
        <v>75</v>
      </c>
      <c r="I572" s="29">
        <v>75</v>
      </c>
      <c r="J572" s="29">
        <v>75</v>
      </c>
      <c r="K572" s="29">
        <v>5</v>
      </c>
      <c r="L572" s="24">
        <v>108.66</v>
      </c>
      <c r="M572" s="24">
        <v>108.66</v>
      </c>
      <c r="N572" s="24">
        <v>111.59299999999999</v>
      </c>
      <c r="O572" s="24">
        <v>111.59299999999999</v>
      </c>
      <c r="P572">
        <v>0</v>
      </c>
      <c r="Q572">
        <v>1</v>
      </c>
      <c r="R572" t="str">
        <v>TPCK</v>
      </c>
      <c r="S572" t="str">
        <v>NANNO</v>
      </c>
      <c r="T572" t="str">
        <v/>
      </c>
      <c r="U572" t="str">
        <v/>
      </c>
      <c r="V572" t="str">
        <v>NANNO</v>
      </c>
      <c r="W572" t="str">
        <v>TPCK11946641</v>
      </c>
      <c r="X572">
        <v>44896.524305555555</v>
      </c>
      <c r="Y572" t="str">
        <v>JRS_CARVALHO</v>
      </c>
      <c r="Z572" t="str">
        <v>JR</v>
      </c>
      <c r="AA572">
        <v>0</v>
      </c>
      <c r="AB572" t="str">
        <v>397-U1588A-13H-2-W 75/75-NANNO</v>
      </c>
    </row>
    <row r="573" spans="1:28" x14ac:dyDescent="0.15">
      <c r="A573">
        <v>397</v>
      </c>
      <c r="B573" t="str">
        <v>U1588</v>
      </c>
      <c r="C573" t="str">
        <v>A</v>
      </c>
      <c r="D573">
        <v>13</v>
      </c>
      <c r="E573" t="str">
        <v>H</v>
      </c>
      <c r="F573">
        <v>3</v>
      </c>
      <c r="G573" t="str">
        <v>W</v>
      </c>
      <c r="H573" s="29">
        <v>75</v>
      </c>
      <c r="I573" s="29">
        <v>75</v>
      </c>
      <c r="J573" s="29">
        <v>75</v>
      </c>
      <c r="K573" s="29">
        <v>5</v>
      </c>
      <c r="L573" s="24">
        <v>109.85</v>
      </c>
      <c r="M573" s="24">
        <v>109.85</v>
      </c>
      <c r="N573" s="24">
        <v>112.78299999999999</v>
      </c>
      <c r="O573" s="24">
        <v>112.78299999999999</v>
      </c>
      <c r="P573">
        <v>0</v>
      </c>
      <c r="Q573">
        <v>1</v>
      </c>
      <c r="R573" t="str">
        <v>TPCK</v>
      </c>
      <c r="S573" t="str">
        <v>NANNO</v>
      </c>
      <c r="T573" t="str">
        <v/>
      </c>
      <c r="U573" t="str">
        <v/>
      </c>
      <c r="V573" t="str">
        <v>NANNO</v>
      </c>
      <c r="W573" t="str">
        <v>TPCK11946651</v>
      </c>
      <c r="X573">
        <v>44896.524305555555</v>
      </c>
      <c r="Y573" t="str">
        <v>JRS_CARVALHO</v>
      </c>
      <c r="Z573" t="str">
        <v>JR</v>
      </c>
      <c r="AA573">
        <v>0</v>
      </c>
      <c r="AB573" t="str">
        <v>397-U1588A-13H-3-W 75/75-NANNO</v>
      </c>
    </row>
    <row r="574" spans="1:28" x14ac:dyDescent="0.15">
      <c r="A574">
        <v>397</v>
      </c>
      <c r="B574" t="str">
        <v>U1588</v>
      </c>
      <c r="C574" t="str">
        <v>A</v>
      </c>
      <c r="D574">
        <v>13</v>
      </c>
      <c r="E574" t="str">
        <v>H</v>
      </c>
      <c r="F574">
        <v>4</v>
      </c>
      <c r="G574" t="str">
        <v>W</v>
      </c>
      <c r="H574" s="29">
        <v>24</v>
      </c>
      <c r="I574" s="29">
        <v>25</v>
      </c>
      <c r="J574" s="29">
        <v>24</v>
      </c>
      <c r="K574" s="29">
        <v>5</v>
      </c>
      <c r="L574" s="24">
        <v>110.69999999999999</v>
      </c>
      <c r="M574" s="24">
        <v>110.71</v>
      </c>
      <c r="N574" s="24">
        <v>113.63300000000001</v>
      </c>
      <c r="O574" s="24">
        <v>113.643</v>
      </c>
      <c r="P574">
        <v>1</v>
      </c>
      <c r="Q574">
        <v>5</v>
      </c>
      <c r="R574" t="str">
        <v>CYL</v>
      </c>
      <c r="S574" t="str">
        <v>CARB</v>
      </c>
      <c r="T574" t="str">
        <v/>
      </c>
      <c r="U574" t="str">
        <v/>
      </c>
      <c r="V574" t="str">
        <v>CARB</v>
      </c>
      <c r="W574" t="str">
        <v>CYL11946731</v>
      </c>
      <c r="X574">
        <v>44896.531944444447</v>
      </c>
      <c r="Y574" t="str">
        <v>JRS_CARVALHO</v>
      </c>
      <c r="Z574" t="str">
        <v>JR</v>
      </c>
      <c r="AA574">
        <v>0</v>
      </c>
      <c r="AB574" t="str">
        <v>397-U1588A-13H-4-W 24/25-CARB</v>
      </c>
    </row>
    <row r="575" spans="1:28" x14ac:dyDescent="0.15">
      <c r="A575">
        <v>397</v>
      </c>
      <c r="B575" t="str">
        <v>U1588</v>
      </c>
      <c r="C575" t="str">
        <v>A</v>
      </c>
      <c r="D575">
        <v>13</v>
      </c>
      <c r="E575" t="str">
        <v>H</v>
      </c>
      <c r="F575">
        <v>4</v>
      </c>
      <c r="G575" t="str">
        <v>A</v>
      </c>
      <c r="H575" s="29">
        <v>24</v>
      </c>
      <c r="I575" s="29">
        <v>24</v>
      </c>
      <c r="J575" s="29">
        <v>24</v>
      </c>
      <c r="K575" s="29">
        <v>5</v>
      </c>
      <c r="L575" s="24">
        <v>110.69999999999999</v>
      </c>
      <c r="M575" s="24">
        <v>110.69999999999999</v>
      </c>
      <c r="N575" s="24">
        <v>113.63300000000001</v>
      </c>
      <c r="O575" s="24">
        <v>113.63300000000001</v>
      </c>
      <c r="P575">
        <v>0</v>
      </c>
      <c r="Q575">
        <v>1</v>
      </c>
      <c r="R575" t="str">
        <v>SS</v>
      </c>
      <c r="S575" t="str">
        <v>SED</v>
      </c>
      <c r="T575" t="str">
        <v/>
      </c>
      <c r="U575" t="str">
        <v/>
      </c>
      <c r="V575" t="str">
        <v>SED</v>
      </c>
      <c r="W575" t="str">
        <v>SS11946741</v>
      </c>
      <c r="X575">
        <v>44896.531944444447</v>
      </c>
      <c r="Y575" t="str">
        <v>JRS_PANG</v>
      </c>
      <c r="Z575" t="str">
        <v>JR</v>
      </c>
      <c r="AA575">
        <v>0</v>
      </c>
      <c r="AB575" t="str">
        <v>397-U1588A-13H-4-A 24/24-SED</v>
      </c>
    </row>
    <row r="576" spans="1:28" x14ac:dyDescent="0.15">
      <c r="A576">
        <v>397</v>
      </c>
      <c r="B576" t="str">
        <v>U1588</v>
      </c>
      <c r="C576" t="str">
        <v>A</v>
      </c>
      <c r="D576">
        <v>13</v>
      </c>
      <c r="E576" t="str">
        <v>H</v>
      </c>
      <c r="F576">
        <v>4</v>
      </c>
      <c r="G576" t="str">
        <v>W</v>
      </c>
      <c r="H576" s="29">
        <v>75</v>
      </c>
      <c r="I576" s="29">
        <v>75</v>
      </c>
      <c r="J576" s="29">
        <v>75</v>
      </c>
      <c r="K576" s="29">
        <v>5</v>
      </c>
      <c r="L576" s="24">
        <v>111.21</v>
      </c>
      <c r="M576" s="24">
        <v>111.21</v>
      </c>
      <c r="N576" s="24">
        <v>114.143</v>
      </c>
      <c r="O576" s="24">
        <v>114.143</v>
      </c>
      <c r="P576">
        <v>0</v>
      </c>
      <c r="Q576">
        <v>1</v>
      </c>
      <c r="R576" t="str">
        <v>TPCK</v>
      </c>
      <c r="S576" t="str">
        <v>NANNO</v>
      </c>
      <c r="T576" t="str">
        <v/>
      </c>
      <c r="U576" t="str">
        <v/>
      </c>
      <c r="V576" t="str">
        <v>NANNO</v>
      </c>
      <c r="W576" t="str">
        <v>TPCK11946661</v>
      </c>
      <c r="X576">
        <v>44896.524305555555</v>
      </c>
      <c r="Y576" t="str">
        <v>JRS_CARVALHO</v>
      </c>
      <c r="Z576" t="str">
        <v>JR</v>
      </c>
      <c r="AA576">
        <v>0</v>
      </c>
      <c r="AB576" t="str">
        <v>397-U1588A-13H-4-W 75/75-NANNO</v>
      </c>
    </row>
    <row r="577" spans="1:28" x14ac:dyDescent="0.15">
      <c r="A577">
        <v>397</v>
      </c>
      <c r="B577" t="str">
        <v>U1588</v>
      </c>
      <c r="C577" t="str">
        <v>A</v>
      </c>
      <c r="D577">
        <v>13</v>
      </c>
      <c r="E577" t="str">
        <v>H</v>
      </c>
      <c r="F577">
        <v>5</v>
      </c>
      <c r="G577" t="str">
        <v>W</v>
      </c>
      <c r="H577" s="29">
        <v>59</v>
      </c>
      <c r="I577" s="29">
        <v>61</v>
      </c>
      <c r="J577" s="29">
        <v>59</v>
      </c>
      <c r="K577" s="29">
        <v>5</v>
      </c>
      <c r="L577" s="24">
        <v>112.25</v>
      </c>
      <c r="M577" s="24">
        <v>112.27</v>
      </c>
      <c r="N577" s="24">
        <v>115.18299999999999</v>
      </c>
      <c r="O577" s="24">
        <v>115.203</v>
      </c>
      <c r="P577">
        <v>2</v>
      </c>
      <c r="Q577">
        <v>7</v>
      </c>
      <c r="R577" t="str">
        <v>CUBE</v>
      </c>
      <c r="S577" t="str">
        <v>PMAG</v>
      </c>
      <c r="T577" t="str">
        <v>XUAN</v>
      </c>
      <c r="U577" t="str">
        <v>95810IODP</v>
      </c>
      <c r="V577" t="str">
        <v>PMAG</v>
      </c>
      <c r="W577" t="str">
        <v>CUBE11947321</v>
      </c>
      <c r="X577">
        <v>44896.544444444444</v>
      </c>
      <c r="Y577" t="str">
        <v>LEWIS</v>
      </c>
      <c r="Z577" t="str">
        <v>JR</v>
      </c>
      <c r="AA577">
        <v>0</v>
      </c>
      <c r="AB577" t="str">
        <v>397-U1588A-13H-5-W 59/61-PMAG</v>
      </c>
    </row>
    <row r="578" spans="1:28" x14ac:dyDescent="0.15">
      <c r="A578">
        <v>397</v>
      </c>
      <c r="B578" t="str">
        <v>U1588</v>
      </c>
      <c r="C578" t="str">
        <v>A</v>
      </c>
      <c r="D578">
        <v>13</v>
      </c>
      <c r="E578" t="str">
        <v>H</v>
      </c>
      <c r="F578">
        <v>5</v>
      </c>
      <c r="G578" t="str">
        <v>W</v>
      </c>
      <c r="H578" s="29">
        <v>75</v>
      </c>
      <c r="I578" s="29">
        <v>75</v>
      </c>
      <c r="J578" s="29">
        <v>75</v>
      </c>
      <c r="K578" s="29">
        <v>5</v>
      </c>
      <c r="L578" s="24">
        <v>112.41</v>
      </c>
      <c r="M578" s="24">
        <v>112.41</v>
      </c>
      <c r="N578" s="24">
        <v>115.34299999999999</v>
      </c>
      <c r="O578" s="24">
        <v>115.34299999999999</v>
      </c>
      <c r="P578">
        <v>0</v>
      </c>
      <c r="Q578">
        <v>1</v>
      </c>
      <c r="R578" t="str">
        <v>TPCK</v>
      </c>
      <c r="S578" t="str">
        <v>NANNO</v>
      </c>
      <c r="T578" t="str">
        <v/>
      </c>
      <c r="U578" t="str">
        <v/>
      </c>
      <c r="V578" t="str">
        <v>NANNO</v>
      </c>
      <c r="W578" t="str">
        <v>TPCK11946671</v>
      </c>
      <c r="X578">
        <v>44896.524305555555</v>
      </c>
      <c r="Y578" t="str">
        <v>JRS_CARVALHO</v>
      </c>
      <c r="Z578" t="str">
        <v>JR</v>
      </c>
      <c r="AA578">
        <v>0</v>
      </c>
      <c r="AB578" t="str">
        <v>397-U1588A-13H-5-W 75/75-NANNO</v>
      </c>
    </row>
    <row r="579" spans="1:28" x14ac:dyDescent="0.15">
      <c r="A579">
        <v>397</v>
      </c>
      <c r="B579" t="str">
        <v>U1588</v>
      </c>
      <c r="C579" t="str">
        <v>A</v>
      </c>
      <c r="D579">
        <v>13</v>
      </c>
      <c r="E579" t="str">
        <v>H</v>
      </c>
      <c r="F579">
        <v>5</v>
      </c>
      <c r="G579" t="str">
        <v>W</v>
      </c>
      <c r="H579" s="29">
        <v>78</v>
      </c>
      <c r="I579" s="29">
        <v>80</v>
      </c>
      <c r="J579" s="29">
        <v>78</v>
      </c>
      <c r="K579" s="29">
        <v>5</v>
      </c>
      <c r="L579" s="24">
        <v>112.44</v>
      </c>
      <c r="M579" s="24">
        <v>112.46</v>
      </c>
      <c r="N579" s="24">
        <v>115.37299999999999</v>
      </c>
      <c r="O579" s="24">
        <v>115.393</v>
      </c>
      <c r="P579">
        <v>2</v>
      </c>
      <c r="Q579">
        <v>10</v>
      </c>
      <c r="R579" t="str">
        <v>CYL</v>
      </c>
      <c r="S579" t="str">
        <v>MAD</v>
      </c>
      <c r="T579" t="str">
        <v/>
      </c>
      <c r="U579" t="str">
        <v/>
      </c>
      <c r="V579">
        <v>31193</v>
      </c>
      <c r="W579" t="str">
        <v>CYL11947001</v>
      </c>
      <c r="X579">
        <v>44896.536111111112</v>
      </c>
      <c r="Y579" t="str">
        <v>JRS_CARVALHO</v>
      </c>
      <c r="Z579" t="str">
        <v>JR</v>
      </c>
      <c r="AA579">
        <v>0</v>
      </c>
      <c r="AB579" t="str">
        <v>397-U1588A-13H-5-W 78/80-31193</v>
      </c>
    </row>
    <row r="580" spans="1:28" x14ac:dyDescent="0.15">
      <c r="A580">
        <v>397</v>
      </c>
      <c r="B580" t="str">
        <v>U1588</v>
      </c>
      <c r="C580" t="str">
        <v>A</v>
      </c>
      <c r="D580">
        <v>13</v>
      </c>
      <c r="E580" t="str">
        <v>H</v>
      </c>
      <c r="F580">
        <v>6</v>
      </c>
      <c r="G580" t="str">
        <v>W</v>
      </c>
      <c r="H580" s="29">
        <v>40</v>
      </c>
      <c r="I580" s="29">
        <v>41</v>
      </c>
      <c r="J580" s="29">
        <v>40</v>
      </c>
      <c r="K580" s="29">
        <v>5</v>
      </c>
      <c r="L580" s="24">
        <v>113.56</v>
      </c>
      <c r="M580" s="24">
        <v>113.57</v>
      </c>
      <c r="N580" s="24">
        <v>116.49299999999999</v>
      </c>
      <c r="O580" s="24">
        <v>116.50299999999999</v>
      </c>
      <c r="P580">
        <v>1</v>
      </c>
      <c r="Q580">
        <v>5</v>
      </c>
      <c r="R580" t="str">
        <v>CYL</v>
      </c>
      <c r="S580" t="str">
        <v>XRD</v>
      </c>
      <c r="T580" t="str">
        <v/>
      </c>
      <c r="U580" t="str">
        <v/>
      </c>
      <c r="V580" t="str">
        <v>XRD</v>
      </c>
      <c r="W580" t="str">
        <v>CYL11946711</v>
      </c>
      <c r="X580">
        <v>44896.531944444447</v>
      </c>
      <c r="Y580" t="str">
        <v>JRS_CARVALHO</v>
      </c>
      <c r="Z580" t="str">
        <v>JR</v>
      </c>
      <c r="AA580">
        <v>0</v>
      </c>
      <c r="AB580" t="str">
        <v>397-U1588A-13H-6-W 40/41-XRD</v>
      </c>
    </row>
    <row r="581" spans="1:28" x14ac:dyDescent="0.15">
      <c r="A581">
        <v>397</v>
      </c>
      <c r="B581" t="str">
        <v>U1588</v>
      </c>
      <c r="C581" t="str">
        <v>A</v>
      </c>
      <c r="D581">
        <v>13</v>
      </c>
      <c r="E581" t="str">
        <v>H</v>
      </c>
      <c r="F581">
        <v>6</v>
      </c>
      <c r="G581" t="str">
        <v>A</v>
      </c>
      <c r="H581" s="29">
        <v>40</v>
      </c>
      <c r="I581" s="29">
        <v>40</v>
      </c>
      <c r="J581" s="29">
        <v>40</v>
      </c>
      <c r="K581" s="29">
        <v>5</v>
      </c>
      <c r="L581" s="24">
        <v>113.56</v>
      </c>
      <c r="M581" s="24">
        <v>113.56</v>
      </c>
      <c r="N581" s="24">
        <v>116.49299999999999</v>
      </c>
      <c r="O581" s="24">
        <v>116.49299999999999</v>
      </c>
      <c r="P581">
        <v>0</v>
      </c>
      <c r="Q581">
        <v>1</v>
      </c>
      <c r="R581" t="str">
        <v>SS</v>
      </c>
      <c r="S581" t="str">
        <v>SED</v>
      </c>
      <c r="T581" t="str">
        <v/>
      </c>
      <c r="U581" t="str">
        <v/>
      </c>
      <c r="V581" t="str">
        <v>SED</v>
      </c>
      <c r="W581" t="str">
        <v>SS11946751</v>
      </c>
      <c r="X581">
        <v>44896.531944444447</v>
      </c>
      <c r="Y581" t="str">
        <v>JRS_PANG</v>
      </c>
      <c r="Z581" t="str">
        <v>JR</v>
      </c>
      <c r="AA581">
        <v>0</v>
      </c>
      <c r="AB581" t="str">
        <v>397-U1588A-13H-6-A 40/40-SED</v>
      </c>
    </row>
    <row r="582" spans="1:28" x14ac:dyDescent="0.15">
      <c r="A582">
        <v>397</v>
      </c>
      <c r="B582" t="str">
        <v>U1588</v>
      </c>
      <c r="C582" t="str">
        <v>A</v>
      </c>
      <c r="D582">
        <v>13</v>
      </c>
      <c r="E582" t="str">
        <v>H</v>
      </c>
      <c r="F582">
        <v>6</v>
      </c>
      <c r="G582" t="str">
        <v>W</v>
      </c>
      <c r="H582" s="29">
        <v>40</v>
      </c>
      <c r="I582" s="29">
        <v>41</v>
      </c>
      <c r="J582" s="29">
        <v>40</v>
      </c>
      <c r="K582" s="29">
        <v>5</v>
      </c>
      <c r="L582" s="24">
        <v>113.56</v>
      </c>
      <c r="M582" s="24">
        <v>113.57</v>
      </c>
      <c r="N582" s="24">
        <v>116.49299999999999</v>
      </c>
      <c r="O582" s="24">
        <v>116.50299999999999</v>
      </c>
      <c r="P582">
        <v>1</v>
      </c>
      <c r="Q582">
        <v>5</v>
      </c>
      <c r="R582" t="str">
        <v>CYL</v>
      </c>
      <c r="S582" t="str">
        <v>CARB</v>
      </c>
      <c r="T582" t="str">
        <v/>
      </c>
      <c r="U582" t="str">
        <v/>
      </c>
      <c r="V582" t="str">
        <v>CARB</v>
      </c>
      <c r="W582" t="str">
        <v>CYL11946721</v>
      </c>
      <c r="X582">
        <v>44896.531944444447</v>
      </c>
      <c r="Y582" t="str">
        <v>JRS_CARVALHO</v>
      </c>
      <c r="Z582" t="str">
        <v>JR</v>
      </c>
      <c r="AA582">
        <v>0</v>
      </c>
      <c r="AB582" t="str">
        <v>397-U1588A-13H-6-W 40/41-CARB</v>
      </c>
    </row>
    <row r="583" spans="1:28" x14ac:dyDescent="0.15">
      <c r="A583">
        <v>397</v>
      </c>
      <c r="B583" t="str">
        <v>U1588</v>
      </c>
      <c r="C583" t="str">
        <v>A</v>
      </c>
      <c r="D583">
        <v>13</v>
      </c>
      <c r="E583" t="str">
        <v>H</v>
      </c>
      <c r="F583">
        <v>6</v>
      </c>
      <c r="G583" t="str">
        <v>W</v>
      </c>
      <c r="H583" s="29">
        <v>75</v>
      </c>
      <c r="I583" s="29">
        <v>75</v>
      </c>
      <c r="J583" s="29">
        <v>75</v>
      </c>
      <c r="K583" s="29">
        <v>5</v>
      </c>
      <c r="L583" s="24">
        <v>113.91</v>
      </c>
      <c r="M583" s="24">
        <v>113.91</v>
      </c>
      <c r="N583" s="24">
        <v>116.84299999999999</v>
      </c>
      <c r="O583" s="24">
        <v>116.84299999999999</v>
      </c>
      <c r="P583">
        <v>0</v>
      </c>
      <c r="Q583">
        <v>1</v>
      </c>
      <c r="R583" t="str">
        <v>TPCK</v>
      </c>
      <c r="S583" t="str">
        <v>NANNO</v>
      </c>
      <c r="T583" t="str">
        <v/>
      </c>
      <c r="U583" t="str">
        <v/>
      </c>
      <c r="V583" t="str">
        <v>NANNO</v>
      </c>
      <c r="W583" t="str">
        <v>TPCK11946681</v>
      </c>
      <c r="X583">
        <v>44896.524305555555</v>
      </c>
      <c r="Y583" t="str">
        <v>JRS_CARVALHO</v>
      </c>
      <c r="Z583" t="str">
        <v>JR</v>
      </c>
      <c r="AA583">
        <v>0</v>
      </c>
      <c r="AB583" t="str">
        <v>397-U1588A-13H-6-W 75/75-NANNO</v>
      </c>
    </row>
    <row r="584" spans="1:28" x14ac:dyDescent="0.15">
      <c r="A584">
        <v>397</v>
      </c>
      <c r="B584" t="str">
        <v>U1588</v>
      </c>
      <c r="C584" t="str">
        <v>A</v>
      </c>
      <c r="D584">
        <v>13</v>
      </c>
      <c r="E584" t="str">
        <v>H</v>
      </c>
      <c r="F584">
        <v>6</v>
      </c>
      <c r="G584" t="str">
        <v/>
      </c>
      <c r="H584" s="29">
        <v>136</v>
      </c>
      <c r="I584" s="29">
        <v>141</v>
      </c>
      <c r="J584" s="29">
        <v>0</v>
      </c>
      <c r="K584" s="29">
        <v>5</v>
      </c>
      <c r="L584" s="24">
        <v>114.52</v>
      </c>
      <c r="M584" s="24">
        <v>114.57</v>
      </c>
      <c r="N584" s="24">
        <v>117.453</v>
      </c>
      <c r="O584" s="24">
        <v>117.50299999999999</v>
      </c>
      <c r="P584">
        <v>5</v>
      </c>
      <c r="Q584">
        <v>10</v>
      </c>
      <c r="R584" t="str">
        <v>LIQ</v>
      </c>
      <c r="S584" t="str">
        <v/>
      </c>
      <c r="T584" t="str">
        <v>YOBO</v>
      </c>
      <c r="U584" t="str">
        <v>96010IODP</v>
      </c>
      <c r="V584" t="str">
        <v>IWYOBO</v>
      </c>
      <c r="W584" t="str">
        <v>LIQ11942801</v>
      </c>
      <c r="X584">
        <v>44896.265972222223</v>
      </c>
      <c r="Y584" t="str">
        <v>JR_LIU</v>
      </c>
      <c r="Z584" t="str">
        <v>JR</v>
      </c>
      <c r="AA584" t="str">
        <v>30ul optima HNO3</v>
      </c>
      <c r="AB584" t="str">
        <v>397-U1588A-13H-6-IW(136-141)-IWYOBO</v>
      </c>
    </row>
    <row r="585" spans="1:28" x14ac:dyDescent="0.15">
      <c r="A585">
        <v>397</v>
      </c>
      <c r="B585" t="str">
        <v>U1588</v>
      </c>
      <c r="C585" t="str">
        <v>A</v>
      </c>
      <c r="D585">
        <v>13</v>
      </c>
      <c r="E585" t="str">
        <v>H</v>
      </c>
      <c r="F585">
        <v>6</v>
      </c>
      <c r="G585" t="str">
        <v/>
      </c>
      <c r="H585" s="29">
        <v>136</v>
      </c>
      <c r="I585" s="29">
        <v>141</v>
      </c>
      <c r="J585" s="29">
        <v>0</v>
      </c>
      <c r="K585" s="29">
        <v>5</v>
      </c>
      <c r="L585" s="24">
        <v>114.52</v>
      </c>
      <c r="M585" s="24">
        <v>114.57</v>
      </c>
      <c r="N585" s="24">
        <v>117.453</v>
      </c>
      <c r="O585" s="24">
        <v>117.50299999999999</v>
      </c>
      <c r="P585">
        <v>5</v>
      </c>
      <c r="Q585">
        <v>25</v>
      </c>
      <c r="R585" t="str">
        <v>CAKE</v>
      </c>
      <c r="S585" t="str">
        <v/>
      </c>
      <c r="T585" t="str">
        <v>WU</v>
      </c>
      <c r="U585" t="str">
        <v>95353IODP</v>
      </c>
      <c r="V585" t="str">
        <v>SCWU</v>
      </c>
      <c r="W585" t="str">
        <v>CAKE11942811</v>
      </c>
      <c r="X585">
        <v>44896.265972222223</v>
      </c>
      <c r="Y585" t="str">
        <v>JR_LIU</v>
      </c>
      <c r="Z585" t="str">
        <v>JR</v>
      </c>
      <c r="AA585">
        <v>0</v>
      </c>
      <c r="AB585" t="str">
        <v>397-U1588A-13H-6-IW(136-141)-SCWU</v>
      </c>
    </row>
    <row r="586" spans="1:28" x14ac:dyDescent="0.15">
      <c r="A586">
        <v>397</v>
      </c>
      <c r="B586" t="str">
        <v>U1588</v>
      </c>
      <c r="C586" t="str">
        <v>A</v>
      </c>
      <c r="D586">
        <v>13</v>
      </c>
      <c r="E586" t="str">
        <v>H</v>
      </c>
      <c r="F586">
        <v>6</v>
      </c>
      <c r="G586" t="str">
        <v/>
      </c>
      <c r="H586" s="29">
        <v>136</v>
      </c>
      <c r="I586" s="29">
        <v>141</v>
      </c>
      <c r="J586" s="29">
        <v>0</v>
      </c>
      <c r="K586" s="29">
        <v>5</v>
      </c>
      <c r="L586" s="24">
        <v>114.52</v>
      </c>
      <c r="M586" s="24">
        <v>114.57</v>
      </c>
      <c r="N586" s="24">
        <v>117.453</v>
      </c>
      <c r="O586" s="24">
        <v>117.50299999999999</v>
      </c>
      <c r="P586">
        <v>5</v>
      </c>
      <c r="Q586">
        <v>2</v>
      </c>
      <c r="R586" t="str">
        <v>LIQ</v>
      </c>
      <c r="S586" t="str">
        <v>ICP</v>
      </c>
      <c r="T586" t="str">
        <v/>
      </c>
      <c r="U586" t="str">
        <v/>
      </c>
      <c r="V586" t="str">
        <v>IWICP</v>
      </c>
      <c r="W586" t="str">
        <v>LIQ11942781</v>
      </c>
      <c r="X586">
        <v>44896.265972222223</v>
      </c>
      <c r="Y586" t="str">
        <v>JR_LIU</v>
      </c>
      <c r="Z586" t="str">
        <v>JR</v>
      </c>
      <c r="AA586" t="str">
        <v>10uL HNO3</v>
      </c>
      <c r="AB586" t="str">
        <v>397-U1588A-13H-6-IW(136-141)-IWICP</v>
      </c>
    </row>
    <row r="587" spans="1:28" x14ac:dyDescent="0.15">
      <c r="A587">
        <v>397</v>
      </c>
      <c r="B587" t="str">
        <v>U1588</v>
      </c>
      <c r="C587" t="str">
        <v>A</v>
      </c>
      <c r="D587">
        <v>13</v>
      </c>
      <c r="E587" t="str">
        <v>H</v>
      </c>
      <c r="F587">
        <v>6</v>
      </c>
      <c r="G587" t="str">
        <v/>
      </c>
      <c r="H587" s="29">
        <v>136</v>
      </c>
      <c r="I587" s="29">
        <v>141</v>
      </c>
      <c r="J587" s="29">
        <v>0</v>
      </c>
      <c r="K587" s="29">
        <v>5</v>
      </c>
      <c r="L587" s="24">
        <v>114.52</v>
      </c>
      <c r="M587" s="24">
        <v>114.57</v>
      </c>
      <c r="N587" s="24">
        <v>117.453</v>
      </c>
      <c r="O587" s="24">
        <v>117.50299999999999</v>
      </c>
      <c r="P587">
        <v>5</v>
      </c>
      <c r="Q587">
        <v>6</v>
      </c>
      <c r="R587" t="str">
        <v>LIQ</v>
      </c>
      <c r="S587" t="str">
        <v/>
      </c>
      <c r="T587" t="str">
        <v/>
      </c>
      <c r="U587" t="str">
        <v/>
      </c>
      <c r="V587" t="str">
        <v>IWS</v>
      </c>
      <c r="W587" t="str">
        <v>LIQ11942761</v>
      </c>
      <c r="X587">
        <v>44896.265972222223</v>
      </c>
      <c r="Y587" t="str">
        <v>JR_LIU</v>
      </c>
      <c r="Z587" t="str">
        <v>JR</v>
      </c>
      <c r="AA587" t="str">
        <v>shipboard untreated</v>
      </c>
      <c r="AB587" t="str">
        <v>397-U1588A-13H-6-IW(136-141)-IWS</v>
      </c>
    </row>
    <row r="588" spans="1:28" x14ac:dyDescent="0.15">
      <c r="A588">
        <v>397</v>
      </c>
      <c r="B588" t="str">
        <v>U1588</v>
      </c>
      <c r="C588" t="str">
        <v>A</v>
      </c>
      <c r="D588">
        <v>13</v>
      </c>
      <c r="E588" t="str">
        <v>H</v>
      </c>
      <c r="F588">
        <v>6</v>
      </c>
      <c r="G588" t="str">
        <v/>
      </c>
      <c r="H588" s="29">
        <v>136</v>
      </c>
      <c r="I588" s="29">
        <v>141</v>
      </c>
      <c r="J588" s="29">
        <v>0</v>
      </c>
      <c r="K588" s="29">
        <v>5</v>
      </c>
      <c r="L588" s="24">
        <v>114.52</v>
      </c>
      <c r="M588" s="24">
        <v>114.57</v>
      </c>
      <c r="N588" s="24">
        <v>117.453</v>
      </c>
      <c r="O588" s="24">
        <v>117.50299999999999</v>
      </c>
      <c r="P588">
        <v>5</v>
      </c>
      <c r="Q588">
        <v>3</v>
      </c>
      <c r="R588" t="str">
        <v>LIQ</v>
      </c>
      <c r="S588" t="str">
        <v/>
      </c>
      <c r="T588" t="str">
        <v/>
      </c>
      <c r="U588" t="str">
        <v/>
      </c>
      <c r="V588" t="str">
        <v>IWALK</v>
      </c>
      <c r="W588" t="str">
        <v>LIQ11942771</v>
      </c>
      <c r="X588">
        <v>44896.265972222223</v>
      </c>
      <c r="Y588" t="str">
        <v>JR_LIU</v>
      </c>
      <c r="Z588" t="str">
        <v>JR</v>
      </c>
      <c r="AA588" t="str">
        <v>alkalinity residue</v>
      </c>
      <c r="AB588" t="str">
        <v>397-U1588A-13H-6-IW(136-141)-IWALK</v>
      </c>
    </row>
    <row r="589" spans="1:28" x14ac:dyDescent="0.15">
      <c r="A589">
        <v>397</v>
      </c>
      <c r="B589" t="str">
        <v>U1588</v>
      </c>
      <c r="C589" t="str">
        <v>A</v>
      </c>
      <c r="D589">
        <v>13</v>
      </c>
      <c r="E589" t="str">
        <v>H</v>
      </c>
      <c r="F589">
        <v>6</v>
      </c>
      <c r="G589" t="str">
        <v/>
      </c>
      <c r="H589" s="29">
        <v>136</v>
      </c>
      <c r="I589" s="29">
        <v>141</v>
      </c>
      <c r="J589" s="29">
        <v>0</v>
      </c>
      <c r="K589" s="29">
        <v>5</v>
      </c>
      <c r="L589" s="24">
        <v>114.52</v>
      </c>
      <c r="M589" s="24">
        <v>114.57</v>
      </c>
      <c r="N589" s="24">
        <v>117.453</v>
      </c>
      <c r="O589" s="24">
        <v>117.50299999999999</v>
      </c>
      <c r="P589">
        <v>5</v>
      </c>
      <c r="Q589">
        <v>4</v>
      </c>
      <c r="R589" t="str">
        <v>LIQ</v>
      </c>
      <c r="S589" t="str">
        <v/>
      </c>
      <c r="T589" t="str">
        <v>ROCH</v>
      </c>
      <c r="U589" t="str">
        <v>95231IODP</v>
      </c>
      <c r="V589" t="str">
        <v>IWROCH</v>
      </c>
      <c r="W589" t="str">
        <v>LIQ11942841</v>
      </c>
      <c r="X589">
        <v>44896.265972222223</v>
      </c>
      <c r="Y589" t="str">
        <v>JR_LIU</v>
      </c>
      <c r="Z589" t="str">
        <v>JR</v>
      </c>
      <c r="AA589" t="str">
        <v>20uL Optima HCl</v>
      </c>
      <c r="AB589" t="str">
        <v>397-U1588A-13H-6-IW(136-141)-IWROCH</v>
      </c>
    </row>
    <row r="590" spans="1:28" x14ac:dyDescent="0.15">
      <c r="A590">
        <v>397</v>
      </c>
      <c r="B590" t="str">
        <v>U1588</v>
      </c>
      <c r="C590" t="str">
        <v>A</v>
      </c>
      <c r="D590">
        <v>13</v>
      </c>
      <c r="E590" t="str">
        <v>H</v>
      </c>
      <c r="F590">
        <v>6</v>
      </c>
      <c r="G590" t="str">
        <v/>
      </c>
      <c r="H590" s="29">
        <v>136</v>
      </c>
      <c r="I590" s="29">
        <v>141</v>
      </c>
      <c r="J590" s="29">
        <v>0</v>
      </c>
      <c r="K590" s="29">
        <v>5</v>
      </c>
      <c r="L590" s="24">
        <v>114.52</v>
      </c>
      <c r="M590" s="24">
        <v>114.57</v>
      </c>
      <c r="N590" s="24">
        <v>117.453</v>
      </c>
      <c r="O590" s="24">
        <v>117.50299999999999</v>
      </c>
      <c r="P590">
        <v>5</v>
      </c>
      <c r="Q590">
        <v>10</v>
      </c>
      <c r="R590" t="str">
        <v>LIQ</v>
      </c>
      <c r="S590" t="str">
        <v/>
      </c>
      <c r="T590" t="str">
        <v>WU</v>
      </c>
      <c r="U590" t="str">
        <v>95353IODP</v>
      </c>
      <c r="V590" t="str">
        <v>IWWU</v>
      </c>
      <c r="W590" t="str">
        <v>LIQ11942791</v>
      </c>
      <c r="X590">
        <v>44896.265972222223</v>
      </c>
      <c r="Y590" t="str">
        <v>JR_LIU</v>
      </c>
      <c r="Z590" t="str">
        <v>JR</v>
      </c>
      <c r="AA590" t="str">
        <v>30 ul TM HCl</v>
      </c>
      <c r="AB590" t="str">
        <v>397-U1588A-13H-6-IW(136-141)-IWWU</v>
      </c>
    </row>
    <row r="591" spans="1:28" x14ac:dyDescent="0.15">
      <c r="A591">
        <v>397</v>
      </c>
      <c r="B591" t="str">
        <v>U1588</v>
      </c>
      <c r="C591" t="str">
        <v>A</v>
      </c>
      <c r="D591">
        <v>13</v>
      </c>
      <c r="E591" t="str">
        <v>H</v>
      </c>
      <c r="F591">
        <v>6</v>
      </c>
      <c r="G591" t="str">
        <v/>
      </c>
      <c r="H591" s="29">
        <v>136</v>
      </c>
      <c r="I591" s="29">
        <v>141</v>
      </c>
      <c r="J591" s="29">
        <v>0</v>
      </c>
      <c r="K591" s="29">
        <v>5</v>
      </c>
      <c r="L591" s="24">
        <v>114.52</v>
      </c>
      <c r="M591" s="24">
        <v>114.57</v>
      </c>
      <c r="N591" s="24">
        <v>117.453</v>
      </c>
      <c r="O591" s="24">
        <v>117.50299999999999</v>
      </c>
      <c r="P591">
        <v>5</v>
      </c>
      <c r="Q591">
        <v>2</v>
      </c>
      <c r="R591" t="str">
        <v>LIQ</v>
      </c>
      <c r="S591" t="str">
        <v/>
      </c>
      <c r="T591" t="str">
        <v>BRAD</v>
      </c>
      <c r="U591" t="str">
        <v>95829IODP</v>
      </c>
      <c r="V591" t="str">
        <v>IWBRAD</v>
      </c>
      <c r="W591" t="str">
        <v>LIQ11942831</v>
      </c>
      <c r="X591">
        <v>44896.265972222223</v>
      </c>
      <c r="Y591" t="str">
        <v>JR_LIU</v>
      </c>
      <c r="Z591" t="str">
        <v>JR</v>
      </c>
      <c r="AA591" t="str">
        <v>10 ul HgCl2</v>
      </c>
      <c r="AB591" t="str">
        <v>397-U1588A-13H-6-IW(136-141)-IWBRAD</v>
      </c>
    </row>
    <row r="592" spans="1:28" x14ac:dyDescent="0.15">
      <c r="A592">
        <v>397</v>
      </c>
      <c r="B592" t="str">
        <v>U1588</v>
      </c>
      <c r="C592" t="str">
        <v>A</v>
      </c>
      <c r="D592">
        <v>13</v>
      </c>
      <c r="E592" t="str">
        <v>H</v>
      </c>
      <c r="F592">
        <v>6</v>
      </c>
      <c r="G592" t="str">
        <v/>
      </c>
      <c r="H592" s="29">
        <v>136</v>
      </c>
      <c r="I592" s="29">
        <v>141</v>
      </c>
      <c r="J592" s="29">
        <v>0</v>
      </c>
      <c r="K592" s="29">
        <v>5</v>
      </c>
      <c r="L592" s="24">
        <v>114.52</v>
      </c>
      <c r="M592" s="24">
        <v>114.57</v>
      </c>
      <c r="N592" s="24">
        <v>117.453</v>
      </c>
      <c r="O592" s="24">
        <v>117.50299999999999</v>
      </c>
      <c r="P592">
        <v>5</v>
      </c>
      <c r="Q592">
        <v>75</v>
      </c>
      <c r="R592" t="str">
        <v>CAKE</v>
      </c>
      <c r="S592" t="str">
        <v/>
      </c>
      <c r="T592" t="str">
        <v/>
      </c>
      <c r="U592" t="str">
        <v/>
      </c>
      <c r="V592" t="str">
        <v>SC</v>
      </c>
      <c r="W592" t="str">
        <v>CAKE11942821</v>
      </c>
      <c r="X592">
        <v>44896.265972222223</v>
      </c>
      <c r="Y592" t="str">
        <v>JR_LIU</v>
      </c>
      <c r="Z592" t="str">
        <v>JR</v>
      </c>
      <c r="AA592" t="str">
        <v>repository</v>
      </c>
      <c r="AB592" t="str">
        <v>397-U1588A-13H-6-IW(136-141)-SC</v>
      </c>
    </row>
    <row r="593" spans="1:28" x14ac:dyDescent="0.15">
      <c r="A593">
        <v>397</v>
      </c>
      <c r="B593" t="str">
        <v>U1588</v>
      </c>
      <c r="C593" t="str">
        <v>A</v>
      </c>
      <c r="D593">
        <v>13</v>
      </c>
      <c r="E593" t="str">
        <v>H</v>
      </c>
      <c r="F593">
        <v>6</v>
      </c>
      <c r="G593" t="str">
        <v/>
      </c>
      <c r="H593" s="29">
        <v>136</v>
      </c>
      <c r="I593" s="29">
        <v>141</v>
      </c>
      <c r="J593" s="29">
        <v>136</v>
      </c>
      <c r="K593" s="29">
        <v>5</v>
      </c>
      <c r="L593" s="24">
        <v>114.52</v>
      </c>
      <c r="M593" s="24">
        <v>114.57</v>
      </c>
      <c r="N593" s="24">
        <v>117.453</v>
      </c>
      <c r="O593" s="24">
        <v>117.50299999999999</v>
      </c>
      <c r="P593">
        <v>5</v>
      </c>
      <c r="Q593">
        <v>176</v>
      </c>
      <c r="R593" t="str">
        <v>WRND</v>
      </c>
      <c r="S593" t="str">
        <v>IW</v>
      </c>
      <c r="T593" t="str">
        <v/>
      </c>
      <c r="U593" t="str">
        <v/>
      </c>
      <c r="V593" t="str">
        <v>IW(136-141)</v>
      </c>
      <c r="W593" t="str">
        <v>WRND11942111</v>
      </c>
      <c r="X593">
        <v>44896.228472222225</v>
      </c>
      <c r="Y593" t="str">
        <v>NOVAK</v>
      </c>
      <c r="Z593" t="str">
        <v>JR</v>
      </c>
      <c r="AA593">
        <v>0</v>
      </c>
      <c r="AB593" t="str">
        <v>397-U1588A-13H-6-IW(136-141)</v>
      </c>
    </row>
    <row r="594" spans="1:28" x14ac:dyDescent="0.15">
      <c r="A594">
        <v>397</v>
      </c>
      <c r="B594" t="str">
        <v>U1588</v>
      </c>
      <c r="C594" t="str">
        <v>A</v>
      </c>
      <c r="D594">
        <v>13</v>
      </c>
      <c r="E594" t="str">
        <v>H</v>
      </c>
      <c r="F594">
        <v>7</v>
      </c>
      <c r="G594" t="str">
        <v/>
      </c>
      <c r="H594" s="29">
        <v>0</v>
      </c>
      <c r="I594" s="29">
        <v>5</v>
      </c>
      <c r="J594" s="29">
        <v>0</v>
      </c>
      <c r="K594" s="29">
        <v>5</v>
      </c>
      <c r="L594" s="24">
        <v>114.57</v>
      </c>
      <c r="M594" s="24">
        <v>114.61999999999999</v>
      </c>
      <c r="N594" s="24">
        <v>117.50299999999999</v>
      </c>
      <c r="O594" s="24">
        <v>117.553</v>
      </c>
      <c r="P594">
        <v>5</v>
      </c>
      <c r="Q594">
        <v>5</v>
      </c>
      <c r="R594" t="str">
        <v>CYL</v>
      </c>
      <c r="S594" t="str">
        <v>HS</v>
      </c>
      <c r="T594" t="str">
        <v/>
      </c>
      <c r="U594" t="str">
        <v/>
      </c>
      <c r="V594" t="str">
        <v>HS</v>
      </c>
      <c r="W594" t="str">
        <v>CYL11942101</v>
      </c>
      <c r="X594">
        <v>44896.228472222225</v>
      </c>
      <c r="Y594" t="str">
        <v>NOVAK</v>
      </c>
      <c r="Z594" t="str">
        <v>JR</v>
      </c>
      <c r="AA594">
        <v>0</v>
      </c>
      <c r="AB594" t="str">
        <v>397-U1588A-13H-7-HS</v>
      </c>
    </row>
    <row r="595" spans="1:28" x14ac:dyDescent="0.15">
      <c r="A595">
        <v>397</v>
      </c>
      <c r="B595" t="str">
        <v>U1588</v>
      </c>
      <c r="C595" t="str">
        <v>A</v>
      </c>
      <c r="D595">
        <v>13</v>
      </c>
      <c r="E595" t="str">
        <v>H</v>
      </c>
      <c r="F595">
        <v>7</v>
      </c>
      <c r="G595" t="str">
        <v>W</v>
      </c>
      <c r="H595" s="29">
        <v>60</v>
      </c>
      <c r="I595" s="29">
        <v>60</v>
      </c>
      <c r="J595" s="29">
        <v>60</v>
      </c>
      <c r="K595" s="29">
        <v>5</v>
      </c>
      <c r="L595" s="24">
        <v>115.16999999999999</v>
      </c>
      <c r="M595" s="24">
        <v>115.16999999999999</v>
      </c>
      <c r="N595" s="24">
        <v>118.10300000000001</v>
      </c>
      <c r="O595" s="24">
        <v>118.10300000000001</v>
      </c>
      <c r="P595">
        <v>0</v>
      </c>
      <c r="Q595">
        <v>1</v>
      </c>
      <c r="R595" t="str">
        <v>TPCK</v>
      </c>
      <c r="S595" t="str">
        <v>NANNO</v>
      </c>
      <c r="T595" t="str">
        <v/>
      </c>
      <c r="U595" t="str">
        <v/>
      </c>
      <c r="V595" t="str">
        <v>NANNO</v>
      </c>
      <c r="W595" t="str">
        <v>TPCK11946691</v>
      </c>
      <c r="X595">
        <v>44896.524305555555</v>
      </c>
      <c r="Y595" t="str">
        <v>JRS_CARVALHO</v>
      </c>
      <c r="Z595" t="str">
        <v>JR</v>
      </c>
      <c r="AA595">
        <v>0</v>
      </c>
      <c r="AB595" t="str">
        <v>397-U1588A-13H-7-W 60/60-NANNO</v>
      </c>
    </row>
    <row r="596" spans="1:28" x14ac:dyDescent="0.15">
      <c r="A596">
        <v>397</v>
      </c>
      <c r="B596" t="str">
        <v>U1588</v>
      </c>
      <c r="C596" t="str">
        <v>A</v>
      </c>
      <c r="D596">
        <v>13</v>
      </c>
      <c r="E596" t="str">
        <v>H</v>
      </c>
      <c r="F596" t="str">
        <v>CC</v>
      </c>
      <c r="G596" t="str">
        <v/>
      </c>
      <c r="H596" s="29">
        <v>75</v>
      </c>
      <c r="I596" s="29">
        <v>82</v>
      </c>
      <c r="J596" s="29">
        <v>0</v>
      </c>
      <c r="K596" s="29">
        <v>5</v>
      </c>
      <c r="L596" s="24">
        <v>116.11</v>
      </c>
      <c r="M596" s="24">
        <v>116.17999999999999</v>
      </c>
      <c r="N596" s="24">
        <v>119.04300000000001</v>
      </c>
      <c r="O596" s="24">
        <v>119.113</v>
      </c>
      <c r="P596">
        <v>7</v>
      </c>
      <c r="Q596">
        <v>5</v>
      </c>
      <c r="R596" t="str">
        <v>OTHR</v>
      </c>
      <c r="S596" t="str">
        <v/>
      </c>
      <c r="T596" t="str">
        <v>ABRA</v>
      </c>
      <c r="U596" t="str">
        <v>95438IODP</v>
      </c>
      <c r="V596" t="str">
        <v>PALABRA</v>
      </c>
      <c r="W596" t="str">
        <v>OTHR11942191</v>
      </c>
      <c r="X596">
        <v>44896.229861111111</v>
      </c>
      <c r="Y596" t="str">
        <v>NOVAK</v>
      </c>
      <c r="Z596" t="str">
        <v>JR</v>
      </c>
      <c r="AA596">
        <v>0</v>
      </c>
      <c r="AB596" t="str">
        <v>397-U1588A-13H-CC-PAL-PALABRA</v>
      </c>
    </row>
    <row r="597" spans="1:28" x14ac:dyDescent="0.15">
      <c r="A597">
        <v>397</v>
      </c>
      <c r="B597" t="str">
        <v>U1588</v>
      </c>
      <c r="C597" t="str">
        <v>A</v>
      </c>
      <c r="D597">
        <v>13</v>
      </c>
      <c r="E597" t="str">
        <v>H</v>
      </c>
      <c r="F597" t="str">
        <v>CC</v>
      </c>
      <c r="G597" t="str">
        <v/>
      </c>
      <c r="H597" s="29">
        <v>75</v>
      </c>
      <c r="I597" s="29">
        <v>82</v>
      </c>
      <c r="J597" s="29">
        <v>0</v>
      </c>
      <c r="K597" s="29">
        <v>5</v>
      </c>
      <c r="L597" s="24">
        <v>116.11</v>
      </c>
      <c r="M597" s="24">
        <v>116.17999999999999</v>
      </c>
      <c r="N597" s="24">
        <v>119.04300000000001</v>
      </c>
      <c r="O597" s="24">
        <v>119.113</v>
      </c>
      <c r="P597">
        <v>7</v>
      </c>
      <c r="Q597">
        <v>30</v>
      </c>
      <c r="R597" t="str">
        <v>OTHR</v>
      </c>
      <c r="S597" t="str">
        <v/>
      </c>
      <c r="T597" t="str">
        <v>ZARI</v>
      </c>
      <c r="U597" t="str">
        <v>95883IODP</v>
      </c>
      <c r="V597" t="str">
        <v>PALZARI</v>
      </c>
      <c r="W597" t="str">
        <v>OTHR11942181</v>
      </c>
      <c r="X597">
        <v>44896.229861111111</v>
      </c>
      <c r="Y597" t="str">
        <v>NOVAK</v>
      </c>
      <c r="Z597" t="str">
        <v>JR</v>
      </c>
      <c r="AA597">
        <v>0</v>
      </c>
      <c r="AB597" t="str">
        <v>397-U1588A-13H-CC-PAL-PALZARI</v>
      </c>
    </row>
    <row r="598" spans="1:28" x14ac:dyDescent="0.15">
      <c r="A598">
        <v>397</v>
      </c>
      <c r="B598" t="str">
        <v>U1588</v>
      </c>
      <c r="C598" t="str">
        <v>A</v>
      </c>
      <c r="D598">
        <v>13</v>
      </c>
      <c r="E598" t="str">
        <v>H</v>
      </c>
      <c r="F598" t="str">
        <v>CC</v>
      </c>
      <c r="G598" t="str">
        <v/>
      </c>
      <c r="H598" s="29">
        <v>75</v>
      </c>
      <c r="I598" s="29">
        <v>82</v>
      </c>
      <c r="J598" s="29">
        <v>0</v>
      </c>
      <c r="K598" s="29">
        <v>5</v>
      </c>
      <c r="L598" s="24">
        <v>116.11</v>
      </c>
      <c r="M598" s="24">
        <v>116.17999999999999</v>
      </c>
      <c r="N598" s="24">
        <v>119.04300000000001</v>
      </c>
      <c r="O598" s="24">
        <v>119.113</v>
      </c>
      <c r="P598">
        <v>7</v>
      </c>
      <c r="Q598">
        <v>20</v>
      </c>
      <c r="R598" t="str">
        <v>OTHR</v>
      </c>
      <c r="S598" t="str">
        <v/>
      </c>
      <c r="T598" t="str">
        <v>VERM</v>
      </c>
      <c r="U598" t="str">
        <v>95746IODP</v>
      </c>
      <c r="V598" t="str">
        <v>PALVERM</v>
      </c>
      <c r="W598" t="str">
        <v>OTHR11942131</v>
      </c>
      <c r="X598">
        <v>44896.229861111111</v>
      </c>
      <c r="Y598" t="str">
        <v>NOVAK</v>
      </c>
      <c r="Z598" t="str">
        <v>JR</v>
      </c>
      <c r="AA598">
        <v>0</v>
      </c>
      <c r="AB598" t="str">
        <v>397-U1588A-13H-CC-PAL-PALVERM</v>
      </c>
    </row>
    <row r="599" spans="1:28" x14ac:dyDescent="0.15">
      <c r="A599">
        <v>397</v>
      </c>
      <c r="B599" t="str">
        <v>U1588</v>
      </c>
      <c r="C599" t="str">
        <v>A</v>
      </c>
      <c r="D599">
        <v>13</v>
      </c>
      <c r="E599" t="str">
        <v>H</v>
      </c>
      <c r="F599" t="str">
        <v>CC</v>
      </c>
      <c r="G599" t="str">
        <v/>
      </c>
      <c r="H599" s="29">
        <v>75</v>
      </c>
      <c r="I599" s="29">
        <v>82</v>
      </c>
      <c r="J599" s="29">
        <v>0</v>
      </c>
      <c r="K599" s="29">
        <v>5</v>
      </c>
      <c r="L599" s="24">
        <v>116.11</v>
      </c>
      <c r="M599" s="24">
        <v>116.17999999999999</v>
      </c>
      <c r="N599" s="24">
        <v>119.04300000000001</v>
      </c>
      <c r="O599" s="24">
        <v>119.113</v>
      </c>
      <c r="P599">
        <v>7</v>
      </c>
      <c r="Q599">
        <v>5</v>
      </c>
      <c r="R599" t="str">
        <v>OTHR</v>
      </c>
      <c r="S599" t="str">
        <v/>
      </c>
      <c r="T599" t="str">
        <v>FLOR</v>
      </c>
      <c r="U599" t="str">
        <v>95504IODP</v>
      </c>
      <c r="V599" t="str">
        <v>PALFLOR</v>
      </c>
      <c r="W599" t="str">
        <v>OTHR11942151</v>
      </c>
      <c r="X599">
        <v>44896.229861111111</v>
      </c>
      <c r="Y599" t="str">
        <v>NOVAK</v>
      </c>
      <c r="Z599" t="str">
        <v>JR</v>
      </c>
      <c r="AA599">
        <v>0</v>
      </c>
      <c r="AB599" t="str">
        <v>397-U1588A-13H-CC-PAL-PALFLOR</v>
      </c>
    </row>
    <row r="600" spans="1:28" x14ac:dyDescent="0.15">
      <c r="A600">
        <v>397</v>
      </c>
      <c r="B600" t="str">
        <v>U1588</v>
      </c>
      <c r="C600" t="str">
        <v>A</v>
      </c>
      <c r="D600">
        <v>13</v>
      </c>
      <c r="E600" t="str">
        <v>H</v>
      </c>
      <c r="F600" t="str">
        <v>CC</v>
      </c>
      <c r="G600" t="str">
        <v/>
      </c>
      <c r="H600" s="29">
        <v>75</v>
      </c>
      <c r="I600" s="29">
        <v>82</v>
      </c>
      <c r="J600" s="29">
        <v>0</v>
      </c>
      <c r="K600" s="29">
        <v>5</v>
      </c>
      <c r="L600" s="24">
        <v>116.11</v>
      </c>
      <c r="M600" s="24">
        <v>116.17999999999999</v>
      </c>
      <c r="N600" s="24">
        <v>119.04300000000001</v>
      </c>
      <c r="O600" s="24">
        <v>119.113</v>
      </c>
      <c r="P600">
        <v>7</v>
      </c>
      <c r="Q600">
        <v>30</v>
      </c>
      <c r="R600" t="str">
        <v>OTHR</v>
      </c>
      <c r="S600" t="str">
        <v/>
      </c>
      <c r="T600" t="str">
        <v>HUAN</v>
      </c>
      <c r="U600" t="str">
        <v>98758IODP</v>
      </c>
      <c r="V600" t="str">
        <v>PALHUAN</v>
      </c>
      <c r="W600" t="str">
        <v>OTHR11942171</v>
      </c>
      <c r="X600">
        <v>44896.229861111111</v>
      </c>
      <c r="Y600" t="str">
        <v>NOVAK</v>
      </c>
      <c r="Z600" t="str">
        <v>JR</v>
      </c>
      <c r="AA600">
        <v>0</v>
      </c>
      <c r="AB600" t="str">
        <v>397-U1588A-13H-CC-PAL-PALHUAN</v>
      </c>
    </row>
    <row r="601" spans="1:28" x14ac:dyDescent="0.15">
      <c r="A601">
        <v>397</v>
      </c>
      <c r="B601" t="str">
        <v>U1588</v>
      </c>
      <c r="C601" t="str">
        <v>A</v>
      </c>
      <c r="D601">
        <v>13</v>
      </c>
      <c r="E601" t="str">
        <v>H</v>
      </c>
      <c r="F601" t="str">
        <v>CC</v>
      </c>
      <c r="G601" t="str">
        <v/>
      </c>
      <c r="H601" s="29">
        <v>75</v>
      </c>
      <c r="I601" s="29">
        <v>82</v>
      </c>
      <c r="J601" s="29">
        <v>0</v>
      </c>
      <c r="K601" s="29">
        <v>5</v>
      </c>
      <c r="L601" s="24">
        <v>116.11</v>
      </c>
      <c r="M601" s="24">
        <v>116.17999999999999</v>
      </c>
      <c r="N601" s="24">
        <v>119.04300000000001</v>
      </c>
      <c r="O601" s="24">
        <v>119.113</v>
      </c>
      <c r="P601">
        <v>7</v>
      </c>
      <c r="Q601">
        <v>5</v>
      </c>
      <c r="R601" t="str">
        <v>OTHR</v>
      </c>
      <c r="S601" t="str">
        <v>NANNO</v>
      </c>
      <c r="T601" t="str">
        <v/>
      </c>
      <c r="U601" t="str">
        <v/>
      </c>
      <c r="V601" t="str">
        <v>NANNO</v>
      </c>
      <c r="W601" t="str">
        <v>OTHR11942201</v>
      </c>
      <c r="X601">
        <v>44896.229861111111</v>
      </c>
      <c r="Y601" t="str">
        <v>NOVAK</v>
      </c>
      <c r="Z601" t="str">
        <v>JR</v>
      </c>
      <c r="AA601" t="str">
        <v>Shipboard Test</v>
      </c>
      <c r="AB601" t="str">
        <v>397-U1588A-13H-CC-PAL-NANNO</v>
      </c>
    </row>
    <row r="602" spans="1:28" x14ac:dyDescent="0.15">
      <c r="A602">
        <v>397</v>
      </c>
      <c r="B602" t="str">
        <v>U1588</v>
      </c>
      <c r="C602" t="str">
        <v>A</v>
      </c>
      <c r="D602">
        <v>13</v>
      </c>
      <c r="E602" t="str">
        <v>H</v>
      </c>
      <c r="F602" t="str">
        <v>CC</v>
      </c>
      <c r="G602" t="str">
        <v/>
      </c>
      <c r="H602" s="29">
        <v>75</v>
      </c>
      <c r="I602" s="29">
        <v>82</v>
      </c>
      <c r="J602" s="29">
        <v>75</v>
      </c>
      <c r="K602" s="29">
        <v>5</v>
      </c>
      <c r="L602" s="24">
        <v>116.11</v>
      </c>
      <c r="M602" s="24">
        <v>116.17999999999999</v>
      </c>
      <c r="N602" s="24">
        <v>119.04300000000001</v>
      </c>
      <c r="O602" s="24">
        <v>119.113</v>
      </c>
      <c r="P602">
        <v>7</v>
      </c>
      <c r="Q602">
        <v>247</v>
      </c>
      <c r="R602" t="str">
        <v>WRND</v>
      </c>
      <c r="S602" t="str">
        <v>PAL</v>
      </c>
      <c r="T602" t="str">
        <v/>
      </c>
      <c r="U602" t="str">
        <v/>
      </c>
      <c r="V602" t="str">
        <v>PAL</v>
      </c>
      <c r="W602" t="str">
        <v>WRND11942121</v>
      </c>
      <c r="X602">
        <v>44896.228472222225</v>
      </c>
      <c r="Y602" t="str">
        <v>NOVAK</v>
      </c>
      <c r="Z602" t="str">
        <v>JR</v>
      </c>
      <c r="AA602">
        <v>0</v>
      </c>
      <c r="AB602" t="str">
        <v>397-U1588A-13H-CC-PAL</v>
      </c>
    </row>
    <row r="603" spans="1:28" x14ac:dyDescent="0.15">
      <c r="A603">
        <v>397</v>
      </c>
      <c r="B603" t="str">
        <v>U1588</v>
      </c>
      <c r="C603" t="str">
        <v>A</v>
      </c>
      <c r="D603">
        <v>13</v>
      </c>
      <c r="E603" t="str">
        <v>H</v>
      </c>
      <c r="F603" t="str">
        <v>CC</v>
      </c>
      <c r="G603" t="str">
        <v/>
      </c>
      <c r="H603" s="29">
        <v>75</v>
      </c>
      <c r="I603" s="29">
        <v>82</v>
      </c>
      <c r="J603" s="29">
        <v>0</v>
      </c>
      <c r="K603" s="29">
        <v>5</v>
      </c>
      <c r="L603" s="24">
        <v>116.11</v>
      </c>
      <c r="M603" s="24">
        <v>116.17999999999999</v>
      </c>
      <c r="N603" s="24">
        <v>119.04300000000001</v>
      </c>
      <c r="O603" s="24">
        <v>119.113</v>
      </c>
      <c r="P603">
        <v>7</v>
      </c>
      <c r="Q603">
        <v>5</v>
      </c>
      <c r="R603" t="str">
        <v>OTHR</v>
      </c>
      <c r="S603" t="str">
        <v/>
      </c>
      <c r="T603" t="str">
        <v>CLAR</v>
      </c>
      <c r="U603" t="str">
        <v>95439IODP</v>
      </c>
      <c r="V603" t="str">
        <v>PALCLAR</v>
      </c>
      <c r="W603" t="str">
        <v>OTHR11942161</v>
      </c>
      <c r="X603">
        <v>44896.229861111111</v>
      </c>
      <c r="Y603" t="str">
        <v>NOVAK</v>
      </c>
      <c r="Z603" t="str">
        <v>JR</v>
      </c>
      <c r="AA603">
        <v>0</v>
      </c>
      <c r="AB603" t="str">
        <v>397-U1588A-13H-CC-PAL-PALCLAR</v>
      </c>
    </row>
    <row r="604" spans="1:28" x14ac:dyDescent="0.15">
      <c r="A604">
        <v>397</v>
      </c>
      <c r="B604" t="str">
        <v>U1588</v>
      </c>
      <c r="C604" t="str">
        <v>A</v>
      </c>
      <c r="D604">
        <v>13</v>
      </c>
      <c r="E604" t="str">
        <v>H</v>
      </c>
      <c r="F604" t="str">
        <v>CC</v>
      </c>
      <c r="G604" t="str">
        <v/>
      </c>
      <c r="H604" s="29">
        <v>75</v>
      </c>
      <c r="I604" s="29">
        <v>82</v>
      </c>
      <c r="J604" s="29">
        <v>0</v>
      </c>
      <c r="K604" s="29">
        <v>5</v>
      </c>
      <c r="L604" s="24">
        <v>116.11</v>
      </c>
      <c r="M604" s="24">
        <v>116.17999999999999</v>
      </c>
      <c r="N604" s="24">
        <v>119.04300000000001</v>
      </c>
      <c r="O604" s="24">
        <v>119.113</v>
      </c>
      <c r="P604">
        <v>7</v>
      </c>
      <c r="Q604">
        <v>20</v>
      </c>
      <c r="R604" t="str">
        <v>OTHR</v>
      </c>
      <c r="S604" t="str">
        <v>FORAM</v>
      </c>
      <c r="T604" t="str">
        <v/>
      </c>
      <c r="U604" t="str">
        <v/>
      </c>
      <c r="V604" t="str">
        <v>FORAM</v>
      </c>
      <c r="W604" t="str">
        <v>OTHR11942211</v>
      </c>
      <c r="X604">
        <v>44896.229861111111</v>
      </c>
      <c r="Y604" t="str">
        <v>NOVAK</v>
      </c>
      <c r="Z604" t="str">
        <v>JR</v>
      </c>
      <c r="AA604" t="str">
        <v>Shipboard Test</v>
      </c>
      <c r="AB604" t="str">
        <v>397-U1588A-13H-CC-PAL-FORAM</v>
      </c>
    </row>
    <row r="605" spans="1:28" x14ac:dyDescent="0.15">
      <c r="A605">
        <v>397</v>
      </c>
      <c r="B605" t="str">
        <v>U1588</v>
      </c>
      <c r="C605" t="str">
        <v>A</v>
      </c>
      <c r="D605">
        <v>13</v>
      </c>
      <c r="E605" t="str">
        <v>H</v>
      </c>
      <c r="F605" t="str">
        <v>CC</v>
      </c>
      <c r="G605" t="str">
        <v/>
      </c>
      <c r="H605" s="29">
        <v>75</v>
      </c>
      <c r="I605" s="29">
        <v>82</v>
      </c>
      <c r="J605" s="29">
        <v>0</v>
      </c>
      <c r="K605" s="29">
        <v>5</v>
      </c>
      <c r="L605" s="24">
        <v>116.11</v>
      </c>
      <c r="M605" s="24">
        <v>116.17999999999999</v>
      </c>
      <c r="N605" s="24">
        <v>119.04300000000001</v>
      </c>
      <c r="O605" s="24">
        <v>119.113</v>
      </c>
      <c r="P605">
        <v>7</v>
      </c>
      <c r="Q605">
        <v>20</v>
      </c>
      <c r="R605" t="str">
        <v>OTHR</v>
      </c>
      <c r="S605" t="str">
        <v/>
      </c>
      <c r="T605" t="str">
        <v>PERA</v>
      </c>
      <c r="U605" t="str">
        <v>95471IODP</v>
      </c>
      <c r="V605" t="str">
        <v>PALPERA</v>
      </c>
      <c r="W605" t="str">
        <v>OTHR11942141</v>
      </c>
      <c r="X605">
        <v>44896.229861111111</v>
      </c>
      <c r="Y605" t="str">
        <v>NOVAK</v>
      </c>
      <c r="Z605" t="str">
        <v>JR</v>
      </c>
      <c r="AA605">
        <v>0</v>
      </c>
      <c r="AB605" t="str">
        <v>397-U1588A-13H-CC-PAL-PALPERA</v>
      </c>
    </row>
    <row r="606" spans="1:28" x14ac:dyDescent="0.15">
      <c r="A606">
        <v>397</v>
      </c>
      <c r="B606" t="str">
        <v>U1588</v>
      </c>
      <c r="C606" t="str">
        <v>A</v>
      </c>
      <c r="D606">
        <v>14</v>
      </c>
      <c r="E606" t="str">
        <v>H</v>
      </c>
      <c r="F606">
        <v>1</v>
      </c>
      <c r="G606" t="str">
        <v>W</v>
      </c>
      <c r="H606" s="29">
        <v>110</v>
      </c>
      <c r="I606" s="29">
        <v>110</v>
      </c>
      <c r="J606" s="29">
        <v>110</v>
      </c>
      <c r="K606" s="29">
        <v>5</v>
      </c>
      <c r="L606" s="24">
        <v>117.3</v>
      </c>
      <c r="M606" s="24">
        <v>117.3</v>
      </c>
      <c r="N606" s="24">
        <v>120.92399999999999</v>
      </c>
      <c r="O606" s="24">
        <v>120.92399999999999</v>
      </c>
      <c r="P606">
        <v>0</v>
      </c>
      <c r="Q606">
        <v>1</v>
      </c>
      <c r="R606" t="str">
        <v>TPCK</v>
      </c>
      <c r="S606" t="str">
        <v>NANNO</v>
      </c>
      <c r="T606" t="str">
        <v/>
      </c>
      <c r="U606" t="str">
        <v/>
      </c>
      <c r="V606" t="str">
        <v>NANNO</v>
      </c>
      <c r="W606" t="str">
        <v>TPCK11947761</v>
      </c>
      <c r="X606">
        <v>44896.59097222222</v>
      </c>
      <c r="Y606" t="str">
        <v>JRS_CARVALHO</v>
      </c>
      <c r="Z606" t="str">
        <v>JR</v>
      </c>
      <c r="AA606">
        <v>0</v>
      </c>
      <c r="AB606" t="str">
        <v>397-U1588A-14H-1-W 110/110-NANNO</v>
      </c>
    </row>
    <row r="607" spans="1:28" x14ac:dyDescent="0.15">
      <c r="A607">
        <v>397</v>
      </c>
      <c r="B607" t="str">
        <v>U1588</v>
      </c>
      <c r="C607" t="str">
        <v>A</v>
      </c>
      <c r="D607">
        <v>14</v>
      </c>
      <c r="E607" t="str">
        <v>H</v>
      </c>
      <c r="F607">
        <v>2</v>
      </c>
      <c r="G607" t="str">
        <v>W</v>
      </c>
      <c r="H607" s="29">
        <v>75</v>
      </c>
      <c r="I607" s="29">
        <v>75</v>
      </c>
      <c r="J607" s="29">
        <v>75</v>
      </c>
      <c r="K607" s="29">
        <v>5</v>
      </c>
      <c r="L607" s="24">
        <v>118.46</v>
      </c>
      <c r="M607" s="24">
        <v>118.46</v>
      </c>
      <c r="N607" s="24">
        <v>122.08399999999999</v>
      </c>
      <c r="O607" s="24">
        <v>122.08399999999999</v>
      </c>
      <c r="P607">
        <v>0</v>
      </c>
      <c r="Q607">
        <v>1</v>
      </c>
      <c r="R607" t="str">
        <v>TPCK</v>
      </c>
      <c r="S607" t="str">
        <v>NANNO</v>
      </c>
      <c r="T607" t="str">
        <v/>
      </c>
      <c r="U607" t="str">
        <v/>
      </c>
      <c r="V607" t="str">
        <v>NANNO</v>
      </c>
      <c r="W607" t="str">
        <v>TPCK11947771</v>
      </c>
      <c r="X607">
        <v>44896.59097222222</v>
      </c>
      <c r="Y607" t="str">
        <v>JRS_CARVALHO</v>
      </c>
      <c r="Z607" t="str">
        <v>JR</v>
      </c>
      <c r="AA607">
        <v>0</v>
      </c>
      <c r="AB607" t="str">
        <v>397-U1588A-14H-2-W 75/75-NANNO</v>
      </c>
    </row>
    <row r="608" spans="1:28" x14ac:dyDescent="0.15">
      <c r="A608">
        <v>397</v>
      </c>
      <c r="B608" t="str">
        <v>U1588</v>
      </c>
      <c r="C608" t="str">
        <v>A</v>
      </c>
      <c r="D608">
        <v>14</v>
      </c>
      <c r="E608" t="str">
        <v>H</v>
      </c>
      <c r="F608">
        <v>3</v>
      </c>
      <c r="G608" t="str">
        <v>A</v>
      </c>
      <c r="H608" s="29">
        <v>35</v>
      </c>
      <c r="I608" s="29">
        <v>35</v>
      </c>
      <c r="J608" s="29">
        <v>35</v>
      </c>
      <c r="K608" s="29">
        <v>5</v>
      </c>
      <c r="L608" s="24">
        <v>119.52</v>
      </c>
      <c r="M608" s="24">
        <v>119.52</v>
      </c>
      <c r="N608" s="24">
        <v>123.14399999999999</v>
      </c>
      <c r="O608" s="24">
        <v>123.14399999999999</v>
      </c>
      <c r="P608">
        <v>0</v>
      </c>
      <c r="Q608">
        <v>1</v>
      </c>
      <c r="R608" t="str">
        <v>SS</v>
      </c>
      <c r="S608" t="str">
        <v>SED</v>
      </c>
      <c r="T608" t="str">
        <v/>
      </c>
      <c r="U608" t="str">
        <v/>
      </c>
      <c r="V608" t="str">
        <v>SED</v>
      </c>
      <c r="W608" t="str">
        <v>SS11947741</v>
      </c>
      <c r="X608">
        <v>44896.590277777781</v>
      </c>
      <c r="Y608" t="str">
        <v>JRS_PANG</v>
      </c>
      <c r="Z608" t="str">
        <v>JR</v>
      </c>
      <c r="AA608">
        <v>0</v>
      </c>
      <c r="AB608" t="str">
        <v>397-U1588A-14H-3-A 35/35-SED</v>
      </c>
    </row>
    <row r="609" spans="1:28" x14ac:dyDescent="0.15">
      <c r="A609">
        <v>397</v>
      </c>
      <c r="B609" t="str">
        <v>U1588</v>
      </c>
      <c r="C609" t="str">
        <v>A</v>
      </c>
      <c r="D609">
        <v>14</v>
      </c>
      <c r="E609" t="str">
        <v>H</v>
      </c>
      <c r="F609">
        <v>3</v>
      </c>
      <c r="G609" t="str">
        <v>W</v>
      </c>
      <c r="H609" s="29">
        <v>35</v>
      </c>
      <c r="I609" s="29">
        <v>36</v>
      </c>
      <c r="J609" s="29">
        <v>35</v>
      </c>
      <c r="K609" s="29">
        <v>5</v>
      </c>
      <c r="L609" s="24">
        <v>119.52</v>
      </c>
      <c r="M609" s="24">
        <v>119.53</v>
      </c>
      <c r="N609" s="24">
        <v>123.14399999999999</v>
      </c>
      <c r="O609" s="24">
        <v>123.154</v>
      </c>
      <c r="P609">
        <v>1</v>
      </c>
      <c r="Q609">
        <v>5</v>
      </c>
      <c r="R609" t="str">
        <v>CYL</v>
      </c>
      <c r="S609" t="str">
        <v>CARB</v>
      </c>
      <c r="T609" t="str">
        <v/>
      </c>
      <c r="U609" t="str">
        <v/>
      </c>
      <c r="V609" t="str">
        <v>CARB</v>
      </c>
      <c r="W609" t="str">
        <v>CYL11948251</v>
      </c>
      <c r="X609">
        <v>44896.595833333333</v>
      </c>
      <c r="Y609" t="str">
        <v>JRS_CARVALHO</v>
      </c>
      <c r="Z609" t="str">
        <v>JR</v>
      </c>
      <c r="AA609">
        <v>0</v>
      </c>
      <c r="AB609" t="str">
        <v>397-U1588A-14H-3-W 35/36-CARB</v>
      </c>
    </row>
    <row r="610" spans="1:28" x14ac:dyDescent="0.15">
      <c r="A610">
        <v>397</v>
      </c>
      <c r="B610" t="str">
        <v>U1588</v>
      </c>
      <c r="C610" t="str">
        <v>A</v>
      </c>
      <c r="D610">
        <v>14</v>
      </c>
      <c r="E610" t="str">
        <v>H</v>
      </c>
      <c r="F610">
        <v>3</v>
      </c>
      <c r="G610" t="str">
        <v>W</v>
      </c>
      <c r="H610" s="29">
        <v>35</v>
      </c>
      <c r="I610" s="29">
        <v>36</v>
      </c>
      <c r="J610" s="29">
        <v>35</v>
      </c>
      <c r="K610" s="29">
        <v>5</v>
      </c>
      <c r="L610" s="24">
        <v>119.52</v>
      </c>
      <c r="M610" s="24">
        <v>119.53</v>
      </c>
      <c r="N610" s="24">
        <v>123.14399999999999</v>
      </c>
      <c r="O610" s="24">
        <v>123.154</v>
      </c>
      <c r="P610">
        <v>1</v>
      </c>
      <c r="Q610">
        <v>5</v>
      </c>
      <c r="R610" t="str">
        <v>CYL</v>
      </c>
      <c r="S610" t="str">
        <v>XRD</v>
      </c>
      <c r="T610" t="str">
        <v/>
      </c>
      <c r="U610" t="str">
        <v/>
      </c>
      <c r="V610" t="str">
        <v>XRD</v>
      </c>
      <c r="W610" t="str">
        <v>CYL11948241</v>
      </c>
      <c r="X610">
        <v>44896.595833333333</v>
      </c>
      <c r="Y610" t="str">
        <v>JRS_CARVALHO</v>
      </c>
      <c r="Z610" t="str">
        <v>JR</v>
      </c>
      <c r="AA610">
        <v>0</v>
      </c>
      <c r="AB610" t="str">
        <v>397-U1588A-14H-3-W 35/36-XRD</v>
      </c>
    </row>
    <row r="611" spans="1:28" x14ac:dyDescent="0.15">
      <c r="A611">
        <v>397</v>
      </c>
      <c r="B611" t="str">
        <v>U1588</v>
      </c>
      <c r="C611" t="str">
        <v>A</v>
      </c>
      <c r="D611">
        <v>14</v>
      </c>
      <c r="E611" t="str">
        <v>H</v>
      </c>
      <c r="F611">
        <v>3</v>
      </c>
      <c r="G611" t="str">
        <v>W</v>
      </c>
      <c r="H611" s="29">
        <v>78</v>
      </c>
      <c r="I611" s="29">
        <v>78</v>
      </c>
      <c r="J611" s="29">
        <v>78</v>
      </c>
      <c r="K611" s="29">
        <v>5</v>
      </c>
      <c r="L611" s="24">
        <v>119.95</v>
      </c>
      <c r="M611" s="24">
        <v>119.95</v>
      </c>
      <c r="N611" s="24">
        <v>123.574</v>
      </c>
      <c r="O611" s="24">
        <v>123.574</v>
      </c>
      <c r="P611">
        <v>0</v>
      </c>
      <c r="Q611">
        <v>1</v>
      </c>
      <c r="R611" t="str">
        <v>TPCK</v>
      </c>
      <c r="S611" t="str">
        <v>NANNO</v>
      </c>
      <c r="T611" t="str">
        <v/>
      </c>
      <c r="U611" t="str">
        <v/>
      </c>
      <c r="V611" t="str">
        <v>NANNO</v>
      </c>
      <c r="W611" t="str">
        <v>TPCK11947781</v>
      </c>
      <c r="X611">
        <v>44896.59097222222</v>
      </c>
      <c r="Y611" t="str">
        <v>JRS_CARVALHO</v>
      </c>
      <c r="Z611" t="str">
        <v>JR</v>
      </c>
      <c r="AA611">
        <v>0</v>
      </c>
      <c r="AB611" t="str">
        <v>397-U1588A-14H-3-W 78/78-NANNO</v>
      </c>
    </row>
    <row r="612" spans="1:28" x14ac:dyDescent="0.15">
      <c r="A612">
        <v>397</v>
      </c>
      <c r="B612" t="str">
        <v>U1588</v>
      </c>
      <c r="C612" t="str">
        <v>A</v>
      </c>
      <c r="D612">
        <v>14</v>
      </c>
      <c r="E612" t="str">
        <v>H</v>
      </c>
      <c r="F612">
        <v>4</v>
      </c>
      <c r="G612" t="str">
        <v>W</v>
      </c>
      <c r="H612" s="29">
        <v>76</v>
      </c>
      <c r="I612" s="29">
        <v>76</v>
      </c>
      <c r="J612" s="29">
        <v>76</v>
      </c>
      <c r="K612" s="29">
        <v>5</v>
      </c>
      <c r="L612" s="24">
        <v>120.98</v>
      </c>
      <c r="M612" s="24">
        <v>120.98</v>
      </c>
      <c r="N612" s="24">
        <v>124.604</v>
      </c>
      <c r="O612" s="24">
        <v>124.604</v>
      </c>
      <c r="P612">
        <v>0</v>
      </c>
      <c r="Q612">
        <v>1</v>
      </c>
      <c r="R612" t="str">
        <v>TPCK</v>
      </c>
      <c r="S612" t="str">
        <v>NANNO</v>
      </c>
      <c r="T612" t="str">
        <v/>
      </c>
      <c r="U612" t="str">
        <v/>
      </c>
      <c r="V612" t="str">
        <v>NANNO</v>
      </c>
      <c r="W612" t="str">
        <v>TPCK11947791</v>
      </c>
      <c r="X612">
        <v>44896.59097222222</v>
      </c>
      <c r="Y612" t="str">
        <v>JRS_CARVALHO</v>
      </c>
      <c r="Z612" t="str">
        <v>JR</v>
      </c>
      <c r="AA612">
        <v>0</v>
      </c>
      <c r="AB612" t="str">
        <v>397-U1588A-14H-4-W 76/76-NANNO</v>
      </c>
    </row>
    <row r="613" spans="1:28" x14ac:dyDescent="0.15">
      <c r="A613">
        <v>397</v>
      </c>
      <c r="B613" t="str">
        <v>U1588</v>
      </c>
      <c r="C613" t="str">
        <v>A</v>
      </c>
      <c r="D613">
        <v>14</v>
      </c>
      <c r="E613" t="str">
        <v>H</v>
      </c>
      <c r="F613">
        <v>5</v>
      </c>
      <c r="G613" t="str">
        <v>W</v>
      </c>
      <c r="H613" s="29">
        <v>69</v>
      </c>
      <c r="I613" s="29">
        <v>71</v>
      </c>
      <c r="J613" s="29">
        <v>69</v>
      </c>
      <c r="K613" s="29">
        <v>5</v>
      </c>
      <c r="L613" s="24">
        <v>122.32</v>
      </c>
      <c r="M613" s="24">
        <v>122.33999999999999</v>
      </c>
      <c r="N613" s="24">
        <v>125.94399999999999</v>
      </c>
      <c r="O613" s="24">
        <v>125.964</v>
      </c>
      <c r="P613">
        <v>2</v>
      </c>
      <c r="Q613">
        <v>7</v>
      </c>
      <c r="R613" t="str">
        <v>CUBE</v>
      </c>
      <c r="S613" t="str">
        <v>PMAG</v>
      </c>
      <c r="T613" t="str">
        <v>XUAN</v>
      </c>
      <c r="U613" t="str">
        <v>95810IODP</v>
      </c>
      <c r="V613" t="str">
        <v>PMAG</v>
      </c>
      <c r="W613" t="str">
        <v>CUBE11948101</v>
      </c>
      <c r="X613">
        <v>44896.591666666667</v>
      </c>
      <c r="Y613" t="str">
        <v>LEWIS</v>
      </c>
      <c r="Z613" t="str">
        <v>JR</v>
      </c>
      <c r="AA613">
        <v>0</v>
      </c>
      <c r="AB613" t="str">
        <v>397-U1588A-14H-5-W 69/71-PMAG</v>
      </c>
    </row>
    <row r="614" spans="1:28" x14ac:dyDescent="0.15">
      <c r="A614">
        <v>397</v>
      </c>
      <c r="B614" t="str">
        <v>U1588</v>
      </c>
      <c r="C614" t="str">
        <v>A</v>
      </c>
      <c r="D614">
        <v>14</v>
      </c>
      <c r="E614" t="str">
        <v>H</v>
      </c>
      <c r="F614">
        <v>5</v>
      </c>
      <c r="G614" t="str">
        <v>W</v>
      </c>
      <c r="H614" s="29">
        <v>75</v>
      </c>
      <c r="I614" s="29">
        <v>75</v>
      </c>
      <c r="J614" s="29">
        <v>75</v>
      </c>
      <c r="K614" s="29">
        <v>5</v>
      </c>
      <c r="L614" s="24">
        <v>122.38</v>
      </c>
      <c r="M614" s="24">
        <v>122.38</v>
      </c>
      <c r="N614" s="24">
        <v>126.00399999999999</v>
      </c>
      <c r="O614" s="24">
        <v>126.00399999999999</v>
      </c>
      <c r="P614">
        <v>0</v>
      </c>
      <c r="Q614">
        <v>1</v>
      </c>
      <c r="R614" t="str">
        <v>TPCK</v>
      </c>
      <c r="S614" t="str">
        <v>NANNO</v>
      </c>
      <c r="T614" t="str">
        <v/>
      </c>
      <c r="U614" t="str">
        <v/>
      </c>
      <c r="V614" t="str">
        <v>NANNO</v>
      </c>
      <c r="W614" t="str">
        <v>TPCK11947801</v>
      </c>
      <c r="X614">
        <v>44896.59097222222</v>
      </c>
      <c r="Y614" t="str">
        <v>JRS_CARVALHO</v>
      </c>
      <c r="Z614" t="str">
        <v>JR</v>
      </c>
      <c r="AA614">
        <v>0</v>
      </c>
      <c r="AB614" t="str">
        <v>397-U1588A-14H-5-W 75/75-NANNO</v>
      </c>
    </row>
    <row r="615" spans="1:28" x14ac:dyDescent="0.15">
      <c r="A615">
        <v>397</v>
      </c>
      <c r="B615" t="str">
        <v>U1588</v>
      </c>
      <c r="C615" t="str">
        <v>A</v>
      </c>
      <c r="D615">
        <v>14</v>
      </c>
      <c r="E615" t="str">
        <v>H</v>
      </c>
      <c r="F615">
        <v>5</v>
      </c>
      <c r="G615" t="str">
        <v>W</v>
      </c>
      <c r="H615" s="29">
        <v>81</v>
      </c>
      <c r="I615" s="29">
        <v>83</v>
      </c>
      <c r="J615" s="29">
        <v>81</v>
      </c>
      <c r="K615" s="29">
        <v>5</v>
      </c>
      <c r="L615" s="24">
        <v>122.44</v>
      </c>
      <c r="M615" s="24">
        <v>122.46</v>
      </c>
      <c r="N615" s="24">
        <v>126.06399999999999</v>
      </c>
      <c r="O615" s="24">
        <v>126.08399999999999</v>
      </c>
      <c r="P615">
        <v>2</v>
      </c>
      <c r="Q615">
        <v>10</v>
      </c>
      <c r="R615" t="str">
        <v>CYL</v>
      </c>
      <c r="S615" t="str">
        <v>MAD</v>
      </c>
      <c r="T615" t="str">
        <v/>
      </c>
      <c r="U615" t="str">
        <v/>
      </c>
      <c r="V615">
        <v>31194</v>
      </c>
      <c r="W615" t="str">
        <v>CYL11947731</v>
      </c>
      <c r="X615">
        <v>44896.579861111109</v>
      </c>
      <c r="Y615" t="str">
        <v>JRS_CARVALHO</v>
      </c>
      <c r="Z615" t="str">
        <v>JR</v>
      </c>
      <c r="AA615">
        <v>0</v>
      </c>
      <c r="AB615" t="str">
        <v>397-U1588A-14H-5-W 81/83-31194</v>
      </c>
    </row>
    <row r="616" spans="1:28" x14ac:dyDescent="0.15">
      <c r="A616">
        <v>397</v>
      </c>
      <c r="B616" t="str">
        <v>U1588</v>
      </c>
      <c r="C616" t="str">
        <v>A</v>
      </c>
      <c r="D616">
        <v>14</v>
      </c>
      <c r="E616" t="str">
        <v>H</v>
      </c>
      <c r="F616">
        <v>6</v>
      </c>
      <c r="G616" t="str">
        <v>W</v>
      </c>
      <c r="H616" s="29">
        <v>40</v>
      </c>
      <c r="I616" s="29">
        <v>41</v>
      </c>
      <c r="J616" s="29">
        <v>40</v>
      </c>
      <c r="K616" s="29">
        <v>5</v>
      </c>
      <c r="L616" s="24">
        <v>123.48</v>
      </c>
      <c r="M616" s="24">
        <v>123.49</v>
      </c>
      <c r="N616" s="24">
        <v>127.104</v>
      </c>
      <c r="O616" s="24">
        <v>127.11399999999999</v>
      </c>
      <c r="P616">
        <v>1</v>
      </c>
      <c r="Q616">
        <v>5</v>
      </c>
      <c r="R616" t="str">
        <v>CYL</v>
      </c>
      <c r="S616" t="str">
        <v>CARB</v>
      </c>
      <c r="T616" t="str">
        <v/>
      </c>
      <c r="U616" t="str">
        <v/>
      </c>
      <c r="V616" t="str">
        <v>CARB</v>
      </c>
      <c r="W616" t="str">
        <v>CYL11948261</v>
      </c>
      <c r="X616">
        <v>44896.595833333333</v>
      </c>
      <c r="Y616" t="str">
        <v>JRS_CARVALHO</v>
      </c>
      <c r="Z616" t="str">
        <v>JR</v>
      </c>
      <c r="AA616">
        <v>0</v>
      </c>
      <c r="AB616" t="str">
        <v>397-U1588A-14H-6-W 40/41-CARB</v>
      </c>
    </row>
    <row r="617" spans="1:28" x14ac:dyDescent="0.15">
      <c r="A617">
        <v>397</v>
      </c>
      <c r="B617" t="str">
        <v>U1588</v>
      </c>
      <c r="C617" t="str">
        <v>A</v>
      </c>
      <c r="D617">
        <v>14</v>
      </c>
      <c r="E617" t="str">
        <v>H</v>
      </c>
      <c r="F617">
        <v>6</v>
      </c>
      <c r="G617" t="str">
        <v>A</v>
      </c>
      <c r="H617" s="29">
        <v>40</v>
      </c>
      <c r="I617" s="29">
        <v>40</v>
      </c>
      <c r="J617" s="29">
        <v>40</v>
      </c>
      <c r="K617" s="29">
        <v>5</v>
      </c>
      <c r="L617" s="24">
        <v>123.48</v>
      </c>
      <c r="M617" s="24">
        <v>123.48</v>
      </c>
      <c r="N617" s="24">
        <v>127.104</v>
      </c>
      <c r="O617" s="24">
        <v>127.104</v>
      </c>
      <c r="P617">
        <v>0</v>
      </c>
      <c r="Q617">
        <v>1</v>
      </c>
      <c r="R617" t="str">
        <v>SS</v>
      </c>
      <c r="S617" t="str">
        <v>SED</v>
      </c>
      <c r="T617" t="str">
        <v/>
      </c>
      <c r="U617" t="str">
        <v/>
      </c>
      <c r="V617" t="str">
        <v>SED</v>
      </c>
      <c r="W617" t="str">
        <v>SS11947751</v>
      </c>
      <c r="X617">
        <v>44896.590277777781</v>
      </c>
      <c r="Y617" t="str">
        <v>JRS_PANG</v>
      </c>
      <c r="Z617" t="str">
        <v>JR</v>
      </c>
      <c r="AA617">
        <v>0</v>
      </c>
      <c r="AB617" t="str">
        <v>397-U1588A-14H-6-A 40/40-SED</v>
      </c>
    </row>
    <row r="618" spans="1:28" x14ac:dyDescent="0.15">
      <c r="A618">
        <v>397</v>
      </c>
      <c r="B618" t="str">
        <v>U1588</v>
      </c>
      <c r="C618" t="str">
        <v>A</v>
      </c>
      <c r="D618">
        <v>14</v>
      </c>
      <c r="E618" t="str">
        <v>H</v>
      </c>
      <c r="F618">
        <v>6</v>
      </c>
      <c r="G618" t="str">
        <v>W</v>
      </c>
      <c r="H618" s="29">
        <v>77</v>
      </c>
      <c r="I618" s="29">
        <v>77</v>
      </c>
      <c r="J618" s="29">
        <v>77</v>
      </c>
      <c r="K618" s="29">
        <v>5</v>
      </c>
      <c r="L618" s="24">
        <v>123.85</v>
      </c>
      <c r="M618" s="24">
        <v>123.85</v>
      </c>
      <c r="N618" s="24">
        <v>127.47399999999999</v>
      </c>
      <c r="O618" s="24">
        <v>127.47399999999999</v>
      </c>
      <c r="P618">
        <v>0</v>
      </c>
      <c r="Q618">
        <v>1</v>
      </c>
      <c r="R618" t="str">
        <v>TPCK</v>
      </c>
      <c r="S618" t="str">
        <v>NANNO</v>
      </c>
      <c r="T618" t="str">
        <v/>
      </c>
      <c r="U618" t="str">
        <v/>
      </c>
      <c r="V618" t="str">
        <v>NANNO</v>
      </c>
      <c r="W618" t="str">
        <v>TPCK11947811</v>
      </c>
      <c r="X618">
        <v>44896.59097222222</v>
      </c>
      <c r="Y618" t="str">
        <v>JRS_CARVALHO</v>
      </c>
      <c r="Z618" t="str">
        <v>JR</v>
      </c>
      <c r="AA618">
        <v>0</v>
      </c>
      <c r="AB618" t="str">
        <v>397-U1588A-14H-6-W 77/77-NANNO</v>
      </c>
    </row>
    <row r="619" spans="1:28" x14ac:dyDescent="0.15">
      <c r="A619">
        <v>397</v>
      </c>
      <c r="B619" t="str">
        <v>U1588</v>
      </c>
      <c r="C619" t="str">
        <v>A</v>
      </c>
      <c r="D619">
        <v>14</v>
      </c>
      <c r="E619" t="str">
        <v>H</v>
      </c>
      <c r="F619">
        <v>6</v>
      </c>
      <c r="G619" t="str">
        <v/>
      </c>
      <c r="H619" s="29">
        <v>90</v>
      </c>
      <c r="I619" s="29">
        <v>95</v>
      </c>
      <c r="J619" s="29">
        <v>0</v>
      </c>
      <c r="K619" s="29">
        <v>5</v>
      </c>
      <c r="L619" s="24">
        <v>123.98</v>
      </c>
      <c r="M619" s="24">
        <v>124.03</v>
      </c>
      <c r="N619" s="24">
        <v>127.604</v>
      </c>
      <c r="O619" s="24">
        <v>127.654</v>
      </c>
      <c r="P619">
        <v>5</v>
      </c>
      <c r="Q619">
        <v>10</v>
      </c>
      <c r="R619" t="str">
        <v>LIQ</v>
      </c>
      <c r="S619" t="str">
        <v/>
      </c>
      <c r="T619" t="str">
        <v>YOBO</v>
      </c>
      <c r="U619" t="str">
        <v>96010IODP</v>
      </c>
      <c r="V619" t="str">
        <v>IWYOBO</v>
      </c>
      <c r="W619" t="str">
        <v>LIQ11943411</v>
      </c>
      <c r="X619">
        <v>44896.315972222219</v>
      </c>
      <c r="Y619" t="str">
        <v>JR_LIU</v>
      </c>
      <c r="Z619" t="str">
        <v>JR</v>
      </c>
      <c r="AA619" t="str">
        <v>30ul optima HNO3</v>
      </c>
      <c r="AB619" t="str">
        <v>397-U1588A-14H-6-IW(90-95)-IWYOBO</v>
      </c>
    </row>
    <row r="620" spans="1:28" x14ac:dyDescent="0.15">
      <c r="A620">
        <v>397</v>
      </c>
      <c r="B620" t="str">
        <v>U1588</v>
      </c>
      <c r="C620" t="str">
        <v>A</v>
      </c>
      <c r="D620">
        <v>14</v>
      </c>
      <c r="E620" t="str">
        <v>H</v>
      </c>
      <c r="F620">
        <v>6</v>
      </c>
      <c r="G620" t="str">
        <v/>
      </c>
      <c r="H620" s="29">
        <v>90</v>
      </c>
      <c r="I620" s="29">
        <v>95</v>
      </c>
      <c r="J620" s="29">
        <v>0</v>
      </c>
      <c r="K620" s="29">
        <v>5</v>
      </c>
      <c r="L620" s="24">
        <v>123.98</v>
      </c>
      <c r="M620" s="24">
        <v>124.03</v>
      </c>
      <c r="N620" s="24">
        <v>127.604</v>
      </c>
      <c r="O620" s="24">
        <v>127.654</v>
      </c>
      <c r="P620">
        <v>5</v>
      </c>
      <c r="Q620">
        <v>6</v>
      </c>
      <c r="R620" t="str">
        <v>LIQ</v>
      </c>
      <c r="S620" t="str">
        <v/>
      </c>
      <c r="T620" t="str">
        <v/>
      </c>
      <c r="U620" t="str">
        <v/>
      </c>
      <c r="V620" t="str">
        <v>IWS</v>
      </c>
      <c r="W620" t="str">
        <v>LIQ11943371</v>
      </c>
      <c r="X620">
        <v>44896.315972222219</v>
      </c>
      <c r="Y620" t="str">
        <v>JR_LIU</v>
      </c>
      <c r="Z620" t="str">
        <v>JR</v>
      </c>
      <c r="AA620" t="str">
        <v>shipboard untreated</v>
      </c>
      <c r="AB620" t="str">
        <v>397-U1588A-14H-6-IW(90-95)-IWS</v>
      </c>
    </row>
    <row r="621" spans="1:28" x14ac:dyDescent="0.15">
      <c r="A621">
        <v>397</v>
      </c>
      <c r="B621" t="str">
        <v>U1588</v>
      </c>
      <c r="C621" t="str">
        <v>A</v>
      </c>
      <c r="D621">
        <v>14</v>
      </c>
      <c r="E621" t="str">
        <v>H</v>
      </c>
      <c r="F621">
        <v>6</v>
      </c>
      <c r="G621" t="str">
        <v/>
      </c>
      <c r="H621" s="29">
        <v>90</v>
      </c>
      <c r="I621" s="29">
        <v>95</v>
      </c>
      <c r="J621" s="29">
        <v>0</v>
      </c>
      <c r="K621" s="29">
        <v>5</v>
      </c>
      <c r="L621" s="24">
        <v>123.98</v>
      </c>
      <c r="M621" s="24">
        <v>124.03</v>
      </c>
      <c r="N621" s="24">
        <v>127.604</v>
      </c>
      <c r="O621" s="24">
        <v>127.654</v>
      </c>
      <c r="P621">
        <v>5</v>
      </c>
      <c r="Q621">
        <v>3</v>
      </c>
      <c r="R621" t="str">
        <v>LIQ</v>
      </c>
      <c r="S621" t="str">
        <v/>
      </c>
      <c r="T621" t="str">
        <v/>
      </c>
      <c r="U621" t="str">
        <v/>
      </c>
      <c r="V621" t="str">
        <v>IWALK</v>
      </c>
      <c r="W621" t="str">
        <v>LIQ11943381</v>
      </c>
      <c r="X621">
        <v>44896.315972222219</v>
      </c>
      <c r="Y621" t="str">
        <v>JR_LIU</v>
      </c>
      <c r="Z621" t="str">
        <v>JR</v>
      </c>
      <c r="AA621" t="str">
        <v>alkalinity residue</v>
      </c>
      <c r="AB621" t="str">
        <v>397-U1588A-14H-6-IW(90-95)-IWALK</v>
      </c>
    </row>
    <row r="622" spans="1:28" x14ac:dyDescent="0.15">
      <c r="A622">
        <v>397</v>
      </c>
      <c r="B622" t="str">
        <v>U1588</v>
      </c>
      <c r="C622" t="str">
        <v>A</v>
      </c>
      <c r="D622">
        <v>14</v>
      </c>
      <c r="E622" t="str">
        <v>H</v>
      </c>
      <c r="F622">
        <v>6</v>
      </c>
      <c r="G622" t="str">
        <v/>
      </c>
      <c r="H622" s="29">
        <v>90</v>
      </c>
      <c r="I622" s="29">
        <v>95</v>
      </c>
      <c r="J622" s="29">
        <v>90</v>
      </c>
      <c r="K622" s="29">
        <v>5</v>
      </c>
      <c r="L622" s="24">
        <v>123.98</v>
      </c>
      <c r="M622" s="24">
        <v>124.03</v>
      </c>
      <c r="N622" s="24">
        <v>127.604</v>
      </c>
      <c r="O622" s="24">
        <v>127.654</v>
      </c>
      <c r="P622">
        <v>5</v>
      </c>
      <c r="Q622">
        <v>176</v>
      </c>
      <c r="R622" t="str">
        <v>WRND</v>
      </c>
      <c r="S622" t="str">
        <v>IW</v>
      </c>
      <c r="T622" t="str">
        <v/>
      </c>
      <c r="U622" t="str">
        <v/>
      </c>
      <c r="V622" t="str">
        <v>IW(90-95)</v>
      </c>
      <c r="W622" t="str">
        <v>WRND11942641</v>
      </c>
      <c r="X622">
        <v>44896.254166666666</v>
      </c>
      <c r="Y622" t="str">
        <v>NOVAK</v>
      </c>
      <c r="Z622" t="str">
        <v>JR</v>
      </c>
      <c r="AA622">
        <v>0</v>
      </c>
      <c r="AB622" t="str">
        <v>397-U1588A-14H-6-IW(90-95)</v>
      </c>
    </row>
    <row r="623" spans="1:28" x14ac:dyDescent="0.15">
      <c r="A623">
        <v>397</v>
      </c>
      <c r="B623" t="str">
        <v>U1588</v>
      </c>
      <c r="C623" t="str">
        <v>A</v>
      </c>
      <c r="D623">
        <v>14</v>
      </c>
      <c r="E623" t="str">
        <v>H</v>
      </c>
      <c r="F623">
        <v>6</v>
      </c>
      <c r="G623" t="str">
        <v/>
      </c>
      <c r="H623" s="29">
        <v>90</v>
      </c>
      <c r="I623" s="29">
        <v>95</v>
      </c>
      <c r="J623" s="29">
        <v>0</v>
      </c>
      <c r="K623" s="29">
        <v>5</v>
      </c>
      <c r="L623" s="24">
        <v>123.98</v>
      </c>
      <c r="M623" s="24">
        <v>124.03</v>
      </c>
      <c r="N623" s="24">
        <v>127.604</v>
      </c>
      <c r="O623" s="24">
        <v>127.654</v>
      </c>
      <c r="P623">
        <v>5</v>
      </c>
      <c r="Q623">
        <v>10</v>
      </c>
      <c r="R623" t="str">
        <v>LIQ</v>
      </c>
      <c r="S623" t="str">
        <v/>
      </c>
      <c r="T623" t="str">
        <v>WU</v>
      </c>
      <c r="U623" t="str">
        <v>95353IODP</v>
      </c>
      <c r="V623" t="str">
        <v>IWWU</v>
      </c>
      <c r="W623" t="str">
        <v>LIQ11943401</v>
      </c>
      <c r="X623">
        <v>44896.315972222219</v>
      </c>
      <c r="Y623" t="str">
        <v>JR_LIU</v>
      </c>
      <c r="Z623" t="str">
        <v>JR</v>
      </c>
      <c r="AA623" t="str">
        <v>30 ul TM HCl</v>
      </c>
      <c r="AB623" t="str">
        <v>397-U1588A-14H-6-IW(90-95)-IWWU</v>
      </c>
    </row>
    <row r="624" spans="1:28" x14ac:dyDescent="0.15">
      <c r="A624">
        <v>397</v>
      </c>
      <c r="B624" t="str">
        <v>U1588</v>
      </c>
      <c r="C624" t="str">
        <v>A</v>
      </c>
      <c r="D624">
        <v>14</v>
      </c>
      <c r="E624" t="str">
        <v>H</v>
      </c>
      <c r="F624">
        <v>6</v>
      </c>
      <c r="G624" t="str">
        <v/>
      </c>
      <c r="H624" s="29">
        <v>90</v>
      </c>
      <c r="I624" s="29">
        <v>95</v>
      </c>
      <c r="J624" s="29">
        <v>0</v>
      </c>
      <c r="K624" s="29">
        <v>5</v>
      </c>
      <c r="L624" s="24">
        <v>123.98</v>
      </c>
      <c r="M624" s="24">
        <v>124.03</v>
      </c>
      <c r="N624" s="24">
        <v>127.604</v>
      </c>
      <c r="O624" s="24">
        <v>127.654</v>
      </c>
      <c r="P624">
        <v>5</v>
      </c>
      <c r="Q624">
        <v>2</v>
      </c>
      <c r="R624" t="str">
        <v>LIQ</v>
      </c>
      <c r="S624" t="str">
        <v/>
      </c>
      <c r="T624" t="str">
        <v>BRAD</v>
      </c>
      <c r="U624" t="str">
        <v>95829IODP</v>
      </c>
      <c r="V624" t="str">
        <v>IWBRAD</v>
      </c>
      <c r="W624" t="str">
        <v>LIQ11943441</v>
      </c>
      <c r="X624">
        <v>44896.315972222219</v>
      </c>
      <c r="Y624" t="str">
        <v>JR_LIU</v>
      </c>
      <c r="Z624" t="str">
        <v>JR</v>
      </c>
      <c r="AA624" t="str">
        <v>10 ul HgCl2</v>
      </c>
      <c r="AB624" t="str">
        <v>397-U1588A-14H-6-IW(90-95)-IWBRAD</v>
      </c>
    </row>
    <row r="625" spans="1:28" x14ac:dyDescent="0.15">
      <c r="A625">
        <v>397</v>
      </c>
      <c r="B625" t="str">
        <v>U1588</v>
      </c>
      <c r="C625" t="str">
        <v>A</v>
      </c>
      <c r="D625">
        <v>14</v>
      </c>
      <c r="E625" t="str">
        <v>H</v>
      </c>
      <c r="F625">
        <v>6</v>
      </c>
      <c r="G625" t="str">
        <v/>
      </c>
      <c r="H625" s="29">
        <v>90</v>
      </c>
      <c r="I625" s="29">
        <v>95</v>
      </c>
      <c r="J625" s="29">
        <v>0</v>
      </c>
      <c r="K625" s="29">
        <v>5</v>
      </c>
      <c r="L625" s="24">
        <v>123.98</v>
      </c>
      <c r="M625" s="24">
        <v>124.03</v>
      </c>
      <c r="N625" s="24">
        <v>127.604</v>
      </c>
      <c r="O625" s="24">
        <v>127.654</v>
      </c>
      <c r="P625">
        <v>5</v>
      </c>
      <c r="Q625">
        <v>4</v>
      </c>
      <c r="R625" t="str">
        <v>LIQ</v>
      </c>
      <c r="S625" t="str">
        <v/>
      </c>
      <c r="T625" t="str">
        <v>ROCH</v>
      </c>
      <c r="U625" t="str">
        <v>95231IODP</v>
      </c>
      <c r="V625" t="str">
        <v>IWROCH</v>
      </c>
      <c r="W625" t="str">
        <v>LIQ11943451</v>
      </c>
      <c r="X625">
        <v>44896.315972222219</v>
      </c>
      <c r="Y625" t="str">
        <v>JR_LIU</v>
      </c>
      <c r="Z625" t="str">
        <v>JR</v>
      </c>
      <c r="AA625" t="str">
        <v>20uL Optima HCl</v>
      </c>
      <c r="AB625" t="str">
        <v>397-U1588A-14H-6-IW(90-95)-IWROCH</v>
      </c>
    </row>
    <row r="626" spans="1:28" x14ac:dyDescent="0.15">
      <c r="A626">
        <v>397</v>
      </c>
      <c r="B626" t="str">
        <v>U1588</v>
      </c>
      <c r="C626" t="str">
        <v>A</v>
      </c>
      <c r="D626">
        <v>14</v>
      </c>
      <c r="E626" t="str">
        <v>H</v>
      </c>
      <c r="F626">
        <v>6</v>
      </c>
      <c r="G626" t="str">
        <v/>
      </c>
      <c r="H626" s="29">
        <v>90</v>
      </c>
      <c r="I626" s="29">
        <v>95</v>
      </c>
      <c r="J626" s="29">
        <v>0</v>
      </c>
      <c r="K626" s="29">
        <v>5</v>
      </c>
      <c r="L626" s="24">
        <v>123.98</v>
      </c>
      <c r="M626" s="24">
        <v>124.03</v>
      </c>
      <c r="N626" s="24">
        <v>127.604</v>
      </c>
      <c r="O626" s="24">
        <v>127.654</v>
      </c>
      <c r="P626">
        <v>5</v>
      </c>
      <c r="Q626">
        <v>75</v>
      </c>
      <c r="R626" t="str">
        <v>CAKE</v>
      </c>
      <c r="S626" t="str">
        <v/>
      </c>
      <c r="T626" t="str">
        <v/>
      </c>
      <c r="U626" t="str">
        <v/>
      </c>
      <c r="V626" t="str">
        <v>SC</v>
      </c>
      <c r="W626" t="str">
        <v>CAKE11943431</v>
      </c>
      <c r="X626">
        <v>44896.315972222219</v>
      </c>
      <c r="Y626" t="str">
        <v>JR_LIU</v>
      </c>
      <c r="Z626" t="str">
        <v>JR</v>
      </c>
      <c r="AA626" t="str">
        <v>repository</v>
      </c>
      <c r="AB626" t="str">
        <v>397-U1588A-14H-6-IW(90-95)-SC</v>
      </c>
    </row>
    <row r="627" spans="1:28" x14ac:dyDescent="0.15">
      <c r="A627">
        <v>397</v>
      </c>
      <c r="B627" t="str">
        <v>U1588</v>
      </c>
      <c r="C627" t="str">
        <v>A</v>
      </c>
      <c r="D627">
        <v>14</v>
      </c>
      <c r="E627" t="str">
        <v>H</v>
      </c>
      <c r="F627">
        <v>6</v>
      </c>
      <c r="G627" t="str">
        <v/>
      </c>
      <c r="H627" s="29">
        <v>90</v>
      </c>
      <c r="I627" s="29">
        <v>95</v>
      </c>
      <c r="J627" s="29">
        <v>0</v>
      </c>
      <c r="K627" s="29">
        <v>5</v>
      </c>
      <c r="L627" s="24">
        <v>123.98</v>
      </c>
      <c r="M627" s="24">
        <v>124.03</v>
      </c>
      <c r="N627" s="24">
        <v>127.604</v>
      </c>
      <c r="O627" s="24">
        <v>127.654</v>
      </c>
      <c r="P627">
        <v>5</v>
      </c>
      <c r="Q627">
        <v>25</v>
      </c>
      <c r="R627" t="str">
        <v>CAKE</v>
      </c>
      <c r="S627" t="str">
        <v/>
      </c>
      <c r="T627" t="str">
        <v>WU</v>
      </c>
      <c r="U627" t="str">
        <v>95353IODP</v>
      </c>
      <c r="V627" t="str">
        <v>SCWU</v>
      </c>
      <c r="W627" t="str">
        <v>CAKE11943421</v>
      </c>
      <c r="X627">
        <v>44896.315972222219</v>
      </c>
      <c r="Y627" t="str">
        <v>JR_LIU</v>
      </c>
      <c r="Z627" t="str">
        <v>JR</v>
      </c>
      <c r="AA627">
        <v>0</v>
      </c>
      <c r="AB627" t="str">
        <v>397-U1588A-14H-6-IW(90-95)-SCWU</v>
      </c>
    </row>
    <row r="628" spans="1:28" x14ac:dyDescent="0.15">
      <c r="A628">
        <v>397</v>
      </c>
      <c r="B628" t="str">
        <v>U1588</v>
      </c>
      <c r="C628" t="str">
        <v>A</v>
      </c>
      <c r="D628">
        <v>14</v>
      </c>
      <c r="E628" t="str">
        <v>H</v>
      </c>
      <c r="F628">
        <v>6</v>
      </c>
      <c r="G628" t="str">
        <v/>
      </c>
      <c r="H628" s="29">
        <v>90</v>
      </c>
      <c r="I628" s="29">
        <v>95</v>
      </c>
      <c r="J628" s="29">
        <v>0</v>
      </c>
      <c r="K628" s="29">
        <v>5</v>
      </c>
      <c r="L628" s="24">
        <v>123.98</v>
      </c>
      <c r="M628" s="24">
        <v>124.03</v>
      </c>
      <c r="N628" s="24">
        <v>127.604</v>
      </c>
      <c r="O628" s="24">
        <v>127.654</v>
      </c>
      <c r="P628">
        <v>5</v>
      </c>
      <c r="Q628">
        <v>2</v>
      </c>
      <c r="R628" t="str">
        <v>LIQ</v>
      </c>
      <c r="S628" t="str">
        <v>ICP</v>
      </c>
      <c r="T628" t="str">
        <v/>
      </c>
      <c r="U628" t="str">
        <v/>
      </c>
      <c r="V628" t="str">
        <v>IWICP</v>
      </c>
      <c r="W628" t="str">
        <v>LIQ11943391</v>
      </c>
      <c r="X628">
        <v>44896.315972222219</v>
      </c>
      <c r="Y628" t="str">
        <v>JR_LIU</v>
      </c>
      <c r="Z628" t="str">
        <v>JR</v>
      </c>
      <c r="AA628" t="str">
        <v>10uL HNO3</v>
      </c>
      <c r="AB628" t="str">
        <v>397-U1588A-14H-6-IW(90-95)-IWICP</v>
      </c>
    </row>
    <row r="629" spans="1:28" x14ac:dyDescent="0.15">
      <c r="A629">
        <v>397</v>
      </c>
      <c r="B629" t="str">
        <v>U1588</v>
      </c>
      <c r="C629" t="str">
        <v>A</v>
      </c>
      <c r="D629">
        <v>14</v>
      </c>
      <c r="E629" t="str">
        <v>H</v>
      </c>
      <c r="F629">
        <v>7</v>
      </c>
      <c r="G629" t="str">
        <v/>
      </c>
      <c r="H629" s="29">
        <v>0</v>
      </c>
      <c r="I629" s="29">
        <v>5</v>
      </c>
      <c r="J629" s="29">
        <v>0</v>
      </c>
      <c r="K629" s="29">
        <v>5</v>
      </c>
      <c r="L629" s="24">
        <v>124.03</v>
      </c>
      <c r="M629" s="24">
        <v>124.08</v>
      </c>
      <c r="N629" s="24">
        <v>127.654</v>
      </c>
      <c r="O629" s="24">
        <v>127.70399999999999</v>
      </c>
      <c r="P629">
        <v>5</v>
      </c>
      <c r="Q629">
        <v>5</v>
      </c>
      <c r="R629" t="str">
        <v>CYL</v>
      </c>
      <c r="S629" t="str">
        <v>HS</v>
      </c>
      <c r="T629" t="str">
        <v/>
      </c>
      <c r="U629" t="str">
        <v/>
      </c>
      <c r="V629" t="str">
        <v>HS</v>
      </c>
      <c r="W629" t="str">
        <v>CYL11942631</v>
      </c>
      <c r="X629">
        <v>44896.254166666666</v>
      </c>
      <c r="Y629" t="str">
        <v>NOVAK</v>
      </c>
      <c r="Z629" t="str">
        <v>JR</v>
      </c>
      <c r="AA629">
        <v>0</v>
      </c>
      <c r="AB629" t="str">
        <v>397-U1588A-14H-7-HS</v>
      </c>
    </row>
    <row r="630" spans="1:28" x14ac:dyDescent="0.15">
      <c r="A630">
        <v>397</v>
      </c>
      <c r="B630" t="str">
        <v>U1588</v>
      </c>
      <c r="C630" t="str">
        <v>A</v>
      </c>
      <c r="D630">
        <v>14</v>
      </c>
      <c r="E630" t="str">
        <v>H</v>
      </c>
      <c r="F630">
        <v>7</v>
      </c>
      <c r="G630" t="str">
        <v>W</v>
      </c>
      <c r="H630" s="29">
        <v>60</v>
      </c>
      <c r="I630" s="29">
        <v>60</v>
      </c>
      <c r="J630" s="29">
        <v>60</v>
      </c>
      <c r="K630" s="29">
        <v>5</v>
      </c>
      <c r="L630" s="24">
        <v>124.63</v>
      </c>
      <c r="M630" s="24">
        <v>124.63</v>
      </c>
      <c r="N630" s="24">
        <v>128.25399999999999</v>
      </c>
      <c r="O630" s="24">
        <v>128.25399999999999</v>
      </c>
      <c r="P630">
        <v>0</v>
      </c>
      <c r="Q630">
        <v>1</v>
      </c>
      <c r="R630" t="str">
        <v>TPCK</v>
      </c>
      <c r="S630" t="str">
        <v>NANNO</v>
      </c>
      <c r="T630" t="str">
        <v/>
      </c>
      <c r="U630" t="str">
        <v/>
      </c>
      <c r="V630" t="str">
        <v>NANNO</v>
      </c>
      <c r="W630" t="str">
        <v>TPCK11947821</v>
      </c>
      <c r="X630">
        <v>44896.59097222222</v>
      </c>
      <c r="Y630" t="str">
        <v>JRS_CARVALHO</v>
      </c>
      <c r="Z630" t="str">
        <v>JR</v>
      </c>
      <c r="AA630">
        <v>0</v>
      </c>
      <c r="AB630" t="str">
        <v>397-U1588A-14H-7-W 60/60-NANNO</v>
      </c>
    </row>
    <row r="631" spans="1:28" x14ac:dyDescent="0.15">
      <c r="A631">
        <v>397</v>
      </c>
      <c r="B631" t="str">
        <v>U1588</v>
      </c>
      <c r="C631" t="str">
        <v>A</v>
      </c>
      <c r="D631">
        <v>14</v>
      </c>
      <c r="E631" t="str">
        <v>H</v>
      </c>
      <c r="F631" t="str">
        <v>CC</v>
      </c>
      <c r="G631" t="str">
        <v/>
      </c>
      <c r="H631" s="29">
        <v>26</v>
      </c>
      <c r="I631" s="29">
        <v>33</v>
      </c>
      <c r="J631" s="29">
        <v>0</v>
      </c>
      <c r="K631" s="29">
        <v>5</v>
      </c>
      <c r="L631" s="24">
        <v>125.10000000000001</v>
      </c>
      <c r="M631" s="24">
        <v>125.17</v>
      </c>
      <c r="N631" s="24">
        <v>128.72399999999999</v>
      </c>
      <c r="O631" s="24">
        <v>128.79400000000001</v>
      </c>
      <c r="P631">
        <v>7</v>
      </c>
      <c r="Q631">
        <v>5</v>
      </c>
      <c r="R631" t="str">
        <v>OTHR</v>
      </c>
      <c r="S631" t="str">
        <v/>
      </c>
      <c r="T631" t="str">
        <v>CLAR</v>
      </c>
      <c r="U631" t="str">
        <v>95439IODP</v>
      </c>
      <c r="V631" t="str">
        <v>PALCLAR</v>
      </c>
      <c r="W631" t="str">
        <v>OTHR11942691</v>
      </c>
      <c r="X631">
        <v>44896.254861111112</v>
      </c>
      <c r="Y631" t="str">
        <v>NOVAK</v>
      </c>
      <c r="Z631" t="str">
        <v>JR</v>
      </c>
      <c r="AA631">
        <v>0</v>
      </c>
      <c r="AB631" t="str">
        <v>397-U1588A-14H-CC-PAL-PALCLAR</v>
      </c>
    </row>
    <row r="632" spans="1:28" x14ac:dyDescent="0.15">
      <c r="A632">
        <v>397</v>
      </c>
      <c r="B632" t="str">
        <v>U1588</v>
      </c>
      <c r="C632" t="str">
        <v>A</v>
      </c>
      <c r="D632">
        <v>14</v>
      </c>
      <c r="E632" t="str">
        <v>H</v>
      </c>
      <c r="F632" t="str">
        <v>CC</v>
      </c>
      <c r="G632" t="str">
        <v/>
      </c>
      <c r="H632" s="29">
        <v>26</v>
      </c>
      <c r="I632" s="29">
        <v>33</v>
      </c>
      <c r="J632" s="29">
        <v>0</v>
      </c>
      <c r="K632" s="29">
        <v>5</v>
      </c>
      <c r="L632" s="24">
        <v>125.10000000000001</v>
      </c>
      <c r="M632" s="24">
        <v>125.17</v>
      </c>
      <c r="N632" s="24">
        <v>128.72399999999999</v>
      </c>
      <c r="O632" s="24">
        <v>128.79400000000001</v>
      </c>
      <c r="P632">
        <v>7</v>
      </c>
      <c r="Q632">
        <v>5</v>
      </c>
      <c r="R632" t="str">
        <v>OTHR</v>
      </c>
      <c r="S632" t="str">
        <v/>
      </c>
      <c r="T632" t="str">
        <v>FLOR</v>
      </c>
      <c r="U632" t="str">
        <v>95504IODP</v>
      </c>
      <c r="V632" t="str">
        <v>PALFLOR</v>
      </c>
      <c r="W632" t="str">
        <v>OTHR11942681</v>
      </c>
      <c r="X632">
        <v>44896.254861111112</v>
      </c>
      <c r="Y632" t="str">
        <v>NOVAK</v>
      </c>
      <c r="Z632" t="str">
        <v>JR</v>
      </c>
      <c r="AA632">
        <v>0</v>
      </c>
      <c r="AB632" t="str">
        <v>397-U1588A-14H-CC-PAL-PALFLOR</v>
      </c>
    </row>
    <row r="633" spans="1:28" x14ac:dyDescent="0.15">
      <c r="A633">
        <v>397</v>
      </c>
      <c r="B633" t="str">
        <v>U1588</v>
      </c>
      <c r="C633" t="str">
        <v>A</v>
      </c>
      <c r="D633">
        <v>14</v>
      </c>
      <c r="E633" t="str">
        <v>H</v>
      </c>
      <c r="F633" t="str">
        <v>CC</v>
      </c>
      <c r="G633" t="str">
        <v/>
      </c>
      <c r="H633" s="29">
        <v>26</v>
      </c>
      <c r="I633" s="29">
        <v>33</v>
      </c>
      <c r="J633" s="29">
        <v>0</v>
      </c>
      <c r="K633" s="29">
        <v>5</v>
      </c>
      <c r="L633" s="24">
        <v>125.10000000000001</v>
      </c>
      <c r="M633" s="24">
        <v>125.17</v>
      </c>
      <c r="N633" s="24">
        <v>128.72399999999999</v>
      </c>
      <c r="O633" s="24">
        <v>128.79400000000001</v>
      </c>
      <c r="P633">
        <v>7</v>
      </c>
      <c r="Q633">
        <v>30</v>
      </c>
      <c r="R633" t="str">
        <v>OTHR</v>
      </c>
      <c r="S633" t="str">
        <v/>
      </c>
      <c r="T633" t="str">
        <v>ZARI</v>
      </c>
      <c r="U633" t="str">
        <v>95883IODP</v>
      </c>
      <c r="V633" t="str">
        <v>PALZARI</v>
      </c>
      <c r="W633" t="str">
        <v>OTHR11942711</v>
      </c>
      <c r="X633">
        <v>44896.254861111112</v>
      </c>
      <c r="Y633" t="str">
        <v>NOVAK</v>
      </c>
      <c r="Z633" t="str">
        <v>JR</v>
      </c>
      <c r="AA633">
        <v>0</v>
      </c>
      <c r="AB633" t="str">
        <v>397-U1588A-14H-CC-PAL-PALZARI</v>
      </c>
    </row>
    <row r="634" spans="1:28" x14ac:dyDescent="0.15">
      <c r="A634">
        <v>397</v>
      </c>
      <c r="B634" t="str">
        <v>U1588</v>
      </c>
      <c r="C634" t="str">
        <v>A</v>
      </c>
      <c r="D634">
        <v>14</v>
      </c>
      <c r="E634" t="str">
        <v>H</v>
      </c>
      <c r="F634" t="str">
        <v>CC</v>
      </c>
      <c r="G634" t="str">
        <v/>
      </c>
      <c r="H634" s="29">
        <v>26</v>
      </c>
      <c r="I634" s="29">
        <v>33</v>
      </c>
      <c r="J634" s="29">
        <v>0</v>
      </c>
      <c r="K634" s="29">
        <v>5</v>
      </c>
      <c r="L634" s="24">
        <v>125.10000000000001</v>
      </c>
      <c r="M634" s="24">
        <v>125.17</v>
      </c>
      <c r="N634" s="24">
        <v>128.72399999999999</v>
      </c>
      <c r="O634" s="24">
        <v>128.79400000000001</v>
      </c>
      <c r="P634">
        <v>7</v>
      </c>
      <c r="Q634">
        <v>20</v>
      </c>
      <c r="R634" t="str">
        <v>OTHR</v>
      </c>
      <c r="S634" t="str">
        <v/>
      </c>
      <c r="T634" t="str">
        <v>PERA</v>
      </c>
      <c r="U634" t="str">
        <v>95471IODP</v>
      </c>
      <c r="V634" t="str">
        <v>PALPERA</v>
      </c>
      <c r="W634" t="str">
        <v>OTHR11942671</v>
      </c>
      <c r="X634">
        <v>44896.254861111112</v>
      </c>
      <c r="Y634" t="str">
        <v>NOVAK</v>
      </c>
      <c r="Z634" t="str">
        <v>JR</v>
      </c>
      <c r="AA634">
        <v>0</v>
      </c>
      <c r="AB634" t="str">
        <v>397-U1588A-14H-CC-PAL-PALPERA</v>
      </c>
    </row>
    <row r="635" spans="1:28" x14ac:dyDescent="0.15">
      <c r="A635">
        <v>397</v>
      </c>
      <c r="B635" t="str">
        <v>U1588</v>
      </c>
      <c r="C635" t="str">
        <v>A</v>
      </c>
      <c r="D635">
        <v>14</v>
      </c>
      <c r="E635" t="str">
        <v>H</v>
      </c>
      <c r="F635" t="str">
        <v>CC</v>
      </c>
      <c r="G635" t="str">
        <v/>
      </c>
      <c r="H635" s="29">
        <v>26</v>
      </c>
      <c r="I635" s="29">
        <v>33</v>
      </c>
      <c r="J635" s="29">
        <v>0</v>
      </c>
      <c r="K635" s="29">
        <v>5</v>
      </c>
      <c r="L635" s="24">
        <v>125.10000000000001</v>
      </c>
      <c r="M635" s="24">
        <v>125.17</v>
      </c>
      <c r="N635" s="24">
        <v>128.72399999999999</v>
      </c>
      <c r="O635" s="24">
        <v>128.79400000000001</v>
      </c>
      <c r="P635">
        <v>7</v>
      </c>
      <c r="Q635">
        <v>20</v>
      </c>
      <c r="R635" t="str">
        <v>OTHR</v>
      </c>
      <c r="S635" t="str">
        <v>FORAM</v>
      </c>
      <c r="T635" t="str">
        <v/>
      </c>
      <c r="U635" t="str">
        <v/>
      </c>
      <c r="V635" t="str">
        <v>FORAM</v>
      </c>
      <c r="W635" t="str">
        <v>OTHR11942741</v>
      </c>
      <c r="X635">
        <v>44896.254861111112</v>
      </c>
      <c r="Y635" t="str">
        <v>NOVAK</v>
      </c>
      <c r="Z635" t="str">
        <v>JR</v>
      </c>
      <c r="AA635" t="str">
        <v>Shipboard Test</v>
      </c>
      <c r="AB635" t="str">
        <v>397-U1588A-14H-CC-PAL-FORAM</v>
      </c>
    </row>
    <row r="636" spans="1:28" x14ac:dyDescent="0.15">
      <c r="A636">
        <v>397</v>
      </c>
      <c r="B636" t="str">
        <v>U1588</v>
      </c>
      <c r="C636" t="str">
        <v>A</v>
      </c>
      <c r="D636">
        <v>14</v>
      </c>
      <c r="E636" t="str">
        <v>H</v>
      </c>
      <c r="F636" t="str">
        <v>CC</v>
      </c>
      <c r="G636" t="str">
        <v/>
      </c>
      <c r="H636" s="29">
        <v>26</v>
      </c>
      <c r="I636" s="29">
        <v>33</v>
      </c>
      <c r="J636" s="29">
        <v>26</v>
      </c>
      <c r="K636" s="29">
        <v>5</v>
      </c>
      <c r="L636" s="24">
        <v>125.10000000000001</v>
      </c>
      <c r="M636" s="24">
        <v>125.17</v>
      </c>
      <c r="N636" s="24">
        <v>128.72399999999999</v>
      </c>
      <c r="O636" s="24">
        <v>128.79400000000001</v>
      </c>
      <c r="P636">
        <v>7</v>
      </c>
      <c r="Q636">
        <v>247</v>
      </c>
      <c r="R636" t="str">
        <v>WRND</v>
      </c>
      <c r="S636" t="str">
        <v>PAL</v>
      </c>
      <c r="T636" t="str">
        <v/>
      </c>
      <c r="U636" t="str">
        <v/>
      </c>
      <c r="V636" t="str">
        <v>PAL</v>
      </c>
      <c r="W636" t="str">
        <v>WRND11942651</v>
      </c>
      <c r="X636">
        <v>44896.254166666666</v>
      </c>
      <c r="Y636" t="str">
        <v>NOVAK</v>
      </c>
      <c r="Z636" t="str">
        <v>JR</v>
      </c>
      <c r="AA636">
        <v>0</v>
      </c>
      <c r="AB636" t="str">
        <v>397-U1588A-14H-CC-PAL</v>
      </c>
    </row>
    <row r="637" spans="1:28" x14ac:dyDescent="0.15">
      <c r="A637">
        <v>397</v>
      </c>
      <c r="B637" t="str">
        <v>U1588</v>
      </c>
      <c r="C637" t="str">
        <v>A</v>
      </c>
      <c r="D637">
        <v>14</v>
      </c>
      <c r="E637" t="str">
        <v>H</v>
      </c>
      <c r="F637" t="str">
        <v>CC</v>
      </c>
      <c r="G637" t="str">
        <v/>
      </c>
      <c r="H637" s="29">
        <v>26</v>
      </c>
      <c r="I637" s="29">
        <v>33</v>
      </c>
      <c r="J637" s="29">
        <v>0</v>
      </c>
      <c r="K637" s="29">
        <v>5</v>
      </c>
      <c r="L637" s="24">
        <v>125.10000000000001</v>
      </c>
      <c r="M637" s="24">
        <v>125.17</v>
      </c>
      <c r="N637" s="24">
        <v>128.72399999999999</v>
      </c>
      <c r="O637" s="24">
        <v>128.79400000000001</v>
      </c>
      <c r="P637">
        <v>7</v>
      </c>
      <c r="Q637">
        <v>5</v>
      </c>
      <c r="R637" t="str">
        <v>OTHR</v>
      </c>
      <c r="S637" t="str">
        <v/>
      </c>
      <c r="T637" t="str">
        <v>ABRA</v>
      </c>
      <c r="U637" t="str">
        <v>95438IODP</v>
      </c>
      <c r="V637" t="str">
        <v>PALABRA</v>
      </c>
      <c r="W637" t="str">
        <v>OTHR11942721</v>
      </c>
      <c r="X637">
        <v>44896.254861111112</v>
      </c>
      <c r="Y637" t="str">
        <v>NOVAK</v>
      </c>
      <c r="Z637" t="str">
        <v>JR</v>
      </c>
      <c r="AA637">
        <v>0</v>
      </c>
      <c r="AB637" t="str">
        <v>397-U1588A-14H-CC-PAL-PALABRA</v>
      </c>
    </row>
    <row r="638" spans="1:28" x14ac:dyDescent="0.15">
      <c r="A638">
        <v>397</v>
      </c>
      <c r="B638" t="str">
        <v>U1588</v>
      </c>
      <c r="C638" t="str">
        <v>A</v>
      </c>
      <c r="D638">
        <v>14</v>
      </c>
      <c r="E638" t="str">
        <v>H</v>
      </c>
      <c r="F638" t="str">
        <v>CC</v>
      </c>
      <c r="G638" t="str">
        <v/>
      </c>
      <c r="H638" s="29">
        <v>26</v>
      </c>
      <c r="I638" s="29">
        <v>33</v>
      </c>
      <c r="J638" s="29">
        <v>0</v>
      </c>
      <c r="K638" s="29">
        <v>5</v>
      </c>
      <c r="L638" s="24">
        <v>125.10000000000001</v>
      </c>
      <c r="M638" s="24">
        <v>125.17</v>
      </c>
      <c r="N638" s="24">
        <v>128.72399999999999</v>
      </c>
      <c r="O638" s="24">
        <v>128.79400000000001</v>
      </c>
      <c r="P638">
        <v>7</v>
      </c>
      <c r="Q638">
        <v>5</v>
      </c>
      <c r="R638" t="str">
        <v>OTHR</v>
      </c>
      <c r="S638" t="str">
        <v>NANNO</v>
      </c>
      <c r="T638" t="str">
        <v/>
      </c>
      <c r="U638" t="str">
        <v/>
      </c>
      <c r="V638" t="str">
        <v>NANNO</v>
      </c>
      <c r="W638" t="str">
        <v>OTHR11942731</v>
      </c>
      <c r="X638">
        <v>44896.254861111112</v>
      </c>
      <c r="Y638" t="str">
        <v>NOVAK</v>
      </c>
      <c r="Z638" t="str">
        <v>JR</v>
      </c>
      <c r="AA638" t="str">
        <v>Shipboard Test</v>
      </c>
      <c r="AB638" t="str">
        <v>397-U1588A-14H-CC-PAL-NANNO</v>
      </c>
    </row>
    <row r="639" spans="1:28" x14ac:dyDescent="0.15">
      <c r="A639">
        <v>397</v>
      </c>
      <c r="B639" t="str">
        <v>U1588</v>
      </c>
      <c r="C639" t="str">
        <v>A</v>
      </c>
      <c r="D639">
        <v>14</v>
      </c>
      <c r="E639" t="str">
        <v>H</v>
      </c>
      <c r="F639" t="str">
        <v>CC</v>
      </c>
      <c r="G639" t="str">
        <v/>
      </c>
      <c r="H639" s="29">
        <v>26</v>
      </c>
      <c r="I639" s="29">
        <v>33</v>
      </c>
      <c r="J639" s="29">
        <v>0</v>
      </c>
      <c r="K639" s="29">
        <v>5</v>
      </c>
      <c r="L639" s="24">
        <v>125.10000000000001</v>
      </c>
      <c r="M639" s="24">
        <v>125.17</v>
      </c>
      <c r="N639" s="24">
        <v>128.72399999999999</v>
      </c>
      <c r="O639" s="24">
        <v>128.79400000000001</v>
      </c>
      <c r="P639">
        <v>7</v>
      </c>
      <c r="Q639">
        <v>20</v>
      </c>
      <c r="R639" t="str">
        <v>OTHR</v>
      </c>
      <c r="S639" t="str">
        <v/>
      </c>
      <c r="T639" t="str">
        <v>VERM</v>
      </c>
      <c r="U639" t="str">
        <v>95746IODP</v>
      </c>
      <c r="V639" t="str">
        <v>PALVERM</v>
      </c>
      <c r="W639" t="str">
        <v>OTHR11942661</v>
      </c>
      <c r="X639">
        <v>44896.254861111112</v>
      </c>
      <c r="Y639" t="str">
        <v>NOVAK</v>
      </c>
      <c r="Z639" t="str">
        <v>JR</v>
      </c>
      <c r="AA639">
        <v>0</v>
      </c>
      <c r="AB639" t="str">
        <v>397-U1588A-14H-CC-PAL-PALVERM</v>
      </c>
    </row>
    <row r="640" spans="1:28" x14ac:dyDescent="0.15">
      <c r="A640">
        <v>397</v>
      </c>
      <c r="B640" t="str">
        <v>U1588</v>
      </c>
      <c r="C640" t="str">
        <v>A</v>
      </c>
      <c r="D640">
        <v>14</v>
      </c>
      <c r="E640" t="str">
        <v>H</v>
      </c>
      <c r="F640" t="str">
        <v>CC</v>
      </c>
      <c r="G640" t="str">
        <v/>
      </c>
      <c r="H640" s="29">
        <v>26</v>
      </c>
      <c r="I640" s="29">
        <v>33</v>
      </c>
      <c r="J640" s="29">
        <v>0</v>
      </c>
      <c r="K640" s="29">
        <v>5</v>
      </c>
      <c r="L640" s="24">
        <v>125.10000000000001</v>
      </c>
      <c r="M640" s="24">
        <v>125.17</v>
      </c>
      <c r="N640" s="24">
        <v>128.72399999999999</v>
      </c>
      <c r="O640" s="24">
        <v>128.79400000000001</v>
      </c>
      <c r="P640">
        <v>7</v>
      </c>
      <c r="Q640">
        <v>30</v>
      </c>
      <c r="R640" t="str">
        <v>OTHR</v>
      </c>
      <c r="S640" t="str">
        <v/>
      </c>
      <c r="T640" t="str">
        <v>HUAN</v>
      </c>
      <c r="U640" t="str">
        <v>98758IODP</v>
      </c>
      <c r="V640" t="str">
        <v>PALHUAN</v>
      </c>
      <c r="W640" t="str">
        <v>OTHR11942701</v>
      </c>
      <c r="X640">
        <v>44896.254861111112</v>
      </c>
      <c r="Y640" t="str">
        <v>NOVAK</v>
      </c>
      <c r="Z640" t="str">
        <v>JR</v>
      </c>
      <c r="AA640">
        <v>0</v>
      </c>
      <c r="AB640" t="str">
        <v>397-U1588A-14H-CC-PAL-PALHUAN</v>
      </c>
    </row>
    <row r="641" spans="1:28" x14ac:dyDescent="0.15">
      <c r="A641">
        <v>397</v>
      </c>
      <c r="B641" t="str">
        <v>U1588</v>
      </c>
      <c r="C641" t="str">
        <v>A</v>
      </c>
      <c r="D641">
        <v>15</v>
      </c>
      <c r="E641" t="str">
        <v>H</v>
      </c>
      <c r="F641">
        <v>1</v>
      </c>
      <c r="G641" t="str">
        <v>W</v>
      </c>
      <c r="H641" s="29">
        <v>75</v>
      </c>
      <c r="I641" s="29">
        <v>75</v>
      </c>
      <c r="J641" s="29">
        <v>75</v>
      </c>
      <c r="K641" s="29">
        <v>5</v>
      </c>
      <c r="L641" s="24">
        <v>126.45</v>
      </c>
      <c r="M641" s="24">
        <v>126.45</v>
      </c>
      <c r="N641" s="24">
        <v>132.10929411764707</v>
      </c>
      <c r="O641" s="24">
        <v>132.10929411764707</v>
      </c>
      <c r="P641">
        <v>0</v>
      </c>
      <c r="Q641">
        <v>1</v>
      </c>
      <c r="R641" t="str">
        <v>TPCK</v>
      </c>
      <c r="S641" t="str">
        <v>NANNO</v>
      </c>
      <c r="T641" t="str">
        <v/>
      </c>
      <c r="U641" t="str">
        <v/>
      </c>
      <c r="V641" t="str">
        <v>NANNO</v>
      </c>
      <c r="W641" t="str">
        <v>TPCK11948541</v>
      </c>
      <c r="X641">
        <v>44896.625</v>
      </c>
      <c r="Y641" t="str">
        <v>JRS_CARVALHO</v>
      </c>
      <c r="Z641" t="str">
        <v>JR</v>
      </c>
      <c r="AA641">
        <v>0</v>
      </c>
      <c r="AB641" t="str">
        <v>397-U1588A-15H-1-W 75/75-NANNO</v>
      </c>
    </row>
    <row r="642" spans="1:28" x14ac:dyDescent="0.15">
      <c r="A642">
        <v>397</v>
      </c>
      <c r="B642" t="str">
        <v>U1588</v>
      </c>
      <c r="C642" t="str">
        <v>A</v>
      </c>
      <c r="D642">
        <v>15</v>
      </c>
      <c r="E642" t="str">
        <v>H</v>
      </c>
      <c r="F642">
        <v>2</v>
      </c>
      <c r="G642" t="str">
        <v>W</v>
      </c>
      <c r="H642" s="29">
        <v>70</v>
      </c>
      <c r="I642" s="29">
        <v>71</v>
      </c>
      <c r="J642" s="29">
        <v>70</v>
      </c>
      <c r="K642" s="29">
        <v>5</v>
      </c>
      <c r="L642" s="24">
        <v>127.86</v>
      </c>
      <c r="M642" s="24">
        <v>127.86999999999999</v>
      </c>
      <c r="N642" s="24">
        <v>133.49164705882353</v>
      </c>
      <c r="O642" s="24">
        <v>133.50145098039215</v>
      </c>
      <c r="P642">
        <v>1</v>
      </c>
      <c r="Q642">
        <v>5</v>
      </c>
      <c r="R642" t="str">
        <v>CYL</v>
      </c>
      <c r="S642" t="str">
        <v>XRD</v>
      </c>
      <c r="T642" t="str">
        <v/>
      </c>
      <c r="U642" t="str">
        <v/>
      </c>
      <c r="V642" t="str">
        <v>XRD</v>
      </c>
      <c r="W642" t="str">
        <v>CYL11948611</v>
      </c>
      <c r="X642">
        <v>44896.629166666666</v>
      </c>
      <c r="Y642" t="str">
        <v>JRS_CARVALHO</v>
      </c>
      <c r="Z642" t="str">
        <v>JR</v>
      </c>
      <c r="AA642">
        <v>0</v>
      </c>
      <c r="AB642" t="str">
        <v>397-U1588A-15H-2-W 70/71-XRD</v>
      </c>
    </row>
    <row r="643" spans="1:28" x14ac:dyDescent="0.15">
      <c r="A643">
        <v>397</v>
      </c>
      <c r="B643" t="str">
        <v>U1588</v>
      </c>
      <c r="C643" t="str">
        <v>A</v>
      </c>
      <c r="D643">
        <v>15</v>
      </c>
      <c r="E643" t="str">
        <v>H</v>
      </c>
      <c r="F643">
        <v>2</v>
      </c>
      <c r="G643" t="str">
        <v>A</v>
      </c>
      <c r="H643" s="29">
        <v>70</v>
      </c>
      <c r="I643" s="29">
        <v>70</v>
      </c>
      <c r="J643" s="29">
        <v>70</v>
      </c>
      <c r="K643" s="29">
        <v>5</v>
      </c>
      <c r="L643" s="24">
        <v>127.86</v>
      </c>
      <c r="M643" s="24">
        <v>127.86</v>
      </c>
      <c r="N643" s="24">
        <v>133.49164705882353</v>
      </c>
      <c r="O643" s="24">
        <v>133.49164705882353</v>
      </c>
      <c r="P643">
        <v>0</v>
      </c>
      <c r="Q643">
        <v>1</v>
      </c>
      <c r="R643" t="str">
        <v>SS</v>
      </c>
      <c r="S643" t="str">
        <v>SED</v>
      </c>
      <c r="T643" t="str">
        <v/>
      </c>
      <c r="U643" t="str">
        <v/>
      </c>
      <c r="V643" t="str">
        <v>SED</v>
      </c>
      <c r="W643" t="str">
        <v>SS11948731</v>
      </c>
      <c r="X643">
        <v>44896.631944444445</v>
      </c>
      <c r="Y643" t="str">
        <v>JRS_PANG</v>
      </c>
      <c r="Z643" t="str">
        <v>JR</v>
      </c>
      <c r="AA643">
        <v>0</v>
      </c>
      <c r="AB643" t="str">
        <v>397-U1588A-15H-2-A 70/70-SED</v>
      </c>
    </row>
    <row r="644" spans="1:28" x14ac:dyDescent="0.15">
      <c r="A644">
        <v>397</v>
      </c>
      <c r="B644" t="str">
        <v>U1588</v>
      </c>
      <c r="C644" t="str">
        <v>A</v>
      </c>
      <c r="D644">
        <v>15</v>
      </c>
      <c r="E644" t="str">
        <v>H</v>
      </c>
      <c r="F644">
        <v>2</v>
      </c>
      <c r="G644" t="str">
        <v>W</v>
      </c>
      <c r="H644" s="29">
        <v>70</v>
      </c>
      <c r="I644" s="29">
        <v>71</v>
      </c>
      <c r="J644" s="29">
        <v>70</v>
      </c>
      <c r="K644" s="29">
        <v>5</v>
      </c>
      <c r="L644" s="24">
        <v>127.86</v>
      </c>
      <c r="M644" s="24">
        <v>127.86999999999999</v>
      </c>
      <c r="N644" s="24">
        <v>133.49164705882353</v>
      </c>
      <c r="O644" s="24">
        <v>133.50145098039215</v>
      </c>
      <c r="P644">
        <v>1</v>
      </c>
      <c r="Q644">
        <v>5</v>
      </c>
      <c r="R644" t="str">
        <v>CYL</v>
      </c>
      <c r="S644" t="str">
        <v>CARB</v>
      </c>
      <c r="T644" t="str">
        <v/>
      </c>
      <c r="U644" t="str">
        <v/>
      </c>
      <c r="V644" t="str">
        <v>CARB</v>
      </c>
      <c r="W644" t="str">
        <v>CYL11948621</v>
      </c>
      <c r="X644">
        <v>44896.629166666666</v>
      </c>
      <c r="Y644" t="str">
        <v>JRS_CARVALHO</v>
      </c>
      <c r="Z644" t="str">
        <v>JR</v>
      </c>
      <c r="AA644">
        <v>0</v>
      </c>
      <c r="AB644" t="str">
        <v>397-U1588A-15H-2-W 70/71-CARB</v>
      </c>
    </row>
    <row r="645" spans="1:28" x14ac:dyDescent="0.15">
      <c r="A645">
        <v>397</v>
      </c>
      <c r="B645" t="str">
        <v>U1588</v>
      </c>
      <c r="C645" t="str">
        <v>A</v>
      </c>
      <c r="D645">
        <v>15</v>
      </c>
      <c r="E645" t="str">
        <v>H</v>
      </c>
      <c r="F645">
        <v>2</v>
      </c>
      <c r="G645" t="str">
        <v>W</v>
      </c>
      <c r="H645" s="29">
        <v>75</v>
      </c>
      <c r="I645" s="29">
        <v>75</v>
      </c>
      <c r="J645" s="29">
        <v>75</v>
      </c>
      <c r="K645" s="29">
        <v>5</v>
      </c>
      <c r="L645" s="24">
        <v>127.91</v>
      </c>
      <c r="M645" s="24">
        <v>127.91</v>
      </c>
      <c r="N645" s="24">
        <v>133.54066666666665</v>
      </c>
      <c r="O645" s="24">
        <v>133.54066666666665</v>
      </c>
      <c r="P645">
        <v>0</v>
      </c>
      <c r="Q645">
        <v>1</v>
      </c>
      <c r="R645" t="str">
        <v>TPCK</v>
      </c>
      <c r="S645" t="str">
        <v>NANNO</v>
      </c>
      <c r="T645" t="str">
        <v/>
      </c>
      <c r="U645" t="str">
        <v/>
      </c>
      <c r="V645" t="str">
        <v>NANNO</v>
      </c>
      <c r="W645" t="str">
        <v>TPCK11948551</v>
      </c>
      <c r="X645">
        <v>44896.625</v>
      </c>
      <c r="Y645" t="str">
        <v>JRS_CARVALHO</v>
      </c>
      <c r="Z645" t="str">
        <v>JR</v>
      </c>
      <c r="AA645">
        <v>0</v>
      </c>
      <c r="AB645" t="str">
        <v>397-U1588A-15H-2-W 75/75-NANNO</v>
      </c>
    </row>
    <row r="646" spans="1:28" x14ac:dyDescent="0.15">
      <c r="A646">
        <v>397</v>
      </c>
      <c r="B646" t="str">
        <v>U1588</v>
      </c>
      <c r="C646" t="str">
        <v>A</v>
      </c>
      <c r="D646">
        <v>15</v>
      </c>
      <c r="E646" t="str">
        <v>H</v>
      </c>
      <c r="F646">
        <v>3</v>
      </c>
      <c r="G646" t="str">
        <v>W</v>
      </c>
      <c r="H646" s="29">
        <v>73</v>
      </c>
      <c r="I646" s="29">
        <v>73</v>
      </c>
      <c r="J646" s="29">
        <v>73</v>
      </c>
      <c r="K646" s="29">
        <v>5</v>
      </c>
      <c r="L646" s="24">
        <v>129.29999999999998</v>
      </c>
      <c r="M646" s="24">
        <v>129.29999999999998</v>
      </c>
      <c r="N646" s="24">
        <v>134.90341176470591</v>
      </c>
      <c r="O646" s="24">
        <v>134.90341176470591</v>
      </c>
      <c r="P646">
        <v>0</v>
      </c>
      <c r="Q646">
        <v>1</v>
      </c>
      <c r="R646" t="str">
        <v>TPCK</v>
      </c>
      <c r="S646" t="str">
        <v>NANNO</v>
      </c>
      <c r="T646" t="str">
        <v/>
      </c>
      <c r="U646" t="str">
        <v/>
      </c>
      <c r="V646" t="str">
        <v>NANNO</v>
      </c>
      <c r="W646" t="str">
        <v>TPCK11948561</v>
      </c>
      <c r="X646">
        <v>44896.625</v>
      </c>
      <c r="Y646" t="str">
        <v>JRS_CARVALHO</v>
      </c>
      <c r="Z646" t="str">
        <v>JR</v>
      </c>
      <c r="AA646">
        <v>0</v>
      </c>
      <c r="AB646" t="str">
        <v>397-U1588A-15H-3-W 73/73-NANNO</v>
      </c>
    </row>
    <row r="647" spans="1:28" x14ac:dyDescent="0.15">
      <c r="A647">
        <v>397</v>
      </c>
      <c r="B647" t="str">
        <v>U1588</v>
      </c>
      <c r="C647" t="str">
        <v>A</v>
      </c>
      <c r="D647">
        <v>15</v>
      </c>
      <c r="E647" t="str">
        <v>H</v>
      </c>
      <c r="F647">
        <v>4</v>
      </c>
      <c r="G647" t="str">
        <v>W</v>
      </c>
      <c r="H647" s="29">
        <v>69</v>
      </c>
      <c r="I647" s="29">
        <v>71</v>
      </c>
      <c r="J647" s="29">
        <v>69</v>
      </c>
      <c r="K647" s="29">
        <v>5</v>
      </c>
      <c r="L647" s="24">
        <v>130.71</v>
      </c>
      <c r="M647" s="24">
        <v>130.73000000000002</v>
      </c>
      <c r="N647" s="24">
        <v>136.28576470588237</v>
      </c>
      <c r="O647" s="24">
        <v>136.30537254901961</v>
      </c>
      <c r="P647">
        <v>2</v>
      </c>
      <c r="Q647">
        <v>7</v>
      </c>
      <c r="R647" t="str">
        <v>CUBE</v>
      </c>
      <c r="S647" t="str">
        <v>PMAG</v>
      </c>
      <c r="T647" t="str">
        <v>XUAN</v>
      </c>
      <c r="U647" t="str">
        <v>95810IODP</v>
      </c>
      <c r="V647" t="str">
        <v>PMAG</v>
      </c>
      <c r="W647" t="str">
        <v>CUBE11948851</v>
      </c>
      <c r="X647">
        <v>44896.634722222225</v>
      </c>
      <c r="Y647" t="str">
        <v>LEWIS</v>
      </c>
      <c r="Z647" t="str">
        <v>JR</v>
      </c>
      <c r="AA647">
        <v>0</v>
      </c>
      <c r="AB647" t="str">
        <v>397-U1588A-15H-4-W 69/71-PMAG</v>
      </c>
    </row>
    <row r="648" spans="1:28" x14ac:dyDescent="0.15">
      <c r="A648">
        <v>397</v>
      </c>
      <c r="B648" t="str">
        <v>U1588</v>
      </c>
      <c r="C648" t="str">
        <v>A</v>
      </c>
      <c r="D648">
        <v>15</v>
      </c>
      <c r="E648" t="str">
        <v>H</v>
      </c>
      <c r="F648">
        <v>4</v>
      </c>
      <c r="G648" t="str">
        <v>W</v>
      </c>
      <c r="H648" s="29">
        <v>75</v>
      </c>
      <c r="I648" s="29">
        <v>75</v>
      </c>
      <c r="J648" s="29">
        <v>75</v>
      </c>
      <c r="K648" s="29">
        <v>5</v>
      </c>
      <c r="L648" s="24">
        <v>130.77000000000001</v>
      </c>
      <c r="M648" s="24">
        <v>130.77000000000001</v>
      </c>
      <c r="N648" s="24">
        <v>136.34458823529414</v>
      </c>
      <c r="O648" s="24">
        <v>136.34458823529414</v>
      </c>
      <c r="P648">
        <v>0</v>
      </c>
      <c r="Q648">
        <v>1</v>
      </c>
      <c r="R648" t="str">
        <v>TPCK</v>
      </c>
      <c r="S648" t="str">
        <v>NANNO</v>
      </c>
      <c r="T648" t="str">
        <v/>
      </c>
      <c r="U648" t="str">
        <v/>
      </c>
      <c r="V648" t="str">
        <v>NANNO</v>
      </c>
      <c r="W648" t="str">
        <v>TPCK11948571</v>
      </c>
      <c r="X648">
        <v>44896.625</v>
      </c>
      <c r="Y648" t="str">
        <v>JRS_CARVALHO</v>
      </c>
      <c r="Z648" t="str">
        <v>JR</v>
      </c>
      <c r="AA648">
        <v>0</v>
      </c>
      <c r="AB648" t="str">
        <v>397-U1588A-15H-4-W 75/75-NANNO</v>
      </c>
    </row>
    <row r="649" spans="1:28" x14ac:dyDescent="0.15">
      <c r="A649">
        <v>397</v>
      </c>
      <c r="B649" t="str">
        <v>U1588</v>
      </c>
      <c r="C649" t="str">
        <v>A</v>
      </c>
      <c r="D649">
        <v>15</v>
      </c>
      <c r="E649" t="str">
        <v>H</v>
      </c>
      <c r="F649">
        <v>5</v>
      </c>
      <c r="G649" t="str">
        <v>W</v>
      </c>
      <c r="H649" s="29">
        <v>75</v>
      </c>
      <c r="I649" s="29">
        <v>75</v>
      </c>
      <c r="J649" s="29">
        <v>75</v>
      </c>
      <c r="K649" s="29">
        <v>5</v>
      </c>
      <c r="L649" s="24">
        <v>131.83000000000001</v>
      </c>
      <c r="M649" s="24">
        <v>131.83000000000001</v>
      </c>
      <c r="N649" s="24">
        <v>137.38380392156864</v>
      </c>
      <c r="O649" s="24">
        <v>137.38380392156864</v>
      </c>
      <c r="P649">
        <v>0</v>
      </c>
      <c r="Q649">
        <v>1</v>
      </c>
      <c r="R649" t="str">
        <v>TPCK</v>
      </c>
      <c r="S649" t="str">
        <v>NANNO</v>
      </c>
      <c r="T649" t="str">
        <v/>
      </c>
      <c r="U649" t="str">
        <v/>
      </c>
      <c r="V649" t="str">
        <v>NANNO</v>
      </c>
      <c r="W649" t="str">
        <v>TPCK11948581</v>
      </c>
      <c r="X649">
        <v>44896.625</v>
      </c>
      <c r="Y649" t="str">
        <v>JRS_CARVALHO</v>
      </c>
      <c r="Z649" t="str">
        <v>JR</v>
      </c>
      <c r="AA649">
        <v>0</v>
      </c>
      <c r="AB649" t="str">
        <v>397-U1588A-15H-5-W 75/75-NANNO</v>
      </c>
    </row>
    <row r="650" spans="1:28" x14ac:dyDescent="0.15">
      <c r="A650">
        <v>397</v>
      </c>
      <c r="B650" t="str">
        <v>U1588</v>
      </c>
      <c r="C650" t="str">
        <v>A</v>
      </c>
      <c r="D650">
        <v>15</v>
      </c>
      <c r="E650" t="str">
        <v>H</v>
      </c>
      <c r="F650">
        <v>6</v>
      </c>
      <c r="G650" t="str">
        <v>W</v>
      </c>
      <c r="H650" s="29">
        <v>29</v>
      </c>
      <c r="I650" s="29">
        <v>31</v>
      </c>
      <c r="J650" s="29">
        <v>29</v>
      </c>
      <c r="K650" s="29">
        <v>5</v>
      </c>
      <c r="L650" s="24">
        <v>132.87</v>
      </c>
      <c r="M650" s="24">
        <v>132.89000000000001</v>
      </c>
      <c r="N650" s="24">
        <v>138.40341176470591</v>
      </c>
      <c r="O650" s="24">
        <v>138.42301960784314</v>
      </c>
      <c r="P650">
        <v>2</v>
      </c>
      <c r="Q650">
        <v>10</v>
      </c>
      <c r="R650" t="str">
        <v>CYL</v>
      </c>
      <c r="S650" t="str">
        <v>MAD</v>
      </c>
      <c r="T650" t="str">
        <v/>
      </c>
      <c r="U650" t="str">
        <v/>
      </c>
      <c r="V650">
        <v>31195</v>
      </c>
      <c r="W650" t="str">
        <v>CYL11948751</v>
      </c>
      <c r="X650">
        <v>44896.633333333331</v>
      </c>
      <c r="Y650" t="str">
        <v>JRS_CARVALHO</v>
      </c>
      <c r="Z650" t="str">
        <v>JR</v>
      </c>
      <c r="AA650">
        <v>0</v>
      </c>
      <c r="AB650" t="str">
        <v>397-U1588A-15H-6-W 29/31-31195</v>
      </c>
    </row>
    <row r="651" spans="1:28" x14ac:dyDescent="0.15">
      <c r="A651">
        <v>397</v>
      </c>
      <c r="B651" t="str">
        <v>U1588</v>
      </c>
      <c r="C651" t="str">
        <v>A</v>
      </c>
      <c r="D651">
        <v>15</v>
      </c>
      <c r="E651" t="str">
        <v>H</v>
      </c>
      <c r="F651">
        <v>6</v>
      </c>
      <c r="G651" t="str">
        <v>W</v>
      </c>
      <c r="H651" s="29">
        <v>70</v>
      </c>
      <c r="I651" s="29">
        <v>71</v>
      </c>
      <c r="J651" s="29">
        <v>70</v>
      </c>
      <c r="K651" s="29">
        <v>5</v>
      </c>
      <c r="L651" s="24">
        <v>133.28</v>
      </c>
      <c r="M651" s="24">
        <v>133.29000000000002</v>
      </c>
      <c r="N651" s="24">
        <v>138.80537254901961</v>
      </c>
      <c r="O651" s="24">
        <v>138.81517647058823</v>
      </c>
      <c r="P651">
        <v>1</v>
      </c>
      <c r="Q651">
        <v>5</v>
      </c>
      <c r="R651" t="str">
        <v>CYL</v>
      </c>
      <c r="S651" t="str">
        <v>CARB</v>
      </c>
      <c r="T651" t="str">
        <v/>
      </c>
      <c r="U651" t="str">
        <v/>
      </c>
      <c r="V651" t="str">
        <v>CARB</v>
      </c>
      <c r="W651" t="str">
        <v>CYL11948631</v>
      </c>
      <c r="X651">
        <v>44896.629166666666</v>
      </c>
      <c r="Y651" t="str">
        <v>JRS_CARVALHO</v>
      </c>
      <c r="Z651" t="str">
        <v>JR</v>
      </c>
      <c r="AA651">
        <v>0</v>
      </c>
      <c r="AB651" t="str">
        <v>397-U1588A-15H-6-W 70/71-CARB</v>
      </c>
    </row>
    <row r="652" spans="1:28" x14ac:dyDescent="0.15">
      <c r="A652">
        <v>397</v>
      </c>
      <c r="B652" t="str">
        <v>U1588</v>
      </c>
      <c r="C652" t="str">
        <v>A</v>
      </c>
      <c r="D652">
        <v>15</v>
      </c>
      <c r="E652" t="str">
        <v>H</v>
      </c>
      <c r="F652">
        <v>6</v>
      </c>
      <c r="G652" t="str">
        <v>A</v>
      </c>
      <c r="H652" s="29">
        <v>70</v>
      </c>
      <c r="I652" s="29">
        <v>70</v>
      </c>
      <c r="J652" s="29">
        <v>70</v>
      </c>
      <c r="K652" s="29">
        <v>5</v>
      </c>
      <c r="L652" s="24">
        <v>133.28</v>
      </c>
      <c r="M652" s="24">
        <v>133.28</v>
      </c>
      <c r="N652" s="24">
        <v>138.80537254901961</v>
      </c>
      <c r="O652" s="24">
        <v>138.80537254901961</v>
      </c>
      <c r="P652">
        <v>0</v>
      </c>
      <c r="Q652">
        <v>1</v>
      </c>
      <c r="R652" t="str">
        <v>SS</v>
      </c>
      <c r="S652" t="str">
        <v>SED</v>
      </c>
      <c r="T652" t="str">
        <v/>
      </c>
      <c r="U652" t="str">
        <v/>
      </c>
      <c r="V652" t="str">
        <v>SED</v>
      </c>
      <c r="W652" t="str">
        <v>SS11948741</v>
      </c>
      <c r="X652">
        <v>44896.631944444445</v>
      </c>
      <c r="Y652" t="str">
        <v>JRS_PANG</v>
      </c>
      <c r="Z652" t="str">
        <v>JR</v>
      </c>
      <c r="AA652">
        <v>0</v>
      </c>
      <c r="AB652" t="str">
        <v>397-U1588A-15H-6-A 70/70-SED</v>
      </c>
    </row>
    <row r="653" spans="1:28" x14ac:dyDescent="0.15">
      <c r="A653">
        <v>397</v>
      </c>
      <c r="B653" t="str">
        <v>U1588</v>
      </c>
      <c r="C653" t="str">
        <v>A</v>
      </c>
      <c r="D653">
        <v>15</v>
      </c>
      <c r="E653" t="str">
        <v>H</v>
      </c>
      <c r="F653">
        <v>6</v>
      </c>
      <c r="G653" t="str">
        <v>W</v>
      </c>
      <c r="H653" s="29">
        <v>75</v>
      </c>
      <c r="I653" s="29">
        <v>75</v>
      </c>
      <c r="J653" s="29">
        <v>75</v>
      </c>
      <c r="K653" s="29">
        <v>5</v>
      </c>
      <c r="L653" s="24">
        <v>133.33000000000001</v>
      </c>
      <c r="M653" s="24">
        <v>133.33000000000001</v>
      </c>
      <c r="N653" s="24">
        <v>138.85439215686276</v>
      </c>
      <c r="O653" s="24">
        <v>138.85439215686276</v>
      </c>
      <c r="P653">
        <v>0</v>
      </c>
      <c r="Q653">
        <v>1</v>
      </c>
      <c r="R653" t="str">
        <v>TPCK</v>
      </c>
      <c r="S653" t="str">
        <v>NANNO</v>
      </c>
      <c r="T653" t="str">
        <v/>
      </c>
      <c r="U653" t="str">
        <v/>
      </c>
      <c r="V653" t="str">
        <v>NANNO</v>
      </c>
      <c r="W653" t="str">
        <v>TPCK11948591</v>
      </c>
      <c r="X653">
        <v>44896.625</v>
      </c>
      <c r="Y653" t="str">
        <v>JRS_CARVALHO</v>
      </c>
      <c r="Z653" t="str">
        <v>JR</v>
      </c>
      <c r="AA653">
        <v>0</v>
      </c>
      <c r="AB653" t="str">
        <v>397-U1588A-15H-6-W 75/75-NANNO</v>
      </c>
    </row>
    <row r="654" spans="1:28" x14ac:dyDescent="0.15">
      <c r="A654">
        <v>397</v>
      </c>
      <c r="B654" t="str">
        <v>U1588</v>
      </c>
      <c r="C654" t="str">
        <v>A</v>
      </c>
      <c r="D654">
        <v>15</v>
      </c>
      <c r="E654" t="str">
        <v>H</v>
      </c>
      <c r="F654">
        <v>6</v>
      </c>
      <c r="G654" t="str">
        <v/>
      </c>
      <c r="H654" s="29">
        <v>141</v>
      </c>
      <c r="I654" s="29">
        <v>151</v>
      </c>
      <c r="J654" s="29">
        <v>0</v>
      </c>
      <c r="K654" s="29">
        <v>5</v>
      </c>
      <c r="L654" s="24">
        <v>133.99</v>
      </c>
      <c r="M654" s="24">
        <v>134.09</v>
      </c>
      <c r="N654" s="24">
        <v>139.50145098039218</v>
      </c>
      <c r="O654" s="24">
        <v>139.5504705882353</v>
      </c>
      <c r="P654">
        <v>5</v>
      </c>
      <c r="Q654">
        <v>2</v>
      </c>
      <c r="R654" t="str">
        <v>LIQ</v>
      </c>
      <c r="S654" t="str">
        <v/>
      </c>
      <c r="T654" t="str">
        <v>BRAD</v>
      </c>
      <c r="U654" t="str">
        <v>95829IODP</v>
      </c>
      <c r="V654" t="str">
        <v>IWBRAD</v>
      </c>
      <c r="W654" t="str">
        <v>LIQ11944411</v>
      </c>
      <c r="X654">
        <v>44896.361111111109</v>
      </c>
      <c r="Y654" t="str">
        <v>JR_LIU</v>
      </c>
      <c r="Z654" t="str">
        <v>JR</v>
      </c>
      <c r="AA654" t="str">
        <v>10 ul HgCl2</v>
      </c>
      <c r="AB654" t="str">
        <v>397-U1588A-15H-6-IW(141-151)-IWBRAD</v>
      </c>
    </row>
    <row r="655" spans="1:28" x14ac:dyDescent="0.15">
      <c r="A655">
        <v>397</v>
      </c>
      <c r="B655" t="str">
        <v>U1588</v>
      </c>
      <c r="C655" t="str">
        <v>A</v>
      </c>
      <c r="D655">
        <v>15</v>
      </c>
      <c r="E655" t="str">
        <v>H</v>
      </c>
      <c r="F655">
        <v>6</v>
      </c>
      <c r="G655" t="str">
        <v/>
      </c>
      <c r="H655" s="29">
        <v>141</v>
      </c>
      <c r="I655" s="29">
        <v>151</v>
      </c>
      <c r="J655" s="29">
        <v>0</v>
      </c>
      <c r="K655" s="29">
        <v>5</v>
      </c>
      <c r="L655" s="24">
        <v>133.99</v>
      </c>
      <c r="M655" s="24">
        <v>134.09</v>
      </c>
      <c r="N655" s="24">
        <v>139.50145098039218</v>
      </c>
      <c r="O655" s="24">
        <v>139.5504705882353</v>
      </c>
      <c r="P655">
        <v>5</v>
      </c>
      <c r="Q655">
        <v>10</v>
      </c>
      <c r="R655" t="str">
        <v>LIQ</v>
      </c>
      <c r="S655" t="str">
        <v/>
      </c>
      <c r="T655" t="str">
        <v>YOBO</v>
      </c>
      <c r="U655" t="str">
        <v>96010IODP</v>
      </c>
      <c r="V655" t="str">
        <v>IWYOBO</v>
      </c>
      <c r="W655" t="str">
        <v>LIQ11944381</v>
      </c>
      <c r="X655">
        <v>44896.361111111109</v>
      </c>
      <c r="Y655" t="str">
        <v>JR_LIU</v>
      </c>
      <c r="Z655" t="str">
        <v>JR</v>
      </c>
      <c r="AA655" t="str">
        <v>30ul optima HNO3</v>
      </c>
      <c r="AB655" t="str">
        <v>397-U1588A-15H-6-IW(141-151)-IWYOBO</v>
      </c>
    </row>
    <row r="656" spans="1:28" x14ac:dyDescent="0.15">
      <c r="A656">
        <v>397</v>
      </c>
      <c r="B656" t="str">
        <v>U1588</v>
      </c>
      <c r="C656" t="str">
        <v>A</v>
      </c>
      <c r="D656">
        <v>15</v>
      </c>
      <c r="E656" t="str">
        <v>H</v>
      </c>
      <c r="F656">
        <v>6</v>
      </c>
      <c r="G656" t="str">
        <v/>
      </c>
      <c r="H656" s="29">
        <v>141</v>
      </c>
      <c r="I656" s="29">
        <v>151</v>
      </c>
      <c r="J656" s="29">
        <v>0</v>
      </c>
      <c r="K656" s="29">
        <v>5</v>
      </c>
      <c r="L656" s="24">
        <v>133.99</v>
      </c>
      <c r="M656" s="24">
        <v>134.09</v>
      </c>
      <c r="N656" s="24">
        <v>139.50145098039218</v>
      </c>
      <c r="O656" s="24">
        <v>139.5504705882353</v>
      </c>
      <c r="P656">
        <v>5</v>
      </c>
      <c r="Q656">
        <v>10</v>
      </c>
      <c r="R656" t="str">
        <v>LIQ</v>
      </c>
      <c r="S656" t="str">
        <v/>
      </c>
      <c r="T656" t="str">
        <v>WU</v>
      </c>
      <c r="U656" t="str">
        <v>95353IODP</v>
      </c>
      <c r="V656" t="str">
        <v>IWWU</v>
      </c>
      <c r="W656" t="str">
        <v>LIQ11944371</v>
      </c>
      <c r="X656">
        <v>44896.361111111109</v>
      </c>
      <c r="Y656" t="str">
        <v>JR_LIU</v>
      </c>
      <c r="Z656" t="str">
        <v>JR</v>
      </c>
      <c r="AA656" t="str">
        <v>30 ul TM HCl</v>
      </c>
      <c r="AB656" t="str">
        <v>397-U1588A-15H-6-IW(141-151)-IWWU</v>
      </c>
    </row>
    <row r="657" spans="1:28" x14ac:dyDescent="0.15">
      <c r="A657">
        <v>397</v>
      </c>
      <c r="B657" t="str">
        <v>U1588</v>
      </c>
      <c r="C657" t="str">
        <v>A</v>
      </c>
      <c r="D657">
        <v>15</v>
      </c>
      <c r="E657" t="str">
        <v>H</v>
      </c>
      <c r="F657">
        <v>6</v>
      </c>
      <c r="G657" t="str">
        <v/>
      </c>
      <c r="H657" s="29">
        <v>141</v>
      </c>
      <c r="I657" s="29">
        <v>151</v>
      </c>
      <c r="J657" s="29">
        <v>0</v>
      </c>
      <c r="K657" s="29">
        <v>5</v>
      </c>
      <c r="L657" s="24">
        <v>133.99</v>
      </c>
      <c r="M657" s="24">
        <v>134.09</v>
      </c>
      <c r="N657" s="24">
        <v>139.50145098039218</v>
      </c>
      <c r="O657" s="24">
        <v>139.5504705882353</v>
      </c>
      <c r="P657">
        <v>5</v>
      </c>
      <c r="Q657">
        <v>2</v>
      </c>
      <c r="R657" t="str">
        <v>LIQ</v>
      </c>
      <c r="S657" t="str">
        <v>ICP</v>
      </c>
      <c r="T657" t="str">
        <v/>
      </c>
      <c r="U657" t="str">
        <v/>
      </c>
      <c r="V657" t="str">
        <v>IWICP</v>
      </c>
      <c r="W657" t="str">
        <v>LIQ11944361</v>
      </c>
      <c r="X657">
        <v>44896.361111111109</v>
      </c>
      <c r="Y657" t="str">
        <v>JR_LIU</v>
      </c>
      <c r="Z657" t="str">
        <v>JR</v>
      </c>
      <c r="AA657" t="str">
        <v>10uL HNO3</v>
      </c>
      <c r="AB657" t="str">
        <v>397-U1588A-15H-6-IW(141-151)-IWICP</v>
      </c>
    </row>
    <row r="658" spans="1:28" x14ac:dyDescent="0.15">
      <c r="A658">
        <v>397</v>
      </c>
      <c r="B658" t="str">
        <v>U1588</v>
      </c>
      <c r="C658" t="str">
        <v>A</v>
      </c>
      <c r="D658">
        <v>15</v>
      </c>
      <c r="E658" t="str">
        <v>H</v>
      </c>
      <c r="F658">
        <v>6</v>
      </c>
      <c r="G658" t="str">
        <v/>
      </c>
      <c r="H658" s="29">
        <v>141</v>
      </c>
      <c r="I658" s="29">
        <v>151</v>
      </c>
      <c r="J658" s="29">
        <v>141</v>
      </c>
      <c r="K658" s="29">
        <v>5</v>
      </c>
      <c r="L658" s="24">
        <v>133.99</v>
      </c>
      <c r="M658" s="24">
        <v>134.09</v>
      </c>
      <c r="N658" s="24">
        <v>139.50145098039218</v>
      </c>
      <c r="O658" s="24">
        <v>139.59949019607845</v>
      </c>
      <c r="P658">
        <v>10</v>
      </c>
      <c r="Q658">
        <v>353</v>
      </c>
      <c r="R658" t="str">
        <v>WRND</v>
      </c>
      <c r="S658" t="str">
        <v>IW</v>
      </c>
      <c r="T658" t="str">
        <v/>
      </c>
      <c r="U658" t="str">
        <v/>
      </c>
      <c r="V658" t="str">
        <v>IW(141-151)</v>
      </c>
      <c r="W658" t="str">
        <v>WRND11943111</v>
      </c>
      <c r="X658">
        <v>44896.283333333333</v>
      </c>
      <c r="Y658" t="str">
        <v>LEWIS</v>
      </c>
      <c r="Z658" t="str">
        <v>JR</v>
      </c>
      <c r="AA658">
        <v>0</v>
      </c>
      <c r="AB658" t="str">
        <v>397-U1588A-15H-6-IW(141-151)</v>
      </c>
    </row>
    <row r="659" spans="1:28" x14ac:dyDescent="0.15">
      <c r="A659">
        <v>397</v>
      </c>
      <c r="B659" t="str">
        <v>U1588</v>
      </c>
      <c r="C659" t="str">
        <v>A</v>
      </c>
      <c r="D659">
        <v>15</v>
      </c>
      <c r="E659" t="str">
        <v>H</v>
      </c>
      <c r="F659">
        <v>6</v>
      </c>
      <c r="G659" t="str">
        <v/>
      </c>
      <c r="H659" s="29">
        <v>141</v>
      </c>
      <c r="I659" s="29">
        <v>151</v>
      </c>
      <c r="J659" s="29">
        <v>0</v>
      </c>
      <c r="K659" s="29">
        <v>5</v>
      </c>
      <c r="L659" s="24">
        <v>133.99</v>
      </c>
      <c r="M659" s="24">
        <v>134.09</v>
      </c>
      <c r="N659" s="24">
        <v>139.50145098039218</v>
      </c>
      <c r="O659" s="24">
        <v>139.5504705882353</v>
      </c>
      <c r="P659">
        <v>5</v>
      </c>
      <c r="Q659">
        <v>25</v>
      </c>
      <c r="R659" t="str">
        <v>CAKE</v>
      </c>
      <c r="S659" t="str">
        <v/>
      </c>
      <c r="T659" t="str">
        <v>WU</v>
      </c>
      <c r="U659" t="str">
        <v>95353IODP</v>
      </c>
      <c r="V659" t="str">
        <v>SCWU</v>
      </c>
      <c r="W659" t="str">
        <v>CAKE11944391</v>
      </c>
      <c r="X659">
        <v>44896.361111111109</v>
      </c>
      <c r="Y659" t="str">
        <v>JR_LIU</v>
      </c>
      <c r="Z659" t="str">
        <v>JR</v>
      </c>
      <c r="AA659">
        <v>0</v>
      </c>
      <c r="AB659" t="str">
        <v>397-U1588A-15H-6-IW(141-151)-SCWU</v>
      </c>
    </row>
    <row r="660" spans="1:28" x14ac:dyDescent="0.15">
      <c r="A660">
        <v>397</v>
      </c>
      <c r="B660" t="str">
        <v>U1588</v>
      </c>
      <c r="C660" t="str">
        <v>A</v>
      </c>
      <c r="D660">
        <v>15</v>
      </c>
      <c r="E660" t="str">
        <v>H</v>
      </c>
      <c r="F660">
        <v>6</v>
      </c>
      <c r="G660" t="str">
        <v/>
      </c>
      <c r="H660" s="29">
        <v>141</v>
      </c>
      <c r="I660" s="29">
        <v>151</v>
      </c>
      <c r="J660" s="29">
        <v>0</v>
      </c>
      <c r="K660" s="29">
        <v>5</v>
      </c>
      <c r="L660" s="24">
        <v>133.99</v>
      </c>
      <c r="M660" s="24">
        <v>134.09</v>
      </c>
      <c r="N660" s="24">
        <v>139.50145098039218</v>
      </c>
      <c r="O660" s="24">
        <v>139.5504705882353</v>
      </c>
      <c r="P660">
        <v>5</v>
      </c>
      <c r="Q660">
        <v>6</v>
      </c>
      <c r="R660" t="str">
        <v>LIQ</v>
      </c>
      <c r="S660" t="str">
        <v/>
      </c>
      <c r="T660" t="str">
        <v/>
      </c>
      <c r="U660" t="str">
        <v/>
      </c>
      <c r="V660" t="str">
        <v>IWS</v>
      </c>
      <c r="W660" t="str">
        <v>LIQ11944341</v>
      </c>
      <c r="X660">
        <v>44896.361111111109</v>
      </c>
      <c r="Y660" t="str">
        <v>JR_LIU</v>
      </c>
      <c r="Z660" t="str">
        <v>JR</v>
      </c>
      <c r="AA660" t="str">
        <v>shipboard untreated</v>
      </c>
      <c r="AB660" t="str">
        <v>397-U1588A-15H-6-IW(141-151)-IWS</v>
      </c>
    </row>
    <row r="661" spans="1:28" x14ac:dyDescent="0.15">
      <c r="A661">
        <v>397</v>
      </c>
      <c r="B661" t="str">
        <v>U1588</v>
      </c>
      <c r="C661" t="str">
        <v>A</v>
      </c>
      <c r="D661">
        <v>15</v>
      </c>
      <c r="E661" t="str">
        <v>H</v>
      </c>
      <c r="F661">
        <v>6</v>
      </c>
      <c r="G661" t="str">
        <v/>
      </c>
      <c r="H661" s="29">
        <v>141</v>
      </c>
      <c r="I661" s="29">
        <v>151</v>
      </c>
      <c r="J661" s="29">
        <v>0</v>
      </c>
      <c r="K661" s="29">
        <v>5</v>
      </c>
      <c r="L661" s="24">
        <v>133.99</v>
      </c>
      <c r="M661" s="24">
        <v>134.09</v>
      </c>
      <c r="N661" s="24">
        <v>139.50145098039218</v>
      </c>
      <c r="O661" s="24">
        <v>139.5504705882353</v>
      </c>
      <c r="P661">
        <v>5</v>
      </c>
      <c r="Q661">
        <v>3</v>
      </c>
      <c r="R661" t="str">
        <v>LIQ</v>
      </c>
      <c r="S661" t="str">
        <v/>
      </c>
      <c r="T661" t="str">
        <v/>
      </c>
      <c r="U661" t="str">
        <v/>
      </c>
      <c r="V661" t="str">
        <v>IWALK</v>
      </c>
      <c r="W661" t="str">
        <v>LIQ11944351</v>
      </c>
      <c r="X661">
        <v>44896.361111111109</v>
      </c>
      <c r="Y661" t="str">
        <v>JR_LIU</v>
      </c>
      <c r="Z661" t="str">
        <v>JR</v>
      </c>
      <c r="AA661" t="str">
        <v>alkalinity residue</v>
      </c>
      <c r="AB661" t="str">
        <v>397-U1588A-15H-6-IW(141-151)-IWALK</v>
      </c>
    </row>
    <row r="662" spans="1:28" x14ac:dyDescent="0.15">
      <c r="A662">
        <v>397</v>
      </c>
      <c r="B662" t="str">
        <v>U1588</v>
      </c>
      <c r="C662" t="str">
        <v>A</v>
      </c>
      <c r="D662">
        <v>15</v>
      </c>
      <c r="E662" t="str">
        <v>H</v>
      </c>
      <c r="F662">
        <v>6</v>
      </c>
      <c r="G662" t="str">
        <v/>
      </c>
      <c r="H662" s="29">
        <v>141</v>
      </c>
      <c r="I662" s="29">
        <v>151</v>
      </c>
      <c r="J662" s="29">
        <v>0</v>
      </c>
      <c r="K662" s="29">
        <v>5</v>
      </c>
      <c r="L662" s="24">
        <v>133.99</v>
      </c>
      <c r="M662" s="24">
        <v>134.09</v>
      </c>
      <c r="N662" s="24">
        <v>139.50145098039218</v>
      </c>
      <c r="O662" s="24">
        <v>139.5504705882353</v>
      </c>
      <c r="P662">
        <v>5</v>
      </c>
      <c r="Q662">
        <v>4</v>
      </c>
      <c r="R662" t="str">
        <v>LIQ</v>
      </c>
      <c r="S662" t="str">
        <v/>
      </c>
      <c r="T662" t="str">
        <v>ROCH</v>
      </c>
      <c r="U662" t="str">
        <v>95231IODP</v>
      </c>
      <c r="V662" t="str">
        <v>IWROCH</v>
      </c>
      <c r="W662" t="str">
        <v>LIQ11944421</v>
      </c>
      <c r="X662">
        <v>44896.361111111109</v>
      </c>
      <c r="Y662" t="str">
        <v>JR_LIU</v>
      </c>
      <c r="Z662" t="str">
        <v>JR</v>
      </c>
      <c r="AA662" t="str">
        <v>20uL Optima HCl</v>
      </c>
      <c r="AB662" t="str">
        <v>397-U1588A-15H-6-IW(141-151)-IWROCH</v>
      </c>
    </row>
    <row r="663" spans="1:28" x14ac:dyDescent="0.15">
      <c r="A663">
        <v>397</v>
      </c>
      <c r="B663" t="str">
        <v>U1588</v>
      </c>
      <c r="C663" t="str">
        <v>A</v>
      </c>
      <c r="D663">
        <v>15</v>
      </c>
      <c r="E663" t="str">
        <v>H</v>
      </c>
      <c r="F663">
        <v>6</v>
      </c>
      <c r="G663" t="str">
        <v/>
      </c>
      <c r="H663" s="29">
        <v>141</v>
      </c>
      <c r="I663" s="29">
        <v>151</v>
      </c>
      <c r="J663" s="29">
        <v>0</v>
      </c>
      <c r="K663" s="29">
        <v>5</v>
      </c>
      <c r="L663" s="24">
        <v>133.99</v>
      </c>
      <c r="M663" s="24">
        <v>134.09</v>
      </c>
      <c r="N663" s="24">
        <v>139.50145098039218</v>
      </c>
      <c r="O663" s="24">
        <v>139.5504705882353</v>
      </c>
      <c r="P663">
        <v>5</v>
      </c>
      <c r="Q663">
        <v>75</v>
      </c>
      <c r="R663" t="str">
        <v>CAKE</v>
      </c>
      <c r="S663" t="str">
        <v/>
      </c>
      <c r="T663" t="str">
        <v/>
      </c>
      <c r="U663" t="str">
        <v/>
      </c>
      <c r="V663" t="str">
        <v>SC</v>
      </c>
      <c r="W663" t="str">
        <v>CAKE11944401</v>
      </c>
      <c r="X663">
        <v>44896.361111111109</v>
      </c>
      <c r="Y663" t="str">
        <v>JR_LIU</v>
      </c>
      <c r="Z663" t="str">
        <v>JR</v>
      </c>
      <c r="AA663" t="str">
        <v>repository</v>
      </c>
      <c r="AB663" t="str">
        <v>397-U1588A-15H-6-IW(141-151)-SC</v>
      </c>
    </row>
    <row r="664" spans="1:28" x14ac:dyDescent="0.15">
      <c r="A664">
        <v>397</v>
      </c>
      <c r="B664" t="str">
        <v>U1588</v>
      </c>
      <c r="C664" t="str">
        <v>A</v>
      </c>
      <c r="D664">
        <v>15</v>
      </c>
      <c r="E664" t="str">
        <v>H</v>
      </c>
      <c r="F664">
        <v>7</v>
      </c>
      <c r="G664" t="str">
        <v/>
      </c>
      <c r="H664" s="29">
        <v>0</v>
      </c>
      <c r="I664" s="29">
        <v>5</v>
      </c>
      <c r="J664" s="29">
        <v>0</v>
      </c>
      <c r="K664" s="29">
        <v>5</v>
      </c>
      <c r="L664" s="24">
        <v>134.09</v>
      </c>
      <c r="M664" s="24">
        <v>134.14000000000001</v>
      </c>
      <c r="N664" s="24">
        <v>139.59949019607845</v>
      </c>
      <c r="O664" s="24">
        <v>139.64850980392157</v>
      </c>
      <c r="P664">
        <v>5</v>
      </c>
      <c r="Q664">
        <v>5</v>
      </c>
      <c r="R664" t="str">
        <v>CYL</v>
      </c>
      <c r="S664" t="str">
        <v>HS</v>
      </c>
      <c r="T664" t="str">
        <v/>
      </c>
      <c r="U664" t="str">
        <v/>
      </c>
      <c r="V664" t="str">
        <v>HS</v>
      </c>
      <c r="W664" t="str">
        <v>CYL11943101</v>
      </c>
      <c r="X664">
        <v>44896.283333333333</v>
      </c>
      <c r="Y664" t="str">
        <v>NOVAK</v>
      </c>
      <c r="Z664" t="str">
        <v>JR</v>
      </c>
      <c r="AA664">
        <v>0</v>
      </c>
      <c r="AB664" t="str">
        <v>397-U1588A-15H-7-HS</v>
      </c>
    </row>
    <row r="665" spans="1:28" x14ac:dyDescent="0.15">
      <c r="A665">
        <v>397</v>
      </c>
      <c r="B665" t="str">
        <v>U1588</v>
      </c>
      <c r="C665" t="str">
        <v>A</v>
      </c>
      <c r="D665">
        <v>15</v>
      </c>
      <c r="E665" t="str">
        <v>H</v>
      </c>
      <c r="F665">
        <v>7</v>
      </c>
      <c r="G665" t="str">
        <v>W</v>
      </c>
      <c r="H665" s="29">
        <v>60</v>
      </c>
      <c r="I665" s="29">
        <v>60</v>
      </c>
      <c r="J665" s="29">
        <v>60</v>
      </c>
      <c r="K665" s="29">
        <v>5</v>
      </c>
      <c r="L665" s="24">
        <v>134.69</v>
      </c>
      <c r="M665" s="24">
        <v>134.69</v>
      </c>
      <c r="N665" s="24">
        <v>140.18772549019607</v>
      </c>
      <c r="O665" s="24">
        <v>140.18772549019607</v>
      </c>
      <c r="P665">
        <v>0</v>
      </c>
      <c r="Q665">
        <v>1</v>
      </c>
      <c r="R665" t="str">
        <v>TPCK</v>
      </c>
      <c r="S665" t="str">
        <v>NANNO</v>
      </c>
      <c r="T665" t="str">
        <v/>
      </c>
      <c r="U665" t="str">
        <v/>
      </c>
      <c r="V665" t="str">
        <v>NANNO</v>
      </c>
      <c r="W665" t="str">
        <v>TPCK11948601</v>
      </c>
      <c r="X665">
        <v>44896.625</v>
      </c>
      <c r="Y665" t="str">
        <v>JRS_CARVALHO</v>
      </c>
      <c r="Z665" t="str">
        <v>JR</v>
      </c>
      <c r="AA665">
        <v>0</v>
      </c>
      <c r="AB665" t="str">
        <v>397-U1588A-15H-7-W 60/60-NANNO</v>
      </c>
    </row>
    <row r="666" spans="1:28" x14ac:dyDescent="0.15">
      <c r="A666">
        <v>397</v>
      </c>
      <c r="B666" t="str">
        <v>U1588</v>
      </c>
      <c r="C666" t="str">
        <v>A</v>
      </c>
      <c r="D666">
        <v>15</v>
      </c>
      <c r="E666" t="str">
        <v>H</v>
      </c>
      <c r="F666" t="str">
        <v>CC</v>
      </c>
      <c r="G666" t="str">
        <v/>
      </c>
      <c r="H666" s="29">
        <v>28</v>
      </c>
      <c r="I666" s="29">
        <v>35</v>
      </c>
      <c r="J666" s="29">
        <v>0</v>
      </c>
      <c r="K666" s="29">
        <v>5</v>
      </c>
      <c r="L666" s="24">
        <v>135.35</v>
      </c>
      <c r="M666" s="24">
        <v>135.41999999999999</v>
      </c>
      <c r="N666" s="24">
        <v>140.83478431372549</v>
      </c>
      <c r="O666" s="24">
        <v>140.90341176470588</v>
      </c>
      <c r="P666">
        <v>7</v>
      </c>
      <c r="Q666">
        <v>30</v>
      </c>
      <c r="R666" t="str">
        <v>OTHR</v>
      </c>
      <c r="S666" t="str">
        <v/>
      </c>
      <c r="T666" t="str">
        <v>HUAN</v>
      </c>
      <c r="U666" t="str">
        <v>98758IODP</v>
      </c>
      <c r="V666" t="str">
        <v>PALHUAN</v>
      </c>
      <c r="W666" t="str">
        <v>OTHR11943161</v>
      </c>
      <c r="X666">
        <v>44896.28402777778</v>
      </c>
      <c r="Y666" t="str">
        <v>NOVAK</v>
      </c>
      <c r="Z666" t="str">
        <v>JR</v>
      </c>
      <c r="AA666">
        <v>0</v>
      </c>
      <c r="AB666" t="str">
        <v>397-U1588A-15H-CC-PAL-PALHUAN</v>
      </c>
    </row>
    <row r="667" spans="1:28" x14ac:dyDescent="0.15">
      <c r="A667">
        <v>397</v>
      </c>
      <c r="B667" t="str">
        <v>U1588</v>
      </c>
      <c r="C667" t="str">
        <v>A</v>
      </c>
      <c r="D667">
        <v>15</v>
      </c>
      <c r="E667" t="str">
        <v>H</v>
      </c>
      <c r="F667" t="str">
        <v>CC</v>
      </c>
      <c r="G667" t="str">
        <v/>
      </c>
      <c r="H667" s="29">
        <v>28</v>
      </c>
      <c r="I667" s="29">
        <v>35</v>
      </c>
      <c r="J667" s="29">
        <v>0</v>
      </c>
      <c r="K667" s="29">
        <v>5</v>
      </c>
      <c r="L667" s="24">
        <v>135.35</v>
      </c>
      <c r="M667" s="24">
        <v>135.41999999999999</v>
      </c>
      <c r="N667" s="24">
        <v>140.83478431372549</v>
      </c>
      <c r="O667" s="24">
        <v>140.90341176470588</v>
      </c>
      <c r="P667">
        <v>7</v>
      </c>
      <c r="Q667">
        <v>20</v>
      </c>
      <c r="R667" t="str">
        <v>OTHR</v>
      </c>
      <c r="S667" t="str">
        <v/>
      </c>
      <c r="T667" t="str">
        <v>PERA</v>
      </c>
      <c r="U667" t="str">
        <v>95471IODP</v>
      </c>
      <c r="V667" t="str">
        <v>PALPERA</v>
      </c>
      <c r="W667" t="str">
        <v>OTHR11943131</v>
      </c>
      <c r="X667">
        <v>44896.28402777778</v>
      </c>
      <c r="Y667" t="str">
        <v>NOVAK</v>
      </c>
      <c r="Z667" t="str">
        <v>JR</v>
      </c>
      <c r="AA667">
        <v>0</v>
      </c>
      <c r="AB667" t="str">
        <v>397-U1588A-15H-CC-PAL-PALPERA</v>
      </c>
    </row>
    <row r="668" spans="1:28" x14ac:dyDescent="0.15">
      <c r="A668">
        <v>397</v>
      </c>
      <c r="B668" t="str">
        <v>U1588</v>
      </c>
      <c r="C668" t="str">
        <v>A</v>
      </c>
      <c r="D668">
        <v>15</v>
      </c>
      <c r="E668" t="str">
        <v>H</v>
      </c>
      <c r="F668" t="str">
        <v>CC</v>
      </c>
      <c r="G668" t="str">
        <v/>
      </c>
      <c r="H668" s="29">
        <v>28</v>
      </c>
      <c r="I668" s="29">
        <v>35</v>
      </c>
      <c r="J668" s="29">
        <v>0</v>
      </c>
      <c r="K668" s="29">
        <v>5</v>
      </c>
      <c r="L668" s="24">
        <v>135.35</v>
      </c>
      <c r="M668" s="24">
        <v>135.41999999999999</v>
      </c>
      <c r="N668" s="24">
        <v>140.83478431372549</v>
      </c>
      <c r="O668" s="24">
        <v>140.90341176470588</v>
      </c>
      <c r="P668">
        <v>7</v>
      </c>
      <c r="Q668">
        <v>5</v>
      </c>
      <c r="R668" t="str">
        <v>OTHR</v>
      </c>
      <c r="S668" t="str">
        <v/>
      </c>
      <c r="T668" t="str">
        <v>CLAR</v>
      </c>
      <c r="U668" t="str">
        <v>95439IODP</v>
      </c>
      <c r="V668" t="str">
        <v>PALCLAR</v>
      </c>
      <c r="W668" t="str">
        <v>OTHR11943151</v>
      </c>
      <c r="X668">
        <v>44896.28402777778</v>
      </c>
      <c r="Y668" t="str">
        <v>NOVAK</v>
      </c>
      <c r="Z668" t="str">
        <v>JR</v>
      </c>
      <c r="AA668">
        <v>0</v>
      </c>
      <c r="AB668" t="str">
        <v>397-U1588A-15H-CC-PAL-PALCLAR</v>
      </c>
    </row>
    <row r="669" spans="1:28" x14ac:dyDescent="0.15">
      <c r="A669">
        <v>397</v>
      </c>
      <c r="B669" t="str">
        <v>U1588</v>
      </c>
      <c r="C669" t="str">
        <v>A</v>
      </c>
      <c r="D669">
        <v>15</v>
      </c>
      <c r="E669" t="str">
        <v>H</v>
      </c>
      <c r="F669" t="str">
        <v>CC</v>
      </c>
      <c r="G669" t="str">
        <v/>
      </c>
      <c r="H669" s="29">
        <v>28</v>
      </c>
      <c r="I669" s="29">
        <v>35</v>
      </c>
      <c r="J669" s="29">
        <v>0</v>
      </c>
      <c r="K669" s="29">
        <v>5</v>
      </c>
      <c r="L669" s="24">
        <v>135.35</v>
      </c>
      <c r="M669" s="24">
        <v>135.41999999999999</v>
      </c>
      <c r="N669" s="24">
        <v>140.83478431372549</v>
      </c>
      <c r="O669" s="24">
        <v>140.90341176470588</v>
      </c>
      <c r="P669">
        <v>7</v>
      </c>
      <c r="Q669">
        <v>20</v>
      </c>
      <c r="R669" t="str">
        <v>OTHR</v>
      </c>
      <c r="S669" t="str">
        <v>FORAM</v>
      </c>
      <c r="T669" t="str">
        <v/>
      </c>
      <c r="U669" t="str">
        <v/>
      </c>
      <c r="V669" t="str">
        <v>FORAM</v>
      </c>
      <c r="W669" t="str">
        <v>OTHR11943201</v>
      </c>
      <c r="X669">
        <v>44896.28402777778</v>
      </c>
      <c r="Y669" t="str">
        <v>NOVAK</v>
      </c>
      <c r="Z669" t="str">
        <v>JR</v>
      </c>
      <c r="AA669" t="str">
        <v>Shipboard Test</v>
      </c>
      <c r="AB669" t="str">
        <v>397-U1588A-15H-CC-PAL-FORAM</v>
      </c>
    </row>
    <row r="670" spans="1:28" x14ac:dyDescent="0.15">
      <c r="A670">
        <v>397</v>
      </c>
      <c r="B670" t="str">
        <v>U1588</v>
      </c>
      <c r="C670" t="str">
        <v>A</v>
      </c>
      <c r="D670">
        <v>15</v>
      </c>
      <c r="E670" t="str">
        <v>H</v>
      </c>
      <c r="F670" t="str">
        <v>CC</v>
      </c>
      <c r="G670" t="str">
        <v/>
      </c>
      <c r="H670" s="29">
        <v>28</v>
      </c>
      <c r="I670" s="29">
        <v>35</v>
      </c>
      <c r="J670" s="29">
        <v>0</v>
      </c>
      <c r="K670" s="29">
        <v>5</v>
      </c>
      <c r="L670" s="24">
        <v>135.35</v>
      </c>
      <c r="M670" s="24">
        <v>135.41999999999999</v>
      </c>
      <c r="N670" s="24">
        <v>140.83478431372549</v>
      </c>
      <c r="O670" s="24">
        <v>140.90341176470588</v>
      </c>
      <c r="P670">
        <v>7</v>
      </c>
      <c r="Q670">
        <v>20</v>
      </c>
      <c r="R670" t="str">
        <v>OTHR</v>
      </c>
      <c r="S670" t="str">
        <v/>
      </c>
      <c r="T670" t="str">
        <v>VERM</v>
      </c>
      <c r="U670" t="str">
        <v>95746IODP</v>
      </c>
      <c r="V670" t="str">
        <v>PALVERM</v>
      </c>
      <c r="W670" t="str">
        <v>OTHR11943121</v>
      </c>
      <c r="X670">
        <v>44896.28402777778</v>
      </c>
      <c r="Y670" t="str">
        <v>NOVAK</v>
      </c>
      <c r="Z670" t="str">
        <v>JR</v>
      </c>
      <c r="AA670">
        <v>0</v>
      </c>
      <c r="AB670" t="str">
        <v>397-U1588A-15H-CC-PAL-PALVERM</v>
      </c>
    </row>
    <row r="671" spans="1:28" x14ac:dyDescent="0.15">
      <c r="A671">
        <v>397</v>
      </c>
      <c r="B671" t="str">
        <v>U1588</v>
      </c>
      <c r="C671" t="str">
        <v>A</v>
      </c>
      <c r="D671">
        <v>15</v>
      </c>
      <c r="E671" t="str">
        <v>H</v>
      </c>
      <c r="F671" t="str">
        <v>CC</v>
      </c>
      <c r="G671" t="str">
        <v/>
      </c>
      <c r="H671" s="29">
        <v>28</v>
      </c>
      <c r="I671" s="29">
        <v>35</v>
      </c>
      <c r="J671" s="29">
        <v>0</v>
      </c>
      <c r="K671" s="29">
        <v>5</v>
      </c>
      <c r="L671" s="24">
        <v>135.35</v>
      </c>
      <c r="M671" s="24">
        <v>135.41999999999999</v>
      </c>
      <c r="N671" s="24">
        <v>140.83478431372549</v>
      </c>
      <c r="O671" s="24">
        <v>140.90341176470588</v>
      </c>
      <c r="P671">
        <v>7</v>
      </c>
      <c r="Q671">
        <v>5</v>
      </c>
      <c r="R671" t="str">
        <v>OTHR</v>
      </c>
      <c r="S671" t="str">
        <v/>
      </c>
      <c r="T671" t="str">
        <v>ABRA</v>
      </c>
      <c r="U671" t="str">
        <v>95438IODP</v>
      </c>
      <c r="V671" t="str">
        <v>PALABRA</v>
      </c>
      <c r="W671" t="str">
        <v>OTHR11943181</v>
      </c>
      <c r="X671">
        <v>44896.28402777778</v>
      </c>
      <c r="Y671" t="str">
        <v>NOVAK</v>
      </c>
      <c r="Z671" t="str">
        <v>JR</v>
      </c>
      <c r="AA671">
        <v>0</v>
      </c>
      <c r="AB671" t="str">
        <v>397-U1588A-15H-CC-PAL-PALABRA</v>
      </c>
    </row>
    <row r="672" spans="1:28" x14ac:dyDescent="0.15">
      <c r="A672">
        <v>397</v>
      </c>
      <c r="B672" t="str">
        <v>U1588</v>
      </c>
      <c r="C672" t="str">
        <v>A</v>
      </c>
      <c r="D672">
        <v>15</v>
      </c>
      <c r="E672" t="str">
        <v>H</v>
      </c>
      <c r="F672" t="str">
        <v>CC</v>
      </c>
      <c r="G672" t="str">
        <v/>
      </c>
      <c r="H672" s="29">
        <v>28</v>
      </c>
      <c r="I672" s="29">
        <v>35</v>
      </c>
      <c r="J672" s="29">
        <v>0</v>
      </c>
      <c r="K672" s="29">
        <v>5</v>
      </c>
      <c r="L672" s="24">
        <v>135.35</v>
      </c>
      <c r="M672" s="24">
        <v>135.41999999999999</v>
      </c>
      <c r="N672" s="24">
        <v>140.83478431372549</v>
      </c>
      <c r="O672" s="24">
        <v>140.90341176470588</v>
      </c>
      <c r="P672">
        <v>7</v>
      </c>
      <c r="Q672">
        <v>30</v>
      </c>
      <c r="R672" t="str">
        <v>OTHR</v>
      </c>
      <c r="S672" t="str">
        <v/>
      </c>
      <c r="T672" t="str">
        <v>ZARI</v>
      </c>
      <c r="U672" t="str">
        <v>95883IODP</v>
      </c>
      <c r="V672" t="str">
        <v>PALZARI</v>
      </c>
      <c r="W672" t="str">
        <v>OTHR11943171</v>
      </c>
      <c r="X672">
        <v>44896.28402777778</v>
      </c>
      <c r="Y672" t="str">
        <v>NOVAK</v>
      </c>
      <c r="Z672" t="str">
        <v>JR</v>
      </c>
      <c r="AA672">
        <v>0</v>
      </c>
      <c r="AB672" t="str">
        <v>397-U1588A-15H-CC-PAL-PALZARI</v>
      </c>
    </row>
    <row r="673" spans="1:28" x14ac:dyDescent="0.15">
      <c r="A673">
        <v>397</v>
      </c>
      <c r="B673" t="str">
        <v>U1588</v>
      </c>
      <c r="C673" t="str">
        <v>A</v>
      </c>
      <c r="D673">
        <v>15</v>
      </c>
      <c r="E673" t="str">
        <v>H</v>
      </c>
      <c r="F673" t="str">
        <v>CC</v>
      </c>
      <c r="G673" t="str">
        <v/>
      </c>
      <c r="H673" s="29">
        <v>28</v>
      </c>
      <c r="I673" s="29">
        <v>35</v>
      </c>
      <c r="J673" s="29">
        <v>0</v>
      </c>
      <c r="K673" s="29">
        <v>5</v>
      </c>
      <c r="L673" s="24">
        <v>135.35</v>
      </c>
      <c r="M673" s="24">
        <v>135.41999999999999</v>
      </c>
      <c r="N673" s="24">
        <v>140.83478431372549</v>
      </c>
      <c r="O673" s="24">
        <v>140.90341176470588</v>
      </c>
      <c r="P673">
        <v>7</v>
      </c>
      <c r="Q673">
        <v>5</v>
      </c>
      <c r="R673" t="str">
        <v>OTHR</v>
      </c>
      <c r="S673" t="str">
        <v>NANNO</v>
      </c>
      <c r="T673" t="str">
        <v/>
      </c>
      <c r="U673" t="str">
        <v/>
      </c>
      <c r="V673" t="str">
        <v>NANNO</v>
      </c>
      <c r="W673" t="str">
        <v>OTHR11943191</v>
      </c>
      <c r="X673">
        <v>44896.28402777778</v>
      </c>
      <c r="Y673" t="str">
        <v>NOVAK</v>
      </c>
      <c r="Z673" t="str">
        <v>JR</v>
      </c>
      <c r="AA673" t="str">
        <v>Shipboard Test</v>
      </c>
      <c r="AB673" t="str">
        <v>397-U1588A-15H-CC-PAL-NANNO</v>
      </c>
    </row>
    <row r="674" spans="1:28" x14ac:dyDescent="0.15">
      <c r="A674">
        <v>397</v>
      </c>
      <c r="B674" t="str">
        <v>U1588</v>
      </c>
      <c r="C674" t="str">
        <v>A</v>
      </c>
      <c r="D674">
        <v>15</v>
      </c>
      <c r="E674" t="str">
        <v>H</v>
      </c>
      <c r="F674" t="str">
        <v>CC</v>
      </c>
      <c r="G674" t="str">
        <v/>
      </c>
      <c r="H674" s="29">
        <v>28</v>
      </c>
      <c r="I674" s="29">
        <v>35</v>
      </c>
      <c r="J674" s="29">
        <v>28</v>
      </c>
      <c r="K674" s="29">
        <v>5</v>
      </c>
      <c r="L674" s="24">
        <v>135.35</v>
      </c>
      <c r="M674" s="24">
        <v>135.41999999999999</v>
      </c>
      <c r="N674" s="24">
        <v>140.83478431372549</v>
      </c>
      <c r="O674" s="24">
        <v>140.90341176470588</v>
      </c>
      <c r="P674">
        <v>7</v>
      </c>
      <c r="Q674">
        <v>247</v>
      </c>
      <c r="R674" t="str">
        <v>WRND</v>
      </c>
      <c r="S674" t="str">
        <v>PAL</v>
      </c>
      <c r="T674" t="str">
        <v/>
      </c>
      <c r="U674" t="str">
        <v/>
      </c>
      <c r="V674" t="str">
        <v>PAL</v>
      </c>
      <c r="W674" t="str">
        <v>WRND11943091</v>
      </c>
      <c r="X674">
        <v>44896.283333333333</v>
      </c>
      <c r="Y674" t="str">
        <v>NOVAK</v>
      </c>
      <c r="Z674" t="str">
        <v>JR</v>
      </c>
      <c r="AA674">
        <v>0</v>
      </c>
      <c r="AB674" t="str">
        <v>397-U1588A-15H-CC-PAL</v>
      </c>
    </row>
    <row r="675" spans="1:28" x14ac:dyDescent="0.15">
      <c r="A675">
        <v>397</v>
      </c>
      <c r="B675" t="str">
        <v>U1588</v>
      </c>
      <c r="C675" t="str">
        <v>A</v>
      </c>
      <c r="D675">
        <v>15</v>
      </c>
      <c r="E675" t="str">
        <v>H</v>
      </c>
      <c r="F675" t="str">
        <v>CC</v>
      </c>
      <c r="G675" t="str">
        <v/>
      </c>
      <c r="H675" s="29">
        <v>28</v>
      </c>
      <c r="I675" s="29">
        <v>35</v>
      </c>
      <c r="J675" s="29">
        <v>0</v>
      </c>
      <c r="K675" s="29">
        <v>5</v>
      </c>
      <c r="L675" s="24">
        <v>135.35</v>
      </c>
      <c r="M675" s="24">
        <v>135.41999999999999</v>
      </c>
      <c r="N675" s="24">
        <v>140.83478431372549</v>
      </c>
      <c r="O675" s="24">
        <v>140.90341176470588</v>
      </c>
      <c r="P675">
        <v>7</v>
      </c>
      <c r="Q675">
        <v>5</v>
      </c>
      <c r="R675" t="str">
        <v>OTHR</v>
      </c>
      <c r="S675" t="str">
        <v/>
      </c>
      <c r="T675" t="str">
        <v>FLOR</v>
      </c>
      <c r="U675" t="str">
        <v>95504IODP</v>
      </c>
      <c r="V675" t="str">
        <v>PALFLOR</v>
      </c>
      <c r="W675" t="str">
        <v>OTHR11943141</v>
      </c>
      <c r="X675">
        <v>44896.28402777778</v>
      </c>
      <c r="Y675" t="str">
        <v>NOVAK</v>
      </c>
      <c r="Z675" t="str">
        <v>JR</v>
      </c>
      <c r="AA675">
        <v>0</v>
      </c>
      <c r="AB675" t="str">
        <v>397-U1588A-15H-CC-PAL-PALFLOR</v>
      </c>
    </row>
    <row r="676" spans="1:28" x14ac:dyDescent="0.15">
      <c r="A676">
        <v>397</v>
      </c>
      <c r="B676" t="str">
        <v>U1588</v>
      </c>
      <c r="C676" t="str">
        <v>A</v>
      </c>
      <c r="D676">
        <v>16</v>
      </c>
      <c r="E676" t="str">
        <v>H</v>
      </c>
      <c r="F676">
        <v>1</v>
      </c>
      <c r="G676" t="str">
        <v>W</v>
      </c>
      <c r="H676" s="29">
        <v>47</v>
      </c>
      <c r="I676" s="29">
        <v>47</v>
      </c>
      <c r="J676" s="29">
        <v>47</v>
      </c>
      <c r="K676" s="29">
        <v>5</v>
      </c>
      <c r="L676" s="24">
        <v>135.66999999999999</v>
      </c>
      <c r="M676" s="24">
        <v>135.66999999999999</v>
      </c>
      <c r="N676" s="24">
        <v>141.8233962264151</v>
      </c>
      <c r="O676" s="24">
        <v>141.8233962264151</v>
      </c>
      <c r="P676">
        <v>0</v>
      </c>
      <c r="Q676">
        <v>1</v>
      </c>
      <c r="R676" t="str">
        <v>TPCK</v>
      </c>
      <c r="S676" t="str">
        <v>NANNO</v>
      </c>
      <c r="T676" t="str">
        <v/>
      </c>
      <c r="U676" t="str">
        <v/>
      </c>
      <c r="V676" t="str">
        <v>NANNO</v>
      </c>
      <c r="W676" t="str">
        <v>TPCK11950301</v>
      </c>
      <c r="X676">
        <v>44896.746527777781</v>
      </c>
      <c r="Y676" t="str">
        <v>JRS_CARVALHO</v>
      </c>
      <c r="Z676" t="str">
        <v>JR</v>
      </c>
      <c r="AA676">
        <v>0</v>
      </c>
      <c r="AB676" t="str">
        <v>397-U1588A-16H-1-W 47/47-NANNO</v>
      </c>
    </row>
    <row r="677" spans="1:28" x14ac:dyDescent="0.15">
      <c r="A677">
        <v>397</v>
      </c>
      <c r="B677" t="str">
        <v>U1588</v>
      </c>
      <c r="C677" t="str">
        <v>A</v>
      </c>
      <c r="D677">
        <v>16</v>
      </c>
      <c r="E677" t="str">
        <v>H</v>
      </c>
      <c r="F677">
        <v>2</v>
      </c>
      <c r="G677" t="str">
        <v>W</v>
      </c>
      <c r="H677" s="29">
        <v>13</v>
      </c>
      <c r="I677" s="29">
        <v>14</v>
      </c>
      <c r="J677" s="29">
        <v>13</v>
      </c>
      <c r="K677" s="29">
        <v>5</v>
      </c>
      <c r="L677" s="24">
        <v>136.12</v>
      </c>
      <c r="M677" s="24">
        <v>136.13</v>
      </c>
      <c r="N677" s="24">
        <v>142.24792452830189</v>
      </c>
      <c r="O677" s="24">
        <v>142.25735849056605</v>
      </c>
      <c r="P677">
        <v>1</v>
      </c>
      <c r="Q677">
        <v>5</v>
      </c>
      <c r="R677" t="str">
        <v>CYL</v>
      </c>
      <c r="S677" t="str">
        <v>CARB</v>
      </c>
      <c r="T677" t="str">
        <v/>
      </c>
      <c r="U677" t="str">
        <v/>
      </c>
      <c r="V677" t="str">
        <v>CARB</v>
      </c>
      <c r="W677" t="str">
        <v>CYL11950371</v>
      </c>
      <c r="X677">
        <v>44896.746527777781</v>
      </c>
      <c r="Y677" t="str">
        <v>JRS_CARVALHO</v>
      </c>
      <c r="Z677" t="str">
        <v>JR</v>
      </c>
      <c r="AA677">
        <v>0</v>
      </c>
      <c r="AB677" t="str">
        <v>397-U1588A-16H-2-W 13/14-CARB</v>
      </c>
    </row>
    <row r="678" spans="1:28" x14ac:dyDescent="0.15">
      <c r="A678">
        <v>397</v>
      </c>
      <c r="B678" t="str">
        <v>U1588</v>
      </c>
      <c r="C678" t="str">
        <v>A</v>
      </c>
      <c r="D678">
        <v>16</v>
      </c>
      <c r="E678" t="str">
        <v>H</v>
      </c>
      <c r="F678">
        <v>2</v>
      </c>
      <c r="G678" t="str">
        <v>A</v>
      </c>
      <c r="H678" s="29">
        <v>13</v>
      </c>
      <c r="I678" s="29">
        <v>13</v>
      </c>
      <c r="J678" s="29">
        <v>13</v>
      </c>
      <c r="K678" s="29">
        <v>5</v>
      </c>
      <c r="L678" s="24">
        <v>136.12</v>
      </c>
      <c r="M678" s="24">
        <v>136.12</v>
      </c>
      <c r="N678" s="24">
        <v>142.24792452830189</v>
      </c>
      <c r="O678" s="24">
        <v>142.24792452830189</v>
      </c>
      <c r="P678">
        <v>0</v>
      </c>
      <c r="Q678">
        <v>1</v>
      </c>
      <c r="R678" t="str">
        <v>SS</v>
      </c>
      <c r="S678" t="str">
        <v>SED</v>
      </c>
      <c r="T678" t="str">
        <v/>
      </c>
      <c r="U678" t="str">
        <v/>
      </c>
      <c r="V678" t="str">
        <v>SED</v>
      </c>
      <c r="W678" t="str">
        <v>SS11950541</v>
      </c>
      <c r="X678">
        <v>44896.755555555559</v>
      </c>
      <c r="Y678" t="str">
        <v>JRS_PANG</v>
      </c>
      <c r="Z678" t="str">
        <v>JR</v>
      </c>
      <c r="AA678">
        <v>0</v>
      </c>
      <c r="AB678" t="str">
        <v>397-U1588A-16H-2-A 13/13-SED</v>
      </c>
    </row>
    <row r="679" spans="1:28" x14ac:dyDescent="0.15">
      <c r="A679">
        <v>397</v>
      </c>
      <c r="B679" t="str">
        <v>U1588</v>
      </c>
      <c r="C679" t="str">
        <v>A</v>
      </c>
      <c r="D679">
        <v>16</v>
      </c>
      <c r="E679" t="str">
        <v>H</v>
      </c>
      <c r="F679">
        <v>2</v>
      </c>
      <c r="G679" t="str">
        <v>W</v>
      </c>
      <c r="H679" s="29">
        <v>13</v>
      </c>
      <c r="I679" s="29">
        <v>14</v>
      </c>
      <c r="J679" s="29">
        <v>13</v>
      </c>
      <c r="K679" s="29">
        <v>5</v>
      </c>
      <c r="L679" s="24">
        <v>136.12</v>
      </c>
      <c r="M679" s="24">
        <v>136.13</v>
      </c>
      <c r="N679" s="24">
        <v>142.24792452830189</v>
      </c>
      <c r="O679" s="24">
        <v>142.25735849056605</v>
      </c>
      <c r="P679">
        <v>1</v>
      </c>
      <c r="Q679">
        <v>5</v>
      </c>
      <c r="R679" t="str">
        <v>CYL</v>
      </c>
      <c r="S679" t="str">
        <v>XRD</v>
      </c>
      <c r="T679" t="str">
        <v/>
      </c>
      <c r="U679" t="str">
        <v/>
      </c>
      <c r="V679" t="str">
        <v>XRD</v>
      </c>
      <c r="W679" t="str">
        <v>CYL11950381</v>
      </c>
      <c r="X679">
        <v>44896.746527777781</v>
      </c>
      <c r="Y679" t="str">
        <v>JRS_CARVALHO</v>
      </c>
      <c r="Z679" t="str">
        <v>JR</v>
      </c>
      <c r="AA679">
        <v>0</v>
      </c>
      <c r="AB679" t="str">
        <v>397-U1588A-16H-2-W 13/14-XRD</v>
      </c>
    </row>
    <row r="680" spans="1:28" x14ac:dyDescent="0.15">
      <c r="A680">
        <v>397</v>
      </c>
      <c r="B680" t="str">
        <v>U1588</v>
      </c>
      <c r="C680" t="str">
        <v>A</v>
      </c>
      <c r="D680">
        <v>16</v>
      </c>
      <c r="E680" t="str">
        <v>H</v>
      </c>
      <c r="F680">
        <v>2</v>
      </c>
      <c r="G680" t="str">
        <v>W</v>
      </c>
      <c r="H680" s="29">
        <v>77</v>
      </c>
      <c r="I680" s="29">
        <v>77</v>
      </c>
      <c r="J680" s="29">
        <v>77</v>
      </c>
      <c r="K680" s="29">
        <v>5</v>
      </c>
      <c r="L680" s="24">
        <v>136.76000000000002</v>
      </c>
      <c r="M680" s="24">
        <v>136.76000000000002</v>
      </c>
      <c r="N680" s="24">
        <v>142.85169811320753</v>
      </c>
      <c r="O680" s="24">
        <v>142.85169811320753</v>
      </c>
      <c r="P680">
        <v>0</v>
      </c>
      <c r="Q680">
        <v>1</v>
      </c>
      <c r="R680" t="str">
        <v>TPCK</v>
      </c>
      <c r="S680" t="str">
        <v>NANNO</v>
      </c>
      <c r="T680" t="str">
        <v/>
      </c>
      <c r="U680" t="str">
        <v/>
      </c>
      <c r="V680" t="str">
        <v>NANNO</v>
      </c>
      <c r="W680" t="str">
        <v>TPCK11950311</v>
      </c>
      <c r="X680">
        <v>44896.746527777781</v>
      </c>
      <c r="Y680" t="str">
        <v>JRS_CARVALHO</v>
      </c>
      <c r="Z680" t="str">
        <v>JR</v>
      </c>
      <c r="AA680">
        <v>0</v>
      </c>
      <c r="AB680" t="str">
        <v>397-U1588A-16H-2-W 77/77-NANNO</v>
      </c>
    </row>
    <row r="681" spans="1:28" x14ac:dyDescent="0.15">
      <c r="A681">
        <v>397</v>
      </c>
      <c r="B681" t="str">
        <v>U1588</v>
      </c>
      <c r="C681" t="str">
        <v>A</v>
      </c>
      <c r="D681">
        <v>16</v>
      </c>
      <c r="E681" t="str">
        <v>H</v>
      </c>
      <c r="F681">
        <v>3</v>
      </c>
      <c r="G681" t="str">
        <v>W</v>
      </c>
      <c r="H681" s="29">
        <v>66</v>
      </c>
      <c r="I681" s="29">
        <v>66</v>
      </c>
      <c r="J681" s="29">
        <v>66</v>
      </c>
      <c r="K681" s="29">
        <v>5</v>
      </c>
      <c r="L681" s="24">
        <v>137.94</v>
      </c>
      <c r="M681" s="24">
        <v>137.94</v>
      </c>
      <c r="N681" s="24">
        <v>143.96490566037735</v>
      </c>
      <c r="O681" s="24">
        <v>143.96490566037735</v>
      </c>
      <c r="P681">
        <v>0</v>
      </c>
      <c r="Q681">
        <v>1</v>
      </c>
      <c r="R681" t="str">
        <v>TPCK</v>
      </c>
      <c r="S681" t="str">
        <v>NANNO</v>
      </c>
      <c r="T681" t="str">
        <v/>
      </c>
      <c r="U681" t="str">
        <v/>
      </c>
      <c r="V681" t="str">
        <v>NANNO</v>
      </c>
      <c r="W681" t="str">
        <v>TPCK11950321</v>
      </c>
      <c r="X681">
        <v>44896.746527777781</v>
      </c>
      <c r="Y681" t="str">
        <v>JRS_CARVALHO</v>
      </c>
      <c r="Z681" t="str">
        <v>JR</v>
      </c>
      <c r="AA681">
        <v>0</v>
      </c>
      <c r="AB681" t="str">
        <v>397-U1588A-16H-3-W 66/66-NANNO</v>
      </c>
    </row>
    <row r="682" spans="1:28" x14ac:dyDescent="0.15">
      <c r="A682">
        <v>397</v>
      </c>
      <c r="B682" t="str">
        <v>U1588</v>
      </c>
      <c r="C682" t="str">
        <v>A</v>
      </c>
      <c r="D682">
        <v>16</v>
      </c>
      <c r="E682" t="str">
        <v>H</v>
      </c>
      <c r="F682">
        <v>4</v>
      </c>
      <c r="G682" t="str">
        <v/>
      </c>
      <c r="H682" s="29">
        <v>57</v>
      </c>
      <c r="I682" s="29">
        <v>57</v>
      </c>
      <c r="J682" s="29">
        <v>57</v>
      </c>
      <c r="K682" s="29">
        <v>5</v>
      </c>
      <c r="L682" s="24">
        <v>139.13</v>
      </c>
      <c r="M682" s="24">
        <v>139.13</v>
      </c>
      <c r="N682" s="24">
        <v>145.08754716981133</v>
      </c>
      <c r="O682" s="24">
        <v>145.08754716981133</v>
      </c>
      <c r="P682">
        <v>0</v>
      </c>
      <c r="Q682">
        <v>1</v>
      </c>
      <c r="R682" t="str">
        <v>TPCK</v>
      </c>
      <c r="S682" t="str">
        <v>NANNO</v>
      </c>
      <c r="T682" t="str">
        <v/>
      </c>
      <c r="U682" t="str">
        <v/>
      </c>
      <c r="V682" t="str">
        <v>NANNO</v>
      </c>
      <c r="W682" t="str">
        <v>TPCK11950331</v>
      </c>
      <c r="X682">
        <v>44896.746527777781</v>
      </c>
      <c r="Y682" t="str">
        <v>JRS_CARVALHO</v>
      </c>
      <c r="Z682" t="str">
        <v>JR</v>
      </c>
      <c r="AA682">
        <v>0</v>
      </c>
      <c r="AB682" t="str">
        <v>397-U1588A-16H-4-NANNO</v>
      </c>
    </row>
    <row r="683" spans="1:28" x14ac:dyDescent="0.15">
      <c r="A683">
        <v>397</v>
      </c>
      <c r="B683" t="str">
        <v>U1588</v>
      </c>
      <c r="C683" t="str">
        <v>A</v>
      </c>
      <c r="D683">
        <v>16</v>
      </c>
      <c r="E683" t="str">
        <v>H</v>
      </c>
      <c r="F683">
        <v>4</v>
      </c>
      <c r="G683" t="str">
        <v>W</v>
      </c>
      <c r="H683" s="29">
        <v>74</v>
      </c>
      <c r="I683" s="29">
        <v>76</v>
      </c>
      <c r="J683" s="29">
        <v>74</v>
      </c>
      <c r="K683" s="29">
        <v>5</v>
      </c>
      <c r="L683" s="24">
        <v>139.30000000000001</v>
      </c>
      <c r="M683" s="24">
        <v>139.32</v>
      </c>
      <c r="N683" s="24">
        <v>145.24792452830189</v>
      </c>
      <c r="O683" s="24">
        <v>145.2667924528302</v>
      </c>
      <c r="P683">
        <v>2</v>
      </c>
      <c r="Q683">
        <v>7</v>
      </c>
      <c r="R683" t="str">
        <v>CUBE</v>
      </c>
      <c r="S683" t="str">
        <v>PMAG</v>
      </c>
      <c r="T683" t="str">
        <v>XUAN</v>
      </c>
      <c r="U683" t="str">
        <v>95810IODP</v>
      </c>
      <c r="V683" t="str">
        <v>PMAG</v>
      </c>
      <c r="W683" t="str">
        <v>CUBE11950521</v>
      </c>
      <c r="X683">
        <v>44896.754861111112</v>
      </c>
      <c r="Y683" t="str">
        <v>LEWIS</v>
      </c>
      <c r="Z683" t="str">
        <v>JR</v>
      </c>
      <c r="AA683">
        <v>0</v>
      </c>
      <c r="AB683" t="str">
        <v>397-U1588A-16H-4-W 74/76-PMAG</v>
      </c>
    </row>
    <row r="684" spans="1:28" x14ac:dyDescent="0.15">
      <c r="A684">
        <v>397</v>
      </c>
      <c r="B684" t="str">
        <v>U1588</v>
      </c>
      <c r="C684" t="str">
        <v>A</v>
      </c>
      <c r="D684">
        <v>16</v>
      </c>
      <c r="E684" t="str">
        <v>H</v>
      </c>
      <c r="F684">
        <v>5</v>
      </c>
      <c r="G684" t="str">
        <v>W</v>
      </c>
      <c r="H684" s="29">
        <v>51</v>
      </c>
      <c r="I684" s="29">
        <v>53</v>
      </c>
      <c r="J684" s="29">
        <v>51</v>
      </c>
      <c r="K684" s="29">
        <v>5</v>
      </c>
      <c r="L684" s="24">
        <v>140.13</v>
      </c>
      <c r="M684" s="24">
        <v>140.15</v>
      </c>
      <c r="N684" s="24">
        <v>146.03094339622641</v>
      </c>
      <c r="O684" s="24">
        <v>146.04981132075474</v>
      </c>
      <c r="P684">
        <v>2</v>
      </c>
      <c r="Q684">
        <v>10</v>
      </c>
      <c r="R684" t="str">
        <v>CYL</v>
      </c>
      <c r="S684" t="str">
        <v>MAD</v>
      </c>
      <c r="T684" t="str">
        <v/>
      </c>
      <c r="U684" t="str">
        <v/>
      </c>
      <c r="V684">
        <v>31196</v>
      </c>
      <c r="W684" t="str">
        <v>CYL11950511</v>
      </c>
      <c r="X684">
        <v>44896.753472222219</v>
      </c>
      <c r="Y684" t="str">
        <v>JRS_CARVALHO</v>
      </c>
      <c r="Z684" t="str">
        <v>JR</v>
      </c>
      <c r="AA684">
        <v>0</v>
      </c>
      <c r="AB684" t="str">
        <v>397-U1588A-16H-5-W 51/53-31196</v>
      </c>
    </row>
    <row r="685" spans="1:28" x14ac:dyDescent="0.15">
      <c r="A685">
        <v>397</v>
      </c>
      <c r="B685" t="str">
        <v>U1588</v>
      </c>
      <c r="C685" t="str">
        <v>A</v>
      </c>
      <c r="D685">
        <v>16</v>
      </c>
      <c r="E685" t="str">
        <v>H</v>
      </c>
      <c r="F685">
        <v>5</v>
      </c>
      <c r="G685" t="str">
        <v/>
      </c>
      <c r="H685" s="29">
        <v>75</v>
      </c>
      <c r="I685" s="29">
        <v>75</v>
      </c>
      <c r="J685" s="29">
        <v>75</v>
      </c>
      <c r="K685" s="29">
        <v>5</v>
      </c>
      <c r="L685" s="24">
        <v>140.37</v>
      </c>
      <c r="M685" s="24">
        <v>140.37</v>
      </c>
      <c r="N685" s="24">
        <v>146.25735849056605</v>
      </c>
      <c r="O685" s="24">
        <v>146.25735849056605</v>
      </c>
      <c r="P685">
        <v>0</v>
      </c>
      <c r="Q685">
        <v>1</v>
      </c>
      <c r="R685" t="str">
        <v>TPCK</v>
      </c>
      <c r="S685" t="str">
        <v>NANNO</v>
      </c>
      <c r="T685" t="str">
        <v/>
      </c>
      <c r="U685" t="str">
        <v/>
      </c>
      <c r="V685" t="str">
        <v>NANNO</v>
      </c>
      <c r="W685" t="str">
        <v>TPCK11950361</v>
      </c>
      <c r="X685">
        <v>44896.746527777781</v>
      </c>
      <c r="Y685" t="str">
        <v>JRS_CARVALHO</v>
      </c>
      <c r="Z685" t="str">
        <v>JR</v>
      </c>
      <c r="AA685">
        <v>0</v>
      </c>
      <c r="AB685" t="str">
        <v>397-U1588A-16H-5-NANNO</v>
      </c>
    </row>
    <row r="686" spans="1:28" x14ac:dyDescent="0.15">
      <c r="A686">
        <v>397</v>
      </c>
      <c r="B686" t="str">
        <v>U1588</v>
      </c>
      <c r="C686" t="str">
        <v>A</v>
      </c>
      <c r="D686">
        <v>16</v>
      </c>
      <c r="E686" t="str">
        <v>H</v>
      </c>
      <c r="F686">
        <v>6</v>
      </c>
      <c r="G686" t="str">
        <v>W</v>
      </c>
      <c r="H686" s="29">
        <v>73</v>
      </c>
      <c r="I686" s="29">
        <v>73</v>
      </c>
      <c r="J686" s="29">
        <v>73</v>
      </c>
      <c r="K686" s="29">
        <v>5</v>
      </c>
      <c r="L686" s="24">
        <v>141.81</v>
      </c>
      <c r="M686" s="24">
        <v>141.81</v>
      </c>
      <c r="N686" s="24">
        <v>147.61584905660379</v>
      </c>
      <c r="O686" s="24">
        <v>147.61584905660379</v>
      </c>
      <c r="P686">
        <v>0</v>
      </c>
      <c r="Q686">
        <v>1</v>
      </c>
      <c r="R686" t="str">
        <v>TPCK</v>
      </c>
      <c r="S686" t="str">
        <v>NANNO</v>
      </c>
      <c r="T686" t="str">
        <v/>
      </c>
      <c r="U686" t="str">
        <v/>
      </c>
      <c r="V686" t="str">
        <v>NANNO</v>
      </c>
      <c r="W686" t="str">
        <v>TPCK11950341</v>
      </c>
      <c r="X686">
        <v>44896.746527777781</v>
      </c>
      <c r="Y686" t="str">
        <v>JRS_CARVALHO</v>
      </c>
      <c r="Z686" t="str">
        <v>JR</v>
      </c>
      <c r="AA686">
        <v>0</v>
      </c>
      <c r="AB686" t="str">
        <v>397-U1588A-16H-6-W 73/73-NANNO</v>
      </c>
    </row>
    <row r="687" spans="1:28" x14ac:dyDescent="0.15">
      <c r="A687">
        <v>397</v>
      </c>
      <c r="B687" t="str">
        <v>U1588</v>
      </c>
      <c r="C687" t="str">
        <v>A</v>
      </c>
      <c r="D687">
        <v>16</v>
      </c>
      <c r="E687" t="str">
        <v>H</v>
      </c>
      <c r="F687">
        <v>7</v>
      </c>
      <c r="G687" t="str">
        <v>W</v>
      </c>
      <c r="H687" s="29">
        <v>73</v>
      </c>
      <c r="I687" s="29">
        <v>73</v>
      </c>
      <c r="J687" s="29">
        <v>73</v>
      </c>
      <c r="K687" s="29">
        <v>5</v>
      </c>
      <c r="L687" s="24">
        <v>143.29</v>
      </c>
      <c r="M687" s="24">
        <v>143.29</v>
      </c>
      <c r="N687" s="24">
        <v>149.01207547169813</v>
      </c>
      <c r="O687" s="24">
        <v>149.01207547169813</v>
      </c>
      <c r="P687">
        <v>0</v>
      </c>
      <c r="Q687">
        <v>1</v>
      </c>
      <c r="R687" t="str">
        <v>TPCK</v>
      </c>
      <c r="S687" t="str">
        <v>NANNO</v>
      </c>
      <c r="T687" t="str">
        <v/>
      </c>
      <c r="U687" t="str">
        <v/>
      </c>
      <c r="V687" t="str">
        <v>NANNO</v>
      </c>
      <c r="W687" t="str">
        <v>TPCK11950351</v>
      </c>
      <c r="X687">
        <v>44896.746527777781</v>
      </c>
      <c r="Y687" t="str">
        <v>JRS_CARVALHO</v>
      </c>
      <c r="Z687" t="str">
        <v>JR</v>
      </c>
      <c r="AA687">
        <v>0</v>
      </c>
      <c r="AB687" t="str">
        <v>397-U1588A-16H-7-W 73/73-NANNO</v>
      </c>
    </row>
    <row r="688" spans="1:28" x14ac:dyDescent="0.15">
      <c r="A688">
        <v>397</v>
      </c>
      <c r="B688" t="str">
        <v>U1588</v>
      </c>
      <c r="C688" t="str">
        <v>A</v>
      </c>
      <c r="D688">
        <v>16</v>
      </c>
      <c r="E688" t="str">
        <v>H</v>
      </c>
      <c r="F688">
        <v>7</v>
      </c>
      <c r="G688" t="str">
        <v>W</v>
      </c>
      <c r="H688" s="29">
        <v>74</v>
      </c>
      <c r="I688" s="29">
        <v>75</v>
      </c>
      <c r="J688" s="29">
        <v>74</v>
      </c>
      <c r="K688" s="29">
        <v>5</v>
      </c>
      <c r="L688" s="24">
        <v>143.30000000000001</v>
      </c>
      <c r="M688" s="24">
        <v>143.31</v>
      </c>
      <c r="N688" s="24">
        <v>149.02150943396228</v>
      </c>
      <c r="O688" s="24">
        <v>149.03094339622643</v>
      </c>
      <c r="P688">
        <v>1</v>
      </c>
      <c r="Q688">
        <v>5</v>
      </c>
      <c r="R688" t="str">
        <v>CYL</v>
      </c>
      <c r="S688" t="str">
        <v>CARB</v>
      </c>
      <c r="T688" t="str">
        <v/>
      </c>
      <c r="U688" t="str">
        <v/>
      </c>
      <c r="V688" t="str">
        <v>CARB</v>
      </c>
      <c r="W688" t="str">
        <v>CYL11950391</v>
      </c>
      <c r="X688">
        <v>44896.746527777781</v>
      </c>
      <c r="Y688" t="str">
        <v>MECHLER</v>
      </c>
      <c r="Z688" t="str">
        <v>JR</v>
      </c>
      <c r="AA688">
        <v>0</v>
      </c>
      <c r="AB688" t="str">
        <v>397-U1588A-16H-7-W 74/75-CARB</v>
      </c>
    </row>
    <row r="689" spans="1:28" x14ac:dyDescent="0.15">
      <c r="A689">
        <v>397</v>
      </c>
      <c r="B689" t="str">
        <v>U1588</v>
      </c>
      <c r="C689" t="str">
        <v>A</v>
      </c>
      <c r="D689">
        <v>16</v>
      </c>
      <c r="E689" t="str">
        <v>H</v>
      </c>
      <c r="F689">
        <v>7</v>
      </c>
      <c r="G689" t="str">
        <v>A</v>
      </c>
      <c r="H689" s="29">
        <v>74</v>
      </c>
      <c r="I689" s="29">
        <v>74</v>
      </c>
      <c r="J689" s="29">
        <v>74</v>
      </c>
      <c r="K689" s="29">
        <v>5</v>
      </c>
      <c r="L689" s="24">
        <v>143.30000000000001</v>
      </c>
      <c r="M689" s="24">
        <v>143.30000000000001</v>
      </c>
      <c r="N689" s="24">
        <v>149.02150943396228</v>
      </c>
      <c r="O689" s="24">
        <v>149.02150943396228</v>
      </c>
      <c r="P689">
        <v>0</v>
      </c>
      <c r="Q689">
        <v>1</v>
      </c>
      <c r="R689" t="str">
        <v>SS</v>
      </c>
      <c r="S689" t="str">
        <v>SED</v>
      </c>
      <c r="T689" t="str">
        <v/>
      </c>
      <c r="U689" t="str">
        <v/>
      </c>
      <c r="V689" t="str">
        <v>SED</v>
      </c>
      <c r="W689" t="str">
        <v>SS11951461</v>
      </c>
      <c r="X689">
        <v>44896.808333333334</v>
      </c>
      <c r="Y689" t="str">
        <v>JRS_PANG</v>
      </c>
      <c r="Z689" t="str">
        <v>JR</v>
      </c>
      <c r="AA689">
        <v>0</v>
      </c>
      <c r="AB689" t="str">
        <v>397-U1588A-16H-7-A 74/74-SED</v>
      </c>
    </row>
    <row r="690" spans="1:28" x14ac:dyDescent="0.15">
      <c r="A690">
        <v>397</v>
      </c>
      <c r="B690" t="str">
        <v>U1588</v>
      </c>
      <c r="C690" t="str">
        <v>A</v>
      </c>
      <c r="D690">
        <v>16</v>
      </c>
      <c r="E690" t="str">
        <v>H</v>
      </c>
      <c r="F690">
        <v>7</v>
      </c>
      <c r="G690" t="str">
        <v/>
      </c>
      <c r="H690" s="29">
        <v>115</v>
      </c>
      <c r="I690" s="29">
        <v>125</v>
      </c>
      <c r="J690" s="29">
        <v>0</v>
      </c>
      <c r="K690" s="29">
        <v>5</v>
      </c>
      <c r="L690" s="24">
        <v>143.71</v>
      </c>
      <c r="M690" s="24">
        <v>143.81</v>
      </c>
      <c r="N690" s="24">
        <v>149.40830188679246</v>
      </c>
      <c r="O690" s="24">
        <v>149.4554716981132</v>
      </c>
      <c r="P690">
        <v>5</v>
      </c>
      <c r="Q690">
        <v>10</v>
      </c>
      <c r="R690" t="str">
        <v>LIQ</v>
      </c>
      <c r="S690" t="str">
        <v/>
      </c>
      <c r="T690" t="str">
        <v>WU</v>
      </c>
      <c r="U690" t="str">
        <v>95353IODP</v>
      </c>
      <c r="V690" t="str">
        <v>IWWU</v>
      </c>
      <c r="W690" t="str">
        <v>LIQ11944481</v>
      </c>
      <c r="X690">
        <v>44896.361805555556</v>
      </c>
      <c r="Y690" t="str">
        <v>JR_LIU</v>
      </c>
      <c r="Z690" t="str">
        <v>JR</v>
      </c>
      <c r="AA690" t="str">
        <v>30 ul TM HCl</v>
      </c>
      <c r="AB690" t="str">
        <v>397-U1588A-16H-7-IW(115-125)-IWWU</v>
      </c>
    </row>
    <row r="691" spans="1:28" x14ac:dyDescent="0.15">
      <c r="A691">
        <v>397</v>
      </c>
      <c r="B691" t="str">
        <v>U1588</v>
      </c>
      <c r="C691" t="str">
        <v>A</v>
      </c>
      <c r="D691">
        <v>16</v>
      </c>
      <c r="E691" t="str">
        <v>H</v>
      </c>
      <c r="F691">
        <v>7</v>
      </c>
      <c r="G691" t="str">
        <v/>
      </c>
      <c r="H691" s="29">
        <v>115</v>
      </c>
      <c r="I691" s="29">
        <v>125</v>
      </c>
      <c r="J691" s="29">
        <v>0</v>
      </c>
      <c r="K691" s="29">
        <v>5</v>
      </c>
      <c r="L691" s="24">
        <v>143.71</v>
      </c>
      <c r="M691" s="24">
        <v>143.81</v>
      </c>
      <c r="N691" s="24">
        <v>149.40830188679246</v>
      </c>
      <c r="O691" s="24">
        <v>149.4554716981132</v>
      </c>
      <c r="P691">
        <v>5</v>
      </c>
      <c r="Q691">
        <v>3</v>
      </c>
      <c r="R691" t="str">
        <v>LIQ</v>
      </c>
      <c r="S691" t="str">
        <v/>
      </c>
      <c r="T691" t="str">
        <v/>
      </c>
      <c r="U691" t="str">
        <v/>
      </c>
      <c r="V691" t="str">
        <v>IWALK</v>
      </c>
      <c r="W691" t="str">
        <v>LIQ11944461</v>
      </c>
      <c r="X691">
        <v>44896.361805555556</v>
      </c>
      <c r="Y691" t="str">
        <v>JR_LIU</v>
      </c>
      <c r="Z691" t="str">
        <v>JR</v>
      </c>
      <c r="AA691" t="str">
        <v>alkalinity residue</v>
      </c>
      <c r="AB691" t="str">
        <v>397-U1588A-16H-7-IW(115-125)-IWALK</v>
      </c>
    </row>
    <row r="692" spans="1:28" x14ac:dyDescent="0.15">
      <c r="A692">
        <v>397</v>
      </c>
      <c r="B692" t="str">
        <v>U1588</v>
      </c>
      <c r="C692" t="str">
        <v>A</v>
      </c>
      <c r="D692">
        <v>16</v>
      </c>
      <c r="E692" t="str">
        <v>H</v>
      </c>
      <c r="F692">
        <v>7</v>
      </c>
      <c r="G692" t="str">
        <v/>
      </c>
      <c r="H692" s="29">
        <v>115</v>
      </c>
      <c r="I692" s="29">
        <v>125</v>
      </c>
      <c r="J692" s="29">
        <v>0</v>
      </c>
      <c r="K692" s="29">
        <v>5</v>
      </c>
      <c r="L692" s="24">
        <v>143.71</v>
      </c>
      <c r="M692" s="24">
        <v>143.81</v>
      </c>
      <c r="N692" s="24">
        <v>149.40830188679246</v>
      </c>
      <c r="O692" s="24">
        <v>149.4554716981132</v>
      </c>
      <c r="P692">
        <v>5</v>
      </c>
      <c r="Q692">
        <v>10</v>
      </c>
      <c r="R692" t="str">
        <v>LIQ</v>
      </c>
      <c r="S692" t="str">
        <v/>
      </c>
      <c r="T692" t="str">
        <v>YOBO</v>
      </c>
      <c r="U692" t="str">
        <v>96010IODP</v>
      </c>
      <c r="V692" t="str">
        <v>IWYOBO</v>
      </c>
      <c r="W692" t="str">
        <v>LIQ11944491</v>
      </c>
      <c r="X692">
        <v>44896.361805555556</v>
      </c>
      <c r="Y692" t="str">
        <v>JR_LIU</v>
      </c>
      <c r="Z692" t="str">
        <v>JR</v>
      </c>
      <c r="AA692" t="str">
        <v>30ul optima HNO3</v>
      </c>
      <c r="AB692" t="str">
        <v>397-U1588A-16H-7-IW(115-125)-IWYOBO</v>
      </c>
    </row>
    <row r="693" spans="1:28" x14ac:dyDescent="0.15">
      <c r="A693">
        <v>397</v>
      </c>
      <c r="B693" t="str">
        <v>U1588</v>
      </c>
      <c r="C693" t="str">
        <v>A</v>
      </c>
      <c r="D693">
        <v>16</v>
      </c>
      <c r="E693" t="str">
        <v>H</v>
      </c>
      <c r="F693">
        <v>7</v>
      </c>
      <c r="G693" t="str">
        <v/>
      </c>
      <c r="H693" s="29">
        <v>115</v>
      </c>
      <c r="I693" s="29">
        <v>125</v>
      </c>
      <c r="J693" s="29">
        <v>115</v>
      </c>
      <c r="K693" s="29">
        <v>5</v>
      </c>
      <c r="L693" s="24">
        <v>143.71</v>
      </c>
      <c r="M693" s="24">
        <v>143.81</v>
      </c>
      <c r="N693" s="24">
        <v>149.40830188679246</v>
      </c>
      <c r="O693" s="24">
        <v>149.50264150943397</v>
      </c>
      <c r="P693">
        <v>10</v>
      </c>
      <c r="Q693">
        <v>353</v>
      </c>
      <c r="R693" t="str">
        <v>WRND</v>
      </c>
      <c r="S693" t="str">
        <v>IW</v>
      </c>
      <c r="T693" t="str">
        <v/>
      </c>
      <c r="U693" t="str">
        <v/>
      </c>
      <c r="V693" t="str">
        <v>IW(115-125)</v>
      </c>
      <c r="W693" t="str">
        <v>WRND11943751</v>
      </c>
      <c r="X693">
        <v>44896.320833333331</v>
      </c>
      <c r="Y693" t="str">
        <v>NOVAK</v>
      </c>
      <c r="Z693" t="str">
        <v>JR</v>
      </c>
      <c r="AA693">
        <v>0</v>
      </c>
      <c r="AB693" t="str">
        <v>397-U1588A-16H-7-IW(115-125)</v>
      </c>
    </row>
    <row r="694" spans="1:28" x14ac:dyDescent="0.15">
      <c r="A694">
        <v>397</v>
      </c>
      <c r="B694" t="str">
        <v>U1588</v>
      </c>
      <c r="C694" t="str">
        <v>A</v>
      </c>
      <c r="D694">
        <v>16</v>
      </c>
      <c r="E694" t="str">
        <v>H</v>
      </c>
      <c r="F694">
        <v>7</v>
      </c>
      <c r="G694" t="str">
        <v/>
      </c>
      <c r="H694" s="29">
        <v>115</v>
      </c>
      <c r="I694" s="29">
        <v>125</v>
      </c>
      <c r="J694" s="29">
        <v>0</v>
      </c>
      <c r="K694" s="29">
        <v>5</v>
      </c>
      <c r="L694" s="24">
        <v>143.71</v>
      </c>
      <c r="M694" s="24">
        <v>143.81</v>
      </c>
      <c r="N694" s="24">
        <v>149.40830188679246</v>
      </c>
      <c r="O694" s="24">
        <v>149.4554716981132</v>
      </c>
      <c r="P694">
        <v>5</v>
      </c>
      <c r="Q694">
        <v>2</v>
      </c>
      <c r="R694" t="str">
        <v>LIQ</v>
      </c>
      <c r="S694" t="str">
        <v/>
      </c>
      <c r="T694" t="str">
        <v>BRAD</v>
      </c>
      <c r="U694" t="str">
        <v>95829IODP</v>
      </c>
      <c r="V694" t="str">
        <v>IWBRAD</v>
      </c>
      <c r="W694" t="str">
        <v>LIQ11944521</v>
      </c>
      <c r="X694">
        <v>44896.361805555556</v>
      </c>
      <c r="Y694" t="str">
        <v>JR_LIU</v>
      </c>
      <c r="Z694" t="str">
        <v>JR</v>
      </c>
      <c r="AA694" t="str">
        <v>10 ul HgCl2</v>
      </c>
      <c r="AB694" t="str">
        <v>397-U1588A-16H-7-IW(115-125)-IWBRAD</v>
      </c>
    </row>
    <row r="695" spans="1:28" x14ac:dyDescent="0.15">
      <c r="A695">
        <v>397</v>
      </c>
      <c r="B695" t="str">
        <v>U1588</v>
      </c>
      <c r="C695" t="str">
        <v>A</v>
      </c>
      <c r="D695">
        <v>16</v>
      </c>
      <c r="E695" t="str">
        <v>H</v>
      </c>
      <c r="F695">
        <v>7</v>
      </c>
      <c r="G695" t="str">
        <v/>
      </c>
      <c r="H695" s="29">
        <v>115</v>
      </c>
      <c r="I695" s="29">
        <v>125</v>
      </c>
      <c r="J695" s="29">
        <v>0</v>
      </c>
      <c r="K695" s="29">
        <v>5</v>
      </c>
      <c r="L695" s="24">
        <v>143.71</v>
      </c>
      <c r="M695" s="24">
        <v>143.81</v>
      </c>
      <c r="N695" s="24">
        <v>149.40830188679246</v>
      </c>
      <c r="O695" s="24">
        <v>149.4554716981132</v>
      </c>
      <c r="P695">
        <v>5</v>
      </c>
      <c r="Q695">
        <v>2</v>
      </c>
      <c r="R695" t="str">
        <v>LIQ</v>
      </c>
      <c r="S695" t="str">
        <v>ICP</v>
      </c>
      <c r="T695" t="str">
        <v/>
      </c>
      <c r="U695" t="str">
        <v/>
      </c>
      <c r="V695" t="str">
        <v>IWICP</v>
      </c>
      <c r="W695" t="str">
        <v>LIQ11944471</v>
      </c>
      <c r="X695">
        <v>44896.361805555556</v>
      </c>
      <c r="Y695" t="str">
        <v>JR_LIU</v>
      </c>
      <c r="Z695" t="str">
        <v>JR</v>
      </c>
      <c r="AA695" t="str">
        <v>10uL HNO3</v>
      </c>
      <c r="AB695" t="str">
        <v>397-U1588A-16H-7-IW(115-125)-IWICP</v>
      </c>
    </row>
    <row r="696" spans="1:28" x14ac:dyDescent="0.15">
      <c r="A696">
        <v>397</v>
      </c>
      <c r="B696" t="str">
        <v>U1588</v>
      </c>
      <c r="C696" t="str">
        <v>A</v>
      </c>
      <c r="D696">
        <v>16</v>
      </c>
      <c r="E696" t="str">
        <v>H</v>
      </c>
      <c r="F696">
        <v>7</v>
      </c>
      <c r="G696" t="str">
        <v/>
      </c>
      <c r="H696" s="29">
        <v>115</v>
      </c>
      <c r="I696" s="29">
        <v>125</v>
      </c>
      <c r="J696" s="29">
        <v>0</v>
      </c>
      <c r="K696" s="29">
        <v>5</v>
      </c>
      <c r="L696" s="24">
        <v>143.71</v>
      </c>
      <c r="M696" s="24">
        <v>143.81</v>
      </c>
      <c r="N696" s="24">
        <v>149.40830188679246</v>
      </c>
      <c r="O696" s="24">
        <v>149.4554716981132</v>
      </c>
      <c r="P696">
        <v>5</v>
      </c>
      <c r="Q696">
        <v>4</v>
      </c>
      <c r="R696" t="str">
        <v>LIQ</v>
      </c>
      <c r="S696" t="str">
        <v/>
      </c>
      <c r="T696" t="str">
        <v>ROCH</v>
      </c>
      <c r="U696" t="str">
        <v>95231IODP</v>
      </c>
      <c r="V696" t="str">
        <v>IWROCH</v>
      </c>
      <c r="W696" t="str">
        <v>LIQ11944531</v>
      </c>
      <c r="X696">
        <v>44896.361805555556</v>
      </c>
      <c r="Y696" t="str">
        <v>JR_LIU</v>
      </c>
      <c r="Z696" t="str">
        <v>JR</v>
      </c>
      <c r="AA696" t="str">
        <v>20uL Optima HCl</v>
      </c>
      <c r="AB696" t="str">
        <v>397-U1588A-16H-7-IW(115-125)-IWROCH</v>
      </c>
    </row>
    <row r="697" spans="1:28" x14ac:dyDescent="0.15">
      <c r="A697">
        <v>397</v>
      </c>
      <c r="B697" t="str">
        <v>U1588</v>
      </c>
      <c r="C697" t="str">
        <v>A</v>
      </c>
      <c r="D697">
        <v>16</v>
      </c>
      <c r="E697" t="str">
        <v>H</v>
      </c>
      <c r="F697">
        <v>7</v>
      </c>
      <c r="G697" t="str">
        <v/>
      </c>
      <c r="H697" s="29">
        <v>115</v>
      </c>
      <c r="I697" s="29">
        <v>125</v>
      </c>
      <c r="J697" s="29">
        <v>0</v>
      </c>
      <c r="K697" s="29">
        <v>5</v>
      </c>
      <c r="L697" s="24">
        <v>143.71</v>
      </c>
      <c r="M697" s="24">
        <v>143.81</v>
      </c>
      <c r="N697" s="24">
        <v>149.40830188679246</v>
      </c>
      <c r="O697" s="24">
        <v>149.4554716981132</v>
      </c>
      <c r="P697">
        <v>5</v>
      </c>
      <c r="Q697">
        <v>25</v>
      </c>
      <c r="R697" t="str">
        <v>CAKE</v>
      </c>
      <c r="S697" t="str">
        <v/>
      </c>
      <c r="T697" t="str">
        <v>WU</v>
      </c>
      <c r="U697" t="str">
        <v>95353IODP</v>
      </c>
      <c r="V697" t="str">
        <v>SCWU</v>
      </c>
      <c r="W697" t="str">
        <v>CAKE11944501</v>
      </c>
      <c r="X697">
        <v>44896.361805555556</v>
      </c>
      <c r="Y697" t="str">
        <v>JR_LIU</v>
      </c>
      <c r="Z697" t="str">
        <v>JR</v>
      </c>
      <c r="AA697">
        <v>0</v>
      </c>
      <c r="AB697" t="str">
        <v>397-U1588A-16H-7-IW(115-125)-SCWU</v>
      </c>
    </row>
    <row r="698" spans="1:28" x14ac:dyDescent="0.15">
      <c r="A698">
        <v>397</v>
      </c>
      <c r="B698" t="str">
        <v>U1588</v>
      </c>
      <c r="C698" t="str">
        <v>A</v>
      </c>
      <c r="D698">
        <v>16</v>
      </c>
      <c r="E698" t="str">
        <v>H</v>
      </c>
      <c r="F698">
        <v>7</v>
      </c>
      <c r="G698" t="str">
        <v/>
      </c>
      <c r="H698" s="29">
        <v>115</v>
      </c>
      <c r="I698" s="29">
        <v>125</v>
      </c>
      <c r="J698" s="29">
        <v>0</v>
      </c>
      <c r="K698" s="29">
        <v>5</v>
      </c>
      <c r="L698" s="24">
        <v>143.71</v>
      </c>
      <c r="M698" s="24">
        <v>143.81</v>
      </c>
      <c r="N698" s="24">
        <v>149.40830188679246</v>
      </c>
      <c r="O698" s="24">
        <v>149.4554716981132</v>
      </c>
      <c r="P698">
        <v>5</v>
      </c>
      <c r="Q698">
        <v>6</v>
      </c>
      <c r="R698" t="str">
        <v>LIQ</v>
      </c>
      <c r="S698" t="str">
        <v/>
      </c>
      <c r="T698" t="str">
        <v/>
      </c>
      <c r="U698" t="str">
        <v/>
      </c>
      <c r="V698" t="str">
        <v>IWS</v>
      </c>
      <c r="W698" t="str">
        <v>LIQ11944451</v>
      </c>
      <c r="X698">
        <v>44896.361805555556</v>
      </c>
      <c r="Y698" t="str">
        <v>JR_LIU</v>
      </c>
      <c r="Z698" t="str">
        <v>JR</v>
      </c>
      <c r="AA698" t="str">
        <v>shipboard untreated</v>
      </c>
      <c r="AB698" t="str">
        <v>397-U1588A-16H-7-IW(115-125)-IWS</v>
      </c>
    </row>
    <row r="699" spans="1:28" x14ac:dyDescent="0.15">
      <c r="A699">
        <v>397</v>
      </c>
      <c r="B699" t="str">
        <v>U1588</v>
      </c>
      <c r="C699" t="str">
        <v>A</v>
      </c>
      <c r="D699">
        <v>16</v>
      </c>
      <c r="E699" t="str">
        <v>H</v>
      </c>
      <c r="F699">
        <v>7</v>
      </c>
      <c r="G699" t="str">
        <v/>
      </c>
      <c r="H699" s="29">
        <v>115</v>
      </c>
      <c r="I699" s="29">
        <v>125</v>
      </c>
      <c r="J699" s="29">
        <v>0</v>
      </c>
      <c r="K699" s="29">
        <v>5</v>
      </c>
      <c r="L699" s="24">
        <v>143.71</v>
      </c>
      <c r="M699" s="24">
        <v>143.81</v>
      </c>
      <c r="N699" s="24">
        <v>149.40830188679246</v>
      </c>
      <c r="O699" s="24">
        <v>149.4554716981132</v>
      </c>
      <c r="P699">
        <v>5</v>
      </c>
      <c r="Q699">
        <v>75</v>
      </c>
      <c r="R699" t="str">
        <v>CAKE</v>
      </c>
      <c r="S699" t="str">
        <v/>
      </c>
      <c r="T699" t="str">
        <v/>
      </c>
      <c r="U699" t="str">
        <v/>
      </c>
      <c r="V699" t="str">
        <v>SC</v>
      </c>
      <c r="W699" t="str">
        <v>CAKE11944511</v>
      </c>
      <c r="X699">
        <v>44896.361805555556</v>
      </c>
      <c r="Y699" t="str">
        <v>JR_LIU</v>
      </c>
      <c r="Z699" t="str">
        <v>JR</v>
      </c>
      <c r="AA699" t="str">
        <v>repository</v>
      </c>
      <c r="AB699" t="str">
        <v>397-U1588A-16H-7-IW(115-125)-SC</v>
      </c>
    </row>
    <row r="700" spans="1:28" x14ac:dyDescent="0.15">
      <c r="A700">
        <v>397</v>
      </c>
      <c r="B700" t="str">
        <v>U1588</v>
      </c>
      <c r="C700" t="str">
        <v>A</v>
      </c>
      <c r="D700">
        <v>16</v>
      </c>
      <c r="E700" t="str">
        <v>H</v>
      </c>
      <c r="F700">
        <v>8</v>
      </c>
      <c r="G700" t="str">
        <v/>
      </c>
      <c r="H700" s="29">
        <v>0</v>
      </c>
      <c r="I700" s="29">
        <v>5</v>
      </c>
      <c r="J700" s="29">
        <v>0</v>
      </c>
      <c r="K700" s="29">
        <v>5</v>
      </c>
      <c r="L700" s="24">
        <v>143.81</v>
      </c>
      <c r="M700" s="24">
        <v>143.86000000000001</v>
      </c>
      <c r="N700" s="24">
        <v>149.50264150943397</v>
      </c>
      <c r="O700" s="24">
        <v>149.54981132075474</v>
      </c>
      <c r="P700">
        <v>5</v>
      </c>
      <c r="Q700">
        <v>5</v>
      </c>
      <c r="R700" t="str">
        <v>CYL</v>
      </c>
      <c r="S700" t="str">
        <v>HS</v>
      </c>
      <c r="T700" t="str">
        <v/>
      </c>
      <c r="U700" t="str">
        <v/>
      </c>
      <c r="V700" t="str">
        <v>HS</v>
      </c>
      <c r="W700" t="str">
        <v>CYL11943741</v>
      </c>
      <c r="X700">
        <v>44896.320833333331</v>
      </c>
      <c r="Y700" t="str">
        <v>NOVAK</v>
      </c>
      <c r="Z700" t="str">
        <v>JR</v>
      </c>
      <c r="AA700">
        <v>0</v>
      </c>
      <c r="AB700" t="str">
        <v>397-U1588A-16H-8-HS</v>
      </c>
    </row>
    <row r="701" spans="1:28" x14ac:dyDescent="0.15">
      <c r="A701">
        <v>397</v>
      </c>
      <c r="B701" t="str">
        <v>U1588</v>
      </c>
      <c r="C701" t="str">
        <v>A</v>
      </c>
      <c r="D701">
        <v>16</v>
      </c>
      <c r="E701" t="str">
        <v>H</v>
      </c>
      <c r="F701">
        <v>8</v>
      </c>
      <c r="G701" t="str">
        <v>W</v>
      </c>
      <c r="H701" s="29">
        <v>50</v>
      </c>
      <c r="I701" s="29">
        <v>50</v>
      </c>
      <c r="J701" s="29">
        <v>50</v>
      </c>
      <c r="K701" s="29">
        <v>5</v>
      </c>
      <c r="L701" s="24">
        <v>144.31</v>
      </c>
      <c r="M701" s="24">
        <v>144.31</v>
      </c>
      <c r="N701" s="24">
        <v>149.97433962264151</v>
      </c>
      <c r="O701" s="24">
        <v>149.97433962264151</v>
      </c>
      <c r="P701">
        <v>0</v>
      </c>
      <c r="Q701">
        <v>5</v>
      </c>
      <c r="R701" t="str">
        <v>TPCK</v>
      </c>
      <c r="S701" t="str">
        <v>NANNO</v>
      </c>
      <c r="T701" t="str">
        <v/>
      </c>
      <c r="U701" t="str">
        <v/>
      </c>
      <c r="V701" t="str">
        <v>NANNO</v>
      </c>
      <c r="W701" t="str">
        <v>TPCK11950401</v>
      </c>
      <c r="X701">
        <v>44896.751388888886</v>
      </c>
      <c r="Y701" t="str">
        <v>JRS_CARVALHO</v>
      </c>
      <c r="Z701" t="str">
        <v>JR</v>
      </c>
      <c r="AA701">
        <v>0</v>
      </c>
      <c r="AB701" t="str">
        <v>397-U1588A-16H-8-W 50/50-NANNO</v>
      </c>
    </row>
    <row r="702" spans="1:28" x14ac:dyDescent="0.15">
      <c r="A702">
        <v>397</v>
      </c>
      <c r="B702" t="str">
        <v>U1588</v>
      </c>
      <c r="C702" t="str">
        <v>A</v>
      </c>
      <c r="D702">
        <v>17</v>
      </c>
      <c r="E702" t="str">
        <v>H</v>
      </c>
      <c r="F702">
        <v>1</v>
      </c>
      <c r="G702" t="str">
        <v>W</v>
      </c>
      <c r="H702" s="29">
        <v>45</v>
      </c>
      <c r="I702" s="29">
        <v>45</v>
      </c>
      <c r="J702" s="29">
        <v>45</v>
      </c>
      <c r="K702" s="29">
        <v>5</v>
      </c>
      <c r="L702" s="24">
        <v>145.14999999999998</v>
      </c>
      <c r="M702" s="24">
        <v>145.14999999999998</v>
      </c>
      <c r="N702" s="24">
        <v>152.23154455445547</v>
      </c>
      <c r="O702" s="24">
        <v>152.23154455445547</v>
      </c>
      <c r="P702">
        <v>0</v>
      </c>
      <c r="Q702">
        <v>1</v>
      </c>
      <c r="R702" t="str">
        <v>TPCK</v>
      </c>
      <c r="S702" t="str">
        <v>NANNO</v>
      </c>
      <c r="T702" t="str">
        <v/>
      </c>
      <c r="U702" t="str">
        <v/>
      </c>
      <c r="V702" t="str">
        <v>NANNO</v>
      </c>
      <c r="W702" t="str">
        <v>TPCK11951361</v>
      </c>
      <c r="X702">
        <v>44896.797222222223</v>
      </c>
      <c r="Y702" t="str">
        <v>JRS_CARVALHO</v>
      </c>
      <c r="Z702" t="str">
        <v>JR</v>
      </c>
      <c r="AA702">
        <v>0</v>
      </c>
      <c r="AB702" t="str">
        <v>397-U1588A-17H-1-W 45/45-NANNO</v>
      </c>
    </row>
    <row r="703" spans="1:28" x14ac:dyDescent="0.15">
      <c r="A703">
        <v>397</v>
      </c>
      <c r="B703" t="str">
        <v>U1588</v>
      </c>
      <c r="C703" t="str">
        <v>A</v>
      </c>
      <c r="D703">
        <v>16</v>
      </c>
      <c r="E703" t="str">
        <v>H</v>
      </c>
      <c r="F703" t="str">
        <v>CC</v>
      </c>
      <c r="G703" t="str">
        <v/>
      </c>
      <c r="H703" s="29">
        <v>42</v>
      </c>
      <c r="I703" s="29">
        <v>49</v>
      </c>
      <c r="J703" s="29">
        <v>0</v>
      </c>
      <c r="K703" s="29">
        <v>5</v>
      </c>
      <c r="L703" s="24">
        <v>145.16999999999999</v>
      </c>
      <c r="M703" s="24">
        <v>145.24</v>
      </c>
      <c r="N703" s="24">
        <v>150.78566037735848</v>
      </c>
      <c r="O703" s="24">
        <v>150.85169811320756</v>
      </c>
      <c r="P703">
        <v>7</v>
      </c>
      <c r="Q703">
        <v>20</v>
      </c>
      <c r="R703" t="str">
        <v>OTHR</v>
      </c>
      <c r="S703" t="str">
        <v>FORAM</v>
      </c>
      <c r="T703" t="str">
        <v/>
      </c>
      <c r="U703" t="str">
        <v/>
      </c>
      <c r="V703" t="str">
        <v>FORAM</v>
      </c>
      <c r="W703" t="str">
        <v>OTHR11943841</v>
      </c>
      <c r="X703">
        <v>44896.320833333331</v>
      </c>
      <c r="Y703" t="str">
        <v>NOVAK</v>
      </c>
      <c r="Z703" t="str">
        <v>JR</v>
      </c>
      <c r="AA703" t="str">
        <v>Shipboard Test</v>
      </c>
      <c r="AB703" t="str">
        <v>397-U1588A-16H-CC-PAL-FORAM</v>
      </c>
    </row>
    <row r="704" spans="1:28" x14ac:dyDescent="0.15">
      <c r="A704">
        <v>397</v>
      </c>
      <c r="B704" t="str">
        <v>U1588</v>
      </c>
      <c r="C704" t="str">
        <v>A</v>
      </c>
      <c r="D704">
        <v>16</v>
      </c>
      <c r="E704" t="str">
        <v>H</v>
      </c>
      <c r="F704" t="str">
        <v>CC</v>
      </c>
      <c r="G704" t="str">
        <v/>
      </c>
      <c r="H704" s="29">
        <v>42</v>
      </c>
      <c r="I704" s="29">
        <v>49</v>
      </c>
      <c r="J704" s="29">
        <v>0</v>
      </c>
      <c r="K704" s="29">
        <v>5</v>
      </c>
      <c r="L704" s="24">
        <v>145.16999999999999</v>
      </c>
      <c r="M704" s="24">
        <v>145.24</v>
      </c>
      <c r="N704" s="24">
        <v>150.78566037735848</v>
      </c>
      <c r="O704" s="24">
        <v>150.85169811320756</v>
      </c>
      <c r="P704">
        <v>7</v>
      </c>
      <c r="Q704">
        <v>5</v>
      </c>
      <c r="R704" t="str">
        <v>OTHR</v>
      </c>
      <c r="S704" t="str">
        <v/>
      </c>
      <c r="T704" t="str">
        <v>CLAR</v>
      </c>
      <c r="U704" t="str">
        <v>95439IODP</v>
      </c>
      <c r="V704" t="str">
        <v>PALCLAR</v>
      </c>
      <c r="W704" t="str">
        <v>OTHR11943791</v>
      </c>
      <c r="X704">
        <v>44896.320833333331</v>
      </c>
      <c r="Y704" t="str">
        <v>NOVAK</v>
      </c>
      <c r="Z704" t="str">
        <v>JR</v>
      </c>
      <c r="AA704">
        <v>0</v>
      </c>
      <c r="AB704" t="str">
        <v>397-U1588A-16H-CC-PAL-PALCLAR</v>
      </c>
    </row>
    <row r="705" spans="1:28" x14ac:dyDescent="0.15">
      <c r="A705">
        <v>397</v>
      </c>
      <c r="B705" t="str">
        <v>U1588</v>
      </c>
      <c r="C705" t="str">
        <v>A</v>
      </c>
      <c r="D705">
        <v>16</v>
      </c>
      <c r="E705" t="str">
        <v>H</v>
      </c>
      <c r="F705" t="str">
        <v>CC</v>
      </c>
      <c r="G705" t="str">
        <v/>
      </c>
      <c r="H705" s="29">
        <v>42</v>
      </c>
      <c r="I705" s="29">
        <v>49</v>
      </c>
      <c r="J705" s="29">
        <v>0</v>
      </c>
      <c r="K705" s="29">
        <v>5</v>
      </c>
      <c r="L705" s="24">
        <v>145.16999999999999</v>
      </c>
      <c r="M705" s="24">
        <v>145.24</v>
      </c>
      <c r="N705" s="24">
        <v>150.78566037735848</v>
      </c>
      <c r="O705" s="24">
        <v>150.85169811320756</v>
      </c>
      <c r="P705">
        <v>7</v>
      </c>
      <c r="Q705">
        <v>20</v>
      </c>
      <c r="R705" t="str">
        <v>OTHR</v>
      </c>
      <c r="S705" t="str">
        <v/>
      </c>
      <c r="T705" t="str">
        <v>VERM</v>
      </c>
      <c r="U705" t="str">
        <v>95746IODP</v>
      </c>
      <c r="V705" t="str">
        <v>PALVERM</v>
      </c>
      <c r="W705" t="str">
        <v>OTHR11943761</v>
      </c>
      <c r="X705">
        <v>44896.320833333331</v>
      </c>
      <c r="Y705" t="str">
        <v>NOVAK</v>
      </c>
      <c r="Z705" t="str">
        <v>JR</v>
      </c>
      <c r="AA705">
        <v>0</v>
      </c>
      <c r="AB705" t="str">
        <v>397-U1588A-16H-CC-PAL-PALVERM</v>
      </c>
    </row>
    <row r="706" spans="1:28" x14ac:dyDescent="0.15">
      <c r="A706">
        <v>397</v>
      </c>
      <c r="B706" t="str">
        <v>U1588</v>
      </c>
      <c r="C706" t="str">
        <v>A</v>
      </c>
      <c r="D706">
        <v>16</v>
      </c>
      <c r="E706" t="str">
        <v>H</v>
      </c>
      <c r="F706" t="str">
        <v>CC</v>
      </c>
      <c r="G706" t="str">
        <v/>
      </c>
      <c r="H706" s="29">
        <v>42</v>
      </c>
      <c r="I706" s="29">
        <v>49</v>
      </c>
      <c r="J706" s="29">
        <v>0</v>
      </c>
      <c r="K706" s="29">
        <v>5</v>
      </c>
      <c r="L706" s="24">
        <v>145.16999999999999</v>
      </c>
      <c r="M706" s="24">
        <v>145.24</v>
      </c>
      <c r="N706" s="24">
        <v>150.78566037735848</v>
      </c>
      <c r="O706" s="24">
        <v>150.85169811320756</v>
      </c>
      <c r="P706">
        <v>7</v>
      </c>
      <c r="Q706">
        <v>30</v>
      </c>
      <c r="R706" t="str">
        <v>OTHR</v>
      </c>
      <c r="S706" t="str">
        <v/>
      </c>
      <c r="T706" t="str">
        <v>HUAN</v>
      </c>
      <c r="U706" t="str">
        <v>98758IODP</v>
      </c>
      <c r="V706" t="str">
        <v>PALHUAN</v>
      </c>
      <c r="W706" t="str">
        <v>OTHR11943801</v>
      </c>
      <c r="X706">
        <v>44896.320833333331</v>
      </c>
      <c r="Y706" t="str">
        <v>NOVAK</v>
      </c>
      <c r="Z706" t="str">
        <v>JR</v>
      </c>
      <c r="AA706">
        <v>0</v>
      </c>
      <c r="AB706" t="str">
        <v>397-U1588A-16H-CC-PAL-PALHUAN</v>
      </c>
    </row>
    <row r="707" spans="1:28" x14ac:dyDescent="0.15">
      <c r="A707">
        <v>397</v>
      </c>
      <c r="B707" t="str">
        <v>U1588</v>
      </c>
      <c r="C707" t="str">
        <v>A</v>
      </c>
      <c r="D707">
        <v>16</v>
      </c>
      <c r="E707" t="str">
        <v>H</v>
      </c>
      <c r="F707" t="str">
        <v>CC</v>
      </c>
      <c r="G707" t="str">
        <v/>
      </c>
      <c r="H707" s="29">
        <v>42</v>
      </c>
      <c r="I707" s="29">
        <v>49</v>
      </c>
      <c r="J707" s="29">
        <v>0</v>
      </c>
      <c r="K707" s="29">
        <v>5</v>
      </c>
      <c r="L707" s="24">
        <v>145.16999999999999</v>
      </c>
      <c r="M707" s="24">
        <v>145.24</v>
      </c>
      <c r="N707" s="24">
        <v>150.78566037735848</v>
      </c>
      <c r="O707" s="24">
        <v>150.85169811320756</v>
      </c>
      <c r="P707">
        <v>7</v>
      </c>
      <c r="Q707">
        <v>5</v>
      </c>
      <c r="R707" t="str">
        <v>OTHR</v>
      </c>
      <c r="S707" t="str">
        <v>NANNO</v>
      </c>
      <c r="T707" t="str">
        <v/>
      </c>
      <c r="U707" t="str">
        <v/>
      </c>
      <c r="V707" t="str">
        <v>NANNO</v>
      </c>
      <c r="W707" t="str">
        <v>OTHR11943831</v>
      </c>
      <c r="X707">
        <v>44896.320833333331</v>
      </c>
      <c r="Y707" t="str">
        <v>NOVAK</v>
      </c>
      <c r="Z707" t="str">
        <v>JR</v>
      </c>
      <c r="AA707" t="str">
        <v>Shipboard Test</v>
      </c>
      <c r="AB707" t="str">
        <v>397-U1588A-16H-CC-PAL-NANNO</v>
      </c>
    </row>
    <row r="708" spans="1:28" x14ac:dyDescent="0.15">
      <c r="A708">
        <v>397</v>
      </c>
      <c r="B708" t="str">
        <v>U1588</v>
      </c>
      <c r="C708" t="str">
        <v>A</v>
      </c>
      <c r="D708">
        <v>16</v>
      </c>
      <c r="E708" t="str">
        <v>H</v>
      </c>
      <c r="F708" t="str">
        <v>CC</v>
      </c>
      <c r="G708" t="str">
        <v/>
      </c>
      <c r="H708" s="29">
        <v>42</v>
      </c>
      <c r="I708" s="29">
        <v>49</v>
      </c>
      <c r="J708" s="29">
        <v>0</v>
      </c>
      <c r="K708" s="29">
        <v>5</v>
      </c>
      <c r="L708" s="24">
        <v>145.16999999999999</v>
      </c>
      <c r="M708" s="24">
        <v>145.24</v>
      </c>
      <c r="N708" s="24">
        <v>150.78566037735848</v>
      </c>
      <c r="O708" s="24">
        <v>150.85169811320756</v>
      </c>
      <c r="P708">
        <v>7</v>
      </c>
      <c r="Q708">
        <v>30</v>
      </c>
      <c r="R708" t="str">
        <v>OTHR</v>
      </c>
      <c r="S708" t="str">
        <v/>
      </c>
      <c r="T708" t="str">
        <v>ZARI</v>
      </c>
      <c r="U708" t="str">
        <v>95883IODP</v>
      </c>
      <c r="V708" t="str">
        <v>PALZARI</v>
      </c>
      <c r="W708" t="str">
        <v>OTHR11943811</v>
      </c>
      <c r="X708">
        <v>44896.320833333331</v>
      </c>
      <c r="Y708" t="str">
        <v>NOVAK</v>
      </c>
      <c r="Z708" t="str">
        <v>JR</v>
      </c>
      <c r="AA708">
        <v>0</v>
      </c>
      <c r="AB708" t="str">
        <v>397-U1588A-16H-CC-PAL-PALZARI</v>
      </c>
    </row>
    <row r="709" spans="1:28" x14ac:dyDescent="0.15">
      <c r="A709">
        <v>397</v>
      </c>
      <c r="B709" t="str">
        <v>U1588</v>
      </c>
      <c r="C709" t="str">
        <v>A</v>
      </c>
      <c r="D709">
        <v>16</v>
      </c>
      <c r="E709" t="str">
        <v>H</v>
      </c>
      <c r="F709" t="str">
        <v>CC</v>
      </c>
      <c r="G709" t="str">
        <v/>
      </c>
      <c r="H709" s="29">
        <v>42</v>
      </c>
      <c r="I709" s="29">
        <v>49</v>
      </c>
      <c r="J709" s="29">
        <v>42</v>
      </c>
      <c r="K709" s="29">
        <v>5</v>
      </c>
      <c r="L709" s="24">
        <v>145.16999999999999</v>
      </c>
      <c r="M709" s="24">
        <v>145.24</v>
      </c>
      <c r="N709" s="24">
        <v>150.78566037735848</v>
      </c>
      <c r="O709" s="24">
        <v>150.85169811320756</v>
      </c>
      <c r="P709">
        <v>7</v>
      </c>
      <c r="Q709">
        <v>247</v>
      </c>
      <c r="R709" t="str">
        <v>WRND</v>
      </c>
      <c r="S709" t="str">
        <v>PAL</v>
      </c>
      <c r="T709" t="str">
        <v/>
      </c>
      <c r="U709" t="str">
        <v/>
      </c>
      <c r="V709" t="str">
        <v>PAL</v>
      </c>
      <c r="W709" t="str">
        <v>WRND11943731</v>
      </c>
      <c r="X709">
        <v>44896.319444444445</v>
      </c>
      <c r="Y709" t="str">
        <v>NOVAK</v>
      </c>
      <c r="Z709" t="str">
        <v>JR</v>
      </c>
      <c r="AA709">
        <v>0</v>
      </c>
      <c r="AB709" t="str">
        <v>397-U1588A-16H-CC-PAL</v>
      </c>
    </row>
    <row r="710" spans="1:28" x14ac:dyDescent="0.15">
      <c r="A710">
        <v>397</v>
      </c>
      <c r="B710" t="str">
        <v>U1588</v>
      </c>
      <c r="C710" t="str">
        <v>A</v>
      </c>
      <c r="D710">
        <v>16</v>
      </c>
      <c r="E710" t="str">
        <v>H</v>
      </c>
      <c r="F710" t="str">
        <v>CC</v>
      </c>
      <c r="G710" t="str">
        <v/>
      </c>
      <c r="H710" s="29">
        <v>42</v>
      </c>
      <c r="I710" s="29">
        <v>49</v>
      </c>
      <c r="J710" s="29">
        <v>0</v>
      </c>
      <c r="K710" s="29">
        <v>5</v>
      </c>
      <c r="L710" s="24">
        <v>145.16999999999999</v>
      </c>
      <c r="M710" s="24">
        <v>145.24</v>
      </c>
      <c r="N710" s="24">
        <v>150.78566037735848</v>
      </c>
      <c r="O710" s="24">
        <v>150.85169811320756</v>
      </c>
      <c r="P710">
        <v>7</v>
      </c>
      <c r="Q710">
        <v>20</v>
      </c>
      <c r="R710" t="str">
        <v>OTHR</v>
      </c>
      <c r="S710" t="str">
        <v/>
      </c>
      <c r="T710" t="str">
        <v>PERA</v>
      </c>
      <c r="U710" t="str">
        <v>95471IODP</v>
      </c>
      <c r="V710" t="str">
        <v>PALPERA</v>
      </c>
      <c r="W710" t="str">
        <v>OTHR11943771</v>
      </c>
      <c r="X710">
        <v>44896.320833333331</v>
      </c>
      <c r="Y710" t="str">
        <v>NOVAK</v>
      </c>
      <c r="Z710" t="str">
        <v>JR</v>
      </c>
      <c r="AA710">
        <v>0</v>
      </c>
      <c r="AB710" t="str">
        <v>397-U1588A-16H-CC-PAL-PALPERA</v>
      </c>
    </row>
    <row r="711" spans="1:28" x14ac:dyDescent="0.15">
      <c r="A711">
        <v>397</v>
      </c>
      <c r="B711" t="str">
        <v>U1588</v>
      </c>
      <c r="C711" t="str">
        <v>A</v>
      </c>
      <c r="D711">
        <v>16</v>
      </c>
      <c r="E711" t="str">
        <v>H</v>
      </c>
      <c r="F711" t="str">
        <v>CC</v>
      </c>
      <c r="G711" t="str">
        <v/>
      </c>
      <c r="H711" s="29">
        <v>42</v>
      </c>
      <c r="I711" s="29">
        <v>49</v>
      </c>
      <c r="J711" s="29">
        <v>0</v>
      </c>
      <c r="K711" s="29">
        <v>5</v>
      </c>
      <c r="L711" s="24">
        <v>145.16999999999999</v>
      </c>
      <c r="M711" s="24">
        <v>145.24</v>
      </c>
      <c r="N711" s="24">
        <v>150.78566037735848</v>
      </c>
      <c r="O711" s="24">
        <v>150.85169811320756</v>
      </c>
      <c r="P711">
        <v>7</v>
      </c>
      <c r="Q711">
        <v>5</v>
      </c>
      <c r="R711" t="str">
        <v>OTHR</v>
      </c>
      <c r="S711" t="str">
        <v/>
      </c>
      <c r="T711" t="str">
        <v>ABRA</v>
      </c>
      <c r="U711" t="str">
        <v>95438IODP</v>
      </c>
      <c r="V711" t="str">
        <v>PALABRA</v>
      </c>
      <c r="W711" t="str">
        <v>OTHR11943821</v>
      </c>
      <c r="X711">
        <v>44896.320833333331</v>
      </c>
      <c r="Y711" t="str">
        <v>NOVAK</v>
      </c>
      <c r="Z711" t="str">
        <v>JR</v>
      </c>
      <c r="AA711">
        <v>0</v>
      </c>
      <c r="AB711" t="str">
        <v>397-U1588A-16H-CC-PAL-PALABRA</v>
      </c>
    </row>
    <row r="712" spans="1:28" x14ac:dyDescent="0.15">
      <c r="A712">
        <v>397</v>
      </c>
      <c r="B712" t="str">
        <v>U1588</v>
      </c>
      <c r="C712" t="str">
        <v>A</v>
      </c>
      <c r="D712">
        <v>16</v>
      </c>
      <c r="E712" t="str">
        <v>H</v>
      </c>
      <c r="F712" t="str">
        <v>CC</v>
      </c>
      <c r="G712" t="str">
        <v/>
      </c>
      <c r="H712" s="29">
        <v>42</v>
      </c>
      <c r="I712" s="29">
        <v>49</v>
      </c>
      <c r="J712" s="29">
        <v>0</v>
      </c>
      <c r="K712" s="29">
        <v>5</v>
      </c>
      <c r="L712" s="24">
        <v>145.16999999999999</v>
      </c>
      <c r="M712" s="24">
        <v>145.24</v>
      </c>
      <c r="N712" s="24">
        <v>150.78566037735848</v>
      </c>
      <c r="O712" s="24">
        <v>150.85169811320756</v>
      </c>
      <c r="P712">
        <v>7</v>
      </c>
      <c r="Q712">
        <v>5</v>
      </c>
      <c r="R712" t="str">
        <v>OTHR</v>
      </c>
      <c r="S712" t="str">
        <v/>
      </c>
      <c r="T712" t="str">
        <v>FLOR</v>
      </c>
      <c r="U712" t="str">
        <v>95504IODP</v>
      </c>
      <c r="V712" t="str">
        <v>PALFLOR</v>
      </c>
      <c r="W712" t="str">
        <v>OTHR11943781</v>
      </c>
      <c r="X712">
        <v>44896.320833333331</v>
      </c>
      <c r="Y712" t="str">
        <v>NOVAK</v>
      </c>
      <c r="Z712" t="str">
        <v>JR</v>
      </c>
      <c r="AA712">
        <v>0</v>
      </c>
      <c r="AB712" t="str">
        <v>397-U1588A-16H-CC-PAL-PALFLOR</v>
      </c>
    </row>
    <row r="713" spans="1:28" x14ac:dyDescent="0.15">
      <c r="A713">
        <v>397</v>
      </c>
      <c r="B713" t="str">
        <v>U1588</v>
      </c>
      <c r="C713" t="str">
        <v>A</v>
      </c>
      <c r="D713">
        <v>17</v>
      </c>
      <c r="E713" t="str">
        <v>H</v>
      </c>
      <c r="F713">
        <v>2</v>
      </c>
      <c r="G713" t="str">
        <v>A</v>
      </c>
      <c r="H713" s="29">
        <v>28</v>
      </c>
      <c r="I713" s="29">
        <v>28</v>
      </c>
      <c r="J713" s="29">
        <v>28</v>
      </c>
      <c r="K713" s="29">
        <v>5</v>
      </c>
      <c r="L713" s="24">
        <v>145.75</v>
      </c>
      <c r="M713" s="24">
        <v>145.75</v>
      </c>
      <c r="N713" s="24">
        <v>152.82560396039605</v>
      </c>
      <c r="O713" s="24">
        <v>152.82560396039605</v>
      </c>
      <c r="P713">
        <v>0</v>
      </c>
      <c r="Q713">
        <v>1</v>
      </c>
      <c r="R713" t="str">
        <v>SS</v>
      </c>
      <c r="S713" t="str">
        <v>SED</v>
      </c>
      <c r="T713" t="str">
        <v/>
      </c>
      <c r="U713" t="str">
        <v/>
      </c>
      <c r="V713" t="str">
        <v>SED</v>
      </c>
      <c r="W713" t="str">
        <v>SS11951441</v>
      </c>
      <c r="X713">
        <v>44896.806250000001</v>
      </c>
      <c r="Y713" t="str">
        <v>JRS_PANG</v>
      </c>
      <c r="Z713" t="str">
        <v>JR</v>
      </c>
      <c r="AA713">
        <v>0</v>
      </c>
      <c r="AB713" t="str">
        <v>397-U1588A-17H-2-A 28/28-SED</v>
      </c>
    </row>
    <row r="714" spans="1:28" x14ac:dyDescent="0.15">
      <c r="A714">
        <v>397</v>
      </c>
      <c r="B714" t="str">
        <v>U1588</v>
      </c>
      <c r="C714" t="str">
        <v>A</v>
      </c>
      <c r="D714">
        <v>17</v>
      </c>
      <c r="E714" t="str">
        <v>H</v>
      </c>
      <c r="F714">
        <v>2</v>
      </c>
      <c r="G714" t="str">
        <v>W</v>
      </c>
      <c r="H714" s="29">
        <v>28</v>
      </c>
      <c r="I714" s="29">
        <v>29</v>
      </c>
      <c r="J714" s="29">
        <v>28</v>
      </c>
      <c r="K714" s="29">
        <v>5</v>
      </c>
      <c r="L714" s="24">
        <v>145.75</v>
      </c>
      <c r="M714" s="24">
        <v>145.76</v>
      </c>
      <c r="N714" s="24">
        <v>152.82560396039605</v>
      </c>
      <c r="O714" s="24">
        <v>152.83550495049505</v>
      </c>
      <c r="P714">
        <v>1</v>
      </c>
      <c r="Q714">
        <v>5</v>
      </c>
      <c r="R714" t="str">
        <v>CYL</v>
      </c>
      <c r="S714" t="str">
        <v>CARB</v>
      </c>
      <c r="T714" t="str">
        <v/>
      </c>
      <c r="U714" t="str">
        <v/>
      </c>
      <c r="V714" t="str">
        <v>CARB</v>
      </c>
      <c r="W714" t="str">
        <v>CYL11950951</v>
      </c>
      <c r="X714">
        <v>44896.786805555559</v>
      </c>
      <c r="Y714" t="str">
        <v>JRS_CARVALHO</v>
      </c>
      <c r="Z714" t="str">
        <v>JR</v>
      </c>
      <c r="AA714">
        <v>0</v>
      </c>
      <c r="AB714" t="str">
        <v>397-U1588A-17H-2-W 28/29-CARB</v>
      </c>
    </row>
    <row r="715" spans="1:28" x14ac:dyDescent="0.15">
      <c r="A715">
        <v>397</v>
      </c>
      <c r="B715" t="str">
        <v>U1588</v>
      </c>
      <c r="C715" t="str">
        <v>A</v>
      </c>
      <c r="D715">
        <v>17</v>
      </c>
      <c r="E715" t="str">
        <v>H</v>
      </c>
      <c r="F715">
        <v>2</v>
      </c>
      <c r="G715" t="str">
        <v>W</v>
      </c>
      <c r="H715" s="29">
        <v>66</v>
      </c>
      <c r="I715" s="29">
        <v>66</v>
      </c>
      <c r="J715" s="29">
        <v>66</v>
      </c>
      <c r="K715" s="29">
        <v>5</v>
      </c>
      <c r="L715" s="24">
        <v>146.13</v>
      </c>
      <c r="M715" s="24">
        <v>146.13</v>
      </c>
      <c r="N715" s="24">
        <v>153.20184158415842</v>
      </c>
      <c r="O715" s="24">
        <v>153.20184158415842</v>
      </c>
      <c r="P715">
        <v>0</v>
      </c>
      <c r="Q715">
        <v>1</v>
      </c>
      <c r="R715" t="str">
        <v>TPCK</v>
      </c>
      <c r="S715" t="str">
        <v>NANNO</v>
      </c>
      <c r="T715" t="str">
        <v/>
      </c>
      <c r="U715" t="str">
        <v/>
      </c>
      <c r="V715" t="str">
        <v>NANNO</v>
      </c>
      <c r="W715" t="str">
        <v>TPCK11951371</v>
      </c>
      <c r="X715">
        <v>44896.797222222223</v>
      </c>
      <c r="Y715" t="str">
        <v>JRS_CARVALHO</v>
      </c>
      <c r="Z715" t="str">
        <v>JR</v>
      </c>
      <c r="AA715">
        <v>0</v>
      </c>
      <c r="AB715" t="str">
        <v>397-U1588A-17H-2-W 66/66-NANNO</v>
      </c>
    </row>
    <row r="716" spans="1:28" x14ac:dyDescent="0.15">
      <c r="A716">
        <v>397</v>
      </c>
      <c r="B716" t="str">
        <v>U1588</v>
      </c>
      <c r="C716" t="str">
        <v>A</v>
      </c>
      <c r="D716">
        <v>17</v>
      </c>
      <c r="E716" t="str">
        <v>H</v>
      </c>
      <c r="F716">
        <v>3</v>
      </c>
      <c r="G716" t="str">
        <v>W</v>
      </c>
      <c r="H716" s="29">
        <v>71</v>
      </c>
      <c r="I716" s="29">
        <v>71</v>
      </c>
      <c r="J716" s="29">
        <v>71</v>
      </c>
      <c r="K716" s="29">
        <v>5</v>
      </c>
      <c r="L716" s="24">
        <v>147.51000000000002</v>
      </c>
      <c r="M716" s="24">
        <v>147.51000000000002</v>
      </c>
      <c r="N716" s="24">
        <v>154.56817821782178</v>
      </c>
      <c r="O716" s="24">
        <v>154.56817821782178</v>
      </c>
      <c r="P716">
        <v>0</v>
      </c>
      <c r="Q716">
        <v>1</v>
      </c>
      <c r="R716" t="str">
        <v>TPCK</v>
      </c>
      <c r="S716" t="str">
        <v>NANNO</v>
      </c>
      <c r="T716" t="str">
        <v/>
      </c>
      <c r="U716" t="str">
        <v/>
      </c>
      <c r="V716" t="str">
        <v>NANNO</v>
      </c>
      <c r="W716" t="str">
        <v>TPCK11951381</v>
      </c>
      <c r="X716">
        <v>44896.797222222223</v>
      </c>
      <c r="Y716" t="str">
        <v>JRS_CARVALHO</v>
      </c>
      <c r="Z716" t="str">
        <v>JR</v>
      </c>
      <c r="AA716">
        <v>0</v>
      </c>
      <c r="AB716" t="str">
        <v>397-U1588A-17H-3-W 71/71-NANNO</v>
      </c>
    </row>
    <row r="717" spans="1:28" x14ac:dyDescent="0.15">
      <c r="A717">
        <v>397</v>
      </c>
      <c r="B717" t="str">
        <v>U1588</v>
      </c>
      <c r="C717" t="str">
        <v>A</v>
      </c>
      <c r="D717">
        <v>17</v>
      </c>
      <c r="E717" t="str">
        <v>H</v>
      </c>
      <c r="F717">
        <v>4</v>
      </c>
      <c r="G717" t="str">
        <v>W</v>
      </c>
      <c r="H717" s="29">
        <v>67</v>
      </c>
      <c r="I717" s="29">
        <v>67</v>
      </c>
      <c r="J717" s="29">
        <v>67</v>
      </c>
      <c r="K717" s="29">
        <v>5</v>
      </c>
      <c r="L717" s="24">
        <v>148.83999999999997</v>
      </c>
      <c r="M717" s="24">
        <v>148.83999999999997</v>
      </c>
      <c r="N717" s="24">
        <v>155.88500990099013</v>
      </c>
      <c r="O717" s="24">
        <v>155.88500990099013</v>
      </c>
      <c r="P717">
        <v>0</v>
      </c>
      <c r="Q717">
        <v>1</v>
      </c>
      <c r="R717" t="str">
        <v>TPCK</v>
      </c>
      <c r="S717" t="str">
        <v>NANNO</v>
      </c>
      <c r="T717" t="str">
        <v/>
      </c>
      <c r="U717" t="str">
        <v/>
      </c>
      <c r="V717" t="str">
        <v>NANNO</v>
      </c>
      <c r="W717" t="str">
        <v>TPCK11951391</v>
      </c>
      <c r="X717">
        <v>44896.797222222223</v>
      </c>
      <c r="Y717" t="str">
        <v>JRS_CARVALHO</v>
      </c>
      <c r="Z717" t="str">
        <v>JR</v>
      </c>
      <c r="AA717">
        <v>0</v>
      </c>
      <c r="AB717" t="str">
        <v>397-U1588A-17H-4-W 67/67-NANNO</v>
      </c>
    </row>
    <row r="718" spans="1:28" x14ac:dyDescent="0.15">
      <c r="A718">
        <v>397</v>
      </c>
      <c r="B718" t="str">
        <v>U1588</v>
      </c>
      <c r="C718" t="str">
        <v>A</v>
      </c>
      <c r="D718">
        <v>17</v>
      </c>
      <c r="E718" t="str">
        <v>H</v>
      </c>
      <c r="F718">
        <v>5</v>
      </c>
      <c r="G718" t="str">
        <v>W</v>
      </c>
      <c r="H718" s="29">
        <v>80</v>
      </c>
      <c r="I718" s="29">
        <v>80</v>
      </c>
      <c r="J718" s="29">
        <v>80</v>
      </c>
      <c r="K718" s="29">
        <v>5</v>
      </c>
      <c r="L718" s="24">
        <v>150.11000000000001</v>
      </c>
      <c r="M718" s="24">
        <v>150.11000000000001</v>
      </c>
      <c r="N718" s="24">
        <v>157.14243564356437</v>
      </c>
      <c r="O718" s="24">
        <v>157.14243564356437</v>
      </c>
      <c r="P718">
        <v>0</v>
      </c>
      <c r="Q718">
        <v>1</v>
      </c>
      <c r="R718" t="str">
        <v>TPCK</v>
      </c>
      <c r="S718" t="str">
        <v>NANNO</v>
      </c>
      <c r="T718" t="str">
        <v/>
      </c>
      <c r="U718" t="str">
        <v/>
      </c>
      <c r="V718" t="str">
        <v>NANNO</v>
      </c>
      <c r="W718" t="str">
        <v>TPCK11951401</v>
      </c>
      <c r="X718">
        <v>44896.797222222223</v>
      </c>
      <c r="Y718" t="str">
        <v>JRS_CARVALHO</v>
      </c>
      <c r="Z718" t="str">
        <v>JR</v>
      </c>
      <c r="AA718">
        <v>0</v>
      </c>
      <c r="AB718" t="str">
        <v>397-U1588A-17H-5-W 80/80-NANNO</v>
      </c>
    </row>
    <row r="719" spans="1:28" x14ac:dyDescent="0.15">
      <c r="A719">
        <v>397</v>
      </c>
      <c r="B719" t="str">
        <v>U1588</v>
      </c>
      <c r="C719" t="str">
        <v>A</v>
      </c>
      <c r="D719">
        <v>17</v>
      </c>
      <c r="E719" t="str">
        <v>H</v>
      </c>
      <c r="F719">
        <v>5</v>
      </c>
      <c r="G719" t="str">
        <v>W</v>
      </c>
      <c r="H719" s="29">
        <v>96</v>
      </c>
      <c r="I719" s="29">
        <v>98</v>
      </c>
      <c r="J719" s="29">
        <v>96</v>
      </c>
      <c r="K719" s="29">
        <v>5</v>
      </c>
      <c r="L719" s="24">
        <v>150.27000000000001</v>
      </c>
      <c r="M719" s="24">
        <v>150.29</v>
      </c>
      <c r="N719" s="24">
        <v>157.30085148514854</v>
      </c>
      <c r="O719" s="24">
        <v>157.32065346534654</v>
      </c>
      <c r="P719">
        <v>2</v>
      </c>
      <c r="Q719">
        <v>10</v>
      </c>
      <c r="R719" t="str">
        <v>CYL</v>
      </c>
      <c r="S719" t="str">
        <v>MAD</v>
      </c>
      <c r="T719" t="str">
        <v/>
      </c>
      <c r="U719" t="str">
        <v/>
      </c>
      <c r="V719">
        <v>31197</v>
      </c>
      <c r="W719" t="str">
        <v>CYL11950821</v>
      </c>
      <c r="X719">
        <v>44896.781944444447</v>
      </c>
      <c r="Y719" t="str">
        <v>JRS_CARVALHO</v>
      </c>
      <c r="Z719" t="str">
        <v>JR</v>
      </c>
      <c r="AA719">
        <v>0</v>
      </c>
      <c r="AB719" t="str">
        <v>397-U1588A-17H-5-W 96/98-31197</v>
      </c>
    </row>
    <row r="720" spans="1:28" x14ac:dyDescent="0.15">
      <c r="A720">
        <v>397</v>
      </c>
      <c r="B720" t="str">
        <v>U1588</v>
      </c>
      <c r="C720" t="str">
        <v>A</v>
      </c>
      <c r="D720">
        <v>17</v>
      </c>
      <c r="E720" t="str">
        <v>H</v>
      </c>
      <c r="F720">
        <v>6</v>
      </c>
      <c r="G720" t="str">
        <v>W</v>
      </c>
      <c r="H720" s="29">
        <v>63</v>
      </c>
      <c r="I720" s="29">
        <v>65</v>
      </c>
      <c r="J720" s="29">
        <v>63</v>
      </c>
      <c r="K720" s="29">
        <v>5</v>
      </c>
      <c r="L720" s="24">
        <v>151.31</v>
      </c>
      <c r="M720" s="24">
        <v>151.33000000000001</v>
      </c>
      <c r="N720" s="24">
        <v>158.33055445544557</v>
      </c>
      <c r="O720" s="24">
        <v>158.35035643564359</v>
      </c>
      <c r="P720">
        <v>2</v>
      </c>
      <c r="Q720">
        <v>7</v>
      </c>
      <c r="R720" t="str">
        <v>CUBE</v>
      </c>
      <c r="S720" t="str">
        <v>PMAG</v>
      </c>
      <c r="T720" t="str">
        <v>XUAN</v>
      </c>
      <c r="U720" t="str">
        <v>95810IODP</v>
      </c>
      <c r="V720" t="str">
        <v>PMAG</v>
      </c>
      <c r="W720" t="str">
        <v>CUBE11950961</v>
      </c>
      <c r="X720">
        <v>44896.790277777778</v>
      </c>
      <c r="Y720" t="str">
        <v>LEWIS</v>
      </c>
      <c r="Z720" t="str">
        <v>JR</v>
      </c>
      <c r="AA720">
        <v>0</v>
      </c>
      <c r="AB720" t="str">
        <v>397-U1588A-17H-6-W 63/65-PMAG</v>
      </c>
    </row>
    <row r="721" spans="1:28" x14ac:dyDescent="0.15">
      <c r="A721">
        <v>397</v>
      </c>
      <c r="B721" t="str">
        <v>U1588</v>
      </c>
      <c r="C721" t="str">
        <v>A</v>
      </c>
      <c r="D721">
        <v>17</v>
      </c>
      <c r="E721" t="str">
        <v>H</v>
      </c>
      <c r="F721">
        <v>6</v>
      </c>
      <c r="G721" t="str">
        <v>W</v>
      </c>
      <c r="H721" s="29">
        <v>77</v>
      </c>
      <c r="I721" s="29">
        <v>77</v>
      </c>
      <c r="J721" s="29">
        <v>77</v>
      </c>
      <c r="K721" s="29">
        <v>5</v>
      </c>
      <c r="L721" s="24">
        <v>151.45000000000002</v>
      </c>
      <c r="M721" s="24">
        <v>151.45000000000002</v>
      </c>
      <c r="N721" s="24">
        <v>158.46916831683168</v>
      </c>
      <c r="O721" s="24">
        <v>158.46916831683168</v>
      </c>
      <c r="P721">
        <v>0</v>
      </c>
      <c r="Q721">
        <v>1</v>
      </c>
      <c r="R721" t="str">
        <v>TPCK</v>
      </c>
      <c r="S721" t="str">
        <v>NANNO</v>
      </c>
      <c r="T721" t="str">
        <v/>
      </c>
      <c r="U721" t="str">
        <v/>
      </c>
      <c r="V721" t="str">
        <v>NANNO</v>
      </c>
      <c r="W721" t="str">
        <v>TPCK11951411</v>
      </c>
      <c r="X721">
        <v>44896.797222222223</v>
      </c>
      <c r="Y721" t="str">
        <v>JRS_CARVALHO</v>
      </c>
      <c r="Z721" t="str">
        <v>JR</v>
      </c>
      <c r="AA721">
        <v>0</v>
      </c>
      <c r="AB721" t="str">
        <v>397-U1588A-17H-6-W 77/77-NANNO</v>
      </c>
    </row>
    <row r="722" spans="1:28" x14ac:dyDescent="0.15">
      <c r="A722">
        <v>397</v>
      </c>
      <c r="B722" t="str">
        <v>U1588</v>
      </c>
      <c r="C722" t="str">
        <v>A</v>
      </c>
      <c r="D722">
        <v>17</v>
      </c>
      <c r="E722" t="str">
        <v>H</v>
      </c>
      <c r="F722">
        <v>7</v>
      </c>
      <c r="G722" t="str">
        <v>A</v>
      </c>
      <c r="H722" s="29">
        <v>43</v>
      </c>
      <c r="I722" s="29">
        <v>43</v>
      </c>
      <c r="J722" s="29">
        <v>43</v>
      </c>
      <c r="K722" s="29">
        <v>5</v>
      </c>
      <c r="L722" s="24">
        <v>152.4</v>
      </c>
      <c r="M722" s="24">
        <v>152.4</v>
      </c>
      <c r="N722" s="24">
        <v>159.40976237623764</v>
      </c>
      <c r="O722" s="24">
        <v>159.40976237623764</v>
      </c>
      <c r="P722">
        <v>0</v>
      </c>
      <c r="Q722">
        <v>1</v>
      </c>
      <c r="R722" t="str">
        <v>SS</v>
      </c>
      <c r="S722" t="str">
        <v>SED</v>
      </c>
      <c r="T722" t="str">
        <v/>
      </c>
      <c r="U722" t="str">
        <v/>
      </c>
      <c r="V722" t="str">
        <v>SED</v>
      </c>
      <c r="W722" t="str">
        <v>SS11951451</v>
      </c>
      <c r="X722">
        <v>44896.806250000001</v>
      </c>
      <c r="Y722" t="str">
        <v>JRS_PANG</v>
      </c>
      <c r="Z722" t="str">
        <v>JR</v>
      </c>
      <c r="AA722">
        <v>0</v>
      </c>
      <c r="AB722" t="str">
        <v>397-U1588A-17H-7-A 43/43-SED</v>
      </c>
    </row>
    <row r="723" spans="1:28" x14ac:dyDescent="0.15">
      <c r="A723">
        <v>397</v>
      </c>
      <c r="B723" t="str">
        <v>U1588</v>
      </c>
      <c r="C723" t="str">
        <v>A</v>
      </c>
      <c r="D723">
        <v>17</v>
      </c>
      <c r="E723" t="str">
        <v>H</v>
      </c>
      <c r="F723">
        <v>7</v>
      </c>
      <c r="G723" t="str">
        <v>W</v>
      </c>
      <c r="H723" s="29">
        <v>43</v>
      </c>
      <c r="I723" s="29">
        <v>44</v>
      </c>
      <c r="J723" s="29">
        <v>43</v>
      </c>
      <c r="K723" s="29">
        <v>5</v>
      </c>
      <c r="L723" s="24">
        <v>152.4</v>
      </c>
      <c r="M723" s="24">
        <v>152.41</v>
      </c>
      <c r="N723" s="24">
        <v>159.40976237623764</v>
      </c>
      <c r="O723" s="24">
        <v>159.41966336633664</v>
      </c>
      <c r="P723">
        <v>1</v>
      </c>
      <c r="Q723">
        <v>5</v>
      </c>
      <c r="R723" t="str">
        <v>CYL</v>
      </c>
      <c r="S723" t="str">
        <v>XRD</v>
      </c>
      <c r="T723" t="str">
        <v/>
      </c>
      <c r="U723" t="str">
        <v/>
      </c>
      <c r="V723" t="str">
        <v>XRD</v>
      </c>
      <c r="W723" t="str">
        <v>CYL11950931</v>
      </c>
      <c r="X723">
        <v>44896.785416666666</v>
      </c>
      <c r="Y723" t="str">
        <v>JRS_CARVALHO</v>
      </c>
      <c r="Z723" t="str">
        <v>JR</v>
      </c>
      <c r="AA723">
        <v>0</v>
      </c>
      <c r="AB723" t="str">
        <v>397-U1588A-17H-7-W 43/44-XRD</v>
      </c>
    </row>
    <row r="724" spans="1:28" x14ac:dyDescent="0.15">
      <c r="A724">
        <v>397</v>
      </c>
      <c r="B724" t="str">
        <v>U1588</v>
      </c>
      <c r="C724" t="str">
        <v>A</v>
      </c>
      <c r="D724">
        <v>17</v>
      </c>
      <c r="E724" t="str">
        <v>H</v>
      </c>
      <c r="F724">
        <v>7</v>
      </c>
      <c r="G724" t="str">
        <v>W</v>
      </c>
      <c r="H724" s="29">
        <v>43</v>
      </c>
      <c r="I724" s="29">
        <v>44</v>
      </c>
      <c r="J724" s="29">
        <v>43</v>
      </c>
      <c r="K724" s="29">
        <v>5</v>
      </c>
      <c r="L724" s="24">
        <v>152.4</v>
      </c>
      <c r="M724" s="24">
        <v>152.41</v>
      </c>
      <c r="N724" s="24">
        <v>159.40976237623764</v>
      </c>
      <c r="O724" s="24">
        <v>159.41966336633664</v>
      </c>
      <c r="P724">
        <v>1</v>
      </c>
      <c r="Q724">
        <v>5</v>
      </c>
      <c r="R724" t="str">
        <v>CYL</v>
      </c>
      <c r="S724" t="str">
        <v>CARB</v>
      </c>
      <c r="T724" t="str">
        <v/>
      </c>
      <c r="U724" t="str">
        <v/>
      </c>
      <c r="V724" t="str">
        <v>CARB</v>
      </c>
      <c r="W724" t="str">
        <v>CYL11950941</v>
      </c>
      <c r="X724">
        <v>44896.786805555559</v>
      </c>
      <c r="Y724" t="str">
        <v>JRS_CARVALHO</v>
      </c>
      <c r="Z724" t="str">
        <v>JR</v>
      </c>
      <c r="AA724">
        <v>0</v>
      </c>
      <c r="AB724" t="str">
        <v>397-U1588A-17H-7-W 43/44-CARB</v>
      </c>
    </row>
    <row r="725" spans="1:28" x14ac:dyDescent="0.15">
      <c r="A725">
        <v>397</v>
      </c>
      <c r="B725" t="str">
        <v>U1588</v>
      </c>
      <c r="C725" t="str">
        <v>A</v>
      </c>
      <c r="D725">
        <v>17</v>
      </c>
      <c r="E725" t="str">
        <v>H</v>
      </c>
      <c r="F725">
        <v>7</v>
      </c>
      <c r="G725" t="str">
        <v>W</v>
      </c>
      <c r="H725" s="29">
        <v>59</v>
      </c>
      <c r="I725" s="29">
        <v>59</v>
      </c>
      <c r="J725" s="29">
        <v>59</v>
      </c>
      <c r="K725" s="29">
        <v>5</v>
      </c>
      <c r="L725" s="24">
        <v>152.56</v>
      </c>
      <c r="M725" s="24">
        <v>152.56</v>
      </c>
      <c r="N725" s="24">
        <v>159.56817821782181</v>
      </c>
      <c r="O725" s="24">
        <v>159.56817821782181</v>
      </c>
      <c r="P725">
        <v>0</v>
      </c>
      <c r="Q725">
        <v>1</v>
      </c>
      <c r="R725" t="str">
        <v>TPCK</v>
      </c>
      <c r="S725" t="str">
        <v>NANNO</v>
      </c>
      <c r="T725" t="str">
        <v/>
      </c>
      <c r="U725" t="str">
        <v/>
      </c>
      <c r="V725" t="str">
        <v>NANNO</v>
      </c>
      <c r="W725" t="str">
        <v>TPCK11951421</v>
      </c>
      <c r="X725">
        <v>44896.797222222223</v>
      </c>
      <c r="Y725" t="str">
        <v>JRS_CARVALHO</v>
      </c>
      <c r="Z725" t="str">
        <v>JR</v>
      </c>
      <c r="AA725">
        <v>0</v>
      </c>
      <c r="AB725" t="str">
        <v>397-U1588A-17H-7-W 59/59-NANNO</v>
      </c>
    </row>
    <row r="726" spans="1:28" x14ac:dyDescent="0.15">
      <c r="A726">
        <v>397</v>
      </c>
      <c r="B726" t="str">
        <v>U1588</v>
      </c>
      <c r="C726" t="str">
        <v>A</v>
      </c>
      <c r="D726">
        <v>17</v>
      </c>
      <c r="E726" t="str">
        <v>H</v>
      </c>
      <c r="F726">
        <v>7</v>
      </c>
      <c r="G726" t="str">
        <v/>
      </c>
      <c r="H726" s="29">
        <v>105</v>
      </c>
      <c r="I726" s="29">
        <v>115</v>
      </c>
      <c r="J726" s="29">
        <v>0</v>
      </c>
      <c r="K726" s="29">
        <v>5</v>
      </c>
      <c r="L726" s="24">
        <v>153.02000000000001</v>
      </c>
      <c r="M726" s="24">
        <v>153.12</v>
      </c>
      <c r="N726" s="24">
        <v>160.02362376237625</v>
      </c>
      <c r="O726" s="24">
        <v>160.07312871287129</v>
      </c>
      <c r="P726">
        <v>5</v>
      </c>
      <c r="Q726">
        <v>6</v>
      </c>
      <c r="R726" t="str">
        <v>LIQ</v>
      </c>
      <c r="S726" t="str">
        <v/>
      </c>
      <c r="T726" t="str">
        <v/>
      </c>
      <c r="U726" t="str">
        <v/>
      </c>
      <c r="V726" t="str">
        <v>IWS</v>
      </c>
      <c r="W726" t="str">
        <v>LIQ11944541</v>
      </c>
      <c r="X726">
        <v>44896.363194444442</v>
      </c>
      <c r="Y726" t="str">
        <v>JR_LIU</v>
      </c>
      <c r="Z726" t="str">
        <v>JR</v>
      </c>
      <c r="AA726" t="str">
        <v>shipboard untreated</v>
      </c>
      <c r="AB726" t="str">
        <v>397-U1588A-17H-7-IW(105-115)-IWS</v>
      </c>
    </row>
    <row r="727" spans="1:28" x14ac:dyDescent="0.15">
      <c r="A727">
        <v>397</v>
      </c>
      <c r="B727" t="str">
        <v>U1588</v>
      </c>
      <c r="C727" t="str">
        <v>A</v>
      </c>
      <c r="D727">
        <v>17</v>
      </c>
      <c r="E727" t="str">
        <v>H</v>
      </c>
      <c r="F727">
        <v>7</v>
      </c>
      <c r="G727" t="str">
        <v/>
      </c>
      <c r="H727" s="29">
        <v>105</v>
      </c>
      <c r="I727" s="29">
        <v>115</v>
      </c>
      <c r="J727" s="29">
        <v>0</v>
      </c>
      <c r="K727" s="29">
        <v>5</v>
      </c>
      <c r="L727" s="24">
        <v>153.02000000000001</v>
      </c>
      <c r="M727" s="24">
        <v>153.12</v>
      </c>
      <c r="N727" s="24">
        <v>160.02362376237625</v>
      </c>
      <c r="O727" s="24">
        <v>160.07312871287129</v>
      </c>
      <c r="P727">
        <v>5</v>
      </c>
      <c r="Q727">
        <v>2</v>
      </c>
      <c r="R727" t="str">
        <v>LIQ</v>
      </c>
      <c r="S727" t="str">
        <v>ICP</v>
      </c>
      <c r="T727" t="str">
        <v/>
      </c>
      <c r="U727" t="str">
        <v/>
      </c>
      <c r="V727" t="str">
        <v>IWICP</v>
      </c>
      <c r="W727" t="str">
        <v>LIQ11944561</v>
      </c>
      <c r="X727">
        <v>44896.363194444442</v>
      </c>
      <c r="Y727" t="str">
        <v>JR_LIU</v>
      </c>
      <c r="Z727" t="str">
        <v>JR</v>
      </c>
      <c r="AA727" t="str">
        <v>10uL HNO3</v>
      </c>
      <c r="AB727" t="str">
        <v>397-U1588A-17H-7-IW(105-115)-IWICP</v>
      </c>
    </row>
    <row r="728" spans="1:28" x14ac:dyDescent="0.15">
      <c r="A728">
        <v>397</v>
      </c>
      <c r="B728" t="str">
        <v>U1588</v>
      </c>
      <c r="C728" t="str">
        <v>A</v>
      </c>
      <c r="D728">
        <v>17</v>
      </c>
      <c r="E728" t="str">
        <v>H</v>
      </c>
      <c r="F728">
        <v>7</v>
      </c>
      <c r="G728" t="str">
        <v/>
      </c>
      <c r="H728" s="29">
        <v>105</v>
      </c>
      <c r="I728" s="29">
        <v>115</v>
      </c>
      <c r="J728" s="29">
        <v>0</v>
      </c>
      <c r="K728" s="29">
        <v>5</v>
      </c>
      <c r="L728" s="24">
        <v>153.02000000000001</v>
      </c>
      <c r="M728" s="24">
        <v>153.12</v>
      </c>
      <c r="N728" s="24">
        <v>160.02362376237625</v>
      </c>
      <c r="O728" s="24">
        <v>160.07312871287129</v>
      </c>
      <c r="P728">
        <v>5</v>
      </c>
      <c r="Q728">
        <v>75</v>
      </c>
      <c r="R728" t="str">
        <v>CAKE</v>
      </c>
      <c r="S728" t="str">
        <v/>
      </c>
      <c r="T728" t="str">
        <v/>
      </c>
      <c r="U728" t="str">
        <v/>
      </c>
      <c r="V728" t="str">
        <v>SC</v>
      </c>
      <c r="W728" t="str">
        <v>CAKE11944601</v>
      </c>
      <c r="X728">
        <v>44896.363194444442</v>
      </c>
      <c r="Y728" t="str">
        <v>JR_LIU</v>
      </c>
      <c r="Z728" t="str">
        <v>JR</v>
      </c>
      <c r="AA728" t="str">
        <v>repository</v>
      </c>
      <c r="AB728" t="str">
        <v>397-U1588A-17H-7-IW(105-115)-SC</v>
      </c>
    </row>
    <row r="729" spans="1:28" x14ac:dyDescent="0.15">
      <c r="A729">
        <v>397</v>
      </c>
      <c r="B729" t="str">
        <v>U1588</v>
      </c>
      <c r="C729" t="str">
        <v>A</v>
      </c>
      <c r="D729">
        <v>17</v>
      </c>
      <c r="E729" t="str">
        <v>H</v>
      </c>
      <c r="F729">
        <v>7</v>
      </c>
      <c r="G729" t="str">
        <v/>
      </c>
      <c r="H729" s="29">
        <v>105</v>
      </c>
      <c r="I729" s="29">
        <v>115</v>
      </c>
      <c r="J729" s="29">
        <v>0</v>
      </c>
      <c r="K729" s="29">
        <v>5</v>
      </c>
      <c r="L729" s="24">
        <v>153.02000000000001</v>
      </c>
      <c r="M729" s="24">
        <v>153.12</v>
      </c>
      <c r="N729" s="24">
        <v>160.02362376237625</v>
      </c>
      <c r="O729" s="24">
        <v>160.07312871287129</v>
      </c>
      <c r="P729">
        <v>5</v>
      </c>
      <c r="Q729">
        <v>10</v>
      </c>
      <c r="R729" t="str">
        <v>LIQ</v>
      </c>
      <c r="S729" t="str">
        <v/>
      </c>
      <c r="T729" t="str">
        <v>YOBO</v>
      </c>
      <c r="U729" t="str">
        <v>96010IODP</v>
      </c>
      <c r="V729" t="str">
        <v>IWYOBO</v>
      </c>
      <c r="W729" t="str">
        <v>LIQ11944581</v>
      </c>
      <c r="X729">
        <v>44896.363194444442</v>
      </c>
      <c r="Y729" t="str">
        <v>JR_LIU</v>
      </c>
      <c r="Z729" t="str">
        <v>JR</v>
      </c>
      <c r="AA729" t="str">
        <v>30ul optima HNO3</v>
      </c>
      <c r="AB729" t="str">
        <v>397-U1588A-17H-7-IW(105-115)-IWYOBO</v>
      </c>
    </row>
    <row r="730" spans="1:28" x14ac:dyDescent="0.15">
      <c r="A730">
        <v>397</v>
      </c>
      <c r="B730" t="str">
        <v>U1588</v>
      </c>
      <c r="C730" t="str">
        <v>A</v>
      </c>
      <c r="D730">
        <v>17</v>
      </c>
      <c r="E730" t="str">
        <v>H</v>
      </c>
      <c r="F730">
        <v>7</v>
      </c>
      <c r="G730" t="str">
        <v/>
      </c>
      <c r="H730" s="29">
        <v>105</v>
      </c>
      <c r="I730" s="29">
        <v>115</v>
      </c>
      <c r="J730" s="29">
        <v>0</v>
      </c>
      <c r="K730" s="29">
        <v>5</v>
      </c>
      <c r="L730" s="24">
        <v>153.02000000000001</v>
      </c>
      <c r="M730" s="24">
        <v>153.12</v>
      </c>
      <c r="N730" s="24">
        <v>160.02362376237625</v>
      </c>
      <c r="O730" s="24">
        <v>160.07312871287129</v>
      </c>
      <c r="P730">
        <v>5</v>
      </c>
      <c r="Q730">
        <v>3</v>
      </c>
      <c r="R730" t="str">
        <v>LIQ</v>
      </c>
      <c r="S730" t="str">
        <v/>
      </c>
      <c r="T730" t="str">
        <v/>
      </c>
      <c r="U730" t="str">
        <v/>
      </c>
      <c r="V730" t="str">
        <v>IWALK</v>
      </c>
      <c r="W730" t="str">
        <v>LIQ11944551</v>
      </c>
      <c r="X730">
        <v>44896.363194444442</v>
      </c>
      <c r="Y730" t="str">
        <v>JR_LIU</v>
      </c>
      <c r="Z730" t="str">
        <v>JR</v>
      </c>
      <c r="AA730" t="str">
        <v>alkalinity residue</v>
      </c>
      <c r="AB730" t="str">
        <v>397-U1588A-17H-7-IW(105-115)-IWALK</v>
      </c>
    </row>
    <row r="731" spans="1:28" x14ac:dyDescent="0.15">
      <c r="A731">
        <v>397</v>
      </c>
      <c r="B731" t="str">
        <v>U1588</v>
      </c>
      <c r="C731" t="str">
        <v>A</v>
      </c>
      <c r="D731">
        <v>17</v>
      </c>
      <c r="E731" t="str">
        <v>H</v>
      </c>
      <c r="F731">
        <v>7</v>
      </c>
      <c r="G731" t="str">
        <v/>
      </c>
      <c r="H731" s="29">
        <v>105</v>
      </c>
      <c r="I731" s="29">
        <v>115</v>
      </c>
      <c r="J731" s="29">
        <v>0</v>
      </c>
      <c r="K731" s="29">
        <v>5</v>
      </c>
      <c r="L731" s="24">
        <v>153.02000000000001</v>
      </c>
      <c r="M731" s="24">
        <v>153.12</v>
      </c>
      <c r="N731" s="24">
        <v>160.02362376237625</v>
      </c>
      <c r="O731" s="24">
        <v>160.07312871287129</v>
      </c>
      <c r="P731">
        <v>5</v>
      </c>
      <c r="Q731">
        <v>2</v>
      </c>
      <c r="R731" t="str">
        <v>LIQ</v>
      </c>
      <c r="S731" t="str">
        <v/>
      </c>
      <c r="T731" t="str">
        <v>BRAD</v>
      </c>
      <c r="U731" t="str">
        <v>95829IODP</v>
      </c>
      <c r="V731" t="str">
        <v>IWBRAD</v>
      </c>
      <c r="W731" t="str">
        <v>LIQ11944611</v>
      </c>
      <c r="X731">
        <v>44896.363194444442</v>
      </c>
      <c r="Y731" t="str">
        <v>JR_LIU</v>
      </c>
      <c r="Z731" t="str">
        <v>JR</v>
      </c>
      <c r="AA731" t="str">
        <v>10 ul HgCl2</v>
      </c>
      <c r="AB731" t="str">
        <v>397-U1588A-17H-7-IW(105-115)-IWBRAD</v>
      </c>
    </row>
    <row r="732" spans="1:28" x14ac:dyDescent="0.15">
      <c r="A732">
        <v>397</v>
      </c>
      <c r="B732" t="str">
        <v>U1588</v>
      </c>
      <c r="C732" t="str">
        <v>A</v>
      </c>
      <c r="D732">
        <v>17</v>
      </c>
      <c r="E732" t="str">
        <v>H</v>
      </c>
      <c r="F732">
        <v>7</v>
      </c>
      <c r="G732" t="str">
        <v/>
      </c>
      <c r="H732" s="29">
        <v>105</v>
      </c>
      <c r="I732" s="29">
        <v>115</v>
      </c>
      <c r="J732" s="29">
        <v>0</v>
      </c>
      <c r="K732" s="29">
        <v>5</v>
      </c>
      <c r="L732" s="24">
        <v>153.02000000000001</v>
      </c>
      <c r="M732" s="24">
        <v>153.12</v>
      </c>
      <c r="N732" s="24">
        <v>160.02362376237625</v>
      </c>
      <c r="O732" s="24">
        <v>160.07312871287129</v>
      </c>
      <c r="P732">
        <v>5</v>
      </c>
      <c r="Q732">
        <v>10</v>
      </c>
      <c r="R732" t="str">
        <v>LIQ</v>
      </c>
      <c r="S732" t="str">
        <v/>
      </c>
      <c r="T732" t="str">
        <v>WU</v>
      </c>
      <c r="U732" t="str">
        <v>95353IODP</v>
      </c>
      <c r="V732" t="str">
        <v>IWWU</v>
      </c>
      <c r="W732" t="str">
        <v>LIQ11944571</v>
      </c>
      <c r="X732">
        <v>44896.363194444442</v>
      </c>
      <c r="Y732" t="str">
        <v>JR_LIU</v>
      </c>
      <c r="Z732" t="str">
        <v>JR</v>
      </c>
      <c r="AA732" t="str">
        <v>30 ul TM HCl</v>
      </c>
      <c r="AB732" t="str">
        <v>397-U1588A-17H-7-IW(105-115)-IWWU</v>
      </c>
    </row>
    <row r="733" spans="1:28" x14ac:dyDescent="0.15">
      <c r="A733">
        <v>397</v>
      </c>
      <c r="B733" t="str">
        <v>U1588</v>
      </c>
      <c r="C733" t="str">
        <v>A</v>
      </c>
      <c r="D733">
        <v>17</v>
      </c>
      <c r="E733" t="str">
        <v>H</v>
      </c>
      <c r="F733">
        <v>7</v>
      </c>
      <c r="G733" t="str">
        <v/>
      </c>
      <c r="H733" s="29">
        <v>105</v>
      </c>
      <c r="I733" s="29">
        <v>115</v>
      </c>
      <c r="J733" s="29">
        <v>0</v>
      </c>
      <c r="K733" s="29">
        <v>5</v>
      </c>
      <c r="L733" s="24">
        <v>153.02000000000001</v>
      </c>
      <c r="M733" s="24">
        <v>153.12</v>
      </c>
      <c r="N733" s="24">
        <v>160.02362376237625</v>
      </c>
      <c r="O733" s="24">
        <v>160.07312871287129</v>
      </c>
      <c r="P733">
        <v>5</v>
      </c>
      <c r="Q733">
        <v>25</v>
      </c>
      <c r="R733" t="str">
        <v>CAKE</v>
      </c>
      <c r="S733" t="str">
        <v/>
      </c>
      <c r="T733" t="str">
        <v>WU</v>
      </c>
      <c r="U733" t="str">
        <v>95353IODP</v>
      </c>
      <c r="V733" t="str">
        <v>SCWU</v>
      </c>
      <c r="W733" t="str">
        <v>CAKE11944591</v>
      </c>
      <c r="X733">
        <v>44896.363194444442</v>
      </c>
      <c r="Y733" t="str">
        <v>JR_LIU</v>
      </c>
      <c r="Z733" t="str">
        <v>JR</v>
      </c>
      <c r="AA733">
        <v>0</v>
      </c>
      <c r="AB733" t="str">
        <v>397-U1588A-17H-7-IW(105-115)-SCWU</v>
      </c>
    </row>
    <row r="734" spans="1:28" x14ac:dyDescent="0.15">
      <c r="A734">
        <v>397</v>
      </c>
      <c r="B734" t="str">
        <v>U1588</v>
      </c>
      <c r="C734" t="str">
        <v>A</v>
      </c>
      <c r="D734">
        <v>17</v>
      </c>
      <c r="E734" t="str">
        <v>H</v>
      </c>
      <c r="F734">
        <v>7</v>
      </c>
      <c r="G734" t="str">
        <v/>
      </c>
      <c r="H734" s="29">
        <v>105</v>
      </c>
      <c r="I734" s="29">
        <v>115</v>
      </c>
      <c r="J734" s="29">
        <v>105</v>
      </c>
      <c r="K734" s="29">
        <v>5</v>
      </c>
      <c r="L734" s="24">
        <v>153.02000000000001</v>
      </c>
      <c r="M734" s="24">
        <v>153.12</v>
      </c>
      <c r="N734" s="24">
        <v>160.02362376237625</v>
      </c>
      <c r="O734" s="24">
        <v>160.12263366336634</v>
      </c>
      <c r="P734">
        <v>10</v>
      </c>
      <c r="Q734">
        <v>353</v>
      </c>
      <c r="R734" t="str">
        <v>WRND</v>
      </c>
      <c r="S734" t="str">
        <v>IW</v>
      </c>
      <c r="T734" t="str">
        <v/>
      </c>
      <c r="U734" t="str">
        <v/>
      </c>
      <c r="V734" t="str">
        <v>IW(105-115)</v>
      </c>
      <c r="W734" t="str">
        <v>WRND11944151</v>
      </c>
      <c r="X734">
        <v>44896.350694444445</v>
      </c>
      <c r="Y734" t="str">
        <v>NOVAK</v>
      </c>
      <c r="Z734" t="str">
        <v>JR</v>
      </c>
      <c r="AA734">
        <v>0</v>
      </c>
      <c r="AB734" t="str">
        <v>397-U1588A-17H-7-IW(105-115)</v>
      </c>
    </row>
    <row r="735" spans="1:28" x14ac:dyDescent="0.15">
      <c r="A735">
        <v>397</v>
      </c>
      <c r="B735" t="str">
        <v>U1588</v>
      </c>
      <c r="C735" t="str">
        <v>A</v>
      </c>
      <c r="D735">
        <v>17</v>
      </c>
      <c r="E735" t="str">
        <v>H</v>
      </c>
      <c r="F735">
        <v>7</v>
      </c>
      <c r="G735" t="str">
        <v/>
      </c>
      <c r="H735" s="29">
        <v>105</v>
      </c>
      <c r="I735" s="29">
        <v>115</v>
      </c>
      <c r="J735" s="29">
        <v>0</v>
      </c>
      <c r="K735" s="29">
        <v>5</v>
      </c>
      <c r="L735" s="24">
        <v>153.02000000000001</v>
      </c>
      <c r="M735" s="24">
        <v>153.12</v>
      </c>
      <c r="N735" s="24">
        <v>160.02362376237625</v>
      </c>
      <c r="O735" s="24">
        <v>160.07312871287129</v>
      </c>
      <c r="P735">
        <v>5</v>
      </c>
      <c r="Q735">
        <v>4</v>
      </c>
      <c r="R735" t="str">
        <v>LIQ</v>
      </c>
      <c r="S735" t="str">
        <v/>
      </c>
      <c r="T735" t="str">
        <v>ROCH</v>
      </c>
      <c r="U735" t="str">
        <v>95231IODP</v>
      </c>
      <c r="V735" t="str">
        <v>IWROCH</v>
      </c>
      <c r="W735" t="str">
        <v>LIQ11944621</v>
      </c>
      <c r="X735">
        <v>44896.363194444442</v>
      </c>
      <c r="Y735" t="str">
        <v>JR_LIU</v>
      </c>
      <c r="Z735" t="str">
        <v>JR</v>
      </c>
      <c r="AA735" t="str">
        <v>20uL Optima HCl</v>
      </c>
      <c r="AB735" t="str">
        <v>397-U1588A-17H-7-IW(105-115)-IWROCH</v>
      </c>
    </row>
    <row r="736" spans="1:28" x14ac:dyDescent="0.15">
      <c r="A736">
        <v>397</v>
      </c>
      <c r="B736" t="str">
        <v>U1588</v>
      </c>
      <c r="C736" t="str">
        <v>A</v>
      </c>
      <c r="D736">
        <v>17</v>
      </c>
      <c r="E736" t="str">
        <v>H</v>
      </c>
      <c r="F736">
        <v>8</v>
      </c>
      <c r="G736" t="str">
        <v/>
      </c>
      <c r="H736" s="29">
        <v>0</v>
      </c>
      <c r="I736" s="29">
        <v>5</v>
      </c>
      <c r="J736" s="29">
        <v>0</v>
      </c>
      <c r="K736" s="29">
        <v>5</v>
      </c>
      <c r="L736" s="24">
        <v>153.12</v>
      </c>
      <c r="M736" s="24">
        <v>153.17000000000002</v>
      </c>
      <c r="N736" s="24">
        <v>160.12263366336634</v>
      </c>
      <c r="O736" s="24">
        <v>160.17213861386139</v>
      </c>
      <c r="P736">
        <v>5</v>
      </c>
      <c r="Q736">
        <v>5</v>
      </c>
      <c r="R736" t="str">
        <v>CYL</v>
      </c>
      <c r="S736" t="str">
        <v>HS</v>
      </c>
      <c r="T736" t="str">
        <v/>
      </c>
      <c r="U736" t="str">
        <v/>
      </c>
      <c r="V736" t="str">
        <v>HS</v>
      </c>
      <c r="W736" t="str">
        <v>CYL11944141</v>
      </c>
      <c r="X736">
        <v>44896.350694444445</v>
      </c>
      <c r="Y736" t="str">
        <v>NOVAK</v>
      </c>
      <c r="Z736" t="str">
        <v>JR</v>
      </c>
      <c r="AA736">
        <v>0</v>
      </c>
      <c r="AB736" t="str">
        <v>397-U1588A-17H-8-HS</v>
      </c>
    </row>
    <row r="737" spans="1:28" x14ac:dyDescent="0.15">
      <c r="A737">
        <v>397</v>
      </c>
      <c r="B737" t="str">
        <v>U1588</v>
      </c>
      <c r="C737" t="str">
        <v>A</v>
      </c>
      <c r="D737">
        <v>17</v>
      </c>
      <c r="E737" t="str">
        <v>H</v>
      </c>
      <c r="F737">
        <v>8</v>
      </c>
      <c r="G737" t="str">
        <v>W</v>
      </c>
      <c r="H737" s="29">
        <v>54</v>
      </c>
      <c r="I737" s="29">
        <v>54</v>
      </c>
      <c r="J737" s="29">
        <v>54</v>
      </c>
      <c r="K737" s="29">
        <v>5</v>
      </c>
      <c r="L737" s="24">
        <v>153.66</v>
      </c>
      <c r="M737" s="24">
        <v>153.66</v>
      </c>
      <c r="N737" s="24">
        <v>160.65728712871288</v>
      </c>
      <c r="O737" s="24">
        <v>160.65728712871288</v>
      </c>
      <c r="P737">
        <v>0</v>
      </c>
      <c r="Q737">
        <v>1</v>
      </c>
      <c r="R737" t="str">
        <v>TPCK</v>
      </c>
      <c r="S737" t="str">
        <v>NANNO</v>
      </c>
      <c r="T737" t="str">
        <v/>
      </c>
      <c r="U737" t="str">
        <v/>
      </c>
      <c r="V737" t="str">
        <v>NANNO</v>
      </c>
      <c r="W737" t="str">
        <v>TPCK11951431</v>
      </c>
      <c r="X737">
        <v>44896.797222222223</v>
      </c>
      <c r="Y737" t="str">
        <v>JRS_CARVALHO</v>
      </c>
      <c r="Z737" t="str">
        <v>JR</v>
      </c>
      <c r="AA737">
        <v>0</v>
      </c>
      <c r="AB737" t="str">
        <v>397-U1588A-17H-8-W 54/54-NANNO</v>
      </c>
    </row>
    <row r="738" spans="1:28" x14ac:dyDescent="0.15">
      <c r="A738">
        <v>397</v>
      </c>
      <c r="B738" t="str">
        <v>U1588</v>
      </c>
      <c r="C738" t="str">
        <v>A</v>
      </c>
      <c r="D738">
        <v>17</v>
      </c>
      <c r="E738" t="str">
        <v>H</v>
      </c>
      <c r="F738" t="str">
        <v>CC</v>
      </c>
      <c r="G738" t="str">
        <v/>
      </c>
      <c r="H738" s="29">
        <v>26</v>
      </c>
      <c r="I738" s="29">
        <v>33</v>
      </c>
      <c r="J738" s="29">
        <v>0</v>
      </c>
      <c r="K738" s="29">
        <v>5</v>
      </c>
      <c r="L738" s="24">
        <v>154.26</v>
      </c>
      <c r="M738" s="24">
        <v>154.33000000000001</v>
      </c>
      <c r="N738" s="24">
        <v>161.25134653465346</v>
      </c>
      <c r="O738" s="24">
        <v>161.32065346534657</v>
      </c>
      <c r="P738">
        <v>7</v>
      </c>
      <c r="Q738">
        <v>30</v>
      </c>
      <c r="R738" t="str">
        <v>OTHR</v>
      </c>
      <c r="S738" t="str">
        <v/>
      </c>
      <c r="T738" t="str">
        <v>HUAN</v>
      </c>
      <c r="U738" t="str">
        <v>98758IODP</v>
      </c>
      <c r="V738" t="str">
        <v>PALHUAN</v>
      </c>
      <c r="W738" t="str">
        <v>OTHR11944201</v>
      </c>
      <c r="X738">
        <v>44896.350694444445</v>
      </c>
      <c r="Y738" t="str">
        <v>NOVAK</v>
      </c>
      <c r="Z738" t="str">
        <v>JR</v>
      </c>
      <c r="AA738">
        <v>0</v>
      </c>
      <c r="AB738" t="str">
        <v>397-U1588A-17H-CC-PAL-PALHUAN</v>
      </c>
    </row>
    <row r="739" spans="1:28" x14ac:dyDescent="0.15">
      <c r="A739">
        <v>397</v>
      </c>
      <c r="B739" t="str">
        <v>U1588</v>
      </c>
      <c r="C739" t="str">
        <v>A</v>
      </c>
      <c r="D739">
        <v>17</v>
      </c>
      <c r="E739" t="str">
        <v>H</v>
      </c>
      <c r="F739" t="str">
        <v>CC</v>
      </c>
      <c r="G739" t="str">
        <v/>
      </c>
      <c r="H739" s="29">
        <v>26</v>
      </c>
      <c r="I739" s="29">
        <v>33</v>
      </c>
      <c r="J739" s="29">
        <v>0</v>
      </c>
      <c r="K739" s="29">
        <v>5</v>
      </c>
      <c r="L739" s="24">
        <v>154.26</v>
      </c>
      <c r="M739" s="24">
        <v>154.33000000000001</v>
      </c>
      <c r="N739" s="24">
        <v>161.25134653465346</v>
      </c>
      <c r="O739" s="24">
        <v>161.32065346534657</v>
      </c>
      <c r="P739">
        <v>7</v>
      </c>
      <c r="Q739">
        <v>20</v>
      </c>
      <c r="R739" t="str">
        <v>OTHR</v>
      </c>
      <c r="S739" t="str">
        <v>FORAM</v>
      </c>
      <c r="T739" t="str">
        <v/>
      </c>
      <c r="U739" t="str">
        <v/>
      </c>
      <c r="V739" t="str">
        <v>FORAM</v>
      </c>
      <c r="W739" t="str">
        <v>OTHR11944241</v>
      </c>
      <c r="X739">
        <v>44896.350694444445</v>
      </c>
      <c r="Y739" t="str">
        <v>NOVAK</v>
      </c>
      <c r="Z739" t="str">
        <v>JR</v>
      </c>
      <c r="AA739" t="str">
        <v>Shipboard Test</v>
      </c>
      <c r="AB739" t="str">
        <v>397-U1588A-17H-CC-PAL-FORAM</v>
      </c>
    </row>
    <row r="740" spans="1:28" x14ac:dyDescent="0.15">
      <c r="A740">
        <v>397</v>
      </c>
      <c r="B740" t="str">
        <v>U1588</v>
      </c>
      <c r="C740" t="str">
        <v>A</v>
      </c>
      <c r="D740">
        <v>17</v>
      </c>
      <c r="E740" t="str">
        <v>H</v>
      </c>
      <c r="F740" t="str">
        <v>CC</v>
      </c>
      <c r="G740" t="str">
        <v/>
      </c>
      <c r="H740" s="29">
        <v>26</v>
      </c>
      <c r="I740" s="29">
        <v>33</v>
      </c>
      <c r="J740" s="29">
        <v>0</v>
      </c>
      <c r="K740" s="29">
        <v>5</v>
      </c>
      <c r="L740" s="24">
        <v>154.26</v>
      </c>
      <c r="M740" s="24">
        <v>154.33000000000001</v>
      </c>
      <c r="N740" s="24">
        <v>161.25134653465346</v>
      </c>
      <c r="O740" s="24">
        <v>161.32065346534657</v>
      </c>
      <c r="P740">
        <v>7</v>
      </c>
      <c r="Q740">
        <v>5</v>
      </c>
      <c r="R740" t="str">
        <v>OTHR</v>
      </c>
      <c r="S740" t="str">
        <v/>
      </c>
      <c r="T740" t="str">
        <v>CLAR</v>
      </c>
      <c r="U740" t="str">
        <v>95439IODP</v>
      </c>
      <c r="V740" t="str">
        <v>PALCLAR</v>
      </c>
      <c r="W740" t="str">
        <v>OTHR11944191</v>
      </c>
      <c r="X740">
        <v>44896.350694444445</v>
      </c>
      <c r="Y740" t="str">
        <v>NOVAK</v>
      </c>
      <c r="Z740" t="str">
        <v>JR</v>
      </c>
      <c r="AA740">
        <v>0</v>
      </c>
      <c r="AB740" t="str">
        <v>397-U1588A-17H-CC-PAL-PALCLAR</v>
      </c>
    </row>
    <row r="741" spans="1:28" x14ac:dyDescent="0.15">
      <c r="A741">
        <v>397</v>
      </c>
      <c r="B741" t="str">
        <v>U1588</v>
      </c>
      <c r="C741" t="str">
        <v>A</v>
      </c>
      <c r="D741">
        <v>17</v>
      </c>
      <c r="E741" t="str">
        <v>H</v>
      </c>
      <c r="F741" t="str">
        <v>CC</v>
      </c>
      <c r="G741" t="str">
        <v/>
      </c>
      <c r="H741" s="29">
        <v>26</v>
      </c>
      <c r="I741" s="29">
        <v>33</v>
      </c>
      <c r="J741" s="29">
        <v>0</v>
      </c>
      <c r="K741" s="29">
        <v>5</v>
      </c>
      <c r="L741" s="24">
        <v>154.26</v>
      </c>
      <c r="M741" s="24">
        <v>154.33000000000001</v>
      </c>
      <c r="N741" s="24">
        <v>161.25134653465346</v>
      </c>
      <c r="O741" s="24">
        <v>161.32065346534657</v>
      </c>
      <c r="P741">
        <v>7</v>
      </c>
      <c r="Q741">
        <v>20</v>
      </c>
      <c r="R741" t="str">
        <v>OTHR</v>
      </c>
      <c r="S741" t="str">
        <v/>
      </c>
      <c r="T741" t="str">
        <v>PERA</v>
      </c>
      <c r="U741" t="str">
        <v>95471IODP</v>
      </c>
      <c r="V741" t="str">
        <v>PALPERA</v>
      </c>
      <c r="W741" t="str">
        <v>OTHR11944171</v>
      </c>
      <c r="X741">
        <v>44896.350694444445</v>
      </c>
      <c r="Y741" t="str">
        <v>NOVAK</v>
      </c>
      <c r="Z741" t="str">
        <v>JR</v>
      </c>
      <c r="AA741">
        <v>0</v>
      </c>
      <c r="AB741" t="str">
        <v>397-U1588A-17H-CC-PAL-PALPERA</v>
      </c>
    </row>
    <row r="742" spans="1:28" x14ac:dyDescent="0.15">
      <c r="A742">
        <v>397</v>
      </c>
      <c r="B742" t="str">
        <v>U1588</v>
      </c>
      <c r="C742" t="str">
        <v>A</v>
      </c>
      <c r="D742">
        <v>17</v>
      </c>
      <c r="E742" t="str">
        <v>H</v>
      </c>
      <c r="F742" t="str">
        <v>CC</v>
      </c>
      <c r="G742" t="str">
        <v/>
      </c>
      <c r="H742" s="29">
        <v>26</v>
      </c>
      <c r="I742" s="29">
        <v>33</v>
      </c>
      <c r="J742" s="29">
        <v>26</v>
      </c>
      <c r="K742" s="29">
        <v>5</v>
      </c>
      <c r="L742" s="24">
        <v>154.26</v>
      </c>
      <c r="M742" s="24">
        <v>154.33000000000001</v>
      </c>
      <c r="N742" s="24">
        <v>161.25134653465346</v>
      </c>
      <c r="O742" s="24">
        <v>161.32065346534657</v>
      </c>
      <c r="P742">
        <v>7</v>
      </c>
      <c r="Q742">
        <v>247</v>
      </c>
      <c r="R742" t="str">
        <v>WRND</v>
      </c>
      <c r="S742" t="str">
        <v>PAL</v>
      </c>
      <c r="T742" t="str">
        <v/>
      </c>
      <c r="U742" t="str">
        <v/>
      </c>
      <c r="V742" t="str">
        <v>PAL</v>
      </c>
      <c r="W742" t="str">
        <v>WRND11944131</v>
      </c>
      <c r="X742">
        <v>44896.349305555559</v>
      </c>
      <c r="Y742" t="str">
        <v>NOVAK</v>
      </c>
      <c r="Z742" t="str">
        <v>JR</v>
      </c>
      <c r="AA742">
        <v>0</v>
      </c>
      <c r="AB742" t="str">
        <v>397-U1588A-17H-CC-PAL</v>
      </c>
    </row>
    <row r="743" spans="1:28" x14ac:dyDescent="0.15">
      <c r="A743">
        <v>397</v>
      </c>
      <c r="B743" t="str">
        <v>U1588</v>
      </c>
      <c r="C743" t="str">
        <v>A</v>
      </c>
      <c r="D743">
        <v>17</v>
      </c>
      <c r="E743" t="str">
        <v>H</v>
      </c>
      <c r="F743" t="str">
        <v>CC</v>
      </c>
      <c r="G743" t="str">
        <v/>
      </c>
      <c r="H743" s="29">
        <v>26</v>
      </c>
      <c r="I743" s="29">
        <v>33</v>
      </c>
      <c r="J743" s="29">
        <v>0</v>
      </c>
      <c r="K743" s="29">
        <v>5</v>
      </c>
      <c r="L743" s="24">
        <v>154.26</v>
      </c>
      <c r="M743" s="24">
        <v>154.33000000000001</v>
      </c>
      <c r="N743" s="24">
        <v>161.25134653465346</v>
      </c>
      <c r="O743" s="24">
        <v>161.32065346534657</v>
      </c>
      <c r="P743">
        <v>7</v>
      </c>
      <c r="Q743">
        <v>30</v>
      </c>
      <c r="R743" t="str">
        <v>OTHR</v>
      </c>
      <c r="S743" t="str">
        <v/>
      </c>
      <c r="T743" t="str">
        <v>ZARI</v>
      </c>
      <c r="U743" t="str">
        <v>95883IODP</v>
      </c>
      <c r="V743" t="str">
        <v>PALZARI</v>
      </c>
      <c r="W743" t="str">
        <v>OTHR11944211</v>
      </c>
      <c r="X743">
        <v>44896.350694444445</v>
      </c>
      <c r="Y743" t="str">
        <v>NOVAK</v>
      </c>
      <c r="Z743" t="str">
        <v>JR</v>
      </c>
      <c r="AA743">
        <v>0</v>
      </c>
      <c r="AB743" t="str">
        <v>397-U1588A-17H-CC-PAL-PALZARI</v>
      </c>
    </row>
    <row r="744" spans="1:28" x14ac:dyDescent="0.15">
      <c r="A744">
        <v>397</v>
      </c>
      <c r="B744" t="str">
        <v>U1588</v>
      </c>
      <c r="C744" t="str">
        <v>A</v>
      </c>
      <c r="D744">
        <v>17</v>
      </c>
      <c r="E744" t="str">
        <v>H</v>
      </c>
      <c r="F744" t="str">
        <v>CC</v>
      </c>
      <c r="G744" t="str">
        <v/>
      </c>
      <c r="H744" s="29">
        <v>26</v>
      </c>
      <c r="I744" s="29">
        <v>33</v>
      </c>
      <c r="J744" s="29">
        <v>0</v>
      </c>
      <c r="K744" s="29">
        <v>5</v>
      </c>
      <c r="L744" s="24">
        <v>154.26</v>
      </c>
      <c r="M744" s="24">
        <v>154.33000000000001</v>
      </c>
      <c r="N744" s="24">
        <v>161.25134653465346</v>
      </c>
      <c r="O744" s="24">
        <v>161.32065346534657</v>
      </c>
      <c r="P744">
        <v>7</v>
      </c>
      <c r="Q744">
        <v>5</v>
      </c>
      <c r="R744" t="str">
        <v>OTHR</v>
      </c>
      <c r="S744" t="str">
        <v>NANNO</v>
      </c>
      <c r="T744" t="str">
        <v/>
      </c>
      <c r="U744" t="str">
        <v/>
      </c>
      <c r="V744" t="str">
        <v>NANNO</v>
      </c>
      <c r="W744" t="str">
        <v>OTHR11944231</v>
      </c>
      <c r="X744">
        <v>44896.350694444445</v>
      </c>
      <c r="Y744" t="str">
        <v>NOVAK</v>
      </c>
      <c r="Z744" t="str">
        <v>JR</v>
      </c>
      <c r="AA744" t="str">
        <v>Shipboard Test</v>
      </c>
      <c r="AB744" t="str">
        <v>397-U1588A-17H-CC-PAL-NANNO</v>
      </c>
    </row>
    <row r="745" spans="1:28" x14ac:dyDescent="0.15">
      <c r="A745">
        <v>397</v>
      </c>
      <c r="B745" t="str">
        <v>U1588</v>
      </c>
      <c r="C745" t="str">
        <v>A</v>
      </c>
      <c r="D745">
        <v>17</v>
      </c>
      <c r="E745" t="str">
        <v>H</v>
      </c>
      <c r="F745" t="str">
        <v>CC</v>
      </c>
      <c r="G745" t="str">
        <v/>
      </c>
      <c r="H745" s="29">
        <v>26</v>
      </c>
      <c r="I745" s="29">
        <v>33</v>
      </c>
      <c r="J745" s="29">
        <v>0</v>
      </c>
      <c r="K745" s="29">
        <v>5</v>
      </c>
      <c r="L745" s="24">
        <v>154.26</v>
      </c>
      <c r="M745" s="24">
        <v>154.33000000000001</v>
      </c>
      <c r="N745" s="24">
        <v>161.25134653465346</v>
      </c>
      <c r="O745" s="24">
        <v>161.32065346534657</v>
      </c>
      <c r="P745">
        <v>7</v>
      </c>
      <c r="Q745">
        <v>5</v>
      </c>
      <c r="R745" t="str">
        <v>OTHR</v>
      </c>
      <c r="S745" t="str">
        <v/>
      </c>
      <c r="T745" t="str">
        <v>FLOR</v>
      </c>
      <c r="U745" t="str">
        <v>95504IODP</v>
      </c>
      <c r="V745" t="str">
        <v>PALFLOR</v>
      </c>
      <c r="W745" t="str">
        <v>OTHR11944181</v>
      </c>
      <c r="X745">
        <v>44896.350694444445</v>
      </c>
      <c r="Y745" t="str">
        <v>NOVAK</v>
      </c>
      <c r="Z745" t="str">
        <v>JR</v>
      </c>
      <c r="AA745">
        <v>0</v>
      </c>
      <c r="AB745" t="str">
        <v>397-U1588A-17H-CC-PAL-PALFLOR</v>
      </c>
    </row>
    <row r="746" spans="1:28" x14ac:dyDescent="0.15">
      <c r="A746">
        <v>397</v>
      </c>
      <c r="B746" t="str">
        <v>U1588</v>
      </c>
      <c r="C746" t="str">
        <v>A</v>
      </c>
      <c r="D746">
        <v>17</v>
      </c>
      <c r="E746" t="str">
        <v>H</v>
      </c>
      <c r="F746" t="str">
        <v>CC</v>
      </c>
      <c r="G746" t="str">
        <v/>
      </c>
      <c r="H746" s="29">
        <v>26</v>
      </c>
      <c r="I746" s="29">
        <v>33</v>
      </c>
      <c r="J746" s="29">
        <v>0</v>
      </c>
      <c r="K746" s="29">
        <v>5</v>
      </c>
      <c r="L746" s="24">
        <v>154.26</v>
      </c>
      <c r="M746" s="24">
        <v>154.33000000000001</v>
      </c>
      <c r="N746" s="24">
        <v>161.25134653465346</v>
      </c>
      <c r="O746" s="24">
        <v>161.32065346534657</v>
      </c>
      <c r="P746">
        <v>7</v>
      </c>
      <c r="Q746">
        <v>5</v>
      </c>
      <c r="R746" t="str">
        <v>OTHR</v>
      </c>
      <c r="S746" t="str">
        <v/>
      </c>
      <c r="T746" t="str">
        <v>ABRA</v>
      </c>
      <c r="U746" t="str">
        <v>95438IODP</v>
      </c>
      <c r="V746" t="str">
        <v>PALABRA</v>
      </c>
      <c r="W746" t="str">
        <v>OTHR11944221</v>
      </c>
      <c r="X746">
        <v>44896.350694444445</v>
      </c>
      <c r="Y746" t="str">
        <v>NOVAK</v>
      </c>
      <c r="Z746" t="str">
        <v>JR</v>
      </c>
      <c r="AA746">
        <v>0</v>
      </c>
      <c r="AB746" t="str">
        <v>397-U1588A-17H-CC-PAL-PALABRA</v>
      </c>
    </row>
    <row r="747" spans="1:28" x14ac:dyDescent="0.15">
      <c r="A747">
        <v>397</v>
      </c>
      <c r="B747" t="str">
        <v>U1588</v>
      </c>
      <c r="C747" t="str">
        <v>A</v>
      </c>
      <c r="D747">
        <v>17</v>
      </c>
      <c r="E747" t="str">
        <v>H</v>
      </c>
      <c r="F747" t="str">
        <v>CC</v>
      </c>
      <c r="G747" t="str">
        <v/>
      </c>
      <c r="H747" s="29">
        <v>26</v>
      </c>
      <c r="I747" s="29">
        <v>33</v>
      </c>
      <c r="J747" s="29">
        <v>0</v>
      </c>
      <c r="K747" s="29">
        <v>5</v>
      </c>
      <c r="L747" s="24">
        <v>154.26</v>
      </c>
      <c r="M747" s="24">
        <v>154.33000000000001</v>
      </c>
      <c r="N747" s="24">
        <v>161.25134653465346</v>
      </c>
      <c r="O747" s="24">
        <v>161.32065346534657</v>
      </c>
      <c r="P747">
        <v>7</v>
      </c>
      <c r="Q747">
        <v>20</v>
      </c>
      <c r="R747" t="str">
        <v>OTHR</v>
      </c>
      <c r="S747" t="str">
        <v/>
      </c>
      <c r="T747" t="str">
        <v>VERM</v>
      </c>
      <c r="U747" t="str">
        <v>95746IODP</v>
      </c>
      <c r="V747" t="str">
        <v>PALVERM</v>
      </c>
      <c r="W747" t="str">
        <v>OTHR11944161</v>
      </c>
      <c r="X747">
        <v>44896.350694444445</v>
      </c>
      <c r="Y747" t="str">
        <v>NOVAK</v>
      </c>
      <c r="Z747" t="str">
        <v>JR</v>
      </c>
      <c r="AA747">
        <v>0</v>
      </c>
      <c r="AB747" t="str">
        <v>397-U1588A-17H-CC-PAL-PALVERM</v>
      </c>
    </row>
    <row r="748" spans="1:28" x14ac:dyDescent="0.15">
      <c r="A748">
        <v>397</v>
      </c>
      <c r="B748" t="str">
        <v>U1588</v>
      </c>
      <c r="C748" t="str">
        <v>A</v>
      </c>
      <c r="D748">
        <v>18</v>
      </c>
      <c r="E748" t="str">
        <v>X</v>
      </c>
      <c r="F748">
        <v>1</v>
      </c>
      <c r="G748" t="str">
        <v>W</v>
      </c>
      <c r="H748" s="29">
        <v>75</v>
      </c>
      <c r="I748" s="29">
        <v>75</v>
      </c>
      <c r="J748" s="29">
        <v>75</v>
      </c>
      <c r="K748" s="29">
        <v>5</v>
      </c>
      <c r="L748" s="24">
        <v>154.94999999999999</v>
      </c>
      <c r="M748" s="24">
        <v>154.94999999999999</v>
      </c>
      <c r="N748" s="24">
        <v>162.63999999999999</v>
      </c>
      <c r="O748" s="24">
        <v>162.63999999999999</v>
      </c>
      <c r="P748">
        <v>0</v>
      </c>
      <c r="Q748">
        <v>1</v>
      </c>
      <c r="R748" t="str">
        <v>TPCK</v>
      </c>
      <c r="S748" t="str">
        <v>NANNO</v>
      </c>
      <c r="T748" t="str">
        <v/>
      </c>
      <c r="U748" t="str">
        <v/>
      </c>
      <c r="V748" t="str">
        <v>NANNO</v>
      </c>
      <c r="W748" t="str">
        <v>TPCK11951491</v>
      </c>
      <c r="X748">
        <v>44896.81527777778</v>
      </c>
      <c r="Y748" t="str">
        <v>JRS_CARVALHO</v>
      </c>
      <c r="Z748" t="str">
        <v>JR</v>
      </c>
      <c r="AA748">
        <v>0</v>
      </c>
      <c r="AB748" t="str">
        <v>397-U1588A-18X-1-W 75/75-NANNO</v>
      </c>
    </row>
    <row r="749" spans="1:28" x14ac:dyDescent="0.15">
      <c r="A749">
        <v>397</v>
      </c>
      <c r="B749" t="str">
        <v>U1588</v>
      </c>
      <c r="C749" t="str">
        <v>A</v>
      </c>
      <c r="D749">
        <v>18</v>
      </c>
      <c r="E749" t="str">
        <v>X</v>
      </c>
      <c r="F749">
        <v>2</v>
      </c>
      <c r="G749" t="str">
        <v>W</v>
      </c>
      <c r="H749" s="29">
        <v>76</v>
      </c>
      <c r="I749" s="29">
        <v>76</v>
      </c>
      <c r="J749" s="29">
        <v>76</v>
      </c>
      <c r="K749" s="29">
        <v>5</v>
      </c>
      <c r="L749" s="24">
        <v>156.26999999999998</v>
      </c>
      <c r="M749" s="24">
        <v>156.26999999999998</v>
      </c>
      <c r="N749" s="24">
        <v>163.96</v>
      </c>
      <c r="O749" s="24">
        <v>163.96</v>
      </c>
      <c r="P749">
        <v>0</v>
      </c>
      <c r="Q749">
        <v>1</v>
      </c>
      <c r="R749" t="str">
        <v>TPCK</v>
      </c>
      <c r="S749" t="str">
        <v>NANNO</v>
      </c>
      <c r="T749" t="str">
        <v/>
      </c>
      <c r="U749" t="str">
        <v/>
      </c>
      <c r="V749" t="str">
        <v>NANNO</v>
      </c>
      <c r="W749" t="str">
        <v>TPCK11951501</v>
      </c>
      <c r="X749">
        <v>44896.81527777778</v>
      </c>
      <c r="Y749" t="str">
        <v>JRS_CARVALHO</v>
      </c>
      <c r="Z749" t="str">
        <v>JR</v>
      </c>
      <c r="AA749">
        <v>0</v>
      </c>
      <c r="AB749" t="str">
        <v>397-U1588A-18X-2-W 76/76-NANNO</v>
      </c>
    </row>
    <row r="750" spans="1:28" x14ac:dyDescent="0.15">
      <c r="A750">
        <v>397</v>
      </c>
      <c r="B750" t="str">
        <v>U1588</v>
      </c>
      <c r="C750" t="str">
        <v>A</v>
      </c>
      <c r="D750">
        <v>18</v>
      </c>
      <c r="E750" t="str">
        <v>X</v>
      </c>
      <c r="F750">
        <v>3</v>
      </c>
      <c r="G750" t="str">
        <v>W</v>
      </c>
      <c r="H750" s="29">
        <v>26</v>
      </c>
      <c r="I750" s="29">
        <v>27</v>
      </c>
      <c r="J750" s="29">
        <v>26</v>
      </c>
      <c r="K750" s="29">
        <v>5</v>
      </c>
      <c r="L750" s="24">
        <v>157.01</v>
      </c>
      <c r="M750" s="24">
        <v>157.02000000000001</v>
      </c>
      <c r="N750" s="24">
        <v>164.7</v>
      </c>
      <c r="O750" s="24">
        <v>164.71</v>
      </c>
      <c r="P750">
        <v>1</v>
      </c>
      <c r="Q750">
        <v>5</v>
      </c>
      <c r="R750" t="str">
        <v>CYL</v>
      </c>
      <c r="S750" t="str">
        <v>CARB</v>
      </c>
      <c r="T750" t="str">
        <v/>
      </c>
      <c r="U750" t="str">
        <v/>
      </c>
      <c r="V750" t="str">
        <v>CARB</v>
      </c>
      <c r="W750" t="str">
        <v>CYL11951841</v>
      </c>
      <c r="X750">
        <v>44896.820138888892</v>
      </c>
      <c r="Y750" t="str">
        <v>JRS_CARVALHO</v>
      </c>
      <c r="Z750" t="str">
        <v>JR</v>
      </c>
      <c r="AA750">
        <v>0</v>
      </c>
      <c r="AB750" t="str">
        <v>397-U1588A-18X-3-W 26/27-CARB</v>
      </c>
    </row>
    <row r="751" spans="1:28" x14ac:dyDescent="0.15">
      <c r="A751">
        <v>397</v>
      </c>
      <c r="B751" t="str">
        <v>U1588</v>
      </c>
      <c r="C751" t="str">
        <v>A</v>
      </c>
      <c r="D751">
        <v>18</v>
      </c>
      <c r="E751" t="str">
        <v>X</v>
      </c>
      <c r="F751">
        <v>3</v>
      </c>
      <c r="G751" t="str">
        <v>W</v>
      </c>
      <c r="H751" s="29">
        <v>26</v>
      </c>
      <c r="I751" s="29">
        <v>27</v>
      </c>
      <c r="J751" s="29">
        <v>26</v>
      </c>
      <c r="K751" s="29">
        <v>5</v>
      </c>
      <c r="L751" s="24">
        <v>157.01</v>
      </c>
      <c r="M751" s="24">
        <v>157.02000000000001</v>
      </c>
      <c r="N751" s="24">
        <v>164.7</v>
      </c>
      <c r="O751" s="24">
        <v>164.71</v>
      </c>
      <c r="P751">
        <v>1</v>
      </c>
      <c r="Q751">
        <v>5</v>
      </c>
      <c r="R751" t="str">
        <v>CYL</v>
      </c>
      <c r="S751" t="str">
        <v>XRD</v>
      </c>
      <c r="T751" t="str">
        <v/>
      </c>
      <c r="U751" t="str">
        <v/>
      </c>
      <c r="V751" t="str">
        <v>XRD</v>
      </c>
      <c r="W751" t="str">
        <v>CYL11951831</v>
      </c>
      <c r="X751">
        <v>44896.819444444445</v>
      </c>
      <c r="Y751" t="str">
        <v>JRS_CARVALHO</v>
      </c>
      <c r="Z751" t="str">
        <v>JR</v>
      </c>
      <c r="AA751">
        <v>0</v>
      </c>
      <c r="AB751" t="str">
        <v>397-U1588A-18X-3-W 26/27-XRD</v>
      </c>
    </row>
    <row r="752" spans="1:28" x14ac:dyDescent="0.15">
      <c r="A752">
        <v>397</v>
      </c>
      <c r="B752" t="str">
        <v>U1588</v>
      </c>
      <c r="C752" t="str">
        <v>A</v>
      </c>
      <c r="D752">
        <v>18</v>
      </c>
      <c r="E752" t="str">
        <v>X</v>
      </c>
      <c r="F752">
        <v>3</v>
      </c>
      <c r="G752" t="str">
        <v>A</v>
      </c>
      <c r="H752" s="29">
        <v>26</v>
      </c>
      <c r="I752" s="29">
        <v>26</v>
      </c>
      <c r="J752" s="29">
        <v>26</v>
      </c>
      <c r="K752" s="29">
        <v>5</v>
      </c>
      <c r="L752" s="24">
        <v>157.01</v>
      </c>
      <c r="M752" s="24">
        <v>157.01</v>
      </c>
      <c r="N752" s="24">
        <v>164.7</v>
      </c>
      <c r="O752" s="24">
        <v>164.7</v>
      </c>
      <c r="P752">
        <v>0</v>
      </c>
      <c r="Q752">
        <v>1</v>
      </c>
      <c r="R752" t="str">
        <v>SS</v>
      </c>
      <c r="S752" t="str">
        <v>SED</v>
      </c>
      <c r="T752" t="str">
        <v/>
      </c>
      <c r="U752" t="str">
        <v/>
      </c>
      <c r="V752" t="str">
        <v>SED</v>
      </c>
      <c r="W752" t="str">
        <v>SS11951871</v>
      </c>
      <c r="X752">
        <v>44896.835416666669</v>
      </c>
      <c r="Y752" t="str">
        <v>JRS_PANG</v>
      </c>
      <c r="Z752" t="str">
        <v>JR</v>
      </c>
      <c r="AA752">
        <v>0</v>
      </c>
      <c r="AB752" t="str">
        <v>397-U1588A-18X-3-A 26/26-SED</v>
      </c>
    </row>
    <row r="753" spans="1:28" x14ac:dyDescent="0.15">
      <c r="A753">
        <v>397</v>
      </c>
      <c r="B753" t="str">
        <v>U1588</v>
      </c>
      <c r="C753" t="str">
        <v>A</v>
      </c>
      <c r="D753">
        <v>18</v>
      </c>
      <c r="E753" t="str">
        <v>X</v>
      </c>
      <c r="F753">
        <v>3</v>
      </c>
      <c r="G753" t="str">
        <v>W</v>
      </c>
      <c r="H753" s="29">
        <v>74</v>
      </c>
      <c r="I753" s="29">
        <v>74</v>
      </c>
      <c r="J753" s="29">
        <v>74</v>
      </c>
      <c r="K753" s="29">
        <v>5</v>
      </c>
      <c r="L753" s="24">
        <v>157.49</v>
      </c>
      <c r="M753" s="24">
        <v>157.49</v>
      </c>
      <c r="N753" s="24">
        <v>165.18</v>
      </c>
      <c r="O753" s="24">
        <v>165.18</v>
      </c>
      <c r="P753">
        <v>0</v>
      </c>
      <c r="Q753">
        <v>1</v>
      </c>
      <c r="R753" t="str">
        <v>TPCK</v>
      </c>
      <c r="S753" t="str">
        <v>NANNO</v>
      </c>
      <c r="T753" t="str">
        <v/>
      </c>
      <c r="U753" t="str">
        <v/>
      </c>
      <c r="V753" t="str">
        <v>NANNO</v>
      </c>
      <c r="W753" t="str">
        <v>TPCK11951511</v>
      </c>
      <c r="X753">
        <v>44896.81527777778</v>
      </c>
      <c r="Y753" t="str">
        <v>JRS_CARVALHO</v>
      </c>
      <c r="Z753" t="str">
        <v>JR</v>
      </c>
      <c r="AA753">
        <v>0</v>
      </c>
      <c r="AB753" t="str">
        <v>397-U1588A-18X-3-W 74/74-NANNO</v>
      </c>
    </row>
    <row r="754" spans="1:28" x14ac:dyDescent="0.15">
      <c r="A754">
        <v>397</v>
      </c>
      <c r="B754" t="str">
        <v>U1588</v>
      </c>
      <c r="C754" t="str">
        <v>A</v>
      </c>
      <c r="D754">
        <v>18</v>
      </c>
      <c r="E754" t="str">
        <v>X</v>
      </c>
      <c r="F754">
        <v>3</v>
      </c>
      <c r="G754" t="str">
        <v>W</v>
      </c>
      <c r="H754" s="29">
        <v>81</v>
      </c>
      <c r="I754" s="29">
        <v>83</v>
      </c>
      <c r="J754" s="29">
        <v>81</v>
      </c>
      <c r="K754" s="29">
        <v>5</v>
      </c>
      <c r="L754" s="24">
        <v>157.56</v>
      </c>
      <c r="M754" s="24">
        <v>157.58000000000001</v>
      </c>
      <c r="N754" s="24">
        <v>165.25</v>
      </c>
      <c r="O754" s="24">
        <v>165.27</v>
      </c>
      <c r="P754">
        <v>2</v>
      </c>
      <c r="Q754">
        <v>7</v>
      </c>
      <c r="R754" t="str">
        <v>CUBE</v>
      </c>
      <c r="S754" t="str">
        <v>PMAG</v>
      </c>
      <c r="T754" t="str">
        <v>XUAN</v>
      </c>
      <c r="U754" t="str">
        <v>95810IODP</v>
      </c>
      <c r="V754" t="str">
        <v>PMAG</v>
      </c>
      <c r="W754" t="str">
        <v>CUBE11951861</v>
      </c>
      <c r="X754">
        <v>44896.824305555558</v>
      </c>
      <c r="Y754" t="str">
        <v>LEWIS</v>
      </c>
      <c r="Z754" t="str">
        <v>JR</v>
      </c>
      <c r="AA754">
        <v>0</v>
      </c>
      <c r="AB754" t="str">
        <v>397-U1588A-18X-3-W 81/83-PMAG</v>
      </c>
    </row>
    <row r="755" spans="1:28" x14ac:dyDescent="0.15">
      <c r="A755">
        <v>397</v>
      </c>
      <c r="B755" t="str">
        <v>U1588</v>
      </c>
      <c r="C755" t="str">
        <v>A</v>
      </c>
      <c r="D755">
        <v>18</v>
      </c>
      <c r="E755" t="str">
        <v>X</v>
      </c>
      <c r="F755">
        <v>4</v>
      </c>
      <c r="G755" t="str">
        <v>W</v>
      </c>
      <c r="H755" s="29">
        <v>72</v>
      </c>
      <c r="I755" s="29">
        <v>72</v>
      </c>
      <c r="J755" s="29">
        <v>72</v>
      </c>
      <c r="K755" s="29">
        <v>5</v>
      </c>
      <c r="L755" s="24">
        <v>158.97</v>
      </c>
      <c r="M755" s="24">
        <v>158.97</v>
      </c>
      <c r="N755" s="24">
        <v>166.66</v>
      </c>
      <c r="O755" s="24">
        <v>166.66</v>
      </c>
      <c r="P755">
        <v>0</v>
      </c>
      <c r="Q755">
        <v>1</v>
      </c>
      <c r="R755" t="str">
        <v>TPCK</v>
      </c>
      <c r="S755" t="str">
        <v>NANNO</v>
      </c>
      <c r="T755" t="str">
        <v/>
      </c>
      <c r="U755" t="str">
        <v/>
      </c>
      <c r="V755" t="str">
        <v>NANNO</v>
      </c>
      <c r="W755" t="str">
        <v>TPCK11951521</v>
      </c>
      <c r="X755">
        <v>44896.81527777778</v>
      </c>
      <c r="Y755" t="str">
        <v>JRS_CARVALHO</v>
      </c>
      <c r="Z755" t="str">
        <v>JR</v>
      </c>
      <c r="AA755">
        <v>0</v>
      </c>
      <c r="AB755" t="str">
        <v>397-U1588A-18X-4-W 72/72-NANNO</v>
      </c>
    </row>
    <row r="756" spans="1:28" x14ac:dyDescent="0.15">
      <c r="A756">
        <v>397</v>
      </c>
      <c r="B756" t="str">
        <v>U1588</v>
      </c>
      <c r="C756" t="str">
        <v>A</v>
      </c>
      <c r="D756">
        <v>18</v>
      </c>
      <c r="E756" t="str">
        <v>X</v>
      </c>
      <c r="F756">
        <v>5</v>
      </c>
      <c r="G756" t="str">
        <v>W</v>
      </c>
      <c r="H756" s="29">
        <v>49</v>
      </c>
      <c r="I756" s="29">
        <v>51</v>
      </c>
      <c r="J756" s="29">
        <v>49</v>
      </c>
      <c r="K756" s="29">
        <v>5</v>
      </c>
      <c r="L756" s="24">
        <v>159.91</v>
      </c>
      <c r="M756" s="24">
        <v>159.92999999999998</v>
      </c>
      <c r="N756" s="24">
        <v>167.6</v>
      </c>
      <c r="O756" s="24">
        <v>167.62</v>
      </c>
      <c r="P756">
        <v>2</v>
      </c>
      <c r="Q756">
        <v>10</v>
      </c>
      <c r="R756" t="str">
        <v>CYL</v>
      </c>
      <c r="S756" t="str">
        <v>MAD</v>
      </c>
      <c r="T756" t="str">
        <v/>
      </c>
      <c r="U756" t="str">
        <v/>
      </c>
      <c r="V756">
        <v>31198</v>
      </c>
      <c r="W756" t="str">
        <v>CYL11951471</v>
      </c>
      <c r="X756">
        <v>44896.813194444447</v>
      </c>
      <c r="Y756" t="str">
        <v>JRS_CARVALHO</v>
      </c>
      <c r="Z756" t="str">
        <v>JR</v>
      </c>
      <c r="AA756">
        <v>0</v>
      </c>
      <c r="AB756" t="str">
        <v>397-U1588A-18X-5-W 49/51-31198</v>
      </c>
    </row>
    <row r="757" spans="1:28" x14ac:dyDescent="0.15">
      <c r="A757">
        <v>397</v>
      </c>
      <c r="B757" t="str">
        <v>U1588</v>
      </c>
      <c r="C757" t="str">
        <v>A</v>
      </c>
      <c r="D757">
        <v>18</v>
      </c>
      <c r="E757" t="str">
        <v>X</v>
      </c>
      <c r="F757">
        <v>5</v>
      </c>
      <c r="G757" t="str">
        <v>W</v>
      </c>
      <c r="H757" s="29">
        <v>72</v>
      </c>
      <c r="I757" s="29">
        <v>72</v>
      </c>
      <c r="J757" s="29">
        <v>72</v>
      </c>
      <c r="K757" s="29">
        <v>5</v>
      </c>
      <c r="L757" s="24">
        <v>160.13999999999999</v>
      </c>
      <c r="M757" s="24">
        <v>160.13999999999999</v>
      </c>
      <c r="N757" s="24">
        <v>167.82999999999998</v>
      </c>
      <c r="O757" s="24">
        <v>167.82999999999998</v>
      </c>
      <c r="P757">
        <v>0</v>
      </c>
      <c r="Q757">
        <v>1</v>
      </c>
      <c r="R757" t="str">
        <v>TPCK</v>
      </c>
      <c r="S757" t="str">
        <v>NANNO</v>
      </c>
      <c r="T757" t="str">
        <v/>
      </c>
      <c r="U757" t="str">
        <v/>
      </c>
      <c r="V757" t="str">
        <v>NANNO</v>
      </c>
      <c r="W757" t="str">
        <v>TPCK11951531</v>
      </c>
      <c r="X757">
        <v>44896.81527777778</v>
      </c>
      <c r="Y757" t="str">
        <v>JRS_CARVALHO</v>
      </c>
      <c r="Z757" t="str">
        <v>JR</v>
      </c>
      <c r="AA757">
        <v>0</v>
      </c>
      <c r="AB757" t="str">
        <v>397-U1588A-18X-5-W 72/72-NANNO</v>
      </c>
    </row>
    <row r="758" spans="1:28" x14ac:dyDescent="0.15">
      <c r="A758">
        <v>397</v>
      </c>
      <c r="B758" t="str">
        <v>U1588</v>
      </c>
      <c r="C758" t="str">
        <v>A</v>
      </c>
      <c r="D758">
        <v>18</v>
      </c>
      <c r="E758" t="str">
        <v>X</v>
      </c>
      <c r="F758">
        <v>5</v>
      </c>
      <c r="G758" t="str">
        <v>A</v>
      </c>
      <c r="H758" s="29">
        <v>93</v>
      </c>
      <c r="I758" s="29">
        <v>93</v>
      </c>
      <c r="J758" s="29">
        <v>93</v>
      </c>
      <c r="K758" s="29">
        <v>5</v>
      </c>
      <c r="L758" s="24">
        <v>160.35</v>
      </c>
      <c r="M758" s="24">
        <v>160.35</v>
      </c>
      <c r="N758" s="24">
        <v>168.04</v>
      </c>
      <c r="O758" s="24">
        <v>168.04</v>
      </c>
      <c r="P758">
        <v>0</v>
      </c>
      <c r="Q758">
        <v>1</v>
      </c>
      <c r="R758" t="str">
        <v>SS</v>
      </c>
      <c r="S758" t="str">
        <v>SED</v>
      </c>
      <c r="T758" t="str">
        <v/>
      </c>
      <c r="U758" t="str">
        <v/>
      </c>
      <c r="V758" t="str">
        <v>SED</v>
      </c>
      <c r="W758" t="str">
        <v>SS11951881</v>
      </c>
      <c r="X758">
        <v>44896.835416666669</v>
      </c>
      <c r="Y758" t="str">
        <v>JRS_PANG</v>
      </c>
      <c r="Z758" t="str">
        <v>JR</v>
      </c>
      <c r="AA758">
        <v>0</v>
      </c>
      <c r="AB758" t="str">
        <v>397-U1588A-18X-5-A 93/93-SED</v>
      </c>
    </row>
    <row r="759" spans="1:28" x14ac:dyDescent="0.15">
      <c r="A759">
        <v>397</v>
      </c>
      <c r="B759" t="str">
        <v>U1588</v>
      </c>
      <c r="C759" t="str">
        <v>A</v>
      </c>
      <c r="D759">
        <v>18</v>
      </c>
      <c r="E759" t="str">
        <v>X</v>
      </c>
      <c r="F759">
        <v>5</v>
      </c>
      <c r="G759" t="str">
        <v>W</v>
      </c>
      <c r="H759" s="29">
        <v>93</v>
      </c>
      <c r="I759" s="29">
        <v>94</v>
      </c>
      <c r="J759" s="29">
        <v>93</v>
      </c>
      <c r="K759" s="29">
        <v>5</v>
      </c>
      <c r="L759" s="24">
        <v>160.35</v>
      </c>
      <c r="M759" s="24">
        <v>160.35999999999999</v>
      </c>
      <c r="N759" s="24">
        <v>168.04</v>
      </c>
      <c r="O759" s="24">
        <v>168.05</v>
      </c>
      <c r="P759">
        <v>1</v>
      </c>
      <c r="Q759">
        <v>5</v>
      </c>
      <c r="R759" t="str">
        <v>CYL</v>
      </c>
      <c r="S759" t="str">
        <v>CARB</v>
      </c>
      <c r="T759" t="str">
        <v/>
      </c>
      <c r="U759" t="str">
        <v/>
      </c>
      <c r="V759" t="str">
        <v>CARB</v>
      </c>
      <c r="W759" t="str">
        <v>CYL11951851</v>
      </c>
      <c r="X759">
        <v>44896.820138888892</v>
      </c>
      <c r="Y759" t="str">
        <v>JRS_CARVALHO</v>
      </c>
      <c r="Z759" t="str">
        <v>JR</v>
      </c>
      <c r="AA759">
        <v>0</v>
      </c>
      <c r="AB759" t="str">
        <v>397-U1588A-18X-5-W 93/94-CARB</v>
      </c>
    </row>
    <row r="760" spans="1:28" x14ac:dyDescent="0.15">
      <c r="A760">
        <v>397</v>
      </c>
      <c r="B760" t="str">
        <v>U1588</v>
      </c>
      <c r="C760" t="str">
        <v>A</v>
      </c>
      <c r="D760">
        <v>18</v>
      </c>
      <c r="E760" t="str">
        <v>X</v>
      </c>
      <c r="F760">
        <v>5</v>
      </c>
      <c r="G760" t="str">
        <v/>
      </c>
      <c r="H760" s="29">
        <v>136</v>
      </c>
      <c r="I760" s="29">
        <v>146</v>
      </c>
      <c r="J760" s="29">
        <v>0</v>
      </c>
      <c r="K760" s="29">
        <v>5</v>
      </c>
      <c r="L760" s="24">
        <v>160.78</v>
      </c>
      <c r="M760" s="24">
        <v>160.88</v>
      </c>
      <c r="N760" s="24">
        <v>168.47</v>
      </c>
      <c r="O760" s="24">
        <v>168.52</v>
      </c>
      <c r="P760">
        <v>5</v>
      </c>
      <c r="Q760">
        <v>75</v>
      </c>
      <c r="R760" t="str">
        <v>CAKE</v>
      </c>
      <c r="S760" t="str">
        <v/>
      </c>
      <c r="T760" t="str">
        <v/>
      </c>
      <c r="U760" t="str">
        <v/>
      </c>
      <c r="V760" t="str">
        <v>SC</v>
      </c>
      <c r="W760" t="str">
        <v>CAKE11945521</v>
      </c>
      <c r="X760">
        <v>44896.454861111109</v>
      </c>
      <c r="Y760" t="str">
        <v>JR_LIU</v>
      </c>
      <c r="Z760" t="str">
        <v>JR</v>
      </c>
      <c r="AA760" t="str">
        <v>repository</v>
      </c>
      <c r="AB760" t="str">
        <v>397-U1588A-18X-5-IW(136-146)-SC</v>
      </c>
    </row>
    <row r="761" spans="1:28" x14ac:dyDescent="0.15">
      <c r="A761">
        <v>397</v>
      </c>
      <c r="B761" t="str">
        <v>U1588</v>
      </c>
      <c r="C761" t="str">
        <v>A</v>
      </c>
      <c r="D761">
        <v>18</v>
      </c>
      <c r="E761" t="str">
        <v>X</v>
      </c>
      <c r="F761">
        <v>5</v>
      </c>
      <c r="G761" t="str">
        <v/>
      </c>
      <c r="H761" s="29">
        <v>136</v>
      </c>
      <c r="I761" s="29">
        <v>146</v>
      </c>
      <c r="J761" s="29">
        <v>0</v>
      </c>
      <c r="K761" s="29">
        <v>5</v>
      </c>
      <c r="L761" s="24">
        <v>160.78</v>
      </c>
      <c r="M761" s="24">
        <v>160.88</v>
      </c>
      <c r="N761" s="24">
        <v>168.47</v>
      </c>
      <c r="O761" s="24">
        <v>168.52</v>
      </c>
      <c r="P761">
        <v>5</v>
      </c>
      <c r="Q761">
        <v>10</v>
      </c>
      <c r="R761" t="str">
        <v>LIQ</v>
      </c>
      <c r="S761" t="str">
        <v/>
      </c>
      <c r="T761" t="str">
        <v>YOBO</v>
      </c>
      <c r="U761" t="str">
        <v>96010IODP</v>
      </c>
      <c r="V761" t="str">
        <v>IWYOBO</v>
      </c>
      <c r="W761" t="str">
        <v>LIQ11945501</v>
      </c>
      <c r="X761">
        <v>44896.454861111109</v>
      </c>
      <c r="Y761" t="str">
        <v>JR_LIU</v>
      </c>
      <c r="Z761" t="str">
        <v>JR</v>
      </c>
      <c r="AA761" t="str">
        <v>30ul optima HNO3</v>
      </c>
      <c r="AB761" t="str">
        <v>397-U1588A-18X-5-IW(136-146)-IWYOBO</v>
      </c>
    </row>
    <row r="762" spans="1:28" x14ac:dyDescent="0.15">
      <c r="A762">
        <v>397</v>
      </c>
      <c r="B762" t="str">
        <v>U1588</v>
      </c>
      <c r="C762" t="str">
        <v>A</v>
      </c>
      <c r="D762">
        <v>18</v>
      </c>
      <c r="E762" t="str">
        <v>X</v>
      </c>
      <c r="F762">
        <v>5</v>
      </c>
      <c r="G762" t="str">
        <v/>
      </c>
      <c r="H762" s="29">
        <v>136</v>
      </c>
      <c r="I762" s="29">
        <v>146</v>
      </c>
      <c r="J762" s="29">
        <v>0</v>
      </c>
      <c r="K762" s="29">
        <v>5</v>
      </c>
      <c r="L762" s="24">
        <v>160.78</v>
      </c>
      <c r="M762" s="24">
        <v>160.88</v>
      </c>
      <c r="N762" s="24">
        <v>168.47</v>
      </c>
      <c r="O762" s="24">
        <v>168.52</v>
      </c>
      <c r="P762">
        <v>5</v>
      </c>
      <c r="Q762">
        <v>4</v>
      </c>
      <c r="R762" t="str">
        <v>LIQ</v>
      </c>
      <c r="S762" t="str">
        <v/>
      </c>
      <c r="T762" t="str">
        <v>ROCH</v>
      </c>
      <c r="U762" t="str">
        <v>95231IODP</v>
      </c>
      <c r="V762" t="str">
        <v>IWROCH</v>
      </c>
      <c r="W762" t="str">
        <v>LIQ11945541</v>
      </c>
      <c r="X762">
        <v>44896.454861111109</v>
      </c>
      <c r="Y762" t="str">
        <v>JR_LIU</v>
      </c>
      <c r="Z762" t="str">
        <v>JR</v>
      </c>
      <c r="AA762" t="str">
        <v>20uL Optima HCl</v>
      </c>
      <c r="AB762" t="str">
        <v>397-U1588A-18X-5-IW(136-146)-IWROCH</v>
      </c>
    </row>
    <row r="763" spans="1:28" x14ac:dyDescent="0.15">
      <c r="A763">
        <v>397</v>
      </c>
      <c r="B763" t="str">
        <v>U1588</v>
      </c>
      <c r="C763" t="str">
        <v>A</v>
      </c>
      <c r="D763">
        <v>18</v>
      </c>
      <c r="E763" t="str">
        <v>X</v>
      </c>
      <c r="F763">
        <v>5</v>
      </c>
      <c r="G763" t="str">
        <v/>
      </c>
      <c r="H763" s="29">
        <v>136</v>
      </c>
      <c r="I763" s="29">
        <v>146</v>
      </c>
      <c r="J763" s="29">
        <v>0</v>
      </c>
      <c r="K763" s="29">
        <v>5</v>
      </c>
      <c r="L763" s="24">
        <v>160.78</v>
      </c>
      <c r="M763" s="24">
        <v>160.88</v>
      </c>
      <c r="N763" s="24">
        <v>168.47</v>
      </c>
      <c r="O763" s="24">
        <v>168.52</v>
      </c>
      <c r="P763">
        <v>5</v>
      </c>
      <c r="Q763">
        <v>3</v>
      </c>
      <c r="R763" t="str">
        <v>LIQ</v>
      </c>
      <c r="S763" t="str">
        <v/>
      </c>
      <c r="T763" t="str">
        <v/>
      </c>
      <c r="U763" t="str">
        <v/>
      </c>
      <c r="V763" t="str">
        <v>IWALK</v>
      </c>
      <c r="W763" t="str">
        <v>LIQ11945471</v>
      </c>
      <c r="X763">
        <v>44896.454861111109</v>
      </c>
      <c r="Y763" t="str">
        <v>JR_LIU</v>
      </c>
      <c r="Z763" t="str">
        <v>JR</v>
      </c>
      <c r="AA763" t="str">
        <v>alkalinity residue</v>
      </c>
      <c r="AB763" t="str">
        <v>397-U1588A-18X-5-IW(136-146)-IWALK</v>
      </c>
    </row>
    <row r="764" spans="1:28" x14ac:dyDescent="0.15">
      <c r="A764">
        <v>397</v>
      </c>
      <c r="B764" t="str">
        <v>U1588</v>
      </c>
      <c r="C764" t="str">
        <v>A</v>
      </c>
      <c r="D764">
        <v>18</v>
      </c>
      <c r="E764" t="str">
        <v>X</v>
      </c>
      <c r="F764">
        <v>5</v>
      </c>
      <c r="G764" t="str">
        <v/>
      </c>
      <c r="H764" s="29">
        <v>136</v>
      </c>
      <c r="I764" s="29">
        <v>146</v>
      </c>
      <c r="J764" s="29">
        <v>0</v>
      </c>
      <c r="K764" s="29">
        <v>5</v>
      </c>
      <c r="L764" s="24">
        <v>160.78</v>
      </c>
      <c r="M764" s="24">
        <v>160.88</v>
      </c>
      <c r="N764" s="24">
        <v>168.47</v>
      </c>
      <c r="O764" s="24">
        <v>168.52</v>
      </c>
      <c r="P764">
        <v>5</v>
      </c>
      <c r="Q764">
        <v>2</v>
      </c>
      <c r="R764" t="str">
        <v>LIQ</v>
      </c>
      <c r="S764" t="str">
        <v>ICP</v>
      </c>
      <c r="T764" t="str">
        <v/>
      </c>
      <c r="U764" t="str">
        <v/>
      </c>
      <c r="V764" t="str">
        <v>IWICP</v>
      </c>
      <c r="W764" t="str">
        <v>LIQ11945481</v>
      </c>
      <c r="X764">
        <v>44896.454861111109</v>
      </c>
      <c r="Y764" t="str">
        <v>JR_LIU</v>
      </c>
      <c r="Z764" t="str">
        <v>JR</v>
      </c>
      <c r="AA764" t="str">
        <v>10uL HNO3</v>
      </c>
      <c r="AB764" t="str">
        <v>397-U1588A-18X-5-IW(136-146)-IWICP</v>
      </c>
    </row>
    <row r="765" spans="1:28" x14ac:dyDescent="0.15">
      <c r="A765">
        <v>397</v>
      </c>
      <c r="B765" t="str">
        <v>U1588</v>
      </c>
      <c r="C765" t="str">
        <v>A</v>
      </c>
      <c r="D765">
        <v>18</v>
      </c>
      <c r="E765" t="str">
        <v>X</v>
      </c>
      <c r="F765">
        <v>5</v>
      </c>
      <c r="G765" t="str">
        <v/>
      </c>
      <c r="H765" s="29">
        <v>136</v>
      </c>
      <c r="I765" s="29">
        <v>146</v>
      </c>
      <c r="J765" s="29">
        <v>0</v>
      </c>
      <c r="K765" s="29">
        <v>5</v>
      </c>
      <c r="L765" s="24">
        <v>160.78</v>
      </c>
      <c r="M765" s="24">
        <v>160.88</v>
      </c>
      <c r="N765" s="24">
        <v>168.47</v>
      </c>
      <c r="O765" s="24">
        <v>168.52</v>
      </c>
      <c r="P765">
        <v>5</v>
      </c>
      <c r="Q765">
        <v>10</v>
      </c>
      <c r="R765" t="str">
        <v>LIQ</v>
      </c>
      <c r="S765" t="str">
        <v/>
      </c>
      <c r="T765" t="str">
        <v>WU</v>
      </c>
      <c r="U765" t="str">
        <v>95353IODP</v>
      </c>
      <c r="V765" t="str">
        <v>IWWU</v>
      </c>
      <c r="W765" t="str">
        <v>LIQ11945491</v>
      </c>
      <c r="X765">
        <v>44896.454861111109</v>
      </c>
      <c r="Y765" t="str">
        <v>JR_LIU</v>
      </c>
      <c r="Z765" t="str">
        <v>JR</v>
      </c>
      <c r="AA765" t="str">
        <v>30 ul TM HCl</v>
      </c>
      <c r="AB765" t="str">
        <v>397-U1588A-18X-5-IW(136-146)-IWWU</v>
      </c>
    </row>
    <row r="766" spans="1:28" x14ac:dyDescent="0.15">
      <c r="A766">
        <v>397</v>
      </c>
      <c r="B766" t="str">
        <v>U1588</v>
      </c>
      <c r="C766" t="str">
        <v>A</v>
      </c>
      <c r="D766">
        <v>18</v>
      </c>
      <c r="E766" t="str">
        <v>X</v>
      </c>
      <c r="F766">
        <v>5</v>
      </c>
      <c r="G766" t="str">
        <v/>
      </c>
      <c r="H766" s="29">
        <v>136</v>
      </c>
      <c r="I766" s="29">
        <v>146</v>
      </c>
      <c r="J766" s="29">
        <v>0</v>
      </c>
      <c r="K766" s="29">
        <v>5</v>
      </c>
      <c r="L766" s="24">
        <v>160.78</v>
      </c>
      <c r="M766" s="24">
        <v>160.88</v>
      </c>
      <c r="N766" s="24">
        <v>168.47</v>
      </c>
      <c r="O766" s="24">
        <v>168.52</v>
      </c>
      <c r="P766">
        <v>5</v>
      </c>
      <c r="Q766">
        <v>6</v>
      </c>
      <c r="R766" t="str">
        <v>LIQ</v>
      </c>
      <c r="S766" t="str">
        <v/>
      </c>
      <c r="T766" t="str">
        <v/>
      </c>
      <c r="U766" t="str">
        <v/>
      </c>
      <c r="V766" t="str">
        <v>IWS</v>
      </c>
      <c r="W766" t="str">
        <v>LIQ11945461</v>
      </c>
      <c r="X766">
        <v>44896.454861111109</v>
      </c>
      <c r="Y766" t="str">
        <v>JR_LIU</v>
      </c>
      <c r="Z766" t="str">
        <v>JR</v>
      </c>
      <c r="AA766" t="str">
        <v>shipboard untreated</v>
      </c>
      <c r="AB766" t="str">
        <v>397-U1588A-18X-5-IW(136-146)-IWS</v>
      </c>
    </row>
    <row r="767" spans="1:28" x14ac:dyDescent="0.15">
      <c r="A767">
        <v>397</v>
      </c>
      <c r="B767" t="str">
        <v>U1588</v>
      </c>
      <c r="C767" t="str">
        <v>A</v>
      </c>
      <c r="D767">
        <v>18</v>
      </c>
      <c r="E767" t="str">
        <v>X</v>
      </c>
      <c r="F767">
        <v>5</v>
      </c>
      <c r="G767" t="str">
        <v/>
      </c>
      <c r="H767" s="29">
        <v>136</v>
      </c>
      <c r="I767" s="29">
        <v>146</v>
      </c>
      <c r="J767" s="29">
        <v>0</v>
      </c>
      <c r="K767" s="29">
        <v>5</v>
      </c>
      <c r="L767" s="24">
        <v>160.78</v>
      </c>
      <c r="M767" s="24">
        <v>160.88</v>
      </c>
      <c r="N767" s="24">
        <v>168.47</v>
      </c>
      <c r="O767" s="24">
        <v>168.52</v>
      </c>
      <c r="P767">
        <v>5</v>
      </c>
      <c r="Q767">
        <v>25</v>
      </c>
      <c r="R767" t="str">
        <v>CAKE</v>
      </c>
      <c r="S767" t="str">
        <v/>
      </c>
      <c r="T767" t="str">
        <v>WU</v>
      </c>
      <c r="U767" t="str">
        <v>95353IODP</v>
      </c>
      <c r="V767" t="str">
        <v>SCWU</v>
      </c>
      <c r="W767" t="str">
        <v>CAKE11945511</v>
      </c>
      <c r="X767">
        <v>44896.454861111109</v>
      </c>
      <c r="Y767" t="str">
        <v>JR_LIU</v>
      </c>
      <c r="Z767" t="str">
        <v>JR</v>
      </c>
      <c r="AA767">
        <v>0</v>
      </c>
      <c r="AB767" t="str">
        <v>397-U1588A-18X-5-IW(136-146)-SCWU</v>
      </c>
    </row>
    <row r="768" spans="1:28" x14ac:dyDescent="0.15">
      <c r="A768">
        <v>397</v>
      </c>
      <c r="B768" t="str">
        <v>U1588</v>
      </c>
      <c r="C768" t="str">
        <v>A</v>
      </c>
      <c r="D768">
        <v>18</v>
      </c>
      <c r="E768" t="str">
        <v>X</v>
      </c>
      <c r="F768">
        <v>5</v>
      </c>
      <c r="G768" t="str">
        <v/>
      </c>
      <c r="H768" s="29">
        <v>136</v>
      </c>
      <c r="I768" s="29">
        <v>146</v>
      </c>
      <c r="J768" s="29">
        <v>0</v>
      </c>
      <c r="K768" s="29">
        <v>5</v>
      </c>
      <c r="L768" s="24">
        <v>160.78</v>
      </c>
      <c r="M768" s="24">
        <v>160.88</v>
      </c>
      <c r="N768" s="24">
        <v>168.47</v>
      </c>
      <c r="O768" s="24">
        <v>168.52</v>
      </c>
      <c r="P768">
        <v>5</v>
      </c>
      <c r="Q768">
        <v>2</v>
      </c>
      <c r="R768" t="str">
        <v>LIQ</v>
      </c>
      <c r="S768" t="str">
        <v/>
      </c>
      <c r="T768" t="str">
        <v>BRAD</v>
      </c>
      <c r="U768" t="str">
        <v>95829IODP</v>
      </c>
      <c r="V768" t="str">
        <v>IWBRAD</v>
      </c>
      <c r="W768" t="str">
        <v>LIQ11945531</v>
      </c>
      <c r="X768">
        <v>44896.454861111109</v>
      </c>
      <c r="Y768" t="str">
        <v>JR_LIU</v>
      </c>
      <c r="Z768" t="str">
        <v>JR</v>
      </c>
      <c r="AA768" t="str">
        <v>10 ul HgCl2</v>
      </c>
      <c r="AB768" t="str">
        <v>397-U1588A-18X-5-IW(136-146)-IWBRAD</v>
      </c>
    </row>
    <row r="769" spans="1:28" x14ac:dyDescent="0.15">
      <c r="A769">
        <v>397</v>
      </c>
      <c r="B769" t="str">
        <v>U1588</v>
      </c>
      <c r="C769" t="str">
        <v>A</v>
      </c>
      <c r="D769">
        <v>18</v>
      </c>
      <c r="E769" t="str">
        <v>X</v>
      </c>
      <c r="F769">
        <v>5</v>
      </c>
      <c r="G769" t="str">
        <v/>
      </c>
      <c r="H769" s="29">
        <v>136</v>
      </c>
      <c r="I769" s="29">
        <v>146</v>
      </c>
      <c r="J769" s="29">
        <v>136</v>
      </c>
      <c r="K769" s="29">
        <v>5</v>
      </c>
      <c r="L769" s="24">
        <v>160.78</v>
      </c>
      <c r="M769" s="24">
        <v>160.88</v>
      </c>
      <c r="N769" s="24">
        <v>168.47</v>
      </c>
      <c r="O769" s="24">
        <v>168.57</v>
      </c>
      <c r="P769">
        <v>10</v>
      </c>
      <c r="Q769">
        <v>353</v>
      </c>
      <c r="R769" t="str">
        <v>WRND</v>
      </c>
      <c r="S769" t="str">
        <v>IW</v>
      </c>
      <c r="T769" t="str">
        <v/>
      </c>
      <c r="U769" t="str">
        <v/>
      </c>
      <c r="V769" t="str">
        <v>IW(136-146)</v>
      </c>
      <c r="W769" t="str">
        <v>WRND11945061</v>
      </c>
      <c r="X769">
        <v>44896.415972222225</v>
      </c>
      <c r="Y769" t="str">
        <v>NOVAK</v>
      </c>
      <c r="Z769" t="str">
        <v>JR</v>
      </c>
      <c r="AA769">
        <v>0</v>
      </c>
      <c r="AB769" t="str">
        <v>397-U1588A-18X-5-IW(136-146)</v>
      </c>
    </row>
    <row r="770" spans="1:28" x14ac:dyDescent="0.15">
      <c r="A770">
        <v>397</v>
      </c>
      <c r="B770" t="str">
        <v>U1588</v>
      </c>
      <c r="C770" t="str">
        <v>A</v>
      </c>
      <c r="D770">
        <v>18</v>
      </c>
      <c r="E770" t="str">
        <v>X</v>
      </c>
      <c r="F770">
        <v>6</v>
      </c>
      <c r="G770" t="str">
        <v/>
      </c>
      <c r="H770" s="29">
        <v>0</v>
      </c>
      <c r="I770" s="29">
        <v>5</v>
      </c>
      <c r="J770" s="29">
        <v>0</v>
      </c>
      <c r="K770" s="29">
        <v>5</v>
      </c>
      <c r="L770" s="24">
        <v>160.88</v>
      </c>
      <c r="M770" s="24">
        <v>160.93</v>
      </c>
      <c r="N770" s="24">
        <v>168.57</v>
      </c>
      <c r="O770" s="24">
        <v>168.62</v>
      </c>
      <c r="P770">
        <v>5</v>
      </c>
      <c r="Q770">
        <v>5</v>
      </c>
      <c r="R770" t="str">
        <v>CYL</v>
      </c>
      <c r="S770" t="str">
        <v>HS</v>
      </c>
      <c r="T770" t="str">
        <v/>
      </c>
      <c r="U770" t="str">
        <v/>
      </c>
      <c r="V770" t="str">
        <v>HS</v>
      </c>
      <c r="W770" t="str">
        <v>CYL11945051</v>
      </c>
      <c r="X770">
        <v>44896.415972222225</v>
      </c>
      <c r="Y770" t="str">
        <v>NOVAK</v>
      </c>
      <c r="Z770" t="str">
        <v>JR</v>
      </c>
      <c r="AA770">
        <v>0</v>
      </c>
      <c r="AB770" t="str">
        <v>397-U1588A-18X-6-HS</v>
      </c>
    </row>
    <row r="771" spans="1:28" x14ac:dyDescent="0.15">
      <c r="A771">
        <v>397</v>
      </c>
      <c r="B771" t="str">
        <v>U1588</v>
      </c>
      <c r="C771" t="str">
        <v>A</v>
      </c>
      <c r="D771">
        <v>18</v>
      </c>
      <c r="E771" t="str">
        <v>X</v>
      </c>
      <c r="F771">
        <v>6</v>
      </c>
      <c r="G771" t="str">
        <v>W</v>
      </c>
      <c r="H771" s="29">
        <v>73</v>
      </c>
      <c r="I771" s="29">
        <v>73</v>
      </c>
      <c r="J771" s="29">
        <v>73</v>
      </c>
      <c r="K771" s="29">
        <v>5</v>
      </c>
      <c r="L771" s="24">
        <v>161.60999999999999</v>
      </c>
      <c r="M771" s="24">
        <v>161.60999999999999</v>
      </c>
      <c r="N771" s="24">
        <v>169.3</v>
      </c>
      <c r="O771" s="24">
        <v>169.3</v>
      </c>
      <c r="P771">
        <v>0</v>
      </c>
      <c r="Q771">
        <v>1</v>
      </c>
      <c r="R771" t="str">
        <v>TPCK</v>
      </c>
      <c r="S771" t="str">
        <v>NANNO</v>
      </c>
      <c r="T771" t="str">
        <v/>
      </c>
      <c r="U771" t="str">
        <v/>
      </c>
      <c r="V771" t="str">
        <v>NANNO</v>
      </c>
      <c r="W771" t="str">
        <v>TPCK11951541</v>
      </c>
      <c r="X771">
        <v>44896.81527777778</v>
      </c>
      <c r="Y771" t="str">
        <v>JRS_CARVALHO</v>
      </c>
      <c r="Z771" t="str">
        <v>JR</v>
      </c>
      <c r="AA771">
        <v>0</v>
      </c>
      <c r="AB771" t="str">
        <v>397-U1588A-18X-6-W 73/73-NANNO</v>
      </c>
    </row>
    <row r="772" spans="1:28" x14ac:dyDescent="0.15">
      <c r="A772">
        <v>397</v>
      </c>
      <c r="B772" t="str">
        <v>U1588</v>
      </c>
      <c r="C772" t="str">
        <v>A</v>
      </c>
      <c r="D772">
        <v>18</v>
      </c>
      <c r="E772" t="str">
        <v>X</v>
      </c>
      <c r="F772" t="str">
        <v>CC</v>
      </c>
      <c r="G772" t="str">
        <v/>
      </c>
      <c r="H772" s="29">
        <v>40</v>
      </c>
      <c r="I772" s="29">
        <v>47</v>
      </c>
      <c r="J772" s="29">
        <v>0</v>
      </c>
      <c r="K772" s="29">
        <v>5</v>
      </c>
      <c r="L772" s="24">
        <v>162.42000000000002</v>
      </c>
      <c r="M772" s="24">
        <v>162.49</v>
      </c>
      <c r="N772" s="24">
        <v>170.10999999999999</v>
      </c>
      <c r="O772" s="24">
        <v>170.18</v>
      </c>
      <c r="P772">
        <v>7</v>
      </c>
      <c r="Q772">
        <v>30</v>
      </c>
      <c r="R772" t="str">
        <v>OTHR</v>
      </c>
      <c r="S772" t="str">
        <v/>
      </c>
      <c r="T772" t="str">
        <v>HUAN</v>
      </c>
      <c r="U772" t="str">
        <v>98758IODP</v>
      </c>
      <c r="V772" t="str">
        <v>PALHUAN</v>
      </c>
      <c r="W772" t="str">
        <v>OTHR11945111</v>
      </c>
      <c r="X772">
        <v>44896.417361111111</v>
      </c>
      <c r="Y772" t="str">
        <v>NOVAK</v>
      </c>
      <c r="Z772" t="str">
        <v>JR</v>
      </c>
      <c r="AA772">
        <v>0</v>
      </c>
      <c r="AB772" t="str">
        <v>397-U1588A-18X-CC-PAL-PALHUAN</v>
      </c>
    </row>
    <row r="773" spans="1:28" x14ac:dyDescent="0.15">
      <c r="A773">
        <v>397</v>
      </c>
      <c r="B773" t="str">
        <v>U1588</v>
      </c>
      <c r="C773" t="str">
        <v>A</v>
      </c>
      <c r="D773">
        <v>18</v>
      </c>
      <c r="E773" t="str">
        <v>X</v>
      </c>
      <c r="F773" t="str">
        <v>CC</v>
      </c>
      <c r="G773" t="str">
        <v/>
      </c>
      <c r="H773" s="29">
        <v>40</v>
      </c>
      <c r="I773" s="29">
        <v>47</v>
      </c>
      <c r="J773" s="29">
        <v>0</v>
      </c>
      <c r="K773" s="29">
        <v>5</v>
      </c>
      <c r="L773" s="24">
        <v>162.42000000000002</v>
      </c>
      <c r="M773" s="24">
        <v>162.49</v>
      </c>
      <c r="N773" s="24">
        <v>170.10999999999999</v>
      </c>
      <c r="O773" s="24">
        <v>170.18</v>
      </c>
      <c r="P773">
        <v>7</v>
      </c>
      <c r="Q773">
        <v>20</v>
      </c>
      <c r="R773" t="str">
        <v>OTHR</v>
      </c>
      <c r="S773" t="str">
        <v/>
      </c>
      <c r="T773" t="str">
        <v>VERM</v>
      </c>
      <c r="U773" t="str">
        <v>95746IODP</v>
      </c>
      <c r="V773" t="str">
        <v>PALVERM</v>
      </c>
      <c r="W773" t="str">
        <v>OTHR11945071</v>
      </c>
      <c r="X773">
        <v>44896.417361111111</v>
      </c>
      <c r="Y773" t="str">
        <v>NOVAK</v>
      </c>
      <c r="Z773" t="str">
        <v>JR</v>
      </c>
      <c r="AA773">
        <v>0</v>
      </c>
      <c r="AB773" t="str">
        <v>397-U1588A-18X-CC-PAL-PALVERM</v>
      </c>
    </row>
    <row r="774" spans="1:28" x14ac:dyDescent="0.15">
      <c r="A774">
        <v>397</v>
      </c>
      <c r="B774" t="str">
        <v>U1588</v>
      </c>
      <c r="C774" t="str">
        <v>A</v>
      </c>
      <c r="D774">
        <v>18</v>
      </c>
      <c r="E774" t="str">
        <v>X</v>
      </c>
      <c r="F774" t="str">
        <v>CC</v>
      </c>
      <c r="G774" t="str">
        <v/>
      </c>
      <c r="H774" s="29">
        <v>40</v>
      </c>
      <c r="I774" s="29">
        <v>47</v>
      </c>
      <c r="J774" s="29">
        <v>0</v>
      </c>
      <c r="K774" s="29">
        <v>5</v>
      </c>
      <c r="L774" s="24">
        <v>162.42000000000002</v>
      </c>
      <c r="M774" s="24">
        <v>162.49</v>
      </c>
      <c r="N774" s="24">
        <v>170.10999999999999</v>
      </c>
      <c r="O774" s="24">
        <v>170.18</v>
      </c>
      <c r="P774">
        <v>7</v>
      </c>
      <c r="Q774">
        <v>20</v>
      </c>
      <c r="R774" t="str">
        <v>OTHR</v>
      </c>
      <c r="S774" t="str">
        <v/>
      </c>
      <c r="T774" t="str">
        <v>PERA</v>
      </c>
      <c r="U774" t="str">
        <v>95471IODP</v>
      </c>
      <c r="V774" t="str">
        <v>PALPERA</v>
      </c>
      <c r="W774" t="str">
        <v>OTHR11945081</v>
      </c>
      <c r="X774">
        <v>44896.417361111111</v>
      </c>
      <c r="Y774" t="str">
        <v>NOVAK</v>
      </c>
      <c r="Z774" t="str">
        <v>JR</v>
      </c>
      <c r="AA774">
        <v>0</v>
      </c>
      <c r="AB774" t="str">
        <v>397-U1588A-18X-CC-PAL-PALPERA</v>
      </c>
    </row>
    <row r="775" spans="1:28" x14ac:dyDescent="0.15">
      <c r="A775">
        <v>397</v>
      </c>
      <c r="B775" t="str">
        <v>U1588</v>
      </c>
      <c r="C775" t="str">
        <v>A</v>
      </c>
      <c r="D775">
        <v>18</v>
      </c>
      <c r="E775" t="str">
        <v>X</v>
      </c>
      <c r="F775" t="str">
        <v>CC</v>
      </c>
      <c r="G775" t="str">
        <v/>
      </c>
      <c r="H775" s="29">
        <v>40</v>
      </c>
      <c r="I775" s="29">
        <v>47</v>
      </c>
      <c r="J775" s="29">
        <v>0</v>
      </c>
      <c r="K775" s="29">
        <v>5</v>
      </c>
      <c r="L775" s="24">
        <v>162.42000000000002</v>
      </c>
      <c r="M775" s="24">
        <v>162.49</v>
      </c>
      <c r="N775" s="24">
        <v>170.10999999999999</v>
      </c>
      <c r="O775" s="24">
        <v>170.18</v>
      </c>
      <c r="P775">
        <v>7</v>
      </c>
      <c r="Q775">
        <v>5</v>
      </c>
      <c r="R775" t="str">
        <v>OTHR</v>
      </c>
      <c r="S775" t="str">
        <v/>
      </c>
      <c r="T775" t="str">
        <v>ABRA</v>
      </c>
      <c r="U775" t="str">
        <v>95438IODP</v>
      </c>
      <c r="V775" t="str">
        <v>PALABRA</v>
      </c>
      <c r="W775" t="str">
        <v>OTHR11945131</v>
      </c>
      <c r="X775">
        <v>44896.417361111111</v>
      </c>
      <c r="Y775" t="str">
        <v>NOVAK</v>
      </c>
      <c r="Z775" t="str">
        <v>JR</v>
      </c>
      <c r="AA775">
        <v>0</v>
      </c>
      <c r="AB775" t="str">
        <v>397-U1588A-18X-CC-PAL-PALABRA</v>
      </c>
    </row>
    <row r="776" spans="1:28" x14ac:dyDescent="0.15">
      <c r="A776">
        <v>397</v>
      </c>
      <c r="B776" t="str">
        <v>U1588</v>
      </c>
      <c r="C776" t="str">
        <v>A</v>
      </c>
      <c r="D776">
        <v>18</v>
      </c>
      <c r="E776" t="str">
        <v>X</v>
      </c>
      <c r="F776" t="str">
        <v>CC</v>
      </c>
      <c r="G776" t="str">
        <v/>
      </c>
      <c r="H776" s="29">
        <v>40</v>
      </c>
      <c r="I776" s="29">
        <v>47</v>
      </c>
      <c r="J776" s="29">
        <v>0</v>
      </c>
      <c r="K776" s="29">
        <v>5</v>
      </c>
      <c r="L776" s="24">
        <v>162.42000000000002</v>
      </c>
      <c r="M776" s="24">
        <v>162.49</v>
      </c>
      <c r="N776" s="24">
        <v>170.10999999999999</v>
      </c>
      <c r="O776" s="24">
        <v>170.18</v>
      </c>
      <c r="P776">
        <v>7</v>
      </c>
      <c r="Q776">
        <v>20</v>
      </c>
      <c r="R776" t="str">
        <v>OTHR</v>
      </c>
      <c r="S776" t="str">
        <v>FORAM</v>
      </c>
      <c r="T776" t="str">
        <v/>
      </c>
      <c r="U776" t="str">
        <v/>
      </c>
      <c r="V776" t="str">
        <v>FORAM</v>
      </c>
      <c r="W776" t="str">
        <v>OTHR11945151</v>
      </c>
      <c r="X776">
        <v>44896.417361111111</v>
      </c>
      <c r="Y776" t="str">
        <v>NOVAK</v>
      </c>
      <c r="Z776" t="str">
        <v>JR</v>
      </c>
      <c r="AA776" t="str">
        <v>Shipboard Test</v>
      </c>
      <c r="AB776" t="str">
        <v>397-U1588A-18X-CC-PAL-FORAM</v>
      </c>
    </row>
    <row r="777" spans="1:28" x14ac:dyDescent="0.15">
      <c r="A777">
        <v>397</v>
      </c>
      <c r="B777" t="str">
        <v>U1588</v>
      </c>
      <c r="C777" t="str">
        <v>A</v>
      </c>
      <c r="D777">
        <v>18</v>
      </c>
      <c r="E777" t="str">
        <v>X</v>
      </c>
      <c r="F777" t="str">
        <v>CC</v>
      </c>
      <c r="G777" t="str">
        <v/>
      </c>
      <c r="H777" s="29">
        <v>40</v>
      </c>
      <c r="I777" s="29">
        <v>47</v>
      </c>
      <c r="J777" s="29">
        <v>0</v>
      </c>
      <c r="K777" s="29">
        <v>5</v>
      </c>
      <c r="L777" s="24">
        <v>162.42000000000002</v>
      </c>
      <c r="M777" s="24">
        <v>162.49</v>
      </c>
      <c r="N777" s="24">
        <v>170.10999999999999</v>
      </c>
      <c r="O777" s="24">
        <v>170.18</v>
      </c>
      <c r="P777">
        <v>7</v>
      </c>
      <c r="Q777">
        <v>5</v>
      </c>
      <c r="R777" t="str">
        <v>OTHR</v>
      </c>
      <c r="S777" t="str">
        <v/>
      </c>
      <c r="T777" t="str">
        <v>CLAR</v>
      </c>
      <c r="U777" t="str">
        <v>95439IODP</v>
      </c>
      <c r="V777" t="str">
        <v>PALCLAR</v>
      </c>
      <c r="W777" t="str">
        <v>OTHR11945101</v>
      </c>
      <c r="X777">
        <v>44896.417361111111</v>
      </c>
      <c r="Y777" t="str">
        <v>NOVAK</v>
      </c>
      <c r="Z777" t="str">
        <v>JR</v>
      </c>
      <c r="AA777">
        <v>0</v>
      </c>
      <c r="AB777" t="str">
        <v>397-U1588A-18X-CC-PAL-PALCLAR</v>
      </c>
    </row>
    <row r="778" spans="1:28" x14ac:dyDescent="0.15">
      <c r="A778">
        <v>397</v>
      </c>
      <c r="B778" t="str">
        <v>U1588</v>
      </c>
      <c r="C778" t="str">
        <v>A</v>
      </c>
      <c r="D778">
        <v>18</v>
      </c>
      <c r="E778" t="str">
        <v>X</v>
      </c>
      <c r="F778" t="str">
        <v>CC</v>
      </c>
      <c r="G778" t="str">
        <v/>
      </c>
      <c r="H778" s="29">
        <v>40</v>
      </c>
      <c r="I778" s="29">
        <v>47</v>
      </c>
      <c r="J778" s="29">
        <v>0</v>
      </c>
      <c r="K778" s="29">
        <v>5</v>
      </c>
      <c r="L778" s="24">
        <v>162.42000000000002</v>
      </c>
      <c r="M778" s="24">
        <v>162.49</v>
      </c>
      <c r="N778" s="24">
        <v>170.10999999999999</v>
      </c>
      <c r="O778" s="24">
        <v>170.18</v>
      </c>
      <c r="P778">
        <v>7</v>
      </c>
      <c r="Q778">
        <v>30</v>
      </c>
      <c r="R778" t="str">
        <v>OTHR</v>
      </c>
      <c r="S778" t="str">
        <v/>
      </c>
      <c r="T778" t="str">
        <v>ZARI</v>
      </c>
      <c r="U778" t="str">
        <v>95883IODP</v>
      </c>
      <c r="V778" t="str">
        <v>PALZARI</v>
      </c>
      <c r="W778" t="str">
        <v>OTHR11945121</v>
      </c>
      <c r="X778">
        <v>44896.417361111111</v>
      </c>
      <c r="Y778" t="str">
        <v>NOVAK</v>
      </c>
      <c r="Z778" t="str">
        <v>JR</v>
      </c>
      <c r="AA778">
        <v>0</v>
      </c>
      <c r="AB778" t="str">
        <v>397-U1588A-18X-CC-PAL-PALZARI</v>
      </c>
    </row>
    <row r="779" spans="1:28" x14ac:dyDescent="0.15">
      <c r="A779">
        <v>397</v>
      </c>
      <c r="B779" t="str">
        <v>U1588</v>
      </c>
      <c r="C779" t="str">
        <v>A</v>
      </c>
      <c r="D779">
        <v>18</v>
      </c>
      <c r="E779" t="str">
        <v>X</v>
      </c>
      <c r="F779" t="str">
        <v>CC</v>
      </c>
      <c r="G779" t="str">
        <v/>
      </c>
      <c r="H779" s="29">
        <v>40</v>
      </c>
      <c r="I779" s="29">
        <v>47</v>
      </c>
      <c r="J779" s="29">
        <v>40</v>
      </c>
      <c r="K779" s="29">
        <v>5</v>
      </c>
      <c r="L779" s="24">
        <v>162.42000000000002</v>
      </c>
      <c r="M779" s="24">
        <v>162.49</v>
      </c>
      <c r="N779" s="24">
        <v>170.10999999999999</v>
      </c>
      <c r="O779" s="24">
        <v>170.18</v>
      </c>
      <c r="P779">
        <v>7</v>
      </c>
      <c r="Q779">
        <v>247</v>
      </c>
      <c r="R779" t="str">
        <v>WRND</v>
      </c>
      <c r="S779" t="str">
        <v>PAL</v>
      </c>
      <c r="T779" t="str">
        <v/>
      </c>
      <c r="U779" t="str">
        <v/>
      </c>
      <c r="V779" t="str">
        <v>PAL</v>
      </c>
      <c r="W779" t="str">
        <v>WRND11945041</v>
      </c>
      <c r="X779">
        <v>44896.415277777778</v>
      </c>
      <c r="Y779" t="str">
        <v>NOVAK</v>
      </c>
      <c r="Z779" t="str">
        <v>JR</v>
      </c>
      <c r="AA779">
        <v>0</v>
      </c>
      <c r="AB779" t="str">
        <v>397-U1588A-18X-CC-PAL</v>
      </c>
    </row>
    <row r="780" spans="1:28" x14ac:dyDescent="0.15">
      <c r="A780">
        <v>397</v>
      </c>
      <c r="B780" t="str">
        <v>U1588</v>
      </c>
      <c r="C780" t="str">
        <v>A</v>
      </c>
      <c r="D780">
        <v>18</v>
      </c>
      <c r="E780" t="str">
        <v>X</v>
      </c>
      <c r="F780" t="str">
        <v>CC</v>
      </c>
      <c r="G780" t="str">
        <v/>
      </c>
      <c r="H780" s="29">
        <v>40</v>
      </c>
      <c r="I780" s="29">
        <v>47</v>
      </c>
      <c r="J780" s="29">
        <v>0</v>
      </c>
      <c r="K780" s="29">
        <v>5</v>
      </c>
      <c r="L780" s="24">
        <v>162.42000000000002</v>
      </c>
      <c r="M780" s="24">
        <v>162.49</v>
      </c>
      <c r="N780" s="24">
        <v>170.10999999999999</v>
      </c>
      <c r="O780" s="24">
        <v>170.18</v>
      </c>
      <c r="P780">
        <v>7</v>
      </c>
      <c r="Q780">
        <v>5</v>
      </c>
      <c r="R780" t="str">
        <v>OTHR</v>
      </c>
      <c r="S780" t="str">
        <v>NANNO</v>
      </c>
      <c r="T780" t="str">
        <v/>
      </c>
      <c r="U780" t="str">
        <v/>
      </c>
      <c r="V780" t="str">
        <v>NANNO</v>
      </c>
      <c r="W780" t="str">
        <v>OTHR11945141</v>
      </c>
      <c r="X780">
        <v>44896.417361111111</v>
      </c>
      <c r="Y780" t="str">
        <v>NOVAK</v>
      </c>
      <c r="Z780" t="str">
        <v>JR</v>
      </c>
      <c r="AA780" t="str">
        <v>Shipboard Test</v>
      </c>
      <c r="AB780" t="str">
        <v>397-U1588A-18X-CC-PAL-NANNO</v>
      </c>
    </row>
    <row r="781" spans="1:28" x14ac:dyDescent="0.15">
      <c r="A781">
        <v>397</v>
      </c>
      <c r="B781" t="str">
        <v>U1588</v>
      </c>
      <c r="C781" t="str">
        <v>A</v>
      </c>
      <c r="D781">
        <v>18</v>
      </c>
      <c r="E781" t="str">
        <v>X</v>
      </c>
      <c r="F781" t="str">
        <v>CC</v>
      </c>
      <c r="G781" t="str">
        <v/>
      </c>
      <c r="H781" s="29">
        <v>40</v>
      </c>
      <c r="I781" s="29">
        <v>47</v>
      </c>
      <c r="J781" s="29">
        <v>0</v>
      </c>
      <c r="K781" s="29">
        <v>5</v>
      </c>
      <c r="L781" s="24">
        <v>162.42000000000002</v>
      </c>
      <c r="M781" s="24">
        <v>162.49</v>
      </c>
      <c r="N781" s="24">
        <v>170.10999999999999</v>
      </c>
      <c r="O781" s="24">
        <v>170.18</v>
      </c>
      <c r="P781">
        <v>7</v>
      </c>
      <c r="Q781">
        <v>5</v>
      </c>
      <c r="R781" t="str">
        <v>OTHR</v>
      </c>
      <c r="S781" t="str">
        <v/>
      </c>
      <c r="T781" t="str">
        <v>FLOR</v>
      </c>
      <c r="U781" t="str">
        <v>95504IODP</v>
      </c>
      <c r="V781" t="str">
        <v>PALFLOR</v>
      </c>
      <c r="W781" t="str">
        <v>OTHR11945091</v>
      </c>
      <c r="X781">
        <v>44896.417361111111</v>
      </c>
      <c r="Y781" t="str">
        <v>NOVAK</v>
      </c>
      <c r="Z781" t="str">
        <v>JR</v>
      </c>
      <c r="AA781">
        <v>0</v>
      </c>
      <c r="AB781" t="str">
        <v>397-U1588A-18X-CC-PAL-PALFLOR</v>
      </c>
    </row>
    <row r="782" spans="1:28" x14ac:dyDescent="0.15">
      <c r="A782">
        <v>397</v>
      </c>
      <c r="B782" t="str">
        <v>U1588</v>
      </c>
      <c r="C782" t="str">
        <v>A</v>
      </c>
      <c r="D782">
        <v>19</v>
      </c>
      <c r="E782" t="str">
        <v>X</v>
      </c>
      <c r="F782">
        <v>1</v>
      </c>
      <c r="G782" t="str">
        <v>W</v>
      </c>
      <c r="H782" s="29">
        <v>75</v>
      </c>
      <c r="I782" s="29">
        <v>75</v>
      </c>
      <c r="J782" s="29">
        <v>75</v>
      </c>
      <c r="K782" s="29">
        <v>5</v>
      </c>
      <c r="L782" s="24">
        <v>164.65</v>
      </c>
      <c r="M782" s="24">
        <v>164.65</v>
      </c>
      <c r="N782" s="24">
        <v>172.91800000000001</v>
      </c>
      <c r="O782" s="24">
        <v>172.91800000000001</v>
      </c>
      <c r="P782">
        <v>0</v>
      </c>
      <c r="Q782">
        <v>1</v>
      </c>
      <c r="R782" t="str">
        <v>TPCK</v>
      </c>
      <c r="S782" t="str">
        <v>NANNO</v>
      </c>
      <c r="T782" t="str">
        <v/>
      </c>
      <c r="U782" t="str">
        <v/>
      </c>
      <c r="V782" t="str">
        <v>NANNO</v>
      </c>
      <c r="W782" t="str">
        <v>TPCK11952471</v>
      </c>
      <c r="X782">
        <v>44896.874305555553</v>
      </c>
      <c r="Y782" t="str">
        <v>JRS_CARVALHO</v>
      </c>
      <c r="Z782" t="str">
        <v>JR</v>
      </c>
      <c r="AA782">
        <v>0</v>
      </c>
      <c r="AB782" t="str">
        <v>397-U1588A-19X-1-W 75/75-NANNO</v>
      </c>
    </row>
    <row r="783" spans="1:28" x14ac:dyDescent="0.15">
      <c r="A783">
        <v>397</v>
      </c>
      <c r="B783" t="str">
        <v>U1588</v>
      </c>
      <c r="C783" t="str">
        <v>A</v>
      </c>
      <c r="D783">
        <v>19</v>
      </c>
      <c r="E783" t="str">
        <v>X</v>
      </c>
      <c r="F783">
        <v>2</v>
      </c>
      <c r="G783" t="str">
        <v>A</v>
      </c>
      <c r="H783" s="29">
        <v>40</v>
      </c>
      <c r="I783" s="29">
        <v>40</v>
      </c>
      <c r="J783" s="29">
        <v>40</v>
      </c>
      <c r="K783" s="29">
        <v>5</v>
      </c>
      <c r="L783" s="24">
        <v>165.79</v>
      </c>
      <c r="M783" s="24">
        <v>165.79</v>
      </c>
      <c r="N783" s="24">
        <v>174.05799999999999</v>
      </c>
      <c r="O783" s="24">
        <v>174.05799999999999</v>
      </c>
      <c r="P783">
        <v>0</v>
      </c>
      <c r="Q783">
        <v>0</v>
      </c>
      <c r="R783" t="str">
        <v>SS</v>
      </c>
      <c r="S783" t="str">
        <v>SED</v>
      </c>
      <c r="T783" t="str">
        <v/>
      </c>
      <c r="U783" t="str">
        <v/>
      </c>
      <c r="V783" t="str">
        <v>SED</v>
      </c>
      <c r="W783" t="str">
        <v>SS11952881</v>
      </c>
      <c r="X783">
        <v>44896.893750000003</v>
      </c>
      <c r="Y783" t="str">
        <v>JRS_PANG</v>
      </c>
      <c r="Z783" t="str">
        <v>JR</v>
      </c>
      <c r="AA783">
        <v>0</v>
      </c>
      <c r="AB783" t="str">
        <v>397-U1588A-19X-2-A 40/40-SED</v>
      </c>
    </row>
    <row r="784" spans="1:28" x14ac:dyDescent="0.15">
      <c r="A784">
        <v>397</v>
      </c>
      <c r="B784" t="str">
        <v>U1588</v>
      </c>
      <c r="C784" t="str">
        <v>A</v>
      </c>
      <c r="D784">
        <v>19</v>
      </c>
      <c r="E784" t="str">
        <v>X</v>
      </c>
      <c r="F784">
        <v>2</v>
      </c>
      <c r="G784" t="str">
        <v>W</v>
      </c>
      <c r="H784" s="29">
        <v>40</v>
      </c>
      <c r="I784" s="29">
        <v>41</v>
      </c>
      <c r="J784" s="29">
        <v>40</v>
      </c>
      <c r="K784" s="29">
        <v>5</v>
      </c>
      <c r="L784" s="24">
        <v>165.79</v>
      </c>
      <c r="M784" s="24">
        <v>165.79999999999998</v>
      </c>
      <c r="N784" s="24">
        <v>174.05799999999999</v>
      </c>
      <c r="O784" s="24">
        <v>174.06800000000001</v>
      </c>
      <c r="P784">
        <v>1</v>
      </c>
      <c r="Q784">
        <v>5</v>
      </c>
      <c r="R784" t="str">
        <v>CYL</v>
      </c>
      <c r="S784" t="str">
        <v>CARB</v>
      </c>
      <c r="T784" t="str">
        <v/>
      </c>
      <c r="U784" t="str">
        <v/>
      </c>
      <c r="V784" t="str">
        <v>CARB</v>
      </c>
      <c r="W784" t="str">
        <v>CYL11952541</v>
      </c>
      <c r="X784">
        <v>44896.883333333331</v>
      </c>
      <c r="Y784" t="str">
        <v>JRS_CARVALHO</v>
      </c>
      <c r="Z784" t="str">
        <v>JR</v>
      </c>
      <c r="AA784">
        <v>0</v>
      </c>
      <c r="AB784" t="str">
        <v>397-U1588A-19X-2-W 40/41-CARB</v>
      </c>
    </row>
    <row r="785" spans="1:28" x14ac:dyDescent="0.15">
      <c r="A785">
        <v>397</v>
      </c>
      <c r="B785" t="str">
        <v>U1588</v>
      </c>
      <c r="C785" t="str">
        <v>A</v>
      </c>
      <c r="D785">
        <v>19</v>
      </c>
      <c r="E785" t="str">
        <v>X</v>
      </c>
      <c r="F785">
        <v>2</v>
      </c>
      <c r="G785" t="str">
        <v>W</v>
      </c>
      <c r="H785" s="29">
        <v>40</v>
      </c>
      <c r="I785" s="29">
        <v>41</v>
      </c>
      <c r="J785" s="29">
        <v>40</v>
      </c>
      <c r="K785" s="29">
        <v>5</v>
      </c>
      <c r="L785" s="24">
        <v>165.79</v>
      </c>
      <c r="M785" s="24">
        <v>165.79999999999998</v>
      </c>
      <c r="N785" s="24">
        <v>174.05799999999999</v>
      </c>
      <c r="O785" s="24">
        <v>174.06800000000001</v>
      </c>
      <c r="P785">
        <v>1</v>
      </c>
      <c r="Q785">
        <v>5</v>
      </c>
      <c r="R785" t="str">
        <v>CYL</v>
      </c>
      <c r="S785" t="str">
        <v>XRD</v>
      </c>
      <c r="T785" t="str">
        <v/>
      </c>
      <c r="U785" t="str">
        <v/>
      </c>
      <c r="V785" t="str">
        <v>XRD</v>
      </c>
      <c r="W785" t="str">
        <v>CYL11952551</v>
      </c>
      <c r="X785">
        <v>44896.883333333331</v>
      </c>
      <c r="Y785" t="str">
        <v>JRS_CARVALHO</v>
      </c>
      <c r="Z785" t="str">
        <v>JR</v>
      </c>
      <c r="AA785">
        <v>0</v>
      </c>
      <c r="AB785" t="str">
        <v>397-U1588A-19X-2-W 40/41-XRD</v>
      </c>
    </row>
    <row r="786" spans="1:28" x14ac:dyDescent="0.15">
      <c r="A786">
        <v>397</v>
      </c>
      <c r="B786" t="str">
        <v>U1588</v>
      </c>
      <c r="C786" t="str">
        <v>A</v>
      </c>
      <c r="D786">
        <v>19</v>
      </c>
      <c r="E786" t="str">
        <v>X</v>
      </c>
      <c r="F786">
        <v>2</v>
      </c>
      <c r="G786" t="str">
        <v>W</v>
      </c>
      <c r="H786" s="29">
        <v>65</v>
      </c>
      <c r="I786" s="29">
        <v>67</v>
      </c>
      <c r="J786" s="29">
        <v>65</v>
      </c>
      <c r="K786" s="29">
        <v>5</v>
      </c>
      <c r="L786" s="24">
        <v>166.04</v>
      </c>
      <c r="M786" s="24">
        <v>166.05999999999997</v>
      </c>
      <c r="N786" s="24">
        <v>174.30799999999999</v>
      </c>
      <c r="O786" s="24">
        <v>174.328</v>
      </c>
      <c r="P786">
        <v>2</v>
      </c>
      <c r="Q786">
        <v>7</v>
      </c>
      <c r="R786" t="str">
        <v>CUBE</v>
      </c>
      <c r="S786" t="str">
        <v>PMAG</v>
      </c>
      <c r="T786" t="str">
        <v>XUAN</v>
      </c>
      <c r="U786" t="str">
        <v>95810IODP</v>
      </c>
      <c r="V786" t="str">
        <v>PMAG</v>
      </c>
      <c r="W786" t="str">
        <v>CUBE11952531</v>
      </c>
      <c r="X786">
        <v>44896.877083333333</v>
      </c>
      <c r="Y786" t="str">
        <v>LEWIS</v>
      </c>
      <c r="Z786" t="str">
        <v>JR</v>
      </c>
      <c r="AA786">
        <v>0</v>
      </c>
      <c r="AB786" t="str">
        <v>397-U1588A-19X-2-W 65/67-PMAG</v>
      </c>
    </row>
    <row r="787" spans="1:28" x14ac:dyDescent="0.15">
      <c r="A787">
        <v>397</v>
      </c>
      <c r="B787" t="str">
        <v>U1588</v>
      </c>
      <c r="C787" t="str">
        <v>A</v>
      </c>
      <c r="D787">
        <v>19</v>
      </c>
      <c r="E787" t="str">
        <v>X</v>
      </c>
      <c r="F787">
        <v>2</v>
      </c>
      <c r="G787" t="str">
        <v>W</v>
      </c>
      <c r="H787" s="29">
        <v>76</v>
      </c>
      <c r="I787" s="29">
        <v>76</v>
      </c>
      <c r="J787" s="29">
        <v>76</v>
      </c>
      <c r="K787" s="29">
        <v>5</v>
      </c>
      <c r="L787" s="24">
        <v>166.14999999999998</v>
      </c>
      <c r="M787" s="24">
        <v>166.14999999999998</v>
      </c>
      <c r="N787" s="24">
        <v>174.41800000000001</v>
      </c>
      <c r="O787" s="24">
        <v>174.41800000000001</v>
      </c>
      <c r="P787">
        <v>0</v>
      </c>
      <c r="Q787">
        <v>1</v>
      </c>
      <c r="R787" t="str">
        <v>TPCK</v>
      </c>
      <c r="S787" t="str">
        <v>NANNO</v>
      </c>
      <c r="T787" t="str">
        <v/>
      </c>
      <c r="U787" t="str">
        <v/>
      </c>
      <c r="V787" t="str">
        <v>NANNO</v>
      </c>
      <c r="W787" t="str">
        <v>TPCK11952481</v>
      </c>
      <c r="X787">
        <v>44896.874305555553</v>
      </c>
      <c r="Y787" t="str">
        <v>JRS_CARVALHO</v>
      </c>
      <c r="Z787" t="str">
        <v>JR</v>
      </c>
      <c r="AA787">
        <v>0</v>
      </c>
      <c r="AB787" t="str">
        <v>397-U1588A-19X-2-W 76/76-NANNO</v>
      </c>
    </row>
    <row r="788" spans="1:28" x14ac:dyDescent="0.15">
      <c r="A788">
        <v>397</v>
      </c>
      <c r="B788" t="str">
        <v>U1588</v>
      </c>
      <c r="C788" t="str">
        <v>A</v>
      </c>
      <c r="D788">
        <v>19</v>
      </c>
      <c r="E788" t="str">
        <v>X</v>
      </c>
      <c r="F788">
        <v>3</v>
      </c>
      <c r="G788" t="str">
        <v>W</v>
      </c>
      <c r="H788" s="29">
        <v>79</v>
      </c>
      <c r="I788" s="29">
        <v>79</v>
      </c>
      <c r="J788" s="29">
        <v>79</v>
      </c>
      <c r="K788" s="29">
        <v>5</v>
      </c>
      <c r="L788" s="24">
        <v>167.67999999999998</v>
      </c>
      <c r="M788" s="24">
        <v>167.67999999999998</v>
      </c>
      <c r="N788" s="24">
        <v>175.94800000000001</v>
      </c>
      <c r="O788" s="24">
        <v>175.94800000000001</v>
      </c>
      <c r="P788">
        <v>0</v>
      </c>
      <c r="Q788">
        <v>1</v>
      </c>
      <c r="R788" t="str">
        <v>TPCK</v>
      </c>
      <c r="S788" t="str">
        <v>NANNO</v>
      </c>
      <c r="T788" t="str">
        <v/>
      </c>
      <c r="U788" t="str">
        <v/>
      </c>
      <c r="V788" t="str">
        <v>NANNO</v>
      </c>
      <c r="W788" t="str">
        <v>TPCK11952491</v>
      </c>
      <c r="X788">
        <v>44896.874305555553</v>
      </c>
      <c r="Y788" t="str">
        <v>JRS_CARVALHO</v>
      </c>
      <c r="Z788" t="str">
        <v>JR</v>
      </c>
      <c r="AA788">
        <v>0</v>
      </c>
      <c r="AB788" t="str">
        <v>397-U1588A-19X-3-W 79/79-NANNO</v>
      </c>
    </row>
    <row r="789" spans="1:28" x14ac:dyDescent="0.15">
      <c r="A789">
        <v>397</v>
      </c>
      <c r="B789" t="str">
        <v>U1588</v>
      </c>
      <c r="C789" t="str">
        <v>A</v>
      </c>
      <c r="D789">
        <v>19</v>
      </c>
      <c r="E789" t="str">
        <v>X</v>
      </c>
      <c r="F789">
        <v>4</v>
      </c>
      <c r="G789" t="str">
        <v>W</v>
      </c>
      <c r="H789" s="29">
        <v>57</v>
      </c>
      <c r="I789" s="29">
        <v>59</v>
      </c>
      <c r="J789" s="29">
        <v>57</v>
      </c>
      <c r="K789" s="29">
        <v>5</v>
      </c>
      <c r="L789" s="24">
        <v>168.95999999999998</v>
      </c>
      <c r="M789" s="24">
        <v>168.98</v>
      </c>
      <c r="N789" s="24">
        <v>177.22800000000001</v>
      </c>
      <c r="O789" s="24">
        <v>177.24799999999999</v>
      </c>
      <c r="P789">
        <v>2</v>
      </c>
      <c r="Q789">
        <v>10</v>
      </c>
      <c r="R789" t="str">
        <v>CYL</v>
      </c>
      <c r="S789" t="str">
        <v>MAD</v>
      </c>
      <c r="T789" t="str">
        <v/>
      </c>
      <c r="U789" t="str">
        <v/>
      </c>
      <c r="V789">
        <v>31199</v>
      </c>
      <c r="W789" t="str">
        <v>CYL11952461</v>
      </c>
      <c r="X789">
        <v>44896.87222222222</v>
      </c>
      <c r="Y789" t="str">
        <v>JRS_CARVALHO</v>
      </c>
      <c r="Z789" t="str">
        <v>JR</v>
      </c>
      <c r="AA789">
        <v>0</v>
      </c>
      <c r="AB789" t="str">
        <v>397-U1588A-19X-4-W 57/59-31199</v>
      </c>
    </row>
    <row r="790" spans="1:28" x14ac:dyDescent="0.15">
      <c r="A790">
        <v>397</v>
      </c>
      <c r="B790" t="str">
        <v>U1588</v>
      </c>
      <c r="C790" t="str">
        <v>A</v>
      </c>
      <c r="D790">
        <v>19</v>
      </c>
      <c r="E790" t="str">
        <v>X</v>
      </c>
      <c r="F790">
        <v>4</v>
      </c>
      <c r="G790" t="str">
        <v>W</v>
      </c>
      <c r="H790" s="29">
        <v>64</v>
      </c>
      <c r="I790" s="29">
        <v>64</v>
      </c>
      <c r="J790" s="29">
        <v>64</v>
      </c>
      <c r="K790" s="29">
        <v>5</v>
      </c>
      <c r="L790" s="24">
        <v>169.02999999999997</v>
      </c>
      <c r="M790" s="24">
        <v>169.02999999999997</v>
      </c>
      <c r="N790" s="24">
        <v>177.298</v>
      </c>
      <c r="O790" s="24">
        <v>177.298</v>
      </c>
      <c r="P790">
        <v>0</v>
      </c>
      <c r="Q790">
        <v>1</v>
      </c>
      <c r="R790" t="str">
        <v>TPCK</v>
      </c>
      <c r="S790" t="str">
        <v>NANNO</v>
      </c>
      <c r="T790" t="str">
        <v/>
      </c>
      <c r="U790" t="str">
        <v/>
      </c>
      <c r="V790" t="str">
        <v>NANNO</v>
      </c>
      <c r="W790" t="str">
        <v>TPCK11952501</v>
      </c>
      <c r="X790">
        <v>44896.874305555553</v>
      </c>
      <c r="Y790" t="str">
        <v>JRS_CARVALHO</v>
      </c>
      <c r="Z790" t="str">
        <v>JR</v>
      </c>
      <c r="AA790">
        <v>0</v>
      </c>
      <c r="AB790" t="str">
        <v>397-U1588A-19X-4-W 64/64-NANNO</v>
      </c>
    </row>
    <row r="791" spans="1:28" x14ac:dyDescent="0.15">
      <c r="A791">
        <v>397</v>
      </c>
      <c r="B791" t="str">
        <v>U1588</v>
      </c>
      <c r="C791" t="str">
        <v>A</v>
      </c>
      <c r="D791">
        <v>19</v>
      </c>
      <c r="E791" t="str">
        <v>X</v>
      </c>
      <c r="F791">
        <v>4</v>
      </c>
      <c r="G791" t="str">
        <v/>
      </c>
      <c r="H791" s="29">
        <v>140</v>
      </c>
      <c r="I791" s="29">
        <v>150</v>
      </c>
      <c r="J791" s="29">
        <v>0</v>
      </c>
      <c r="K791" s="29">
        <v>5</v>
      </c>
      <c r="L791" s="24">
        <v>169.79</v>
      </c>
      <c r="M791" s="24">
        <v>169.89</v>
      </c>
      <c r="N791" s="24">
        <v>178.05799999999999</v>
      </c>
      <c r="O791" s="24">
        <v>178.108</v>
      </c>
      <c r="P791">
        <v>5</v>
      </c>
      <c r="Q791">
        <v>2</v>
      </c>
      <c r="R791" t="str">
        <v>LIQ</v>
      </c>
      <c r="S791" t="str">
        <v/>
      </c>
      <c r="T791" t="str">
        <v>BRAD</v>
      </c>
      <c r="U791" t="str">
        <v>95829IODP</v>
      </c>
      <c r="V791" t="str">
        <v>IWBRAD</v>
      </c>
      <c r="W791" t="str">
        <v>LIQ11946141</v>
      </c>
      <c r="X791">
        <v>44896.480555555558</v>
      </c>
      <c r="Y791" t="str">
        <v>JR_LIU</v>
      </c>
      <c r="Z791" t="str">
        <v>JR</v>
      </c>
      <c r="AA791" t="str">
        <v>10 ul HgCl2</v>
      </c>
      <c r="AB791" t="str">
        <v>397-U1588A-19X-4-IW(140-150)-IWBRAD</v>
      </c>
    </row>
    <row r="792" spans="1:28" x14ac:dyDescent="0.15">
      <c r="A792">
        <v>397</v>
      </c>
      <c r="B792" t="str">
        <v>U1588</v>
      </c>
      <c r="C792" t="str">
        <v>A</v>
      </c>
      <c r="D792">
        <v>19</v>
      </c>
      <c r="E792" t="str">
        <v>X</v>
      </c>
      <c r="F792">
        <v>4</v>
      </c>
      <c r="G792" t="str">
        <v/>
      </c>
      <c r="H792" s="29">
        <v>140</v>
      </c>
      <c r="I792" s="29">
        <v>150</v>
      </c>
      <c r="J792" s="29">
        <v>0</v>
      </c>
      <c r="K792" s="29">
        <v>5</v>
      </c>
      <c r="L792" s="24">
        <v>169.79</v>
      </c>
      <c r="M792" s="24">
        <v>169.89</v>
      </c>
      <c r="N792" s="24">
        <v>178.05799999999999</v>
      </c>
      <c r="O792" s="24">
        <v>178.108</v>
      </c>
      <c r="P792">
        <v>5</v>
      </c>
      <c r="Q792">
        <v>10</v>
      </c>
      <c r="R792" t="str">
        <v>LIQ</v>
      </c>
      <c r="S792" t="str">
        <v/>
      </c>
      <c r="T792" t="str">
        <v>YOBO</v>
      </c>
      <c r="U792" t="str">
        <v>96010IODP</v>
      </c>
      <c r="V792" t="str">
        <v>IWYOBO</v>
      </c>
      <c r="W792" t="str">
        <v>LIQ11946111</v>
      </c>
      <c r="X792">
        <v>44896.480555555558</v>
      </c>
      <c r="Y792" t="str">
        <v>JR_LIU</v>
      </c>
      <c r="Z792" t="str">
        <v>JR</v>
      </c>
      <c r="AA792" t="str">
        <v>30ul optima HNO3</v>
      </c>
      <c r="AB792" t="str">
        <v>397-U1588A-19X-4-IW(140-150)-IWYOBO</v>
      </c>
    </row>
    <row r="793" spans="1:28" x14ac:dyDescent="0.15">
      <c r="A793">
        <v>397</v>
      </c>
      <c r="B793" t="str">
        <v>U1588</v>
      </c>
      <c r="C793" t="str">
        <v>A</v>
      </c>
      <c r="D793">
        <v>19</v>
      </c>
      <c r="E793" t="str">
        <v>X</v>
      </c>
      <c r="F793">
        <v>4</v>
      </c>
      <c r="G793" t="str">
        <v/>
      </c>
      <c r="H793" s="29">
        <v>140</v>
      </c>
      <c r="I793" s="29">
        <v>150</v>
      </c>
      <c r="J793" s="29">
        <v>0</v>
      </c>
      <c r="K793" s="29">
        <v>5</v>
      </c>
      <c r="L793" s="24">
        <v>169.79</v>
      </c>
      <c r="M793" s="24">
        <v>169.89</v>
      </c>
      <c r="N793" s="24">
        <v>178.05799999999999</v>
      </c>
      <c r="O793" s="24">
        <v>178.108</v>
      </c>
      <c r="P793">
        <v>5</v>
      </c>
      <c r="Q793">
        <v>2</v>
      </c>
      <c r="R793" t="str">
        <v>LIQ</v>
      </c>
      <c r="S793" t="str">
        <v>ICP</v>
      </c>
      <c r="T793" t="str">
        <v/>
      </c>
      <c r="U793" t="str">
        <v/>
      </c>
      <c r="V793" t="str">
        <v>IWICP</v>
      </c>
      <c r="W793" t="str">
        <v>LIQ11946091</v>
      </c>
      <c r="X793">
        <v>44896.480555555558</v>
      </c>
      <c r="Y793" t="str">
        <v>JR_LIU</v>
      </c>
      <c r="Z793" t="str">
        <v>JR</v>
      </c>
      <c r="AA793" t="str">
        <v>10uL HNO3</v>
      </c>
      <c r="AB793" t="str">
        <v>397-U1588A-19X-4-IW(140-150)-IWICP</v>
      </c>
    </row>
    <row r="794" spans="1:28" x14ac:dyDescent="0.15">
      <c r="A794">
        <v>397</v>
      </c>
      <c r="B794" t="str">
        <v>U1588</v>
      </c>
      <c r="C794" t="str">
        <v>A</v>
      </c>
      <c r="D794">
        <v>19</v>
      </c>
      <c r="E794" t="str">
        <v>X</v>
      </c>
      <c r="F794">
        <v>4</v>
      </c>
      <c r="G794" t="str">
        <v/>
      </c>
      <c r="H794" s="29">
        <v>140</v>
      </c>
      <c r="I794" s="29">
        <v>150</v>
      </c>
      <c r="J794" s="29">
        <v>0</v>
      </c>
      <c r="K794" s="29">
        <v>5</v>
      </c>
      <c r="L794" s="24">
        <v>169.79</v>
      </c>
      <c r="M794" s="24">
        <v>169.89</v>
      </c>
      <c r="N794" s="24">
        <v>178.05799999999999</v>
      </c>
      <c r="O794" s="24">
        <v>178.108</v>
      </c>
      <c r="P794">
        <v>5</v>
      </c>
      <c r="Q794">
        <v>10</v>
      </c>
      <c r="R794" t="str">
        <v>LIQ</v>
      </c>
      <c r="S794" t="str">
        <v/>
      </c>
      <c r="T794" t="str">
        <v>WU</v>
      </c>
      <c r="U794" t="str">
        <v>95353IODP</v>
      </c>
      <c r="V794" t="str">
        <v>IWWU</v>
      </c>
      <c r="W794" t="str">
        <v>LIQ11946101</v>
      </c>
      <c r="X794">
        <v>44896.480555555558</v>
      </c>
      <c r="Y794" t="str">
        <v>JR_LIU</v>
      </c>
      <c r="Z794" t="str">
        <v>JR</v>
      </c>
      <c r="AA794" t="str">
        <v>30 ul TM HCl</v>
      </c>
      <c r="AB794" t="str">
        <v>397-U1588A-19X-4-IW(140-150)-IWWU</v>
      </c>
    </row>
    <row r="795" spans="1:28" x14ac:dyDescent="0.15">
      <c r="A795">
        <v>397</v>
      </c>
      <c r="B795" t="str">
        <v>U1588</v>
      </c>
      <c r="C795" t="str">
        <v>A</v>
      </c>
      <c r="D795">
        <v>19</v>
      </c>
      <c r="E795" t="str">
        <v>X</v>
      </c>
      <c r="F795">
        <v>4</v>
      </c>
      <c r="G795" t="str">
        <v/>
      </c>
      <c r="H795" s="29">
        <v>140</v>
      </c>
      <c r="I795" s="29">
        <v>150</v>
      </c>
      <c r="J795" s="29">
        <v>0</v>
      </c>
      <c r="K795" s="29">
        <v>5</v>
      </c>
      <c r="L795" s="24">
        <v>169.79</v>
      </c>
      <c r="M795" s="24">
        <v>169.89</v>
      </c>
      <c r="N795" s="24">
        <v>178.05799999999999</v>
      </c>
      <c r="O795" s="24">
        <v>178.108</v>
      </c>
      <c r="P795">
        <v>5</v>
      </c>
      <c r="Q795">
        <v>6</v>
      </c>
      <c r="R795" t="str">
        <v>LIQ</v>
      </c>
      <c r="S795" t="str">
        <v/>
      </c>
      <c r="T795" t="str">
        <v/>
      </c>
      <c r="U795" t="str">
        <v/>
      </c>
      <c r="V795" t="str">
        <v>IWS</v>
      </c>
      <c r="W795" t="str">
        <v>LIQ11946071</v>
      </c>
      <c r="X795">
        <v>44896.480555555558</v>
      </c>
      <c r="Y795" t="str">
        <v>JR_LIU</v>
      </c>
      <c r="Z795" t="str">
        <v>JR</v>
      </c>
      <c r="AA795" t="str">
        <v>shipboard untreated</v>
      </c>
      <c r="AB795" t="str">
        <v>397-U1588A-19X-4-IW(140-150)-IWS</v>
      </c>
    </row>
    <row r="796" spans="1:28" x14ac:dyDescent="0.15">
      <c r="A796">
        <v>397</v>
      </c>
      <c r="B796" t="str">
        <v>U1588</v>
      </c>
      <c r="C796" t="str">
        <v>A</v>
      </c>
      <c r="D796">
        <v>19</v>
      </c>
      <c r="E796" t="str">
        <v>X</v>
      </c>
      <c r="F796">
        <v>4</v>
      </c>
      <c r="G796" t="str">
        <v/>
      </c>
      <c r="H796" s="29">
        <v>140</v>
      </c>
      <c r="I796" s="29">
        <v>150</v>
      </c>
      <c r="J796" s="29">
        <v>0</v>
      </c>
      <c r="K796" s="29">
        <v>5</v>
      </c>
      <c r="L796" s="24">
        <v>169.79</v>
      </c>
      <c r="M796" s="24">
        <v>169.89</v>
      </c>
      <c r="N796" s="24">
        <v>178.05799999999999</v>
      </c>
      <c r="O796" s="24">
        <v>178.108</v>
      </c>
      <c r="P796">
        <v>5</v>
      </c>
      <c r="Q796">
        <v>75</v>
      </c>
      <c r="R796" t="str">
        <v>CAKE</v>
      </c>
      <c r="S796" t="str">
        <v/>
      </c>
      <c r="T796" t="str">
        <v/>
      </c>
      <c r="U796" t="str">
        <v/>
      </c>
      <c r="V796" t="str">
        <v>SC</v>
      </c>
      <c r="W796" t="str">
        <v>CAKE11946131</v>
      </c>
      <c r="X796">
        <v>44896.480555555558</v>
      </c>
      <c r="Y796" t="str">
        <v>JR_LIU</v>
      </c>
      <c r="Z796" t="str">
        <v>JR</v>
      </c>
      <c r="AA796" t="str">
        <v>repository</v>
      </c>
      <c r="AB796" t="str">
        <v>397-U1588A-19X-4-IW(140-150)-SC</v>
      </c>
    </row>
    <row r="797" spans="1:28" x14ac:dyDescent="0.15">
      <c r="A797">
        <v>397</v>
      </c>
      <c r="B797" t="str">
        <v>U1588</v>
      </c>
      <c r="C797" t="str">
        <v>A</v>
      </c>
      <c r="D797">
        <v>19</v>
      </c>
      <c r="E797" t="str">
        <v>X</v>
      </c>
      <c r="F797">
        <v>4</v>
      </c>
      <c r="G797" t="str">
        <v/>
      </c>
      <c r="H797" s="29">
        <v>140</v>
      </c>
      <c r="I797" s="29">
        <v>150</v>
      </c>
      <c r="J797" s="29">
        <v>0</v>
      </c>
      <c r="K797" s="29">
        <v>5</v>
      </c>
      <c r="L797" s="24">
        <v>169.79</v>
      </c>
      <c r="M797" s="24">
        <v>169.89</v>
      </c>
      <c r="N797" s="24">
        <v>178.05799999999999</v>
      </c>
      <c r="O797" s="24">
        <v>178.108</v>
      </c>
      <c r="P797">
        <v>5</v>
      </c>
      <c r="Q797">
        <v>3</v>
      </c>
      <c r="R797" t="str">
        <v>LIQ</v>
      </c>
      <c r="S797" t="str">
        <v/>
      </c>
      <c r="T797" t="str">
        <v/>
      </c>
      <c r="U797" t="str">
        <v/>
      </c>
      <c r="V797" t="str">
        <v>IWALK</v>
      </c>
      <c r="W797" t="str">
        <v>LIQ11946081</v>
      </c>
      <c r="X797">
        <v>44896.480555555558</v>
      </c>
      <c r="Y797" t="str">
        <v>JR_LIU</v>
      </c>
      <c r="Z797" t="str">
        <v>JR</v>
      </c>
      <c r="AA797" t="str">
        <v>alkalinity residue</v>
      </c>
      <c r="AB797" t="str">
        <v>397-U1588A-19X-4-IW(140-150)-IWALK</v>
      </c>
    </row>
    <row r="798" spans="1:28" x14ac:dyDescent="0.15">
      <c r="A798">
        <v>397</v>
      </c>
      <c r="B798" t="str">
        <v>U1588</v>
      </c>
      <c r="C798" t="str">
        <v>A</v>
      </c>
      <c r="D798">
        <v>19</v>
      </c>
      <c r="E798" t="str">
        <v>X</v>
      </c>
      <c r="F798">
        <v>4</v>
      </c>
      <c r="G798" t="str">
        <v/>
      </c>
      <c r="H798" s="29">
        <v>140</v>
      </c>
      <c r="I798" s="29">
        <v>150</v>
      </c>
      <c r="J798" s="29">
        <v>0</v>
      </c>
      <c r="K798" s="29">
        <v>5</v>
      </c>
      <c r="L798" s="24">
        <v>169.79</v>
      </c>
      <c r="M798" s="24">
        <v>169.89</v>
      </c>
      <c r="N798" s="24">
        <v>178.05799999999999</v>
      </c>
      <c r="O798" s="24">
        <v>178.108</v>
      </c>
      <c r="P798">
        <v>5</v>
      </c>
      <c r="Q798">
        <v>4</v>
      </c>
      <c r="R798" t="str">
        <v>LIQ</v>
      </c>
      <c r="S798" t="str">
        <v/>
      </c>
      <c r="T798" t="str">
        <v>ROCH</v>
      </c>
      <c r="U798" t="str">
        <v>95231IODP</v>
      </c>
      <c r="V798" t="str">
        <v>IWROCH</v>
      </c>
      <c r="W798" t="str">
        <v>LIQ11946151</v>
      </c>
      <c r="X798">
        <v>44896.480555555558</v>
      </c>
      <c r="Y798" t="str">
        <v>JR_LIU</v>
      </c>
      <c r="Z798" t="str">
        <v>JR</v>
      </c>
      <c r="AA798" t="str">
        <v>20uL Optima HCl</v>
      </c>
      <c r="AB798" t="str">
        <v>397-U1588A-19X-4-IW(140-150)-IWROCH</v>
      </c>
    </row>
    <row r="799" spans="1:28" x14ac:dyDescent="0.15">
      <c r="A799">
        <v>397</v>
      </c>
      <c r="B799" t="str">
        <v>U1588</v>
      </c>
      <c r="C799" t="str">
        <v>A</v>
      </c>
      <c r="D799">
        <v>19</v>
      </c>
      <c r="E799" t="str">
        <v>X</v>
      </c>
      <c r="F799">
        <v>4</v>
      </c>
      <c r="G799" t="str">
        <v/>
      </c>
      <c r="H799" s="29">
        <v>140</v>
      </c>
      <c r="I799" s="29">
        <v>150</v>
      </c>
      <c r="J799" s="29">
        <v>140</v>
      </c>
      <c r="K799" s="29">
        <v>5</v>
      </c>
      <c r="L799" s="24">
        <v>169.79</v>
      </c>
      <c r="M799" s="24">
        <v>169.89</v>
      </c>
      <c r="N799" s="24">
        <v>178.05799999999999</v>
      </c>
      <c r="O799" s="24">
        <v>178.15799999999999</v>
      </c>
      <c r="P799">
        <v>10</v>
      </c>
      <c r="Q799">
        <v>353</v>
      </c>
      <c r="R799" t="str">
        <v>WRND</v>
      </c>
      <c r="S799" t="str">
        <v>IW</v>
      </c>
      <c r="T799" t="str">
        <v/>
      </c>
      <c r="U799" t="str">
        <v/>
      </c>
      <c r="V799" t="str">
        <v>IW(140-150)</v>
      </c>
      <c r="W799" t="str">
        <v>WRND11945361</v>
      </c>
      <c r="X799">
        <v>44896.445138888892</v>
      </c>
      <c r="Y799" t="str">
        <v>NOVAK</v>
      </c>
      <c r="Z799" t="str">
        <v>JR</v>
      </c>
      <c r="AA799">
        <v>0</v>
      </c>
      <c r="AB799" t="str">
        <v>397-U1588A-19X-4-IW(140-150)</v>
      </c>
    </row>
    <row r="800" spans="1:28" x14ac:dyDescent="0.15">
      <c r="A800">
        <v>397</v>
      </c>
      <c r="B800" t="str">
        <v>U1588</v>
      </c>
      <c r="C800" t="str">
        <v>A</v>
      </c>
      <c r="D800">
        <v>19</v>
      </c>
      <c r="E800" t="str">
        <v>X</v>
      </c>
      <c r="F800">
        <v>4</v>
      </c>
      <c r="G800" t="str">
        <v/>
      </c>
      <c r="H800" s="29">
        <v>140</v>
      </c>
      <c r="I800" s="29">
        <v>150</v>
      </c>
      <c r="J800" s="29">
        <v>0</v>
      </c>
      <c r="K800" s="29">
        <v>5</v>
      </c>
      <c r="L800" s="24">
        <v>169.79</v>
      </c>
      <c r="M800" s="24">
        <v>169.89</v>
      </c>
      <c r="N800" s="24">
        <v>178.05799999999999</v>
      </c>
      <c r="O800" s="24">
        <v>178.108</v>
      </c>
      <c r="P800">
        <v>5</v>
      </c>
      <c r="Q800">
        <v>25</v>
      </c>
      <c r="R800" t="str">
        <v>CAKE</v>
      </c>
      <c r="S800" t="str">
        <v/>
      </c>
      <c r="T800" t="str">
        <v>WU</v>
      </c>
      <c r="U800" t="str">
        <v>95353IODP</v>
      </c>
      <c r="V800" t="str">
        <v>SCWU</v>
      </c>
      <c r="W800" t="str">
        <v>CAKE11946121</v>
      </c>
      <c r="X800">
        <v>44896.480555555558</v>
      </c>
      <c r="Y800" t="str">
        <v>JR_LIU</v>
      </c>
      <c r="Z800" t="str">
        <v>JR</v>
      </c>
      <c r="AA800">
        <v>0</v>
      </c>
      <c r="AB800" t="str">
        <v>397-U1588A-19X-4-IW(140-150)-SCWU</v>
      </c>
    </row>
    <row r="801" spans="1:28" x14ac:dyDescent="0.15">
      <c r="A801">
        <v>397</v>
      </c>
      <c r="B801" t="str">
        <v>U1588</v>
      </c>
      <c r="C801" t="str">
        <v>A</v>
      </c>
      <c r="D801">
        <v>19</v>
      </c>
      <c r="E801" t="str">
        <v>X</v>
      </c>
      <c r="F801">
        <v>5</v>
      </c>
      <c r="G801" t="str">
        <v/>
      </c>
      <c r="H801" s="29">
        <v>0</v>
      </c>
      <c r="I801" s="29">
        <v>5</v>
      </c>
      <c r="J801" s="29">
        <v>0</v>
      </c>
      <c r="K801" s="29">
        <v>5</v>
      </c>
      <c r="L801" s="24">
        <v>169.89</v>
      </c>
      <c r="M801" s="24">
        <v>169.94</v>
      </c>
      <c r="N801" s="24">
        <v>178.15799999999999</v>
      </c>
      <c r="O801" s="24">
        <v>178.208</v>
      </c>
      <c r="P801">
        <v>5</v>
      </c>
      <c r="Q801">
        <v>5</v>
      </c>
      <c r="R801" t="str">
        <v>CYL</v>
      </c>
      <c r="S801" t="str">
        <v>HS</v>
      </c>
      <c r="T801" t="str">
        <v/>
      </c>
      <c r="U801" t="str">
        <v/>
      </c>
      <c r="V801" t="str">
        <v>HS</v>
      </c>
      <c r="W801" t="str">
        <v>CYL11945351</v>
      </c>
      <c r="X801">
        <v>44896.445138888892</v>
      </c>
      <c r="Y801" t="str">
        <v>NOVAK</v>
      </c>
      <c r="Z801" t="str">
        <v>JR</v>
      </c>
      <c r="AA801">
        <v>0</v>
      </c>
      <c r="AB801" t="str">
        <v>397-U1588A-19X-5-HS</v>
      </c>
    </row>
    <row r="802" spans="1:28" x14ac:dyDescent="0.15">
      <c r="A802">
        <v>397</v>
      </c>
      <c r="B802" t="str">
        <v>U1588</v>
      </c>
      <c r="C802" t="str">
        <v>A</v>
      </c>
      <c r="D802">
        <v>19</v>
      </c>
      <c r="E802" t="str">
        <v>X</v>
      </c>
      <c r="F802">
        <v>5</v>
      </c>
      <c r="G802" t="str">
        <v>A</v>
      </c>
      <c r="H802" s="29">
        <v>20</v>
      </c>
      <c r="I802" s="29">
        <v>20</v>
      </c>
      <c r="J802" s="29">
        <v>20</v>
      </c>
      <c r="K802" s="29">
        <v>5</v>
      </c>
      <c r="L802" s="24">
        <v>170.08999999999997</v>
      </c>
      <c r="M802" s="24">
        <v>170.08999999999997</v>
      </c>
      <c r="N802" s="24">
        <v>178.358</v>
      </c>
      <c r="O802" s="24">
        <v>178.358</v>
      </c>
      <c r="P802">
        <v>0</v>
      </c>
      <c r="Q802">
        <v>0</v>
      </c>
      <c r="R802" t="str">
        <v>SS</v>
      </c>
      <c r="S802" t="str">
        <v>SED</v>
      </c>
      <c r="T802" t="str">
        <v/>
      </c>
      <c r="U802" t="str">
        <v/>
      </c>
      <c r="V802" t="str">
        <v>SED</v>
      </c>
      <c r="W802" t="str">
        <v>SS11952891</v>
      </c>
      <c r="X802">
        <v>44896.893750000003</v>
      </c>
      <c r="Y802" t="str">
        <v>JRS_PANG</v>
      </c>
      <c r="Z802" t="str">
        <v>JR</v>
      </c>
      <c r="AA802">
        <v>0</v>
      </c>
      <c r="AB802" t="str">
        <v>397-U1588A-19X-5-A 20/20-SED</v>
      </c>
    </row>
    <row r="803" spans="1:28" x14ac:dyDescent="0.15">
      <c r="A803">
        <v>397</v>
      </c>
      <c r="B803" t="str">
        <v>U1588</v>
      </c>
      <c r="C803" t="str">
        <v>A</v>
      </c>
      <c r="D803">
        <v>19</v>
      </c>
      <c r="E803" t="str">
        <v>X</v>
      </c>
      <c r="F803">
        <v>5</v>
      </c>
      <c r="G803" t="str">
        <v>W</v>
      </c>
      <c r="H803" s="29">
        <v>20</v>
      </c>
      <c r="I803" s="29">
        <v>21</v>
      </c>
      <c r="J803" s="29">
        <v>20</v>
      </c>
      <c r="K803" s="29">
        <v>5</v>
      </c>
      <c r="L803" s="24">
        <v>170.08999999999997</v>
      </c>
      <c r="M803" s="24">
        <v>170.1</v>
      </c>
      <c r="N803" s="24">
        <v>178.358</v>
      </c>
      <c r="O803" s="24">
        <v>178.36799999999999</v>
      </c>
      <c r="P803">
        <v>1</v>
      </c>
      <c r="Q803">
        <v>5</v>
      </c>
      <c r="R803" t="str">
        <v>CYL</v>
      </c>
      <c r="S803" t="str">
        <v>CARB</v>
      </c>
      <c r="T803" t="str">
        <v/>
      </c>
      <c r="U803" t="str">
        <v/>
      </c>
      <c r="V803" t="str">
        <v>CARB</v>
      </c>
      <c r="W803" t="str">
        <v>CYL11952561</v>
      </c>
      <c r="X803">
        <v>44896.883333333331</v>
      </c>
      <c r="Y803" t="str">
        <v>JRS_CARVALHO</v>
      </c>
      <c r="Z803" t="str">
        <v>JR</v>
      </c>
      <c r="AA803">
        <v>0</v>
      </c>
      <c r="AB803" t="str">
        <v>397-U1588A-19X-5-W 20/21-CARB</v>
      </c>
    </row>
    <row r="804" spans="1:28" x14ac:dyDescent="0.15">
      <c r="A804">
        <v>397</v>
      </c>
      <c r="B804" t="str">
        <v>U1588</v>
      </c>
      <c r="C804" t="str">
        <v>A</v>
      </c>
      <c r="D804">
        <v>19</v>
      </c>
      <c r="E804" t="str">
        <v>X</v>
      </c>
      <c r="F804">
        <v>5</v>
      </c>
      <c r="G804" t="str">
        <v>W</v>
      </c>
      <c r="H804" s="29">
        <v>75</v>
      </c>
      <c r="I804" s="29">
        <v>75</v>
      </c>
      <c r="J804" s="29">
        <v>75</v>
      </c>
      <c r="K804" s="29">
        <v>5</v>
      </c>
      <c r="L804" s="24">
        <v>170.64</v>
      </c>
      <c r="M804" s="24">
        <v>170.64</v>
      </c>
      <c r="N804" s="24">
        <v>178.90799999999999</v>
      </c>
      <c r="O804" s="24">
        <v>178.90799999999999</v>
      </c>
      <c r="P804">
        <v>0</v>
      </c>
      <c r="Q804">
        <v>1</v>
      </c>
      <c r="R804" t="str">
        <v>TPCK</v>
      </c>
      <c r="S804" t="str">
        <v>NANNO</v>
      </c>
      <c r="T804" t="str">
        <v/>
      </c>
      <c r="U804" t="str">
        <v/>
      </c>
      <c r="V804" t="str">
        <v>NANNO</v>
      </c>
      <c r="W804" t="str">
        <v>TPCK11952511</v>
      </c>
      <c r="X804">
        <v>44896.874305555553</v>
      </c>
      <c r="Y804" t="str">
        <v>JRS_CARVALHO</v>
      </c>
      <c r="Z804" t="str">
        <v>JR</v>
      </c>
      <c r="AA804">
        <v>0</v>
      </c>
      <c r="AB804" t="str">
        <v>397-U1588A-19X-5-W 75/75-NANNO</v>
      </c>
    </row>
    <row r="805" spans="1:28" x14ac:dyDescent="0.15">
      <c r="A805">
        <v>397</v>
      </c>
      <c r="B805" t="str">
        <v>U1588</v>
      </c>
      <c r="C805" t="str">
        <v>A</v>
      </c>
      <c r="D805">
        <v>19</v>
      </c>
      <c r="E805" t="str">
        <v>X</v>
      </c>
      <c r="F805" t="str">
        <v>CC</v>
      </c>
      <c r="G805" t="str">
        <v>W</v>
      </c>
      <c r="H805" s="29">
        <v>63</v>
      </c>
      <c r="I805" s="29">
        <v>63</v>
      </c>
      <c r="J805" s="29">
        <v>63</v>
      </c>
      <c r="K805" s="29">
        <v>5</v>
      </c>
      <c r="L805" s="24">
        <v>171.60999999999999</v>
      </c>
      <c r="M805" s="24">
        <v>171.60999999999999</v>
      </c>
      <c r="N805" s="24">
        <v>179.87800000000001</v>
      </c>
      <c r="O805" s="24">
        <v>179.87800000000001</v>
      </c>
      <c r="P805">
        <v>0</v>
      </c>
      <c r="Q805">
        <v>1</v>
      </c>
      <c r="R805" t="str">
        <v>TPCK</v>
      </c>
      <c r="S805" t="str">
        <v>NANNO</v>
      </c>
      <c r="T805" t="str">
        <v/>
      </c>
      <c r="U805" t="str">
        <v/>
      </c>
      <c r="V805" t="str">
        <v>NANNO</v>
      </c>
      <c r="W805" t="str">
        <v>TPCK11952521</v>
      </c>
      <c r="X805">
        <v>44896.874305555553</v>
      </c>
      <c r="Y805" t="str">
        <v>JRS_CARVALHO</v>
      </c>
      <c r="Z805" t="str">
        <v>JR</v>
      </c>
      <c r="AA805">
        <v>0</v>
      </c>
      <c r="AB805" t="str">
        <v>397-U1588A-19X-CC-W 63/63-NANNO</v>
      </c>
    </row>
    <row r="806" spans="1:28" x14ac:dyDescent="0.15">
      <c r="A806">
        <v>397</v>
      </c>
      <c r="B806" t="str">
        <v>U1588</v>
      </c>
      <c r="C806" t="str">
        <v>A</v>
      </c>
      <c r="D806">
        <v>19</v>
      </c>
      <c r="E806" t="str">
        <v>X</v>
      </c>
      <c r="F806" t="str">
        <v>CC</v>
      </c>
      <c r="G806" t="str">
        <v/>
      </c>
      <c r="H806" s="29">
        <v>97</v>
      </c>
      <c r="I806" s="29">
        <v>104</v>
      </c>
      <c r="J806" s="29">
        <v>97</v>
      </c>
      <c r="K806" s="29">
        <v>5</v>
      </c>
      <c r="L806" s="24">
        <v>171.95</v>
      </c>
      <c r="M806" s="24">
        <v>172.01999999999998</v>
      </c>
      <c r="N806" s="24">
        <v>180.21799999999999</v>
      </c>
      <c r="O806" s="24">
        <v>180.28800000000001</v>
      </c>
      <c r="P806">
        <v>7</v>
      </c>
      <c r="Q806">
        <v>247</v>
      </c>
      <c r="R806" t="str">
        <v>WRND</v>
      </c>
      <c r="S806" t="str">
        <v>PAL</v>
      </c>
      <c r="T806" t="str">
        <v/>
      </c>
      <c r="U806" t="str">
        <v/>
      </c>
      <c r="V806" t="str">
        <v>PAL</v>
      </c>
      <c r="W806" t="str">
        <v>WRND11945341</v>
      </c>
      <c r="X806">
        <v>44896.444444444445</v>
      </c>
      <c r="Y806" t="str">
        <v>NOVAK</v>
      </c>
      <c r="Z806" t="str">
        <v>JR</v>
      </c>
      <c r="AA806">
        <v>0</v>
      </c>
      <c r="AB806" t="str">
        <v>397-U1588A-19X-CC-PAL</v>
      </c>
    </row>
    <row r="807" spans="1:28" x14ac:dyDescent="0.15">
      <c r="A807">
        <v>397</v>
      </c>
      <c r="B807" t="str">
        <v>U1588</v>
      </c>
      <c r="C807" t="str">
        <v>A</v>
      </c>
      <c r="D807">
        <v>19</v>
      </c>
      <c r="E807" t="str">
        <v>X</v>
      </c>
      <c r="F807" t="str">
        <v>CC</v>
      </c>
      <c r="G807" t="str">
        <v/>
      </c>
      <c r="H807" s="29">
        <v>97</v>
      </c>
      <c r="I807" s="29">
        <v>104</v>
      </c>
      <c r="J807" s="29">
        <v>0</v>
      </c>
      <c r="K807" s="29">
        <v>5</v>
      </c>
      <c r="L807" s="24">
        <v>171.95</v>
      </c>
      <c r="M807" s="24">
        <v>172.01999999999998</v>
      </c>
      <c r="N807" s="24">
        <v>180.21799999999999</v>
      </c>
      <c r="O807" s="24">
        <v>180.28800000000001</v>
      </c>
      <c r="P807">
        <v>7</v>
      </c>
      <c r="Q807">
        <v>5</v>
      </c>
      <c r="R807" t="str">
        <v>OTHR</v>
      </c>
      <c r="S807" t="str">
        <v/>
      </c>
      <c r="T807" t="str">
        <v>FLOR</v>
      </c>
      <c r="U807" t="str">
        <v>95504IODP</v>
      </c>
      <c r="V807" t="str">
        <v>PALFLOR</v>
      </c>
      <c r="W807" t="str">
        <v>OTHR11945391</v>
      </c>
      <c r="X807">
        <v>44896.445833333331</v>
      </c>
      <c r="Y807" t="str">
        <v>NOVAK</v>
      </c>
      <c r="Z807" t="str">
        <v>JR</v>
      </c>
      <c r="AA807">
        <v>0</v>
      </c>
      <c r="AB807" t="str">
        <v>397-U1588A-19X-CC-PAL-PALFLOR</v>
      </c>
    </row>
    <row r="808" spans="1:28" x14ac:dyDescent="0.15">
      <c r="A808">
        <v>397</v>
      </c>
      <c r="B808" t="str">
        <v>U1588</v>
      </c>
      <c r="C808" t="str">
        <v>A</v>
      </c>
      <c r="D808">
        <v>19</v>
      </c>
      <c r="E808" t="str">
        <v>X</v>
      </c>
      <c r="F808" t="str">
        <v>CC</v>
      </c>
      <c r="G808" t="str">
        <v/>
      </c>
      <c r="H808" s="29">
        <v>97</v>
      </c>
      <c r="I808" s="29">
        <v>104</v>
      </c>
      <c r="J808" s="29">
        <v>0</v>
      </c>
      <c r="K808" s="29">
        <v>5</v>
      </c>
      <c r="L808" s="24">
        <v>171.95</v>
      </c>
      <c r="M808" s="24">
        <v>172.01999999999998</v>
      </c>
      <c r="N808" s="24">
        <v>180.21799999999999</v>
      </c>
      <c r="O808" s="24">
        <v>180.28800000000001</v>
      </c>
      <c r="P808">
        <v>7</v>
      </c>
      <c r="Q808">
        <v>5</v>
      </c>
      <c r="R808" t="str">
        <v>OTHR</v>
      </c>
      <c r="S808" t="str">
        <v>NANNO</v>
      </c>
      <c r="T808" t="str">
        <v/>
      </c>
      <c r="U808" t="str">
        <v/>
      </c>
      <c r="V808" t="str">
        <v>NANNO</v>
      </c>
      <c r="W808" t="str">
        <v>OTHR11945441</v>
      </c>
      <c r="X808">
        <v>44896.445833333331</v>
      </c>
      <c r="Y808" t="str">
        <v>NOVAK</v>
      </c>
      <c r="Z808" t="str">
        <v>JR</v>
      </c>
      <c r="AA808" t="str">
        <v>Shipboard Test</v>
      </c>
      <c r="AB808" t="str">
        <v>397-U1588A-19X-CC-PAL-NANNO</v>
      </c>
    </row>
    <row r="809" spans="1:28" x14ac:dyDescent="0.15">
      <c r="A809">
        <v>397</v>
      </c>
      <c r="B809" t="str">
        <v>U1588</v>
      </c>
      <c r="C809" t="str">
        <v>A</v>
      </c>
      <c r="D809">
        <v>19</v>
      </c>
      <c r="E809" t="str">
        <v>X</v>
      </c>
      <c r="F809" t="str">
        <v>CC</v>
      </c>
      <c r="G809" t="str">
        <v/>
      </c>
      <c r="H809" s="29">
        <v>97</v>
      </c>
      <c r="I809" s="29">
        <v>104</v>
      </c>
      <c r="J809" s="29">
        <v>0</v>
      </c>
      <c r="K809" s="29">
        <v>5</v>
      </c>
      <c r="L809" s="24">
        <v>171.95</v>
      </c>
      <c r="M809" s="24">
        <v>172.01999999999998</v>
      </c>
      <c r="N809" s="24">
        <v>180.21799999999999</v>
      </c>
      <c r="O809" s="24">
        <v>180.28800000000001</v>
      </c>
      <c r="P809">
        <v>7</v>
      </c>
      <c r="Q809">
        <v>20</v>
      </c>
      <c r="R809" t="str">
        <v>OTHR</v>
      </c>
      <c r="S809" t="str">
        <v/>
      </c>
      <c r="T809" t="str">
        <v>PERA</v>
      </c>
      <c r="U809" t="str">
        <v>95471IODP</v>
      </c>
      <c r="V809" t="str">
        <v>PALPERA</v>
      </c>
      <c r="W809" t="str">
        <v>OTHR11945381</v>
      </c>
      <c r="X809">
        <v>44896.445833333331</v>
      </c>
      <c r="Y809" t="str">
        <v>NOVAK</v>
      </c>
      <c r="Z809" t="str">
        <v>JR</v>
      </c>
      <c r="AA809">
        <v>0</v>
      </c>
      <c r="AB809" t="str">
        <v>397-U1588A-19X-CC-PAL-PALPERA</v>
      </c>
    </row>
    <row r="810" spans="1:28" x14ac:dyDescent="0.15">
      <c r="A810">
        <v>397</v>
      </c>
      <c r="B810" t="str">
        <v>U1588</v>
      </c>
      <c r="C810" t="str">
        <v>A</v>
      </c>
      <c r="D810">
        <v>19</v>
      </c>
      <c r="E810" t="str">
        <v>X</v>
      </c>
      <c r="F810" t="str">
        <v>CC</v>
      </c>
      <c r="G810" t="str">
        <v/>
      </c>
      <c r="H810" s="29">
        <v>97</v>
      </c>
      <c r="I810" s="29">
        <v>104</v>
      </c>
      <c r="J810" s="29">
        <v>0</v>
      </c>
      <c r="K810" s="29">
        <v>5</v>
      </c>
      <c r="L810" s="24">
        <v>171.95</v>
      </c>
      <c r="M810" s="24">
        <v>172.01999999999998</v>
      </c>
      <c r="N810" s="24">
        <v>180.21799999999999</v>
      </c>
      <c r="O810" s="24">
        <v>180.28800000000001</v>
      </c>
      <c r="P810">
        <v>7</v>
      </c>
      <c r="Q810">
        <v>20</v>
      </c>
      <c r="R810" t="str">
        <v>OTHR</v>
      </c>
      <c r="S810" t="str">
        <v/>
      </c>
      <c r="T810" t="str">
        <v>VERM</v>
      </c>
      <c r="U810" t="str">
        <v>95746IODP</v>
      </c>
      <c r="V810" t="str">
        <v>PALVERM</v>
      </c>
      <c r="W810" t="str">
        <v>OTHR11945371</v>
      </c>
      <c r="X810">
        <v>44896.445833333331</v>
      </c>
      <c r="Y810" t="str">
        <v>NOVAK</v>
      </c>
      <c r="Z810" t="str">
        <v>JR</v>
      </c>
      <c r="AA810">
        <v>0</v>
      </c>
      <c r="AB810" t="str">
        <v>397-U1588A-19X-CC-PAL-PALVERM</v>
      </c>
    </row>
    <row r="811" spans="1:28" x14ac:dyDescent="0.15">
      <c r="A811">
        <v>397</v>
      </c>
      <c r="B811" t="str">
        <v>U1588</v>
      </c>
      <c r="C811" t="str">
        <v>A</v>
      </c>
      <c r="D811">
        <v>19</v>
      </c>
      <c r="E811" t="str">
        <v>X</v>
      </c>
      <c r="F811" t="str">
        <v>CC</v>
      </c>
      <c r="G811" t="str">
        <v/>
      </c>
      <c r="H811" s="29">
        <v>97</v>
      </c>
      <c r="I811" s="29">
        <v>104</v>
      </c>
      <c r="J811" s="29">
        <v>0</v>
      </c>
      <c r="K811" s="29">
        <v>5</v>
      </c>
      <c r="L811" s="24">
        <v>171.95</v>
      </c>
      <c r="M811" s="24">
        <v>172.01999999999998</v>
      </c>
      <c r="N811" s="24">
        <v>180.21799999999999</v>
      </c>
      <c r="O811" s="24">
        <v>180.28800000000001</v>
      </c>
      <c r="P811">
        <v>7</v>
      </c>
      <c r="Q811">
        <v>5</v>
      </c>
      <c r="R811" t="str">
        <v>OTHR</v>
      </c>
      <c r="S811" t="str">
        <v/>
      </c>
      <c r="T811" t="str">
        <v>CLAR</v>
      </c>
      <c r="U811" t="str">
        <v>95439IODP</v>
      </c>
      <c r="V811" t="str">
        <v>PALCLAR</v>
      </c>
      <c r="W811" t="str">
        <v>OTHR11945401</v>
      </c>
      <c r="X811">
        <v>44896.445833333331</v>
      </c>
      <c r="Y811" t="str">
        <v>NOVAK</v>
      </c>
      <c r="Z811" t="str">
        <v>JR</v>
      </c>
      <c r="AA811">
        <v>0</v>
      </c>
      <c r="AB811" t="str">
        <v>397-U1588A-19X-CC-PAL-PALCLAR</v>
      </c>
    </row>
    <row r="812" spans="1:28" x14ac:dyDescent="0.15">
      <c r="A812">
        <v>397</v>
      </c>
      <c r="B812" t="str">
        <v>U1588</v>
      </c>
      <c r="C812" t="str">
        <v>A</v>
      </c>
      <c r="D812">
        <v>19</v>
      </c>
      <c r="E812" t="str">
        <v>X</v>
      </c>
      <c r="F812" t="str">
        <v>CC</v>
      </c>
      <c r="G812" t="str">
        <v/>
      </c>
      <c r="H812" s="29">
        <v>97</v>
      </c>
      <c r="I812" s="29">
        <v>104</v>
      </c>
      <c r="J812" s="29">
        <v>0</v>
      </c>
      <c r="K812" s="29">
        <v>5</v>
      </c>
      <c r="L812" s="24">
        <v>171.95</v>
      </c>
      <c r="M812" s="24">
        <v>172.01999999999998</v>
      </c>
      <c r="N812" s="24">
        <v>180.21799999999999</v>
      </c>
      <c r="O812" s="24">
        <v>180.28800000000001</v>
      </c>
      <c r="P812">
        <v>7</v>
      </c>
      <c r="Q812">
        <v>30</v>
      </c>
      <c r="R812" t="str">
        <v>OTHR</v>
      </c>
      <c r="S812" t="str">
        <v/>
      </c>
      <c r="T812" t="str">
        <v>HUAN</v>
      </c>
      <c r="U812" t="str">
        <v>98758IODP</v>
      </c>
      <c r="V812" t="str">
        <v>PALHUAN</v>
      </c>
      <c r="W812" t="str">
        <v>OTHR11945411</v>
      </c>
      <c r="X812">
        <v>44896.445833333331</v>
      </c>
      <c r="Y812" t="str">
        <v>NOVAK</v>
      </c>
      <c r="Z812" t="str">
        <v>JR</v>
      </c>
      <c r="AA812">
        <v>0</v>
      </c>
      <c r="AB812" t="str">
        <v>397-U1588A-19X-CC-PAL-PALHUAN</v>
      </c>
    </row>
    <row r="813" spans="1:28" x14ac:dyDescent="0.15">
      <c r="A813">
        <v>397</v>
      </c>
      <c r="B813" t="str">
        <v>U1588</v>
      </c>
      <c r="C813" t="str">
        <v>A</v>
      </c>
      <c r="D813">
        <v>19</v>
      </c>
      <c r="E813" t="str">
        <v>X</v>
      </c>
      <c r="F813" t="str">
        <v>CC</v>
      </c>
      <c r="G813" t="str">
        <v/>
      </c>
      <c r="H813" s="29">
        <v>97</v>
      </c>
      <c r="I813" s="29">
        <v>104</v>
      </c>
      <c r="J813" s="29">
        <v>0</v>
      </c>
      <c r="K813" s="29">
        <v>5</v>
      </c>
      <c r="L813" s="24">
        <v>171.95</v>
      </c>
      <c r="M813" s="24">
        <v>172.01999999999998</v>
      </c>
      <c r="N813" s="24">
        <v>180.21799999999999</v>
      </c>
      <c r="O813" s="24">
        <v>180.28800000000001</v>
      </c>
      <c r="P813">
        <v>7</v>
      </c>
      <c r="Q813">
        <v>5</v>
      </c>
      <c r="R813" t="str">
        <v>OTHR</v>
      </c>
      <c r="S813" t="str">
        <v/>
      </c>
      <c r="T813" t="str">
        <v>ABRA</v>
      </c>
      <c r="U813" t="str">
        <v>95438IODP</v>
      </c>
      <c r="V813" t="str">
        <v>PALABRA</v>
      </c>
      <c r="W813" t="str">
        <v>OTHR11945431</v>
      </c>
      <c r="X813">
        <v>44896.445833333331</v>
      </c>
      <c r="Y813" t="str">
        <v>NOVAK</v>
      </c>
      <c r="Z813" t="str">
        <v>JR</v>
      </c>
      <c r="AA813">
        <v>0</v>
      </c>
      <c r="AB813" t="str">
        <v>397-U1588A-19X-CC-PAL-PALABRA</v>
      </c>
    </row>
    <row r="814" spans="1:28" x14ac:dyDescent="0.15">
      <c r="A814">
        <v>397</v>
      </c>
      <c r="B814" t="str">
        <v>U1588</v>
      </c>
      <c r="C814" t="str">
        <v>A</v>
      </c>
      <c r="D814">
        <v>19</v>
      </c>
      <c r="E814" t="str">
        <v>X</v>
      </c>
      <c r="F814" t="str">
        <v>CC</v>
      </c>
      <c r="G814" t="str">
        <v/>
      </c>
      <c r="H814" s="29">
        <v>97</v>
      </c>
      <c r="I814" s="29">
        <v>104</v>
      </c>
      <c r="J814" s="29">
        <v>0</v>
      </c>
      <c r="K814" s="29">
        <v>5</v>
      </c>
      <c r="L814" s="24">
        <v>171.95</v>
      </c>
      <c r="M814" s="24">
        <v>172.01999999999998</v>
      </c>
      <c r="N814" s="24">
        <v>180.21799999999999</v>
      </c>
      <c r="O814" s="24">
        <v>180.28800000000001</v>
      </c>
      <c r="P814">
        <v>7</v>
      </c>
      <c r="Q814">
        <v>20</v>
      </c>
      <c r="R814" t="str">
        <v>OTHR</v>
      </c>
      <c r="S814" t="str">
        <v>FORAM</v>
      </c>
      <c r="T814" t="str">
        <v/>
      </c>
      <c r="U814" t="str">
        <v/>
      </c>
      <c r="V814" t="str">
        <v>FORAM</v>
      </c>
      <c r="W814" t="str">
        <v>OTHR11945451</v>
      </c>
      <c r="X814">
        <v>44896.445833333331</v>
      </c>
      <c r="Y814" t="str">
        <v>NOVAK</v>
      </c>
      <c r="Z814" t="str">
        <v>JR</v>
      </c>
      <c r="AA814" t="str">
        <v>Shipboard Test</v>
      </c>
      <c r="AB814" t="str">
        <v>397-U1588A-19X-CC-PAL-FORAM</v>
      </c>
    </row>
    <row r="815" spans="1:28" x14ac:dyDescent="0.15">
      <c r="A815">
        <v>397</v>
      </c>
      <c r="B815" t="str">
        <v>U1588</v>
      </c>
      <c r="C815" t="str">
        <v>A</v>
      </c>
      <c r="D815">
        <v>19</v>
      </c>
      <c r="E815" t="str">
        <v>X</v>
      </c>
      <c r="F815" t="str">
        <v>CC</v>
      </c>
      <c r="G815" t="str">
        <v/>
      </c>
      <c r="H815" s="29">
        <v>97</v>
      </c>
      <c r="I815" s="29">
        <v>104</v>
      </c>
      <c r="J815" s="29">
        <v>0</v>
      </c>
      <c r="K815" s="29">
        <v>5</v>
      </c>
      <c r="L815" s="24">
        <v>171.95</v>
      </c>
      <c r="M815" s="24">
        <v>172.01999999999998</v>
      </c>
      <c r="N815" s="24">
        <v>180.21799999999999</v>
      </c>
      <c r="O815" s="24">
        <v>180.28800000000001</v>
      </c>
      <c r="P815">
        <v>7</v>
      </c>
      <c r="Q815">
        <v>30</v>
      </c>
      <c r="R815" t="str">
        <v>OTHR</v>
      </c>
      <c r="S815" t="str">
        <v/>
      </c>
      <c r="T815" t="str">
        <v>ZARI</v>
      </c>
      <c r="U815" t="str">
        <v>95883IODP</v>
      </c>
      <c r="V815" t="str">
        <v>PALZARI</v>
      </c>
      <c r="W815" t="str">
        <v>OTHR11945421</v>
      </c>
      <c r="X815">
        <v>44896.445833333331</v>
      </c>
      <c r="Y815" t="str">
        <v>NOVAK</v>
      </c>
      <c r="Z815" t="str">
        <v>JR</v>
      </c>
      <c r="AA815">
        <v>0</v>
      </c>
      <c r="AB815" t="str">
        <v>397-U1588A-19X-CC-PAL-PALZARI</v>
      </c>
    </row>
    <row r="816" spans="1:28" x14ac:dyDescent="0.15">
      <c r="A816">
        <v>397</v>
      </c>
      <c r="B816" t="str">
        <v>U1588</v>
      </c>
      <c r="C816" t="str">
        <v>A</v>
      </c>
      <c r="D816">
        <v>20</v>
      </c>
      <c r="E816" t="str">
        <v>X</v>
      </c>
      <c r="F816">
        <v>1</v>
      </c>
      <c r="G816" t="str">
        <v>W</v>
      </c>
      <c r="H816" s="29">
        <v>52</v>
      </c>
      <c r="I816" s="29">
        <v>52</v>
      </c>
      <c r="J816" s="29">
        <v>52</v>
      </c>
      <c r="K816" s="29">
        <v>5</v>
      </c>
      <c r="L816" s="24">
        <v>174.12</v>
      </c>
      <c r="M816" s="24">
        <v>174.12</v>
      </c>
      <c r="N816" s="24">
        <v>181.90899999999999</v>
      </c>
      <c r="O816" s="24">
        <v>181.90899999999999</v>
      </c>
      <c r="P816">
        <v>0</v>
      </c>
      <c r="Q816">
        <v>1</v>
      </c>
      <c r="R816" t="str">
        <v>TPCK</v>
      </c>
      <c r="S816" t="str">
        <v>NANNO</v>
      </c>
      <c r="T816" t="str">
        <v/>
      </c>
      <c r="U816" t="str">
        <v/>
      </c>
      <c r="V816" t="str">
        <v>NANNO</v>
      </c>
      <c r="W816" t="str">
        <v>TPCK11953361</v>
      </c>
      <c r="X816">
        <v>44896.934027777781</v>
      </c>
      <c r="Y816" t="str">
        <v>JRS_CARVALHO</v>
      </c>
      <c r="Z816" t="str">
        <v>JR</v>
      </c>
      <c r="AA816">
        <v>0</v>
      </c>
      <c r="AB816" t="str">
        <v>397-U1588A-20X-1-W 52/52-NANNO</v>
      </c>
    </row>
    <row r="817" spans="1:28" x14ac:dyDescent="0.15">
      <c r="A817">
        <v>397</v>
      </c>
      <c r="B817" t="str">
        <v>U1588</v>
      </c>
      <c r="C817" t="str">
        <v>A</v>
      </c>
      <c r="D817">
        <v>20</v>
      </c>
      <c r="E817" t="str">
        <v>X</v>
      </c>
      <c r="F817">
        <v>2</v>
      </c>
      <c r="G817" t="str">
        <v>W</v>
      </c>
      <c r="H817" s="29">
        <v>71</v>
      </c>
      <c r="I817" s="29">
        <v>71</v>
      </c>
      <c r="J817" s="29">
        <v>71</v>
      </c>
      <c r="K817" s="29">
        <v>5</v>
      </c>
      <c r="L817" s="24">
        <v>175.22</v>
      </c>
      <c r="M817" s="24">
        <v>175.22</v>
      </c>
      <c r="N817" s="24">
        <v>183.00899999999999</v>
      </c>
      <c r="O817" s="24">
        <v>183.00899999999999</v>
      </c>
      <c r="P817">
        <v>0</v>
      </c>
      <c r="Q817">
        <v>1</v>
      </c>
      <c r="R817" t="str">
        <v>TPCK</v>
      </c>
      <c r="S817" t="str">
        <v>NANNO</v>
      </c>
      <c r="T817" t="str">
        <v/>
      </c>
      <c r="U817" t="str">
        <v/>
      </c>
      <c r="V817" t="str">
        <v>NANNO</v>
      </c>
      <c r="W817" t="str">
        <v>TPCK11953371</v>
      </c>
      <c r="X817">
        <v>44896.934027777781</v>
      </c>
      <c r="Y817" t="str">
        <v>JRS_CARVALHO</v>
      </c>
      <c r="Z817" t="str">
        <v>JR</v>
      </c>
      <c r="AA817">
        <v>0</v>
      </c>
      <c r="AB817" t="str">
        <v>397-U1588A-20X-2-W 71/71-NANNO</v>
      </c>
    </row>
    <row r="818" spans="1:28" x14ac:dyDescent="0.15">
      <c r="A818">
        <v>397</v>
      </c>
      <c r="B818" t="str">
        <v>U1588</v>
      </c>
      <c r="C818" t="str">
        <v>A</v>
      </c>
      <c r="D818">
        <v>20</v>
      </c>
      <c r="E818" t="str">
        <v>X</v>
      </c>
      <c r="F818">
        <v>3</v>
      </c>
      <c r="G818" t="str">
        <v>W</v>
      </c>
      <c r="H818" s="29">
        <v>52</v>
      </c>
      <c r="I818" s="29">
        <v>54</v>
      </c>
      <c r="J818" s="29">
        <v>52</v>
      </c>
      <c r="K818" s="29">
        <v>5</v>
      </c>
      <c r="L818" s="24">
        <v>176.5</v>
      </c>
      <c r="M818" s="24">
        <v>176.51999999999998</v>
      </c>
      <c r="N818" s="24">
        <v>184.28899999999999</v>
      </c>
      <c r="O818" s="24">
        <v>184.309</v>
      </c>
      <c r="P818">
        <v>2</v>
      </c>
      <c r="Q818">
        <v>7</v>
      </c>
      <c r="R818" t="str">
        <v>CUBE</v>
      </c>
      <c r="S818" t="str">
        <v>PMAG</v>
      </c>
      <c r="T818" t="str">
        <v>XUAN</v>
      </c>
      <c r="U818" t="str">
        <v>95810IODP</v>
      </c>
      <c r="V818" t="str">
        <v>PMAG</v>
      </c>
      <c r="W818" t="str">
        <v>CUBE11953351</v>
      </c>
      <c r="X818">
        <v>44896.921527777777</v>
      </c>
      <c r="Y818" t="str">
        <v>LEWIS</v>
      </c>
      <c r="Z818" t="str">
        <v>JR</v>
      </c>
      <c r="AA818">
        <v>0</v>
      </c>
      <c r="AB818" t="str">
        <v>397-U1588A-20X-3-W 52/54-PMAG</v>
      </c>
    </row>
    <row r="819" spans="1:28" x14ac:dyDescent="0.15">
      <c r="A819">
        <v>397</v>
      </c>
      <c r="B819" t="str">
        <v>U1588</v>
      </c>
      <c r="C819" t="str">
        <v>A</v>
      </c>
      <c r="D819">
        <v>20</v>
      </c>
      <c r="E819" t="str">
        <v>X</v>
      </c>
      <c r="F819">
        <v>3</v>
      </c>
      <c r="G819" t="str">
        <v>W</v>
      </c>
      <c r="H819" s="29">
        <v>70</v>
      </c>
      <c r="I819" s="29">
        <v>70</v>
      </c>
      <c r="J819" s="29">
        <v>70</v>
      </c>
      <c r="K819" s="29">
        <v>5</v>
      </c>
      <c r="L819" s="24">
        <v>176.67999999999998</v>
      </c>
      <c r="M819" s="24">
        <v>176.67999999999998</v>
      </c>
      <c r="N819" s="24">
        <v>184.46899999999999</v>
      </c>
      <c r="O819" s="24">
        <v>184.46899999999999</v>
      </c>
      <c r="P819">
        <v>0</v>
      </c>
      <c r="Q819">
        <v>1</v>
      </c>
      <c r="R819" t="str">
        <v>TPCK</v>
      </c>
      <c r="S819" t="str">
        <v>NANNO</v>
      </c>
      <c r="T819" t="str">
        <v/>
      </c>
      <c r="U819" t="str">
        <v/>
      </c>
      <c r="V819" t="str">
        <v>NANNO</v>
      </c>
      <c r="W819" t="str">
        <v>TPCK11953381</v>
      </c>
      <c r="X819">
        <v>44896.934027777781</v>
      </c>
      <c r="Y819" t="str">
        <v>JRS_CARVALHO</v>
      </c>
      <c r="Z819" t="str">
        <v>JR</v>
      </c>
      <c r="AA819">
        <v>0</v>
      </c>
      <c r="AB819" t="str">
        <v>397-U1588A-20X-3-W 70/70-NANNO</v>
      </c>
    </row>
    <row r="820" spans="1:28" x14ac:dyDescent="0.15">
      <c r="A820">
        <v>397</v>
      </c>
      <c r="B820" t="str">
        <v>U1588</v>
      </c>
      <c r="C820" t="str">
        <v>A</v>
      </c>
      <c r="D820">
        <v>20</v>
      </c>
      <c r="E820" t="str">
        <v>X</v>
      </c>
      <c r="F820">
        <v>4</v>
      </c>
      <c r="G820" t="str">
        <v>A</v>
      </c>
      <c r="H820" s="29">
        <v>17</v>
      </c>
      <c r="I820" s="29">
        <v>17</v>
      </c>
      <c r="J820" s="29">
        <v>17</v>
      </c>
      <c r="K820" s="29">
        <v>5</v>
      </c>
      <c r="L820" s="24">
        <v>177.61999999999998</v>
      </c>
      <c r="M820" s="24">
        <v>177.61999999999998</v>
      </c>
      <c r="N820" s="24">
        <v>185.40899999999999</v>
      </c>
      <c r="O820" s="24">
        <v>185.40899999999999</v>
      </c>
      <c r="P820">
        <v>0</v>
      </c>
      <c r="Q820">
        <v>0</v>
      </c>
      <c r="R820" t="str">
        <v>SS</v>
      </c>
      <c r="S820" t="str">
        <v>SED</v>
      </c>
      <c r="T820" t="str">
        <v/>
      </c>
      <c r="U820" t="str">
        <v/>
      </c>
      <c r="V820" t="str">
        <v>SED</v>
      </c>
      <c r="W820" t="str">
        <v>SS11953431</v>
      </c>
      <c r="X820">
        <v>44896.935416666667</v>
      </c>
      <c r="Y820" t="str">
        <v>JRS_PANG</v>
      </c>
      <c r="Z820" t="str">
        <v>JR</v>
      </c>
      <c r="AA820">
        <v>0</v>
      </c>
      <c r="AB820" t="str">
        <v>397-U1588A-20X-4-A 17/17-SED</v>
      </c>
    </row>
    <row r="821" spans="1:28" x14ac:dyDescent="0.15">
      <c r="A821">
        <v>397</v>
      </c>
      <c r="B821" t="str">
        <v>U1588</v>
      </c>
      <c r="C821" t="str">
        <v>A</v>
      </c>
      <c r="D821">
        <v>20</v>
      </c>
      <c r="E821" t="str">
        <v>X</v>
      </c>
      <c r="F821">
        <v>4</v>
      </c>
      <c r="G821" t="str">
        <v>W</v>
      </c>
      <c r="H821" s="29">
        <v>17</v>
      </c>
      <c r="I821" s="29">
        <v>18</v>
      </c>
      <c r="J821" s="29">
        <v>17</v>
      </c>
      <c r="K821" s="29">
        <v>5</v>
      </c>
      <c r="L821" s="24">
        <v>177.61999999999998</v>
      </c>
      <c r="M821" s="24">
        <v>177.63</v>
      </c>
      <c r="N821" s="24">
        <v>185.40899999999999</v>
      </c>
      <c r="O821" s="24">
        <v>185.41899999999998</v>
      </c>
      <c r="P821">
        <v>1</v>
      </c>
      <c r="Q821">
        <v>5</v>
      </c>
      <c r="R821" t="str">
        <v>CYL</v>
      </c>
      <c r="S821" t="str">
        <v>CARB</v>
      </c>
      <c r="T821" t="str">
        <v/>
      </c>
      <c r="U821" t="str">
        <v/>
      </c>
      <c r="V821" t="str">
        <v>CARB</v>
      </c>
      <c r="W821" t="str">
        <v>CYL11953821</v>
      </c>
      <c r="X821">
        <v>44896.957638888889</v>
      </c>
      <c r="Y821" t="str">
        <v>JRS_CARVALHO</v>
      </c>
      <c r="Z821" t="str">
        <v>JR</v>
      </c>
      <c r="AA821">
        <v>0</v>
      </c>
      <c r="AB821" t="str">
        <v>397-U1588A-20X-4-W 17/18-CARB</v>
      </c>
    </row>
    <row r="822" spans="1:28" x14ac:dyDescent="0.15">
      <c r="A822">
        <v>397</v>
      </c>
      <c r="B822" t="str">
        <v>U1588</v>
      </c>
      <c r="C822" t="str">
        <v>A</v>
      </c>
      <c r="D822">
        <v>20</v>
      </c>
      <c r="E822" t="str">
        <v>X</v>
      </c>
      <c r="F822">
        <v>4</v>
      </c>
      <c r="G822" t="str">
        <v>W</v>
      </c>
      <c r="H822" s="29">
        <v>17</v>
      </c>
      <c r="I822" s="29">
        <v>18</v>
      </c>
      <c r="J822" s="29">
        <v>17</v>
      </c>
      <c r="K822" s="29">
        <v>5</v>
      </c>
      <c r="L822" s="24">
        <v>177.61999999999998</v>
      </c>
      <c r="M822" s="24">
        <v>177.63</v>
      </c>
      <c r="N822" s="24">
        <v>185.40899999999999</v>
      </c>
      <c r="O822" s="24">
        <v>185.41899999999998</v>
      </c>
      <c r="P822">
        <v>1</v>
      </c>
      <c r="Q822">
        <v>5</v>
      </c>
      <c r="R822" t="str">
        <v>CYL</v>
      </c>
      <c r="S822" t="str">
        <v>XRD</v>
      </c>
      <c r="T822" t="str">
        <v/>
      </c>
      <c r="U822" t="str">
        <v/>
      </c>
      <c r="V822" t="str">
        <v>XRD</v>
      </c>
      <c r="W822" t="str">
        <v>CYL11953811</v>
      </c>
      <c r="X822">
        <v>44896.956250000003</v>
      </c>
      <c r="Y822" t="str">
        <v>JRS_CARVALHO</v>
      </c>
      <c r="Z822" t="str">
        <v>JR</v>
      </c>
      <c r="AA822">
        <v>0</v>
      </c>
      <c r="AB822" t="str">
        <v>397-U1588A-20X-4-W 17/18-XRD</v>
      </c>
    </row>
    <row r="823" spans="1:28" x14ac:dyDescent="0.15">
      <c r="A823">
        <v>397</v>
      </c>
      <c r="B823" t="str">
        <v>U1588</v>
      </c>
      <c r="C823" t="str">
        <v>A</v>
      </c>
      <c r="D823">
        <v>20</v>
      </c>
      <c r="E823" t="str">
        <v>X</v>
      </c>
      <c r="F823">
        <v>4</v>
      </c>
      <c r="G823" t="str">
        <v>W</v>
      </c>
      <c r="H823" s="29">
        <v>67</v>
      </c>
      <c r="I823" s="29">
        <v>67</v>
      </c>
      <c r="J823" s="29">
        <v>67</v>
      </c>
      <c r="K823" s="29">
        <v>5</v>
      </c>
      <c r="L823" s="24">
        <v>178.11999999999998</v>
      </c>
      <c r="M823" s="24">
        <v>178.11999999999998</v>
      </c>
      <c r="N823" s="24">
        <v>185.90899999999999</v>
      </c>
      <c r="O823" s="24">
        <v>185.90899999999999</v>
      </c>
      <c r="P823">
        <v>0</v>
      </c>
      <c r="Q823">
        <v>1</v>
      </c>
      <c r="R823" t="str">
        <v>TPCK</v>
      </c>
      <c r="S823" t="str">
        <v>NANNO</v>
      </c>
      <c r="T823" t="str">
        <v/>
      </c>
      <c r="U823" t="str">
        <v/>
      </c>
      <c r="V823" t="str">
        <v>NANNO</v>
      </c>
      <c r="W823" t="str">
        <v>TPCK11953391</v>
      </c>
      <c r="X823">
        <v>44896.934027777781</v>
      </c>
      <c r="Y823" t="str">
        <v>JRS_CARVALHO</v>
      </c>
      <c r="Z823" t="str">
        <v>JR</v>
      </c>
      <c r="AA823">
        <v>0</v>
      </c>
      <c r="AB823" t="str">
        <v>397-U1588A-20X-4-W 67/67-NANNO</v>
      </c>
    </row>
    <row r="824" spans="1:28" x14ac:dyDescent="0.15">
      <c r="A824">
        <v>397</v>
      </c>
      <c r="B824" t="str">
        <v>U1588</v>
      </c>
      <c r="C824" t="str">
        <v>A</v>
      </c>
      <c r="D824">
        <v>20</v>
      </c>
      <c r="E824" t="str">
        <v>X</v>
      </c>
      <c r="F824">
        <v>5</v>
      </c>
      <c r="G824" t="str">
        <v>W</v>
      </c>
      <c r="H824" s="29">
        <v>57</v>
      </c>
      <c r="I824" s="29">
        <v>59</v>
      </c>
      <c r="J824" s="29">
        <v>57</v>
      </c>
      <c r="K824" s="29">
        <v>5</v>
      </c>
      <c r="L824" s="24">
        <v>179.16</v>
      </c>
      <c r="M824" s="24">
        <v>179.18</v>
      </c>
      <c r="N824" s="24">
        <v>186.94899999999998</v>
      </c>
      <c r="O824" s="24">
        <v>186.96899999999999</v>
      </c>
      <c r="P824">
        <v>2</v>
      </c>
      <c r="Q824">
        <v>10</v>
      </c>
      <c r="R824" t="str">
        <v>CYL</v>
      </c>
      <c r="S824" t="str">
        <v>MAD</v>
      </c>
      <c r="T824" t="str">
        <v/>
      </c>
      <c r="U824" t="str">
        <v/>
      </c>
      <c r="V824">
        <v>31200</v>
      </c>
      <c r="W824" t="str">
        <v>CYL11953461</v>
      </c>
      <c r="X824">
        <v>44896.943055555559</v>
      </c>
      <c r="Y824" t="str">
        <v>JRS_CARVALHO</v>
      </c>
      <c r="Z824" t="str">
        <v>JR</v>
      </c>
      <c r="AA824">
        <v>0</v>
      </c>
      <c r="AB824" t="str">
        <v>397-U1588A-20X-5-W 57/59-31200</v>
      </c>
    </row>
    <row r="825" spans="1:28" x14ac:dyDescent="0.15">
      <c r="A825">
        <v>397</v>
      </c>
      <c r="B825" t="str">
        <v>U1588</v>
      </c>
      <c r="C825" t="str">
        <v>A</v>
      </c>
      <c r="D825">
        <v>20</v>
      </c>
      <c r="E825" t="str">
        <v>X</v>
      </c>
      <c r="F825">
        <v>5</v>
      </c>
      <c r="G825" t="str">
        <v>W</v>
      </c>
      <c r="H825" s="29">
        <v>62</v>
      </c>
      <c r="I825" s="29">
        <v>62</v>
      </c>
      <c r="J825" s="29">
        <v>62</v>
      </c>
      <c r="K825" s="29">
        <v>5</v>
      </c>
      <c r="L825" s="24">
        <v>179.21</v>
      </c>
      <c r="M825" s="24">
        <v>179.21</v>
      </c>
      <c r="N825" s="24">
        <v>186.999</v>
      </c>
      <c r="O825" s="24">
        <v>186.999</v>
      </c>
      <c r="P825">
        <v>0</v>
      </c>
      <c r="Q825">
        <v>1</v>
      </c>
      <c r="R825" t="str">
        <v>TPCK</v>
      </c>
      <c r="S825" t="str">
        <v>NANNO</v>
      </c>
      <c r="T825" t="str">
        <v/>
      </c>
      <c r="U825" t="str">
        <v/>
      </c>
      <c r="V825" t="str">
        <v>NANNO</v>
      </c>
      <c r="W825" t="str">
        <v>TPCK11953401</v>
      </c>
      <c r="X825">
        <v>44896.934027777781</v>
      </c>
      <c r="Y825" t="str">
        <v>JRS_CARVALHO</v>
      </c>
      <c r="Z825" t="str">
        <v>JR</v>
      </c>
      <c r="AA825">
        <v>0</v>
      </c>
      <c r="AB825" t="str">
        <v>397-U1588A-20X-5-W 62/62-NANNO</v>
      </c>
    </row>
    <row r="826" spans="1:28" x14ac:dyDescent="0.15">
      <c r="A826">
        <v>397</v>
      </c>
      <c r="B826" t="str">
        <v>U1588</v>
      </c>
      <c r="C826" t="str">
        <v>A</v>
      </c>
      <c r="D826">
        <v>20</v>
      </c>
      <c r="E826" t="str">
        <v>X</v>
      </c>
      <c r="F826">
        <v>6</v>
      </c>
      <c r="G826" t="str">
        <v>W</v>
      </c>
      <c r="H826" s="29">
        <v>59</v>
      </c>
      <c r="I826" s="29">
        <v>59</v>
      </c>
      <c r="J826" s="29">
        <v>59</v>
      </c>
      <c r="K826" s="29">
        <v>5</v>
      </c>
      <c r="L826" s="24">
        <v>180.20000000000002</v>
      </c>
      <c r="M826" s="24">
        <v>180.20000000000002</v>
      </c>
      <c r="N826" s="24">
        <v>187.98899999999998</v>
      </c>
      <c r="O826" s="24">
        <v>187.98899999999998</v>
      </c>
      <c r="P826">
        <v>0</v>
      </c>
      <c r="Q826">
        <v>1</v>
      </c>
      <c r="R826" t="str">
        <v>TPCK</v>
      </c>
      <c r="S826" t="str">
        <v>NANNO</v>
      </c>
      <c r="T826" t="str">
        <v/>
      </c>
      <c r="U826" t="str">
        <v/>
      </c>
      <c r="V826" t="str">
        <v>NANNO</v>
      </c>
      <c r="W826" t="str">
        <v>TPCK11953411</v>
      </c>
      <c r="X826">
        <v>44896.934027777781</v>
      </c>
      <c r="Y826" t="str">
        <v>JRS_CARVALHO</v>
      </c>
      <c r="Z826" t="str">
        <v>JR</v>
      </c>
      <c r="AA826">
        <v>0</v>
      </c>
      <c r="AB826" t="str">
        <v>397-U1588A-20X-6-W 59/59-NANNO</v>
      </c>
    </row>
    <row r="827" spans="1:28" x14ac:dyDescent="0.15">
      <c r="A827">
        <v>397</v>
      </c>
      <c r="B827" t="str">
        <v>U1588</v>
      </c>
      <c r="C827" t="str">
        <v>A</v>
      </c>
      <c r="D827">
        <v>20</v>
      </c>
      <c r="E827" t="str">
        <v>X</v>
      </c>
      <c r="F827">
        <v>6</v>
      </c>
      <c r="G827" t="str">
        <v/>
      </c>
      <c r="H827" s="29">
        <v>124</v>
      </c>
      <c r="I827" s="29">
        <v>134</v>
      </c>
      <c r="J827" s="29">
        <v>0</v>
      </c>
      <c r="K827" s="29">
        <v>5</v>
      </c>
      <c r="L827" s="24">
        <v>180.85000000000002</v>
      </c>
      <c r="M827" s="24">
        <v>180.95000000000002</v>
      </c>
      <c r="N827" s="24">
        <v>188.63899999999998</v>
      </c>
      <c r="O827" s="24">
        <v>188.68899999999999</v>
      </c>
      <c r="P827">
        <v>5</v>
      </c>
      <c r="Q827">
        <v>6</v>
      </c>
      <c r="R827" t="str">
        <v>LIQ</v>
      </c>
      <c r="S827" t="str">
        <v/>
      </c>
      <c r="T827" t="str">
        <v/>
      </c>
      <c r="U827" t="str">
        <v/>
      </c>
      <c r="V827" t="str">
        <v>IWS</v>
      </c>
      <c r="W827" t="str">
        <v>LIQ11946541</v>
      </c>
      <c r="X827">
        <v>44896.522916666669</v>
      </c>
      <c r="Y827" t="str">
        <v>JR_LIU</v>
      </c>
      <c r="Z827" t="str">
        <v>JR</v>
      </c>
      <c r="AA827" t="str">
        <v>shipboard untreated</v>
      </c>
      <c r="AB827" t="str">
        <v>397-U1588A-20X-6-IW(124-134)-IWS</v>
      </c>
    </row>
    <row r="828" spans="1:28" x14ac:dyDescent="0.15">
      <c r="A828">
        <v>397</v>
      </c>
      <c r="B828" t="str">
        <v>U1588</v>
      </c>
      <c r="C828" t="str">
        <v>A</v>
      </c>
      <c r="D828">
        <v>20</v>
      </c>
      <c r="E828" t="str">
        <v>X</v>
      </c>
      <c r="F828">
        <v>6</v>
      </c>
      <c r="G828" t="str">
        <v/>
      </c>
      <c r="H828" s="29">
        <v>124</v>
      </c>
      <c r="I828" s="29">
        <v>134</v>
      </c>
      <c r="J828" s="29">
        <v>0</v>
      </c>
      <c r="K828" s="29">
        <v>5</v>
      </c>
      <c r="L828" s="24">
        <v>180.85000000000002</v>
      </c>
      <c r="M828" s="24">
        <v>180.95000000000002</v>
      </c>
      <c r="N828" s="24">
        <v>188.63899999999998</v>
      </c>
      <c r="O828" s="24">
        <v>188.68899999999999</v>
      </c>
      <c r="P828">
        <v>5</v>
      </c>
      <c r="Q828">
        <v>10</v>
      </c>
      <c r="R828" t="str">
        <v>LIQ</v>
      </c>
      <c r="S828" t="str">
        <v/>
      </c>
      <c r="T828" t="str">
        <v>YOBO</v>
      </c>
      <c r="U828" t="str">
        <v>96010IODP</v>
      </c>
      <c r="V828" t="str">
        <v>IWYOBO</v>
      </c>
      <c r="W828" t="str">
        <v>LIQ11946581</v>
      </c>
      <c r="X828">
        <v>44896.522916666669</v>
      </c>
      <c r="Y828" t="str">
        <v>JR_LIU</v>
      </c>
      <c r="Z828" t="str">
        <v>JR</v>
      </c>
      <c r="AA828" t="str">
        <v>30ul optima HNO3</v>
      </c>
      <c r="AB828" t="str">
        <v>397-U1588A-20X-6-IW(124-134)-IWYOBO</v>
      </c>
    </row>
    <row r="829" spans="1:28" x14ac:dyDescent="0.15">
      <c r="A829">
        <v>397</v>
      </c>
      <c r="B829" t="str">
        <v>U1588</v>
      </c>
      <c r="C829" t="str">
        <v>A</v>
      </c>
      <c r="D829">
        <v>20</v>
      </c>
      <c r="E829" t="str">
        <v>X</v>
      </c>
      <c r="F829">
        <v>6</v>
      </c>
      <c r="G829" t="str">
        <v/>
      </c>
      <c r="H829" s="29">
        <v>124</v>
      </c>
      <c r="I829" s="29">
        <v>134</v>
      </c>
      <c r="J829" s="29">
        <v>0</v>
      </c>
      <c r="K829" s="29">
        <v>5</v>
      </c>
      <c r="L829" s="24">
        <v>180.85000000000002</v>
      </c>
      <c r="M829" s="24">
        <v>180.95000000000002</v>
      </c>
      <c r="N829" s="24">
        <v>188.63899999999998</v>
      </c>
      <c r="O829" s="24">
        <v>188.68899999999999</v>
      </c>
      <c r="P829">
        <v>5</v>
      </c>
      <c r="Q829">
        <v>3</v>
      </c>
      <c r="R829" t="str">
        <v>LIQ</v>
      </c>
      <c r="S829" t="str">
        <v/>
      </c>
      <c r="T829" t="str">
        <v/>
      </c>
      <c r="U829" t="str">
        <v/>
      </c>
      <c r="V829" t="str">
        <v>IWALK</v>
      </c>
      <c r="W829" t="str">
        <v>LIQ11946551</v>
      </c>
      <c r="X829">
        <v>44896.522916666669</v>
      </c>
      <c r="Y829" t="str">
        <v>JR_LIU</v>
      </c>
      <c r="Z829" t="str">
        <v>JR</v>
      </c>
      <c r="AA829" t="str">
        <v>alkalinity residue</v>
      </c>
      <c r="AB829" t="str">
        <v>397-U1588A-20X-6-IW(124-134)-IWALK</v>
      </c>
    </row>
    <row r="830" spans="1:28" x14ac:dyDescent="0.15">
      <c r="A830">
        <v>397</v>
      </c>
      <c r="B830" t="str">
        <v>U1588</v>
      </c>
      <c r="C830" t="str">
        <v>A</v>
      </c>
      <c r="D830">
        <v>20</v>
      </c>
      <c r="E830" t="str">
        <v>X</v>
      </c>
      <c r="F830">
        <v>6</v>
      </c>
      <c r="G830" t="str">
        <v/>
      </c>
      <c r="H830" s="29">
        <v>124</v>
      </c>
      <c r="I830" s="29">
        <v>134</v>
      </c>
      <c r="J830" s="29">
        <v>0</v>
      </c>
      <c r="K830" s="29">
        <v>5</v>
      </c>
      <c r="L830" s="24">
        <v>180.85000000000002</v>
      </c>
      <c r="M830" s="24">
        <v>180.95000000000002</v>
      </c>
      <c r="N830" s="24">
        <v>188.63899999999998</v>
      </c>
      <c r="O830" s="24">
        <v>188.68899999999999</v>
      </c>
      <c r="P830">
        <v>5</v>
      </c>
      <c r="Q830">
        <v>4</v>
      </c>
      <c r="R830" t="str">
        <v>LIQ</v>
      </c>
      <c r="S830" t="str">
        <v/>
      </c>
      <c r="T830" t="str">
        <v>ROCH</v>
      </c>
      <c r="U830" t="str">
        <v>95231IODP</v>
      </c>
      <c r="V830" t="str">
        <v>IWROCH</v>
      </c>
      <c r="W830" t="str">
        <v>LIQ11946621</v>
      </c>
      <c r="X830">
        <v>44896.522916666669</v>
      </c>
      <c r="Y830" t="str">
        <v>JR_LIU</v>
      </c>
      <c r="Z830" t="str">
        <v>JR</v>
      </c>
      <c r="AA830" t="str">
        <v>20uL Optima HCl</v>
      </c>
      <c r="AB830" t="str">
        <v>397-U1588A-20X-6-IW(124-134)-IWROCH</v>
      </c>
    </row>
    <row r="831" spans="1:28" x14ac:dyDescent="0.15">
      <c r="A831">
        <v>397</v>
      </c>
      <c r="B831" t="str">
        <v>U1588</v>
      </c>
      <c r="C831" t="str">
        <v>A</v>
      </c>
      <c r="D831">
        <v>20</v>
      </c>
      <c r="E831" t="str">
        <v>X</v>
      </c>
      <c r="F831">
        <v>6</v>
      </c>
      <c r="G831" t="str">
        <v/>
      </c>
      <c r="H831" s="29">
        <v>124</v>
      </c>
      <c r="I831" s="29">
        <v>134</v>
      </c>
      <c r="J831" s="29">
        <v>0</v>
      </c>
      <c r="K831" s="29">
        <v>5</v>
      </c>
      <c r="L831" s="24">
        <v>180.85000000000002</v>
      </c>
      <c r="M831" s="24">
        <v>180.95000000000002</v>
      </c>
      <c r="N831" s="24">
        <v>188.63899999999998</v>
      </c>
      <c r="O831" s="24">
        <v>188.68899999999999</v>
      </c>
      <c r="P831">
        <v>5</v>
      </c>
      <c r="Q831">
        <v>25</v>
      </c>
      <c r="R831" t="str">
        <v>CAKE</v>
      </c>
      <c r="S831" t="str">
        <v/>
      </c>
      <c r="T831" t="str">
        <v>WU</v>
      </c>
      <c r="U831" t="str">
        <v>95353IODP</v>
      </c>
      <c r="V831" t="str">
        <v>SCWU</v>
      </c>
      <c r="W831" t="str">
        <v>CAKE11946591</v>
      </c>
      <c r="X831">
        <v>44896.522916666669</v>
      </c>
      <c r="Y831" t="str">
        <v>JR_LIU</v>
      </c>
      <c r="Z831" t="str">
        <v>JR</v>
      </c>
      <c r="AA831">
        <v>0</v>
      </c>
      <c r="AB831" t="str">
        <v>397-U1588A-20X-6-IW(124-134)-SCWU</v>
      </c>
    </row>
    <row r="832" spans="1:28" x14ac:dyDescent="0.15">
      <c r="A832">
        <v>397</v>
      </c>
      <c r="B832" t="str">
        <v>U1588</v>
      </c>
      <c r="C832" t="str">
        <v>A</v>
      </c>
      <c r="D832">
        <v>20</v>
      </c>
      <c r="E832" t="str">
        <v>X</v>
      </c>
      <c r="F832">
        <v>6</v>
      </c>
      <c r="G832" t="str">
        <v/>
      </c>
      <c r="H832" s="29">
        <v>124</v>
      </c>
      <c r="I832" s="29">
        <v>134</v>
      </c>
      <c r="J832" s="29">
        <v>0</v>
      </c>
      <c r="K832" s="29">
        <v>5</v>
      </c>
      <c r="L832" s="24">
        <v>180.85000000000002</v>
      </c>
      <c r="M832" s="24">
        <v>180.95000000000002</v>
      </c>
      <c r="N832" s="24">
        <v>188.63899999999998</v>
      </c>
      <c r="O832" s="24">
        <v>188.68899999999999</v>
      </c>
      <c r="P832">
        <v>5</v>
      </c>
      <c r="Q832">
        <v>2</v>
      </c>
      <c r="R832" t="str">
        <v>LIQ</v>
      </c>
      <c r="S832" t="str">
        <v>ICP</v>
      </c>
      <c r="T832" t="str">
        <v/>
      </c>
      <c r="U832" t="str">
        <v/>
      </c>
      <c r="V832" t="str">
        <v>IWICP</v>
      </c>
      <c r="W832" t="str">
        <v>LIQ11946561</v>
      </c>
      <c r="X832">
        <v>44896.522916666669</v>
      </c>
      <c r="Y832" t="str">
        <v>JR_LIU</v>
      </c>
      <c r="Z832" t="str">
        <v>JR</v>
      </c>
      <c r="AA832" t="str">
        <v>10uL HNO3</v>
      </c>
      <c r="AB832" t="str">
        <v>397-U1588A-20X-6-IW(124-134)-IWICP</v>
      </c>
    </row>
    <row r="833" spans="1:28" x14ac:dyDescent="0.15">
      <c r="A833">
        <v>397</v>
      </c>
      <c r="B833" t="str">
        <v>U1588</v>
      </c>
      <c r="C833" t="str">
        <v>A</v>
      </c>
      <c r="D833">
        <v>20</v>
      </c>
      <c r="E833" t="str">
        <v>X</v>
      </c>
      <c r="F833">
        <v>6</v>
      </c>
      <c r="G833" t="str">
        <v/>
      </c>
      <c r="H833" s="29">
        <v>124</v>
      </c>
      <c r="I833" s="29">
        <v>134</v>
      </c>
      <c r="J833" s="29">
        <v>0</v>
      </c>
      <c r="K833" s="29">
        <v>5</v>
      </c>
      <c r="L833" s="24">
        <v>180.85000000000002</v>
      </c>
      <c r="M833" s="24">
        <v>180.95000000000002</v>
      </c>
      <c r="N833" s="24">
        <v>188.63899999999998</v>
      </c>
      <c r="O833" s="24">
        <v>188.68899999999999</v>
      </c>
      <c r="P833">
        <v>5</v>
      </c>
      <c r="Q833">
        <v>75</v>
      </c>
      <c r="R833" t="str">
        <v>CAKE</v>
      </c>
      <c r="S833" t="str">
        <v/>
      </c>
      <c r="T833" t="str">
        <v/>
      </c>
      <c r="U833" t="str">
        <v/>
      </c>
      <c r="V833" t="str">
        <v>SC</v>
      </c>
      <c r="W833" t="str">
        <v>CAKE11946601</v>
      </c>
      <c r="X833">
        <v>44896.522916666669</v>
      </c>
      <c r="Y833" t="str">
        <v>JR_LIU</v>
      </c>
      <c r="Z833" t="str">
        <v>JR</v>
      </c>
      <c r="AA833" t="str">
        <v>repository</v>
      </c>
      <c r="AB833" t="str">
        <v>397-U1588A-20X-6-IW(124-134)-SC</v>
      </c>
    </row>
    <row r="834" spans="1:28" x14ac:dyDescent="0.15">
      <c r="A834">
        <v>397</v>
      </c>
      <c r="B834" t="str">
        <v>U1588</v>
      </c>
      <c r="C834" t="str">
        <v>A</v>
      </c>
      <c r="D834">
        <v>20</v>
      </c>
      <c r="E834" t="str">
        <v>X</v>
      </c>
      <c r="F834">
        <v>6</v>
      </c>
      <c r="G834" t="str">
        <v/>
      </c>
      <c r="H834" s="29">
        <v>124</v>
      </c>
      <c r="I834" s="29">
        <v>134</v>
      </c>
      <c r="J834" s="29">
        <v>0</v>
      </c>
      <c r="K834" s="29">
        <v>5</v>
      </c>
      <c r="L834" s="24">
        <v>180.85000000000002</v>
      </c>
      <c r="M834" s="24">
        <v>180.95000000000002</v>
      </c>
      <c r="N834" s="24">
        <v>188.63899999999998</v>
      </c>
      <c r="O834" s="24">
        <v>188.68899999999999</v>
      </c>
      <c r="P834">
        <v>5</v>
      </c>
      <c r="Q834">
        <v>2</v>
      </c>
      <c r="R834" t="str">
        <v>LIQ</v>
      </c>
      <c r="S834" t="str">
        <v/>
      </c>
      <c r="T834" t="str">
        <v>BRAD</v>
      </c>
      <c r="U834" t="str">
        <v>95829IODP</v>
      </c>
      <c r="V834" t="str">
        <v>IWBRAD</v>
      </c>
      <c r="W834" t="str">
        <v>LIQ11946611</v>
      </c>
      <c r="X834">
        <v>44896.522916666669</v>
      </c>
      <c r="Y834" t="str">
        <v>JR_LIU</v>
      </c>
      <c r="Z834" t="str">
        <v>JR</v>
      </c>
      <c r="AA834" t="str">
        <v>10 ul HgCl2</v>
      </c>
      <c r="AB834" t="str">
        <v>397-U1588A-20X-6-IW(124-134)-IWBRAD</v>
      </c>
    </row>
    <row r="835" spans="1:28" x14ac:dyDescent="0.15">
      <c r="A835">
        <v>397</v>
      </c>
      <c r="B835" t="str">
        <v>U1588</v>
      </c>
      <c r="C835" t="str">
        <v>A</v>
      </c>
      <c r="D835">
        <v>20</v>
      </c>
      <c r="E835" t="str">
        <v>X</v>
      </c>
      <c r="F835">
        <v>6</v>
      </c>
      <c r="G835" t="str">
        <v/>
      </c>
      <c r="H835" s="29">
        <v>124</v>
      </c>
      <c r="I835" s="29">
        <v>134</v>
      </c>
      <c r="J835" s="29">
        <v>124</v>
      </c>
      <c r="K835" s="29">
        <v>5</v>
      </c>
      <c r="L835" s="24">
        <v>180.85000000000002</v>
      </c>
      <c r="M835" s="24">
        <v>180.95000000000002</v>
      </c>
      <c r="N835" s="24">
        <v>188.63899999999998</v>
      </c>
      <c r="O835" s="24">
        <v>188.73899999999998</v>
      </c>
      <c r="P835">
        <v>10</v>
      </c>
      <c r="Q835">
        <v>353</v>
      </c>
      <c r="R835" t="str">
        <v>WRND</v>
      </c>
      <c r="S835" t="str">
        <v>IW</v>
      </c>
      <c r="T835" t="str">
        <v/>
      </c>
      <c r="U835" t="str">
        <v/>
      </c>
      <c r="V835" t="str">
        <v>IW(124-134)</v>
      </c>
      <c r="W835" t="str">
        <v>WRND11945941</v>
      </c>
      <c r="X835">
        <v>44896.475694444445</v>
      </c>
      <c r="Y835" t="str">
        <v>LEWIS</v>
      </c>
      <c r="Z835" t="str">
        <v>JR</v>
      </c>
      <c r="AA835">
        <v>0</v>
      </c>
      <c r="AB835" t="str">
        <v>397-U1588A-20X-6-IW(124-134)</v>
      </c>
    </row>
    <row r="836" spans="1:28" x14ac:dyDescent="0.15">
      <c r="A836">
        <v>397</v>
      </c>
      <c r="B836" t="str">
        <v>U1588</v>
      </c>
      <c r="C836" t="str">
        <v>A</v>
      </c>
      <c r="D836">
        <v>20</v>
      </c>
      <c r="E836" t="str">
        <v>X</v>
      </c>
      <c r="F836">
        <v>6</v>
      </c>
      <c r="G836" t="str">
        <v/>
      </c>
      <c r="H836" s="29">
        <v>124</v>
      </c>
      <c r="I836" s="29">
        <v>134</v>
      </c>
      <c r="J836" s="29">
        <v>0</v>
      </c>
      <c r="K836" s="29">
        <v>5</v>
      </c>
      <c r="L836" s="24">
        <v>180.85000000000002</v>
      </c>
      <c r="M836" s="24">
        <v>180.95000000000002</v>
      </c>
      <c r="N836" s="24">
        <v>188.63899999999998</v>
      </c>
      <c r="O836" s="24">
        <v>188.68899999999999</v>
      </c>
      <c r="P836">
        <v>5</v>
      </c>
      <c r="Q836">
        <v>10</v>
      </c>
      <c r="R836" t="str">
        <v>LIQ</v>
      </c>
      <c r="S836" t="str">
        <v/>
      </c>
      <c r="T836" t="str">
        <v>WU</v>
      </c>
      <c r="U836" t="str">
        <v>95353IODP</v>
      </c>
      <c r="V836" t="str">
        <v>IWWU</v>
      </c>
      <c r="W836" t="str">
        <v>LIQ11946571</v>
      </c>
      <c r="X836">
        <v>44896.522916666669</v>
      </c>
      <c r="Y836" t="str">
        <v>JR_LIU</v>
      </c>
      <c r="Z836" t="str">
        <v>JR</v>
      </c>
      <c r="AA836" t="str">
        <v>30 ul TM HCl</v>
      </c>
      <c r="AB836" t="str">
        <v>397-U1588A-20X-6-IW(124-134)-IWWU</v>
      </c>
    </row>
    <row r="837" spans="1:28" x14ac:dyDescent="0.15">
      <c r="A837">
        <v>397</v>
      </c>
      <c r="B837" t="str">
        <v>U1588</v>
      </c>
      <c r="C837" t="str">
        <v>A</v>
      </c>
      <c r="D837">
        <v>20</v>
      </c>
      <c r="E837" t="str">
        <v>X</v>
      </c>
      <c r="F837">
        <v>7</v>
      </c>
      <c r="G837" t="str">
        <v/>
      </c>
      <c r="H837" s="29">
        <v>0</v>
      </c>
      <c r="I837" s="29">
        <v>5</v>
      </c>
      <c r="J837" s="29">
        <v>0</v>
      </c>
      <c r="K837" s="29">
        <v>5</v>
      </c>
      <c r="L837" s="24">
        <v>180.95</v>
      </c>
      <c r="M837" s="24">
        <v>181</v>
      </c>
      <c r="N837" s="24">
        <v>188.73899999999998</v>
      </c>
      <c r="O837" s="24">
        <v>188.78899999999999</v>
      </c>
      <c r="P837">
        <v>5</v>
      </c>
      <c r="Q837">
        <v>5</v>
      </c>
      <c r="R837" t="str">
        <v>CYL</v>
      </c>
      <c r="S837" t="str">
        <v>HS</v>
      </c>
      <c r="T837" t="str">
        <v/>
      </c>
      <c r="U837" t="str">
        <v/>
      </c>
      <c r="V837" t="str">
        <v>HS</v>
      </c>
      <c r="W837" t="str">
        <v>CYL11945951</v>
      </c>
      <c r="X837">
        <v>44896.475694444445</v>
      </c>
      <c r="Y837" t="str">
        <v>LEWIS</v>
      </c>
      <c r="Z837" t="str">
        <v>JR</v>
      </c>
      <c r="AA837">
        <v>0</v>
      </c>
      <c r="AB837" t="str">
        <v>397-U1588A-20X-7-HS</v>
      </c>
    </row>
    <row r="838" spans="1:28" x14ac:dyDescent="0.15">
      <c r="A838">
        <v>397</v>
      </c>
      <c r="B838" t="str">
        <v>U1588</v>
      </c>
      <c r="C838" t="str">
        <v>A</v>
      </c>
      <c r="D838">
        <v>20</v>
      </c>
      <c r="E838" t="str">
        <v>X</v>
      </c>
      <c r="F838">
        <v>7</v>
      </c>
      <c r="G838" t="str">
        <v>W</v>
      </c>
      <c r="H838" s="29">
        <v>57</v>
      </c>
      <c r="I838" s="29">
        <v>57</v>
      </c>
      <c r="J838" s="29">
        <v>57</v>
      </c>
      <c r="K838" s="29">
        <v>5</v>
      </c>
      <c r="L838" s="24">
        <v>181.51999999999998</v>
      </c>
      <c r="M838" s="24">
        <v>181.51999999999998</v>
      </c>
      <c r="N838" s="24">
        <v>189.309</v>
      </c>
      <c r="O838" s="24">
        <v>189.309</v>
      </c>
      <c r="P838">
        <v>0</v>
      </c>
      <c r="Q838">
        <v>1</v>
      </c>
      <c r="R838" t="str">
        <v>TPCK</v>
      </c>
      <c r="S838" t="str">
        <v>NANNO</v>
      </c>
      <c r="T838" t="str">
        <v/>
      </c>
      <c r="U838" t="str">
        <v/>
      </c>
      <c r="V838" t="str">
        <v>NANNO</v>
      </c>
      <c r="W838" t="str">
        <v>TPCK11953421</v>
      </c>
      <c r="X838">
        <v>44896.934027777781</v>
      </c>
      <c r="Y838" t="str">
        <v>JRS_CARVALHO</v>
      </c>
      <c r="Z838" t="str">
        <v>JR</v>
      </c>
      <c r="AA838">
        <v>0</v>
      </c>
      <c r="AB838" t="str">
        <v>397-U1588A-20X-7-W 57/57-NANNO</v>
      </c>
    </row>
    <row r="839" spans="1:28" x14ac:dyDescent="0.15">
      <c r="A839">
        <v>397</v>
      </c>
      <c r="B839" t="str">
        <v>U1588</v>
      </c>
      <c r="C839" t="str">
        <v>A</v>
      </c>
      <c r="D839">
        <v>20</v>
      </c>
      <c r="E839" t="str">
        <v>X</v>
      </c>
      <c r="F839">
        <v>7</v>
      </c>
      <c r="G839" t="str">
        <v>W</v>
      </c>
      <c r="H839" s="29">
        <v>65</v>
      </c>
      <c r="I839" s="29">
        <v>66</v>
      </c>
      <c r="J839" s="29">
        <v>65</v>
      </c>
      <c r="K839" s="29">
        <v>5</v>
      </c>
      <c r="L839" s="24">
        <v>181.6</v>
      </c>
      <c r="M839" s="24">
        <v>181.60999999999999</v>
      </c>
      <c r="N839" s="24">
        <v>189.38899999999998</v>
      </c>
      <c r="O839" s="24">
        <v>189.399</v>
      </c>
      <c r="P839">
        <v>1</v>
      </c>
      <c r="Q839">
        <v>5</v>
      </c>
      <c r="R839" t="str">
        <v>CYL</v>
      </c>
      <c r="S839" t="str">
        <v>CARB</v>
      </c>
      <c r="T839" t="str">
        <v/>
      </c>
      <c r="U839" t="str">
        <v/>
      </c>
      <c r="V839" t="str">
        <v>CARB</v>
      </c>
      <c r="W839" t="str">
        <v>CYL11953831</v>
      </c>
      <c r="X839">
        <v>44896.957638888889</v>
      </c>
      <c r="Y839" t="str">
        <v>JRS_CARVALHO</v>
      </c>
      <c r="Z839" t="str">
        <v>JR</v>
      </c>
      <c r="AA839">
        <v>0</v>
      </c>
      <c r="AB839" t="str">
        <v>397-U1588A-20X-7-W 65/66-CARB</v>
      </c>
    </row>
    <row r="840" spans="1:28" x14ac:dyDescent="0.15">
      <c r="A840">
        <v>397</v>
      </c>
      <c r="B840" t="str">
        <v>U1588</v>
      </c>
      <c r="C840" t="str">
        <v>A</v>
      </c>
      <c r="D840">
        <v>20</v>
      </c>
      <c r="E840" t="str">
        <v>X</v>
      </c>
      <c r="F840">
        <v>7</v>
      </c>
      <c r="G840" t="str">
        <v>A</v>
      </c>
      <c r="H840" s="29">
        <v>65</v>
      </c>
      <c r="I840" s="29">
        <v>65</v>
      </c>
      <c r="J840" s="29">
        <v>65</v>
      </c>
      <c r="K840" s="29">
        <v>5</v>
      </c>
      <c r="L840" s="24">
        <v>181.6</v>
      </c>
      <c r="M840" s="24">
        <v>181.6</v>
      </c>
      <c r="N840" s="24">
        <v>189.38899999999998</v>
      </c>
      <c r="O840" s="24">
        <v>189.38899999999998</v>
      </c>
      <c r="P840">
        <v>0</v>
      </c>
      <c r="Q840">
        <v>0</v>
      </c>
      <c r="R840" t="str">
        <v>SS</v>
      </c>
      <c r="S840" t="str">
        <v>SED</v>
      </c>
      <c r="T840" t="str">
        <v/>
      </c>
      <c r="U840" t="str">
        <v/>
      </c>
      <c r="V840" t="str">
        <v>SED</v>
      </c>
      <c r="W840" t="str">
        <v>SS11953441</v>
      </c>
      <c r="X840">
        <v>44896.935416666667</v>
      </c>
      <c r="Y840" t="str">
        <v>JRS_PANG</v>
      </c>
      <c r="Z840" t="str">
        <v>JR</v>
      </c>
      <c r="AA840">
        <v>0</v>
      </c>
      <c r="AB840" t="str">
        <v>397-U1588A-20X-7-A 65/65-SED</v>
      </c>
    </row>
    <row r="841" spans="1:28" x14ac:dyDescent="0.15">
      <c r="A841">
        <v>397</v>
      </c>
      <c r="B841" t="str">
        <v>U1588</v>
      </c>
      <c r="C841" t="str">
        <v>A</v>
      </c>
      <c r="D841">
        <v>20</v>
      </c>
      <c r="E841" t="str">
        <v>X</v>
      </c>
      <c r="F841" t="str">
        <v>CC</v>
      </c>
      <c r="G841" t="str">
        <v>A</v>
      </c>
      <c r="H841" s="29">
        <v>60</v>
      </c>
      <c r="I841" s="29">
        <v>60</v>
      </c>
      <c r="J841" s="29">
        <v>60</v>
      </c>
      <c r="K841" s="29">
        <v>5</v>
      </c>
      <c r="L841" s="24">
        <v>182.53</v>
      </c>
      <c r="M841" s="24">
        <v>182.53</v>
      </c>
      <c r="N841" s="24">
        <v>190.31899999999999</v>
      </c>
      <c r="O841" s="24">
        <v>190.31899999999999</v>
      </c>
      <c r="P841">
        <v>0</v>
      </c>
      <c r="Q841">
        <v>0</v>
      </c>
      <c r="R841" t="str">
        <v>SS</v>
      </c>
      <c r="S841" t="str">
        <v>SED</v>
      </c>
      <c r="T841" t="str">
        <v/>
      </c>
      <c r="U841" t="str">
        <v/>
      </c>
      <c r="V841" t="str">
        <v>SED</v>
      </c>
      <c r="W841" t="str">
        <v>SS11954651</v>
      </c>
      <c r="X841">
        <v>44897.018055555556</v>
      </c>
      <c r="Y841" t="str">
        <v>JRS_PANG</v>
      </c>
      <c r="Z841" t="str">
        <v>JR</v>
      </c>
      <c r="AA841">
        <v>0</v>
      </c>
      <c r="AB841" t="str">
        <v>397-U1588A-20X-CC-A 60/60-SED</v>
      </c>
    </row>
    <row r="842" spans="1:28" x14ac:dyDescent="0.15">
      <c r="A842">
        <v>397</v>
      </c>
      <c r="B842" t="str">
        <v>U1588</v>
      </c>
      <c r="C842" t="str">
        <v>A</v>
      </c>
      <c r="D842">
        <v>20</v>
      </c>
      <c r="E842" t="str">
        <v>X</v>
      </c>
      <c r="F842" t="str">
        <v>CC</v>
      </c>
      <c r="G842" t="str">
        <v/>
      </c>
      <c r="H842" s="29">
        <v>61</v>
      </c>
      <c r="I842" s="29">
        <v>68</v>
      </c>
      <c r="J842" s="29">
        <v>0</v>
      </c>
      <c r="K842" s="29">
        <v>5</v>
      </c>
      <c r="L842" s="24">
        <v>182.54000000000002</v>
      </c>
      <c r="M842" s="24">
        <v>182.61</v>
      </c>
      <c r="N842" s="24">
        <v>190.32899999999998</v>
      </c>
      <c r="O842" s="24">
        <v>190.399</v>
      </c>
      <c r="P842">
        <v>7</v>
      </c>
      <c r="Q842">
        <v>30</v>
      </c>
      <c r="R842" t="str">
        <v>OTHR</v>
      </c>
      <c r="S842" t="str">
        <v/>
      </c>
      <c r="T842" t="str">
        <v>HUAN</v>
      </c>
      <c r="U842" t="str">
        <v>98758IODP</v>
      </c>
      <c r="V842" t="str">
        <v>PALHUAN</v>
      </c>
      <c r="W842" t="str">
        <v>OTHR11946011</v>
      </c>
      <c r="X842">
        <v>44896.476388888892</v>
      </c>
      <c r="Y842" t="str">
        <v>LEWIS</v>
      </c>
      <c r="Z842" t="str">
        <v>JR</v>
      </c>
      <c r="AA842">
        <v>0</v>
      </c>
      <c r="AB842" t="str">
        <v>397-U1588A-20X-CC-PAL-PALHUAN</v>
      </c>
    </row>
    <row r="843" spans="1:28" x14ac:dyDescent="0.15">
      <c r="A843">
        <v>397</v>
      </c>
      <c r="B843" t="str">
        <v>U1588</v>
      </c>
      <c r="C843" t="str">
        <v>A</v>
      </c>
      <c r="D843">
        <v>20</v>
      </c>
      <c r="E843" t="str">
        <v>X</v>
      </c>
      <c r="F843" t="str">
        <v>CC</v>
      </c>
      <c r="G843" t="str">
        <v/>
      </c>
      <c r="H843" s="29">
        <v>61</v>
      </c>
      <c r="I843" s="29">
        <v>68</v>
      </c>
      <c r="J843" s="29">
        <v>0</v>
      </c>
      <c r="K843" s="29">
        <v>5</v>
      </c>
      <c r="L843" s="24">
        <v>182.54000000000002</v>
      </c>
      <c r="M843" s="24">
        <v>182.61</v>
      </c>
      <c r="N843" s="24">
        <v>190.32899999999998</v>
      </c>
      <c r="O843" s="24">
        <v>190.399</v>
      </c>
      <c r="P843">
        <v>7</v>
      </c>
      <c r="Q843">
        <v>20</v>
      </c>
      <c r="R843" t="str">
        <v>OTHR</v>
      </c>
      <c r="S843" t="str">
        <v>FORAM</v>
      </c>
      <c r="T843" t="str">
        <v/>
      </c>
      <c r="U843" t="str">
        <v/>
      </c>
      <c r="V843" t="str">
        <v>FORAM</v>
      </c>
      <c r="W843" t="str">
        <v>OTHR11946051</v>
      </c>
      <c r="X843">
        <v>44896.476388888892</v>
      </c>
      <c r="Y843" t="str">
        <v>LEWIS</v>
      </c>
      <c r="Z843" t="str">
        <v>JR</v>
      </c>
      <c r="AA843" t="str">
        <v>Shipboard Test</v>
      </c>
      <c r="AB843" t="str">
        <v>397-U1588A-20X-CC-PAL-FORAM</v>
      </c>
    </row>
    <row r="844" spans="1:28" x14ac:dyDescent="0.15">
      <c r="A844">
        <v>397</v>
      </c>
      <c r="B844" t="str">
        <v>U1588</v>
      </c>
      <c r="C844" t="str">
        <v>A</v>
      </c>
      <c r="D844">
        <v>20</v>
      </c>
      <c r="E844" t="str">
        <v>X</v>
      </c>
      <c r="F844" t="str">
        <v>CC</v>
      </c>
      <c r="G844" t="str">
        <v/>
      </c>
      <c r="H844" s="29">
        <v>61</v>
      </c>
      <c r="I844" s="29">
        <v>68</v>
      </c>
      <c r="J844" s="29">
        <v>0</v>
      </c>
      <c r="K844" s="29">
        <v>5</v>
      </c>
      <c r="L844" s="24">
        <v>182.54000000000002</v>
      </c>
      <c r="M844" s="24">
        <v>182.61</v>
      </c>
      <c r="N844" s="24">
        <v>190.32899999999998</v>
      </c>
      <c r="O844" s="24">
        <v>190.399</v>
      </c>
      <c r="P844">
        <v>7</v>
      </c>
      <c r="Q844">
        <v>20</v>
      </c>
      <c r="R844" t="str">
        <v>OTHR</v>
      </c>
      <c r="S844" t="str">
        <v/>
      </c>
      <c r="T844" t="str">
        <v>VERM</v>
      </c>
      <c r="U844" t="str">
        <v>95746IODP</v>
      </c>
      <c r="V844" t="str">
        <v>PALVERM</v>
      </c>
      <c r="W844" t="str">
        <v>OTHR11945971</v>
      </c>
      <c r="X844">
        <v>44896.476388888892</v>
      </c>
      <c r="Y844" t="str">
        <v>LEWIS</v>
      </c>
      <c r="Z844" t="str">
        <v>JR</v>
      </c>
      <c r="AA844">
        <v>0</v>
      </c>
      <c r="AB844" t="str">
        <v>397-U1588A-20X-CC-PAL-PALVERM</v>
      </c>
    </row>
    <row r="845" spans="1:28" x14ac:dyDescent="0.15">
      <c r="A845">
        <v>397</v>
      </c>
      <c r="B845" t="str">
        <v>U1588</v>
      </c>
      <c r="C845" t="str">
        <v>A</v>
      </c>
      <c r="D845">
        <v>20</v>
      </c>
      <c r="E845" t="str">
        <v>X</v>
      </c>
      <c r="F845" t="str">
        <v>CC</v>
      </c>
      <c r="G845" t="str">
        <v/>
      </c>
      <c r="H845" s="29">
        <v>61</v>
      </c>
      <c r="I845" s="29">
        <v>68</v>
      </c>
      <c r="J845" s="29">
        <v>0</v>
      </c>
      <c r="K845" s="29">
        <v>5</v>
      </c>
      <c r="L845" s="24">
        <v>182.54000000000002</v>
      </c>
      <c r="M845" s="24">
        <v>182.61</v>
      </c>
      <c r="N845" s="24">
        <v>190.32899999999998</v>
      </c>
      <c r="O845" s="24">
        <v>190.399</v>
      </c>
      <c r="P845">
        <v>7</v>
      </c>
      <c r="Q845">
        <v>5</v>
      </c>
      <c r="R845" t="str">
        <v>OTHR</v>
      </c>
      <c r="S845" t="str">
        <v/>
      </c>
      <c r="T845" t="str">
        <v>FLOR</v>
      </c>
      <c r="U845" t="str">
        <v>95504IODP</v>
      </c>
      <c r="V845" t="str">
        <v>PALFLOR</v>
      </c>
      <c r="W845" t="str">
        <v>OTHR11945991</v>
      </c>
      <c r="X845">
        <v>44896.476388888892</v>
      </c>
      <c r="Y845" t="str">
        <v>LEWIS</v>
      </c>
      <c r="Z845" t="str">
        <v>JR</v>
      </c>
      <c r="AA845">
        <v>0</v>
      </c>
      <c r="AB845" t="str">
        <v>397-U1588A-20X-CC-PAL-PALFLOR</v>
      </c>
    </row>
    <row r="846" spans="1:28" x14ac:dyDescent="0.15">
      <c r="A846">
        <v>397</v>
      </c>
      <c r="B846" t="str">
        <v>U1588</v>
      </c>
      <c r="C846" t="str">
        <v>A</v>
      </c>
      <c r="D846">
        <v>20</v>
      </c>
      <c r="E846" t="str">
        <v>X</v>
      </c>
      <c r="F846" t="str">
        <v>CC</v>
      </c>
      <c r="G846" t="str">
        <v/>
      </c>
      <c r="H846" s="29">
        <v>61</v>
      </c>
      <c r="I846" s="29">
        <v>68</v>
      </c>
      <c r="J846" s="29">
        <v>0</v>
      </c>
      <c r="K846" s="29">
        <v>5</v>
      </c>
      <c r="L846" s="24">
        <v>182.54000000000002</v>
      </c>
      <c r="M846" s="24">
        <v>182.61</v>
      </c>
      <c r="N846" s="24">
        <v>190.32899999999998</v>
      </c>
      <c r="O846" s="24">
        <v>190.399</v>
      </c>
      <c r="P846">
        <v>7</v>
      </c>
      <c r="Q846">
        <v>5</v>
      </c>
      <c r="R846" t="str">
        <v>OTHR</v>
      </c>
      <c r="S846" t="str">
        <v>NANNO</v>
      </c>
      <c r="T846" t="str">
        <v/>
      </c>
      <c r="U846" t="str">
        <v/>
      </c>
      <c r="V846" t="str">
        <v>NANNO</v>
      </c>
      <c r="W846" t="str">
        <v>OTHR11946041</v>
      </c>
      <c r="X846">
        <v>44896.476388888892</v>
      </c>
      <c r="Y846" t="str">
        <v>LEWIS</v>
      </c>
      <c r="Z846" t="str">
        <v>JR</v>
      </c>
      <c r="AA846" t="str">
        <v>Shipboard Test</v>
      </c>
      <c r="AB846" t="str">
        <v>397-U1588A-20X-CC-PAL-NANNO</v>
      </c>
    </row>
    <row r="847" spans="1:28" x14ac:dyDescent="0.15">
      <c r="A847">
        <v>397</v>
      </c>
      <c r="B847" t="str">
        <v>U1588</v>
      </c>
      <c r="C847" t="str">
        <v>A</v>
      </c>
      <c r="D847">
        <v>20</v>
      </c>
      <c r="E847" t="str">
        <v>X</v>
      </c>
      <c r="F847" t="str">
        <v>CC</v>
      </c>
      <c r="G847" t="str">
        <v/>
      </c>
      <c r="H847" s="29">
        <v>61</v>
      </c>
      <c r="I847" s="29">
        <v>68</v>
      </c>
      <c r="J847" s="29">
        <v>0</v>
      </c>
      <c r="K847" s="29">
        <v>5</v>
      </c>
      <c r="L847" s="24">
        <v>182.54000000000002</v>
      </c>
      <c r="M847" s="24">
        <v>182.61</v>
      </c>
      <c r="N847" s="24">
        <v>190.32899999999998</v>
      </c>
      <c r="O847" s="24">
        <v>190.399</v>
      </c>
      <c r="P847">
        <v>7</v>
      </c>
      <c r="Q847">
        <v>5</v>
      </c>
      <c r="R847" t="str">
        <v>OTHR</v>
      </c>
      <c r="S847" t="str">
        <v/>
      </c>
      <c r="T847" t="str">
        <v>ABRA</v>
      </c>
      <c r="U847" t="str">
        <v>95438IODP</v>
      </c>
      <c r="V847" t="str">
        <v>PALABRA</v>
      </c>
      <c r="W847" t="str">
        <v>OTHR11946031</v>
      </c>
      <c r="X847">
        <v>44896.476388888892</v>
      </c>
      <c r="Y847" t="str">
        <v>LEWIS</v>
      </c>
      <c r="Z847" t="str">
        <v>JR</v>
      </c>
      <c r="AA847">
        <v>0</v>
      </c>
      <c r="AB847" t="str">
        <v>397-U1588A-20X-CC-PAL-PALABRA</v>
      </c>
    </row>
    <row r="848" spans="1:28" x14ac:dyDescent="0.15">
      <c r="A848">
        <v>397</v>
      </c>
      <c r="B848" t="str">
        <v>U1588</v>
      </c>
      <c r="C848" t="str">
        <v>A</v>
      </c>
      <c r="D848">
        <v>20</v>
      </c>
      <c r="E848" t="str">
        <v>X</v>
      </c>
      <c r="F848" t="str">
        <v>CC</v>
      </c>
      <c r="G848" t="str">
        <v/>
      </c>
      <c r="H848" s="29">
        <v>61</v>
      </c>
      <c r="I848" s="29">
        <v>68</v>
      </c>
      <c r="J848" s="29">
        <v>0</v>
      </c>
      <c r="K848" s="29">
        <v>5</v>
      </c>
      <c r="L848" s="24">
        <v>182.54000000000002</v>
      </c>
      <c r="M848" s="24">
        <v>182.61</v>
      </c>
      <c r="N848" s="24">
        <v>190.32899999999998</v>
      </c>
      <c r="O848" s="24">
        <v>190.399</v>
      </c>
      <c r="P848">
        <v>7</v>
      </c>
      <c r="Q848">
        <v>5</v>
      </c>
      <c r="R848" t="str">
        <v>OTHR</v>
      </c>
      <c r="S848" t="str">
        <v/>
      </c>
      <c r="T848" t="str">
        <v>CLAR</v>
      </c>
      <c r="U848" t="str">
        <v>95439IODP</v>
      </c>
      <c r="V848" t="str">
        <v>PALCLAR</v>
      </c>
      <c r="W848" t="str">
        <v>OTHR11946001</v>
      </c>
      <c r="X848">
        <v>44896.476388888892</v>
      </c>
      <c r="Y848" t="str">
        <v>LEWIS</v>
      </c>
      <c r="Z848" t="str">
        <v>JR</v>
      </c>
      <c r="AA848">
        <v>0</v>
      </c>
      <c r="AB848" t="str">
        <v>397-U1588A-20X-CC-PAL-PALCLAR</v>
      </c>
    </row>
    <row r="849" spans="1:28" x14ac:dyDescent="0.15">
      <c r="A849">
        <v>397</v>
      </c>
      <c r="B849" t="str">
        <v>U1588</v>
      </c>
      <c r="C849" t="str">
        <v>A</v>
      </c>
      <c r="D849">
        <v>20</v>
      </c>
      <c r="E849" t="str">
        <v>X</v>
      </c>
      <c r="F849" t="str">
        <v>CC</v>
      </c>
      <c r="G849" t="str">
        <v/>
      </c>
      <c r="H849" s="29">
        <v>61</v>
      </c>
      <c r="I849" s="29">
        <v>68</v>
      </c>
      <c r="J849" s="29">
        <v>0</v>
      </c>
      <c r="K849" s="29">
        <v>5</v>
      </c>
      <c r="L849" s="24">
        <v>182.54000000000002</v>
      </c>
      <c r="M849" s="24">
        <v>182.61</v>
      </c>
      <c r="N849" s="24">
        <v>190.32899999999998</v>
      </c>
      <c r="O849" s="24">
        <v>190.399</v>
      </c>
      <c r="P849">
        <v>7</v>
      </c>
      <c r="Q849">
        <v>20</v>
      </c>
      <c r="R849" t="str">
        <v>OTHR</v>
      </c>
      <c r="S849" t="str">
        <v/>
      </c>
      <c r="T849" t="str">
        <v>PERA</v>
      </c>
      <c r="U849" t="str">
        <v>95471IODP</v>
      </c>
      <c r="V849" t="str">
        <v>PALPERA</v>
      </c>
      <c r="W849" t="str">
        <v>OTHR11945981</v>
      </c>
      <c r="X849">
        <v>44896.476388888892</v>
      </c>
      <c r="Y849" t="str">
        <v>LEWIS</v>
      </c>
      <c r="Z849" t="str">
        <v>JR</v>
      </c>
      <c r="AA849">
        <v>0</v>
      </c>
      <c r="AB849" t="str">
        <v>397-U1588A-20X-CC-PAL-PALPERA</v>
      </c>
    </row>
    <row r="850" spans="1:28" x14ac:dyDescent="0.15">
      <c r="A850">
        <v>397</v>
      </c>
      <c r="B850" t="str">
        <v>U1588</v>
      </c>
      <c r="C850" t="str">
        <v>A</v>
      </c>
      <c r="D850">
        <v>20</v>
      </c>
      <c r="E850" t="str">
        <v>X</v>
      </c>
      <c r="F850" t="str">
        <v>CC</v>
      </c>
      <c r="G850" t="str">
        <v/>
      </c>
      <c r="H850" s="29">
        <v>61</v>
      </c>
      <c r="I850" s="29">
        <v>68</v>
      </c>
      <c r="J850" s="29">
        <v>61</v>
      </c>
      <c r="K850" s="29">
        <v>5</v>
      </c>
      <c r="L850" s="24">
        <v>182.54000000000002</v>
      </c>
      <c r="M850" s="24">
        <v>182.61</v>
      </c>
      <c r="N850" s="24">
        <v>190.32899999999998</v>
      </c>
      <c r="O850" s="24">
        <v>190.399</v>
      </c>
      <c r="P850">
        <v>7</v>
      </c>
      <c r="Q850">
        <v>247</v>
      </c>
      <c r="R850" t="str">
        <v>WRND</v>
      </c>
      <c r="S850" t="str">
        <v>PAL</v>
      </c>
      <c r="T850" t="str">
        <v/>
      </c>
      <c r="U850" t="str">
        <v/>
      </c>
      <c r="V850" t="str">
        <v>PAL</v>
      </c>
      <c r="W850" t="str">
        <v>WRND11945961</v>
      </c>
      <c r="X850">
        <v>44896.475694444445</v>
      </c>
      <c r="Y850" t="str">
        <v>LEWIS</v>
      </c>
      <c r="Z850" t="str">
        <v>JR</v>
      </c>
      <c r="AA850">
        <v>0</v>
      </c>
      <c r="AB850" t="str">
        <v>397-U1588A-20X-CC-PAL</v>
      </c>
    </row>
    <row r="851" spans="1:28" x14ac:dyDescent="0.15">
      <c r="A851">
        <v>397</v>
      </c>
      <c r="B851" t="str">
        <v>U1588</v>
      </c>
      <c r="C851" t="str">
        <v>A</v>
      </c>
      <c r="D851">
        <v>20</v>
      </c>
      <c r="E851" t="str">
        <v>X</v>
      </c>
      <c r="F851" t="str">
        <v>CC</v>
      </c>
      <c r="G851" t="str">
        <v/>
      </c>
      <c r="H851" s="29">
        <v>61</v>
      </c>
      <c r="I851" s="29">
        <v>68</v>
      </c>
      <c r="J851" s="29">
        <v>0</v>
      </c>
      <c r="K851" s="29">
        <v>5</v>
      </c>
      <c r="L851" s="24">
        <v>182.54000000000002</v>
      </c>
      <c r="M851" s="24">
        <v>182.61</v>
      </c>
      <c r="N851" s="24">
        <v>190.32899999999998</v>
      </c>
      <c r="O851" s="24">
        <v>190.399</v>
      </c>
      <c r="P851">
        <v>7</v>
      </c>
      <c r="Q851">
        <v>30</v>
      </c>
      <c r="R851" t="str">
        <v>OTHR</v>
      </c>
      <c r="S851" t="str">
        <v/>
      </c>
      <c r="T851" t="str">
        <v>ZARI</v>
      </c>
      <c r="U851" t="str">
        <v>95883IODP</v>
      </c>
      <c r="V851" t="str">
        <v>PALZARI</v>
      </c>
      <c r="W851" t="str">
        <v>OTHR11946021</v>
      </c>
      <c r="X851">
        <v>44896.476388888892</v>
      </c>
      <c r="Y851" t="str">
        <v>LEWIS</v>
      </c>
      <c r="Z851" t="str">
        <v>JR</v>
      </c>
      <c r="AA851">
        <v>0</v>
      </c>
      <c r="AB851" t="str">
        <v>397-U1588A-20X-CC-PAL-PALZARI</v>
      </c>
    </row>
    <row r="852" spans="1:28" x14ac:dyDescent="0.15">
      <c r="A852">
        <v>397</v>
      </c>
      <c r="B852" t="str">
        <v>U1588</v>
      </c>
      <c r="C852" t="str">
        <v>A</v>
      </c>
      <c r="D852">
        <v>21</v>
      </c>
      <c r="E852" t="str">
        <v>X</v>
      </c>
      <c r="F852">
        <v>1</v>
      </c>
      <c r="G852" t="str">
        <v>W</v>
      </c>
      <c r="H852" s="29">
        <v>72</v>
      </c>
      <c r="I852" s="29">
        <v>72</v>
      </c>
      <c r="J852" s="29">
        <v>72</v>
      </c>
      <c r="K852" s="29">
        <v>5</v>
      </c>
      <c r="L852" s="24">
        <v>184.02</v>
      </c>
      <c r="M852" s="24">
        <v>184.02</v>
      </c>
      <c r="N852" s="24">
        <v>191.917</v>
      </c>
      <c r="O852" s="24">
        <v>191.917</v>
      </c>
      <c r="P852">
        <v>0</v>
      </c>
      <c r="Q852">
        <v>1</v>
      </c>
      <c r="R852" t="str">
        <v>TPCK</v>
      </c>
      <c r="S852" t="str">
        <v>NANNO</v>
      </c>
      <c r="T852" t="str">
        <v/>
      </c>
      <c r="U852" t="str">
        <v/>
      </c>
      <c r="V852" t="str">
        <v>NANNO</v>
      </c>
      <c r="W852" t="str">
        <v>TPCK11954131</v>
      </c>
      <c r="X852">
        <v>44896.974305555559</v>
      </c>
      <c r="Y852" t="str">
        <v>JRS_CARVALHO</v>
      </c>
      <c r="Z852" t="str">
        <v>JR</v>
      </c>
      <c r="AA852">
        <v>0</v>
      </c>
      <c r="AB852" t="str">
        <v>397-U1588A-21X-1-W 72/72-NANNO</v>
      </c>
    </row>
    <row r="853" spans="1:28" x14ac:dyDescent="0.15">
      <c r="A853">
        <v>397</v>
      </c>
      <c r="B853" t="str">
        <v>U1588</v>
      </c>
      <c r="C853" t="str">
        <v>A</v>
      </c>
      <c r="D853">
        <v>21</v>
      </c>
      <c r="E853" t="str">
        <v>X</v>
      </c>
      <c r="F853">
        <v>2</v>
      </c>
      <c r="G853" t="str">
        <v>A</v>
      </c>
      <c r="H853" s="29">
        <v>48</v>
      </c>
      <c r="I853" s="29">
        <v>48</v>
      </c>
      <c r="J853" s="29">
        <v>48</v>
      </c>
      <c r="K853" s="29">
        <v>5</v>
      </c>
      <c r="L853" s="24">
        <v>185.23999999999998</v>
      </c>
      <c r="M853" s="24">
        <v>185.23999999999998</v>
      </c>
      <c r="N853" s="24">
        <v>193.137</v>
      </c>
      <c r="O853" s="24">
        <v>193.137</v>
      </c>
      <c r="P853">
        <v>0</v>
      </c>
      <c r="Q853">
        <v>0</v>
      </c>
      <c r="R853" t="str">
        <v>SS</v>
      </c>
      <c r="S853" t="str">
        <v>SED</v>
      </c>
      <c r="T853" t="str">
        <v/>
      </c>
      <c r="U853" t="str">
        <v/>
      </c>
      <c r="V853" t="str">
        <v>SED</v>
      </c>
      <c r="W853" t="str">
        <v>SS11954621</v>
      </c>
      <c r="X853">
        <v>44896.999305555553</v>
      </c>
      <c r="Y853" t="str">
        <v>JRS_PANG</v>
      </c>
      <c r="Z853" t="str">
        <v>JR</v>
      </c>
      <c r="AA853">
        <v>0</v>
      </c>
      <c r="AB853" t="str">
        <v>397-U1588A-21X-2-A 48/48-SED</v>
      </c>
    </row>
    <row r="854" spans="1:28" x14ac:dyDescent="0.15">
      <c r="A854">
        <v>397</v>
      </c>
      <c r="B854" t="str">
        <v>U1588</v>
      </c>
      <c r="C854" t="str">
        <v>A</v>
      </c>
      <c r="D854">
        <v>21</v>
      </c>
      <c r="E854" t="str">
        <v>X</v>
      </c>
      <c r="F854">
        <v>2</v>
      </c>
      <c r="G854" t="str">
        <v>W</v>
      </c>
      <c r="H854" s="29">
        <v>48</v>
      </c>
      <c r="I854" s="29">
        <v>49</v>
      </c>
      <c r="J854" s="29">
        <v>48</v>
      </c>
      <c r="K854" s="29">
        <v>5</v>
      </c>
      <c r="L854" s="24">
        <v>185.23999999999998</v>
      </c>
      <c r="M854" s="24">
        <v>185.25</v>
      </c>
      <c r="N854" s="24">
        <v>193.137</v>
      </c>
      <c r="O854" s="24">
        <v>193.14699999999999</v>
      </c>
      <c r="P854">
        <v>1</v>
      </c>
      <c r="Q854">
        <v>5</v>
      </c>
      <c r="R854" t="str">
        <v>CYL</v>
      </c>
      <c r="S854" t="str">
        <v>CARB</v>
      </c>
      <c r="T854" t="str">
        <v/>
      </c>
      <c r="U854" t="str">
        <v/>
      </c>
      <c r="V854" t="str">
        <v>CARB</v>
      </c>
      <c r="W854" t="str">
        <v>CYL11954221</v>
      </c>
      <c r="X854">
        <v>44896.991666666669</v>
      </c>
      <c r="Y854" t="str">
        <v>JRS_CARVALHO</v>
      </c>
      <c r="Z854" t="str">
        <v>JR</v>
      </c>
      <c r="AA854">
        <v>0</v>
      </c>
      <c r="AB854" t="str">
        <v>397-U1588A-21X-2-W 48/49-CARB</v>
      </c>
    </row>
    <row r="855" spans="1:28" x14ac:dyDescent="0.15">
      <c r="A855">
        <v>397</v>
      </c>
      <c r="B855" t="str">
        <v>U1588</v>
      </c>
      <c r="C855" t="str">
        <v>A</v>
      </c>
      <c r="D855">
        <v>21</v>
      </c>
      <c r="E855" t="str">
        <v>X</v>
      </c>
      <c r="F855">
        <v>2</v>
      </c>
      <c r="G855" t="str">
        <v>W</v>
      </c>
      <c r="H855" s="29">
        <v>72</v>
      </c>
      <c r="I855" s="29">
        <v>72</v>
      </c>
      <c r="J855" s="29">
        <v>72</v>
      </c>
      <c r="K855" s="29">
        <v>5</v>
      </c>
      <c r="L855" s="24">
        <v>185.48</v>
      </c>
      <c r="M855" s="24">
        <v>185.48</v>
      </c>
      <c r="N855" s="24">
        <v>193.37699999999998</v>
      </c>
      <c r="O855" s="24">
        <v>193.37699999999998</v>
      </c>
      <c r="P855">
        <v>0</v>
      </c>
      <c r="Q855">
        <v>1</v>
      </c>
      <c r="R855" t="str">
        <v>TPCK</v>
      </c>
      <c r="S855" t="str">
        <v>NANNO</v>
      </c>
      <c r="T855" t="str">
        <v/>
      </c>
      <c r="U855" t="str">
        <v/>
      </c>
      <c r="V855" t="str">
        <v>NANNO</v>
      </c>
      <c r="W855" t="str">
        <v>TPCK11954141</v>
      </c>
      <c r="X855">
        <v>44896.974305555559</v>
      </c>
      <c r="Y855" t="str">
        <v>JRS_CARVALHO</v>
      </c>
      <c r="Z855" t="str">
        <v>JR</v>
      </c>
      <c r="AA855">
        <v>0</v>
      </c>
      <c r="AB855" t="str">
        <v>397-U1588A-21X-2-W 72/72-NANNO</v>
      </c>
    </row>
    <row r="856" spans="1:28" x14ac:dyDescent="0.15">
      <c r="A856">
        <v>397</v>
      </c>
      <c r="B856" t="str">
        <v>U1588</v>
      </c>
      <c r="C856" t="str">
        <v>A</v>
      </c>
      <c r="D856">
        <v>21</v>
      </c>
      <c r="E856" t="str">
        <v>X</v>
      </c>
      <c r="F856">
        <v>3</v>
      </c>
      <c r="G856" t="str">
        <v>W</v>
      </c>
      <c r="H856" s="29">
        <v>72</v>
      </c>
      <c r="I856" s="29">
        <v>72</v>
      </c>
      <c r="J856" s="29">
        <v>72</v>
      </c>
      <c r="K856" s="29">
        <v>5</v>
      </c>
      <c r="L856" s="24">
        <v>186.91</v>
      </c>
      <c r="M856" s="24">
        <v>186.91</v>
      </c>
      <c r="N856" s="24">
        <v>194.80699999999999</v>
      </c>
      <c r="O856" s="24">
        <v>194.80699999999999</v>
      </c>
      <c r="P856">
        <v>0</v>
      </c>
      <c r="Q856">
        <v>1</v>
      </c>
      <c r="R856" t="str">
        <v>TPCK</v>
      </c>
      <c r="S856" t="str">
        <v>NANNO</v>
      </c>
      <c r="T856" t="str">
        <v/>
      </c>
      <c r="U856" t="str">
        <v/>
      </c>
      <c r="V856" t="str">
        <v>NANNO</v>
      </c>
      <c r="W856" t="str">
        <v>TPCK11954151</v>
      </c>
      <c r="X856">
        <v>44896.974305555559</v>
      </c>
      <c r="Y856" t="str">
        <v>JRS_CARVALHO</v>
      </c>
      <c r="Z856" t="str">
        <v>JR</v>
      </c>
      <c r="AA856">
        <v>0</v>
      </c>
      <c r="AB856" t="str">
        <v>397-U1588A-21X-3-W 72/72-NANNO</v>
      </c>
    </row>
    <row r="857" spans="1:28" x14ac:dyDescent="0.15">
      <c r="A857">
        <v>397</v>
      </c>
      <c r="B857" t="str">
        <v>U1588</v>
      </c>
      <c r="C857" t="str">
        <v>A</v>
      </c>
      <c r="D857">
        <v>21</v>
      </c>
      <c r="E857" t="str">
        <v>X</v>
      </c>
      <c r="F857">
        <v>3</v>
      </c>
      <c r="G857" t="str">
        <v>W</v>
      </c>
      <c r="H857" s="29">
        <v>105</v>
      </c>
      <c r="I857" s="29">
        <v>107</v>
      </c>
      <c r="J857" s="29">
        <v>105</v>
      </c>
      <c r="K857" s="29">
        <v>5</v>
      </c>
      <c r="L857" s="24">
        <v>187.24</v>
      </c>
      <c r="M857" s="24">
        <v>187.26</v>
      </c>
      <c r="N857" s="24">
        <v>195.137</v>
      </c>
      <c r="O857" s="24">
        <v>195.15699999999998</v>
      </c>
      <c r="P857">
        <v>2</v>
      </c>
      <c r="Q857">
        <v>10</v>
      </c>
      <c r="R857" t="str">
        <v>CYL</v>
      </c>
      <c r="S857" t="str">
        <v>MAD</v>
      </c>
      <c r="T857" t="str">
        <v/>
      </c>
      <c r="U857" t="str">
        <v/>
      </c>
      <c r="V857">
        <v>31202</v>
      </c>
      <c r="W857" t="str">
        <v>CYL11954611</v>
      </c>
      <c r="X857">
        <v>44896.998611111114</v>
      </c>
      <c r="Y857" t="str">
        <v>JRS_CARVALHO</v>
      </c>
      <c r="Z857" t="str">
        <v>JR</v>
      </c>
      <c r="AA857">
        <v>0</v>
      </c>
      <c r="AB857" t="str">
        <v>397-U1588A-21X-3-W 105/107-31202</v>
      </c>
    </row>
    <row r="858" spans="1:28" x14ac:dyDescent="0.15">
      <c r="A858">
        <v>397</v>
      </c>
      <c r="B858" t="str">
        <v>U1588</v>
      </c>
      <c r="C858" t="str">
        <v>A</v>
      </c>
      <c r="D858">
        <v>21</v>
      </c>
      <c r="E858" t="str">
        <v>X</v>
      </c>
      <c r="F858">
        <v>4</v>
      </c>
      <c r="G858" t="str">
        <v>W</v>
      </c>
      <c r="H858" s="29">
        <v>65</v>
      </c>
      <c r="I858" s="29">
        <v>66</v>
      </c>
      <c r="J858" s="29">
        <v>65</v>
      </c>
      <c r="K858" s="29">
        <v>5</v>
      </c>
      <c r="L858" s="24">
        <v>188.29</v>
      </c>
      <c r="M858" s="24">
        <v>188.29999999999998</v>
      </c>
      <c r="N858" s="24">
        <v>196.18699999999998</v>
      </c>
      <c r="O858" s="24">
        <v>196.197</v>
      </c>
      <c r="P858">
        <v>1</v>
      </c>
      <c r="Q858">
        <v>5</v>
      </c>
      <c r="R858" t="str">
        <v>CYL</v>
      </c>
      <c r="S858" t="str">
        <v>CARB</v>
      </c>
      <c r="T858" t="str">
        <v/>
      </c>
      <c r="U858" t="str">
        <v/>
      </c>
      <c r="V858" t="str">
        <v>CARB</v>
      </c>
      <c r="W858" t="str">
        <v>CYL11954231</v>
      </c>
      <c r="X858">
        <v>44896.991666666669</v>
      </c>
      <c r="Y858" t="str">
        <v>JRS_CARVALHO</v>
      </c>
      <c r="Z858" t="str">
        <v>JR</v>
      </c>
      <c r="AA858">
        <v>0</v>
      </c>
      <c r="AB858" t="str">
        <v>397-U1588A-21X-4-W 65/66-CARB</v>
      </c>
    </row>
    <row r="859" spans="1:28" x14ac:dyDescent="0.15">
      <c r="A859">
        <v>397</v>
      </c>
      <c r="B859" t="str">
        <v>U1588</v>
      </c>
      <c r="C859" t="str">
        <v>A</v>
      </c>
      <c r="D859">
        <v>21</v>
      </c>
      <c r="E859" t="str">
        <v>X</v>
      </c>
      <c r="F859">
        <v>4</v>
      </c>
      <c r="G859" t="str">
        <v>A</v>
      </c>
      <c r="H859" s="29">
        <v>65</v>
      </c>
      <c r="I859" s="29">
        <v>65</v>
      </c>
      <c r="J859" s="29">
        <v>65</v>
      </c>
      <c r="K859" s="29">
        <v>5</v>
      </c>
      <c r="L859" s="24">
        <v>188.29</v>
      </c>
      <c r="M859" s="24">
        <v>188.29</v>
      </c>
      <c r="N859" s="24">
        <v>196.18699999999998</v>
      </c>
      <c r="O859" s="24">
        <v>196.18699999999998</v>
      </c>
      <c r="P859">
        <v>0</v>
      </c>
      <c r="Q859">
        <v>0</v>
      </c>
      <c r="R859" t="str">
        <v>SS</v>
      </c>
      <c r="S859" t="str">
        <v>SED</v>
      </c>
      <c r="T859" t="str">
        <v/>
      </c>
      <c r="U859" t="str">
        <v/>
      </c>
      <c r="V859" t="str">
        <v>SED</v>
      </c>
      <c r="W859" t="str">
        <v>SS11954631</v>
      </c>
      <c r="X859">
        <v>44896.999305555553</v>
      </c>
      <c r="Y859" t="str">
        <v>JRS_PANG</v>
      </c>
      <c r="Z859" t="str">
        <v>JR</v>
      </c>
      <c r="AA859">
        <v>0</v>
      </c>
      <c r="AB859" t="str">
        <v>397-U1588A-21X-4-A 65/65-SED</v>
      </c>
    </row>
    <row r="860" spans="1:28" x14ac:dyDescent="0.15">
      <c r="A860">
        <v>397</v>
      </c>
      <c r="B860" t="str">
        <v>U1588</v>
      </c>
      <c r="C860" t="str">
        <v>A</v>
      </c>
      <c r="D860">
        <v>21</v>
      </c>
      <c r="E860" t="str">
        <v>X</v>
      </c>
      <c r="F860">
        <v>4</v>
      </c>
      <c r="G860" t="str">
        <v>W</v>
      </c>
      <c r="H860" s="29">
        <v>65</v>
      </c>
      <c r="I860" s="29">
        <v>66</v>
      </c>
      <c r="J860" s="29">
        <v>65</v>
      </c>
      <c r="K860" s="29">
        <v>5</v>
      </c>
      <c r="L860" s="24">
        <v>188.29</v>
      </c>
      <c r="M860" s="24">
        <v>188.29999999999998</v>
      </c>
      <c r="N860" s="24">
        <v>196.18699999999998</v>
      </c>
      <c r="O860" s="24">
        <v>196.197</v>
      </c>
      <c r="P860">
        <v>1</v>
      </c>
      <c r="Q860">
        <v>5</v>
      </c>
      <c r="R860" t="str">
        <v>CYL</v>
      </c>
      <c r="S860" t="str">
        <v>XRD</v>
      </c>
      <c r="T860" t="str">
        <v/>
      </c>
      <c r="U860" t="str">
        <v/>
      </c>
      <c r="V860" t="str">
        <v>XRD</v>
      </c>
      <c r="W860" t="str">
        <v>CYL11954241</v>
      </c>
      <c r="X860">
        <v>44896.991666666669</v>
      </c>
      <c r="Y860" t="str">
        <v>JRS_CARVALHO</v>
      </c>
      <c r="Z860" t="str">
        <v>JR</v>
      </c>
      <c r="AA860">
        <v>0</v>
      </c>
      <c r="AB860" t="str">
        <v>397-U1588A-21X-4-W 65/66-XRD</v>
      </c>
    </row>
    <row r="861" spans="1:28" x14ac:dyDescent="0.15">
      <c r="A861">
        <v>397</v>
      </c>
      <c r="B861" t="str">
        <v>U1588</v>
      </c>
      <c r="C861" t="str">
        <v>A</v>
      </c>
      <c r="D861">
        <v>21</v>
      </c>
      <c r="E861" t="str">
        <v>X</v>
      </c>
      <c r="F861">
        <v>4</v>
      </c>
      <c r="G861" t="str">
        <v>W</v>
      </c>
      <c r="H861" s="29">
        <v>72</v>
      </c>
      <c r="I861" s="29">
        <v>72</v>
      </c>
      <c r="J861" s="29">
        <v>72</v>
      </c>
      <c r="K861" s="29">
        <v>5</v>
      </c>
      <c r="L861" s="24">
        <v>188.35999999999999</v>
      </c>
      <c r="M861" s="24">
        <v>188.35999999999999</v>
      </c>
      <c r="N861" s="24">
        <v>196.25700000000001</v>
      </c>
      <c r="O861" s="24">
        <v>196.25700000000001</v>
      </c>
      <c r="P861">
        <v>0</v>
      </c>
      <c r="Q861">
        <v>1</v>
      </c>
      <c r="R861" t="str">
        <v>TPCK</v>
      </c>
      <c r="S861" t="str">
        <v>NANNO</v>
      </c>
      <c r="T861" t="str">
        <v/>
      </c>
      <c r="U861" t="str">
        <v/>
      </c>
      <c r="V861" t="str">
        <v>NANNO</v>
      </c>
      <c r="W861" t="str">
        <v>TPCK11954161</v>
      </c>
      <c r="X861">
        <v>44896.974305555559</v>
      </c>
      <c r="Y861" t="str">
        <v>JRS_CARVALHO</v>
      </c>
      <c r="Z861" t="str">
        <v>JR</v>
      </c>
      <c r="AA861">
        <v>0</v>
      </c>
      <c r="AB861" t="str">
        <v>397-U1588A-21X-4-W 72/72-NANNO</v>
      </c>
    </row>
    <row r="862" spans="1:28" x14ac:dyDescent="0.15">
      <c r="A862">
        <v>397</v>
      </c>
      <c r="B862" t="str">
        <v>U1588</v>
      </c>
      <c r="C862" t="str">
        <v>A</v>
      </c>
      <c r="D862">
        <v>21</v>
      </c>
      <c r="E862" t="str">
        <v>X</v>
      </c>
      <c r="F862">
        <v>5</v>
      </c>
      <c r="G862" t="str">
        <v/>
      </c>
      <c r="H862" s="29">
        <v>0</v>
      </c>
      <c r="I862" s="29">
        <v>0</v>
      </c>
      <c r="J862" s="29">
        <v>0</v>
      </c>
      <c r="K862" s="29">
        <v>5</v>
      </c>
      <c r="L862" s="24">
        <v>188.95</v>
      </c>
      <c r="M862" s="24">
        <v>188.95</v>
      </c>
      <c r="N862" s="24">
        <v>196.84699999999998</v>
      </c>
      <c r="O862" s="24">
        <v>196.84699999999998</v>
      </c>
      <c r="P862">
        <v>0</v>
      </c>
      <c r="Q862">
        <v>1</v>
      </c>
      <c r="R862" t="str">
        <v>GAS</v>
      </c>
      <c r="S862" t="str">
        <v>VAC</v>
      </c>
      <c r="T862" t="str">
        <v/>
      </c>
      <c r="U862" t="str">
        <v/>
      </c>
      <c r="V862" t="str">
        <v>VAC_VOID</v>
      </c>
      <c r="W862" t="str">
        <v>GAS11946401</v>
      </c>
      <c r="X862">
        <v>44896.511111111111</v>
      </c>
      <c r="Y862" t="str">
        <v>LEWIS</v>
      </c>
      <c r="Z862" t="str">
        <v>JR</v>
      </c>
      <c r="AA862">
        <v>0</v>
      </c>
      <c r="AB862" t="str">
        <v>397-U1588A-21X-5-VAC_VOID</v>
      </c>
    </row>
    <row r="863" spans="1:28" x14ac:dyDescent="0.15">
      <c r="A863">
        <v>397</v>
      </c>
      <c r="B863" t="str">
        <v>U1588</v>
      </c>
      <c r="C863" t="str">
        <v>A</v>
      </c>
      <c r="D863">
        <v>21</v>
      </c>
      <c r="E863" t="str">
        <v>X</v>
      </c>
      <c r="F863">
        <v>5</v>
      </c>
      <c r="G863" t="str">
        <v>W</v>
      </c>
      <c r="H863" s="29">
        <v>64</v>
      </c>
      <c r="I863" s="29">
        <v>64</v>
      </c>
      <c r="J863" s="29">
        <v>64</v>
      </c>
      <c r="K863" s="29">
        <v>5</v>
      </c>
      <c r="L863" s="24">
        <v>189.58999999999997</v>
      </c>
      <c r="M863" s="24">
        <v>189.58999999999997</v>
      </c>
      <c r="N863" s="24">
        <v>197.48699999999999</v>
      </c>
      <c r="O863" s="24">
        <v>197.48699999999999</v>
      </c>
      <c r="P863">
        <v>0</v>
      </c>
      <c r="Q863">
        <v>1</v>
      </c>
      <c r="R863" t="str">
        <v>TPCK</v>
      </c>
      <c r="S863" t="str">
        <v>NANNO</v>
      </c>
      <c r="T863" t="str">
        <v/>
      </c>
      <c r="U863" t="str">
        <v/>
      </c>
      <c r="V863" t="str">
        <v>NANNO</v>
      </c>
      <c r="W863" t="str">
        <v>TPCK11954171</v>
      </c>
      <c r="X863">
        <v>44896.974305555559</v>
      </c>
      <c r="Y863" t="str">
        <v>JRS_CARVALHO</v>
      </c>
      <c r="Z863" t="str">
        <v>JR</v>
      </c>
      <c r="AA863">
        <v>0</v>
      </c>
      <c r="AB863" t="str">
        <v>397-U1588A-21X-5-W 64/64-NANNO</v>
      </c>
    </row>
    <row r="864" spans="1:28" x14ac:dyDescent="0.15">
      <c r="A864">
        <v>397</v>
      </c>
      <c r="B864" t="str">
        <v>U1588</v>
      </c>
      <c r="C864" t="str">
        <v>A</v>
      </c>
      <c r="D864">
        <v>21</v>
      </c>
      <c r="E864" t="str">
        <v>X</v>
      </c>
      <c r="F864">
        <v>5</v>
      </c>
      <c r="G864" t="str">
        <v>W</v>
      </c>
      <c r="H864" s="29">
        <v>75</v>
      </c>
      <c r="I864" s="29">
        <v>77</v>
      </c>
      <c r="J864" s="29">
        <v>75</v>
      </c>
      <c r="K864" s="29">
        <v>5</v>
      </c>
      <c r="L864" s="24">
        <v>189.7</v>
      </c>
      <c r="M864" s="24">
        <v>189.72</v>
      </c>
      <c r="N864" s="24">
        <v>197.59699999999998</v>
      </c>
      <c r="O864" s="24">
        <v>197.61699999999999</v>
      </c>
      <c r="P864">
        <v>2</v>
      </c>
      <c r="Q864">
        <v>7</v>
      </c>
      <c r="R864" t="str">
        <v>CUBE</v>
      </c>
      <c r="S864" t="str">
        <v>PMAG</v>
      </c>
      <c r="T864" t="str">
        <v>XUAN</v>
      </c>
      <c r="U864" t="str">
        <v>95810IODP</v>
      </c>
      <c r="V864" t="str">
        <v>PMAG</v>
      </c>
      <c r="W864" t="str">
        <v>CUBE11954201</v>
      </c>
      <c r="X864">
        <v>44896.989583333336</v>
      </c>
      <c r="Y864" t="str">
        <v>LEWIS</v>
      </c>
      <c r="Z864" t="str">
        <v>JR</v>
      </c>
      <c r="AA864">
        <v>0</v>
      </c>
      <c r="AB864" t="str">
        <v>397-U1588A-21X-5-W 75/77-PMAG</v>
      </c>
    </row>
    <row r="865" spans="1:28" x14ac:dyDescent="0.15">
      <c r="A865">
        <v>397</v>
      </c>
      <c r="B865" t="str">
        <v>U1588</v>
      </c>
      <c r="C865" t="str">
        <v>A</v>
      </c>
      <c r="D865">
        <v>21</v>
      </c>
      <c r="E865" t="str">
        <v>X</v>
      </c>
      <c r="F865">
        <v>6</v>
      </c>
      <c r="G865" t="str">
        <v>W</v>
      </c>
      <c r="H865" s="29">
        <v>60</v>
      </c>
      <c r="I865" s="29">
        <v>70</v>
      </c>
      <c r="J865" s="29">
        <v>60</v>
      </c>
      <c r="K865" s="29">
        <v>5</v>
      </c>
      <c r="L865" s="24">
        <v>190.59</v>
      </c>
      <c r="M865" s="24">
        <v>190.69</v>
      </c>
      <c r="N865" s="24">
        <v>198.48699999999999</v>
      </c>
      <c r="O865" s="24">
        <v>198.58699999999999</v>
      </c>
      <c r="P865">
        <v>10</v>
      </c>
      <c r="Q865">
        <v>1</v>
      </c>
      <c r="R865" t="str">
        <v>TPCK</v>
      </c>
      <c r="S865" t="str">
        <v>NANNO</v>
      </c>
      <c r="T865" t="str">
        <v/>
      </c>
      <c r="U865" t="str">
        <v/>
      </c>
      <c r="V865" t="str">
        <v>NANNO</v>
      </c>
      <c r="W865" t="str">
        <v>TPCK11954181</v>
      </c>
      <c r="X865">
        <v>44896.974305555559</v>
      </c>
      <c r="Y865" t="str">
        <v>JRS_CARVALHO</v>
      </c>
      <c r="Z865" t="str">
        <v>JR</v>
      </c>
      <c r="AA865">
        <v>0</v>
      </c>
      <c r="AB865" t="str">
        <v>397-U1588A-21X-6-W 60/70-NANNO</v>
      </c>
    </row>
    <row r="866" spans="1:28" x14ac:dyDescent="0.15">
      <c r="A866">
        <v>397</v>
      </c>
      <c r="B866" t="str">
        <v>U1588</v>
      </c>
      <c r="C866" t="str">
        <v>A</v>
      </c>
      <c r="D866">
        <v>21</v>
      </c>
      <c r="E866" t="str">
        <v>X</v>
      </c>
      <c r="F866">
        <v>6</v>
      </c>
      <c r="G866" t="str">
        <v/>
      </c>
      <c r="H866" s="29">
        <v>100</v>
      </c>
      <c r="I866" s="29">
        <v>110</v>
      </c>
      <c r="J866" s="29">
        <v>0</v>
      </c>
      <c r="K866" s="29">
        <v>5</v>
      </c>
      <c r="L866" s="24">
        <v>190.99</v>
      </c>
      <c r="M866" s="24">
        <v>191.09</v>
      </c>
      <c r="N866" s="24">
        <v>198.887</v>
      </c>
      <c r="O866" s="24">
        <v>198.93699999999998</v>
      </c>
      <c r="P866">
        <v>5</v>
      </c>
      <c r="Q866">
        <v>4</v>
      </c>
      <c r="R866" t="str">
        <v>LIQ</v>
      </c>
      <c r="S866" t="str">
        <v/>
      </c>
      <c r="T866" t="str">
        <v>ROCH</v>
      </c>
      <c r="U866" t="str">
        <v>95231IODP</v>
      </c>
      <c r="V866" t="str">
        <v>IWROCH</v>
      </c>
      <c r="W866" t="str">
        <v>LIQ11947221</v>
      </c>
      <c r="X866">
        <v>44896.543055555558</v>
      </c>
      <c r="Y866" t="str">
        <v>JR_LIU</v>
      </c>
      <c r="Z866" t="str">
        <v>JR</v>
      </c>
      <c r="AA866" t="str">
        <v>20uL Optima HCl</v>
      </c>
      <c r="AB866" t="str">
        <v>397-U1588A-21X-6-IW(100-110)-IWROCH</v>
      </c>
    </row>
    <row r="867" spans="1:28" x14ac:dyDescent="0.15">
      <c r="A867">
        <v>397</v>
      </c>
      <c r="B867" t="str">
        <v>U1588</v>
      </c>
      <c r="C867" t="str">
        <v>A</v>
      </c>
      <c r="D867">
        <v>21</v>
      </c>
      <c r="E867" t="str">
        <v>X</v>
      </c>
      <c r="F867">
        <v>6</v>
      </c>
      <c r="G867" t="str">
        <v/>
      </c>
      <c r="H867" s="29">
        <v>100</v>
      </c>
      <c r="I867" s="29">
        <v>110</v>
      </c>
      <c r="J867" s="29">
        <v>0</v>
      </c>
      <c r="K867" s="29">
        <v>5</v>
      </c>
      <c r="L867" s="24">
        <v>190.99</v>
      </c>
      <c r="M867" s="24">
        <v>191.09</v>
      </c>
      <c r="N867" s="24">
        <v>198.887</v>
      </c>
      <c r="O867" s="24">
        <v>198.93699999999998</v>
      </c>
      <c r="P867">
        <v>5</v>
      </c>
      <c r="Q867">
        <v>25</v>
      </c>
      <c r="R867" t="str">
        <v>CAKE</v>
      </c>
      <c r="S867" t="str">
        <v/>
      </c>
      <c r="T867" t="str">
        <v>WU</v>
      </c>
      <c r="U867" t="str">
        <v>95353IODP</v>
      </c>
      <c r="V867" t="str">
        <v>SCWU</v>
      </c>
      <c r="W867" t="str">
        <v>CAKE11947191</v>
      </c>
      <c r="X867">
        <v>44896.543055555558</v>
      </c>
      <c r="Y867" t="str">
        <v>JR_LIU</v>
      </c>
      <c r="Z867" t="str">
        <v>JR</v>
      </c>
      <c r="AA867">
        <v>0</v>
      </c>
      <c r="AB867" t="str">
        <v>397-U1588A-21X-6-IW(100-110)-SCWU</v>
      </c>
    </row>
    <row r="868" spans="1:28" x14ac:dyDescent="0.15">
      <c r="A868">
        <v>397</v>
      </c>
      <c r="B868" t="str">
        <v>U1588</v>
      </c>
      <c r="C868" t="str">
        <v>A</v>
      </c>
      <c r="D868">
        <v>21</v>
      </c>
      <c r="E868" t="str">
        <v>X</v>
      </c>
      <c r="F868">
        <v>6</v>
      </c>
      <c r="G868" t="str">
        <v/>
      </c>
      <c r="H868" s="29">
        <v>100</v>
      </c>
      <c r="I868" s="29">
        <v>110</v>
      </c>
      <c r="J868" s="29">
        <v>0</v>
      </c>
      <c r="K868" s="29">
        <v>5</v>
      </c>
      <c r="L868" s="24">
        <v>190.99</v>
      </c>
      <c r="M868" s="24">
        <v>191.09</v>
      </c>
      <c r="N868" s="24">
        <v>198.887</v>
      </c>
      <c r="O868" s="24">
        <v>198.93699999999998</v>
      </c>
      <c r="P868">
        <v>5</v>
      </c>
      <c r="Q868">
        <v>6</v>
      </c>
      <c r="R868" t="str">
        <v>LIQ</v>
      </c>
      <c r="S868" t="str">
        <v/>
      </c>
      <c r="T868" t="str">
        <v/>
      </c>
      <c r="U868" t="str">
        <v/>
      </c>
      <c r="V868" t="str">
        <v>IWS</v>
      </c>
      <c r="W868" t="str">
        <v>LIQ11947141</v>
      </c>
      <c r="X868">
        <v>44896.543055555558</v>
      </c>
      <c r="Y868" t="str">
        <v>JR_LIU</v>
      </c>
      <c r="Z868" t="str">
        <v>JR</v>
      </c>
      <c r="AA868" t="str">
        <v>shipboard untreated</v>
      </c>
      <c r="AB868" t="str">
        <v>397-U1588A-21X-6-IW(100-110)-IWS</v>
      </c>
    </row>
    <row r="869" spans="1:28" x14ac:dyDescent="0.15">
      <c r="A869">
        <v>397</v>
      </c>
      <c r="B869" t="str">
        <v>U1588</v>
      </c>
      <c r="C869" t="str">
        <v>A</v>
      </c>
      <c r="D869">
        <v>21</v>
      </c>
      <c r="E869" t="str">
        <v>X</v>
      </c>
      <c r="F869">
        <v>6</v>
      </c>
      <c r="G869" t="str">
        <v/>
      </c>
      <c r="H869" s="29">
        <v>100</v>
      </c>
      <c r="I869" s="29">
        <v>110</v>
      </c>
      <c r="J869" s="29">
        <v>0</v>
      </c>
      <c r="K869" s="29">
        <v>5</v>
      </c>
      <c r="L869" s="24">
        <v>190.99</v>
      </c>
      <c r="M869" s="24">
        <v>191.09</v>
      </c>
      <c r="N869" s="24">
        <v>198.887</v>
      </c>
      <c r="O869" s="24">
        <v>198.93699999999998</v>
      </c>
      <c r="P869">
        <v>5</v>
      </c>
      <c r="Q869">
        <v>10</v>
      </c>
      <c r="R869" t="str">
        <v>LIQ</v>
      </c>
      <c r="S869" t="str">
        <v/>
      </c>
      <c r="T869" t="str">
        <v>YOBO</v>
      </c>
      <c r="U869" t="str">
        <v>96010IODP</v>
      </c>
      <c r="V869" t="str">
        <v>IWYOBO</v>
      </c>
      <c r="W869" t="str">
        <v>LIQ11947181</v>
      </c>
      <c r="X869">
        <v>44896.543055555558</v>
      </c>
      <c r="Y869" t="str">
        <v>JR_LIU</v>
      </c>
      <c r="Z869" t="str">
        <v>JR</v>
      </c>
      <c r="AA869" t="str">
        <v>30ul optima HNO3</v>
      </c>
      <c r="AB869" t="str">
        <v>397-U1588A-21X-6-IW(100-110)-IWYOBO</v>
      </c>
    </row>
    <row r="870" spans="1:28" x14ac:dyDescent="0.15">
      <c r="A870">
        <v>397</v>
      </c>
      <c r="B870" t="str">
        <v>U1588</v>
      </c>
      <c r="C870" t="str">
        <v>A</v>
      </c>
      <c r="D870">
        <v>21</v>
      </c>
      <c r="E870" t="str">
        <v>X</v>
      </c>
      <c r="F870">
        <v>6</v>
      </c>
      <c r="G870" t="str">
        <v/>
      </c>
      <c r="H870" s="29">
        <v>100</v>
      </c>
      <c r="I870" s="29">
        <v>110</v>
      </c>
      <c r="J870" s="29">
        <v>0</v>
      </c>
      <c r="K870" s="29">
        <v>5</v>
      </c>
      <c r="L870" s="24">
        <v>190.99</v>
      </c>
      <c r="M870" s="24">
        <v>191.09</v>
      </c>
      <c r="N870" s="24">
        <v>198.887</v>
      </c>
      <c r="O870" s="24">
        <v>198.93699999999998</v>
      </c>
      <c r="P870">
        <v>5</v>
      </c>
      <c r="Q870">
        <v>2</v>
      </c>
      <c r="R870" t="str">
        <v>LIQ</v>
      </c>
      <c r="S870" t="str">
        <v/>
      </c>
      <c r="T870" t="str">
        <v>BRAD</v>
      </c>
      <c r="U870" t="str">
        <v>95829IODP</v>
      </c>
      <c r="V870" t="str">
        <v>IWBRAD</v>
      </c>
      <c r="W870" t="str">
        <v>LIQ11947211</v>
      </c>
      <c r="X870">
        <v>44896.543055555558</v>
      </c>
      <c r="Y870" t="str">
        <v>JR_LIU</v>
      </c>
      <c r="Z870" t="str">
        <v>JR</v>
      </c>
      <c r="AA870" t="str">
        <v>10 ul HgCl2</v>
      </c>
      <c r="AB870" t="str">
        <v>397-U1588A-21X-6-IW(100-110)-IWBRAD</v>
      </c>
    </row>
    <row r="871" spans="1:28" x14ac:dyDescent="0.15">
      <c r="A871">
        <v>397</v>
      </c>
      <c r="B871" t="str">
        <v>U1588</v>
      </c>
      <c r="C871" t="str">
        <v>A</v>
      </c>
      <c r="D871">
        <v>21</v>
      </c>
      <c r="E871" t="str">
        <v>X</v>
      </c>
      <c r="F871">
        <v>6</v>
      </c>
      <c r="G871" t="str">
        <v/>
      </c>
      <c r="H871" s="29">
        <v>100</v>
      </c>
      <c r="I871" s="29">
        <v>110</v>
      </c>
      <c r="J871" s="29">
        <v>0</v>
      </c>
      <c r="K871" s="29">
        <v>5</v>
      </c>
      <c r="L871" s="24">
        <v>190.99</v>
      </c>
      <c r="M871" s="24">
        <v>191.09</v>
      </c>
      <c r="N871" s="24">
        <v>198.887</v>
      </c>
      <c r="O871" s="24">
        <v>198.93699999999998</v>
      </c>
      <c r="P871">
        <v>5</v>
      </c>
      <c r="Q871">
        <v>75</v>
      </c>
      <c r="R871" t="str">
        <v>CAKE</v>
      </c>
      <c r="S871" t="str">
        <v/>
      </c>
      <c r="T871" t="str">
        <v/>
      </c>
      <c r="U871" t="str">
        <v/>
      </c>
      <c r="V871" t="str">
        <v>SC</v>
      </c>
      <c r="W871" t="str">
        <v>CAKE11947201</v>
      </c>
      <c r="X871">
        <v>44896.543055555558</v>
      </c>
      <c r="Y871" t="str">
        <v>JR_LIU</v>
      </c>
      <c r="Z871" t="str">
        <v>JR</v>
      </c>
      <c r="AA871" t="str">
        <v>repository</v>
      </c>
      <c r="AB871" t="str">
        <v>397-U1588A-21X-6-IW(100-110)-SC</v>
      </c>
    </row>
    <row r="872" spans="1:28" x14ac:dyDescent="0.15">
      <c r="A872">
        <v>397</v>
      </c>
      <c r="B872" t="str">
        <v>U1588</v>
      </c>
      <c r="C872" t="str">
        <v>A</v>
      </c>
      <c r="D872">
        <v>21</v>
      </c>
      <c r="E872" t="str">
        <v>X</v>
      </c>
      <c r="F872">
        <v>6</v>
      </c>
      <c r="G872" t="str">
        <v/>
      </c>
      <c r="H872" s="29">
        <v>100</v>
      </c>
      <c r="I872" s="29">
        <v>110</v>
      </c>
      <c r="J872" s="29">
        <v>0</v>
      </c>
      <c r="K872" s="29">
        <v>5</v>
      </c>
      <c r="L872" s="24">
        <v>190.99</v>
      </c>
      <c r="M872" s="24">
        <v>191.09</v>
      </c>
      <c r="N872" s="24">
        <v>198.887</v>
      </c>
      <c r="O872" s="24">
        <v>198.93699999999998</v>
      </c>
      <c r="P872">
        <v>5</v>
      </c>
      <c r="Q872">
        <v>3</v>
      </c>
      <c r="R872" t="str">
        <v>LIQ</v>
      </c>
      <c r="S872" t="str">
        <v/>
      </c>
      <c r="T872" t="str">
        <v/>
      </c>
      <c r="U872" t="str">
        <v/>
      </c>
      <c r="V872" t="str">
        <v>IWALK</v>
      </c>
      <c r="W872" t="str">
        <v>LIQ11947151</v>
      </c>
      <c r="X872">
        <v>44896.543055555558</v>
      </c>
      <c r="Y872" t="str">
        <v>JR_LIU</v>
      </c>
      <c r="Z872" t="str">
        <v>JR</v>
      </c>
      <c r="AA872" t="str">
        <v>alkalinity residue</v>
      </c>
      <c r="AB872" t="str">
        <v>397-U1588A-21X-6-IW(100-110)-IWALK</v>
      </c>
    </row>
    <row r="873" spans="1:28" x14ac:dyDescent="0.15">
      <c r="A873">
        <v>397</v>
      </c>
      <c r="B873" t="str">
        <v>U1588</v>
      </c>
      <c r="C873" t="str">
        <v>A</v>
      </c>
      <c r="D873">
        <v>21</v>
      </c>
      <c r="E873" t="str">
        <v>X</v>
      </c>
      <c r="F873">
        <v>6</v>
      </c>
      <c r="G873" t="str">
        <v/>
      </c>
      <c r="H873" s="29">
        <v>100</v>
      </c>
      <c r="I873" s="29">
        <v>110</v>
      </c>
      <c r="J873" s="29">
        <v>0</v>
      </c>
      <c r="K873" s="29">
        <v>5</v>
      </c>
      <c r="L873" s="24">
        <v>190.99</v>
      </c>
      <c r="M873" s="24">
        <v>191.09</v>
      </c>
      <c r="N873" s="24">
        <v>198.887</v>
      </c>
      <c r="O873" s="24">
        <v>198.93699999999998</v>
      </c>
      <c r="P873">
        <v>5</v>
      </c>
      <c r="Q873">
        <v>2</v>
      </c>
      <c r="R873" t="str">
        <v>LIQ</v>
      </c>
      <c r="S873" t="str">
        <v>ICP</v>
      </c>
      <c r="T873" t="str">
        <v/>
      </c>
      <c r="U873" t="str">
        <v/>
      </c>
      <c r="V873" t="str">
        <v>IWICP</v>
      </c>
      <c r="W873" t="str">
        <v>LIQ11947161</v>
      </c>
      <c r="X873">
        <v>44896.543055555558</v>
      </c>
      <c r="Y873" t="str">
        <v>JR_LIU</v>
      </c>
      <c r="Z873" t="str">
        <v>JR</v>
      </c>
      <c r="AA873" t="str">
        <v>10uL HNO3</v>
      </c>
      <c r="AB873" t="str">
        <v>397-U1588A-21X-6-IW(100-110)-IWICP</v>
      </c>
    </row>
    <row r="874" spans="1:28" x14ac:dyDescent="0.15">
      <c r="A874">
        <v>397</v>
      </c>
      <c r="B874" t="str">
        <v>U1588</v>
      </c>
      <c r="C874" t="str">
        <v>A</v>
      </c>
      <c r="D874">
        <v>21</v>
      </c>
      <c r="E874" t="str">
        <v>X</v>
      </c>
      <c r="F874">
        <v>6</v>
      </c>
      <c r="G874" t="str">
        <v/>
      </c>
      <c r="H874" s="29">
        <v>100</v>
      </c>
      <c r="I874" s="29">
        <v>110</v>
      </c>
      <c r="J874" s="29">
        <v>100</v>
      </c>
      <c r="K874" s="29">
        <v>5</v>
      </c>
      <c r="L874" s="24">
        <v>190.99</v>
      </c>
      <c r="M874" s="24">
        <v>191.09</v>
      </c>
      <c r="N874" s="24">
        <v>198.887</v>
      </c>
      <c r="O874" s="24">
        <v>198.98699999999999</v>
      </c>
      <c r="P874">
        <v>10</v>
      </c>
      <c r="Q874">
        <v>353</v>
      </c>
      <c r="R874" t="str">
        <v>WRND</v>
      </c>
      <c r="S874" t="str">
        <v>IW</v>
      </c>
      <c r="T874" t="str">
        <v/>
      </c>
      <c r="U874" t="str">
        <v/>
      </c>
      <c r="V874" t="str">
        <v>IW(100-110)</v>
      </c>
      <c r="W874" t="str">
        <v>WRND11946411</v>
      </c>
      <c r="X874">
        <v>44896.511111111111</v>
      </c>
      <c r="Y874" t="str">
        <v>LEWIS</v>
      </c>
      <c r="Z874" t="str">
        <v>JR</v>
      </c>
      <c r="AA874">
        <v>0</v>
      </c>
      <c r="AB874" t="str">
        <v>397-U1588A-21X-6-IW(100-110)</v>
      </c>
    </row>
    <row r="875" spans="1:28" x14ac:dyDescent="0.15">
      <c r="A875">
        <v>397</v>
      </c>
      <c r="B875" t="str">
        <v>U1588</v>
      </c>
      <c r="C875" t="str">
        <v>A</v>
      </c>
      <c r="D875">
        <v>21</v>
      </c>
      <c r="E875" t="str">
        <v>X</v>
      </c>
      <c r="F875">
        <v>6</v>
      </c>
      <c r="G875" t="str">
        <v/>
      </c>
      <c r="H875" s="29">
        <v>100</v>
      </c>
      <c r="I875" s="29">
        <v>110</v>
      </c>
      <c r="J875" s="29">
        <v>0</v>
      </c>
      <c r="K875" s="29">
        <v>5</v>
      </c>
      <c r="L875" s="24">
        <v>190.99</v>
      </c>
      <c r="M875" s="24">
        <v>191.09</v>
      </c>
      <c r="N875" s="24">
        <v>198.887</v>
      </c>
      <c r="O875" s="24">
        <v>198.93699999999998</v>
      </c>
      <c r="P875">
        <v>5</v>
      </c>
      <c r="Q875">
        <v>10</v>
      </c>
      <c r="R875" t="str">
        <v>LIQ</v>
      </c>
      <c r="S875" t="str">
        <v/>
      </c>
      <c r="T875" t="str">
        <v>WU</v>
      </c>
      <c r="U875" t="str">
        <v>95353IODP</v>
      </c>
      <c r="V875" t="str">
        <v>IWWU</v>
      </c>
      <c r="W875" t="str">
        <v>LIQ11947171</v>
      </c>
      <c r="X875">
        <v>44896.543055555558</v>
      </c>
      <c r="Y875" t="str">
        <v>JR_LIU</v>
      </c>
      <c r="Z875" t="str">
        <v>JR</v>
      </c>
      <c r="AA875" t="str">
        <v>30 ul TM HCl</v>
      </c>
      <c r="AB875" t="str">
        <v>397-U1588A-21X-6-IW(100-110)-IWWU</v>
      </c>
    </row>
    <row r="876" spans="1:28" x14ac:dyDescent="0.15">
      <c r="A876">
        <v>397</v>
      </c>
      <c r="B876" t="str">
        <v>U1588</v>
      </c>
      <c r="C876" t="str">
        <v>A</v>
      </c>
      <c r="D876">
        <v>21</v>
      </c>
      <c r="E876" t="str">
        <v>X</v>
      </c>
      <c r="F876">
        <v>7</v>
      </c>
      <c r="G876" t="str">
        <v/>
      </c>
      <c r="H876" s="29">
        <v>0</v>
      </c>
      <c r="I876" s="29">
        <v>5</v>
      </c>
      <c r="J876" s="29">
        <v>0</v>
      </c>
      <c r="K876" s="29">
        <v>5</v>
      </c>
      <c r="L876" s="24">
        <v>191.09</v>
      </c>
      <c r="M876" s="24">
        <v>191.14000000000001</v>
      </c>
      <c r="N876" s="24">
        <v>198.98699999999999</v>
      </c>
      <c r="O876" s="24">
        <v>199.03699999999998</v>
      </c>
      <c r="P876">
        <v>5</v>
      </c>
      <c r="Q876">
        <v>5</v>
      </c>
      <c r="R876" t="str">
        <v>CYL</v>
      </c>
      <c r="S876" t="str">
        <v>HS</v>
      </c>
      <c r="T876" t="str">
        <v/>
      </c>
      <c r="U876" t="str">
        <v/>
      </c>
      <c r="V876" t="str">
        <v>HS</v>
      </c>
      <c r="W876" t="str">
        <v>CYL11946421</v>
      </c>
      <c r="X876">
        <v>44896.511111111111</v>
      </c>
      <c r="Y876" t="str">
        <v>LEWIS</v>
      </c>
      <c r="Z876" t="str">
        <v>JR</v>
      </c>
      <c r="AA876">
        <v>0</v>
      </c>
      <c r="AB876" t="str">
        <v>397-U1588A-21X-7-HS</v>
      </c>
    </row>
    <row r="877" spans="1:28" x14ac:dyDescent="0.15">
      <c r="A877">
        <v>397</v>
      </c>
      <c r="B877" t="str">
        <v>U1588</v>
      </c>
      <c r="C877" t="str">
        <v>A</v>
      </c>
      <c r="D877">
        <v>21</v>
      </c>
      <c r="E877" t="str">
        <v>X</v>
      </c>
      <c r="F877">
        <v>7</v>
      </c>
      <c r="G877" t="str">
        <v/>
      </c>
      <c r="H877" s="29">
        <v>33</v>
      </c>
      <c r="I877" s="29">
        <v>33</v>
      </c>
      <c r="J877" s="29">
        <v>33</v>
      </c>
      <c r="K877" s="29">
        <v>5</v>
      </c>
      <c r="L877" s="24">
        <v>191.42000000000002</v>
      </c>
      <c r="M877" s="24">
        <v>191.42000000000002</v>
      </c>
      <c r="N877" s="24">
        <v>199.31699999999998</v>
      </c>
      <c r="O877" s="24">
        <v>199.31699999999998</v>
      </c>
      <c r="P877">
        <v>0</v>
      </c>
      <c r="Q877">
        <v>1</v>
      </c>
      <c r="R877" t="str">
        <v>TPCK</v>
      </c>
      <c r="S877" t="str">
        <v>NANNO</v>
      </c>
      <c r="T877" t="str">
        <v/>
      </c>
      <c r="U877" t="str">
        <v/>
      </c>
      <c r="V877" t="str">
        <v>NANNO</v>
      </c>
      <c r="W877" t="str">
        <v>TPCK11954191</v>
      </c>
      <c r="X877">
        <v>44896.974305555559</v>
      </c>
      <c r="Y877" t="str">
        <v>JRS_CARVALHO</v>
      </c>
      <c r="Z877" t="str">
        <v>JR</v>
      </c>
      <c r="AA877">
        <v>0</v>
      </c>
      <c r="AB877" t="str">
        <v>397-U1588A-21X-7-NANNO</v>
      </c>
    </row>
    <row r="878" spans="1:28" x14ac:dyDescent="0.15">
      <c r="A878">
        <v>397</v>
      </c>
      <c r="B878" t="str">
        <v>U1588</v>
      </c>
      <c r="C878" t="str">
        <v>A</v>
      </c>
      <c r="D878">
        <v>21</v>
      </c>
      <c r="E878" t="str">
        <v>X</v>
      </c>
      <c r="F878" t="str">
        <v>CC</v>
      </c>
      <c r="G878" t="str">
        <v/>
      </c>
      <c r="H878" s="29">
        <v>61</v>
      </c>
      <c r="I878" s="29">
        <v>68</v>
      </c>
      <c r="J878" s="29">
        <v>0</v>
      </c>
      <c r="K878" s="29">
        <v>5</v>
      </c>
      <c r="L878" s="24">
        <v>192.55</v>
      </c>
      <c r="M878" s="24">
        <v>192.62</v>
      </c>
      <c r="N878" s="24">
        <v>200.447</v>
      </c>
      <c r="O878" s="24">
        <v>200.517</v>
      </c>
      <c r="P878">
        <v>7</v>
      </c>
      <c r="Q878">
        <v>5</v>
      </c>
      <c r="R878" t="str">
        <v>OTHR</v>
      </c>
      <c r="S878" t="str">
        <v/>
      </c>
      <c r="T878" t="str">
        <v>ABRA</v>
      </c>
      <c r="U878" t="str">
        <v>95438IODP</v>
      </c>
      <c r="V878" t="str">
        <v>PALABRA</v>
      </c>
      <c r="W878" t="str">
        <v>OTHR11946501</v>
      </c>
      <c r="X878">
        <v>44896.512499999997</v>
      </c>
      <c r="Y878" t="str">
        <v>LEWIS</v>
      </c>
      <c r="Z878" t="str">
        <v>JR</v>
      </c>
      <c r="AA878">
        <v>0</v>
      </c>
      <c r="AB878" t="str">
        <v>397-U1588A-21X-CC-PAL-PALABRA</v>
      </c>
    </row>
    <row r="879" spans="1:28" x14ac:dyDescent="0.15">
      <c r="A879">
        <v>397</v>
      </c>
      <c r="B879" t="str">
        <v>U1588</v>
      </c>
      <c r="C879" t="str">
        <v>A</v>
      </c>
      <c r="D879">
        <v>21</v>
      </c>
      <c r="E879" t="str">
        <v>X</v>
      </c>
      <c r="F879" t="str">
        <v>CC</v>
      </c>
      <c r="G879" t="str">
        <v/>
      </c>
      <c r="H879" s="29">
        <v>61</v>
      </c>
      <c r="I879" s="29">
        <v>68</v>
      </c>
      <c r="J879" s="29">
        <v>0</v>
      </c>
      <c r="K879" s="29">
        <v>5</v>
      </c>
      <c r="L879" s="24">
        <v>192.55</v>
      </c>
      <c r="M879" s="24">
        <v>192.62</v>
      </c>
      <c r="N879" s="24">
        <v>200.447</v>
      </c>
      <c r="O879" s="24">
        <v>200.517</v>
      </c>
      <c r="P879">
        <v>7</v>
      </c>
      <c r="Q879">
        <v>5</v>
      </c>
      <c r="R879" t="str">
        <v>OTHR</v>
      </c>
      <c r="S879" t="str">
        <v/>
      </c>
      <c r="T879" t="str">
        <v>FLOR</v>
      </c>
      <c r="U879" t="str">
        <v>95504IODP</v>
      </c>
      <c r="V879" t="str">
        <v>PALFLOR</v>
      </c>
      <c r="W879" t="str">
        <v>OTHR11946461</v>
      </c>
      <c r="X879">
        <v>44896.512499999997</v>
      </c>
      <c r="Y879" t="str">
        <v>LEWIS</v>
      </c>
      <c r="Z879" t="str">
        <v>JR</v>
      </c>
      <c r="AA879">
        <v>0</v>
      </c>
      <c r="AB879" t="str">
        <v>397-U1588A-21X-CC-PAL-PALFLOR</v>
      </c>
    </row>
    <row r="880" spans="1:28" x14ac:dyDescent="0.15">
      <c r="A880">
        <v>397</v>
      </c>
      <c r="B880" t="str">
        <v>U1588</v>
      </c>
      <c r="C880" t="str">
        <v>A</v>
      </c>
      <c r="D880">
        <v>21</v>
      </c>
      <c r="E880" t="str">
        <v>X</v>
      </c>
      <c r="F880" t="str">
        <v>CC</v>
      </c>
      <c r="G880" t="str">
        <v/>
      </c>
      <c r="H880" s="29">
        <v>61</v>
      </c>
      <c r="I880" s="29">
        <v>68</v>
      </c>
      <c r="J880" s="29">
        <v>0</v>
      </c>
      <c r="K880" s="29">
        <v>5</v>
      </c>
      <c r="L880" s="24">
        <v>192.55</v>
      </c>
      <c r="M880" s="24">
        <v>192.62</v>
      </c>
      <c r="N880" s="24">
        <v>200.447</v>
      </c>
      <c r="O880" s="24">
        <v>200.517</v>
      </c>
      <c r="P880">
        <v>7</v>
      </c>
      <c r="Q880">
        <v>20</v>
      </c>
      <c r="R880" t="str">
        <v>OTHR</v>
      </c>
      <c r="S880" t="str">
        <v/>
      </c>
      <c r="T880" t="str">
        <v>PERA</v>
      </c>
      <c r="U880" t="str">
        <v>95471IODP</v>
      </c>
      <c r="V880" t="str">
        <v>PALPERA</v>
      </c>
      <c r="W880" t="str">
        <v>OTHR11946451</v>
      </c>
      <c r="X880">
        <v>44896.512499999997</v>
      </c>
      <c r="Y880" t="str">
        <v>LEWIS</v>
      </c>
      <c r="Z880" t="str">
        <v>JR</v>
      </c>
      <c r="AA880">
        <v>0</v>
      </c>
      <c r="AB880" t="str">
        <v>397-U1588A-21X-CC-PAL-PALPERA</v>
      </c>
    </row>
    <row r="881" spans="1:28" x14ac:dyDescent="0.15">
      <c r="A881">
        <v>397</v>
      </c>
      <c r="B881" t="str">
        <v>U1588</v>
      </c>
      <c r="C881" t="str">
        <v>A</v>
      </c>
      <c r="D881">
        <v>21</v>
      </c>
      <c r="E881" t="str">
        <v>X</v>
      </c>
      <c r="F881" t="str">
        <v>CC</v>
      </c>
      <c r="G881" t="str">
        <v/>
      </c>
      <c r="H881" s="29">
        <v>61</v>
      </c>
      <c r="I881" s="29">
        <v>68</v>
      </c>
      <c r="J881" s="29">
        <v>0</v>
      </c>
      <c r="K881" s="29">
        <v>5</v>
      </c>
      <c r="L881" s="24">
        <v>192.55</v>
      </c>
      <c r="M881" s="24">
        <v>192.62</v>
      </c>
      <c r="N881" s="24">
        <v>200.447</v>
      </c>
      <c r="O881" s="24">
        <v>200.517</v>
      </c>
      <c r="P881">
        <v>7</v>
      </c>
      <c r="Q881">
        <v>20</v>
      </c>
      <c r="R881" t="str">
        <v>OTHR</v>
      </c>
      <c r="S881" t="str">
        <v>FORAM</v>
      </c>
      <c r="T881" t="str">
        <v/>
      </c>
      <c r="U881" t="str">
        <v/>
      </c>
      <c r="V881" t="str">
        <v>FORAM</v>
      </c>
      <c r="W881" t="str">
        <v>OTHR11946521</v>
      </c>
      <c r="X881">
        <v>44896.512499999997</v>
      </c>
      <c r="Y881" t="str">
        <v>LEWIS</v>
      </c>
      <c r="Z881" t="str">
        <v>JR</v>
      </c>
      <c r="AA881" t="str">
        <v>Shipboard Test</v>
      </c>
      <c r="AB881" t="str">
        <v>397-U1588A-21X-CC-PAL-FORAM</v>
      </c>
    </row>
    <row r="882" spans="1:28" x14ac:dyDescent="0.15">
      <c r="A882">
        <v>397</v>
      </c>
      <c r="B882" t="str">
        <v>U1588</v>
      </c>
      <c r="C882" t="str">
        <v>A</v>
      </c>
      <c r="D882">
        <v>21</v>
      </c>
      <c r="E882" t="str">
        <v>X</v>
      </c>
      <c r="F882" t="str">
        <v>CC</v>
      </c>
      <c r="G882" t="str">
        <v/>
      </c>
      <c r="H882" s="29">
        <v>61</v>
      </c>
      <c r="I882" s="29">
        <v>68</v>
      </c>
      <c r="J882" s="29">
        <v>0</v>
      </c>
      <c r="K882" s="29">
        <v>5</v>
      </c>
      <c r="L882" s="24">
        <v>192.55</v>
      </c>
      <c r="M882" s="24">
        <v>192.62</v>
      </c>
      <c r="N882" s="24">
        <v>200.447</v>
      </c>
      <c r="O882" s="24">
        <v>200.517</v>
      </c>
      <c r="P882">
        <v>7</v>
      </c>
      <c r="Q882">
        <v>20</v>
      </c>
      <c r="R882" t="str">
        <v>OTHR</v>
      </c>
      <c r="S882" t="str">
        <v/>
      </c>
      <c r="T882" t="str">
        <v>VERM</v>
      </c>
      <c r="U882" t="str">
        <v>95746IODP</v>
      </c>
      <c r="V882" t="str">
        <v>PALVERM</v>
      </c>
      <c r="W882" t="str">
        <v>OTHR11946441</v>
      </c>
      <c r="X882">
        <v>44896.512499999997</v>
      </c>
      <c r="Y882" t="str">
        <v>LEWIS</v>
      </c>
      <c r="Z882" t="str">
        <v>JR</v>
      </c>
      <c r="AA882">
        <v>0</v>
      </c>
      <c r="AB882" t="str">
        <v>397-U1588A-21X-CC-PAL-PALVERM</v>
      </c>
    </row>
    <row r="883" spans="1:28" x14ac:dyDescent="0.15">
      <c r="A883">
        <v>397</v>
      </c>
      <c r="B883" t="str">
        <v>U1588</v>
      </c>
      <c r="C883" t="str">
        <v>A</v>
      </c>
      <c r="D883">
        <v>21</v>
      </c>
      <c r="E883" t="str">
        <v>X</v>
      </c>
      <c r="F883" t="str">
        <v>CC</v>
      </c>
      <c r="G883" t="str">
        <v/>
      </c>
      <c r="H883" s="29">
        <v>61</v>
      </c>
      <c r="I883" s="29">
        <v>68</v>
      </c>
      <c r="J883" s="29">
        <v>0</v>
      </c>
      <c r="K883" s="29">
        <v>5</v>
      </c>
      <c r="L883" s="24">
        <v>192.55</v>
      </c>
      <c r="M883" s="24">
        <v>192.62</v>
      </c>
      <c r="N883" s="24">
        <v>200.447</v>
      </c>
      <c r="O883" s="24">
        <v>200.517</v>
      </c>
      <c r="P883">
        <v>7</v>
      </c>
      <c r="Q883">
        <v>30</v>
      </c>
      <c r="R883" t="str">
        <v>OTHR</v>
      </c>
      <c r="S883" t="str">
        <v/>
      </c>
      <c r="T883" t="str">
        <v>ZARI</v>
      </c>
      <c r="U883" t="str">
        <v>95883IODP</v>
      </c>
      <c r="V883" t="str">
        <v>PALZARI</v>
      </c>
      <c r="W883" t="str">
        <v>OTHR11946491</v>
      </c>
      <c r="X883">
        <v>44896.512499999997</v>
      </c>
      <c r="Y883" t="str">
        <v>LEWIS</v>
      </c>
      <c r="Z883" t="str">
        <v>JR</v>
      </c>
      <c r="AA883">
        <v>0</v>
      </c>
      <c r="AB883" t="str">
        <v>397-U1588A-21X-CC-PAL-PALZARI</v>
      </c>
    </row>
    <row r="884" spans="1:28" x14ac:dyDescent="0.15">
      <c r="A884">
        <v>397</v>
      </c>
      <c r="B884" t="str">
        <v>U1588</v>
      </c>
      <c r="C884" t="str">
        <v>A</v>
      </c>
      <c r="D884">
        <v>21</v>
      </c>
      <c r="E884" t="str">
        <v>X</v>
      </c>
      <c r="F884" t="str">
        <v>CC</v>
      </c>
      <c r="G884" t="str">
        <v/>
      </c>
      <c r="H884" s="29">
        <v>61</v>
      </c>
      <c r="I884" s="29">
        <v>68</v>
      </c>
      <c r="J884" s="29">
        <v>0</v>
      </c>
      <c r="K884" s="29">
        <v>5</v>
      </c>
      <c r="L884" s="24">
        <v>192.55</v>
      </c>
      <c r="M884" s="24">
        <v>192.62</v>
      </c>
      <c r="N884" s="24">
        <v>200.447</v>
      </c>
      <c r="O884" s="24">
        <v>200.517</v>
      </c>
      <c r="P884">
        <v>7</v>
      </c>
      <c r="Q884">
        <v>5</v>
      </c>
      <c r="R884" t="str">
        <v>OTHR</v>
      </c>
      <c r="S884" t="str">
        <v/>
      </c>
      <c r="T884" t="str">
        <v>CLAR</v>
      </c>
      <c r="U884" t="str">
        <v>95439IODP</v>
      </c>
      <c r="V884" t="str">
        <v>PALCLAR</v>
      </c>
      <c r="W884" t="str">
        <v>OTHR11946471</v>
      </c>
      <c r="X884">
        <v>44896.512499999997</v>
      </c>
      <c r="Y884" t="str">
        <v>LEWIS</v>
      </c>
      <c r="Z884" t="str">
        <v>JR</v>
      </c>
      <c r="AA884">
        <v>0</v>
      </c>
      <c r="AB884" t="str">
        <v>397-U1588A-21X-CC-PAL-PALCLAR</v>
      </c>
    </row>
    <row r="885" spans="1:28" x14ac:dyDescent="0.15">
      <c r="A885">
        <v>397</v>
      </c>
      <c r="B885" t="str">
        <v>U1588</v>
      </c>
      <c r="C885" t="str">
        <v>A</v>
      </c>
      <c r="D885">
        <v>21</v>
      </c>
      <c r="E885" t="str">
        <v>X</v>
      </c>
      <c r="F885" t="str">
        <v>CC</v>
      </c>
      <c r="G885" t="str">
        <v/>
      </c>
      <c r="H885" s="29">
        <v>61</v>
      </c>
      <c r="I885" s="29">
        <v>68</v>
      </c>
      <c r="J885" s="29">
        <v>0</v>
      </c>
      <c r="K885" s="29">
        <v>5</v>
      </c>
      <c r="L885" s="24">
        <v>192.55</v>
      </c>
      <c r="M885" s="24">
        <v>192.62</v>
      </c>
      <c r="N885" s="24">
        <v>200.447</v>
      </c>
      <c r="O885" s="24">
        <v>200.517</v>
      </c>
      <c r="P885">
        <v>7</v>
      </c>
      <c r="Q885">
        <v>5</v>
      </c>
      <c r="R885" t="str">
        <v>OTHR</v>
      </c>
      <c r="S885" t="str">
        <v>NANNO</v>
      </c>
      <c r="T885" t="str">
        <v/>
      </c>
      <c r="U885" t="str">
        <v/>
      </c>
      <c r="V885" t="str">
        <v>NANNO</v>
      </c>
      <c r="W885" t="str">
        <v>OTHR11946511</v>
      </c>
      <c r="X885">
        <v>44896.512499999997</v>
      </c>
      <c r="Y885" t="str">
        <v>LEWIS</v>
      </c>
      <c r="Z885" t="str">
        <v>JR</v>
      </c>
      <c r="AA885" t="str">
        <v>Shipboard Test</v>
      </c>
      <c r="AB885" t="str">
        <v>397-U1588A-21X-CC-PAL-NANNO</v>
      </c>
    </row>
    <row r="886" spans="1:28" x14ac:dyDescent="0.15">
      <c r="A886">
        <v>397</v>
      </c>
      <c r="B886" t="str">
        <v>U1588</v>
      </c>
      <c r="C886" t="str">
        <v>A</v>
      </c>
      <c r="D886">
        <v>21</v>
      </c>
      <c r="E886" t="str">
        <v>X</v>
      </c>
      <c r="F886" t="str">
        <v>CC</v>
      </c>
      <c r="G886" t="str">
        <v/>
      </c>
      <c r="H886" s="29">
        <v>61</v>
      </c>
      <c r="I886" s="29">
        <v>68</v>
      </c>
      <c r="J886" s="29">
        <v>61</v>
      </c>
      <c r="K886" s="29">
        <v>5</v>
      </c>
      <c r="L886" s="24">
        <v>192.55</v>
      </c>
      <c r="M886" s="24">
        <v>192.62</v>
      </c>
      <c r="N886" s="24">
        <v>200.447</v>
      </c>
      <c r="O886" s="24">
        <v>200.517</v>
      </c>
      <c r="P886">
        <v>7</v>
      </c>
      <c r="Q886">
        <v>247</v>
      </c>
      <c r="R886" t="str">
        <v>WRND</v>
      </c>
      <c r="S886" t="str">
        <v>PAL</v>
      </c>
      <c r="T886" t="str">
        <v/>
      </c>
      <c r="U886" t="str">
        <v/>
      </c>
      <c r="V886" t="str">
        <v>PAL</v>
      </c>
      <c r="W886" t="str">
        <v>WRND11946431</v>
      </c>
      <c r="X886">
        <v>44896.511111111111</v>
      </c>
      <c r="Y886" t="str">
        <v>LEWIS</v>
      </c>
      <c r="Z886" t="str">
        <v>JR</v>
      </c>
      <c r="AA886">
        <v>0</v>
      </c>
      <c r="AB886" t="str">
        <v>397-U1588A-21X-CC-PAL</v>
      </c>
    </row>
    <row r="887" spans="1:28" x14ac:dyDescent="0.15">
      <c r="A887">
        <v>397</v>
      </c>
      <c r="B887" t="str">
        <v>U1588</v>
      </c>
      <c r="C887" t="str">
        <v>A</v>
      </c>
      <c r="D887">
        <v>21</v>
      </c>
      <c r="E887" t="str">
        <v>X</v>
      </c>
      <c r="F887" t="str">
        <v>CC</v>
      </c>
      <c r="G887" t="str">
        <v/>
      </c>
      <c r="H887" s="29">
        <v>61</v>
      </c>
      <c r="I887" s="29">
        <v>68</v>
      </c>
      <c r="J887" s="29">
        <v>0</v>
      </c>
      <c r="K887" s="29">
        <v>5</v>
      </c>
      <c r="L887" s="24">
        <v>192.55</v>
      </c>
      <c r="M887" s="24">
        <v>192.62</v>
      </c>
      <c r="N887" s="24">
        <v>200.447</v>
      </c>
      <c r="O887" s="24">
        <v>200.517</v>
      </c>
      <c r="P887">
        <v>7</v>
      </c>
      <c r="Q887">
        <v>30</v>
      </c>
      <c r="R887" t="str">
        <v>OTHR</v>
      </c>
      <c r="S887" t="str">
        <v/>
      </c>
      <c r="T887" t="str">
        <v>HUAN</v>
      </c>
      <c r="U887" t="str">
        <v>98758IODP</v>
      </c>
      <c r="V887" t="str">
        <v>PALHUAN</v>
      </c>
      <c r="W887" t="str">
        <v>OTHR11946481</v>
      </c>
      <c r="X887">
        <v>44896.512499999997</v>
      </c>
      <c r="Y887" t="str">
        <v>LEWIS</v>
      </c>
      <c r="Z887" t="str">
        <v>JR</v>
      </c>
      <c r="AA887">
        <v>0</v>
      </c>
      <c r="AB887" t="str">
        <v>397-U1588A-21X-CC-PAL-PALHUAN</v>
      </c>
    </row>
    <row r="888" spans="1:28" x14ac:dyDescent="0.15">
      <c r="A888">
        <v>397</v>
      </c>
      <c r="B888" t="str">
        <v>U1588</v>
      </c>
      <c r="C888" t="str">
        <v>A</v>
      </c>
      <c r="D888">
        <v>22</v>
      </c>
      <c r="E888" t="str">
        <v>X</v>
      </c>
      <c r="F888">
        <v>1</v>
      </c>
      <c r="G888" t="str">
        <v>W</v>
      </c>
      <c r="H888" s="29">
        <v>75</v>
      </c>
      <c r="I888" s="29">
        <v>75</v>
      </c>
      <c r="J888" s="29">
        <v>75</v>
      </c>
      <c r="K888" s="29">
        <v>5</v>
      </c>
      <c r="L888" s="24">
        <v>193.75</v>
      </c>
      <c r="M888" s="24">
        <v>193.75</v>
      </c>
      <c r="N888" s="24">
        <v>202.136</v>
      </c>
      <c r="O888" s="24">
        <v>202.136</v>
      </c>
      <c r="P888">
        <v>0</v>
      </c>
      <c r="Q888">
        <v>1</v>
      </c>
      <c r="R888" t="str">
        <v>TPCK</v>
      </c>
      <c r="S888" t="str">
        <v>NANNO</v>
      </c>
      <c r="T888" t="str">
        <v/>
      </c>
      <c r="U888" t="str">
        <v/>
      </c>
      <c r="V888" t="str">
        <v>NANNO</v>
      </c>
      <c r="W888" t="str">
        <v>TPCK11954941</v>
      </c>
      <c r="X888">
        <v>44897.035416666666</v>
      </c>
      <c r="Y888" t="str">
        <v>JRS_CARVALHO</v>
      </c>
      <c r="Z888" t="str">
        <v>JR</v>
      </c>
      <c r="AA888">
        <v>0</v>
      </c>
      <c r="AB888" t="str">
        <v>397-U1588A-22X-1-W 75/75-NANNO</v>
      </c>
    </row>
    <row r="889" spans="1:28" x14ac:dyDescent="0.15">
      <c r="A889">
        <v>397</v>
      </c>
      <c r="B889" t="str">
        <v>U1588</v>
      </c>
      <c r="C889" t="str">
        <v>A</v>
      </c>
      <c r="D889">
        <v>22</v>
      </c>
      <c r="E889" t="str">
        <v>X</v>
      </c>
      <c r="F889">
        <v>2</v>
      </c>
      <c r="G889" t="str">
        <v>W</v>
      </c>
      <c r="H889" s="29">
        <v>78</v>
      </c>
      <c r="I889" s="29">
        <v>78</v>
      </c>
      <c r="J889" s="29">
        <v>78</v>
      </c>
      <c r="K889" s="29">
        <v>5</v>
      </c>
      <c r="L889" s="24">
        <v>195.24</v>
      </c>
      <c r="M889" s="24">
        <v>195.24</v>
      </c>
      <c r="N889" s="24">
        <v>203.626</v>
      </c>
      <c r="O889" s="24">
        <v>203.626</v>
      </c>
      <c r="P889">
        <v>0</v>
      </c>
      <c r="Q889">
        <v>1</v>
      </c>
      <c r="R889" t="str">
        <v>TPCK</v>
      </c>
      <c r="S889" t="str">
        <v>NANNO</v>
      </c>
      <c r="T889" t="str">
        <v/>
      </c>
      <c r="U889" t="str">
        <v/>
      </c>
      <c r="V889" t="str">
        <v>NANNO</v>
      </c>
      <c r="W889" t="str">
        <v>TPCK11954951</v>
      </c>
      <c r="X889">
        <v>44897.035416666666</v>
      </c>
      <c r="Y889" t="str">
        <v>JRS_CARVALHO</v>
      </c>
      <c r="Z889" t="str">
        <v>JR</v>
      </c>
      <c r="AA889">
        <v>0</v>
      </c>
      <c r="AB889" t="str">
        <v>397-U1588A-22X-2-W 78/78-NANNO</v>
      </c>
    </row>
    <row r="890" spans="1:28" x14ac:dyDescent="0.15">
      <c r="A890">
        <v>397</v>
      </c>
      <c r="B890" t="str">
        <v>U1588</v>
      </c>
      <c r="C890" t="str">
        <v>A</v>
      </c>
      <c r="D890">
        <v>22</v>
      </c>
      <c r="E890" t="str">
        <v>X</v>
      </c>
      <c r="F890">
        <v>3</v>
      </c>
      <c r="G890" t="str">
        <v>A</v>
      </c>
      <c r="H890" s="29">
        <v>23</v>
      </c>
      <c r="I890" s="29">
        <v>23</v>
      </c>
      <c r="J890" s="29">
        <v>23</v>
      </c>
      <c r="K890" s="29">
        <v>5</v>
      </c>
      <c r="L890" s="24">
        <v>196.14999999999998</v>
      </c>
      <c r="M890" s="24">
        <v>196.14999999999998</v>
      </c>
      <c r="N890" s="24">
        <v>204.536</v>
      </c>
      <c r="O890" s="24">
        <v>204.536</v>
      </c>
      <c r="P890">
        <v>0</v>
      </c>
      <c r="Q890">
        <v>0</v>
      </c>
      <c r="R890" t="str">
        <v>SS</v>
      </c>
      <c r="S890" t="str">
        <v>SED</v>
      </c>
      <c r="T890" t="str">
        <v/>
      </c>
      <c r="U890" t="str">
        <v/>
      </c>
      <c r="V890" t="str">
        <v>SED</v>
      </c>
      <c r="W890" t="str">
        <v>SS11955021</v>
      </c>
      <c r="X890">
        <v>44897.039583333331</v>
      </c>
      <c r="Y890" t="str">
        <v>JRS_PANG</v>
      </c>
      <c r="Z890" t="str">
        <v>JR</v>
      </c>
      <c r="AA890">
        <v>0</v>
      </c>
      <c r="AB890" t="str">
        <v>397-U1588A-22X-3-A 23/23-SED</v>
      </c>
    </row>
    <row r="891" spans="1:28" x14ac:dyDescent="0.15">
      <c r="A891">
        <v>397</v>
      </c>
      <c r="B891" t="str">
        <v>U1588</v>
      </c>
      <c r="C891" t="str">
        <v>A</v>
      </c>
      <c r="D891">
        <v>22</v>
      </c>
      <c r="E891" t="str">
        <v>X</v>
      </c>
      <c r="F891">
        <v>3</v>
      </c>
      <c r="G891" t="str">
        <v>W</v>
      </c>
      <c r="H891" s="29">
        <v>23</v>
      </c>
      <c r="I891" s="29">
        <v>24</v>
      </c>
      <c r="J891" s="29">
        <v>23</v>
      </c>
      <c r="K891" s="29">
        <v>5</v>
      </c>
      <c r="L891" s="24">
        <v>196.14999999999998</v>
      </c>
      <c r="M891" s="24">
        <v>196.16</v>
      </c>
      <c r="N891" s="24">
        <v>204.536</v>
      </c>
      <c r="O891" s="24">
        <v>204.54599999999999</v>
      </c>
      <c r="P891">
        <v>1</v>
      </c>
      <c r="Q891">
        <v>5</v>
      </c>
      <c r="R891" t="str">
        <v>CYL</v>
      </c>
      <c r="S891" t="str">
        <v>CARB</v>
      </c>
      <c r="T891" t="str">
        <v/>
      </c>
      <c r="U891" t="str">
        <v/>
      </c>
      <c r="V891" t="str">
        <v>CARB</v>
      </c>
      <c r="W891" t="str">
        <v>CYL11955061</v>
      </c>
      <c r="X891">
        <v>44897.043749999997</v>
      </c>
      <c r="Y891" t="str">
        <v>JRS_CARVALHO</v>
      </c>
      <c r="Z891" t="str">
        <v>JR</v>
      </c>
      <c r="AA891">
        <v>0</v>
      </c>
      <c r="AB891" t="str">
        <v>397-U1588A-22X-3-W 23/24-CARB</v>
      </c>
    </row>
    <row r="892" spans="1:28" x14ac:dyDescent="0.15">
      <c r="A892">
        <v>397</v>
      </c>
      <c r="B892" t="str">
        <v>U1588</v>
      </c>
      <c r="C892" t="str">
        <v>A</v>
      </c>
      <c r="D892">
        <v>22</v>
      </c>
      <c r="E892" t="str">
        <v>X</v>
      </c>
      <c r="F892">
        <v>3</v>
      </c>
      <c r="G892" t="str">
        <v>W</v>
      </c>
      <c r="H892" s="29">
        <v>75</v>
      </c>
      <c r="I892" s="29">
        <v>75</v>
      </c>
      <c r="J892" s="29">
        <v>75</v>
      </c>
      <c r="K892" s="29">
        <v>5</v>
      </c>
      <c r="L892" s="24">
        <v>196.67</v>
      </c>
      <c r="M892" s="24">
        <v>196.67</v>
      </c>
      <c r="N892" s="24">
        <v>205.05599999999998</v>
      </c>
      <c r="O892" s="24">
        <v>205.05599999999998</v>
      </c>
      <c r="P892">
        <v>0</v>
      </c>
      <c r="Q892">
        <v>1</v>
      </c>
      <c r="R892" t="str">
        <v>TPCK</v>
      </c>
      <c r="S892" t="str">
        <v>NANNO</v>
      </c>
      <c r="T892" t="str">
        <v/>
      </c>
      <c r="U892" t="str">
        <v/>
      </c>
      <c r="V892" t="str">
        <v>NANNO</v>
      </c>
      <c r="W892" t="str">
        <v>TPCK11954961</v>
      </c>
      <c r="X892">
        <v>44897.035416666666</v>
      </c>
      <c r="Y892" t="str">
        <v>JRS_CARVALHO</v>
      </c>
      <c r="Z892" t="str">
        <v>JR</v>
      </c>
      <c r="AA892">
        <v>0</v>
      </c>
      <c r="AB892" t="str">
        <v>397-U1588A-22X-3-W 75/75-NANNO</v>
      </c>
    </row>
    <row r="893" spans="1:28" x14ac:dyDescent="0.15">
      <c r="A893">
        <v>397</v>
      </c>
      <c r="B893" t="str">
        <v>U1588</v>
      </c>
      <c r="C893" t="str">
        <v>A</v>
      </c>
      <c r="D893">
        <v>22</v>
      </c>
      <c r="E893" t="str">
        <v>X</v>
      </c>
      <c r="F893">
        <v>4</v>
      </c>
      <c r="G893" t="str">
        <v/>
      </c>
      <c r="H893" s="29">
        <v>0</v>
      </c>
      <c r="I893" s="29">
        <v>0</v>
      </c>
      <c r="J893" s="29">
        <v>0</v>
      </c>
      <c r="K893" s="29">
        <v>5</v>
      </c>
      <c r="L893" s="24">
        <v>197.23</v>
      </c>
      <c r="M893" s="24">
        <v>197.23</v>
      </c>
      <c r="N893" s="24">
        <v>205.61599999999999</v>
      </c>
      <c r="O893" s="24">
        <v>205.61599999999999</v>
      </c>
      <c r="P893">
        <v>0</v>
      </c>
      <c r="Q893">
        <v>1</v>
      </c>
      <c r="R893" t="str">
        <v>GAS</v>
      </c>
      <c r="S893" t="str">
        <v>VAC</v>
      </c>
      <c r="T893" t="str">
        <v/>
      </c>
      <c r="U893" t="str">
        <v/>
      </c>
      <c r="V893" t="str">
        <v>VAC_VOID</v>
      </c>
      <c r="W893" t="str">
        <v>GAS11947011</v>
      </c>
      <c r="X893">
        <v>44896.537499999999</v>
      </c>
      <c r="Y893" t="str">
        <v>LEWIS</v>
      </c>
      <c r="Z893" t="str">
        <v>JR</v>
      </c>
      <c r="AA893">
        <v>0</v>
      </c>
      <c r="AB893" t="str">
        <v>397-U1588A-22X-4-VAC_VOID</v>
      </c>
    </row>
    <row r="894" spans="1:28" x14ac:dyDescent="0.15">
      <c r="A894">
        <v>397</v>
      </c>
      <c r="B894" t="str">
        <v>U1588</v>
      </c>
      <c r="C894" t="str">
        <v>A</v>
      </c>
      <c r="D894">
        <v>22</v>
      </c>
      <c r="E894" t="str">
        <v>X</v>
      </c>
      <c r="F894">
        <v>4</v>
      </c>
      <c r="G894" t="str">
        <v>W</v>
      </c>
      <c r="H894" s="29">
        <v>45</v>
      </c>
      <c r="I894" s="29">
        <v>45</v>
      </c>
      <c r="J894" s="29">
        <v>45</v>
      </c>
      <c r="K894" s="29">
        <v>5</v>
      </c>
      <c r="L894" s="24">
        <v>197.67999999999998</v>
      </c>
      <c r="M894" s="24">
        <v>197.67999999999998</v>
      </c>
      <c r="N894" s="24">
        <v>206.066</v>
      </c>
      <c r="O894" s="24">
        <v>206.066</v>
      </c>
      <c r="P894">
        <v>0</v>
      </c>
      <c r="Q894">
        <v>1</v>
      </c>
      <c r="R894" t="str">
        <v>TPCK</v>
      </c>
      <c r="S894" t="str">
        <v>NANNO</v>
      </c>
      <c r="T894" t="str">
        <v/>
      </c>
      <c r="U894" t="str">
        <v/>
      </c>
      <c r="V894" t="str">
        <v>NANNO</v>
      </c>
      <c r="W894" t="str">
        <v>TPCK11954971</v>
      </c>
      <c r="X894">
        <v>44897.035416666666</v>
      </c>
      <c r="Y894" t="str">
        <v>JRS_CARVALHO</v>
      </c>
      <c r="Z894" t="str">
        <v>JR</v>
      </c>
      <c r="AA894">
        <v>0</v>
      </c>
      <c r="AB894" t="str">
        <v>397-U1588A-22X-4-W 45/45-NANNO</v>
      </c>
    </row>
    <row r="895" spans="1:28" x14ac:dyDescent="0.15">
      <c r="A895">
        <v>397</v>
      </c>
      <c r="B895" t="str">
        <v>U1588</v>
      </c>
      <c r="C895" t="str">
        <v>A</v>
      </c>
      <c r="D895">
        <v>22</v>
      </c>
      <c r="E895" t="str">
        <v>X</v>
      </c>
      <c r="F895">
        <v>5</v>
      </c>
      <c r="G895" t="str">
        <v>W</v>
      </c>
      <c r="H895" s="29">
        <v>75</v>
      </c>
      <c r="I895" s="29">
        <v>75</v>
      </c>
      <c r="J895" s="29">
        <v>75</v>
      </c>
      <c r="K895" s="29">
        <v>5</v>
      </c>
      <c r="L895" s="24">
        <v>198.74</v>
      </c>
      <c r="M895" s="24">
        <v>198.74</v>
      </c>
      <c r="N895" s="24">
        <v>207.126</v>
      </c>
      <c r="O895" s="24">
        <v>207.126</v>
      </c>
      <c r="P895">
        <v>0</v>
      </c>
      <c r="Q895">
        <v>1</v>
      </c>
      <c r="R895" t="str">
        <v>TPCK</v>
      </c>
      <c r="S895" t="str">
        <v>NANNO</v>
      </c>
      <c r="T895" t="str">
        <v/>
      </c>
      <c r="U895" t="str">
        <v/>
      </c>
      <c r="V895" t="str">
        <v>NANNO</v>
      </c>
      <c r="W895" t="str">
        <v>TPCK11954981</v>
      </c>
      <c r="X895">
        <v>44897.035416666666</v>
      </c>
      <c r="Y895" t="str">
        <v>JRS_CARVALHO</v>
      </c>
      <c r="Z895" t="str">
        <v>JR</v>
      </c>
      <c r="AA895">
        <v>0</v>
      </c>
      <c r="AB895" t="str">
        <v>397-U1588A-22X-5-W 75/75-NANNO</v>
      </c>
    </row>
    <row r="896" spans="1:28" x14ac:dyDescent="0.15">
      <c r="A896">
        <v>397</v>
      </c>
      <c r="B896" t="str">
        <v>U1588</v>
      </c>
      <c r="C896" t="str">
        <v>A</v>
      </c>
      <c r="D896">
        <v>22</v>
      </c>
      <c r="E896" t="str">
        <v>X</v>
      </c>
      <c r="F896">
        <v>5</v>
      </c>
      <c r="G896" t="str">
        <v>W</v>
      </c>
      <c r="H896" s="29">
        <v>79</v>
      </c>
      <c r="I896" s="29">
        <v>81</v>
      </c>
      <c r="J896" s="29">
        <v>79</v>
      </c>
      <c r="K896" s="29">
        <v>5</v>
      </c>
      <c r="L896" s="24">
        <v>198.78</v>
      </c>
      <c r="M896" s="24">
        <v>198.8</v>
      </c>
      <c r="N896" s="24">
        <v>207.166</v>
      </c>
      <c r="O896" s="24">
        <v>207.18600000000001</v>
      </c>
      <c r="P896">
        <v>2</v>
      </c>
      <c r="Q896">
        <v>10</v>
      </c>
      <c r="R896" t="str">
        <v>CYL</v>
      </c>
      <c r="S896" t="str">
        <v>MAD</v>
      </c>
      <c r="T896" t="str">
        <v/>
      </c>
      <c r="U896" t="str">
        <v/>
      </c>
      <c r="V896">
        <v>31201</v>
      </c>
      <c r="W896" t="str">
        <v>CYL11955051</v>
      </c>
      <c r="X896">
        <v>44897.041666666664</v>
      </c>
      <c r="Y896" t="str">
        <v>JRS_CARVALHO</v>
      </c>
      <c r="Z896" t="str">
        <v>JR</v>
      </c>
      <c r="AA896">
        <v>0</v>
      </c>
      <c r="AB896" t="str">
        <v>397-U1588A-22X-5-W 79/81-31201</v>
      </c>
    </row>
    <row r="897" spans="1:28" x14ac:dyDescent="0.15">
      <c r="A897">
        <v>397</v>
      </c>
      <c r="B897" t="str">
        <v>U1588</v>
      </c>
      <c r="C897" t="str">
        <v>A</v>
      </c>
      <c r="D897">
        <v>22</v>
      </c>
      <c r="E897" t="str">
        <v>X</v>
      </c>
      <c r="F897">
        <v>6</v>
      </c>
      <c r="G897" t="str">
        <v>W</v>
      </c>
      <c r="H897" s="29">
        <v>37</v>
      </c>
      <c r="I897" s="29">
        <v>39</v>
      </c>
      <c r="J897" s="29">
        <v>37</v>
      </c>
      <c r="K897" s="29">
        <v>5</v>
      </c>
      <c r="L897" s="24">
        <v>199.67000000000002</v>
      </c>
      <c r="M897" s="24">
        <v>199.69</v>
      </c>
      <c r="N897" s="24">
        <v>208.05599999999998</v>
      </c>
      <c r="O897" s="24">
        <v>208.07599999999999</v>
      </c>
      <c r="P897">
        <v>2</v>
      </c>
      <c r="Q897">
        <v>7</v>
      </c>
      <c r="R897" t="str">
        <v>CUBE</v>
      </c>
      <c r="S897" t="str">
        <v>PMAG</v>
      </c>
      <c r="T897" t="str">
        <v>XUAN</v>
      </c>
      <c r="U897" t="str">
        <v>95810IODP</v>
      </c>
      <c r="V897" t="str">
        <v>PMAG</v>
      </c>
      <c r="W897" t="str">
        <v>CUBE11955011</v>
      </c>
      <c r="X897">
        <v>44897.038194444445</v>
      </c>
      <c r="Y897" t="str">
        <v>LEWIS</v>
      </c>
      <c r="Z897" t="str">
        <v>JR</v>
      </c>
      <c r="AA897">
        <v>0</v>
      </c>
      <c r="AB897" t="str">
        <v>397-U1588A-22X-6-W 37/39-PMAG</v>
      </c>
    </row>
    <row r="898" spans="1:28" x14ac:dyDescent="0.15">
      <c r="A898">
        <v>397</v>
      </c>
      <c r="B898" t="str">
        <v>U1588</v>
      </c>
      <c r="C898" t="str">
        <v>A</v>
      </c>
      <c r="D898">
        <v>22</v>
      </c>
      <c r="E898" t="str">
        <v>X</v>
      </c>
      <c r="F898">
        <v>6</v>
      </c>
      <c r="G898" t="str">
        <v>W</v>
      </c>
      <c r="H898" s="29">
        <v>48</v>
      </c>
      <c r="I898" s="29">
        <v>49</v>
      </c>
      <c r="J898" s="29">
        <v>48</v>
      </c>
      <c r="K898" s="29">
        <v>5</v>
      </c>
      <c r="L898" s="24">
        <v>199.78</v>
      </c>
      <c r="M898" s="24">
        <v>199.79000000000002</v>
      </c>
      <c r="N898" s="24">
        <v>208.166</v>
      </c>
      <c r="O898" s="24">
        <v>208.17599999999999</v>
      </c>
      <c r="P898">
        <v>1</v>
      </c>
      <c r="Q898">
        <v>5</v>
      </c>
      <c r="R898" t="str">
        <v>CYL</v>
      </c>
      <c r="S898" t="str">
        <v>CARB</v>
      </c>
      <c r="T898" t="str">
        <v/>
      </c>
      <c r="U898" t="str">
        <v/>
      </c>
      <c r="V898" t="str">
        <v>CARB</v>
      </c>
      <c r="W898" t="str">
        <v>CYL11955071</v>
      </c>
      <c r="X898">
        <v>44897.043749999997</v>
      </c>
      <c r="Y898" t="str">
        <v>JRS_CARVALHO</v>
      </c>
      <c r="Z898" t="str">
        <v>JR</v>
      </c>
      <c r="AA898">
        <v>0</v>
      </c>
      <c r="AB898" t="str">
        <v>397-U1588A-22X-6-W 48/49-CARB</v>
      </c>
    </row>
    <row r="899" spans="1:28" x14ac:dyDescent="0.15">
      <c r="A899">
        <v>397</v>
      </c>
      <c r="B899" t="str">
        <v>U1588</v>
      </c>
      <c r="C899" t="str">
        <v>A</v>
      </c>
      <c r="D899">
        <v>22</v>
      </c>
      <c r="E899" t="str">
        <v>X</v>
      </c>
      <c r="F899">
        <v>6</v>
      </c>
      <c r="G899" t="str">
        <v>W</v>
      </c>
      <c r="H899" s="29">
        <v>48</v>
      </c>
      <c r="I899" s="29">
        <v>49</v>
      </c>
      <c r="J899" s="29">
        <v>48</v>
      </c>
      <c r="K899" s="29">
        <v>5</v>
      </c>
      <c r="L899" s="24">
        <v>199.78</v>
      </c>
      <c r="M899" s="24">
        <v>199.79000000000002</v>
      </c>
      <c r="N899" s="24">
        <v>208.166</v>
      </c>
      <c r="O899" s="24">
        <v>208.17599999999999</v>
      </c>
      <c r="P899">
        <v>1</v>
      </c>
      <c r="Q899">
        <v>5</v>
      </c>
      <c r="R899" t="str">
        <v>CYL</v>
      </c>
      <c r="S899" t="str">
        <v>XRD</v>
      </c>
      <c r="T899" t="str">
        <v/>
      </c>
      <c r="U899" t="str">
        <v/>
      </c>
      <c r="V899" t="str">
        <v>XRD</v>
      </c>
      <c r="W899" t="str">
        <v>CYL11955081</v>
      </c>
      <c r="X899">
        <v>44897.043749999997</v>
      </c>
      <c r="Y899" t="str">
        <v>JRS_CARVALHO</v>
      </c>
      <c r="Z899" t="str">
        <v>JR</v>
      </c>
      <c r="AA899">
        <v>0</v>
      </c>
      <c r="AB899" t="str">
        <v>397-U1588A-22X-6-W 48/49-XRD</v>
      </c>
    </row>
    <row r="900" spans="1:28" x14ac:dyDescent="0.15">
      <c r="A900">
        <v>397</v>
      </c>
      <c r="B900" t="str">
        <v>U1588</v>
      </c>
      <c r="C900" t="str">
        <v>A</v>
      </c>
      <c r="D900">
        <v>22</v>
      </c>
      <c r="E900" t="str">
        <v>X</v>
      </c>
      <c r="F900">
        <v>6</v>
      </c>
      <c r="G900" t="str">
        <v>A</v>
      </c>
      <c r="H900" s="29">
        <v>48</v>
      </c>
      <c r="I900" s="29">
        <v>48</v>
      </c>
      <c r="J900" s="29">
        <v>48</v>
      </c>
      <c r="K900" s="29">
        <v>5</v>
      </c>
      <c r="L900" s="24">
        <v>199.78</v>
      </c>
      <c r="M900" s="24">
        <v>199.78</v>
      </c>
      <c r="N900" s="24">
        <v>208.166</v>
      </c>
      <c r="O900" s="24">
        <v>208.166</v>
      </c>
      <c r="P900">
        <v>0</v>
      </c>
      <c r="Q900">
        <v>0</v>
      </c>
      <c r="R900" t="str">
        <v>SS</v>
      </c>
      <c r="S900" t="str">
        <v>SED</v>
      </c>
      <c r="T900" t="str">
        <v/>
      </c>
      <c r="U900" t="str">
        <v/>
      </c>
      <c r="V900" t="str">
        <v>SED</v>
      </c>
      <c r="W900" t="str">
        <v>SS11955031</v>
      </c>
      <c r="X900">
        <v>44897.039583333331</v>
      </c>
      <c r="Y900" t="str">
        <v>JRS_PANG</v>
      </c>
      <c r="Z900" t="str">
        <v>JR</v>
      </c>
      <c r="AA900">
        <v>0</v>
      </c>
      <c r="AB900" t="str">
        <v>397-U1588A-22X-6-A 48/48-SED</v>
      </c>
    </row>
    <row r="901" spans="1:28" x14ac:dyDescent="0.15">
      <c r="A901">
        <v>397</v>
      </c>
      <c r="B901" t="str">
        <v>U1588</v>
      </c>
      <c r="C901" t="str">
        <v>A</v>
      </c>
      <c r="D901">
        <v>22</v>
      </c>
      <c r="E901" t="str">
        <v>X</v>
      </c>
      <c r="F901">
        <v>6</v>
      </c>
      <c r="G901" t="str">
        <v>W</v>
      </c>
      <c r="H901" s="29">
        <v>60</v>
      </c>
      <c r="I901" s="29">
        <v>60</v>
      </c>
      <c r="J901" s="29">
        <v>60</v>
      </c>
      <c r="K901" s="29">
        <v>5</v>
      </c>
      <c r="L901" s="24">
        <v>199.9</v>
      </c>
      <c r="M901" s="24">
        <v>199.9</v>
      </c>
      <c r="N901" s="24">
        <v>208.286</v>
      </c>
      <c r="O901" s="24">
        <v>208.286</v>
      </c>
      <c r="P901">
        <v>0</v>
      </c>
      <c r="Q901">
        <v>1</v>
      </c>
      <c r="R901" t="str">
        <v>TPCK</v>
      </c>
      <c r="S901" t="str">
        <v>NANNO</v>
      </c>
      <c r="T901" t="str">
        <v/>
      </c>
      <c r="U901" t="str">
        <v/>
      </c>
      <c r="V901" t="str">
        <v>NANNO</v>
      </c>
      <c r="W901" t="str">
        <v>TPCK11954991</v>
      </c>
      <c r="X901">
        <v>44897.035416666666</v>
      </c>
      <c r="Y901" t="str">
        <v>JRS_CARVALHO</v>
      </c>
      <c r="Z901" t="str">
        <v>JR</v>
      </c>
      <c r="AA901">
        <v>0</v>
      </c>
      <c r="AB901" t="str">
        <v>397-U1588A-22X-6-W 60/60-NANNO</v>
      </c>
    </row>
    <row r="902" spans="1:28" x14ac:dyDescent="0.15">
      <c r="A902">
        <v>397</v>
      </c>
      <c r="B902" t="str">
        <v>U1588</v>
      </c>
      <c r="C902" t="str">
        <v>A</v>
      </c>
      <c r="D902">
        <v>22</v>
      </c>
      <c r="E902" t="str">
        <v>X</v>
      </c>
      <c r="F902">
        <v>6</v>
      </c>
      <c r="G902" t="str">
        <v/>
      </c>
      <c r="H902" s="29">
        <v>108</v>
      </c>
      <c r="I902" s="29">
        <v>118</v>
      </c>
      <c r="J902" s="29">
        <v>0</v>
      </c>
      <c r="K902" s="29">
        <v>5</v>
      </c>
      <c r="L902" s="24">
        <v>200.38000000000002</v>
      </c>
      <c r="M902" s="24">
        <v>200.48000000000002</v>
      </c>
      <c r="N902" s="24">
        <v>208.76599999999999</v>
      </c>
      <c r="O902" s="24">
        <v>208.816</v>
      </c>
      <c r="P902">
        <v>5</v>
      </c>
      <c r="Q902">
        <v>10</v>
      </c>
      <c r="R902" t="str">
        <v>LIQ</v>
      </c>
      <c r="S902" t="str">
        <v/>
      </c>
      <c r="T902" t="str">
        <v>WU</v>
      </c>
      <c r="U902" t="str">
        <v>95353IODP</v>
      </c>
      <c r="V902" t="str">
        <v>IWWU</v>
      </c>
      <c r="W902" t="str">
        <v>LIQ11947261</v>
      </c>
      <c r="X902">
        <v>44896.543749999997</v>
      </c>
      <c r="Y902" t="str">
        <v>JR_LIU</v>
      </c>
      <c r="Z902" t="str">
        <v>JR</v>
      </c>
      <c r="AA902" t="str">
        <v>30 ul TM HCl</v>
      </c>
      <c r="AB902" t="str">
        <v>397-U1588A-22X-6-IW(108-118)-IWWU</v>
      </c>
    </row>
    <row r="903" spans="1:28" x14ac:dyDescent="0.15">
      <c r="A903">
        <v>397</v>
      </c>
      <c r="B903" t="str">
        <v>U1588</v>
      </c>
      <c r="C903" t="str">
        <v>A</v>
      </c>
      <c r="D903">
        <v>22</v>
      </c>
      <c r="E903" t="str">
        <v>X</v>
      </c>
      <c r="F903">
        <v>6</v>
      </c>
      <c r="G903" t="str">
        <v/>
      </c>
      <c r="H903" s="29">
        <v>108</v>
      </c>
      <c r="I903" s="29">
        <v>118</v>
      </c>
      <c r="J903" s="29">
        <v>0</v>
      </c>
      <c r="K903" s="29">
        <v>5</v>
      </c>
      <c r="L903" s="24">
        <v>200.38000000000002</v>
      </c>
      <c r="M903" s="24">
        <v>200.48000000000002</v>
      </c>
      <c r="N903" s="24">
        <v>208.76599999999999</v>
      </c>
      <c r="O903" s="24">
        <v>208.816</v>
      </c>
      <c r="P903">
        <v>5</v>
      </c>
      <c r="Q903">
        <v>6</v>
      </c>
      <c r="R903" t="str">
        <v>LIQ</v>
      </c>
      <c r="S903" t="str">
        <v/>
      </c>
      <c r="T903" t="str">
        <v/>
      </c>
      <c r="U903" t="str">
        <v/>
      </c>
      <c r="V903" t="str">
        <v>IWS</v>
      </c>
      <c r="W903" t="str">
        <v>LIQ11947231</v>
      </c>
      <c r="X903">
        <v>44896.543749999997</v>
      </c>
      <c r="Y903" t="str">
        <v>JR_LIU</v>
      </c>
      <c r="Z903" t="str">
        <v>JR</v>
      </c>
      <c r="AA903" t="str">
        <v>shipboard untreated</v>
      </c>
      <c r="AB903" t="str">
        <v>397-U1588A-22X-6-IW(108-118)-IWS</v>
      </c>
    </row>
    <row r="904" spans="1:28" x14ac:dyDescent="0.15">
      <c r="A904">
        <v>397</v>
      </c>
      <c r="B904" t="str">
        <v>U1588</v>
      </c>
      <c r="C904" t="str">
        <v>A</v>
      </c>
      <c r="D904">
        <v>22</v>
      </c>
      <c r="E904" t="str">
        <v>X</v>
      </c>
      <c r="F904">
        <v>6</v>
      </c>
      <c r="G904" t="str">
        <v/>
      </c>
      <c r="H904" s="29">
        <v>108</v>
      </c>
      <c r="I904" s="29">
        <v>118</v>
      </c>
      <c r="J904" s="29">
        <v>0</v>
      </c>
      <c r="K904" s="29">
        <v>5</v>
      </c>
      <c r="L904" s="24">
        <v>200.38000000000002</v>
      </c>
      <c r="M904" s="24">
        <v>200.48000000000002</v>
      </c>
      <c r="N904" s="24">
        <v>208.76599999999999</v>
      </c>
      <c r="O904" s="24">
        <v>208.816</v>
      </c>
      <c r="P904">
        <v>5</v>
      </c>
      <c r="Q904">
        <v>2</v>
      </c>
      <c r="R904" t="str">
        <v>LIQ</v>
      </c>
      <c r="S904" t="str">
        <v/>
      </c>
      <c r="T904" t="str">
        <v>BRAD</v>
      </c>
      <c r="U904" t="str">
        <v>95829IODP</v>
      </c>
      <c r="V904" t="str">
        <v>IWBRAD</v>
      </c>
      <c r="W904" t="str">
        <v>LIQ11947301</v>
      </c>
      <c r="X904">
        <v>44896.543749999997</v>
      </c>
      <c r="Y904" t="str">
        <v>JR_LIU</v>
      </c>
      <c r="Z904" t="str">
        <v>JR</v>
      </c>
      <c r="AA904" t="str">
        <v>10 ul HgCl2</v>
      </c>
      <c r="AB904" t="str">
        <v>397-U1588A-22X-6-IW(108-118)-IWBRAD</v>
      </c>
    </row>
    <row r="905" spans="1:28" x14ac:dyDescent="0.15">
      <c r="A905">
        <v>397</v>
      </c>
      <c r="B905" t="str">
        <v>U1588</v>
      </c>
      <c r="C905" t="str">
        <v>A</v>
      </c>
      <c r="D905">
        <v>22</v>
      </c>
      <c r="E905" t="str">
        <v>X</v>
      </c>
      <c r="F905">
        <v>6</v>
      </c>
      <c r="G905" t="str">
        <v/>
      </c>
      <c r="H905" s="29">
        <v>108</v>
      </c>
      <c r="I905" s="29">
        <v>118</v>
      </c>
      <c r="J905" s="29">
        <v>0</v>
      </c>
      <c r="K905" s="29">
        <v>5</v>
      </c>
      <c r="L905" s="24">
        <v>200.38000000000002</v>
      </c>
      <c r="M905" s="24">
        <v>200.48000000000002</v>
      </c>
      <c r="N905" s="24">
        <v>208.76599999999999</v>
      </c>
      <c r="O905" s="24">
        <v>208.816</v>
      </c>
      <c r="P905">
        <v>5</v>
      </c>
      <c r="Q905">
        <v>2</v>
      </c>
      <c r="R905" t="str">
        <v>LIQ</v>
      </c>
      <c r="S905" t="str">
        <v>ICP</v>
      </c>
      <c r="T905" t="str">
        <v/>
      </c>
      <c r="U905" t="str">
        <v/>
      </c>
      <c r="V905" t="str">
        <v>IWICP</v>
      </c>
      <c r="W905" t="str">
        <v>LIQ11947251</v>
      </c>
      <c r="X905">
        <v>44896.543749999997</v>
      </c>
      <c r="Y905" t="str">
        <v>JR_LIU</v>
      </c>
      <c r="Z905" t="str">
        <v>JR</v>
      </c>
      <c r="AA905" t="str">
        <v>10uL HNO3</v>
      </c>
      <c r="AB905" t="str">
        <v>397-U1588A-22X-6-IW(108-118)-IWICP</v>
      </c>
    </row>
    <row r="906" spans="1:28" x14ac:dyDescent="0.15">
      <c r="A906">
        <v>397</v>
      </c>
      <c r="B906" t="str">
        <v>U1588</v>
      </c>
      <c r="C906" t="str">
        <v>A</v>
      </c>
      <c r="D906">
        <v>22</v>
      </c>
      <c r="E906" t="str">
        <v>X</v>
      </c>
      <c r="F906">
        <v>6</v>
      </c>
      <c r="G906" t="str">
        <v/>
      </c>
      <c r="H906" s="29">
        <v>108</v>
      </c>
      <c r="I906" s="29">
        <v>118</v>
      </c>
      <c r="J906" s="29">
        <v>0</v>
      </c>
      <c r="K906" s="29">
        <v>5</v>
      </c>
      <c r="L906" s="24">
        <v>200.38000000000002</v>
      </c>
      <c r="M906" s="24">
        <v>200.48000000000002</v>
      </c>
      <c r="N906" s="24">
        <v>208.76599999999999</v>
      </c>
      <c r="O906" s="24">
        <v>208.816</v>
      </c>
      <c r="P906">
        <v>5</v>
      </c>
      <c r="Q906">
        <v>25</v>
      </c>
      <c r="R906" t="str">
        <v>CAKE</v>
      </c>
      <c r="S906" t="str">
        <v/>
      </c>
      <c r="T906" t="str">
        <v>WU</v>
      </c>
      <c r="U906" t="str">
        <v>95353IODP</v>
      </c>
      <c r="V906" t="str">
        <v>SCWU</v>
      </c>
      <c r="W906" t="str">
        <v>CAKE11947281</v>
      </c>
      <c r="X906">
        <v>44896.543749999997</v>
      </c>
      <c r="Y906" t="str">
        <v>JR_LIU</v>
      </c>
      <c r="Z906" t="str">
        <v>JR</v>
      </c>
      <c r="AA906">
        <v>0</v>
      </c>
      <c r="AB906" t="str">
        <v>397-U1588A-22X-6-IW(108-118)-SCWU</v>
      </c>
    </row>
    <row r="907" spans="1:28" x14ac:dyDescent="0.15">
      <c r="A907">
        <v>397</v>
      </c>
      <c r="B907" t="str">
        <v>U1588</v>
      </c>
      <c r="C907" t="str">
        <v>A</v>
      </c>
      <c r="D907">
        <v>22</v>
      </c>
      <c r="E907" t="str">
        <v>X</v>
      </c>
      <c r="F907">
        <v>6</v>
      </c>
      <c r="G907" t="str">
        <v/>
      </c>
      <c r="H907" s="29">
        <v>108</v>
      </c>
      <c r="I907" s="29">
        <v>118</v>
      </c>
      <c r="J907" s="29">
        <v>0</v>
      </c>
      <c r="K907" s="29">
        <v>5</v>
      </c>
      <c r="L907" s="24">
        <v>200.38000000000002</v>
      </c>
      <c r="M907" s="24">
        <v>200.48000000000002</v>
      </c>
      <c r="N907" s="24">
        <v>208.76599999999999</v>
      </c>
      <c r="O907" s="24">
        <v>208.816</v>
      </c>
      <c r="P907">
        <v>5</v>
      </c>
      <c r="Q907">
        <v>3</v>
      </c>
      <c r="R907" t="str">
        <v>LIQ</v>
      </c>
      <c r="S907" t="str">
        <v/>
      </c>
      <c r="T907" t="str">
        <v/>
      </c>
      <c r="U907" t="str">
        <v/>
      </c>
      <c r="V907" t="str">
        <v>IWALK</v>
      </c>
      <c r="W907" t="str">
        <v>LIQ11947241</v>
      </c>
      <c r="X907">
        <v>44896.543749999997</v>
      </c>
      <c r="Y907" t="str">
        <v>JR_LIU</v>
      </c>
      <c r="Z907" t="str">
        <v>JR</v>
      </c>
      <c r="AA907" t="str">
        <v>alkalinity residue</v>
      </c>
      <c r="AB907" t="str">
        <v>397-U1588A-22X-6-IW(108-118)-IWALK</v>
      </c>
    </row>
    <row r="908" spans="1:28" x14ac:dyDescent="0.15">
      <c r="A908">
        <v>397</v>
      </c>
      <c r="B908" t="str">
        <v>U1588</v>
      </c>
      <c r="C908" t="str">
        <v>A</v>
      </c>
      <c r="D908">
        <v>22</v>
      </c>
      <c r="E908" t="str">
        <v>X</v>
      </c>
      <c r="F908">
        <v>6</v>
      </c>
      <c r="G908" t="str">
        <v/>
      </c>
      <c r="H908" s="29">
        <v>108</v>
      </c>
      <c r="I908" s="29">
        <v>118</v>
      </c>
      <c r="J908" s="29">
        <v>0</v>
      </c>
      <c r="K908" s="29">
        <v>5</v>
      </c>
      <c r="L908" s="24">
        <v>200.38000000000002</v>
      </c>
      <c r="M908" s="24">
        <v>200.48000000000002</v>
      </c>
      <c r="N908" s="24">
        <v>208.76599999999999</v>
      </c>
      <c r="O908" s="24">
        <v>208.816</v>
      </c>
      <c r="P908">
        <v>5</v>
      </c>
      <c r="Q908">
        <v>10</v>
      </c>
      <c r="R908" t="str">
        <v>LIQ</v>
      </c>
      <c r="S908" t="str">
        <v/>
      </c>
      <c r="T908" t="str">
        <v>YOBO</v>
      </c>
      <c r="U908" t="str">
        <v>96010IODP</v>
      </c>
      <c r="V908" t="str">
        <v>IWYOBO</v>
      </c>
      <c r="W908" t="str">
        <v>LIQ11947271</v>
      </c>
      <c r="X908">
        <v>44896.543749999997</v>
      </c>
      <c r="Y908" t="str">
        <v>JR_LIU</v>
      </c>
      <c r="Z908" t="str">
        <v>JR</v>
      </c>
      <c r="AA908" t="str">
        <v>30ul optima HNO3</v>
      </c>
      <c r="AB908" t="str">
        <v>397-U1588A-22X-6-IW(108-118)-IWYOBO</v>
      </c>
    </row>
    <row r="909" spans="1:28" x14ac:dyDescent="0.15">
      <c r="A909">
        <v>397</v>
      </c>
      <c r="B909" t="str">
        <v>U1588</v>
      </c>
      <c r="C909" t="str">
        <v>A</v>
      </c>
      <c r="D909">
        <v>22</v>
      </c>
      <c r="E909" t="str">
        <v>X</v>
      </c>
      <c r="F909">
        <v>6</v>
      </c>
      <c r="G909" t="str">
        <v/>
      </c>
      <c r="H909" s="29">
        <v>108</v>
      </c>
      <c r="I909" s="29">
        <v>118</v>
      </c>
      <c r="J909" s="29">
        <v>0</v>
      </c>
      <c r="K909" s="29">
        <v>5</v>
      </c>
      <c r="L909" s="24">
        <v>200.38000000000002</v>
      </c>
      <c r="M909" s="24">
        <v>200.48000000000002</v>
      </c>
      <c r="N909" s="24">
        <v>208.76599999999999</v>
      </c>
      <c r="O909" s="24">
        <v>208.816</v>
      </c>
      <c r="P909">
        <v>5</v>
      </c>
      <c r="Q909">
        <v>4</v>
      </c>
      <c r="R909" t="str">
        <v>LIQ</v>
      </c>
      <c r="S909" t="str">
        <v/>
      </c>
      <c r="T909" t="str">
        <v>ROCH</v>
      </c>
      <c r="U909" t="str">
        <v>95231IODP</v>
      </c>
      <c r="V909" t="str">
        <v>IWROCH</v>
      </c>
      <c r="W909" t="str">
        <v>LIQ11947311</v>
      </c>
      <c r="X909">
        <v>44896.543749999997</v>
      </c>
      <c r="Y909" t="str">
        <v>JR_LIU</v>
      </c>
      <c r="Z909" t="str">
        <v>JR</v>
      </c>
      <c r="AA909" t="str">
        <v>20uL Optima HCl</v>
      </c>
      <c r="AB909" t="str">
        <v>397-U1588A-22X-6-IW(108-118)-IWROCH</v>
      </c>
    </row>
    <row r="910" spans="1:28" x14ac:dyDescent="0.15">
      <c r="A910">
        <v>397</v>
      </c>
      <c r="B910" t="str">
        <v>U1588</v>
      </c>
      <c r="C910" t="str">
        <v>A</v>
      </c>
      <c r="D910">
        <v>22</v>
      </c>
      <c r="E910" t="str">
        <v>X</v>
      </c>
      <c r="F910">
        <v>6</v>
      </c>
      <c r="G910" t="str">
        <v/>
      </c>
      <c r="H910" s="29">
        <v>108</v>
      </c>
      <c r="I910" s="29">
        <v>118</v>
      </c>
      <c r="J910" s="29">
        <v>0</v>
      </c>
      <c r="K910" s="29">
        <v>5</v>
      </c>
      <c r="L910" s="24">
        <v>200.38000000000002</v>
      </c>
      <c r="M910" s="24">
        <v>200.48000000000002</v>
      </c>
      <c r="N910" s="24">
        <v>208.76599999999999</v>
      </c>
      <c r="O910" s="24">
        <v>208.816</v>
      </c>
      <c r="P910">
        <v>5</v>
      </c>
      <c r="Q910">
        <v>75</v>
      </c>
      <c r="R910" t="str">
        <v>CAKE</v>
      </c>
      <c r="S910" t="str">
        <v/>
      </c>
      <c r="T910" t="str">
        <v/>
      </c>
      <c r="U910" t="str">
        <v/>
      </c>
      <c r="V910" t="str">
        <v>SC</v>
      </c>
      <c r="W910" t="str">
        <v>CAKE11947291</v>
      </c>
      <c r="X910">
        <v>44896.543749999997</v>
      </c>
      <c r="Y910" t="str">
        <v>JR_LIU</v>
      </c>
      <c r="Z910" t="str">
        <v>JR</v>
      </c>
      <c r="AA910" t="str">
        <v>repository</v>
      </c>
      <c r="AB910" t="str">
        <v>397-U1588A-22X-6-IW(108-118)-SC</v>
      </c>
    </row>
    <row r="911" spans="1:28" x14ac:dyDescent="0.15">
      <c r="A911">
        <v>397</v>
      </c>
      <c r="B911" t="str">
        <v>U1588</v>
      </c>
      <c r="C911" t="str">
        <v>A</v>
      </c>
      <c r="D911">
        <v>22</v>
      </c>
      <c r="E911" t="str">
        <v>X</v>
      </c>
      <c r="F911">
        <v>6</v>
      </c>
      <c r="G911" t="str">
        <v/>
      </c>
      <c r="H911" s="29">
        <v>108</v>
      </c>
      <c r="I911" s="29">
        <v>118</v>
      </c>
      <c r="J911" s="29">
        <v>108</v>
      </c>
      <c r="K911" s="29">
        <v>5</v>
      </c>
      <c r="L911" s="24">
        <v>200.38000000000002</v>
      </c>
      <c r="M911" s="24">
        <v>200.48000000000002</v>
      </c>
      <c r="N911" s="24">
        <v>208.76599999999999</v>
      </c>
      <c r="O911" s="24">
        <v>208.86599999999999</v>
      </c>
      <c r="P911">
        <v>10</v>
      </c>
      <c r="Q911">
        <v>353</v>
      </c>
      <c r="R911" t="str">
        <v>WRND</v>
      </c>
      <c r="S911" t="str">
        <v>IW</v>
      </c>
      <c r="T911" t="str">
        <v/>
      </c>
      <c r="U911" t="str">
        <v/>
      </c>
      <c r="V911" t="str">
        <v>IW(108-118)</v>
      </c>
      <c r="W911" t="str">
        <v>WRND11947021</v>
      </c>
      <c r="X911">
        <v>44896.537499999999</v>
      </c>
      <c r="Y911" t="str">
        <v>LEWIS</v>
      </c>
      <c r="Z911" t="str">
        <v>JR</v>
      </c>
      <c r="AA911">
        <v>0</v>
      </c>
      <c r="AB911" t="str">
        <v>397-U1588A-22X-6-IW(108-118)</v>
      </c>
    </row>
    <row r="912" spans="1:28" x14ac:dyDescent="0.15">
      <c r="A912">
        <v>397</v>
      </c>
      <c r="B912" t="str">
        <v>U1588</v>
      </c>
      <c r="C912" t="str">
        <v>A</v>
      </c>
      <c r="D912">
        <v>22</v>
      </c>
      <c r="E912" t="str">
        <v>X</v>
      </c>
      <c r="F912">
        <v>7</v>
      </c>
      <c r="G912" t="str">
        <v/>
      </c>
      <c r="H912" s="29">
        <v>0</v>
      </c>
      <c r="I912" s="29">
        <v>5</v>
      </c>
      <c r="J912" s="29">
        <v>0</v>
      </c>
      <c r="K912" s="29">
        <v>5</v>
      </c>
      <c r="L912" s="24">
        <v>200.48</v>
      </c>
      <c r="M912" s="24">
        <v>200.53</v>
      </c>
      <c r="N912" s="24">
        <v>208.86599999999999</v>
      </c>
      <c r="O912" s="24">
        <v>208.916</v>
      </c>
      <c r="P912">
        <v>5</v>
      </c>
      <c r="Q912">
        <v>5</v>
      </c>
      <c r="R912" t="str">
        <v>CYL</v>
      </c>
      <c r="S912" t="str">
        <v>HS</v>
      </c>
      <c r="T912" t="str">
        <v/>
      </c>
      <c r="U912" t="str">
        <v/>
      </c>
      <c r="V912" t="str">
        <v>HS</v>
      </c>
      <c r="W912" t="str">
        <v>CYL11947031</v>
      </c>
      <c r="X912">
        <v>44896.537499999999</v>
      </c>
      <c r="Y912" t="str">
        <v>LEWIS</v>
      </c>
      <c r="Z912" t="str">
        <v>JR</v>
      </c>
      <c r="AA912">
        <v>0</v>
      </c>
      <c r="AB912" t="str">
        <v>397-U1588A-22X-7-HS</v>
      </c>
    </row>
    <row r="913" spans="1:28" x14ac:dyDescent="0.15">
      <c r="A913">
        <v>397</v>
      </c>
      <c r="B913" t="str">
        <v>U1588</v>
      </c>
      <c r="C913" t="str">
        <v>A</v>
      </c>
      <c r="D913">
        <v>22</v>
      </c>
      <c r="E913" t="str">
        <v>X</v>
      </c>
      <c r="F913">
        <v>7</v>
      </c>
      <c r="G913" t="str">
        <v>W</v>
      </c>
      <c r="H913" s="29">
        <v>40</v>
      </c>
      <c r="I913" s="29">
        <v>40</v>
      </c>
      <c r="J913" s="29">
        <v>40</v>
      </c>
      <c r="K913" s="29">
        <v>5</v>
      </c>
      <c r="L913" s="24">
        <v>200.88</v>
      </c>
      <c r="M913" s="24">
        <v>200.88</v>
      </c>
      <c r="N913" s="24">
        <v>209.26599999999999</v>
      </c>
      <c r="O913" s="24">
        <v>209.26599999999999</v>
      </c>
      <c r="P913">
        <v>0</v>
      </c>
      <c r="Q913">
        <v>1</v>
      </c>
      <c r="R913" t="str">
        <v>TPCK</v>
      </c>
      <c r="S913" t="str">
        <v>NANNO</v>
      </c>
      <c r="T913" t="str">
        <v/>
      </c>
      <c r="U913" t="str">
        <v/>
      </c>
      <c r="V913" t="str">
        <v>NANNO</v>
      </c>
      <c r="W913" t="str">
        <v>TPCK11955001</v>
      </c>
      <c r="X913">
        <v>44897.035416666666</v>
      </c>
      <c r="Y913" t="str">
        <v>JRS_CARVALHO</v>
      </c>
      <c r="Z913" t="str">
        <v>JR</v>
      </c>
      <c r="AA913">
        <v>0</v>
      </c>
      <c r="AB913" t="str">
        <v>397-U1588A-22X-7-W 40/40-NANNO</v>
      </c>
    </row>
    <row r="914" spans="1:28" x14ac:dyDescent="0.15">
      <c r="A914">
        <v>397</v>
      </c>
      <c r="B914" t="str">
        <v>U1588</v>
      </c>
      <c r="C914" t="str">
        <v>A</v>
      </c>
      <c r="D914">
        <v>22</v>
      </c>
      <c r="E914" t="str">
        <v>X</v>
      </c>
      <c r="F914" t="str">
        <v>CC</v>
      </c>
      <c r="G914" t="str">
        <v/>
      </c>
      <c r="H914" s="29">
        <v>30</v>
      </c>
      <c r="I914" s="29">
        <v>37</v>
      </c>
      <c r="J914" s="29">
        <v>0</v>
      </c>
      <c r="K914" s="29">
        <v>5</v>
      </c>
      <c r="L914" s="24">
        <v>201.42000000000002</v>
      </c>
      <c r="M914" s="24">
        <v>201.49</v>
      </c>
      <c r="N914" s="24">
        <v>209.80599999999998</v>
      </c>
      <c r="O914" s="24">
        <v>209.876</v>
      </c>
      <c r="P914">
        <v>7</v>
      </c>
      <c r="Q914">
        <v>30</v>
      </c>
      <c r="R914" t="str">
        <v>OTHR</v>
      </c>
      <c r="S914" t="str">
        <v/>
      </c>
      <c r="T914" t="str">
        <v>HUAN</v>
      </c>
      <c r="U914" t="str">
        <v>98758IODP</v>
      </c>
      <c r="V914" t="str">
        <v>PALHUAN</v>
      </c>
      <c r="W914" t="str">
        <v>OTHR11947091</v>
      </c>
      <c r="X914">
        <v>44896.537499999999</v>
      </c>
      <c r="Y914" t="str">
        <v>LEWIS</v>
      </c>
      <c r="Z914" t="str">
        <v>JR</v>
      </c>
      <c r="AA914">
        <v>0</v>
      </c>
      <c r="AB914" t="str">
        <v>397-U1588A-22X-CC-PAL-PALHUAN</v>
      </c>
    </row>
    <row r="915" spans="1:28" x14ac:dyDescent="0.15">
      <c r="A915">
        <v>397</v>
      </c>
      <c r="B915" t="str">
        <v>U1588</v>
      </c>
      <c r="C915" t="str">
        <v>A</v>
      </c>
      <c r="D915">
        <v>22</v>
      </c>
      <c r="E915" t="str">
        <v>X</v>
      </c>
      <c r="F915" t="str">
        <v>CC</v>
      </c>
      <c r="G915" t="str">
        <v/>
      </c>
      <c r="H915" s="29">
        <v>30</v>
      </c>
      <c r="I915" s="29">
        <v>37</v>
      </c>
      <c r="J915" s="29">
        <v>0</v>
      </c>
      <c r="K915" s="29">
        <v>5</v>
      </c>
      <c r="L915" s="24">
        <v>201.42000000000002</v>
      </c>
      <c r="M915" s="24">
        <v>201.49</v>
      </c>
      <c r="N915" s="24">
        <v>209.80599999999998</v>
      </c>
      <c r="O915" s="24">
        <v>209.876</v>
      </c>
      <c r="P915">
        <v>7</v>
      </c>
      <c r="Q915">
        <v>20</v>
      </c>
      <c r="R915" t="str">
        <v>OTHR</v>
      </c>
      <c r="S915" t="str">
        <v/>
      </c>
      <c r="T915" t="str">
        <v>VERM</v>
      </c>
      <c r="U915" t="str">
        <v>95746IODP</v>
      </c>
      <c r="V915" t="str">
        <v>PALVERM</v>
      </c>
      <c r="W915" t="str">
        <v>OTHR11947051</v>
      </c>
      <c r="X915">
        <v>44896.537499999999</v>
      </c>
      <c r="Y915" t="str">
        <v>LEWIS</v>
      </c>
      <c r="Z915" t="str">
        <v>JR</v>
      </c>
      <c r="AA915">
        <v>0</v>
      </c>
      <c r="AB915" t="str">
        <v>397-U1588A-22X-CC-PAL-PALVERM</v>
      </c>
    </row>
    <row r="916" spans="1:28" x14ac:dyDescent="0.15">
      <c r="A916">
        <v>397</v>
      </c>
      <c r="B916" t="str">
        <v>U1588</v>
      </c>
      <c r="C916" t="str">
        <v>A</v>
      </c>
      <c r="D916">
        <v>22</v>
      </c>
      <c r="E916" t="str">
        <v>X</v>
      </c>
      <c r="F916" t="str">
        <v>CC</v>
      </c>
      <c r="G916" t="str">
        <v/>
      </c>
      <c r="H916" s="29">
        <v>30</v>
      </c>
      <c r="I916" s="29">
        <v>37</v>
      </c>
      <c r="J916" s="29">
        <v>0</v>
      </c>
      <c r="K916" s="29">
        <v>5</v>
      </c>
      <c r="L916" s="24">
        <v>201.42000000000002</v>
      </c>
      <c r="M916" s="24">
        <v>201.49</v>
      </c>
      <c r="N916" s="24">
        <v>209.80599999999998</v>
      </c>
      <c r="O916" s="24">
        <v>209.876</v>
      </c>
      <c r="P916">
        <v>7</v>
      </c>
      <c r="Q916">
        <v>5</v>
      </c>
      <c r="R916" t="str">
        <v>OTHR</v>
      </c>
      <c r="S916" t="str">
        <v>NANNO</v>
      </c>
      <c r="T916" t="str">
        <v/>
      </c>
      <c r="U916" t="str">
        <v/>
      </c>
      <c r="V916" t="str">
        <v>NANNO</v>
      </c>
      <c r="W916" t="str">
        <v>OTHR11947121</v>
      </c>
      <c r="X916">
        <v>44896.537499999999</v>
      </c>
      <c r="Y916" t="str">
        <v>LEWIS</v>
      </c>
      <c r="Z916" t="str">
        <v>JR</v>
      </c>
      <c r="AA916" t="str">
        <v>Shipboard Test</v>
      </c>
      <c r="AB916" t="str">
        <v>397-U1588A-22X-CC-PAL-NANNO</v>
      </c>
    </row>
    <row r="917" spans="1:28" x14ac:dyDescent="0.15">
      <c r="A917">
        <v>397</v>
      </c>
      <c r="B917" t="str">
        <v>U1588</v>
      </c>
      <c r="C917" t="str">
        <v>A</v>
      </c>
      <c r="D917">
        <v>22</v>
      </c>
      <c r="E917" t="str">
        <v>X</v>
      </c>
      <c r="F917" t="str">
        <v>CC</v>
      </c>
      <c r="G917" t="str">
        <v/>
      </c>
      <c r="H917" s="29">
        <v>30</v>
      </c>
      <c r="I917" s="29">
        <v>37</v>
      </c>
      <c r="J917" s="29">
        <v>0</v>
      </c>
      <c r="K917" s="29">
        <v>5</v>
      </c>
      <c r="L917" s="24">
        <v>201.42000000000002</v>
      </c>
      <c r="M917" s="24">
        <v>201.49</v>
      </c>
      <c r="N917" s="24">
        <v>209.80599999999998</v>
      </c>
      <c r="O917" s="24">
        <v>209.876</v>
      </c>
      <c r="P917">
        <v>7</v>
      </c>
      <c r="Q917">
        <v>5</v>
      </c>
      <c r="R917" t="str">
        <v>OTHR</v>
      </c>
      <c r="S917" t="str">
        <v/>
      </c>
      <c r="T917" t="str">
        <v>ABRA</v>
      </c>
      <c r="U917" t="str">
        <v>95438IODP</v>
      </c>
      <c r="V917" t="str">
        <v>PALABRA</v>
      </c>
      <c r="W917" t="str">
        <v>OTHR11947111</v>
      </c>
      <c r="X917">
        <v>44896.537499999999</v>
      </c>
      <c r="Y917" t="str">
        <v>LEWIS</v>
      </c>
      <c r="Z917" t="str">
        <v>JR</v>
      </c>
      <c r="AA917">
        <v>0</v>
      </c>
      <c r="AB917" t="str">
        <v>397-U1588A-22X-CC-PAL-PALABRA</v>
      </c>
    </row>
    <row r="918" spans="1:28" x14ac:dyDescent="0.15">
      <c r="A918">
        <v>397</v>
      </c>
      <c r="B918" t="str">
        <v>U1588</v>
      </c>
      <c r="C918" t="str">
        <v>A</v>
      </c>
      <c r="D918">
        <v>22</v>
      </c>
      <c r="E918" t="str">
        <v>X</v>
      </c>
      <c r="F918" t="str">
        <v>CC</v>
      </c>
      <c r="G918" t="str">
        <v/>
      </c>
      <c r="H918" s="29">
        <v>30</v>
      </c>
      <c r="I918" s="29">
        <v>37</v>
      </c>
      <c r="J918" s="29">
        <v>0</v>
      </c>
      <c r="K918" s="29">
        <v>5</v>
      </c>
      <c r="L918" s="24">
        <v>201.42000000000002</v>
      </c>
      <c r="M918" s="24">
        <v>201.49</v>
      </c>
      <c r="N918" s="24">
        <v>209.80599999999998</v>
      </c>
      <c r="O918" s="24">
        <v>209.876</v>
      </c>
      <c r="P918">
        <v>7</v>
      </c>
      <c r="Q918">
        <v>5</v>
      </c>
      <c r="R918" t="str">
        <v>OTHR</v>
      </c>
      <c r="S918" t="str">
        <v/>
      </c>
      <c r="T918" t="str">
        <v>FLOR</v>
      </c>
      <c r="U918" t="str">
        <v>95504IODP</v>
      </c>
      <c r="V918" t="str">
        <v>PALFLOR</v>
      </c>
      <c r="W918" t="str">
        <v>OTHR11947071</v>
      </c>
      <c r="X918">
        <v>44896.537499999999</v>
      </c>
      <c r="Y918" t="str">
        <v>LEWIS</v>
      </c>
      <c r="Z918" t="str">
        <v>JR</v>
      </c>
      <c r="AA918">
        <v>0</v>
      </c>
      <c r="AB918" t="str">
        <v>397-U1588A-22X-CC-PAL-PALFLOR</v>
      </c>
    </row>
    <row r="919" spans="1:28" x14ac:dyDescent="0.15">
      <c r="A919">
        <v>397</v>
      </c>
      <c r="B919" t="str">
        <v>U1588</v>
      </c>
      <c r="C919" t="str">
        <v>A</v>
      </c>
      <c r="D919">
        <v>22</v>
      </c>
      <c r="E919" t="str">
        <v>X</v>
      </c>
      <c r="F919" t="str">
        <v>CC</v>
      </c>
      <c r="G919" t="str">
        <v/>
      </c>
      <c r="H919" s="29">
        <v>30</v>
      </c>
      <c r="I919" s="29">
        <v>37</v>
      </c>
      <c r="J919" s="29">
        <v>0</v>
      </c>
      <c r="K919" s="29">
        <v>5</v>
      </c>
      <c r="L919" s="24">
        <v>201.42000000000002</v>
      </c>
      <c r="M919" s="24">
        <v>201.49</v>
      </c>
      <c r="N919" s="24">
        <v>209.80599999999998</v>
      </c>
      <c r="O919" s="24">
        <v>209.876</v>
      </c>
      <c r="P919">
        <v>7</v>
      </c>
      <c r="Q919">
        <v>20</v>
      </c>
      <c r="R919" t="str">
        <v>OTHR</v>
      </c>
      <c r="S919" t="str">
        <v>FORAM</v>
      </c>
      <c r="T919" t="str">
        <v/>
      </c>
      <c r="U919" t="str">
        <v/>
      </c>
      <c r="V919" t="str">
        <v>FORAM</v>
      </c>
      <c r="W919" t="str">
        <v>OTHR11947131</v>
      </c>
      <c r="X919">
        <v>44896.537499999999</v>
      </c>
      <c r="Y919" t="str">
        <v>LEWIS</v>
      </c>
      <c r="Z919" t="str">
        <v>JR</v>
      </c>
      <c r="AA919" t="str">
        <v>Shipboard Test</v>
      </c>
      <c r="AB919" t="str">
        <v>397-U1588A-22X-CC-PAL-FORAM</v>
      </c>
    </row>
    <row r="920" spans="1:28" x14ac:dyDescent="0.15">
      <c r="A920">
        <v>397</v>
      </c>
      <c r="B920" t="str">
        <v>U1588</v>
      </c>
      <c r="C920" t="str">
        <v>A</v>
      </c>
      <c r="D920">
        <v>22</v>
      </c>
      <c r="E920" t="str">
        <v>X</v>
      </c>
      <c r="F920" t="str">
        <v>CC</v>
      </c>
      <c r="G920" t="str">
        <v/>
      </c>
      <c r="H920" s="29">
        <v>30</v>
      </c>
      <c r="I920" s="29">
        <v>37</v>
      </c>
      <c r="J920" s="29">
        <v>0</v>
      </c>
      <c r="K920" s="29">
        <v>5</v>
      </c>
      <c r="L920" s="24">
        <v>201.42000000000002</v>
      </c>
      <c r="M920" s="24">
        <v>201.49</v>
      </c>
      <c r="N920" s="24">
        <v>209.80599999999998</v>
      </c>
      <c r="O920" s="24">
        <v>209.876</v>
      </c>
      <c r="P920">
        <v>7</v>
      </c>
      <c r="Q920">
        <v>5</v>
      </c>
      <c r="R920" t="str">
        <v>OTHR</v>
      </c>
      <c r="S920" t="str">
        <v/>
      </c>
      <c r="T920" t="str">
        <v>CLAR</v>
      </c>
      <c r="U920" t="str">
        <v>95439IODP</v>
      </c>
      <c r="V920" t="str">
        <v>PALCLAR</v>
      </c>
      <c r="W920" t="str">
        <v>OTHR11947081</v>
      </c>
      <c r="X920">
        <v>44896.537499999999</v>
      </c>
      <c r="Y920" t="str">
        <v>LEWIS</v>
      </c>
      <c r="Z920" t="str">
        <v>JR</v>
      </c>
      <c r="AA920">
        <v>0</v>
      </c>
      <c r="AB920" t="str">
        <v>397-U1588A-22X-CC-PAL-PALCLAR</v>
      </c>
    </row>
    <row r="921" spans="1:28" x14ac:dyDescent="0.15">
      <c r="A921">
        <v>397</v>
      </c>
      <c r="B921" t="str">
        <v>U1588</v>
      </c>
      <c r="C921" t="str">
        <v>A</v>
      </c>
      <c r="D921">
        <v>22</v>
      </c>
      <c r="E921" t="str">
        <v>X</v>
      </c>
      <c r="F921" t="str">
        <v>CC</v>
      </c>
      <c r="G921" t="str">
        <v/>
      </c>
      <c r="H921" s="29">
        <v>30</v>
      </c>
      <c r="I921" s="29">
        <v>37</v>
      </c>
      <c r="J921" s="29">
        <v>0</v>
      </c>
      <c r="K921" s="29">
        <v>5</v>
      </c>
      <c r="L921" s="24">
        <v>201.42000000000002</v>
      </c>
      <c r="M921" s="24">
        <v>201.49</v>
      </c>
      <c r="N921" s="24">
        <v>209.80599999999998</v>
      </c>
      <c r="O921" s="24">
        <v>209.876</v>
      </c>
      <c r="P921">
        <v>7</v>
      </c>
      <c r="Q921">
        <v>20</v>
      </c>
      <c r="R921" t="str">
        <v>OTHR</v>
      </c>
      <c r="S921" t="str">
        <v/>
      </c>
      <c r="T921" t="str">
        <v>PERA</v>
      </c>
      <c r="U921" t="str">
        <v>95471IODP</v>
      </c>
      <c r="V921" t="str">
        <v>PALPERA</v>
      </c>
      <c r="W921" t="str">
        <v>OTHR11947061</v>
      </c>
      <c r="X921">
        <v>44896.537499999999</v>
      </c>
      <c r="Y921" t="str">
        <v>LEWIS</v>
      </c>
      <c r="Z921" t="str">
        <v>JR</v>
      </c>
      <c r="AA921">
        <v>0</v>
      </c>
      <c r="AB921" t="str">
        <v>397-U1588A-22X-CC-PAL-PALPERA</v>
      </c>
    </row>
    <row r="922" spans="1:28" x14ac:dyDescent="0.15">
      <c r="A922">
        <v>397</v>
      </c>
      <c r="B922" t="str">
        <v>U1588</v>
      </c>
      <c r="C922" t="str">
        <v>A</v>
      </c>
      <c r="D922">
        <v>22</v>
      </c>
      <c r="E922" t="str">
        <v>X</v>
      </c>
      <c r="F922" t="str">
        <v>CC</v>
      </c>
      <c r="G922" t="str">
        <v/>
      </c>
      <c r="H922" s="29">
        <v>30</v>
      </c>
      <c r="I922" s="29">
        <v>37</v>
      </c>
      <c r="J922" s="29">
        <v>0</v>
      </c>
      <c r="K922" s="29">
        <v>5</v>
      </c>
      <c r="L922" s="24">
        <v>201.42000000000002</v>
      </c>
      <c r="M922" s="24">
        <v>201.49</v>
      </c>
      <c r="N922" s="24">
        <v>209.80599999999998</v>
      </c>
      <c r="O922" s="24">
        <v>209.876</v>
      </c>
      <c r="P922">
        <v>7</v>
      </c>
      <c r="Q922">
        <v>30</v>
      </c>
      <c r="R922" t="str">
        <v>OTHR</v>
      </c>
      <c r="S922" t="str">
        <v/>
      </c>
      <c r="T922" t="str">
        <v>ZARI</v>
      </c>
      <c r="U922" t="str">
        <v>95883IODP</v>
      </c>
      <c r="V922" t="str">
        <v>PALZARI</v>
      </c>
      <c r="W922" t="str">
        <v>OTHR11947101</v>
      </c>
      <c r="X922">
        <v>44896.537499999999</v>
      </c>
      <c r="Y922" t="str">
        <v>LEWIS</v>
      </c>
      <c r="Z922" t="str">
        <v>JR</v>
      </c>
      <c r="AA922">
        <v>0</v>
      </c>
      <c r="AB922" t="str">
        <v>397-U1588A-22X-CC-PAL-PALZARI</v>
      </c>
    </row>
    <row r="923" spans="1:28" x14ac:dyDescent="0.15">
      <c r="A923">
        <v>397</v>
      </c>
      <c r="B923" t="str">
        <v>U1588</v>
      </c>
      <c r="C923" t="str">
        <v>A</v>
      </c>
      <c r="D923">
        <v>22</v>
      </c>
      <c r="E923" t="str">
        <v>X</v>
      </c>
      <c r="F923" t="str">
        <v>CC</v>
      </c>
      <c r="G923" t="str">
        <v/>
      </c>
      <c r="H923" s="29">
        <v>30</v>
      </c>
      <c r="I923" s="29">
        <v>37</v>
      </c>
      <c r="J923" s="29">
        <v>30</v>
      </c>
      <c r="K923" s="29">
        <v>5</v>
      </c>
      <c r="L923" s="24">
        <v>201.42000000000002</v>
      </c>
      <c r="M923" s="24">
        <v>201.49</v>
      </c>
      <c r="N923" s="24">
        <v>209.80599999999998</v>
      </c>
      <c r="O923" s="24">
        <v>209.876</v>
      </c>
      <c r="P923">
        <v>7</v>
      </c>
      <c r="Q923">
        <v>247</v>
      </c>
      <c r="R923" t="str">
        <v>WRND</v>
      </c>
      <c r="S923" t="str">
        <v>PAL</v>
      </c>
      <c r="T923" t="str">
        <v/>
      </c>
      <c r="U923" t="str">
        <v/>
      </c>
      <c r="V923" t="str">
        <v>PAL</v>
      </c>
      <c r="W923" t="str">
        <v>WRND11947041</v>
      </c>
      <c r="X923">
        <v>44896.537499999999</v>
      </c>
      <c r="Y923" t="str">
        <v>LEWIS</v>
      </c>
      <c r="Z923" t="str">
        <v>JR</v>
      </c>
      <c r="AA923">
        <v>0</v>
      </c>
      <c r="AB923" t="str">
        <v>397-U1588A-22X-CC-PAL</v>
      </c>
    </row>
    <row r="924" spans="1:28" x14ac:dyDescent="0.15">
      <c r="A924">
        <v>397</v>
      </c>
      <c r="B924" t="str">
        <v>U1588</v>
      </c>
      <c r="C924" t="str">
        <v>A</v>
      </c>
      <c r="D924">
        <v>23</v>
      </c>
      <c r="E924" t="str">
        <v>X</v>
      </c>
      <c r="F924">
        <v>1</v>
      </c>
      <c r="G924" t="str">
        <v>W</v>
      </c>
      <c r="H924" s="29">
        <v>40</v>
      </c>
      <c r="I924" s="29">
        <v>40</v>
      </c>
      <c r="J924" s="29">
        <v>40</v>
      </c>
      <c r="K924" s="29">
        <v>5</v>
      </c>
      <c r="L924" s="24">
        <v>203.1</v>
      </c>
      <c r="M924" s="24">
        <v>203.1</v>
      </c>
      <c r="N924" s="24">
        <v>210.86499999999998</v>
      </c>
      <c r="O924" s="24">
        <v>210.86499999999998</v>
      </c>
      <c r="P924">
        <v>0</v>
      </c>
      <c r="Q924">
        <v>1</v>
      </c>
      <c r="R924" t="str">
        <v>TPCK</v>
      </c>
      <c r="S924" t="str">
        <v>NANNO</v>
      </c>
      <c r="T924" t="str">
        <v/>
      </c>
      <c r="U924" t="str">
        <v/>
      </c>
      <c r="V924" t="str">
        <v>NANNO</v>
      </c>
      <c r="W924" t="str">
        <v>TPCK11955921</v>
      </c>
      <c r="X924">
        <v>44897.095833333333</v>
      </c>
      <c r="Y924" t="str">
        <v>JRS_CARVALHO</v>
      </c>
      <c r="Z924" t="str">
        <v>JR</v>
      </c>
      <c r="AA924">
        <v>0</v>
      </c>
      <c r="AB924" t="str">
        <v>397-U1588A-23X-1-W 40/40-NANNO</v>
      </c>
    </row>
    <row r="925" spans="1:28" x14ac:dyDescent="0.15">
      <c r="A925">
        <v>397</v>
      </c>
      <c r="B925" t="str">
        <v>U1588</v>
      </c>
      <c r="C925" t="str">
        <v>A</v>
      </c>
      <c r="D925">
        <v>23</v>
      </c>
      <c r="E925" t="str">
        <v>X</v>
      </c>
      <c r="F925">
        <v>2</v>
      </c>
      <c r="G925" t="str">
        <v>A</v>
      </c>
      <c r="H925" s="29">
        <v>20</v>
      </c>
      <c r="I925" s="29">
        <v>20</v>
      </c>
      <c r="J925" s="29">
        <v>20</v>
      </c>
      <c r="K925" s="29">
        <v>5</v>
      </c>
      <c r="L925" s="24">
        <v>203.64999999999998</v>
      </c>
      <c r="M925" s="24">
        <v>203.64999999999998</v>
      </c>
      <c r="N925" s="24">
        <v>211.41499999999999</v>
      </c>
      <c r="O925" s="24">
        <v>211.41499999999999</v>
      </c>
      <c r="P925">
        <v>0</v>
      </c>
      <c r="Q925">
        <v>0</v>
      </c>
      <c r="R925" t="str">
        <v>SS</v>
      </c>
      <c r="S925" t="str">
        <v>SED</v>
      </c>
      <c r="T925" t="str">
        <v/>
      </c>
      <c r="U925" t="str">
        <v/>
      </c>
      <c r="V925" t="str">
        <v>SED</v>
      </c>
      <c r="W925" t="str">
        <v>SS11956331</v>
      </c>
      <c r="X925">
        <v>44897.111805555556</v>
      </c>
      <c r="Y925" t="str">
        <v>JRS_PANG</v>
      </c>
      <c r="Z925" t="str">
        <v>JR</v>
      </c>
      <c r="AA925">
        <v>0</v>
      </c>
      <c r="AB925" t="str">
        <v>397-U1588A-23X-2-A 20/20-SED</v>
      </c>
    </row>
    <row r="926" spans="1:28" x14ac:dyDescent="0.15">
      <c r="A926">
        <v>397</v>
      </c>
      <c r="B926" t="str">
        <v>U1588</v>
      </c>
      <c r="C926" t="str">
        <v>A</v>
      </c>
      <c r="D926">
        <v>23</v>
      </c>
      <c r="E926" t="str">
        <v>X</v>
      </c>
      <c r="F926">
        <v>2</v>
      </c>
      <c r="G926" t="str">
        <v>W</v>
      </c>
      <c r="H926" s="29">
        <v>20</v>
      </c>
      <c r="I926" s="29">
        <v>21</v>
      </c>
      <c r="J926" s="29">
        <v>20</v>
      </c>
      <c r="K926" s="29">
        <v>5</v>
      </c>
      <c r="L926" s="24">
        <v>203.64999999999998</v>
      </c>
      <c r="M926" s="24">
        <v>203.66</v>
      </c>
      <c r="N926" s="24">
        <v>211.41499999999999</v>
      </c>
      <c r="O926" s="24">
        <v>211.42499999999998</v>
      </c>
      <c r="P926">
        <v>1</v>
      </c>
      <c r="Q926">
        <v>5</v>
      </c>
      <c r="R926" t="str">
        <v>CYL</v>
      </c>
      <c r="S926" t="str">
        <v>CARB</v>
      </c>
      <c r="T926" t="str">
        <v/>
      </c>
      <c r="U926" t="str">
        <v/>
      </c>
      <c r="V926" t="str">
        <v>CARB</v>
      </c>
      <c r="W926" t="str">
        <v>CYL11956321</v>
      </c>
      <c r="X926">
        <v>44897.109722222223</v>
      </c>
      <c r="Y926" t="str">
        <v>JRS_CARVALHO</v>
      </c>
      <c r="Z926" t="str">
        <v>JR</v>
      </c>
      <c r="AA926">
        <v>0</v>
      </c>
      <c r="AB926" t="str">
        <v>397-U1588A-23X-2-W 20/21-CARB</v>
      </c>
    </row>
    <row r="927" spans="1:28" x14ac:dyDescent="0.15">
      <c r="A927">
        <v>397</v>
      </c>
      <c r="B927" t="str">
        <v>U1588</v>
      </c>
      <c r="C927" t="str">
        <v>A</v>
      </c>
      <c r="D927">
        <v>23</v>
      </c>
      <c r="E927" t="str">
        <v>X</v>
      </c>
      <c r="F927">
        <v>2</v>
      </c>
      <c r="G927" t="str">
        <v>W</v>
      </c>
      <c r="H927" s="29">
        <v>60</v>
      </c>
      <c r="I927" s="29">
        <v>60</v>
      </c>
      <c r="J927" s="29">
        <v>60</v>
      </c>
      <c r="K927" s="29">
        <v>5</v>
      </c>
      <c r="L927" s="24">
        <v>204.04999999999998</v>
      </c>
      <c r="M927" s="24">
        <v>204.04999999999998</v>
      </c>
      <c r="N927" s="24">
        <v>211.815</v>
      </c>
      <c r="O927" s="24">
        <v>211.815</v>
      </c>
      <c r="P927">
        <v>0</v>
      </c>
      <c r="Q927">
        <v>1</v>
      </c>
      <c r="R927" t="str">
        <v>TPCK</v>
      </c>
      <c r="S927" t="str">
        <v>NANNO</v>
      </c>
      <c r="T927" t="str">
        <v/>
      </c>
      <c r="U927" t="str">
        <v/>
      </c>
      <c r="V927" t="str">
        <v>NANNO</v>
      </c>
      <c r="W927" t="str">
        <v>TPCK11955931</v>
      </c>
      <c r="X927">
        <v>44897.095833333333</v>
      </c>
      <c r="Y927" t="str">
        <v>JRS_CARVALHO</v>
      </c>
      <c r="Z927" t="str">
        <v>JR</v>
      </c>
      <c r="AA927">
        <v>0</v>
      </c>
      <c r="AB927" t="str">
        <v>397-U1588A-23X-2-W 60/60-NANNO</v>
      </c>
    </row>
    <row r="928" spans="1:28" x14ac:dyDescent="0.15">
      <c r="A928">
        <v>397</v>
      </c>
      <c r="B928" t="str">
        <v>U1588</v>
      </c>
      <c r="C928" t="str">
        <v>A</v>
      </c>
      <c r="D928">
        <v>23</v>
      </c>
      <c r="E928" t="str">
        <v>X</v>
      </c>
      <c r="F928">
        <v>3</v>
      </c>
      <c r="G928" t="str">
        <v>W</v>
      </c>
      <c r="H928" s="29">
        <v>60</v>
      </c>
      <c r="I928" s="29">
        <v>60</v>
      </c>
      <c r="J928" s="29">
        <v>60</v>
      </c>
      <c r="K928" s="29">
        <v>5</v>
      </c>
      <c r="L928" s="24">
        <v>205.2</v>
      </c>
      <c r="M928" s="24">
        <v>205.2</v>
      </c>
      <c r="N928" s="24">
        <v>212.96499999999997</v>
      </c>
      <c r="O928" s="24">
        <v>212.96499999999997</v>
      </c>
      <c r="P928">
        <v>0</v>
      </c>
      <c r="Q928">
        <v>1</v>
      </c>
      <c r="R928" t="str">
        <v>TPCK</v>
      </c>
      <c r="S928" t="str">
        <v>NANNO</v>
      </c>
      <c r="T928" t="str">
        <v/>
      </c>
      <c r="U928" t="str">
        <v/>
      </c>
      <c r="V928" t="str">
        <v>NANNO</v>
      </c>
      <c r="W928" t="str">
        <v>TPCK11955941</v>
      </c>
      <c r="X928">
        <v>44897.095833333333</v>
      </c>
      <c r="Y928" t="str">
        <v>JRS_CARVALHO</v>
      </c>
      <c r="Z928" t="str">
        <v>JR</v>
      </c>
      <c r="AA928">
        <v>0</v>
      </c>
      <c r="AB928" t="str">
        <v>397-U1588A-23X-3-W 60/60-NANNO</v>
      </c>
    </row>
    <row r="929" spans="1:28" x14ac:dyDescent="0.15">
      <c r="A929">
        <v>397</v>
      </c>
      <c r="B929" t="str">
        <v>U1588</v>
      </c>
      <c r="C929" t="str">
        <v>A</v>
      </c>
      <c r="D929">
        <v>23</v>
      </c>
      <c r="E929" t="str">
        <v>X</v>
      </c>
      <c r="F929">
        <v>4</v>
      </c>
      <c r="G929" t="str">
        <v/>
      </c>
      <c r="H929" s="29">
        <v>0</v>
      </c>
      <c r="I929" s="29">
        <v>0</v>
      </c>
      <c r="J929" s="29">
        <v>0</v>
      </c>
      <c r="K929" s="29">
        <v>5</v>
      </c>
      <c r="L929" s="24">
        <v>205.56</v>
      </c>
      <c r="M929" s="24">
        <v>205.56</v>
      </c>
      <c r="N929" s="24">
        <v>213.32499999999999</v>
      </c>
      <c r="O929" s="24">
        <v>213.32499999999999</v>
      </c>
      <c r="P929">
        <v>0</v>
      </c>
      <c r="Q929">
        <v>1</v>
      </c>
      <c r="R929" t="str">
        <v>GAS</v>
      </c>
      <c r="S929" t="str">
        <v>VAC</v>
      </c>
      <c r="T929" t="str">
        <v/>
      </c>
      <c r="U929" t="str">
        <v/>
      </c>
      <c r="V929" t="str">
        <v>VAC_VOID</v>
      </c>
      <c r="W929" t="str">
        <v>GAS11947581</v>
      </c>
      <c r="X929">
        <v>44896.564583333333</v>
      </c>
      <c r="Y929" t="str">
        <v>LEWIS</v>
      </c>
      <c r="Z929" t="str">
        <v>JR</v>
      </c>
      <c r="AA929">
        <v>0</v>
      </c>
      <c r="AB929" t="str">
        <v>397-U1588A-23X-4-VAC_VOID</v>
      </c>
    </row>
    <row r="930" spans="1:28" x14ac:dyDescent="0.15">
      <c r="A930">
        <v>397</v>
      </c>
      <c r="B930" t="str">
        <v>U1588</v>
      </c>
      <c r="C930" t="str">
        <v>A</v>
      </c>
      <c r="D930">
        <v>23</v>
      </c>
      <c r="E930" t="str">
        <v>X</v>
      </c>
      <c r="F930">
        <v>4</v>
      </c>
      <c r="G930" t="str">
        <v>A</v>
      </c>
      <c r="H930" s="29">
        <v>60</v>
      </c>
      <c r="I930" s="29">
        <v>60</v>
      </c>
      <c r="J930" s="29">
        <v>60</v>
      </c>
      <c r="K930" s="29">
        <v>5</v>
      </c>
      <c r="L930" s="24">
        <v>206.16</v>
      </c>
      <c r="M930" s="24">
        <v>206.16</v>
      </c>
      <c r="N930" s="24">
        <v>213.92499999999998</v>
      </c>
      <c r="O930" s="24">
        <v>213.92499999999998</v>
      </c>
      <c r="P930">
        <v>0</v>
      </c>
      <c r="Q930">
        <v>0</v>
      </c>
      <c r="R930" t="str">
        <v>SS</v>
      </c>
      <c r="S930" t="str">
        <v>SED</v>
      </c>
      <c r="T930" t="str">
        <v/>
      </c>
      <c r="U930" t="str">
        <v/>
      </c>
      <c r="V930" t="str">
        <v>SED</v>
      </c>
      <c r="W930" t="str">
        <v>SS11956341</v>
      </c>
      <c r="X930">
        <v>44897.111805555556</v>
      </c>
      <c r="Y930" t="str">
        <v>JRS_PANG</v>
      </c>
      <c r="Z930" t="str">
        <v>JR</v>
      </c>
      <c r="AA930">
        <v>0</v>
      </c>
      <c r="AB930" t="str">
        <v>397-U1588A-23X-4-A 60/60-SED</v>
      </c>
    </row>
    <row r="931" spans="1:28" x14ac:dyDescent="0.15">
      <c r="A931">
        <v>397</v>
      </c>
      <c r="B931" t="str">
        <v>U1588</v>
      </c>
      <c r="C931" t="str">
        <v>A</v>
      </c>
      <c r="D931">
        <v>23</v>
      </c>
      <c r="E931" t="str">
        <v>X</v>
      </c>
      <c r="F931">
        <v>4</v>
      </c>
      <c r="G931" t="str">
        <v>W</v>
      </c>
      <c r="H931" s="29">
        <v>60</v>
      </c>
      <c r="I931" s="29">
        <v>61</v>
      </c>
      <c r="J931" s="29">
        <v>60</v>
      </c>
      <c r="K931" s="29">
        <v>5</v>
      </c>
      <c r="L931" s="24">
        <v>206.16</v>
      </c>
      <c r="M931" s="24">
        <v>206.17000000000002</v>
      </c>
      <c r="N931" s="24">
        <v>213.92499999999998</v>
      </c>
      <c r="O931" s="24">
        <v>213.93499999999997</v>
      </c>
      <c r="P931">
        <v>1</v>
      </c>
      <c r="Q931">
        <v>5</v>
      </c>
      <c r="R931" t="str">
        <v>CYL</v>
      </c>
      <c r="S931" t="str">
        <v>XRD</v>
      </c>
      <c r="T931" t="str">
        <v/>
      </c>
      <c r="U931" t="str">
        <v/>
      </c>
      <c r="V931" t="str">
        <v>XRD</v>
      </c>
      <c r="W931" t="str">
        <v>CYL11956301</v>
      </c>
      <c r="X931">
        <v>44897.106944444444</v>
      </c>
      <c r="Y931" t="str">
        <v>JRS_CARVALHO</v>
      </c>
      <c r="Z931" t="str">
        <v>JR</v>
      </c>
      <c r="AA931">
        <v>0</v>
      </c>
      <c r="AB931" t="str">
        <v>397-U1588A-23X-4-W 60/61-XRD</v>
      </c>
    </row>
    <row r="932" spans="1:28" x14ac:dyDescent="0.15">
      <c r="A932">
        <v>397</v>
      </c>
      <c r="B932" t="str">
        <v>U1588</v>
      </c>
      <c r="C932" t="str">
        <v>A</v>
      </c>
      <c r="D932">
        <v>23</v>
      </c>
      <c r="E932" t="str">
        <v>X</v>
      </c>
      <c r="F932">
        <v>4</v>
      </c>
      <c r="G932" t="str">
        <v>W</v>
      </c>
      <c r="H932" s="29">
        <v>60</v>
      </c>
      <c r="I932" s="29">
        <v>61</v>
      </c>
      <c r="J932" s="29">
        <v>60</v>
      </c>
      <c r="K932" s="29">
        <v>5</v>
      </c>
      <c r="L932" s="24">
        <v>206.16</v>
      </c>
      <c r="M932" s="24">
        <v>206.17000000000002</v>
      </c>
      <c r="N932" s="24">
        <v>213.92499999999998</v>
      </c>
      <c r="O932" s="24">
        <v>213.93499999999997</v>
      </c>
      <c r="P932">
        <v>1</v>
      </c>
      <c r="Q932">
        <v>5</v>
      </c>
      <c r="R932" t="str">
        <v>CYL</v>
      </c>
      <c r="S932" t="str">
        <v>CARB</v>
      </c>
      <c r="T932" t="str">
        <v/>
      </c>
      <c r="U932" t="str">
        <v/>
      </c>
      <c r="V932" t="str">
        <v>CARB</v>
      </c>
      <c r="W932" t="str">
        <v>CYL11956311</v>
      </c>
      <c r="X932">
        <v>44897.106944444444</v>
      </c>
      <c r="Y932" t="str">
        <v>JRS_CARVALHO</v>
      </c>
      <c r="Z932" t="str">
        <v>JR</v>
      </c>
      <c r="AA932">
        <v>0</v>
      </c>
      <c r="AB932" t="str">
        <v>397-U1588A-23X-4-W 60/61-CARB</v>
      </c>
    </row>
    <row r="933" spans="1:28" x14ac:dyDescent="0.15">
      <c r="A933">
        <v>397</v>
      </c>
      <c r="B933" t="str">
        <v>U1588</v>
      </c>
      <c r="C933" t="str">
        <v>A</v>
      </c>
      <c r="D933">
        <v>23</v>
      </c>
      <c r="E933" t="str">
        <v>X</v>
      </c>
      <c r="F933">
        <v>4</v>
      </c>
      <c r="G933" t="str">
        <v>W</v>
      </c>
      <c r="H933" s="29">
        <v>60</v>
      </c>
      <c r="I933" s="29">
        <v>60</v>
      </c>
      <c r="J933" s="29">
        <v>60</v>
      </c>
      <c r="K933" s="29">
        <v>5</v>
      </c>
      <c r="L933" s="24">
        <v>206.16</v>
      </c>
      <c r="M933" s="24">
        <v>206.16</v>
      </c>
      <c r="N933" s="24">
        <v>213.92499999999998</v>
      </c>
      <c r="O933" s="24">
        <v>213.92499999999998</v>
      </c>
      <c r="P933">
        <v>0</v>
      </c>
      <c r="Q933">
        <v>1</v>
      </c>
      <c r="R933" t="str">
        <v>TPCK</v>
      </c>
      <c r="S933" t="str">
        <v>NANNO</v>
      </c>
      <c r="T933" t="str">
        <v/>
      </c>
      <c r="U933" t="str">
        <v/>
      </c>
      <c r="V933" t="str">
        <v>NANNO</v>
      </c>
      <c r="W933" t="str">
        <v>TPCK11955951</v>
      </c>
      <c r="X933">
        <v>44897.095833333333</v>
      </c>
      <c r="Y933" t="str">
        <v>JRS_CARVALHO</v>
      </c>
      <c r="Z933" t="str">
        <v>JR</v>
      </c>
      <c r="AA933">
        <v>0</v>
      </c>
      <c r="AB933" t="str">
        <v>397-U1588A-23X-4-W 60/60-NANNO</v>
      </c>
    </row>
    <row r="934" spans="1:28" x14ac:dyDescent="0.15">
      <c r="A934">
        <v>397</v>
      </c>
      <c r="B934" t="str">
        <v>U1588</v>
      </c>
      <c r="C934" t="str">
        <v>A</v>
      </c>
      <c r="D934">
        <v>23</v>
      </c>
      <c r="E934" t="str">
        <v>X</v>
      </c>
      <c r="F934">
        <v>4</v>
      </c>
      <c r="G934" t="str">
        <v>W</v>
      </c>
      <c r="H934" s="29">
        <v>77</v>
      </c>
      <c r="I934" s="29">
        <v>79</v>
      </c>
      <c r="J934" s="29">
        <v>77</v>
      </c>
      <c r="K934" s="29">
        <v>5</v>
      </c>
      <c r="L934" s="24">
        <v>206.33</v>
      </c>
      <c r="M934" s="24">
        <v>206.35</v>
      </c>
      <c r="N934" s="24">
        <v>214.095</v>
      </c>
      <c r="O934" s="24">
        <v>214.11499999999998</v>
      </c>
      <c r="P934">
        <v>2</v>
      </c>
      <c r="Q934">
        <v>10</v>
      </c>
      <c r="R934" t="str">
        <v>CYL</v>
      </c>
      <c r="S934" t="str">
        <v>MAD</v>
      </c>
      <c r="T934" t="str">
        <v/>
      </c>
      <c r="U934" t="str">
        <v/>
      </c>
      <c r="V934">
        <v>31203</v>
      </c>
      <c r="W934" t="str">
        <v>CYL11956281</v>
      </c>
      <c r="X934">
        <v>44897.102777777778</v>
      </c>
      <c r="Y934" t="str">
        <v>JRS_CARVALHO</v>
      </c>
      <c r="Z934" t="str">
        <v>JR</v>
      </c>
      <c r="AA934">
        <v>0</v>
      </c>
      <c r="AB934" t="str">
        <v>397-U1588A-23X-4-W 77/79-31203</v>
      </c>
    </row>
    <row r="935" spans="1:28" x14ac:dyDescent="0.15">
      <c r="A935">
        <v>397</v>
      </c>
      <c r="B935" t="str">
        <v>U1588</v>
      </c>
      <c r="C935" t="str">
        <v>A</v>
      </c>
      <c r="D935">
        <v>23</v>
      </c>
      <c r="E935" t="str">
        <v>X</v>
      </c>
      <c r="F935">
        <v>4</v>
      </c>
      <c r="G935" t="str">
        <v>W</v>
      </c>
      <c r="H935" s="29">
        <v>99</v>
      </c>
      <c r="I935" s="29">
        <v>101</v>
      </c>
      <c r="J935" s="29">
        <v>99</v>
      </c>
      <c r="K935" s="29">
        <v>5</v>
      </c>
      <c r="L935" s="24">
        <v>206.55</v>
      </c>
      <c r="M935" s="24">
        <v>206.57</v>
      </c>
      <c r="N935" s="24">
        <v>214.315</v>
      </c>
      <c r="O935" s="24">
        <v>214.33499999999998</v>
      </c>
      <c r="P935">
        <v>2</v>
      </c>
      <c r="Q935">
        <v>7</v>
      </c>
      <c r="R935" t="str">
        <v>CUBE</v>
      </c>
      <c r="S935" t="str">
        <v>PMAG</v>
      </c>
      <c r="T935" t="str">
        <v>XUAN</v>
      </c>
      <c r="U935" t="str">
        <v>95810IODP</v>
      </c>
      <c r="V935" t="str">
        <v>PMAG</v>
      </c>
      <c r="W935" t="str">
        <v>CUBE11956291</v>
      </c>
      <c r="X935">
        <v>44897.104166666664</v>
      </c>
      <c r="Y935" t="str">
        <v>LEWIS</v>
      </c>
      <c r="Z935" t="str">
        <v>JR</v>
      </c>
      <c r="AA935">
        <v>0</v>
      </c>
      <c r="AB935" t="str">
        <v>397-U1588A-23X-4-W 99/101-PMAG</v>
      </c>
    </row>
    <row r="936" spans="1:28" x14ac:dyDescent="0.15">
      <c r="A936">
        <v>397</v>
      </c>
      <c r="B936" t="str">
        <v>U1588</v>
      </c>
      <c r="C936" t="str">
        <v>A</v>
      </c>
      <c r="D936">
        <v>23</v>
      </c>
      <c r="E936" t="str">
        <v>X</v>
      </c>
      <c r="F936">
        <v>5</v>
      </c>
      <c r="G936" t="str">
        <v>W</v>
      </c>
      <c r="H936" s="29">
        <v>60</v>
      </c>
      <c r="I936" s="29">
        <v>60</v>
      </c>
      <c r="J936" s="29">
        <v>60</v>
      </c>
      <c r="K936" s="29">
        <v>5</v>
      </c>
      <c r="L936" s="24">
        <v>207.60999999999999</v>
      </c>
      <c r="M936" s="24">
        <v>207.60999999999999</v>
      </c>
      <c r="N936" s="24">
        <v>215.375</v>
      </c>
      <c r="O936" s="24">
        <v>215.375</v>
      </c>
      <c r="P936">
        <v>0</v>
      </c>
      <c r="Q936">
        <v>1</v>
      </c>
      <c r="R936" t="str">
        <v>TPCK</v>
      </c>
      <c r="S936" t="str">
        <v>NANNO</v>
      </c>
      <c r="T936" t="str">
        <v/>
      </c>
      <c r="U936" t="str">
        <v/>
      </c>
      <c r="V936" t="str">
        <v>NANNO</v>
      </c>
      <c r="W936" t="str">
        <v>TPCK11955961</v>
      </c>
      <c r="X936">
        <v>44897.095833333333</v>
      </c>
      <c r="Y936" t="str">
        <v>JRS_CARVALHO</v>
      </c>
      <c r="Z936" t="str">
        <v>JR</v>
      </c>
      <c r="AA936">
        <v>0</v>
      </c>
      <c r="AB936" t="str">
        <v>397-U1588A-23X-5-W 60/60-NANNO</v>
      </c>
    </row>
    <row r="937" spans="1:28" x14ac:dyDescent="0.15">
      <c r="A937">
        <v>397</v>
      </c>
      <c r="B937" t="str">
        <v>U1588</v>
      </c>
      <c r="C937" t="str">
        <v>A</v>
      </c>
      <c r="D937">
        <v>23</v>
      </c>
      <c r="E937" t="str">
        <v>X</v>
      </c>
      <c r="F937">
        <v>6</v>
      </c>
      <c r="G937" t="str">
        <v>W</v>
      </c>
      <c r="H937" s="29">
        <v>60</v>
      </c>
      <c r="I937" s="29">
        <v>60</v>
      </c>
      <c r="J937" s="29">
        <v>60</v>
      </c>
      <c r="K937" s="29">
        <v>5</v>
      </c>
      <c r="L937" s="24">
        <v>208.67</v>
      </c>
      <c r="M937" s="24">
        <v>208.67</v>
      </c>
      <c r="N937" s="24">
        <v>216.43499999999997</v>
      </c>
      <c r="O937" s="24">
        <v>216.43499999999997</v>
      </c>
      <c r="P937">
        <v>0</v>
      </c>
      <c r="Q937">
        <v>1</v>
      </c>
      <c r="R937" t="str">
        <v>TPCK</v>
      </c>
      <c r="S937" t="str">
        <v>NANNO</v>
      </c>
      <c r="T937" t="str">
        <v/>
      </c>
      <c r="U937" t="str">
        <v/>
      </c>
      <c r="V937" t="str">
        <v>NANNO</v>
      </c>
      <c r="W937" t="str">
        <v>TPCK11955971</v>
      </c>
      <c r="X937">
        <v>44897.095833333333</v>
      </c>
      <c r="Y937" t="str">
        <v>JRS_CARVALHO</v>
      </c>
      <c r="Z937" t="str">
        <v>JR</v>
      </c>
      <c r="AA937">
        <v>0</v>
      </c>
      <c r="AB937" t="str">
        <v>397-U1588A-23X-6-W 60/60-NANNO</v>
      </c>
    </row>
    <row r="938" spans="1:28" x14ac:dyDescent="0.15">
      <c r="A938">
        <v>397</v>
      </c>
      <c r="B938" t="str">
        <v>U1588</v>
      </c>
      <c r="C938" t="str">
        <v>A</v>
      </c>
      <c r="D938">
        <v>23</v>
      </c>
      <c r="E938" t="str">
        <v>X</v>
      </c>
      <c r="F938">
        <v>6</v>
      </c>
      <c r="G938" t="str">
        <v/>
      </c>
      <c r="H938" s="29">
        <v>108</v>
      </c>
      <c r="I938" s="29">
        <v>118</v>
      </c>
      <c r="J938" s="29">
        <v>0</v>
      </c>
      <c r="K938" s="29">
        <v>5</v>
      </c>
      <c r="L938" s="24">
        <v>209.15</v>
      </c>
      <c r="M938" s="24">
        <v>209.25</v>
      </c>
      <c r="N938" s="24">
        <v>216.91499999999999</v>
      </c>
      <c r="O938" s="24">
        <v>216.96499999999997</v>
      </c>
      <c r="P938">
        <v>5</v>
      </c>
      <c r="Q938">
        <v>2</v>
      </c>
      <c r="R938" t="str">
        <v>LIQ</v>
      </c>
      <c r="S938" t="str">
        <v/>
      </c>
      <c r="T938" t="str">
        <v>BRAD</v>
      </c>
      <c r="U938" t="str">
        <v>95829IODP</v>
      </c>
      <c r="V938" t="str">
        <v>IWBRAD</v>
      </c>
      <c r="W938" t="str">
        <v>LIQ11948711</v>
      </c>
      <c r="X938">
        <v>44896.631249999999</v>
      </c>
      <c r="Y938" t="str">
        <v>JR_LIU</v>
      </c>
      <c r="Z938" t="str">
        <v>JR</v>
      </c>
      <c r="AA938" t="str">
        <v>10 ul HgCl2</v>
      </c>
      <c r="AB938" t="str">
        <v>397-U1588A-23X-6-IW(108-118)-IWBRAD</v>
      </c>
    </row>
    <row r="939" spans="1:28" x14ac:dyDescent="0.15">
      <c r="A939">
        <v>397</v>
      </c>
      <c r="B939" t="str">
        <v>U1588</v>
      </c>
      <c r="C939" t="str">
        <v>A</v>
      </c>
      <c r="D939">
        <v>23</v>
      </c>
      <c r="E939" t="str">
        <v>X</v>
      </c>
      <c r="F939">
        <v>6</v>
      </c>
      <c r="G939" t="str">
        <v/>
      </c>
      <c r="H939" s="29">
        <v>108</v>
      </c>
      <c r="I939" s="29">
        <v>118</v>
      </c>
      <c r="J939" s="29">
        <v>0</v>
      </c>
      <c r="K939" s="29">
        <v>5</v>
      </c>
      <c r="L939" s="24">
        <v>209.15</v>
      </c>
      <c r="M939" s="24">
        <v>209.25</v>
      </c>
      <c r="N939" s="24">
        <v>216.91499999999999</v>
      </c>
      <c r="O939" s="24">
        <v>216.96499999999997</v>
      </c>
      <c r="P939">
        <v>5</v>
      </c>
      <c r="Q939">
        <v>4</v>
      </c>
      <c r="R939" t="str">
        <v>LIQ</v>
      </c>
      <c r="S939" t="str">
        <v/>
      </c>
      <c r="T939" t="str">
        <v>ROCH</v>
      </c>
      <c r="U939" t="str">
        <v>95231IODP</v>
      </c>
      <c r="V939" t="str">
        <v>IWROCH</v>
      </c>
      <c r="W939" t="str">
        <v>LIQ11948721</v>
      </c>
      <c r="X939">
        <v>44896.631249999999</v>
      </c>
      <c r="Y939" t="str">
        <v>JR_LIU</v>
      </c>
      <c r="Z939" t="str">
        <v>JR</v>
      </c>
      <c r="AA939" t="str">
        <v>20uL Optima HCl</v>
      </c>
      <c r="AB939" t="str">
        <v>397-U1588A-23X-6-IW(108-118)-IWROCH</v>
      </c>
    </row>
    <row r="940" spans="1:28" x14ac:dyDescent="0.15">
      <c r="A940">
        <v>397</v>
      </c>
      <c r="B940" t="str">
        <v>U1588</v>
      </c>
      <c r="C940" t="str">
        <v>A</v>
      </c>
      <c r="D940">
        <v>23</v>
      </c>
      <c r="E940" t="str">
        <v>X</v>
      </c>
      <c r="F940">
        <v>6</v>
      </c>
      <c r="G940" t="str">
        <v/>
      </c>
      <c r="H940" s="29">
        <v>108</v>
      </c>
      <c r="I940" s="29">
        <v>118</v>
      </c>
      <c r="J940" s="29">
        <v>0</v>
      </c>
      <c r="K940" s="29">
        <v>5</v>
      </c>
      <c r="L940" s="24">
        <v>209.15</v>
      </c>
      <c r="M940" s="24">
        <v>209.25</v>
      </c>
      <c r="N940" s="24">
        <v>216.91499999999999</v>
      </c>
      <c r="O940" s="24">
        <v>216.96499999999997</v>
      </c>
      <c r="P940">
        <v>5</v>
      </c>
      <c r="Q940">
        <v>10</v>
      </c>
      <c r="R940" t="str">
        <v>LIQ</v>
      </c>
      <c r="S940" t="str">
        <v/>
      </c>
      <c r="T940" t="str">
        <v>YOBO</v>
      </c>
      <c r="U940" t="str">
        <v>96010IODP</v>
      </c>
      <c r="V940" t="str">
        <v>IWYOBO</v>
      </c>
      <c r="W940" t="str">
        <v>LIQ11948681</v>
      </c>
      <c r="X940">
        <v>44896.631249999999</v>
      </c>
      <c r="Y940" t="str">
        <v>JR_LIU</v>
      </c>
      <c r="Z940" t="str">
        <v>JR</v>
      </c>
      <c r="AA940" t="str">
        <v>30ul optima HNO3</v>
      </c>
      <c r="AB940" t="str">
        <v>397-U1588A-23X-6-IW(108-118)-IWYOBO</v>
      </c>
    </row>
    <row r="941" spans="1:28" x14ac:dyDescent="0.15">
      <c r="A941">
        <v>397</v>
      </c>
      <c r="B941" t="str">
        <v>U1588</v>
      </c>
      <c r="C941" t="str">
        <v>A</v>
      </c>
      <c r="D941">
        <v>23</v>
      </c>
      <c r="E941" t="str">
        <v>X</v>
      </c>
      <c r="F941">
        <v>6</v>
      </c>
      <c r="G941" t="str">
        <v/>
      </c>
      <c r="H941" s="29">
        <v>108</v>
      </c>
      <c r="I941" s="29">
        <v>118</v>
      </c>
      <c r="J941" s="29">
        <v>0</v>
      </c>
      <c r="K941" s="29">
        <v>5</v>
      </c>
      <c r="L941" s="24">
        <v>209.15</v>
      </c>
      <c r="M941" s="24">
        <v>209.25</v>
      </c>
      <c r="N941" s="24">
        <v>216.91499999999999</v>
      </c>
      <c r="O941" s="24">
        <v>216.96499999999997</v>
      </c>
      <c r="P941">
        <v>5</v>
      </c>
      <c r="Q941">
        <v>6</v>
      </c>
      <c r="R941" t="str">
        <v>LIQ</v>
      </c>
      <c r="S941" t="str">
        <v/>
      </c>
      <c r="T941" t="str">
        <v/>
      </c>
      <c r="U941" t="str">
        <v/>
      </c>
      <c r="V941" t="str">
        <v>IWS</v>
      </c>
      <c r="W941" t="str">
        <v>LIQ11948641</v>
      </c>
      <c r="X941">
        <v>44896.631249999999</v>
      </c>
      <c r="Y941" t="str">
        <v>JR_LIU</v>
      </c>
      <c r="Z941" t="str">
        <v>JR</v>
      </c>
      <c r="AA941" t="str">
        <v>shipboard untreated</v>
      </c>
      <c r="AB941" t="str">
        <v>397-U1588A-23X-6-IW(108-118)-IWS</v>
      </c>
    </row>
    <row r="942" spans="1:28" x14ac:dyDescent="0.15">
      <c r="A942">
        <v>397</v>
      </c>
      <c r="B942" t="str">
        <v>U1588</v>
      </c>
      <c r="C942" t="str">
        <v>A</v>
      </c>
      <c r="D942">
        <v>23</v>
      </c>
      <c r="E942" t="str">
        <v>X</v>
      </c>
      <c r="F942">
        <v>6</v>
      </c>
      <c r="G942" t="str">
        <v/>
      </c>
      <c r="H942" s="29">
        <v>108</v>
      </c>
      <c r="I942" s="29">
        <v>118</v>
      </c>
      <c r="J942" s="29">
        <v>0</v>
      </c>
      <c r="K942" s="29">
        <v>5</v>
      </c>
      <c r="L942" s="24">
        <v>209.15</v>
      </c>
      <c r="M942" s="24">
        <v>209.25</v>
      </c>
      <c r="N942" s="24">
        <v>216.91499999999999</v>
      </c>
      <c r="O942" s="24">
        <v>216.96499999999997</v>
      </c>
      <c r="P942">
        <v>5</v>
      </c>
      <c r="Q942">
        <v>25</v>
      </c>
      <c r="R942" t="str">
        <v>CAKE</v>
      </c>
      <c r="S942" t="str">
        <v/>
      </c>
      <c r="T942" t="str">
        <v>WU</v>
      </c>
      <c r="U942" t="str">
        <v>95353IODP</v>
      </c>
      <c r="V942" t="str">
        <v>SCWU</v>
      </c>
      <c r="W942" t="str">
        <v>CAKE11948691</v>
      </c>
      <c r="X942">
        <v>44896.631249999999</v>
      </c>
      <c r="Y942" t="str">
        <v>JR_LIU</v>
      </c>
      <c r="Z942" t="str">
        <v>JR</v>
      </c>
      <c r="AA942">
        <v>0</v>
      </c>
      <c r="AB942" t="str">
        <v>397-U1588A-23X-6-IW(108-118)-SCWU</v>
      </c>
    </row>
    <row r="943" spans="1:28" x14ac:dyDescent="0.15">
      <c r="A943">
        <v>397</v>
      </c>
      <c r="B943" t="str">
        <v>U1588</v>
      </c>
      <c r="C943" t="str">
        <v>A</v>
      </c>
      <c r="D943">
        <v>23</v>
      </c>
      <c r="E943" t="str">
        <v>X</v>
      </c>
      <c r="F943">
        <v>6</v>
      </c>
      <c r="G943" t="str">
        <v/>
      </c>
      <c r="H943" s="29">
        <v>108</v>
      </c>
      <c r="I943" s="29">
        <v>118</v>
      </c>
      <c r="J943" s="29">
        <v>0</v>
      </c>
      <c r="K943" s="29">
        <v>5</v>
      </c>
      <c r="L943" s="24">
        <v>209.15</v>
      </c>
      <c r="M943" s="24">
        <v>209.25</v>
      </c>
      <c r="N943" s="24">
        <v>216.91499999999999</v>
      </c>
      <c r="O943" s="24">
        <v>216.96499999999997</v>
      </c>
      <c r="P943">
        <v>5</v>
      </c>
      <c r="Q943">
        <v>3</v>
      </c>
      <c r="R943" t="str">
        <v>LIQ</v>
      </c>
      <c r="S943" t="str">
        <v/>
      </c>
      <c r="T943" t="str">
        <v/>
      </c>
      <c r="U943" t="str">
        <v/>
      </c>
      <c r="V943" t="str">
        <v>IWALK</v>
      </c>
      <c r="W943" t="str">
        <v>LIQ11948651</v>
      </c>
      <c r="X943">
        <v>44896.631249999999</v>
      </c>
      <c r="Y943" t="str">
        <v>JR_LIU</v>
      </c>
      <c r="Z943" t="str">
        <v>JR</v>
      </c>
      <c r="AA943" t="str">
        <v>alkalinity residue</v>
      </c>
      <c r="AB943" t="str">
        <v>397-U1588A-23X-6-IW(108-118)-IWALK</v>
      </c>
    </row>
    <row r="944" spans="1:28" x14ac:dyDescent="0.15">
      <c r="A944">
        <v>397</v>
      </c>
      <c r="B944" t="str">
        <v>U1588</v>
      </c>
      <c r="C944" t="str">
        <v>A</v>
      </c>
      <c r="D944">
        <v>23</v>
      </c>
      <c r="E944" t="str">
        <v>X</v>
      </c>
      <c r="F944">
        <v>6</v>
      </c>
      <c r="G944" t="str">
        <v/>
      </c>
      <c r="H944" s="29">
        <v>108</v>
      </c>
      <c r="I944" s="29">
        <v>118</v>
      </c>
      <c r="J944" s="29">
        <v>108</v>
      </c>
      <c r="K944" s="29">
        <v>5</v>
      </c>
      <c r="L944" s="24">
        <v>209.15</v>
      </c>
      <c r="M944" s="24">
        <v>209.25</v>
      </c>
      <c r="N944" s="24">
        <v>216.91499999999999</v>
      </c>
      <c r="O944" s="24">
        <v>217.01499999999999</v>
      </c>
      <c r="P944">
        <v>10</v>
      </c>
      <c r="Q944">
        <v>353</v>
      </c>
      <c r="R944" t="str">
        <v>WRND</v>
      </c>
      <c r="S944" t="str">
        <v>IW</v>
      </c>
      <c r="T944" t="str">
        <v/>
      </c>
      <c r="U944" t="str">
        <v/>
      </c>
      <c r="V944" t="str">
        <v>IW(108-118)</v>
      </c>
      <c r="W944" t="str">
        <v>WRND11947591</v>
      </c>
      <c r="X944">
        <v>44896.564583333333</v>
      </c>
      <c r="Y944" t="str">
        <v>LEWIS</v>
      </c>
      <c r="Z944" t="str">
        <v>JR</v>
      </c>
      <c r="AA944">
        <v>0</v>
      </c>
      <c r="AB944" t="str">
        <v>397-U1588A-23X-6-IW(108-118)</v>
      </c>
    </row>
    <row r="945" spans="1:28" x14ac:dyDescent="0.15">
      <c r="A945">
        <v>397</v>
      </c>
      <c r="B945" t="str">
        <v>U1588</v>
      </c>
      <c r="C945" t="str">
        <v>A</v>
      </c>
      <c r="D945">
        <v>23</v>
      </c>
      <c r="E945" t="str">
        <v>X</v>
      </c>
      <c r="F945">
        <v>6</v>
      </c>
      <c r="G945" t="str">
        <v/>
      </c>
      <c r="H945" s="29">
        <v>108</v>
      </c>
      <c r="I945" s="29">
        <v>118</v>
      </c>
      <c r="J945" s="29">
        <v>0</v>
      </c>
      <c r="K945" s="29">
        <v>5</v>
      </c>
      <c r="L945" s="24">
        <v>209.15</v>
      </c>
      <c r="M945" s="24">
        <v>209.25</v>
      </c>
      <c r="N945" s="24">
        <v>216.91499999999999</v>
      </c>
      <c r="O945" s="24">
        <v>216.96499999999997</v>
      </c>
      <c r="P945">
        <v>5</v>
      </c>
      <c r="Q945">
        <v>10</v>
      </c>
      <c r="R945" t="str">
        <v>LIQ</v>
      </c>
      <c r="S945" t="str">
        <v/>
      </c>
      <c r="T945" t="str">
        <v>WU</v>
      </c>
      <c r="U945" t="str">
        <v>95353IODP</v>
      </c>
      <c r="V945" t="str">
        <v>IWWU</v>
      </c>
      <c r="W945" t="str">
        <v>LIQ11948671</v>
      </c>
      <c r="X945">
        <v>44896.631249999999</v>
      </c>
      <c r="Y945" t="str">
        <v>JR_LIU</v>
      </c>
      <c r="Z945" t="str">
        <v>JR</v>
      </c>
      <c r="AA945" t="str">
        <v>30 ul TM HCl</v>
      </c>
      <c r="AB945" t="str">
        <v>397-U1588A-23X-6-IW(108-118)-IWWU</v>
      </c>
    </row>
    <row r="946" spans="1:28" x14ac:dyDescent="0.15">
      <c r="A946">
        <v>397</v>
      </c>
      <c r="B946" t="str">
        <v>U1588</v>
      </c>
      <c r="C946" t="str">
        <v>A</v>
      </c>
      <c r="D946">
        <v>23</v>
      </c>
      <c r="E946" t="str">
        <v>X</v>
      </c>
      <c r="F946">
        <v>6</v>
      </c>
      <c r="G946" t="str">
        <v/>
      </c>
      <c r="H946" s="29">
        <v>108</v>
      </c>
      <c r="I946" s="29">
        <v>118</v>
      </c>
      <c r="J946" s="29">
        <v>0</v>
      </c>
      <c r="K946" s="29">
        <v>5</v>
      </c>
      <c r="L946" s="24">
        <v>209.15</v>
      </c>
      <c r="M946" s="24">
        <v>209.25</v>
      </c>
      <c r="N946" s="24">
        <v>216.91499999999999</v>
      </c>
      <c r="O946" s="24">
        <v>216.96499999999997</v>
      </c>
      <c r="P946">
        <v>5</v>
      </c>
      <c r="Q946">
        <v>75</v>
      </c>
      <c r="R946" t="str">
        <v>CAKE</v>
      </c>
      <c r="S946" t="str">
        <v/>
      </c>
      <c r="T946" t="str">
        <v/>
      </c>
      <c r="U946" t="str">
        <v/>
      </c>
      <c r="V946" t="str">
        <v>SC</v>
      </c>
      <c r="W946" t="str">
        <v>CAKE11948701</v>
      </c>
      <c r="X946">
        <v>44896.631249999999</v>
      </c>
      <c r="Y946" t="str">
        <v>JR_LIU</v>
      </c>
      <c r="Z946" t="str">
        <v>JR</v>
      </c>
      <c r="AA946" t="str">
        <v>repository</v>
      </c>
      <c r="AB946" t="str">
        <v>397-U1588A-23X-6-IW(108-118)-SC</v>
      </c>
    </row>
    <row r="947" spans="1:28" x14ac:dyDescent="0.15">
      <c r="A947">
        <v>397</v>
      </c>
      <c r="B947" t="str">
        <v>U1588</v>
      </c>
      <c r="C947" t="str">
        <v>A</v>
      </c>
      <c r="D947">
        <v>23</v>
      </c>
      <c r="E947" t="str">
        <v>X</v>
      </c>
      <c r="F947">
        <v>6</v>
      </c>
      <c r="G947" t="str">
        <v/>
      </c>
      <c r="H947" s="29">
        <v>108</v>
      </c>
      <c r="I947" s="29">
        <v>118</v>
      </c>
      <c r="J947" s="29">
        <v>0</v>
      </c>
      <c r="K947" s="29">
        <v>5</v>
      </c>
      <c r="L947" s="24">
        <v>209.15</v>
      </c>
      <c r="M947" s="24">
        <v>209.25</v>
      </c>
      <c r="N947" s="24">
        <v>216.91499999999999</v>
      </c>
      <c r="O947" s="24">
        <v>216.96499999999997</v>
      </c>
      <c r="P947">
        <v>5</v>
      </c>
      <c r="Q947">
        <v>2</v>
      </c>
      <c r="R947" t="str">
        <v>LIQ</v>
      </c>
      <c r="S947" t="str">
        <v>ICP</v>
      </c>
      <c r="T947" t="str">
        <v/>
      </c>
      <c r="U947" t="str">
        <v/>
      </c>
      <c r="V947" t="str">
        <v>IWICP</v>
      </c>
      <c r="W947" t="str">
        <v>LIQ11948661</v>
      </c>
      <c r="X947">
        <v>44896.631249999999</v>
      </c>
      <c r="Y947" t="str">
        <v>JR_LIU</v>
      </c>
      <c r="Z947" t="str">
        <v>JR</v>
      </c>
      <c r="AA947" t="str">
        <v>10uL HNO3</v>
      </c>
      <c r="AB947" t="str">
        <v>397-U1588A-23X-6-IW(108-118)-IWICP</v>
      </c>
    </row>
    <row r="948" spans="1:28" x14ac:dyDescent="0.15">
      <c r="A948">
        <v>397</v>
      </c>
      <c r="B948" t="str">
        <v>U1588</v>
      </c>
      <c r="C948" t="str">
        <v>A</v>
      </c>
      <c r="D948">
        <v>23</v>
      </c>
      <c r="E948" t="str">
        <v>X</v>
      </c>
      <c r="F948">
        <v>7</v>
      </c>
      <c r="G948" t="str">
        <v/>
      </c>
      <c r="H948" s="29">
        <v>0</v>
      </c>
      <c r="I948" s="29">
        <v>5</v>
      </c>
      <c r="J948" s="29">
        <v>0</v>
      </c>
      <c r="K948" s="29">
        <v>5</v>
      </c>
      <c r="L948" s="24">
        <v>209.25</v>
      </c>
      <c r="M948" s="24">
        <v>209.3</v>
      </c>
      <c r="N948" s="24">
        <v>217.01499999999999</v>
      </c>
      <c r="O948" s="24">
        <v>217.065</v>
      </c>
      <c r="P948">
        <v>5</v>
      </c>
      <c r="Q948">
        <v>5</v>
      </c>
      <c r="R948" t="str">
        <v>CYL</v>
      </c>
      <c r="S948" t="str">
        <v>HS</v>
      </c>
      <c r="T948" t="str">
        <v/>
      </c>
      <c r="U948" t="str">
        <v/>
      </c>
      <c r="V948" t="str">
        <v>HS</v>
      </c>
      <c r="W948" t="str">
        <v>CYL11947601</v>
      </c>
      <c r="X948">
        <v>44896.564583333333</v>
      </c>
      <c r="Y948" t="str">
        <v>LEWIS</v>
      </c>
      <c r="Z948" t="str">
        <v>JR</v>
      </c>
      <c r="AA948">
        <v>0</v>
      </c>
      <c r="AB948" t="str">
        <v>397-U1588A-23X-7-HS</v>
      </c>
    </row>
    <row r="949" spans="1:28" x14ac:dyDescent="0.15">
      <c r="A949">
        <v>397</v>
      </c>
      <c r="B949" t="str">
        <v>U1588</v>
      </c>
      <c r="C949" t="str">
        <v>A</v>
      </c>
      <c r="D949">
        <v>23</v>
      </c>
      <c r="E949" t="str">
        <v>X</v>
      </c>
      <c r="F949">
        <v>7</v>
      </c>
      <c r="G949" t="str">
        <v>W</v>
      </c>
      <c r="H949" s="29">
        <v>35</v>
      </c>
      <c r="I949" s="29">
        <v>35</v>
      </c>
      <c r="J949" s="29">
        <v>35</v>
      </c>
      <c r="K949" s="29">
        <v>5</v>
      </c>
      <c r="L949" s="24">
        <v>209.6</v>
      </c>
      <c r="M949" s="24">
        <v>209.6</v>
      </c>
      <c r="N949" s="24">
        <v>217.36499999999998</v>
      </c>
      <c r="O949" s="24">
        <v>217.36499999999998</v>
      </c>
      <c r="P949">
        <v>0</v>
      </c>
      <c r="Q949">
        <v>1</v>
      </c>
      <c r="R949" t="str">
        <v>TPCK</v>
      </c>
      <c r="S949" t="str">
        <v>NANNO</v>
      </c>
      <c r="T949" t="str">
        <v/>
      </c>
      <c r="U949" t="str">
        <v/>
      </c>
      <c r="V949" t="str">
        <v>NANNO</v>
      </c>
      <c r="W949" t="str">
        <v>TPCK11955981</v>
      </c>
      <c r="X949">
        <v>44897.095833333333</v>
      </c>
      <c r="Y949" t="str">
        <v>JRS_CARVALHO</v>
      </c>
      <c r="Z949" t="str">
        <v>JR</v>
      </c>
      <c r="AA949">
        <v>0</v>
      </c>
      <c r="AB949" t="str">
        <v>397-U1588A-23X-7-W 35/35-NANNO</v>
      </c>
    </row>
    <row r="950" spans="1:28" x14ac:dyDescent="0.15">
      <c r="A950">
        <v>397</v>
      </c>
      <c r="B950" t="str">
        <v>U1588</v>
      </c>
      <c r="C950" t="str">
        <v>A</v>
      </c>
      <c r="D950">
        <v>23</v>
      </c>
      <c r="E950" t="str">
        <v>X</v>
      </c>
      <c r="F950" t="str">
        <v>CC</v>
      </c>
      <c r="G950" t="str">
        <v/>
      </c>
      <c r="H950" s="29">
        <v>65</v>
      </c>
      <c r="I950" s="29">
        <v>72</v>
      </c>
      <c r="J950" s="29">
        <v>0</v>
      </c>
      <c r="K950" s="29">
        <v>5</v>
      </c>
      <c r="L950" s="24">
        <v>210.52</v>
      </c>
      <c r="M950" s="24">
        <v>210.59</v>
      </c>
      <c r="N950" s="24">
        <v>218.285</v>
      </c>
      <c r="O950" s="24">
        <v>218.35499999999999</v>
      </c>
      <c r="P950">
        <v>7</v>
      </c>
      <c r="Q950">
        <v>5</v>
      </c>
      <c r="R950" t="str">
        <v>OTHR</v>
      </c>
      <c r="S950" t="str">
        <v/>
      </c>
      <c r="T950" t="str">
        <v>FLOR</v>
      </c>
      <c r="U950" t="str">
        <v>95504IODP</v>
      </c>
      <c r="V950" t="str">
        <v>PALFLOR</v>
      </c>
      <c r="W950" t="str">
        <v>OTHR11947641</v>
      </c>
      <c r="X950">
        <v>44896.565972222219</v>
      </c>
      <c r="Y950" t="str">
        <v>LEWIS</v>
      </c>
      <c r="Z950" t="str">
        <v>JR</v>
      </c>
      <c r="AA950">
        <v>0</v>
      </c>
      <c r="AB950" t="str">
        <v>397-U1588A-23X-CC-PAL-PALFLOR</v>
      </c>
    </row>
    <row r="951" spans="1:28" x14ac:dyDescent="0.15">
      <c r="A951">
        <v>397</v>
      </c>
      <c r="B951" t="str">
        <v>U1588</v>
      </c>
      <c r="C951" t="str">
        <v>A</v>
      </c>
      <c r="D951">
        <v>23</v>
      </c>
      <c r="E951" t="str">
        <v>X</v>
      </c>
      <c r="F951" t="str">
        <v>CC</v>
      </c>
      <c r="G951" t="str">
        <v/>
      </c>
      <c r="H951" s="29">
        <v>65</v>
      </c>
      <c r="I951" s="29">
        <v>72</v>
      </c>
      <c r="J951" s="29">
        <v>0</v>
      </c>
      <c r="K951" s="29">
        <v>5</v>
      </c>
      <c r="L951" s="24">
        <v>210.52</v>
      </c>
      <c r="M951" s="24">
        <v>210.59</v>
      </c>
      <c r="N951" s="24">
        <v>218.285</v>
      </c>
      <c r="O951" s="24">
        <v>218.35499999999999</v>
      </c>
      <c r="P951">
        <v>7</v>
      </c>
      <c r="Q951">
        <v>5</v>
      </c>
      <c r="R951" t="str">
        <v>OTHR</v>
      </c>
      <c r="S951" t="str">
        <v/>
      </c>
      <c r="T951" t="str">
        <v>CLAR</v>
      </c>
      <c r="U951" t="str">
        <v>95439IODP</v>
      </c>
      <c r="V951" t="str">
        <v>PALCLAR</v>
      </c>
      <c r="W951" t="str">
        <v>OTHR11947651</v>
      </c>
      <c r="X951">
        <v>44896.565972222219</v>
      </c>
      <c r="Y951" t="str">
        <v>LEWIS</v>
      </c>
      <c r="Z951" t="str">
        <v>JR</v>
      </c>
      <c r="AA951">
        <v>0</v>
      </c>
      <c r="AB951" t="str">
        <v>397-U1588A-23X-CC-PAL-PALCLAR</v>
      </c>
    </row>
    <row r="952" spans="1:28" x14ac:dyDescent="0.15">
      <c r="A952">
        <v>397</v>
      </c>
      <c r="B952" t="str">
        <v>U1588</v>
      </c>
      <c r="C952" t="str">
        <v>A</v>
      </c>
      <c r="D952">
        <v>23</v>
      </c>
      <c r="E952" t="str">
        <v>X</v>
      </c>
      <c r="F952" t="str">
        <v>CC</v>
      </c>
      <c r="G952" t="str">
        <v/>
      </c>
      <c r="H952" s="29">
        <v>65</v>
      </c>
      <c r="I952" s="29">
        <v>72</v>
      </c>
      <c r="J952" s="29">
        <v>65</v>
      </c>
      <c r="K952" s="29">
        <v>5</v>
      </c>
      <c r="L952" s="24">
        <v>210.52</v>
      </c>
      <c r="M952" s="24">
        <v>210.59</v>
      </c>
      <c r="N952" s="24">
        <v>218.285</v>
      </c>
      <c r="O952" s="24">
        <v>218.35499999999999</v>
      </c>
      <c r="P952">
        <v>7</v>
      </c>
      <c r="Q952">
        <v>247</v>
      </c>
      <c r="R952" t="str">
        <v>WRND</v>
      </c>
      <c r="S952" t="str">
        <v>PAL</v>
      </c>
      <c r="T952" t="str">
        <v/>
      </c>
      <c r="U952" t="str">
        <v/>
      </c>
      <c r="V952" t="str">
        <v>PAL</v>
      </c>
      <c r="W952" t="str">
        <v>WRND11947611</v>
      </c>
      <c r="X952">
        <v>44896.564583333333</v>
      </c>
      <c r="Y952" t="str">
        <v>LEWIS</v>
      </c>
      <c r="Z952" t="str">
        <v>JR</v>
      </c>
      <c r="AA952">
        <v>0</v>
      </c>
      <c r="AB952" t="str">
        <v>397-U1588A-23X-CC-PAL</v>
      </c>
    </row>
    <row r="953" spans="1:28" x14ac:dyDescent="0.15">
      <c r="A953">
        <v>397</v>
      </c>
      <c r="B953" t="str">
        <v>U1588</v>
      </c>
      <c r="C953" t="str">
        <v>A</v>
      </c>
      <c r="D953">
        <v>23</v>
      </c>
      <c r="E953" t="str">
        <v>X</v>
      </c>
      <c r="F953" t="str">
        <v>CC</v>
      </c>
      <c r="G953" t="str">
        <v/>
      </c>
      <c r="H953" s="29">
        <v>65</v>
      </c>
      <c r="I953" s="29">
        <v>72</v>
      </c>
      <c r="J953" s="29">
        <v>0</v>
      </c>
      <c r="K953" s="29">
        <v>5</v>
      </c>
      <c r="L953" s="24">
        <v>210.52</v>
      </c>
      <c r="M953" s="24">
        <v>210.59</v>
      </c>
      <c r="N953" s="24">
        <v>218.285</v>
      </c>
      <c r="O953" s="24">
        <v>218.35499999999999</v>
      </c>
      <c r="P953">
        <v>7</v>
      </c>
      <c r="Q953">
        <v>20</v>
      </c>
      <c r="R953" t="str">
        <v>OTHR</v>
      </c>
      <c r="S953" t="str">
        <v>FORAM</v>
      </c>
      <c r="T953" t="str">
        <v/>
      </c>
      <c r="U953" t="str">
        <v/>
      </c>
      <c r="V953" t="str">
        <v>FORAM</v>
      </c>
      <c r="W953" t="str">
        <v>OTHR11947701</v>
      </c>
      <c r="X953">
        <v>44896.565972222219</v>
      </c>
      <c r="Y953" t="str">
        <v>LEWIS</v>
      </c>
      <c r="Z953" t="str">
        <v>JR</v>
      </c>
      <c r="AA953" t="str">
        <v>Shipboard Test</v>
      </c>
      <c r="AB953" t="str">
        <v>397-U1588A-23X-CC-PAL-FORAM</v>
      </c>
    </row>
    <row r="954" spans="1:28" x14ac:dyDescent="0.15">
      <c r="A954">
        <v>397</v>
      </c>
      <c r="B954" t="str">
        <v>U1588</v>
      </c>
      <c r="C954" t="str">
        <v>A</v>
      </c>
      <c r="D954">
        <v>23</v>
      </c>
      <c r="E954" t="str">
        <v>X</v>
      </c>
      <c r="F954" t="str">
        <v>CC</v>
      </c>
      <c r="G954" t="str">
        <v/>
      </c>
      <c r="H954" s="29">
        <v>65</v>
      </c>
      <c r="I954" s="29">
        <v>72</v>
      </c>
      <c r="J954" s="29">
        <v>0</v>
      </c>
      <c r="K954" s="29">
        <v>5</v>
      </c>
      <c r="L954" s="24">
        <v>210.52</v>
      </c>
      <c r="M954" s="24">
        <v>210.59</v>
      </c>
      <c r="N954" s="24">
        <v>218.285</v>
      </c>
      <c r="O954" s="24">
        <v>218.35499999999999</v>
      </c>
      <c r="P954">
        <v>7</v>
      </c>
      <c r="Q954">
        <v>5</v>
      </c>
      <c r="R954" t="str">
        <v>OTHR</v>
      </c>
      <c r="S954" t="str">
        <v/>
      </c>
      <c r="T954" t="str">
        <v>ABRA</v>
      </c>
      <c r="U954" t="str">
        <v>95438IODP</v>
      </c>
      <c r="V954" t="str">
        <v>PALABRA</v>
      </c>
      <c r="W954" t="str">
        <v>OTHR11947681</v>
      </c>
      <c r="X954">
        <v>44896.565972222219</v>
      </c>
      <c r="Y954" t="str">
        <v>LEWIS</v>
      </c>
      <c r="Z954" t="str">
        <v>JR</v>
      </c>
      <c r="AA954">
        <v>0</v>
      </c>
      <c r="AB954" t="str">
        <v>397-U1588A-23X-CC-PAL-PALABRA</v>
      </c>
    </row>
    <row r="955" spans="1:28" x14ac:dyDescent="0.15">
      <c r="A955">
        <v>397</v>
      </c>
      <c r="B955" t="str">
        <v>U1588</v>
      </c>
      <c r="C955" t="str">
        <v>A</v>
      </c>
      <c r="D955">
        <v>23</v>
      </c>
      <c r="E955" t="str">
        <v>X</v>
      </c>
      <c r="F955" t="str">
        <v>CC</v>
      </c>
      <c r="G955" t="str">
        <v/>
      </c>
      <c r="H955" s="29">
        <v>65</v>
      </c>
      <c r="I955" s="29">
        <v>72</v>
      </c>
      <c r="J955" s="29">
        <v>0</v>
      </c>
      <c r="K955" s="29">
        <v>5</v>
      </c>
      <c r="L955" s="24">
        <v>210.52</v>
      </c>
      <c r="M955" s="24">
        <v>210.59</v>
      </c>
      <c r="N955" s="24">
        <v>218.285</v>
      </c>
      <c r="O955" s="24">
        <v>218.35499999999999</v>
      </c>
      <c r="P955">
        <v>7</v>
      </c>
      <c r="Q955">
        <v>20</v>
      </c>
      <c r="R955" t="str">
        <v>OTHR</v>
      </c>
      <c r="S955" t="str">
        <v/>
      </c>
      <c r="T955" t="str">
        <v>VERM</v>
      </c>
      <c r="U955" t="str">
        <v>95746IODP</v>
      </c>
      <c r="V955" t="str">
        <v>PALVERM</v>
      </c>
      <c r="W955" t="str">
        <v>OTHR11947621</v>
      </c>
      <c r="X955">
        <v>44896.565972222219</v>
      </c>
      <c r="Y955" t="str">
        <v>LEWIS</v>
      </c>
      <c r="Z955" t="str">
        <v>JR</v>
      </c>
      <c r="AA955">
        <v>0</v>
      </c>
      <c r="AB955" t="str">
        <v>397-U1588A-23X-CC-PAL-PALVERM</v>
      </c>
    </row>
    <row r="956" spans="1:28" x14ac:dyDescent="0.15">
      <c r="A956">
        <v>397</v>
      </c>
      <c r="B956" t="str">
        <v>U1588</v>
      </c>
      <c r="C956" t="str">
        <v>A</v>
      </c>
      <c r="D956">
        <v>23</v>
      </c>
      <c r="E956" t="str">
        <v>X</v>
      </c>
      <c r="F956" t="str">
        <v>CC</v>
      </c>
      <c r="G956" t="str">
        <v/>
      </c>
      <c r="H956" s="29">
        <v>65</v>
      </c>
      <c r="I956" s="29">
        <v>72</v>
      </c>
      <c r="J956" s="29">
        <v>0</v>
      </c>
      <c r="K956" s="29">
        <v>5</v>
      </c>
      <c r="L956" s="24">
        <v>210.52</v>
      </c>
      <c r="M956" s="24">
        <v>210.59</v>
      </c>
      <c r="N956" s="24">
        <v>218.285</v>
      </c>
      <c r="O956" s="24">
        <v>218.35499999999999</v>
      </c>
      <c r="P956">
        <v>7</v>
      </c>
      <c r="Q956">
        <v>30</v>
      </c>
      <c r="R956" t="str">
        <v>OTHR</v>
      </c>
      <c r="S956" t="str">
        <v/>
      </c>
      <c r="T956" t="str">
        <v>HUAN</v>
      </c>
      <c r="U956" t="str">
        <v>98758IODP</v>
      </c>
      <c r="V956" t="str">
        <v>PALHUAN</v>
      </c>
      <c r="W956" t="str">
        <v>OTHR11947661</v>
      </c>
      <c r="X956">
        <v>44896.565972222219</v>
      </c>
      <c r="Y956" t="str">
        <v>LEWIS</v>
      </c>
      <c r="Z956" t="str">
        <v>JR</v>
      </c>
      <c r="AA956">
        <v>0</v>
      </c>
      <c r="AB956" t="str">
        <v>397-U1588A-23X-CC-PAL-PALHUAN</v>
      </c>
    </row>
    <row r="957" spans="1:28" x14ac:dyDescent="0.15">
      <c r="A957">
        <v>397</v>
      </c>
      <c r="B957" t="str">
        <v>U1588</v>
      </c>
      <c r="C957" t="str">
        <v>A</v>
      </c>
      <c r="D957">
        <v>23</v>
      </c>
      <c r="E957" t="str">
        <v>X</v>
      </c>
      <c r="F957" t="str">
        <v>CC</v>
      </c>
      <c r="G957" t="str">
        <v/>
      </c>
      <c r="H957" s="29">
        <v>65</v>
      </c>
      <c r="I957" s="29">
        <v>72</v>
      </c>
      <c r="J957" s="29">
        <v>0</v>
      </c>
      <c r="K957" s="29">
        <v>5</v>
      </c>
      <c r="L957" s="24">
        <v>210.52</v>
      </c>
      <c r="M957" s="24">
        <v>210.59</v>
      </c>
      <c r="N957" s="24">
        <v>218.285</v>
      </c>
      <c r="O957" s="24">
        <v>218.35499999999999</v>
      </c>
      <c r="P957">
        <v>7</v>
      </c>
      <c r="Q957">
        <v>30</v>
      </c>
      <c r="R957" t="str">
        <v>OTHR</v>
      </c>
      <c r="S957" t="str">
        <v/>
      </c>
      <c r="T957" t="str">
        <v>ZARI</v>
      </c>
      <c r="U957" t="str">
        <v>95883IODP</v>
      </c>
      <c r="V957" t="str">
        <v>PALZARI</v>
      </c>
      <c r="W957" t="str">
        <v>OTHR11947671</v>
      </c>
      <c r="X957">
        <v>44896.565972222219</v>
      </c>
      <c r="Y957" t="str">
        <v>LEWIS</v>
      </c>
      <c r="Z957" t="str">
        <v>JR</v>
      </c>
      <c r="AA957">
        <v>0</v>
      </c>
      <c r="AB957" t="str">
        <v>397-U1588A-23X-CC-PAL-PALZARI</v>
      </c>
    </row>
    <row r="958" spans="1:28" x14ac:dyDescent="0.15">
      <c r="A958">
        <v>397</v>
      </c>
      <c r="B958" t="str">
        <v>U1588</v>
      </c>
      <c r="C958" t="str">
        <v>A</v>
      </c>
      <c r="D958">
        <v>23</v>
      </c>
      <c r="E958" t="str">
        <v>X</v>
      </c>
      <c r="F958" t="str">
        <v>CC</v>
      </c>
      <c r="G958" t="str">
        <v/>
      </c>
      <c r="H958" s="29">
        <v>65</v>
      </c>
      <c r="I958" s="29">
        <v>72</v>
      </c>
      <c r="J958" s="29">
        <v>0</v>
      </c>
      <c r="K958" s="29">
        <v>5</v>
      </c>
      <c r="L958" s="24">
        <v>210.52</v>
      </c>
      <c r="M958" s="24">
        <v>210.59</v>
      </c>
      <c r="N958" s="24">
        <v>218.285</v>
      </c>
      <c r="O958" s="24">
        <v>218.35499999999999</v>
      </c>
      <c r="P958">
        <v>7</v>
      </c>
      <c r="Q958">
        <v>5</v>
      </c>
      <c r="R958" t="str">
        <v>OTHR</v>
      </c>
      <c r="S958" t="str">
        <v>NANNO</v>
      </c>
      <c r="T958" t="str">
        <v/>
      </c>
      <c r="U958" t="str">
        <v/>
      </c>
      <c r="V958" t="str">
        <v>NANNO</v>
      </c>
      <c r="W958" t="str">
        <v>OTHR11947691</v>
      </c>
      <c r="X958">
        <v>44896.565972222219</v>
      </c>
      <c r="Y958" t="str">
        <v>LEWIS</v>
      </c>
      <c r="Z958" t="str">
        <v>JR</v>
      </c>
      <c r="AA958" t="str">
        <v>Shipboard Test</v>
      </c>
      <c r="AB958" t="str">
        <v>397-U1588A-23X-CC-PAL-NANNO</v>
      </c>
    </row>
    <row r="959" spans="1:28" x14ac:dyDescent="0.15">
      <c r="A959">
        <v>397</v>
      </c>
      <c r="B959" t="str">
        <v>U1588</v>
      </c>
      <c r="C959" t="str">
        <v>A</v>
      </c>
      <c r="D959">
        <v>23</v>
      </c>
      <c r="E959" t="str">
        <v>X</v>
      </c>
      <c r="F959" t="str">
        <v>CC</v>
      </c>
      <c r="G959" t="str">
        <v/>
      </c>
      <c r="H959" s="29">
        <v>65</v>
      </c>
      <c r="I959" s="29">
        <v>72</v>
      </c>
      <c r="J959" s="29">
        <v>0</v>
      </c>
      <c r="K959" s="29">
        <v>5</v>
      </c>
      <c r="L959" s="24">
        <v>210.52</v>
      </c>
      <c r="M959" s="24">
        <v>210.59</v>
      </c>
      <c r="N959" s="24">
        <v>218.285</v>
      </c>
      <c r="O959" s="24">
        <v>218.35499999999999</v>
      </c>
      <c r="P959">
        <v>7</v>
      </c>
      <c r="Q959">
        <v>20</v>
      </c>
      <c r="R959" t="str">
        <v>OTHR</v>
      </c>
      <c r="S959" t="str">
        <v/>
      </c>
      <c r="T959" t="str">
        <v>PERA</v>
      </c>
      <c r="U959" t="str">
        <v>95471IODP</v>
      </c>
      <c r="V959" t="str">
        <v>PALPERA</v>
      </c>
      <c r="W959" t="str">
        <v>OTHR11947631</v>
      </c>
      <c r="X959">
        <v>44896.565972222219</v>
      </c>
      <c r="Y959" t="str">
        <v>LEWIS</v>
      </c>
      <c r="Z959" t="str">
        <v>JR</v>
      </c>
      <c r="AA959">
        <v>0</v>
      </c>
      <c r="AB959" t="str">
        <v>397-U1588A-23X-CC-PAL-PALPERA</v>
      </c>
    </row>
    <row r="960" spans="1:28" x14ac:dyDescent="0.15">
      <c r="A960">
        <v>397</v>
      </c>
      <c r="B960" t="str">
        <v>U1588</v>
      </c>
      <c r="C960" t="str">
        <v>A</v>
      </c>
      <c r="D960">
        <v>24</v>
      </c>
      <c r="E960" t="str">
        <v>X</v>
      </c>
      <c r="F960">
        <v>1</v>
      </c>
      <c r="G960" t="str">
        <v>W</v>
      </c>
      <c r="H960" s="29">
        <v>25</v>
      </c>
      <c r="I960" s="29">
        <v>25</v>
      </c>
      <c r="J960" s="29">
        <v>25</v>
      </c>
      <c r="K960" s="29">
        <v>5</v>
      </c>
      <c r="L960" s="24">
        <v>212.65</v>
      </c>
      <c r="M960" s="24">
        <v>212.65</v>
      </c>
      <c r="N960" s="24">
        <v>219.93800000000002</v>
      </c>
      <c r="O960" s="24">
        <v>219.93800000000002</v>
      </c>
      <c r="P960">
        <v>0</v>
      </c>
      <c r="Q960">
        <v>1</v>
      </c>
      <c r="R960" t="str">
        <v>TPCK</v>
      </c>
      <c r="S960" t="str">
        <v>NANNO</v>
      </c>
      <c r="T960" t="str">
        <v/>
      </c>
      <c r="U960" t="str">
        <v/>
      </c>
      <c r="V960" t="str">
        <v>NANNO</v>
      </c>
      <c r="W960" t="str">
        <v>TPCK11956981</v>
      </c>
      <c r="X960">
        <v>44897.155555555553</v>
      </c>
      <c r="Y960" t="str">
        <v>JRS_CARVALHO</v>
      </c>
      <c r="Z960" t="str">
        <v>JR</v>
      </c>
      <c r="AA960">
        <v>0</v>
      </c>
      <c r="AB960" t="str">
        <v>397-U1588A-24X-1-W 25/25-NANNO</v>
      </c>
    </row>
    <row r="961" spans="1:28" x14ac:dyDescent="0.15">
      <c r="A961">
        <v>397</v>
      </c>
      <c r="B961" t="str">
        <v>U1588</v>
      </c>
      <c r="C961" t="str">
        <v>A</v>
      </c>
      <c r="D961">
        <v>24</v>
      </c>
      <c r="E961" t="str">
        <v>X</v>
      </c>
      <c r="F961">
        <v>2</v>
      </c>
      <c r="G961" t="str">
        <v>W</v>
      </c>
      <c r="H961" s="29">
        <v>75</v>
      </c>
      <c r="I961" s="29">
        <v>75</v>
      </c>
      <c r="J961" s="29">
        <v>75</v>
      </c>
      <c r="K961" s="29">
        <v>5</v>
      </c>
      <c r="L961" s="24">
        <v>213.59</v>
      </c>
      <c r="M961" s="24">
        <v>213.59</v>
      </c>
      <c r="N961" s="24">
        <v>220.87800000000001</v>
      </c>
      <c r="O961" s="24">
        <v>220.87800000000001</v>
      </c>
      <c r="P961">
        <v>0</v>
      </c>
      <c r="Q961">
        <v>1</v>
      </c>
      <c r="R961" t="str">
        <v>TPCK</v>
      </c>
      <c r="S961" t="str">
        <v>NANNO</v>
      </c>
      <c r="T961" t="str">
        <v/>
      </c>
      <c r="U961" t="str">
        <v/>
      </c>
      <c r="V961" t="str">
        <v>NANNO</v>
      </c>
      <c r="W961" t="str">
        <v>TPCK11956991</v>
      </c>
      <c r="X961">
        <v>44897.155555555553</v>
      </c>
      <c r="Y961" t="str">
        <v>JRS_CARVALHO</v>
      </c>
      <c r="Z961" t="str">
        <v>JR</v>
      </c>
      <c r="AA961">
        <v>0</v>
      </c>
      <c r="AB961" t="str">
        <v>397-U1588A-24X-2-W 75/75-NANNO</v>
      </c>
    </row>
    <row r="962" spans="1:28" x14ac:dyDescent="0.15">
      <c r="A962">
        <v>397</v>
      </c>
      <c r="B962" t="str">
        <v>U1588</v>
      </c>
      <c r="C962" t="str">
        <v>A</v>
      </c>
      <c r="D962">
        <v>24</v>
      </c>
      <c r="E962" t="str">
        <v>X</v>
      </c>
      <c r="F962">
        <v>3</v>
      </c>
      <c r="G962" t="str">
        <v>W</v>
      </c>
      <c r="H962" s="29">
        <v>38</v>
      </c>
      <c r="I962" s="29">
        <v>39</v>
      </c>
      <c r="J962" s="29">
        <v>38</v>
      </c>
      <c r="K962" s="29">
        <v>5</v>
      </c>
      <c r="L962" s="24">
        <v>214.68</v>
      </c>
      <c r="M962" s="24">
        <v>214.69</v>
      </c>
      <c r="N962" s="24">
        <v>221.96800000000002</v>
      </c>
      <c r="O962" s="24">
        <v>221.97800000000001</v>
      </c>
      <c r="P962">
        <v>1</v>
      </c>
      <c r="Q962">
        <v>5</v>
      </c>
      <c r="R962" t="str">
        <v>CYL</v>
      </c>
      <c r="S962" t="str">
        <v>XRD</v>
      </c>
      <c r="T962" t="str">
        <v/>
      </c>
      <c r="U962" t="str">
        <v/>
      </c>
      <c r="V962" t="str">
        <v>XRD</v>
      </c>
      <c r="W962" t="str">
        <v>CYL11957061</v>
      </c>
      <c r="X962">
        <v>44897.161111111112</v>
      </c>
      <c r="Y962" t="str">
        <v>JRS_CARVALHO</v>
      </c>
      <c r="Z962" t="str">
        <v>JR</v>
      </c>
      <c r="AA962">
        <v>0</v>
      </c>
      <c r="AB962" t="str">
        <v>397-U1588A-24X-3-W 38/39-XRD</v>
      </c>
    </row>
    <row r="963" spans="1:28" x14ac:dyDescent="0.15">
      <c r="A963">
        <v>397</v>
      </c>
      <c r="B963" t="str">
        <v>U1588</v>
      </c>
      <c r="C963" t="str">
        <v>A</v>
      </c>
      <c r="D963">
        <v>24</v>
      </c>
      <c r="E963" t="str">
        <v>X</v>
      </c>
      <c r="F963">
        <v>3</v>
      </c>
      <c r="G963" t="str">
        <v>A</v>
      </c>
      <c r="H963" s="29">
        <v>38</v>
      </c>
      <c r="I963" s="29">
        <v>38</v>
      </c>
      <c r="J963" s="29">
        <v>38</v>
      </c>
      <c r="K963" s="29">
        <v>5</v>
      </c>
      <c r="L963" s="24">
        <v>214.68</v>
      </c>
      <c r="M963" s="24">
        <v>214.68</v>
      </c>
      <c r="N963" s="24">
        <v>221.96800000000002</v>
      </c>
      <c r="O963" s="24">
        <v>221.96800000000002</v>
      </c>
      <c r="P963">
        <v>0</v>
      </c>
      <c r="Q963">
        <v>0</v>
      </c>
      <c r="R963" t="str">
        <v>SS</v>
      </c>
      <c r="S963" t="str">
        <v>SED</v>
      </c>
      <c r="T963" t="str">
        <v/>
      </c>
      <c r="U963" t="str">
        <v/>
      </c>
      <c r="V963" t="str">
        <v>SED</v>
      </c>
      <c r="W963" t="str">
        <v>SS11957311</v>
      </c>
      <c r="X963">
        <v>44897.179166666669</v>
      </c>
      <c r="Y963" t="str">
        <v>JRS_PANG</v>
      </c>
      <c r="Z963" t="str">
        <v>JR</v>
      </c>
      <c r="AA963">
        <v>0</v>
      </c>
      <c r="AB963" t="str">
        <v>397-U1588A-24X-3-A 38/38-SED</v>
      </c>
    </row>
    <row r="964" spans="1:28" x14ac:dyDescent="0.15">
      <c r="A964">
        <v>397</v>
      </c>
      <c r="B964" t="str">
        <v>U1588</v>
      </c>
      <c r="C964" t="str">
        <v>A</v>
      </c>
      <c r="D964">
        <v>24</v>
      </c>
      <c r="E964" t="str">
        <v>X</v>
      </c>
      <c r="F964">
        <v>3</v>
      </c>
      <c r="G964" t="str">
        <v>W</v>
      </c>
      <c r="H964" s="29">
        <v>38</v>
      </c>
      <c r="I964" s="29">
        <v>39</v>
      </c>
      <c r="J964" s="29">
        <v>38</v>
      </c>
      <c r="K964" s="29">
        <v>5</v>
      </c>
      <c r="L964" s="24">
        <v>214.68</v>
      </c>
      <c r="M964" s="24">
        <v>214.69</v>
      </c>
      <c r="N964" s="24">
        <v>221.96800000000002</v>
      </c>
      <c r="O964" s="24">
        <v>221.97800000000001</v>
      </c>
      <c r="P964">
        <v>1</v>
      </c>
      <c r="Q964">
        <v>5</v>
      </c>
      <c r="R964" t="str">
        <v>CYL</v>
      </c>
      <c r="S964" t="str">
        <v>CARB</v>
      </c>
      <c r="T964" t="str">
        <v/>
      </c>
      <c r="U964" t="str">
        <v/>
      </c>
      <c r="V964" t="str">
        <v>CARB</v>
      </c>
      <c r="W964" t="str">
        <v>CYL11957071</v>
      </c>
      <c r="X964">
        <v>44897.161111111112</v>
      </c>
      <c r="Y964" t="str">
        <v>JRS_CARVALHO</v>
      </c>
      <c r="Z964" t="str">
        <v>JR</v>
      </c>
      <c r="AA964">
        <v>0</v>
      </c>
      <c r="AB964" t="str">
        <v>397-U1588A-24X-3-W 38/39-CARB</v>
      </c>
    </row>
    <row r="965" spans="1:28" x14ac:dyDescent="0.15">
      <c r="A965">
        <v>397</v>
      </c>
      <c r="B965" t="str">
        <v>U1588</v>
      </c>
      <c r="C965" t="str">
        <v>A</v>
      </c>
      <c r="D965">
        <v>24</v>
      </c>
      <c r="E965" t="str">
        <v>X</v>
      </c>
      <c r="F965">
        <v>3</v>
      </c>
      <c r="G965" t="str">
        <v>W</v>
      </c>
      <c r="H965" s="29">
        <v>75</v>
      </c>
      <c r="I965" s="29">
        <v>75</v>
      </c>
      <c r="J965" s="29">
        <v>75</v>
      </c>
      <c r="K965" s="29">
        <v>5</v>
      </c>
      <c r="L965" s="24">
        <v>215.05</v>
      </c>
      <c r="M965" s="24">
        <v>215.05</v>
      </c>
      <c r="N965" s="24">
        <v>222.33800000000002</v>
      </c>
      <c r="O965" s="24">
        <v>222.33800000000002</v>
      </c>
      <c r="P965">
        <v>0</v>
      </c>
      <c r="Q965">
        <v>1</v>
      </c>
      <c r="R965" t="str">
        <v>TPCK</v>
      </c>
      <c r="S965" t="str">
        <v>NANNO</v>
      </c>
      <c r="T965" t="str">
        <v/>
      </c>
      <c r="U965" t="str">
        <v/>
      </c>
      <c r="V965" t="str">
        <v>NANNO</v>
      </c>
      <c r="W965" t="str">
        <v>TPCK11957001</v>
      </c>
      <c r="X965">
        <v>44897.155555555553</v>
      </c>
      <c r="Y965" t="str">
        <v>JRS_CARVALHO</v>
      </c>
      <c r="Z965" t="str">
        <v>JR</v>
      </c>
      <c r="AA965">
        <v>0</v>
      </c>
      <c r="AB965" t="str">
        <v>397-U1588A-24X-3-W 75/75-NANNO</v>
      </c>
    </row>
    <row r="966" spans="1:28" x14ac:dyDescent="0.15">
      <c r="A966">
        <v>397</v>
      </c>
      <c r="B966" t="str">
        <v>U1588</v>
      </c>
      <c r="C966" t="str">
        <v>A</v>
      </c>
      <c r="D966">
        <v>24</v>
      </c>
      <c r="E966" t="str">
        <v>X</v>
      </c>
      <c r="F966">
        <v>4</v>
      </c>
      <c r="G966" t="str">
        <v>W</v>
      </c>
      <c r="H966" s="29">
        <v>64</v>
      </c>
      <c r="I966" s="29">
        <v>66</v>
      </c>
      <c r="J966" s="29">
        <v>64</v>
      </c>
      <c r="K966" s="29">
        <v>5</v>
      </c>
      <c r="L966" s="24">
        <v>216.39999999999998</v>
      </c>
      <c r="M966" s="24">
        <v>216.42</v>
      </c>
      <c r="N966" s="24">
        <v>223.68800000000002</v>
      </c>
      <c r="O966" s="24">
        <v>223.708</v>
      </c>
      <c r="P966">
        <v>2</v>
      </c>
      <c r="Q966">
        <v>10</v>
      </c>
      <c r="R966" t="str">
        <v>CYL</v>
      </c>
      <c r="S966" t="str">
        <v>MAD</v>
      </c>
      <c r="T966" t="str">
        <v/>
      </c>
      <c r="U966" t="str">
        <v/>
      </c>
      <c r="V966">
        <v>31204</v>
      </c>
      <c r="W966" t="str">
        <v>CYL11957091</v>
      </c>
      <c r="X966">
        <v>44897.163194444445</v>
      </c>
      <c r="Y966" t="str">
        <v>JRS_CARVALHO</v>
      </c>
      <c r="Z966" t="str">
        <v>JR</v>
      </c>
      <c r="AA966">
        <v>0</v>
      </c>
      <c r="AB966" t="str">
        <v>397-U1588A-24X-4-W 64/66-31204</v>
      </c>
    </row>
    <row r="967" spans="1:28" x14ac:dyDescent="0.15">
      <c r="A967">
        <v>397</v>
      </c>
      <c r="B967" t="str">
        <v>U1588</v>
      </c>
      <c r="C967" t="str">
        <v>A</v>
      </c>
      <c r="D967">
        <v>24</v>
      </c>
      <c r="E967" t="str">
        <v>X</v>
      </c>
      <c r="F967">
        <v>4</v>
      </c>
      <c r="G967" t="str">
        <v>W</v>
      </c>
      <c r="H967" s="29">
        <v>70</v>
      </c>
      <c r="I967" s="29">
        <v>70</v>
      </c>
      <c r="J967" s="29">
        <v>70</v>
      </c>
      <c r="K967" s="29">
        <v>5</v>
      </c>
      <c r="L967" s="24">
        <v>216.45999999999998</v>
      </c>
      <c r="M967" s="24">
        <v>216.45999999999998</v>
      </c>
      <c r="N967" s="24">
        <v>223.74800000000002</v>
      </c>
      <c r="O967" s="24">
        <v>223.74800000000002</v>
      </c>
      <c r="P967">
        <v>0</v>
      </c>
      <c r="Q967">
        <v>1</v>
      </c>
      <c r="R967" t="str">
        <v>TPCK</v>
      </c>
      <c r="S967" t="str">
        <v>NANNO</v>
      </c>
      <c r="T967" t="str">
        <v/>
      </c>
      <c r="U967" t="str">
        <v/>
      </c>
      <c r="V967" t="str">
        <v>NANNO</v>
      </c>
      <c r="W967" t="str">
        <v>TPCK11957011</v>
      </c>
      <c r="X967">
        <v>44897.155555555553</v>
      </c>
      <c r="Y967" t="str">
        <v>JRS_CARVALHO</v>
      </c>
      <c r="Z967" t="str">
        <v>JR</v>
      </c>
      <c r="AA967">
        <v>0</v>
      </c>
      <c r="AB967" t="str">
        <v>397-U1588A-24X-4-W 70/70-NANNO</v>
      </c>
    </row>
    <row r="968" spans="1:28" x14ac:dyDescent="0.15">
      <c r="A968">
        <v>397</v>
      </c>
      <c r="B968" t="str">
        <v>U1588</v>
      </c>
      <c r="C968" t="str">
        <v>A</v>
      </c>
      <c r="D968">
        <v>24</v>
      </c>
      <c r="E968" t="str">
        <v>X</v>
      </c>
      <c r="F968">
        <v>5</v>
      </c>
      <c r="G968" t="str">
        <v/>
      </c>
      <c r="H968" s="29">
        <v>0</v>
      </c>
      <c r="I968" s="29">
        <v>0</v>
      </c>
      <c r="J968" s="29">
        <v>0</v>
      </c>
      <c r="K968" s="29">
        <v>5</v>
      </c>
      <c r="L968" s="24">
        <v>217.22</v>
      </c>
      <c r="M968" s="24">
        <v>217.22</v>
      </c>
      <c r="N968" s="24">
        <v>224.50800000000001</v>
      </c>
      <c r="O968" s="24">
        <v>224.50800000000001</v>
      </c>
      <c r="P968">
        <v>0</v>
      </c>
      <c r="Q968">
        <v>1</v>
      </c>
      <c r="R968" t="str">
        <v>GAS</v>
      </c>
      <c r="S968" t="str">
        <v>VAC</v>
      </c>
      <c r="T968" t="str">
        <v/>
      </c>
      <c r="U968" t="str">
        <v/>
      </c>
      <c r="V968" t="str">
        <v>VAC_VOID</v>
      </c>
      <c r="W968" t="str">
        <v>GAS11948111</v>
      </c>
      <c r="X968">
        <v>44896.592361111114</v>
      </c>
      <c r="Y968" t="str">
        <v>LEWIS</v>
      </c>
      <c r="Z968" t="str">
        <v>JR</v>
      </c>
      <c r="AA968">
        <v>0</v>
      </c>
      <c r="AB968" t="str">
        <v>397-U1588A-24X-5-VAC_VOID</v>
      </c>
    </row>
    <row r="969" spans="1:28" x14ac:dyDescent="0.15">
      <c r="A969">
        <v>397</v>
      </c>
      <c r="B969" t="str">
        <v>U1588</v>
      </c>
      <c r="C969" t="str">
        <v>A</v>
      </c>
      <c r="D969">
        <v>24</v>
      </c>
      <c r="E969" t="str">
        <v>X</v>
      </c>
      <c r="F969">
        <v>5</v>
      </c>
      <c r="G969" t="str">
        <v>W</v>
      </c>
      <c r="H969" s="29">
        <v>32</v>
      </c>
      <c r="I969" s="29">
        <v>34</v>
      </c>
      <c r="J969" s="29">
        <v>32</v>
      </c>
      <c r="K969" s="29">
        <v>5</v>
      </c>
      <c r="L969" s="24">
        <v>217.54</v>
      </c>
      <c r="M969" s="24">
        <v>217.56</v>
      </c>
      <c r="N969" s="24">
        <v>224.828</v>
      </c>
      <c r="O969" s="24">
        <v>224.84800000000001</v>
      </c>
      <c r="P969">
        <v>2</v>
      </c>
      <c r="Q969">
        <v>7</v>
      </c>
      <c r="R969" t="str">
        <v>CUBE</v>
      </c>
      <c r="S969" t="str">
        <v>PMAG</v>
      </c>
      <c r="T969" t="str">
        <v>XUAN</v>
      </c>
      <c r="U969" t="str">
        <v>95810IODP</v>
      </c>
      <c r="V969" t="str">
        <v>PMAG</v>
      </c>
      <c r="W969" t="str">
        <v>CUBE11957101</v>
      </c>
      <c r="X969">
        <v>44897.165277777778</v>
      </c>
      <c r="Y969" t="str">
        <v>LEWIS</v>
      </c>
      <c r="Z969" t="str">
        <v>JR</v>
      </c>
      <c r="AA969">
        <v>0</v>
      </c>
      <c r="AB969" t="str">
        <v>397-U1588A-24X-5-W 32/34-PMAG</v>
      </c>
    </row>
    <row r="970" spans="1:28" x14ac:dyDescent="0.15">
      <c r="A970">
        <v>397</v>
      </c>
      <c r="B970" t="str">
        <v>U1588</v>
      </c>
      <c r="C970" t="str">
        <v>A</v>
      </c>
      <c r="D970">
        <v>24</v>
      </c>
      <c r="E970" t="str">
        <v>X</v>
      </c>
      <c r="F970">
        <v>5</v>
      </c>
      <c r="G970" t="str">
        <v/>
      </c>
      <c r="H970" s="29">
        <v>70</v>
      </c>
      <c r="I970" s="29">
        <v>70</v>
      </c>
      <c r="J970" s="29">
        <v>70</v>
      </c>
      <c r="K970" s="29">
        <v>5</v>
      </c>
      <c r="L970" s="24">
        <v>217.92</v>
      </c>
      <c r="M970" s="24">
        <v>217.92</v>
      </c>
      <c r="N970" s="24">
        <v>225.208</v>
      </c>
      <c r="O970" s="24">
        <v>225.208</v>
      </c>
      <c r="P970">
        <v>0</v>
      </c>
      <c r="Q970">
        <v>1</v>
      </c>
      <c r="R970" t="str">
        <v>TPCK</v>
      </c>
      <c r="S970" t="str">
        <v>NANNO</v>
      </c>
      <c r="T970" t="str">
        <v/>
      </c>
      <c r="U970" t="str">
        <v/>
      </c>
      <c r="V970" t="str">
        <v>NANNO</v>
      </c>
      <c r="W970" t="str">
        <v>TPCK11957021</v>
      </c>
      <c r="X970">
        <v>44897.155555555553</v>
      </c>
      <c r="Y970" t="str">
        <v>JRS_CARVALHO</v>
      </c>
      <c r="Z970" t="str">
        <v>JR</v>
      </c>
      <c r="AA970">
        <v>0</v>
      </c>
      <c r="AB970" t="str">
        <v>397-U1588A-24X-5-NANNO</v>
      </c>
    </row>
    <row r="971" spans="1:28" x14ac:dyDescent="0.15">
      <c r="A971">
        <v>397</v>
      </c>
      <c r="B971" t="str">
        <v>U1588</v>
      </c>
      <c r="C971" t="str">
        <v>A</v>
      </c>
      <c r="D971">
        <v>24</v>
      </c>
      <c r="E971" t="str">
        <v>X</v>
      </c>
      <c r="F971">
        <v>6</v>
      </c>
      <c r="G971" t="str">
        <v>W</v>
      </c>
      <c r="H971" s="29">
        <v>70</v>
      </c>
      <c r="I971" s="29">
        <v>70</v>
      </c>
      <c r="J971" s="29">
        <v>70</v>
      </c>
      <c r="K971" s="29">
        <v>5</v>
      </c>
      <c r="L971" s="24">
        <v>219.35999999999999</v>
      </c>
      <c r="M971" s="24">
        <v>219.35999999999999</v>
      </c>
      <c r="N971" s="24">
        <v>226.64800000000002</v>
      </c>
      <c r="O971" s="24">
        <v>226.64800000000002</v>
      </c>
      <c r="P971">
        <v>0</v>
      </c>
      <c r="Q971">
        <v>1</v>
      </c>
      <c r="R971" t="str">
        <v>TPCK</v>
      </c>
      <c r="S971" t="str">
        <v>NANNO</v>
      </c>
      <c r="T971" t="str">
        <v/>
      </c>
      <c r="U971" t="str">
        <v/>
      </c>
      <c r="V971" t="str">
        <v>NANNO</v>
      </c>
      <c r="W971" t="str">
        <v>TPCK11957031</v>
      </c>
      <c r="X971">
        <v>44897.155555555553</v>
      </c>
      <c r="Y971" t="str">
        <v>JRS_CARVALHO</v>
      </c>
      <c r="Z971" t="str">
        <v>JR</v>
      </c>
      <c r="AA971">
        <v>0</v>
      </c>
      <c r="AB971" t="str">
        <v>397-U1588A-24X-6-W 70/70-NANNO</v>
      </c>
    </row>
    <row r="972" spans="1:28" x14ac:dyDescent="0.15">
      <c r="A972">
        <v>397</v>
      </c>
      <c r="B972" t="str">
        <v>U1588</v>
      </c>
      <c r="C972" t="str">
        <v>A</v>
      </c>
      <c r="D972">
        <v>24</v>
      </c>
      <c r="E972" t="str">
        <v>X</v>
      </c>
      <c r="F972">
        <v>7</v>
      </c>
      <c r="G972" t="str">
        <v>W</v>
      </c>
      <c r="H972" s="29">
        <v>62</v>
      </c>
      <c r="I972" s="29">
        <v>62</v>
      </c>
      <c r="J972" s="29">
        <v>62</v>
      </c>
      <c r="K972" s="29">
        <v>5</v>
      </c>
      <c r="L972" s="24">
        <v>220.39000000000001</v>
      </c>
      <c r="M972" s="24">
        <v>220.39000000000001</v>
      </c>
      <c r="N972" s="24">
        <v>227.678</v>
      </c>
      <c r="O972" s="24">
        <v>227.678</v>
      </c>
      <c r="P972">
        <v>0</v>
      </c>
      <c r="Q972">
        <v>1</v>
      </c>
      <c r="R972" t="str">
        <v>TPCK</v>
      </c>
      <c r="S972" t="str">
        <v>NANNO</v>
      </c>
      <c r="T972" t="str">
        <v/>
      </c>
      <c r="U972" t="str">
        <v/>
      </c>
      <c r="V972" t="str">
        <v>NANNO</v>
      </c>
      <c r="W972" t="str">
        <v>TPCK11957041</v>
      </c>
      <c r="X972">
        <v>44897.155555555553</v>
      </c>
      <c r="Y972" t="str">
        <v>JRS_CARVALHO</v>
      </c>
      <c r="Z972" t="str">
        <v>JR</v>
      </c>
      <c r="AA972">
        <v>0</v>
      </c>
      <c r="AB972" t="str">
        <v>397-U1588A-24X-7-W 62/62-NANNO</v>
      </c>
    </row>
    <row r="973" spans="1:28" x14ac:dyDescent="0.15">
      <c r="A973">
        <v>397</v>
      </c>
      <c r="B973" t="str">
        <v>U1588</v>
      </c>
      <c r="C973" t="str">
        <v>A</v>
      </c>
      <c r="D973">
        <v>24</v>
      </c>
      <c r="E973" t="str">
        <v>X</v>
      </c>
      <c r="F973">
        <v>7</v>
      </c>
      <c r="G973" t="str">
        <v/>
      </c>
      <c r="H973" s="29">
        <v>116</v>
      </c>
      <c r="I973" s="29">
        <v>126</v>
      </c>
      <c r="J973" s="29">
        <v>0</v>
      </c>
      <c r="K973" s="29">
        <v>5</v>
      </c>
      <c r="L973" s="24">
        <v>220.93</v>
      </c>
      <c r="M973" s="24">
        <v>221.03</v>
      </c>
      <c r="N973" s="24">
        <v>228.21800000000002</v>
      </c>
      <c r="O973" s="24">
        <v>228.268</v>
      </c>
      <c r="P973">
        <v>5</v>
      </c>
      <c r="Q973">
        <v>6</v>
      </c>
      <c r="R973" t="str">
        <v>LIQ</v>
      </c>
      <c r="S973" t="str">
        <v/>
      </c>
      <c r="T973" t="str">
        <v/>
      </c>
      <c r="U973" t="str">
        <v/>
      </c>
      <c r="V973" t="str">
        <v>IWS</v>
      </c>
      <c r="W973" t="str">
        <v>LIQ11948761</v>
      </c>
      <c r="X973">
        <v>44896.633333333331</v>
      </c>
      <c r="Y973" t="str">
        <v>JR_LIU</v>
      </c>
      <c r="Z973" t="str">
        <v>JR</v>
      </c>
      <c r="AA973" t="str">
        <v>shipboard untreated</v>
      </c>
      <c r="AB973" t="str">
        <v>397-U1588A-24X-7-IW(116-126)-IWS</v>
      </c>
    </row>
    <row r="974" spans="1:28" x14ac:dyDescent="0.15">
      <c r="A974">
        <v>397</v>
      </c>
      <c r="B974" t="str">
        <v>U1588</v>
      </c>
      <c r="C974" t="str">
        <v>A</v>
      </c>
      <c r="D974">
        <v>24</v>
      </c>
      <c r="E974" t="str">
        <v>X</v>
      </c>
      <c r="F974">
        <v>7</v>
      </c>
      <c r="G974" t="str">
        <v/>
      </c>
      <c r="H974" s="29">
        <v>116</v>
      </c>
      <c r="I974" s="29">
        <v>126</v>
      </c>
      <c r="J974" s="29">
        <v>0</v>
      </c>
      <c r="K974" s="29">
        <v>5</v>
      </c>
      <c r="L974" s="24">
        <v>220.93</v>
      </c>
      <c r="M974" s="24">
        <v>221.03</v>
      </c>
      <c r="N974" s="24">
        <v>228.21800000000002</v>
      </c>
      <c r="O974" s="24">
        <v>228.268</v>
      </c>
      <c r="P974">
        <v>5</v>
      </c>
      <c r="Q974">
        <v>4</v>
      </c>
      <c r="R974" t="str">
        <v>LIQ</v>
      </c>
      <c r="S974" t="str">
        <v/>
      </c>
      <c r="T974" t="str">
        <v>ROCH</v>
      </c>
      <c r="U974" t="str">
        <v>95231IODP</v>
      </c>
      <c r="V974" t="str">
        <v>IWROCH</v>
      </c>
      <c r="W974" t="str">
        <v>LIQ11948841</v>
      </c>
      <c r="X974">
        <v>44896.633333333331</v>
      </c>
      <c r="Y974" t="str">
        <v>JR_LIU</v>
      </c>
      <c r="Z974" t="str">
        <v>JR</v>
      </c>
      <c r="AA974" t="str">
        <v>20uL Optima HCl</v>
      </c>
      <c r="AB974" t="str">
        <v>397-U1588A-24X-7-IW(116-126)-IWROCH</v>
      </c>
    </row>
    <row r="975" spans="1:28" x14ac:dyDescent="0.15">
      <c r="A975">
        <v>397</v>
      </c>
      <c r="B975" t="str">
        <v>U1588</v>
      </c>
      <c r="C975" t="str">
        <v>A</v>
      </c>
      <c r="D975">
        <v>24</v>
      </c>
      <c r="E975" t="str">
        <v>X</v>
      </c>
      <c r="F975">
        <v>7</v>
      </c>
      <c r="G975" t="str">
        <v/>
      </c>
      <c r="H975" s="29">
        <v>116</v>
      </c>
      <c r="I975" s="29">
        <v>126</v>
      </c>
      <c r="J975" s="29">
        <v>116</v>
      </c>
      <c r="K975" s="29">
        <v>5</v>
      </c>
      <c r="L975" s="24">
        <v>220.93</v>
      </c>
      <c r="M975" s="24">
        <v>221.03</v>
      </c>
      <c r="N975" s="24">
        <v>228.21800000000002</v>
      </c>
      <c r="O975" s="24">
        <v>228.31800000000001</v>
      </c>
      <c r="P975">
        <v>10</v>
      </c>
      <c r="Q975">
        <v>353</v>
      </c>
      <c r="R975" t="str">
        <v>WRND</v>
      </c>
      <c r="S975" t="str">
        <v>IW</v>
      </c>
      <c r="T975" t="str">
        <v/>
      </c>
      <c r="U975" t="str">
        <v/>
      </c>
      <c r="V975" t="str">
        <v>IW(116-126)</v>
      </c>
      <c r="W975" t="str">
        <v>WRND11948121</v>
      </c>
      <c r="X975">
        <v>44896.592361111114</v>
      </c>
      <c r="Y975" t="str">
        <v>LEWIS</v>
      </c>
      <c r="Z975" t="str">
        <v>JR</v>
      </c>
      <c r="AA975">
        <v>0</v>
      </c>
      <c r="AB975" t="str">
        <v>397-U1588A-24X-7-IW(116-126)</v>
      </c>
    </row>
    <row r="976" spans="1:28" x14ac:dyDescent="0.15">
      <c r="A976">
        <v>397</v>
      </c>
      <c r="B976" t="str">
        <v>U1588</v>
      </c>
      <c r="C976" t="str">
        <v>A</v>
      </c>
      <c r="D976">
        <v>24</v>
      </c>
      <c r="E976" t="str">
        <v>X</v>
      </c>
      <c r="F976">
        <v>7</v>
      </c>
      <c r="G976" t="str">
        <v/>
      </c>
      <c r="H976" s="29">
        <v>116</v>
      </c>
      <c r="I976" s="29">
        <v>126</v>
      </c>
      <c r="J976" s="29">
        <v>0</v>
      </c>
      <c r="K976" s="29">
        <v>5</v>
      </c>
      <c r="L976" s="24">
        <v>220.93</v>
      </c>
      <c r="M976" s="24">
        <v>221.03</v>
      </c>
      <c r="N976" s="24">
        <v>228.21800000000002</v>
      </c>
      <c r="O976" s="24">
        <v>228.268</v>
      </c>
      <c r="P976">
        <v>5</v>
      </c>
      <c r="Q976">
        <v>25</v>
      </c>
      <c r="R976" t="str">
        <v>CAKE</v>
      </c>
      <c r="S976" t="str">
        <v/>
      </c>
      <c r="T976" t="str">
        <v>WU</v>
      </c>
      <c r="U976" t="str">
        <v>95353IODP</v>
      </c>
      <c r="V976" t="str">
        <v>SCWU</v>
      </c>
      <c r="W976" t="str">
        <v>CAKE11948811</v>
      </c>
      <c r="X976">
        <v>44896.633333333331</v>
      </c>
      <c r="Y976" t="str">
        <v>JR_LIU</v>
      </c>
      <c r="Z976" t="str">
        <v>JR</v>
      </c>
      <c r="AA976">
        <v>0</v>
      </c>
      <c r="AB976" t="str">
        <v>397-U1588A-24X-7-IW(116-126)-SCWU</v>
      </c>
    </row>
    <row r="977" spans="1:28" x14ac:dyDescent="0.15">
      <c r="A977">
        <v>397</v>
      </c>
      <c r="B977" t="str">
        <v>U1588</v>
      </c>
      <c r="C977" t="str">
        <v>A</v>
      </c>
      <c r="D977">
        <v>24</v>
      </c>
      <c r="E977" t="str">
        <v>X</v>
      </c>
      <c r="F977">
        <v>7</v>
      </c>
      <c r="G977" t="str">
        <v/>
      </c>
      <c r="H977" s="29">
        <v>116</v>
      </c>
      <c r="I977" s="29">
        <v>126</v>
      </c>
      <c r="J977" s="29">
        <v>0</v>
      </c>
      <c r="K977" s="29">
        <v>5</v>
      </c>
      <c r="L977" s="24">
        <v>220.93</v>
      </c>
      <c r="M977" s="24">
        <v>221.03</v>
      </c>
      <c r="N977" s="24">
        <v>228.21800000000002</v>
      </c>
      <c r="O977" s="24">
        <v>228.268</v>
      </c>
      <c r="P977">
        <v>5</v>
      </c>
      <c r="Q977">
        <v>75</v>
      </c>
      <c r="R977" t="str">
        <v>CAKE</v>
      </c>
      <c r="S977" t="str">
        <v/>
      </c>
      <c r="T977" t="str">
        <v/>
      </c>
      <c r="U977" t="str">
        <v/>
      </c>
      <c r="V977" t="str">
        <v>SC</v>
      </c>
      <c r="W977" t="str">
        <v>CAKE11948821</v>
      </c>
      <c r="X977">
        <v>44896.633333333331</v>
      </c>
      <c r="Y977" t="str">
        <v>JR_LIU</v>
      </c>
      <c r="Z977" t="str">
        <v>JR</v>
      </c>
      <c r="AA977" t="str">
        <v>repository</v>
      </c>
      <c r="AB977" t="str">
        <v>397-U1588A-24X-7-IW(116-126)-SC</v>
      </c>
    </row>
    <row r="978" spans="1:28" x14ac:dyDescent="0.15">
      <c r="A978">
        <v>397</v>
      </c>
      <c r="B978" t="str">
        <v>U1588</v>
      </c>
      <c r="C978" t="str">
        <v>A</v>
      </c>
      <c r="D978">
        <v>24</v>
      </c>
      <c r="E978" t="str">
        <v>X</v>
      </c>
      <c r="F978">
        <v>7</v>
      </c>
      <c r="G978" t="str">
        <v/>
      </c>
      <c r="H978" s="29">
        <v>116</v>
      </c>
      <c r="I978" s="29">
        <v>126</v>
      </c>
      <c r="J978" s="29">
        <v>0</v>
      </c>
      <c r="K978" s="29">
        <v>5</v>
      </c>
      <c r="L978" s="24">
        <v>220.93</v>
      </c>
      <c r="M978" s="24">
        <v>221.03</v>
      </c>
      <c r="N978" s="24">
        <v>228.21800000000002</v>
      </c>
      <c r="O978" s="24">
        <v>228.268</v>
      </c>
      <c r="P978">
        <v>5</v>
      </c>
      <c r="Q978">
        <v>2</v>
      </c>
      <c r="R978" t="str">
        <v>LIQ</v>
      </c>
      <c r="S978" t="str">
        <v/>
      </c>
      <c r="T978" t="str">
        <v>BRAD</v>
      </c>
      <c r="U978" t="str">
        <v>95829IODP</v>
      </c>
      <c r="V978" t="str">
        <v>IWBRAD</v>
      </c>
      <c r="W978" t="str">
        <v>LIQ11948831</v>
      </c>
      <c r="X978">
        <v>44896.633333333331</v>
      </c>
      <c r="Y978" t="str">
        <v>JR_LIU</v>
      </c>
      <c r="Z978" t="str">
        <v>JR</v>
      </c>
      <c r="AA978" t="str">
        <v>10 ul HgCl2</v>
      </c>
      <c r="AB978" t="str">
        <v>397-U1588A-24X-7-IW(116-126)-IWBRAD</v>
      </c>
    </row>
    <row r="979" spans="1:28" x14ac:dyDescent="0.15">
      <c r="A979">
        <v>397</v>
      </c>
      <c r="B979" t="str">
        <v>U1588</v>
      </c>
      <c r="C979" t="str">
        <v>A</v>
      </c>
      <c r="D979">
        <v>24</v>
      </c>
      <c r="E979" t="str">
        <v>X</v>
      </c>
      <c r="F979">
        <v>7</v>
      </c>
      <c r="G979" t="str">
        <v/>
      </c>
      <c r="H979" s="29">
        <v>116</v>
      </c>
      <c r="I979" s="29">
        <v>126</v>
      </c>
      <c r="J979" s="29">
        <v>0</v>
      </c>
      <c r="K979" s="29">
        <v>5</v>
      </c>
      <c r="L979" s="24">
        <v>220.93</v>
      </c>
      <c r="M979" s="24">
        <v>221.03</v>
      </c>
      <c r="N979" s="24">
        <v>228.21800000000002</v>
      </c>
      <c r="O979" s="24">
        <v>228.268</v>
      </c>
      <c r="P979">
        <v>5</v>
      </c>
      <c r="Q979">
        <v>10</v>
      </c>
      <c r="R979" t="str">
        <v>LIQ</v>
      </c>
      <c r="S979" t="str">
        <v/>
      </c>
      <c r="T979" t="str">
        <v>YOBO</v>
      </c>
      <c r="U979" t="str">
        <v>96010IODP</v>
      </c>
      <c r="V979" t="str">
        <v>IWYOBO</v>
      </c>
      <c r="W979" t="str">
        <v>LIQ11948801</v>
      </c>
      <c r="X979">
        <v>44896.633333333331</v>
      </c>
      <c r="Y979" t="str">
        <v>JR_LIU</v>
      </c>
      <c r="Z979" t="str">
        <v>JR</v>
      </c>
      <c r="AA979" t="str">
        <v>30ul optima HNO3</v>
      </c>
      <c r="AB979" t="str">
        <v>397-U1588A-24X-7-IW(116-126)-IWYOBO</v>
      </c>
    </row>
    <row r="980" spans="1:28" x14ac:dyDescent="0.15">
      <c r="A980">
        <v>397</v>
      </c>
      <c r="B980" t="str">
        <v>U1588</v>
      </c>
      <c r="C980" t="str">
        <v>A</v>
      </c>
      <c r="D980">
        <v>24</v>
      </c>
      <c r="E980" t="str">
        <v>X</v>
      </c>
      <c r="F980">
        <v>7</v>
      </c>
      <c r="G980" t="str">
        <v/>
      </c>
      <c r="H980" s="29">
        <v>116</v>
      </c>
      <c r="I980" s="29">
        <v>126</v>
      </c>
      <c r="J980" s="29">
        <v>0</v>
      </c>
      <c r="K980" s="29">
        <v>5</v>
      </c>
      <c r="L980" s="24">
        <v>220.93</v>
      </c>
      <c r="M980" s="24">
        <v>221.03</v>
      </c>
      <c r="N980" s="24">
        <v>228.21800000000002</v>
      </c>
      <c r="O980" s="24">
        <v>228.268</v>
      </c>
      <c r="P980">
        <v>5</v>
      </c>
      <c r="Q980">
        <v>10</v>
      </c>
      <c r="R980" t="str">
        <v>LIQ</v>
      </c>
      <c r="S980" t="str">
        <v/>
      </c>
      <c r="T980" t="str">
        <v>WU</v>
      </c>
      <c r="U980" t="str">
        <v>95353IODP</v>
      </c>
      <c r="V980" t="str">
        <v>IWWU</v>
      </c>
      <c r="W980" t="str">
        <v>LIQ11948791</v>
      </c>
      <c r="X980">
        <v>44896.633333333331</v>
      </c>
      <c r="Y980" t="str">
        <v>JR_LIU</v>
      </c>
      <c r="Z980" t="str">
        <v>JR</v>
      </c>
      <c r="AA980" t="str">
        <v>30 ul TM HCl</v>
      </c>
      <c r="AB980" t="str">
        <v>397-U1588A-24X-7-IW(116-126)-IWWU</v>
      </c>
    </row>
    <row r="981" spans="1:28" x14ac:dyDescent="0.15">
      <c r="A981">
        <v>397</v>
      </c>
      <c r="B981" t="str">
        <v>U1588</v>
      </c>
      <c r="C981" t="str">
        <v>A</v>
      </c>
      <c r="D981">
        <v>24</v>
      </c>
      <c r="E981" t="str">
        <v>X</v>
      </c>
      <c r="F981">
        <v>7</v>
      </c>
      <c r="G981" t="str">
        <v/>
      </c>
      <c r="H981" s="29">
        <v>116</v>
      </c>
      <c r="I981" s="29">
        <v>126</v>
      </c>
      <c r="J981" s="29">
        <v>0</v>
      </c>
      <c r="K981" s="29">
        <v>5</v>
      </c>
      <c r="L981" s="24">
        <v>220.93</v>
      </c>
      <c r="M981" s="24">
        <v>221.03</v>
      </c>
      <c r="N981" s="24">
        <v>228.21800000000002</v>
      </c>
      <c r="O981" s="24">
        <v>228.268</v>
      </c>
      <c r="P981">
        <v>5</v>
      </c>
      <c r="Q981">
        <v>2</v>
      </c>
      <c r="R981" t="str">
        <v>LIQ</v>
      </c>
      <c r="S981" t="str">
        <v>ICP</v>
      </c>
      <c r="T981" t="str">
        <v/>
      </c>
      <c r="U981" t="str">
        <v/>
      </c>
      <c r="V981" t="str">
        <v>IWICP</v>
      </c>
      <c r="W981" t="str">
        <v>LIQ11948781</v>
      </c>
      <c r="X981">
        <v>44896.633333333331</v>
      </c>
      <c r="Y981" t="str">
        <v>JR_LIU</v>
      </c>
      <c r="Z981" t="str">
        <v>JR</v>
      </c>
      <c r="AA981" t="str">
        <v>10uL HNO3</v>
      </c>
      <c r="AB981" t="str">
        <v>397-U1588A-24X-7-IW(116-126)-IWICP</v>
      </c>
    </row>
    <row r="982" spans="1:28" x14ac:dyDescent="0.15">
      <c r="A982">
        <v>397</v>
      </c>
      <c r="B982" t="str">
        <v>U1588</v>
      </c>
      <c r="C982" t="str">
        <v>A</v>
      </c>
      <c r="D982">
        <v>24</v>
      </c>
      <c r="E982" t="str">
        <v>X</v>
      </c>
      <c r="F982">
        <v>7</v>
      </c>
      <c r="G982" t="str">
        <v/>
      </c>
      <c r="H982" s="29">
        <v>116</v>
      </c>
      <c r="I982" s="29">
        <v>126</v>
      </c>
      <c r="J982" s="29">
        <v>0</v>
      </c>
      <c r="K982" s="29">
        <v>5</v>
      </c>
      <c r="L982" s="24">
        <v>220.93</v>
      </c>
      <c r="M982" s="24">
        <v>221.03</v>
      </c>
      <c r="N982" s="24">
        <v>228.21800000000002</v>
      </c>
      <c r="O982" s="24">
        <v>228.268</v>
      </c>
      <c r="P982">
        <v>5</v>
      </c>
      <c r="Q982">
        <v>3</v>
      </c>
      <c r="R982" t="str">
        <v>LIQ</v>
      </c>
      <c r="S982" t="str">
        <v/>
      </c>
      <c r="T982" t="str">
        <v/>
      </c>
      <c r="U982" t="str">
        <v/>
      </c>
      <c r="V982" t="str">
        <v>IWALK</v>
      </c>
      <c r="W982" t="str">
        <v>LIQ11948771</v>
      </c>
      <c r="X982">
        <v>44896.633333333331</v>
      </c>
      <c r="Y982" t="str">
        <v>JR_LIU</v>
      </c>
      <c r="Z982" t="str">
        <v>JR</v>
      </c>
      <c r="AA982" t="str">
        <v>alkalinity residue</v>
      </c>
      <c r="AB982" t="str">
        <v>397-U1588A-24X-7-IW(116-126)-IWALK</v>
      </c>
    </row>
    <row r="983" spans="1:28" x14ac:dyDescent="0.15">
      <c r="A983">
        <v>397</v>
      </c>
      <c r="B983" t="str">
        <v>U1588</v>
      </c>
      <c r="C983" t="str">
        <v>A</v>
      </c>
      <c r="D983">
        <v>24</v>
      </c>
      <c r="E983" t="str">
        <v>X</v>
      </c>
      <c r="F983">
        <v>8</v>
      </c>
      <c r="G983" t="str">
        <v/>
      </c>
      <c r="H983" s="29">
        <v>0</v>
      </c>
      <c r="I983" s="29">
        <v>5</v>
      </c>
      <c r="J983" s="29">
        <v>0</v>
      </c>
      <c r="K983" s="29">
        <v>5</v>
      </c>
      <c r="L983" s="24">
        <v>221.03</v>
      </c>
      <c r="M983" s="24">
        <v>221.08</v>
      </c>
      <c r="N983" s="24">
        <v>228.31800000000001</v>
      </c>
      <c r="O983" s="24">
        <v>228.36800000000002</v>
      </c>
      <c r="P983">
        <v>5</v>
      </c>
      <c r="Q983">
        <v>5</v>
      </c>
      <c r="R983" t="str">
        <v>CYL</v>
      </c>
      <c r="S983" t="str">
        <v>HS</v>
      </c>
      <c r="T983" t="str">
        <v/>
      </c>
      <c r="U983" t="str">
        <v/>
      </c>
      <c r="V983" t="str">
        <v>HS</v>
      </c>
      <c r="W983" t="str">
        <v>CYL11948131</v>
      </c>
      <c r="X983">
        <v>44896.592361111114</v>
      </c>
      <c r="Y983" t="str">
        <v>LEWIS</v>
      </c>
      <c r="Z983" t="str">
        <v>JR</v>
      </c>
      <c r="AA983">
        <v>0</v>
      </c>
      <c r="AB983" t="str">
        <v>397-U1588A-24X-8-HS</v>
      </c>
    </row>
    <row r="984" spans="1:28" x14ac:dyDescent="0.15">
      <c r="A984">
        <v>397</v>
      </c>
      <c r="B984" t="str">
        <v>U1588</v>
      </c>
      <c r="C984" t="str">
        <v>A</v>
      </c>
      <c r="D984">
        <v>24</v>
      </c>
      <c r="E984" t="str">
        <v>X</v>
      </c>
      <c r="F984">
        <v>8</v>
      </c>
      <c r="G984" t="str">
        <v>W</v>
      </c>
      <c r="H984" s="29">
        <v>33</v>
      </c>
      <c r="I984" s="29">
        <v>33</v>
      </c>
      <c r="J984" s="29">
        <v>33</v>
      </c>
      <c r="K984" s="29">
        <v>5</v>
      </c>
      <c r="L984" s="24">
        <v>221.36</v>
      </c>
      <c r="M984" s="24">
        <v>221.36</v>
      </c>
      <c r="N984" s="24">
        <v>228.64800000000002</v>
      </c>
      <c r="O984" s="24">
        <v>228.64800000000002</v>
      </c>
      <c r="P984">
        <v>0</v>
      </c>
      <c r="Q984">
        <v>1</v>
      </c>
      <c r="R984" t="str">
        <v>TPCK</v>
      </c>
      <c r="S984" t="str">
        <v>NANNO</v>
      </c>
      <c r="T984" t="str">
        <v/>
      </c>
      <c r="U984" t="str">
        <v/>
      </c>
      <c r="V984" t="str">
        <v>NANNO</v>
      </c>
      <c r="W984" t="str">
        <v>TPCK11957051</v>
      </c>
      <c r="X984">
        <v>44897.155555555553</v>
      </c>
      <c r="Y984" t="str">
        <v>JRS_CARVALHO</v>
      </c>
      <c r="Z984" t="str">
        <v>JR</v>
      </c>
      <c r="AA984">
        <v>0</v>
      </c>
      <c r="AB984" t="str">
        <v>397-U1588A-24X-8-W 33/33-NANNO</v>
      </c>
    </row>
    <row r="985" spans="1:28" x14ac:dyDescent="0.15">
      <c r="A985">
        <v>397</v>
      </c>
      <c r="B985" t="str">
        <v>U1588</v>
      </c>
      <c r="C985" t="str">
        <v>A</v>
      </c>
      <c r="D985">
        <v>24</v>
      </c>
      <c r="E985" t="str">
        <v>X</v>
      </c>
      <c r="F985">
        <v>8</v>
      </c>
      <c r="G985" t="str">
        <v>A</v>
      </c>
      <c r="H985" s="29">
        <v>44</v>
      </c>
      <c r="I985" s="29">
        <v>44</v>
      </c>
      <c r="J985" s="29">
        <v>44</v>
      </c>
      <c r="K985" s="29">
        <v>5</v>
      </c>
      <c r="L985" s="24">
        <v>221.47</v>
      </c>
      <c r="M985" s="24">
        <v>221.47</v>
      </c>
      <c r="N985" s="24">
        <v>228.75800000000001</v>
      </c>
      <c r="O985" s="24">
        <v>228.75800000000001</v>
      </c>
      <c r="P985">
        <v>0</v>
      </c>
      <c r="Q985">
        <v>0</v>
      </c>
      <c r="R985" t="str">
        <v>SS</v>
      </c>
      <c r="S985" t="str">
        <v>SED</v>
      </c>
      <c r="T985" t="str">
        <v/>
      </c>
      <c r="U985" t="str">
        <v/>
      </c>
      <c r="V985" t="str">
        <v>SED</v>
      </c>
      <c r="W985" t="str">
        <v>SS11957321</v>
      </c>
      <c r="X985">
        <v>44897.179166666669</v>
      </c>
      <c r="Y985" t="str">
        <v>JRS_PANG</v>
      </c>
      <c r="Z985" t="str">
        <v>JR</v>
      </c>
      <c r="AA985">
        <v>0</v>
      </c>
      <c r="AB985" t="str">
        <v>397-U1588A-24X-8-A 44/44-SED</v>
      </c>
    </row>
    <row r="986" spans="1:28" x14ac:dyDescent="0.15">
      <c r="A986">
        <v>397</v>
      </c>
      <c r="B986" t="str">
        <v>U1588</v>
      </c>
      <c r="C986" t="str">
        <v>A</v>
      </c>
      <c r="D986">
        <v>24</v>
      </c>
      <c r="E986" t="str">
        <v>X</v>
      </c>
      <c r="F986">
        <v>8</v>
      </c>
      <c r="G986" t="str">
        <v>W</v>
      </c>
      <c r="H986" s="29">
        <v>44</v>
      </c>
      <c r="I986" s="29">
        <v>45</v>
      </c>
      <c r="J986" s="29">
        <v>44</v>
      </c>
      <c r="K986" s="29">
        <v>5</v>
      </c>
      <c r="L986" s="24">
        <v>221.47</v>
      </c>
      <c r="M986" s="24">
        <v>221.48</v>
      </c>
      <c r="N986" s="24">
        <v>228.75800000000001</v>
      </c>
      <c r="O986" s="24">
        <v>228.768</v>
      </c>
      <c r="P986">
        <v>1</v>
      </c>
      <c r="Q986">
        <v>5</v>
      </c>
      <c r="R986" t="str">
        <v>CYL</v>
      </c>
      <c r="S986" t="str">
        <v>CARB</v>
      </c>
      <c r="T986" t="str">
        <v/>
      </c>
      <c r="U986" t="str">
        <v/>
      </c>
      <c r="V986" t="str">
        <v>CARB</v>
      </c>
      <c r="W986" t="str">
        <v>CYL11957081</v>
      </c>
      <c r="X986">
        <v>44897.161111111112</v>
      </c>
      <c r="Y986" t="str">
        <v>JRS_CARVALHO</v>
      </c>
      <c r="Z986" t="str">
        <v>JR</v>
      </c>
      <c r="AA986">
        <v>0</v>
      </c>
      <c r="AB986" t="str">
        <v>397-U1588A-24X-8-W 44/45-CARB</v>
      </c>
    </row>
    <row r="987" spans="1:28" x14ac:dyDescent="0.15">
      <c r="A987">
        <v>397</v>
      </c>
      <c r="B987" t="str">
        <v>U1588</v>
      </c>
      <c r="C987" t="str">
        <v>A</v>
      </c>
      <c r="D987">
        <v>24</v>
      </c>
      <c r="E987" t="str">
        <v>X</v>
      </c>
      <c r="F987" t="str">
        <v>CC</v>
      </c>
      <c r="G987" t="str">
        <v/>
      </c>
      <c r="H987" s="29">
        <v>44</v>
      </c>
      <c r="I987" s="29">
        <v>51</v>
      </c>
      <c r="J987" s="29">
        <v>0</v>
      </c>
      <c r="K987" s="29">
        <v>5</v>
      </c>
      <c r="L987" s="24">
        <v>222.07</v>
      </c>
      <c r="M987" s="24">
        <v>222.14</v>
      </c>
      <c r="N987" s="24">
        <v>229.358</v>
      </c>
      <c r="O987" s="24">
        <v>229.428</v>
      </c>
      <c r="P987">
        <v>7</v>
      </c>
      <c r="Q987">
        <v>5</v>
      </c>
      <c r="R987" t="str">
        <v>OTHR</v>
      </c>
      <c r="S987" t="str">
        <v/>
      </c>
      <c r="T987" t="str">
        <v>FLOR</v>
      </c>
      <c r="U987" t="str">
        <v>95504IODP</v>
      </c>
      <c r="V987" t="str">
        <v>PALFLOR</v>
      </c>
      <c r="W987" t="str">
        <v>OTHR11948171</v>
      </c>
      <c r="X987">
        <v>44896.593055555553</v>
      </c>
      <c r="Y987" t="str">
        <v>LEWIS</v>
      </c>
      <c r="Z987" t="str">
        <v>JR</v>
      </c>
      <c r="AA987">
        <v>0</v>
      </c>
      <c r="AB987" t="str">
        <v>397-U1588A-24X-CC-PAL-PALFLOR</v>
      </c>
    </row>
    <row r="988" spans="1:28" x14ac:dyDescent="0.15">
      <c r="A988">
        <v>397</v>
      </c>
      <c r="B988" t="str">
        <v>U1588</v>
      </c>
      <c r="C988" t="str">
        <v>A</v>
      </c>
      <c r="D988">
        <v>24</v>
      </c>
      <c r="E988" t="str">
        <v>X</v>
      </c>
      <c r="F988" t="str">
        <v>CC</v>
      </c>
      <c r="G988" t="str">
        <v/>
      </c>
      <c r="H988" s="29">
        <v>44</v>
      </c>
      <c r="I988" s="29">
        <v>51</v>
      </c>
      <c r="J988" s="29">
        <v>0</v>
      </c>
      <c r="K988" s="29">
        <v>5</v>
      </c>
      <c r="L988" s="24">
        <v>222.07</v>
      </c>
      <c r="M988" s="24">
        <v>222.14</v>
      </c>
      <c r="N988" s="24">
        <v>229.358</v>
      </c>
      <c r="O988" s="24">
        <v>229.428</v>
      </c>
      <c r="P988">
        <v>7</v>
      </c>
      <c r="Q988">
        <v>20</v>
      </c>
      <c r="R988" t="str">
        <v>OTHR</v>
      </c>
      <c r="S988" t="str">
        <v>FORAM</v>
      </c>
      <c r="T988" t="str">
        <v/>
      </c>
      <c r="U988" t="str">
        <v/>
      </c>
      <c r="V988" t="str">
        <v>FORAM</v>
      </c>
      <c r="W988" t="str">
        <v>OTHR11948231</v>
      </c>
      <c r="X988">
        <v>44896.593055555553</v>
      </c>
      <c r="Y988" t="str">
        <v>LEWIS</v>
      </c>
      <c r="Z988" t="str">
        <v>JR</v>
      </c>
      <c r="AA988" t="str">
        <v>Shipboard Test</v>
      </c>
      <c r="AB988" t="str">
        <v>397-U1588A-24X-CC-PAL-FORAM</v>
      </c>
    </row>
    <row r="989" spans="1:28" x14ac:dyDescent="0.15">
      <c r="A989">
        <v>397</v>
      </c>
      <c r="B989" t="str">
        <v>U1588</v>
      </c>
      <c r="C989" t="str">
        <v>A</v>
      </c>
      <c r="D989">
        <v>24</v>
      </c>
      <c r="E989" t="str">
        <v>X</v>
      </c>
      <c r="F989" t="str">
        <v>CC</v>
      </c>
      <c r="G989" t="str">
        <v/>
      </c>
      <c r="H989" s="29">
        <v>44</v>
      </c>
      <c r="I989" s="29">
        <v>51</v>
      </c>
      <c r="J989" s="29">
        <v>0</v>
      </c>
      <c r="K989" s="29">
        <v>5</v>
      </c>
      <c r="L989" s="24">
        <v>222.07</v>
      </c>
      <c r="M989" s="24">
        <v>222.14</v>
      </c>
      <c r="N989" s="24">
        <v>229.358</v>
      </c>
      <c r="O989" s="24">
        <v>229.428</v>
      </c>
      <c r="P989">
        <v>7</v>
      </c>
      <c r="Q989">
        <v>5</v>
      </c>
      <c r="R989" t="str">
        <v>OTHR</v>
      </c>
      <c r="S989" t="str">
        <v/>
      </c>
      <c r="T989" t="str">
        <v>CLAR</v>
      </c>
      <c r="U989" t="str">
        <v>95439IODP</v>
      </c>
      <c r="V989" t="str">
        <v>PALCLAR</v>
      </c>
      <c r="W989" t="str">
        <v>OTHR11948181</v>
      </c>
      <c r="X989">
        <v>44896.593055555553</v>
      </c>
      <c r="Y989" t="str">
        <v>LEWIS</v>
      </c>
      <c r="Z989" t="str">
        <v>JR</v>
      </c>
      <c r="AA989">
        <v>0</v>
      </c>
      <c r="AB989" t="str">
        <v>397-U1588A-24X-CC-PAL-PALCLAR</v>
      </c>
    </row>
    <row r="990" spans="1:28" x14ac:dyDescent="0.15">
      <c r="A990">
        <v>397</v>
      </c>
      <c r="B990" t="str">
        <v>U1588</v>
      </c>
      <c r="C990" t="str">
        <v>A</v>
      </c>
      <c r="D990">
        <v>24</v>
      </c>
      <c r="E990" t="str">
        <v>X</v>
      </c>
      <c r="F990" t="str">
        <v>CC</v>
      </c>
      <c r="G990" t="str">
        <v/>
      </c>
      <c r="H990" s="29">
        <v>44</v>
      </c>
      <c r="I990" s="29">
        <v>51</v>
      </c>
      <c r="J990" s="29">
        <v>0</v>
      </c>
      <c r="K990" s="29">
        <v>5</v>
      </c>
      <c r="L990" s="24">
        <v>222.07</v>
      </c>
      <c r="M990" s="24">
        <v>222.14</v>
      </c>
      <c r="N990" s="24">
        <v>229.358</v>
      </c>
      <c r="O990" s="24">
        <v>229.428</v>
      </c>
      <c r="P990">
        <v>7</v>
      </c>
      <c r="Q990">
        <v>5</v>
      </c>
      <c r="R990" t="str">
        <v>OTHR</v>
      </c>
      <c r="S990" t="str">
        <v/>
      </c>
      <c r="T990" t="str">
        <v>ABRA</v>
      </c>
      <c r="U990" t="str">
        <v>95438IODP</v>
      </c>
      <c r="V990" t="str">
        <v>PALABRA</v>
      </c>
      <c r="W990" t="str">
        <v>OTHR11948211</v>
      </c>
      <c r="X990">
        <v>44896.593055555553</v>
      </c>
      <c r="Y990" t="str">
        <v>LEWIS</v>
      </c>
      <c r="Z990" t="str">
        <v>JR</v>
      </c>
      <c r="AA990">
        <v>0</v>
      </c>
      <c r="AB990" t="str">
        <v>397-U1588A-24X-CC-PAL-PALABRA</v>
      </c>
    </row>
    <row r="991" spans="1:28" x14ac:dyDescent="0.15">
      <c r="A991">
        <v>397</v>
      </c>
      <c r="B991" t="str">
        <v>U1588</v>
      </c>
      <c r="C991" t="str">
        <v>A</v>
      </c>
      <c r="D991">
        <v>24</v>
      </c>
      <c r="E991" t="str">
        <v>X</v>
      </c>
      <c r="F991" t="str">
        <v>CC</v>
      </c>
      <c r="G991" t="str">
        <v/>
      </c>
      <c r="H991" s="29">
        <v>44</v>
      </c>
      <c r="I991" s="29">
        <v>51</v>
      </c>
      <c r="J991" s="29">
        <v>44</v>
      </c>
      <c r="K991" s="29">
        <v>5</v>
      </c>
      <c r="L991" s="24">
        <v>222.07</v>
      </c>
      <c r="M991" s="24">
        <v>222.14</v>
      </c>
      <c r="N991" s="24">
        <v>229.358</v>
      </c>
      <c r="O991" s="24">
        <v>229.428</v>
      </c>
      <c r="P991">
        <v>7</v>
      </c>
      <c r="Q991">
        <v>247</v>
      </c>
      <c r="R991" t="str">
        <v>WRND</v>
      </c>
      <c r="S991" t="str">
        <v>PAL</v>
      </c>
      <c r="T991" t="str">
        <v/>
      </c>
      <c r="U991" t="str">
        <v/>
      </c>
      <c r="V991" t="str">
        <v>PAL</v>
      </c>
      <c r="W991" t="str">
        <v>WRND11948141</v>
      </c>
      <c r="X991">
        <v>44896.592361111114</v>
      </c>
      <c r="Y991" t="str">
        <v>LEWIS</v>
      </c>
      <c r="Z991" t="str">
        <v>JR</v>
      </c>
      <c r="AA991">
        <v>0</v>
      </c>
      <c r="AB991" t="str">
        <v>397-U1588A-24X-CC-PAL</v>
      </c>
    </row>
    <row r="992" spans="1:28" x14ac:dyDescent="0.15">
      <c r="A992">
        <v>397</v>
      </c>
      <c r="B992" t="str">
        <v>U1588</v>
      </c>
      <c r="C992" t="str">
        <v>A</v>
      </c>
      <c r="D992">
        <v>24</v>
      </c>
      <c r="E992" t="str">
        <v>X</v>
      </c>
      <c r="F992" t="str">
        <v>CC</v>
      </c>
      <c r="G992" t="str">
        <v/>
      </c>
      <c r="H992" s="29">
        <v>44</v>
      </c>
      <c r="I992" s="29">
        <v>51</v>
      </c>
      <c r="J992" s="29">
        <v>0</v>
      </c>
      <c r="K992" s="29">
        <v>5</v>
      </c>
      <c r="L992" s="24">
        <v>222.07</v>
      </c>
      <c r="M992" s="24">
        <v>222.14</v>
      </c>
      <c r="N992" s="24">
        <v>229.358</v>
      </c>
      <c r="O992" s="24">
        <v>229.428</v>
      </c>
      <c r="P992">
        <v>7</v>
      </c>
      <c r="Q992">
        <v>20</v>
      </c>
      <c r="R992" t="str">
        <v>OTHR</v>
      </c>
      <c r="S992" t="str">
        <v/>
      </c>
      <c r="T992" t="str">
        <v>PERA</v>
      </c>
      <c r="U992" t="str">
        <v>95471IODP</v>
      </c>
      <c r="V992" t="str">
        <v>PALPERA</v>
      </c>
      <c r="W992" t="str">
        <v>OTHR11948161</v>
      </c>
      <c r="X992">
        <v>44896.593055555553</v>
      </c>
      <c r="Y992" t="str">
        <v>LEWIS</v>
      </c>
      <c r="Z992" t="str">
        <v>JR</v>
      </c>
      <c r="AA992">
        <v>0</v>
      </c>
      <c r="AB992" t="str">
        <v>397-U1588A-24X-CC-PAL-PALPERA</v>
      </c>
    </row>
    <row r="993" spans="1:28" x14ac:dyDescent="0.15">
      <c r="A993">
        <v>397</v>
      </c>
      <c r="B993" t="str">
        <v>U1588</v>
      </c>
      <c r="C993" t="str">
        <v>A</v>
      </c>
      <c r="D993">
        <v>24</v>
      </c>
      <c r="E993" t="str">
        <v>X</v>
      </c>
      <c r="F993" t="str">
        <v>CC</v>
      </c>
      <c r="G993" t="str">
        <v/>
      </c>
      <c r="H993" s="29">
        <v>44</v>
      </c>
      <c r="I993" s="29">
        <v>51</v>
      </c>
      <c r="J993" s="29">
        <v>0</v>
      </c>
      <c r="K993" s="29">
        <v>5</v>
      </c>
      <c r="L993" s="24">
        <v>222.07</v>
      </c>
      <c r="M993" s="24">
        <v>222.14</v>
      </c>
      <c r="N993" s="24">
        <v>229.358</v>
      </c>
      <c r="O993" s="24">
        <v>229.428</v>
      </c>
      <c r="P993">
        <v>7</v>
      </c>
      <c r="Q993">
        <v>5</v>
      </c>
      <c r="R993" t="str">
        <v>OTHR</v>
      </c>
      <c r="S993" t="str">
        <v>NANNO</v>
      </c>
      <c r="T993" t="str">
        <v/>
      </c>
      <c r="U993" t="str">
        <v/>
      </c>
      <c r="V993" t="str">
        <v>NANNO</v>
      </c>
      <c r="W993" t="str">
        <v>OTHR11948221</v>
      </c>
      <c r="X993">
        <v>44896.593055555553</v>
      </c>
      <c r="Y993" t="str">
        <v>LEWIS</v>
      </c>
      <c r="Z993" t="str">
        <v>JR</v>
      </c>
      <c r="AA993" t="str">
        <v>Shipboard Test</v>
      </c>
      <c r="AB993" t="str">
        <v>397-U1588A-24X-CC-PAL-NANNO</v>
      </c>
    </row>
    <row r="994" spans="1:28" x14ac:dyDescent="0.15">
      <c r="A994">
        <v>397</v>
      </c>
      <c r="B994" t="str">
        <v>U1588</v>
      </c>
      <c r="C994" t="str">
        <v>A</v>
      </c>
      <c r="D994">
        <v>24</v>
      </c>
      <c r="E994" t="str">
        <v>X</v>
      </c>
      <c r="F994" t="str">
        <v>CC</v>
      </c>
      <c r="G994" t="str">
        <v/>
      </c>
      <c r="H994" s="29">
        <v>44</v>
      </c>
      <c r="I994" s="29">
        <v>51</v>
      </c>
      <c r="J994" s="29">
        <v>0</v>
      </c>
      <c r="K994" s="29">
        <v>5</v>
      </c>
      <c r="L994" s="24">
        <v>222.07</v>
      </c>
      <c r="M994" s="24">
        <v>222.14</v>
      </c>
      <c r="N994" s="24">
        <v>229.358</v>
      </c>
      <c r="O994" s="24">
        <v>229.428</v>
      </c>
      <c r="P994">
        <v>7</v>
      </c>
      <c r="Q994">
        <v>30</v>
      </c>
      <c r="R994" t="str">
        <v>OTHR</v>
      </c>
      <c r="S994" t="str">
        <v/>
      </c>
      <c r="T994" t="str">
        <v>ZARI</v>
      </c>
      <c r="U994" t="str">
        <v>95883IODP</v>
      </c>
      <c r="V994" t="str">
        <v>PALZARI</v>
      </c>
      <c r="W994" t="str">
        <v>OTHR11948201</v>
      </c>
      <c r="X994">
        <v>44896.593055555553</v>
      </c>
      <c r="Y994" t="str">
        <v>LEWIS</v>
      </c>
      <c r="Z994" t="str">
        <v>JR</v>
      </c>
      <c r="AA994">
        <v>0</v>
      </c>
      <c r="AB994" t="str">
        <v>397-U1588A-24X-CC-PAL-PALZARI</v>
      </c>
    </row>
    <row r="995" spans="1:28" x14ac:dyDescent="0.15">
      <c r="A995">
        <v>397</v>
      </c>
      <c r="B995" t="str">
        <v>U1588</v>
      </c>
      <c r="C995" t="str">
        <v>A</v>
      </c>
      <c r="D995">
        <v>24</v>
      </c>
      <c r="E995" t="str">
        <v>X</v>
      </c>
      <c r="F995" t="str">
        <v>CC</v>
      </c>
      <c r="G995" t="str">
        <v/>
      </c>
      <c r="H995" s="29">
        <v>44</v>
      </c>
      <c r="I995" s="29">
        <v>51</v>
      </c>
      <c r="J995" s="29">
        <v>0</v>
      </c>
      <c r="K995" s="29">
        <v>5</v>
      </c>
      <c r="L995" s="24">
        <v>222.07</v>
      </c>
      <c r="M995" s="24">
        <v>222.14</v>
      </c>
      <c r="N995" s="24">
        <v>229.358</v>
      </c>
      <c r="O995" s="24">
        <v>229.428</v>
      </c>
      <c r="P995">
        <v>7</v>
      </c>
      <c r="Q995">
        <v>20</v>
      </c>
      <c r="R995" t="str">
        <v>OTHR</v>
      </c>
      <c r="S995" t="str">
        <v/>
      </c>
      <c r="T995" t="str">
        <v>VERM</v>
      </c>
      <c r="U995" t="str">
        <v>95746IODP</v>
      </c>
      <c r="V995" t="str">
        <v>PALVERM</v>
      </c>
      <c r="W995" t="str">
        <v>OTHR11948151</v>
      </c>
      <c r="X995">
        <v>44896.593055555553</v>
      </c>
      <c r="Y995" t="str">
        <v>LEWIS</v>
      </c>
      <c r="Z995" t="str">
        <v>JR</v>
      </c>
      <c r="AA995">
        <v>0</v>
      </c>
      <c r="AB995" t="str">
        <v>397-U1588A-24X-CC-PAL-PALVERM</v>
      </c>
    </row>
    <row r="996" spans="1:28" x14ac:dyDescent="0.15">
      <c r="A996">
        <v>397</v>
      </c>
      <c r="B996" t="str">
        <v>U1588</v>
      </c>
      <c r="C996" t="str">
        <v>A</v>
      </c>
      <c r="D996">
        <v>24</v>
      </c>
      <c r="E996" t="str">
        <v>X</v>
      </c>
      <c r="F996" t="str">
        <v>CC</v>
      </c>
      <c r="G996" t="str">
        <v/>
      </c>
      <c r="H996" s="29">
        <v>44</v>
      </c>
      <c r="I996" s="29">
        <v>51</v>
      </c>
      <c r="J996" s="29">
        <v>0</v>
      </c>
      <c r="K996" s="29">
        <v>5</v>
      </c>
      <c r="L996" s="24">
        <v>222.07</v>
      </c>
      <c r="M996" s="24">
        <v>222.14</v>
      </c>
      <c r="N996" s="24">
        <v>229.358</v>
      </c>
      <c r="O996" s="24">
        <v>229.428</v>
      </c>
      <c r="P996">
        <v>7</v>
      </c>
      <c r="Q996">
        <v>30</v>
      </c>
      <c r="R996" t="str">
        <v>OTHR</v>
      </c>
      <c r="S996" t="str">
        <v/>
      </c>
      <c r="T996" t="str">
        <v>HUAN</v>
      </c>
      <c r="U996" t="str">
        <v>98758IODP</v>
      </c>
      <c r="V996" t="str">
        <v>PALHUAN</v>
      </c>
      <c r="W996" t="str">
        <v>OTHR11948191</v>
      </c>
      <c r="X996">
        <v>44896.593055555553</v>
      </c>
      <c r="Y996" t="str">
        <v>LEWIS</v>
      </c>
      <c r="Z996" t="str">
        <v>JR</v>
      </c>
      <c r="AA996">
        <v>0</v>
      </c>
      <c r="AB996" t="str">
        <v>397-U1588A-24X-CC-PAL-PALHUAN</v>
      </c>
    </row>
    <row r="997" spans="1:28" x14ac:dyDescent="0.15">
      <c r="A997">
        <v>397</v>
      </c>
      <c r="B997" t="str">
        <v>U1588</v>
      </c>
      <c r="C997" t="str">
        <v>A</v>
      </c>
      <c r="D997">
        <v>25</v>
      </c>
      <c r="E997" t="str">
        <v>X</v>
      </c>
      <c r="F997">
        <v>1</v>
      </c>
      <c r="G997" t="str">
        <v>W</v>
      </c>
      <c r="H997" s="29">
        <v>76</v>
      </c>
      <c r="I997" s="29">
        <v>76</v>
      </c>
      <c r="J997" s="29">
        <v>76</v>
      </c>
      <c r="K997" s="29">
        <v>5</v>
      </c>
      <c r="L997" s="24">
        <v>222.85999999999999</v>
      </c>
      <c r="M997" s="24">
        <v>222.85999999999999</v>
      </c>
      <c r="N997" s="24">
        <v>230.60788617886178</v>
      </c>
      <c r="O997" s="24">
        <v>230.60788617886178</v>
      </c>
      <c r="P997">
        <v>0</v>
      </c>
      <c r="Q997">
        <v>1</v>
      </c>
      <c r="R997" t="str">
        <v>TPCK</v>
      </c>
      <c r="S997" t="str">
        <v>NANNO</v>
      </c>
      <c r="T997" t="str">
        <v/>
      </c>
      <c r="U997" t="str">
        <v/>
      </c>
      <c r="V997" t="str">
        <v>NANNO</v>
      </c>
      <c r="W997" t="str">
        <v>TPCK11957611</v>
      </c>
      <c r="X997">
        <v>44897.194444444445</v>
      </c>
      <c r="Y997" t="str">
        <v>JRS_CARVALHO</v>
      </c>
      <c r="Z997" t="str">
        <v>JR</v>
      </c>
      <c r="AA997">
        <v>0</v>
      </c>
      <c r="AB997" t="str">
        <v>397-U1588A-25X-1-W 76/76-NANNO</v>
      </c>
    </row>
    <row r="998" spans="1:28" x14ac:dyDescent="0.15">
      <c r="A998">
        <v>397</v>
      </c>
      <c r="B998" t="str">
        <v>U1588</v>
      </c>
      <c r="C998" t="str">
        <v>A</v>
      </c>
      <c r="D998">
        <v>25</v>
      </c>
      <c r="E998" t="str">
        <v>X</v>
      </c>
      <c r="F998">
        <v>2</v>
      </c>
      <c r="G998" t="str">
        <v>W</v>
      </c>
      <c r="H998" s="29">
        <v>77</v>
      </c>
      <c r="I998" s="29">
        <v>77</v>
      </c>
      <c r="J998" s="29">
        <v>77</v>
      </c>
      <c r="K998" s="29">
        <v>5</v>
      </c>
      <c r="L998" s="24">
        <v>224.33</v>
      </c>
      <c r="M998" s="24">
        <v>224.33</v>
      </c>
      <c r="N998" s="24">
        <v>231.80300813008131</v>
      </c>
      <c r="O998" s="24">
        <v>231.80300813008131</v>
      </c>
      <c r="P998">
        <v>0</v>
      </c>
      <c r="Q998">
        <v>1</v>
      </c>
      <c r="R998" t="str">
        <v>TPCK</v>
      </c>
      <c r="S998" t="str">
        <v>NANNO</v>
      </c>
      <c r="T998" t="str">
        <v/>
      </c>
      <c r="U998" t="str">
        <v/>
      </c>
      <c r="V998" t="str">
        <v>NANNO</v>
      </c>
      <c r="W998" t="str">
        <v>TPCK11957621</v>
      </c>
      <c r="X998">
        <v>44897.194444444445</v>
      </c>
      <c r="Y998" t="str">
        <v>JRS_CARVALHO</v>
      </c>
      <c r="Z998" t="str">
        <v>JR</v>
      </c>
      <c r="AA998">
        <v>0</v>
      </c>
      <c r="AB998" t="str">
        <v>397-U1588A-25X-2-W 77/77-NANNO</v>
      </c>
    </row>
    <row r="999" spans="1:28" x14ac:dyDescent="0.15">
      <c r="A999">
        <v>397</v>
      </c>
      <c r="B999" t="str">
        <v>U1588</v>
      </c>
      <c r="C999" t="str">
        <v>A</v>
      </c>
      <c r="D999">
        <v>25</v>
      </c>
      <c r="E999" t="str">
        <v>X</v>
      </c>
      <c r="F999">
        <v>3</v>
      </c>
      <c r="G999" t="str">
        <v>W</v>
      </c>
      <c r="H999" s="29">
        <v>20</v>
      </c>
      <c r="I999" s="29">
        <v>21</v>
      </c>
      <c r="J999" s="29">
        <v>20</v>
      </c>
      <c r="K999" s="29">
        <v>5</v>
      </c>
      <c r="L999" s="24">
        <v>225.22</v>
      </c>
      <c r="M999" s="24">
        <v>225.23000000000002</v>
      </c>
      <c r="N999" s="24">
        <v>232.52658536585363</v>
      </c>
      <c r="O999" s="24">
        <v>232.53471544715444</v>
      </c>
      <c r="P999">
        <v>1</v>
      </c>
      <c r="Q999">
        <v>5</v>
      </c>
      <c r="R999" t="str">
        <v>CYL</v>
      </c>
      <c r="S999" t="str">
        <v>CARB</v>
      </c>
      <c r="T999" t="str">
        <v/>
      </c>
      <c r="U999" t="str">
        <v/>
      </c>
      <c r="V999" t="str">
        <v>CARB</v>
      </c>
      <c r="W999" t="str">
        <v>CYL11957601</v>
      </c>
      <c r="X999">
        <v>44897.193749999999</v>
      </c>
      <c r="Y999" t="str">
        <v>JRS_CARVALHO</v>
      </c>
      <c r="Z999" t="str">
        <v>JR</v>
      </c>
      <c r="AA999">
        <v>0</v>
      </c>
      <c r="AB999" t="str">
        <v>397-U1588A-25X-3-W 20/21-CARB</v>
      </c>
    </row>
    <row r="1000" spans="1:28" x14ac:dyDescent="0.15">
      <c r="A1000">
        <v>397</v>
      </c>
      <c r="B1000" t="str">
        <v>U1588</v>
      </c>
      <c r="C1000" t="str">
        <v>A</v>
      </c>
      <c r="D1000">
        <v>25</v>
      </c>
      <c r="E1000" t="str">
        <v>X</v>
      </c>
      <c r="F1000">
        <v>3</v>
      </c>
      <c r="G1000" t="str">
        <v>A</v>
      </c>
      <c r="H1000" s="29">
        <v>20</v>
      </c>
      <c r="I1000" s="29">
        <v>20</v>
      </c>
      <c r="J1000" s="29">
        <v>20</v>
      </c>
      <c r="K1000" s="29">
        <v>5</v>
      </c>
      <c r="L1000" s="24">
        <v>225.22</v>
      </c>
      <c r="M1000" s="24">
        <v>225.22</v>
      </c>
      <c r="N1000" s="24">
        <v>232.52658536585363</v>
      </c>
      <c r="O1000" s="24">
        <v>232.52658536585363</v>
      </c>
      <c r="P1000">
        <v>0</v>
      </c>
      <c r="Q1000">
        <v>1</v>
      </c>
      <c r="R1000" t="str">
        <v>SS</v>
      </c>
      <c r="S1000" t="str">
        <v>SED</v>
      </c>
      <c r="T1000" t="str">
        <v/>
      </c>
      <c r="U1000" t="str">
        <v/>
      </c>
      <c r="V1000" t="str">
        <v>SED</v>
      </c>
      <c r="W1000" t="str">
        <v>SS11957971</v>
      </c>
      <c r="X1000">
        <v>44897.227777777778</v>
      </c>
      <c r="Y1000" t="str">
        <v>JRS_PANG</v>
      </c>
      <c r="Z1000" t="str">
        <v>JR</v>
      </c>
      <c r="AA1000">
        <v>0</v>
      </c>
      <c r="AB1000" t="str">
        <v>397-U1588A-25X-3-A 20/20-SED</v>
      </c>
    </row>
    <row r="1001" spans="1:28" x14ac:dyDescent="0.15">
      <c r="A1001">
        <v>397</v>
      </c>
      <c r="B1001" t="str">
        <v>U1588</v>
      </c>
      <c r="C1001" t="str">
        <v>A</v>
      </c>
      <c r="D1001">
        <v>25</v>
      </c>
      <c r="E1001" t="str">
        <v>X</v>
      </c>
      <c r="F1001">
        <v>3</v>
      </c>
      <c r="G1001" t="str">
        <v>W</v>
      </c>
      <c r="H1001" s="29">
        <v>75</v>
      </c>
      <c r="I1001" s="29">
        <v>75</v>
      </c>
      <c r="J1001" s="29">
        <v>75</v>
      </c>
      <c r="K1001" s="29">
        <v>5</v>
      </c>
      <c r="L1001" s="24">
        <v>225.77</v>
      </c>
      <c r="M1001" s="24">
        <v>225.77</v>
      </c>
      <c r="N1001" s="24">
        <v>232.97373983739837</v>
      </c>
      <c r="O1001" s="24">
        <v>232.97373983739837</v>
      </c>
      <c r="P1001">
        <v>0</v>
      </c>
      <c r="Q1001">
        <v>1</v>
      </c>
      <c r="R1001" t="str">
        <v>TPCK</v>
      </c>
      <c r="S1001" t="str">
        <v>NANNO</v>
      </c>
      <c r="T1001" t="str">
        <v/>
      </c>
      <c r="U1001" t="str">
        <v/>
      </c>
      <c r="V1001" t="str">
        <v>NANNO</v>
      </c>
      <c r="W1001" t="str">
        <v>TPCK11957631</v>
      </c>
      <c r="X1001">
        <v>44897.194444444445</v>
      </c>
      <c r="Y1001" t="str">
        <v>JRS_CARVALHO</v>
      </c>
      <c r="Z1001" t="str">
        <v>JR</v>
      </c>
      <c r="AA1001">
        <v>0</v>
      </c>
      <c r="AB1001" t="str">
        <v>397-U1588A-25X-3-W 75/75-NANNO</v>
      </c>
    </row>
    <row r="1002" spans="1:28" x14ac:dyDescent="0.15">
      <c r="A1002">
        <v>397</v>
      </c>
      <c r="B1002" t="str">
        <v>U1588</v>
      </c>
      <c r="C1002" t="str">
        <v>A</v>
      </c>
      <c r="D1002">
        <v>25</v>
      </c>
      <c r="E1002" t="str">
        <v>X</v>
      </c>
      <c r="F1002">
        <v>4</v>
      </c>
      <c r="G1002" t="str">
        <v/>
      </c>
      <c r="H1002" s="29">
        <v>0</v>
      </c>
      <c r="I1002" s="29">
        <v>0</v>
      </c>
      <c r="J1002" s="29">
        <v>0</v>
      </c>
      <c r="K1002" s="29">
        <v>5</v>
      </c>
      <c r="L1002" s="24">
        <v>226.48</v>
      </c>
      <c r="M1002" s="24">
        <v>226.48</v>
      </c>
      <c r="N1002" s="24">
        <v>233.55097560975608</v>
      </c>
      <c r="O1002" s="24">
        <v>233.55097560975608</v>
      </c>
      <c r="P1002">
        <v>0</v>
      </c>
      <c r="Q1002">
        <v>1</v>
      </c>
      <c r="R1002" t="str">
        <v>GAS</v>
      </c>
      <c r="S1002" t="str">
        <v>VAC</v>
      </c>
      <c r="T1002" t="str">
        <v/>
      </c>
      <c r="U1002" t="str">
        <v/>
      </c>
      <c r="V1002" t="str">
        <v>VAC_VOID</v>
      </c>
      <c r="W1002" t="str">
        <v>GAS11948431</v>
      </c>
      <c r="X1002">
        <v>44896.615277777775</v>
      </c>
      <c r="Y1002" t="str">
        <v>LEWIS</v>
      </c>
      <c r="Z1002" t="str">
        <v>JR</v>
      </c>
      <c r="AA1002">
        <v>0</v>
      </c>
      <c r="AB1002" t="str">
        <v>397-U1588A-25X-4-VAC_VOID</v>
      </c>
    </row>
    <row r="1003" spans="1:28" x14ac:dyDescent="0.15">
      <c r="A1003">
        <v>397</v>
      </c>
      <c r="B1003" t="str">
        <v>U1588</v>
      </c>
      <c r="C1003" t="str">
        <v>A</v>
      </c>
      <c r="D1003">
        <v>25</v>
      </c>
      <c r="E1003" t="str">
        <v>X</v>
      </c>
      <c r="F1003">
        <v>4</v>
      </c>
      <c r="G1003" t="str">
        <v>W</v>
      </c>
      <c r="H1003" s="29">
        <v>60</v>
      </c>
      <c r="I1003" s="29">
        <v>60</v>
      </c>
      <c r="J1003" s="29">
        <v>60</v>
      </c>
      <c r="K1003" s="29">
        <v>5</v>
      </c>
      <c r="L1003" s="24">
        <v>227.07999999999998</v>
      </c>
      <c r="M1003" s="24">
        <v>227.07999999999998</v>
      </c>
      <c r="N1003" s="24">
        <v>234.03878048780487</v>
      </c>
      <c r="O1003" s="24">
        <v>234.03878048780487</v>
      </c>
      <c r="P1003">
        <v>0</v>
      </c>
      <c r="Q1003">
        <v>1</v>
      </c>
      <c r="R1003" t="str">
        <v>TPCK</v>
      </c>
      <c r="S1003" t="str">
        <v>NANNO</v>
      </c>
      <c r="T1003" t="str">
        <v/>
      </c>
      <c r="U1003" t="str">
        <v/>
      </c>
      <c r="V1003" t="str">
        <v>NANNO</v>
      </c>
      <c r="W1003" t="str">
        <v>TPCK11957641</v>
      </c>
      <c r="X1003">
        <v>44897.194444444445</v>
      </c>
      <c r="Y1003" t="str">
        <v>JRS_CARVALHO</v>
      </c>
      <c r="Z1003" t="str">
        <v>JR</v>
      </c>
      <c r="AA1003">
        <v>0</v>
      </c>
      <c r="AB1003" t="str">
        <v>397-U1588A-25X-4-W 60/60-NANNO</v>
      </c>
    </row>
    <row r="1004" spans="1:28" x14ac:dyDescent="0.15">
      <c r="A1004">
        <v>397</v>
      </c>
      <c r="B1004" t="str">
        <v>U1588</v>
      </c>
      <c r="C1004" t="str">
        <v>A</v>
      </c>
      <c r="D1004">
        <v>25</v>
      </c>
      <c r="E1004" t="str">
        <v>X</v>
      </c>
      <c r="F1004">
        <v>4</v>
      </c>
      <c r="G1004" t="str">
        <v>A</v>
      </c>
      <c r="H1004" s="29">
        <v>100</v>
      </c>
      <c r="I1004" s="29">
        <v>100</v>
      </c>
      <c r="J1004" s="29">
        <v>100</v>
      </c>
      <c r="K1004" s="29">
        <v>5</v>
      </c>
      <c r="L1004" s="24">
        <v>227.48</v>
      </c>
      <c r="M1004" s="24">
        <v>227.48</v>
      </c>
      <c r="N1004" s="24">
        <v>234.36398373983738</v>
      </c>
      <c r="O1004" s="24">
        <v>234.36398373983738</v>
      </c>
      <c r="P1004">
        <v>0</v>
      </c>
      <c r="Q1004">
        <v>1</v>
      </c>
      <c r="R1004" t="str">
        <v>SS</v>
      </c>
      <c r="S1004" t="str">
        <v>SED</v>
      </c>
      <c r="T1004" t="str">
        <v/>
      </c>
      <c r="U1004" t="str">
        <v/>
      </c>
      <c r="V1004" t="str">
        <v>SED</v>
      </c>
      <c r="W1004" t="str">
        <v>SS11957981</v>
      </c>
      <c r="X1004">
        <v>44897.227777777778</v>
      </c>
      <c r="Y1004" t="str">
        <v>JRS_PANG</v>
      </c>
      <c r="Z1004" t="str">
        <v>JR</v>
      </c>
      <c r="AA1004">
        <v>0</v>
      </c>
      <c r="AB1004" t="str">
        <v>397-U1588A-25X-4-A 100/100-SED</v>
      </c>
    </row>
    <row r="1005" spans="1:28" x14ac:dyDescent="0.15">
      <c r="A1005">
        <v>397</v>
      </c>
      <c r="B1005" t="str">
        <v>U1588</v>
      </c>
      <c r="C1005" t="str">
        <v>A</v>
      </c>
      <c r="D1005">
        <v>26</v>
      </c>
      <c r="E1005" t="str">
        <v>X</v>
      </c>
      <c r="F1005">
        <v>1</v>
      </c>
      <c r="G1005" t="str">
        <v>W</v>
      </c>
      <c r="H1005" s="29">
        <v>75</v>
      </c>
      <c r="I1005" s="29">
        <v>75</v>
      </c>
      <c r="J1005" s="29">
        <v>75</v>
      </c>
      <c r="K1005" s="29">
        <v>5</v>
      </c>
      <c r="L1005" s="24">
        <v>227.65</v>
      </c>
      <c r="M1005" s="24">
        <v>227.65</v>
      </c>
      <c r="N1005" s="24">
        <v>235.70755118110239</v>
      </c>
      <c r="O1005" s="24">
        <v>235.70755118110239</v>
      </c>
      <c r="P1005">
        <v>0</v>
      </c>
      <c r="Q1005">
        <v>1</v>
      </c>
      <c r="R1005" t="str">
        <v>TPCK</v>
      </c>
      <c r="S1005" t="str">
        <v>NANNO</v>
      </c>
      <c r="T1005" t="str">
        <v/>
      </c>
      <c r="U1005" t="str">
        <v/>
      </c>
      <c r="V1005" t="str">
        <v>NANNO</v>
      </c>
      <c r="W1005" t="str">
        <v>TPCK11957911</v>
      </c>
      <c r="X1005">
        <v>44897.220833333333</v>
      </c>
      <c r="Y1005" t="str">
        <v>JRS_CARVALHO</v>
      </c>
      <c r="Z1005" t="str">
        <v>JR</v>
      </c>
      <c r="AA1005">
        <v>0</v>
      </c>
      <c r="AB1005" t="str">
        <v>397-U1588A-26X-1-W 75/75-NANNO</v>
      </c>
    </row>
    <row r="1006" spans="1:28" x14ac:dyDescent="0.15">
      <c r="A1006">
        <v>397</v>
      </c>
      <c r="B1006" t="str">
        <v>U1588</v>
      </c>
      <c r="C1006" t="str">
        <v>A</v>
      </c>
      <c r="D1006">
        <v>25</v>
      </c>
      <c r="E1006" t="str">
        <v>X</v>
      </c>
      <c r="F1006" t="str">
        <v>CC</v>
      </c>
      <c r="G1006" t="str">
        <v/>
      </c>
      <c r="H1006" s="29">
        <v>37</v>
      </c>
      <c r="I1006" s="29">
        <v>44</v>
      </c>
      <c r="J1006" s="29">
        <v>0</v>
      </c>
      <c r="K1006" s="29">
        <v>5</v>
      </c>
      <c r="L1006" s="24">
        <v>227.91</v>
      </c>
      <c r="M1006" s="24">
        <v>227.98</v>
      </c>
      <c r="N1006" s="24">
        <v>234.71357723577233</v>
      </c>
      <c r="O1006" s="24">
        <v>234.77048780487803</v>
      </c>
      <c r="P1006">
        <v>7</v>
      </c>
      <c r="Q1006">
        <v>20</v>
      </c>
      <c r="R1006" t="str">
        <v>OTHR</v>
      </c>
      <c r="S1006" t="str">
        <v>FORAM</v>
      </c>
      <c r="T1006" t="str">
        <v/>
      </c>
      <c r="U1006" t="str">
        <v/>
      </c>
      <c r="V1006" t="str">
        <v>FORAM</v>
      </c>
      <c r="W1006" t="str">
        <v>OTHR11948531</v>
      </c>
      <c r="X1006">
        <v>44896.615972222222</v>
      </c>
      <c r="Y1006" t="str">
        <v>LEWIS</v>
      </c>
      <c r="Z1006" t="str">
        <v>JR</v>
      </c>
      <c r="AA1006" t="str">
        <v>Shipboard Test</v>
      </c>
      <c r="AB1006" t="str">
        <v>397-U1588A-25X-CC-PAL-FORAM</v>
      </c>
    </row>
    <row r="1007" spans="1:28" x14ac:dyDescent="0.15">
      <c r="A1007">
        <v>397</v>
      </c>
      <c r="B1007" t="str">
        <v>U1588</v>
      </c>
      <c r="C1007" t="str">
        <v>A</v>
      </c>
      <c r="D1007">
        <v>25</v>
      </c>
      <c r="E1007" t="str">
        <v>X</v>
      </c>
      <c r="F1007" t="str">
        <v>CC</v>
      </c>
      <c r="G1007" t="str">
        <v/>
      </c>
      <c r="H1007" s="29">
        <v>37</v>
      </c>
      <c r="I1007" s="29">
        <v>44</v>
      </c>
      <c r="J1007" s="29">
        <v>0</v>
      </c>
      <c r="K1007" s="29">
        <v>5</v>
      </c>
      <c r="L1007" s="24">
        <v>227.91</v>
      </c>
      <c r="M1007" s="24">
        <v>227.98</v>
      </c>
      <c r="N1007" s="24">
        <v>234.71357723577233</v>
      </c>
      <c r="O1007" s="24">
        <v>234.77048780487803</v>
      </c>
      <c r="P1007">
        <v>7</v>
      </c>
      <c r="Q1007">
        <v>30</v>
      </c>
      <c r="R1007" t="str">
        <v>OTHR</v>
      </c>
      <c r="S1007" t="str">
        <v/>
      </c>
      <c r="T1007" t="str">
        <v>ZARI</v>
      </c>
      <c r="U1007" t="str">
        <v>95883IODP</v>
      </c>
      <c r="V1007" t="str">
        <v>PALZARI</v>
      </c>
      <c r="W1007" t="str">
        <v>OTHR11948501</v>
      </c>
      <c r="X1007">
        <v>44896.615972222222</v>
      </c>
      <c r="Y1007" t="str">
        <v>LEWIS</v>
      </c>
      <c r="Z1007" t="str">
        <v>JR</v>
      </c>
      <c r="AA1007">
        <v>0</v>
      </c>
      <c r="AB1007" t="str">
        <v>397-U1588A-25X-CC-PAL-PALZARI</v>
      </c>
    </row>
    <row r="1008" spans="1:28" x14ac:dyDescent="0.15">
      <c r="A1008">
        <v>397</v>
      </c>
      <c r="B1008" t="str">
        <v>U1588</v>
      </c>
      <c r="C1008" t="str">
        <v>A</v>
      </c>
      <c r="D1008">
        <v>25</v>
      </c>
      <c r="E1008" t="str">
        <v>X</v>
      </c>
      <c r="F1008" t="str">
        <v>CC</v>
      </c>
      <c r="G1008" t="str">
        <v/>
      </c>
      <c r="H1008" s="29">
        <v>37</v>
      </c>
      <c r="I1008" s="29">
        <v>44</v>
      </c>
      <c r="J1008" s="29">
        <v>0</v>
      </c>
      <c r="K1008" s="29">
        <v>5</v>
      </c>
      <c r="L1008" s="24">
        <v>227.91</v>
      </c>
      <c r="M1008" s="24">
        <v>227.98</v>
      </c>
      <c r="N1008" s="24">
        <v>234.71357723577233</v>
      </c>
      <c r="O1008" s="24">
        <v>234.77048780487803</v>
      </c>
      <c r="P1008">
        <v>7</v>
      </c>
      <c r="Q1008">
        <v>5</v>
      </c>
      <c r="R1008" t="str">
        <v>OTHR</v>
      </c>
      <c r="S1008" t="str">
        <v/>
      </c>
      <c r="T1008" t="str">
        <v>ABRA</v>
      </c>
      <c r="U1008" t="str">
        <v>95438IODP</v>
      </c>
      <c r="V1008" t="str">
        <v>PALABRA</v>
      </c>
      <c r="W1008" t="str">
        <v>OTHR11948511</v>
      </c>
      <c r="X1008">
        <v>44896.615972222222</v>
      </c>
      <c r="Y1008" t="str">
        <v>LEWIS</v>
      </c>
      <c r="Z1008" t="str">
        <v>JR</v>
      </c>
      <c r="AA1008">
        <v>0</v>
      </c>
      <c r="AB1008" t="str">
        <v>397-U1588A-25X-CC-PAL-PALABRA</v>
      </c>
    </row>
    <row r="1009" spans="1:28" x14ac:dyDescent="0.15">
      <c r="A1009">
        <v>397</v>
      </c>
      <c r="B1009" t="str">
        <v>U1588</v>
      </c>
      <c r="C1009" t="str">
        <v>A</v>
      </c>
      <c r="D1009">
        <v>25</v>
      </c>
      <c r="E1009" t="str">
        <v>X</v>
      </c>
      <c r="F1009" t="str">
        <v>CC</v>
      </c>
      <c r="G1009" t="str">
        <v/>
      </c>
      <c r="H1009" s="29">
        <v>37</v>
      </c>
      <c r="I1009" s="29">
        <v>44</v>
      </c>
      <c r="J1009" s="29">
        <v>0</v>
      </c>
      <c r="K1009" s="29">
        <v>5</v>
      </c>
      <c r="L1009" s="24">
        <v>227.91</v>
      </c>
      <c r="M1009" s="24">
        <v>227.98</v>
      </c>
      <c r="N1009" s="24">
        <v>234.71357723577233</v>
      </c>
      <c r="O1009" s="24">
        <v>234.77048780487803</v>
      </c>
      <c r="P1009">
        <v>7</v>
      </c>
      <c r="Q1009">
        <v>20</v>
      </c>
      <c r="R1009" t="str">
        <v>OTHR</v>
      </c>
      <c r="S1009" t="str">
        <v/>
      </c>
      <c r="T1009" t="str">
        <v>PERA</v>
      </c>
      <c r="U1009" t="str">
        <v>95471IODP</v>
      </c>
      <c r="V1009" t="str">
        <v>PALPERA</v>
      </c>
      <c r="W1009" t="str">
        <v>OTHR11948461</v>
      </c>
      <c r="X1009">
        <v>44896.615972222222</v>
      </c>
      <c r="Y1009" t="str">
        <v>LEWIS</v>
      </c>
      <c r="Z1009" t="str">
        <v>JR</v>
      </c>
      <c r="AA1009">
        <v>0</v>
      </c>
      <c r="AB1009" t="str">
        <v>397-U1588A-25X-CC-PAL-PALPERA</v>
      </c>
    </row>
    <row r="1010" spans="1:28" x14ac:dyDescent="0.15">
      <c r="A1010">
        <v>397</v>
      </c>
      <c r="B1010" t="str">
        <v>U1588</v>
      </c>
      <c r="C1010" t="str">
        <v>A</v>
      </c>
      <c r="D1010">
        <v>25</v>
      </c>
      <c r="E1010" t="str">
        <v>X</v>
      </c>
      <c r="F1010" t="str">
        <v>CC</v>
      </c>
      <c r="G1010" t="str">
        <v/>
      </c>
      <c r="H1010" s="29">
        <v>37</v>
      </c>
      <c r="I1010" s="29">
        <v>44</v>
      </c>
      <c r="J1010" s="29">
        <v>0</v>
      </c>
      <c r="K1010" s="29">
        <v>5</v>
      </c>
      <c r="L1010" s="24">
        <v>227.91</v>
      </c>
      <c r="M1010" s="24">
        <v>227.98</v>
      </c>
      <c r="N1010" s="24">
        <v>234.71357723577233</v>
      </c>
      <c r="O1010" s="24">
        <v>234.77048780487803</v>
      </c>
      <c r="P1010">
        <v>7</v>
      </c>
      <c r="Q1010">
        <v>20</v>
      </c>
      <c r="R1010" t="str">
        <v>OTHR</v>
      </c>
      <c r="S1010" t="str">
        <v/>
      </c>
      <c r="T1010" t="str">
        <v>VERM</v>
      </c>
      <c r="U1010" t="str">
        <v>95746IODP</v>
      </c>
      <c r="V1010" t="str">
        <v>PALVERM</v>
      </c>
      <c r="W1010" t="str">
        <v>OTHR11948451</v>
      </c>
      <c r="X1010">
        <v>44896.615972222222</v>
      </c>
      <c r="Y1010" t="str">
        <v>LEWIS</v>
      </c>
      <c r="Z1010" t="str">
        <v>JR</v>
      </c>
      <c r="AA1010">
        <v>0</v>
      </c>
      <c r="AB1010" t="str">
        <v>397-U1588A-25X-CC-PAL-PALVERM</v>
      </c>
    </row>
    <row r="1011" spans="1:28" x14ac:dyDescent="0.15">
      <c r="A1011">
        <v>397</v>
      </c>
      <c r="B1011" t="str">
        <v>U1588</v>
      </c>
      <c r="C1011" t="str">
        <v>A</v>
      </c>
      <c r="D1011">
        <v>25</v>
      </c>
      <c r="E1011" t="str">
        <v>X</v>
      </c>
      <c r="F1011" t="str">
        <v>CC</v>
      </c>
      <c r="G1011" t="str">
        <v/>
      </c>
      <c r="H1011" s="29">
        <v>37</v>
      </c>
      <c r="I1011" s="29">
        <v>44</v>
      </c>
      <c r="J1011" s="29">
        <v>0</v>
      </c>
      <c r="K1011" s="29">
        <v>5</v>
      </c>
      <c r="L1011" s="24">
        <v>227.91</v>
      </c>
      <c r="M1011" s="24">
        <v>227.98</v>
      </c>
      <c r="N1011" s="24">
        <v>234.71357723577233</v>
      </c>
      <c r="O1011" s="24">
        <v>234.77048780487803</v>
      </c>
      <c r="P1011">
        <v>7</v>
      </c>
      <c r="Q1011">
        <v>5</v>
      </c>
      <c r="R1011" t="str">
        <v>OTHR</v>
      </c>
      <c r="S1011" t="str">
        <v/>
      </c>
      <c r="T1011" t="str">
        <v>CLAR</v>
      </c>
      <c r="U1011" t="str">
        <v>95439IODP</v>
      </c>
      <c r="V1011" t="str">
        <v>PALCLAR</v>
      </c>
      <c r="W1011" t="str">
        <v>OTHR11948481</v>
      </c>
      <c r="X1011">
        <v>44896.615972222222</v>
      </c>
      <c r="Y1011" t="str">
        <v>LEWIS</v>
      </c>
      <c r="Z1011" t="str">
        <v>JR</v>
      </c>
      <c r="AA1011">
        <v>0</v>
      </c>
      <c r="AB1011" t="str">
        <v>397-U1588A-25X-CC-PAL-PALCLAR</v>
      </c>
    </row>
    <row r="1012" spans="1:28" x14ac:dyDescent="0.15">
      <c r="A1012">
        <v>397</v>
      </c>
      <c r="B1012" t="str">
        <v>U1588</v>
      </c>
      <c r="C1012" t="str">
        <v>A</v>
      </c>
      <c r="D1012">
        <v>25</v>
      </c>
      <c r="E1012" t="str">
        <v>X</v>
      </c>
      <c r="F1012" t="str">
        <v>CC</v>
      </c>
      <c r="G1012" t="str">
        <v/>
      </c>
      <c r="H1012" s="29">
        <v>37</v>
      </c>
      <c r="I1012" s="29">
        <v>44</v>
      </c>
      <c r="J1012" s="29">
        <v>37</v>
      </c>
      <c r="K1012" s="29">
        <v>5</v>
      </c>
      <c r="L1012" s="24">
        <v>227.91</v>
      </c>
      <c r="M1012" s="24">
        <v>227.98</v>
      </c>
      <c r="N1012" s="24">
        <v>234.71357723577233</v>
      </c>
      <c r="O1012" s="24">
        <v>234.77048780487803</v>
      </c>
      <c r="P1012">
        <v>7</v>
      </c>
      <c r="Q1012">
        <v>247</v>
      </c>
      <c r="R1012" t="str">
        <v>WRND</v>
      </c>
      <c r="S1012" t="str">
        <v>PAL</v>
      </c>
      <c r="T1012" t="str">
        <v/>
      </c>
      <c r="U1012" t="str">
        <v/>
      </c>
      <c r="V1012" t="str">
        <v>PAL</v>
      </c>
      <c r="W1012" t="str">
        <v>WRND11948441</v>
      </c>
      <c r="X1012">
        <v>44896.615277777775</v>
      </c>
      <c r="Y1012" t="str">
        <v>LEWIS</v>
      </c>
      <c r="Z1012" t="str">
        <v>JR</v>
      </c>
      <c r="AA1012">
        <v>0</v>
      </c>
      <c r="AB1012" t="str">
        <v>397-U1588A-25X-CC-PAL</v>
      </c>
    </row>
    <row r="1013" spans="1:28" x14ac:dyDescent="0.15">
      <c r="A1013">
        <v>397</v>
      </c>
      <c r="B1013" t="str">
        <v>U1588</v>
      </c>
      <c r="C1013" t="str">
        <v>A</v>
      </c>
      <c r="D1013">
        <v>25</v>
      </c>
      <c r="E1013" t="str">
        <v>X</v>
      </c>
      <c r="F1013" t="str">
        <v>CC</v>
      </c>
      <c r="G1013" t="str">
        <v/>
      </c>
      <c r="H1013" s="29">
        <v>37</v>
      </c>
      <c r="I1013" s="29">
        <v>44</v>
      </c>
      <c r="J1013" s="29">
        <v>0</v>
      </c>
      <c r="K1013" s="29">
        <v>5</v>
      </c>
      <c r="L1013" s="24">
        <v>227.91</v>
      </c>
      <c r="M1013" s="24">
        <v>227.98</v>
      </c>
      <c r="N1013" s="24">
        <v>234.71357723577233</v>
      </c>
      <c r="O1013" s="24">
        <v>234.77048780487803</v>
      </c>
      <c r="P1013">
        <v>7</v>
      </c>
      <c r="Q1013">
        <v>5</v>
      </c>
      <c r="R1013" t="str">
        <v>OTHR</v>
      </c>
      <c r="S1013" t="str">
        <v/>
      </c>
      <c r="T1013" t="str">
        <v>FLOR</v>
      </c>
      <c r="U1013" t="str">
        <v>95504IODP</v>
      </c>
      <c r="V1013" t="str">
        <v>PALFLOR</v>
      </c>
      <c r="W1013" t="str">
        <v>OTHR11948471</v>
      </c>
      <c r="X1013">
        <v>44896.615972222222</v>
      </c>
      <c r="Y1013" t="str">
        <v>LEWIS</v>
      </c>
      <c r="Z1013" t="str">
        <v>JR</v>
      </c>
      <c r="AA1013">
        <v>0</v>
      </c>
      <c r="AB1013" t="str">
        <v>397-U1588A-25X-CC-PAL-PALFLOR</v>
      </c>
    </row>
    <row r="1014" spans="1:28" x14ac:dyDescent="0.15">
      <c r="A1014">
        <v>397</v>
      </c>
      <c r="B1014" t="str">
        <v>U1588</v>
      </c>
      <c r="C1014" t="str">
        <v>A</v>
      </c>
      <c r="D1014">
        <v>25</v>
      </c>
      <c r="E1014" t="str">
        <v>X</v>
      </c>
      <c r="F1014" t="str">
        <v>CC</v>
      </c>
      <c r="G1014" t="str">
        <v/>
      </c>
      <c r="H1014" s="29">
        <v>37</v>
      </c>
      <c r="I1014" s="29">
        <v>44</v>
      </c>
      <c r="J1014" s="29">
        <v>0</v>
      </c>
      <c r="K1014" s="29">
        <v>5</v>
      </c>
      <c r="L1014" s="24">
        <v>227.91</v>
      </c>
      <c r="M1014" s="24">
        <v>227.98</v>
      </c>
      <c r="N1014" s="24">
        <v>234.71357723577233</v>
      </c>
      <c r="O1014" s="24">
        <v>234.77048780487803</v>
      </c>
      <c r="P1014">
        <v>7</v>
      </c>
      <c r="Q1014">
        <v>30</v>
      </c>
      <c r="R1014" t="str">
        <v>OTHR</v>
      </c>
      <c r="S1014" t="str">
        <v/>
      </c>
      <c r="T1014" t="str">
        <v>HUAN</v>
      </c>
      <c r="U1014" t="str">
        <v>98758IODP</v>
      </c>
      <c r="V1014" t="str">
        <v>PALHUAN</v>
      </c>
      <c r="W1014" t="str">
        <v>OTHR11948491</v>
      </c>
      <c r="X1014">
        <v>44896.615972222222</v>
      </c>
      <c r="Y1014" t="str">
        <v>LEWIS</v>
      </c>
      <c r="Z1014" t="str">
        <v>JR</v>
      </c>
      <c r="AA1014">
        <v>0</v>
      </c>
      <c r="AB1014" t="str">
        <v>397-U1588A-25X-CC-PAL-PALHUAN</v>
      </c>
    </row>
    <row r="1015" spans="1:28" x14ac:dyDescent="0.15">
      <c r="A1015">
        <v>397</v>
      </c>
      <c r="B1015" t="str">
        <v>U1588</v>
      </c>
      <c r="C1015" t="str">
        <v>A</v>
      </c>
      <c r="D1015">
        <v>25</v>
      </c>
      <c r="E1015" t="str">
        <v>X</v>
      </c>
      <c r="F1015" t="str">
        <v>CC</v>
      </c>
      <c r="G1015" t="str">
        <v/>
      </c>
      <c r="H1015" s="29">
        <v>37</v>
      </c>
      <c r="I1015" s="29">
        <v>44</v>
      </c>
      <c r="J1015" s="29">
        <v>0</v>
      </c>
      <c r="K1015" s="29">
        <v>5</v>
      </c>
      <c r="L1015" s="24">
        <v>227.91</v>
      </c>
      <c r="M1015" s="24">
        <v>227.98</v>
      </c>
      <c r="N1015" s="24">
        <v>234.71357723577233</v>
      </c>
      <c r="O1015" s="24">
        <v>234.77048780487803</v>
      </c>
      <c r="P1015">
        <v>7</v>
      </c>
      <c r="Q1015">
        <v>5</v>
      </c>
      <c r="R1015" t="str">
        <v>OTHR</v>
      </c>
      <c r="S1015" t="str">
        <v>NANNO</v>
      </c>
      <c r="T1015" t="str">
        <v/>
      </c>
      <c r="U1015" t="str">
        <v/>
      </c>
      <c r="V1015" t="str">
        <v>NANNO</v>
      </c>
      <c r="W1015" t="str">
        <v>OTHR11948521</v>
      </c>
      <c r="X1015">
        <v>44896.615972222222</v>
      </c>
      <c r="Y1015" t="str">
        <v>LEWIS</v>
      </c>
      <c r="Z1015" t="str">
        <v>JR</v>
      </c>
      <c r="AA1015" t="str">
        <v>Shipboard Test</v>
      </c>
      <c r="AB1015" t="str">
        <v>397-U1588A-25X-CC-PAL-NANNO</v>
      </c>
    </row>
    <row r="1016" spans="1:28" x14ac:dyDescent="0.15">
      <c r="A1016">
        <v>397</v>
      </c>
      <c r="B1016" t="str">
        <v>U1588</v>
      </c>
      <c r="C1016" t="str">
        <v>A</v>
      </c>
      <c r="D1016">
        <v>26</v>
      </c>
      <c r="E1016" t="str">
        <v>X</v>
      </c>
      <c r="F1016">
        <v>2</v>
      </c>
      <c r="G1016" t="str">
        <v>W</v>
      </c>
      <c r="H1016" s="29">
        <v>64</v>
      </c>
      <c r="I1016" s="29">
        <v>66</v>
      </c>
      <c r="J1016" s="29">
        <v>64</v>
      </c>
      <c r="K1016" s="29">
        <v>5</v>
      </c>
      <c r="L1016" s="24">
        <v>229</v>
      </c>
      <c r="M1016" s="24">
        <v>229.02</v>
      </c>
      <c r="N1016" s="24">
        <v>236.77054330708663</v>
      </c>
      <c r="O1016" s="24">
        <v>236.78629133858269</v>
      </c>
      <c r="P1016">
        <v>2</v>
      </c>
      <c r="Q1016">
        <v>7</v>
      </c>
      <c r="R1016" t="str">
        <v>CUBE</v>
      </c>
      <c r="S1016" t="str">
        <v>PMAG</v>
      </c>
      <c r="T1016" t="str">
        <v>XUAN</v>
      </c>
      <c r="U1016" t="str">
        <v>95810IODP</v>
      </c>
      <c r="V1016" t="str">
        <v>PMAG</v>
      </c>
      <c r="W1016" t="str">
        <v>CUBE11957961</v>
      </c>
      <c r="X1016">
        <v>44897.223611111112</v>
      </c>
      <c r="Y1016" t="str">
        <v>LEWIS</v>
      </c>
      <c r="Z1016" t="str">
        <v>JR</v>
      </c>
      <c r="AA1016">
        <v>0</v>
      </c>
      <c r="AB1016" t="str">
        <v>397-U1588A-26X-2-W 64/66-PMAG</v>
      </c>
    </row>
    <row r="1017" spans="1:28" x14ac:dyDescent="0.15">
      <c r="A1017">
        <v>397</v>
      </c>
      <c r="B1017" t="str">
        <v>U1588</v>
      </c>
      <c r="C1017" t="str">
        <v>A</v>
      </c>
      <c r="D1017">
        <v>26</v>
      </c>
      <c r="E1017" t="str">
        <v>X</v>
      </c>
      <c r="F1017">
        <v>2</v>
      </c>
      <c r="G1017" t="str">
        <v>W</v>
      </c>
      <c r="H1017" s="29">
        <v>76</v>
      </c>
      <c r="I1017" s="29">
        <v>76</v>
      </c>
      <c r="J1017" s="29">
        <v>76</v>
      </c>
      <c r="K1017" s="29">
        <v>5</v>
      </c>
      <c r="L1017" s="24">
        <v>229.12</v>
      </c>
      <c r="M1017" s="24">
        <v>229.12</v>
      </c>
      <c r="N1017" s="24">
        <v>236.86503149606301</v>
      </c>
      <c r="O1017" s="24">
        <v>236.86503149606301</v>
      </c>
      <c r="P1017">
        <v>0</v>
      </c>
      <c r="Q1017">
        <v>1</v>
      </c>
      <c r="R1017" t="str">
        <v>TPCK</v>
      </c>
      <c r="S1017" t="str">
        <v>NANNO</v>
      </c>
      <c r="T1017" t="str">
        <v/>
      </c>
      <c r="U1017" t="str">
        <v/>
      </c>
      <c r="V1017" t="str">
        <v>NANNO</v>
      </c>
      <c r="W1017" t="str">
        <v>TPCK11957921</v>
      </c>
      <c r="X1017">
        <v>44897.22152777778</v>
      </c>
      <c r="Y1017" t="str">
        <v>JRS_CARVALHO</v>
      </c>
      <c r="Z1017" t="str">
        <v>JR</v>
      </c>
      <c r="AA1017">
        <v>0</v>
      </c>
      <c r="AB1017" t="str">
        <v>397-U1588A-26X-2-W 76/76-NANNO</v>
      </c>
    </row>
    <row r="1018" spans="1:28" x14ac:dyDescent="0.15">
      <c r="A1018">
        <v>397</v>
      </c>
      <c r="B1018" t="str">
        <v>U1588</v>
      </c>
      <c r="C1018" t="str">
        <v>A</v>
      </c>
      <c r="D1018">
        <v>26</v>
      </c>
      <c r="E1018" t="str">
        <v>X</v>
      </c>
      <c r="F1018">
        <v>2</v>
      </c>
      <c r="G1018" t="str">
        <v>A</v>
      </c>
      <c r="H1018" s="29">
        <v>80</v>
      </c>
      <c r="I1018" s="29">
        <v>80</v>
      </c>
      <c r="J1018" s="29">
        <v>80</v>
      </c>
      <c r="K1018" s="29">
        <v>5</v>
      </c>
      <c r="L1018" s="24">
        <v>229.16000000000003</v>
      </c>
      <c r="M1018" s="24">
        <v>229.16000000000003</v>
      </c>
      <c r="N1018" s="24">
        <v>236.89652755905513</v>
      </c>
      <c r="O1018" s="24">
        <v>236.89652755905513</v>
      </c>
      <c r="P1018">
        <v>0</v>
      </c>
      <c r="Q1018">
        <v>1</v>
      </c>
      <c r="R1018" t="str">
        <v>SS</v>
      </c>
      <c r="S1018" t="str">
        <v>SED</v>
      </c>
      <c r="T1018" t="str">
        <v/>
      </c>
      <c r="U1018" t="str">
        <v/>
      </c>
      <c r="V1018" t="str">
        <v>SED</v>
      </c>
      <c r="W1018" t="str">
        <v>SS11958001</v>
      </c>
      <c r="X1018">
        <v>44897.236111111109</v>
      </c>
      <c r="Y1018" t="str">
        <v>JRS_PANG</v>
      </c>
      <c r="Z1018" t="str">
        <v>JR</v>
      </c>
      <c r="AA1018">
        <v>0</v>
      </c>
      <c r="AB1018" t="str">
        <v>397-U1588A-26X-2-A 80/80-SED</v>
      </c>
    </row>
    <row r="1019" spans="1:28" x14ac:dyDescent="0.15">
      <c r="A1019">
        <v>397</v>
      </c>
      <c r="B1019" t="str">
        <v>U1588</v>
      </c>
      <c r="C1019" t="str">
        <v>A</v>
      </c>
      <c r="D1019">
        <v>26</v>
      </c>
      <c r="E1019" t="str">
        <v>X</v>
      </c>
      <c r="F1019">
        <v>2</v>
      </c>
      <c r="G1019" t="str">
        <v>W</v>
      </c>
      <c r="H1019" s="29">
        <v>80</v>
      </c>
      <c r="I1019" s="29">
        <v>81</v>
      </c>
      <c r="J1019" s="29">
        <v>80</v>
      </c>
      <c r="K1019" s="29">
        <v>5</v>
      </c>
      <c r="L1019" s="24">
        <v>229.16000000000003</v>
      </c>
      <c r="M1019" s="24">
        <v>229.17000000000002</v>
      </c>
      <c r="N1019" s="24">
        <v>236.89652755905513</v>
      </c>
      <c r="O1019" s="24">
        <v>236.90440157480316</v>
      </c>
      <c r="P1019">
        <v>1</v>
      </c>
      <c r="Q1019">
        <v>5</v>
      </c>
      <c r="R1019" t="str">
        <v>CYL</v>
      </c>
      <c r="S1019" t="str">
        <v>CARB</v>
      </c>
      <c r="T1019" t="str">
        <v/>
      </c>
      <c r="U1019" t="str">
        <v/>
      </c>
      <c r="V1019" t="str">
        <v>CARB</v>
      </c>
      <c r="W1019" t="str">
        <v>CYL11958361</v>
      </c>
      <c r="X1019">
        <v>44897.238194444442</v>
      </c>
      <c r="Y1019" t="str">
        <v>JRS_BROOKS</v>
      </c>
      <c r="Z1019" t="str">
        <v>JR</v>
      </c>
      <c r="AA1019">
        <v>0</v>
      </c>
      <c r="AB1019" t="str">
        <v>397-U1588A-26X-2-W 80/81-CARB</v>
      </c>
    </row>
    <row r="1020" spans="1:28" x14ac:dyDescent="0.15">
      <c r="A1020">
        <v>397</v>
      </c>
      <c r="B1020" t="str">
        <v>U1588</v>
      </c>
      <c r="C1020" t="str">
        <v>A</v>
      </c>
      <c r="D1020">
        <v>26</v>
      </c>
      <c r="E1020" t="str">
        <v>X</v>
      </c>
      <c r="F1020">
        <v>2</v>
      </c>
      <c r="G1020" t="str">
        <v>W</v>
      </c>
      <c r="H1020" s="29">
        <v>80</v>
      </c>
      <c r="I1020" s="29">
        <v>81</v>
      </c>
      <c r="J1020" s="29">
        <v>80</v>
      </c>
      <c r="K1020" s="29">
        <v>5</v>
      </c>
      <c r="L1020" s="24">
        <v>229.16000000000003</v>
      </c>
      <c r="M1020" s="24">
        <v>229.17000000000002</v>
      </c>
      <c r="N1020" s="24">
        <v>236.89652755905513</v>
      </c>
      <c r="O1020" s="24">
        <v>236.90440157480316</v>
      </c>
      <c r="P1020">
        <v>1</v>
      </c>
      <c r="Q1020">
        <v>5</v>
      </c>
      <c r="R1020" t="str">
        <v>CYL</v>
      </c>
      <c r="S1020" t="str">
        <v>XRD</v>
      </c>
      <c r="T1020" t="str">
        <v/>
      </c>
      <c r="U1020" t="str">
        <v/>
      </c>
      <c r="V1020" t="str">
        <v>XRD</v>
      </c>
      <c r="W1020" t="str">
        <v>CYL11958371</v>
      </c>
      <c r="X1020">
        <v>44897.238194444442</v>
      </c>
      <c r="Y1020" t="str">
        <v>JRS_BROOKS</v>
      </c>
      <c r="Z1020" t="str">
        <v>JR</v>
      </c>
      <c r="AA1020">
        <v>0</v>
      </c>
      <c r="AB1020" t="str">
        <v>397-U1588A-26X-2-W 80/81-XRD</v>
      </c>
    </row>
    <row r="1021" spans="1:28" x14ac:dyDescent="0.15">
      <c r="A1021">
        <v>397</v>
      </c>
      <c r="B1021" t="str">
        <v>U1588</v>
      </c>
      <c r="C1021" t="str">
        <v>A</v>
      </c>
      <c r="D1021">
        <v>26</v>
      </c>
      <c r="E1021" t="str">
        <v>X</v>
      </c>
      <c r="F1021">
        <v>3</v>
      </c>
      <c r="G1021" t="str">
        <v>W</v>
      </c>
      <c r="H1021" s="29">
        <v>75</v>
      </c>
      <c r="I1021" s="29">
        <v>75</v>
      </c>
      <c r="J1021" s="29">
        <v>75</v>
      </c>
      <c r="K1021" s="29">
        <v>5</v>
      </c>
      <c r="L1021" s="24">
        <v>230.57</v>
      </c>
      <c r="M1021" s="24">
        <v>230.57</v>
      </c>
      <c r="N1021" s="24">
        <v>238.00676377952757</v>
      </c>
      <c r="O1021" s="24">
        <v>238.00676377952757</v>
      </c>
      <c r="P1021">
        <v>0</v>
      </c>
      <c r="Q1021">
        <v>1</v>
      </c>
      <c r="R1021" t="str">
        <v>TPCK</v>
      </c>
      <c r="S1021" t="str">
        <v>NANNO</v>
      </c>
      <c r="T1021" t="str">
        <v/>
      </c>
      <c r="U1021" t="str">
        <v/>
      </c>
      <c r="V1021" t="str">
        <v>NANNO</v>
      </c>
      <c r="W1021" t="str">
        <v>TPCK11957931</v>
      </c>
      <c r="X1021">
        <v>44897.22152777778</v>
      </c>
      <c r="Y1021" t="str">
        <v>JRS_CARVALHO</v>
      </c>
      <c r="Z1021" t="str">
        <v>JR</v>
      </c>
      <c r="AA1021">
        <v>0</v>
      </c>
      <c r="AB1021" t="str">
        <v>397-U1588A-26X-3-W 75/75-NANNO</v>
      </c>
    </row>
    <row r="1022" spans="1:28" x14ac:dyDescent="0.15">
      <c r="A1022">
        <v>397</v>
      </c>
      <c r="B1022" t="str">
        <v>U1588</v>
      </c>
      <c r="C1022" t="str">
        <v>A</v>
      </c>
      <c r="D1022">
        <v>26</v>
      </c>
      <c r="E1022" t="str">
        <v>X</v>
      </c>
      <c r="F1022">
        <v>4</v>
      </c>
      <c r="G1022" t="str">
        <v>W</v>
      </c>
      <c r="H1022" s="29">
        <v>57</v>
      </c>
      <c r="I1022" s="29">
        <v>59</v>
      </c>
      <c r="J1022" s="29">
        <v>57</v>
      </c>
      <c r="K1022" s="29">
        <v>5</v>
      </c>
      <c r="L1022" s="24">
        <v>231.85</v>
      </c>
      <c r="M1022" s="24">
        <v>231.87</v>
      </c>
      <c r="N1022" s="24">
        <v>239.0146377952756</v>
      </c>
      <c r="O1022" s="24">
        <v>239.03038582677166</v>
      </c>
      <c r="P1022">
        <v>2</v>
      </c>
      <c r="Q1022">
        <v>10</v>
      </c>
      <c r="R1022" t="str">
        <v>CYL</v>
      </c>
      <c r="S1022" t="str">
        <v>MAD</v>
      </c>
      <c r="T1022" t="str">
        <v/>
      </c>
      <c r="U1022" t="str">
        <v/>
      </c>
      <c r="V1022">
        <v>31205</v>
      </c>
      <c r="W1022" t="str">
        <v>CYL11957991</v>
      </c>
      <c r="X1022">
        <v>44897.231249999997</v>
      </c>
      <c r="Y1022" t="str">
        <v>JRS_CARVALHO</v>
      </c>
      <c r="Z1022" t="str">
        <v>JR</v>
      </c>
      <c r="AA1022">
        <v>0</v>
      </c>
      <c r="AB1022" t="str">
        <v>397-U1588A-26X-4-W 57/59-31205</v>
      </c>
    </row>
    <row r="1023" spans="1:28" x14ac:dyDescent="0.15">
      <c r="A1023">
        <v>397</v>
      </c>
      <c r="B1023" t="str">
        <v>U1588</v>
      </c>
      <c r="C1023" t="str">
        <v>A</v>
      </c>
      <c r="D1023">
        <v>26</v>
      </c>
      <c r="E1023" t="str">
        <v>X</v>
      </c>
      <c r="F1023">
        <v>4</v>
      </c>
      <c r="G1023" t="str">
        <v>W</v>
      </c>
      <c r="H1023" s="29">
        <v>75</v>
      </c>
      <c r="I1023" s="29">
        <v>75</v>
      </c>
      <c r="J1023" s="29">
        <v>75</v>
      </c>
      <c r="K1023" s="29">
        <v>5</v>
      </c>
      <c r="L1023" s="24">
        <v>232.03</v>
      </c>
      <c r="M1023" s="24">
        <v>232.03</v>
      </c>
      <c r="N1023" s="24">
        <v>239.15637007874017</v>
      </c>
      <c r="O1023" s="24">
        <v>239.15637007874017</v>
      </c>
      <c r="P1023">
        <v>0</v>
      </c>
      <c r="Q1023">
        <v>1</v>
      </c>
      <c r="R1023" t="str">
        <v>TPCK</v>
      </c>
      <c r="S1023" t="str">
        <v>NANNO</v>
      </c>
      <c r="T1023" t="str">
        <v/>
      </c>
      <c r="U1023" t="str">
        <v/>
      </c>
      <c r="V1023" t="str">
        <v>NANNO</v>
      </c>
      <c r="W1023" t="str">
        <v>TPCK11957941</v>
      </c>
      <c r="X1023">
        <v>44897.22152777778</v>
      </c>
      <c r="Y1023" t="str">
        <v>JRS_CARVALHO</v>
      </c>
      <c r="Z1023" t="str">
        <v>JR</v>
      </c>
      <c r="AA1023">
        <v>0</v>
      </c>
      <c r="AB1023" t="str">
        <v>397-U1588A-26X-4-W 75/75-NANNO</v>
      </c>
    </row>
    <row r="1024" spans="1:28" x14ac:dyDescent="0.15">
      <c r="A1024">
        <v>397</v>
      </c>
      <c r="B1024" t="str">
        <v>U1588</v>
      </c>
      <c r="C1024" t="str">
        <v>A</v>
      </c>
      <c r="D1024">
        <v>26</v>
      </c>
      <c r="E1024" t="str">
        <v>X</v>
      </c>
      <c r="F1024">
        <v>4</v>
      </c>
      <c r="G1024" t="str">
        <v/>
      </c>
      <c r="H1024" s="29">
        <v>97</v>
      </c>
      <c r="I1024" s="29">
        <v>107</v>
      </c>
      <c r="J1024" s="29">
        <v>0</v>
      </c>
      <c r="K1024" s="29">
        <v>5</v>
      </c>
      <c r="L1024" s="24">
        <v>232.25</v>
      </c>
      <c r="M1024" s="24">
        <v>232.35</v>
      </c>
      <c r="N1024" s="24">
        <v>239.32959842519688</v>
      </c>
      <c r="O1024" s="24">
        <v>239.36896850393703</v>
      </c>
      <c r="P1024">
        <v>5</v>
      </c>
      <c r="Q1024">
        <v>4</v>
      </c>
      <c r="R1024" t="str">
        <v>LIQ</v>
      </c>
      <c r="S1024" t="str">
        <v/>
      </c>
      <c r="T1024" t="str">
        <v>ROCH</v>
      </c>
      <c r="U1024" t="str">
        <v>95231IODP</v>
      </c>
      <c r="V1024" t="str">
        <v>IWROCH</v>
      </c>
      <c r="W1024" t="str">
        <v>LIQ11950531</v>
      </c>
      <c r="X1024">
        <v>44896.754861111112</v>
      </c>
      <c r="Y1024" t="str">
        <v>JR_LIU</v>
      </c>
      <c r="Z1024" t="str">
        <v>JR</v>
      </c>
      <c r="AA1024" t="str">
        <v>20uL Optima HCl</v>
      </c>
      <c r="AB1024" t="str">
        <v>397-U1588A-26X-4-IW(97-107)-IWROCH</v>
      </c>
    </row>
    <row r="1025" spans="1:28" x14ac:dyDescent="0.15">
      <c r="A1025">
        <v>397</v>
      </c>
      <c r="B1025" t="str">
        <v>U1588</v>
      </c>
      <c r="C1025" t="str">
        <v>A</v>
      </c>
      <c r="D1025">
        <v>26</v>
      </c>
      <c r="E1025" t="str">
        <v>X</v>
      </c>
      <c r="F1025">
        <v>4</v>
      </c>
      <c r="G1025" t="str">
        <v/>
      </c>
      <c r="H1025" s="29">
        <v>97</v>
      </c>
      <c r="I1025" s="29">
        <v>107</v>
      </c>
      <c r="J1025" s="29">
        <v>0</v>
      </c>
      <c r="K1025" s="29">
        <v>5</v>
      </c>
      <c r="L1025" s="24">
        <v>232.25</v>
      </c>
      <c r="M1025" s="24">
        <v>232.35</v>
      </c>
      <c r="N1025" s="24">
        <v>239.32959842519688</v>
      </c>
      <c r="O1025" s="24">
        <v>239.36896850393703</v>
      </c>
      <c r="P1025">
        <v>5</v>
      </c>
      <c r="Q1025">
        <v>25</v>
      </c>
      <c r="R1025" t="str">
        <v>CAKE</v>
      </c>
      <c r="S1025" t="str">
        <v/>
      </c>
      <c r="T1025" t="str">
        <v>WU</v>
      </c>
      <c r="U1025" t="str">
        <v>95353IODP</v>
      </c>
      <c r="V1025" t="str">
        <v>SCWU</v>
      </c>
      <c r="W1025" t="str">
        <v>CAKE11950461</v>
      </c>
      <c r="X1025">
        <v>44896.75277777778</v>
      </c>
      <c r="Y1025" t="str">
        <v>JR_LIU</v>
      </c>
      <c r="Z1025" t="str">
        <v>JR</v>
      </c>
      <c r="AA1025">
        <v>0</v>
      </c>
      <c r="AB1025" t="str">
        <v>397-U1588A-26X-4-IW(97-107)-SCWU</v>
      </c>
    </row>
    <row r="1026" spans="1:28" x14ac:dyDescent="0.15">
      <c r="A1026">
        <v>397</v>
      </c>
      <c r="B1026" t="str">
        <v>U1588</v>
      </c>
      <c r="C1026" t="str">
        <v>A</v>
      </c>
      <c r="D1026">
        <v>26</v>
      </c>
      <c r="E1026" t="str">
        <v>X</v>
      </c>
      <c r="F1026">
        <v>4</v>
      </c>
      <c r="G1026" t="str">
        <v/>
      </c>
      <c r="H1026" s="29">
        <v>97</v>
      </c>
      <c r="I1026" s="29">
        <v>107</v>
      </c>
      <c r="J1026" s="29">
        <v>0</v>
      </c>
      <c r="K1026" s="29">
        <v>5</v>
      </c>
      <c r="L1026" s="24">
        <v>232.25</v>
      </c>
      <c r="M1026" s="24">
        <v>232.35</v>
      </c>
      <c r="N1026" s="24">
        <v>239.32959842519688</v>
      </c>
      <c r="O1026" s="24">
        <v>239.36896850393703</v>
      </c>
      <c r="P1026">
        <v>5</v>
      </c>
      <c r="Q1026">
        <v>2</v>
      </c>
      <c r="R1026" t="str">
        <v>LIQ</v>
      </c>
      <c r="S1026" t="str">
        <v>ICP</v>
      </c>
      <c r="T1026" t="str">
        <v/>
      </c>
      <c r="U1026" t="str">
        <v/>
      </c>
      <c r="V1026" t="str">
        <v>IWICP</v>
      </c>
      <c r="W1026" t="str">
        <v>LIQ11950431</v>
      </c>
      <c r="X1026">
        <v>44896.75277777778</v>
      </c>
      <c r="Y1026" t="str">
        <v>JR_LIU</v>
      </c>
      <c r="Z1026" t="str">
        <v>JR</v>
      </c>
      <c r="AA1026" t="str">
        <v>10uL HNO3</v>
      </c>
      <c r="AB1026" t="str">
        <v>397-U1588A-26X-4-IW(97-107)-IWICP</v>
      </c>
    </row>
    <row r="1027" spans="1:28" x14ac:dyDescent="0.15">
      <c r="A1027">
        <v>397</v>
      </c>
      <c r="B1027" t="str">
        <v>U1588</v>
      </c>
      <c r="C1027" t="str">
        <v>A</v>
      </c>
      <c r="D1027">
        <v>26</v>
      </c>
      <c r="E1027" t="str">
        <v>X</v>
      </c>
      <c r="F1027">
        <v>4</v>
      </c>
      <c r="G1027" t="str">
        <v/>
      </c>
      <c r="H1027" s="29">
        <v>97</v>
      </c>
      <c r="I1027" s="29">
        <v>107</v>
      </c>
      <c r="J1027" s="29">
        <v>0</v>
      </c>
      <c r="K1027" s="29">
        <v>5</v>
      </c>
      <c r="L1027" s="24">
        <v>232.25</v>
      </c>
      <c r="M1027" s="24">
        <v>232.35</v>
      </c>
      <c r="N1027" s="24">
        <v>239.32959842519688</v>
      </c>
      <c r="O1027" s="24">
        <v>239.36896850393703</v>
      </c>
      <c r="P1027">
        <v>5</v>
      </c>
      <c r="Q1027">
        <v>2</v>
      </c>
      <c r="R1027" t="str">
        <v>LIQ</v>
      </c>
      <c r="S1027" t="str">
        <v/>
      </c>
      <c r="T1027" t="str">
        <v>BRAD</v>
      </c>
      <c r="U1027" t="str">
        <v>95829IODP</v>
      </c>
      <c r="V1027" t="str">
        <v>IWBRAD</v>
      </c>
      <c r="W1027" t="str">
        <v>LIQ11950501</v>
      </c>
      <c r="X1027">
        <v>44896.75277777778</v>
      </c>
      <c r="Y1027" t="str">
        <v>JR_LIU</v>
      </c>
      <c r="Z1027" t="str">
        <v>JR</v>
      </c>
      <c r="AA1027" t="str">
        <v>10 ul HgCl2</v>
      </c>
      <c r="AB1027" t="str">
        <v>397-U1588A-26X-4-IW(97-107)-IWBRAD</v>
      </c>
    </row>
    <row r="1028" spans="1:28" x14ac:dyDescent="0.15">
      <c r="A1028">
        <v>397</v>
      </c>
      <c r="B1028" t="str">
        <v>U1588</v>
      </c>
      <c r="C1028" t="str">
        <v>A</v>
      </c>
      <c r="D1028">
        <v>26</v>
      </c>
      <c r="E1028" t="str">
        <v>X</v>
      </c>
      <c r="F1028">
        <v>4</v>
      </c>
      <c r="G1028" t="str">
        <v/>
      </c>
      <c r="H1028" s="29">
        <v>97</v>
      </c>
      <c r="I1028" s="29">
        <v>107</v>
      </c>
      <c r="J1028" s="29">
        <v>0</v>
      </c>
      <c r="K1028" s="29">
        <v>5</v>
      </c>
      <c r="L1028" s="24">
        <v>232.25</v>
      </c>
      <c r="M1028" s="24">
        <v>232.35</v>
      </c>
      <c r="N1028" s="24">
        <v>239.32959842519688</v>
      </c>
      <c r="O1028" s="24">
        <v>239.36896850393703</v>
      </c>
      <c r="P1028">
        <v>5</v>
      </c>
      <c r="Q1028">
        <v>10</v>
      </c>
      <c r="R1028" t="str">
        <v>LIQ</v>
      </c>
      <c r="S1028" t="str">
        <v/>
      </c>
      <c r="T1028" t="str">
        <v>WU</v>
      </c>
      <c r="U1028" t="str">
        <v>95353IODP</v>
      </c>
      <c r="V1028" t="str">
        <v>IWWU</v>
      </c>
      <c r="W1028" t="str">
        <v>LIQ11950441</v>
      </c>
      <c r="X1028">
        <v>44896.75277777778</v>
      </c>
      <c r="Y1028" t="str">
        <v>JR_LIU</v>
      </c>
      <c r="Z1028" t="str">
        <v>JR</v>
      </c>
      <c r="AA1028" t="str">
        <v>30 ul TM HCl</v>
      </c>
      <c r="AB1028" t="str">
        <v>397-U1588A-26X-4-IW(97-107)-IWWU</v>
      </c>
    </row>
    <row r="1029" spans="1:28" x14ac:dyDescent="0.15">
      <c r="A1029">
        <v>397</v>
      </c>
      <c r="B1029" t="str">
        <v>U1588</v>
      </c>
      <c r="C1029" t="str">
        <v>A</v>
      </c>
      <c r="D1029">
        <v>26</v>
      </c>
      <c r="E1029" t="str">
        <v>X</v>
      </c>
      <c r="F1029">
        <v>4</v>
      </c>
      <c r="G1029" t="str">
        <v/>
      </c>
      <c r="H1029" s="29">
        <v>97</v>
      </c>
      <c r="I1029" s="29">
        <v>107</v>
      </c>
      <c r="J1029" s="29">
        <v>0</v>
      </c>
      <c r="K1029" s="29">
        <v>5</v>
      </c>
      <c r="L1029" s="24">
        <v>232.25</v>
      </c>
      <c r="M1029" s="24">
        <v>232.35</v>
      </c>
      <c r="N1029" s="24">
        <v>239.32959842519688</v>
      </c>
      <c r="O1029" s="24">
        <v>239.36896850393703</v>
      </c>
      <c r="P1029">
        <v>5</v>
      </c>
      <c r="Q1029">
        <v>6</v>
      </c>
      <c r="R1029" t="str">
        <v>LIQ</v>
      </c>
      <c r="S1029" t="str">
        <v/>
      </c>
      <c r="T1029" t="str">
        <v/>
      </c>
      <c r="U1029" t="str">
        <v/>
      </c>
      <c r="V1029" t="str">
        <v>IWS</v>
      </c>
      <c r="W1029" t="str">
        <v>LIQ11950411</v>
      </c>
      <c r="X1029">
        <v>44896.75277777778</v>
      </c>
      <c r="Y1029" t="str">
        <v>JR_LIU</v>
      </c>
      <c r="Z1029" t="str">
        <v>JR</v>
      </c>
      <c r="AA1029" t="str">
        <v>shipboard untreated</v>
      </c>
      <c r="AB1029" t="str">
        <v>397-U1588A-26X-4-IW(97-107)-IWS</v>
      </c>
    </row>
    <row r="1030" spans="1:28" x14ac:dyDescent="0.15">
      <c r="A1030">
        <v>397</v>
      </c>
      <c r="B1030" t="str">
        <v>U1588</v>
      </c>
      <c r="C1030" t="str">
        <v>A</v>
      </c>
      <c r="D1030">
        <v>26</v>
      </c>
      <c r="E1030" t="str">
        <v>X</v>
      </c>
      <c r="F1030">
        <v>4</v>
      </c>
      <c r="G1030" t="str">
        <v/>
      </c>
      <c r="H1030" s="29">
        <v>97</v>
      </c>
      <c r="I1030" s="29">
        <v>107</v>
      </c>
      <c r="J1030" s="29">
        <v>0</v>
      </c>
      <c r="K1030" s="29">
        <v>5</v>
      </c>
      <c r="L1030" s="24">
        <v>232.25</v>
      </c>
      <c r="M1030" s="24">
        <v>232.35</v>
      </c>
      <c r="N1030" s="24">
        <v>239.32959842519688</v>
      </c>
      <c r="O1030" s="24">
        <v>239.36896850393703</v>
      </c>
      <c r="P1030">
        <v>5</v>
      </c>
      <c r="Q1030">
        <v>10</v>
      </c>
      <c r="R1030" t="str">
        <v>LIQ</v>
      </c>
      <c r="S1030" t="str">
        <v/>
      </c>
      <c r="T1030" t="str">
        <v>YOBO</v>
      </c>
      <c r="U1030" t="str">
        <v>96010IODP</v>
      </c>
      <c r="V1030" t="str">
        <v>IWYOBO</v>
      </c>
      <c r="W1030" t="str">
        <v>LIQ11950451</v>
      </c>
      <c r="X1030">
        <v>44896.75277777778</v>
      </c>
      <c r="Y1030" t="str">
        <v>JR_LIU</v>
      </c>
      <c r="Z1030" t="str">
        <v>JR</v>
      </c>
      <c r="AA1030" t="str">
        <v>30ul optima HNO3</v>
      </c>
      <c r="AB1030" t="str">
        <v>397-U1588A-26X-4-IW(97-107)-IWYOBO</v>
      </c>
    </row>
    <row r="1031" spans="1:28" x14ac:dyDescent="0.15">
      <c r="A1031">
        <v>397</v>
      </c>
      <c r="B1031" t="str">
        <v>U1588</v>
      </c>
      <c r="C1031" t="str">
        <v>A</v>
      </c>
      <c r="D1031">
        <v>26</v>
      </c>
      <c r="E1031" t="str">
        <v>X</v>
      </c>
      <c r="F1031">
        <v>4</v>
      </c>
      <c r="G1031" t="str">
        <v/>
      </c>
      <c r="H1031" s="29">
        <v>97</v>
      </c>
      <c r="I1031" s="29">
        <v>107</v>
      </c>
      <c r="J1031" s="29">
        <v>0</v>
      </c>
      <c r="K1031" s="29">
        <v>5</v>
      </c>
      <c r="L1031" s="24">
        <v>232.25</v>
      </c>
      <c r="M1031" s="24">
        <v>232.35</v>
      </c>
      <c r="N1031" s="24">
        <v>239.32959842519688</v>
      </c>
      <c r="O1031" s="24">
        <v>239.36896850393703</v>
      </c>
      <c r="P1031">
        <v>5</v>
      </c>
      <c r="Q1031">
        <v>25</v>
      </c>
      <c r="R1031" t="str">
        <v>CAKE</v>
      </c>
      <c r="S1031" t="str">
        <v/>
      </c>
      <c r="T1031" t="str">
        <v/>
      </c>
      <c r="U1031" t="str">
        <v/>
      </c>
      <c r="V1031" t="str">
        <v>SC</v>
      </c>
      <c r="W1031" t="str">
        <v>CAKE11950491</v>
      </c>
      <c r="X1031">
        <v>44896.75277777778</v>
      </c>
      <c r="Y1031" t="str">
        <v>JR_LIU</v>
      </c>
      <c r="Z1031" t="str">
        <v>JR</v>
      </c>
      <c r="AA1031" t="str">
        <v>repository</v>
      </c>
      <c r="AB1031" t="str">
        <v>397-U1588A-26X-4-IW(97-107)-SC</v>
      </c>
    </row>
    <row r="1032" spans="1:28" x14ac:dyDescent="0.15">
      <c r="A1032">
        <v>397</v>
      </c>
      <c r="B1032" t="str">
        <v>U1588</v>
      </c>
      <c r="C1032" t="str">
        <v>A</v>
      </c>
      <c r="D1032">
        <v>26</v>
      </c>
      <c r="E1032" t="str">
        <v>X</v>
      </c>
      <c r="F1032">
        <v>4</v>
      </c>
      <c r="G1032" t="str">
        <v/>
      </c>
      <c r="H1032" s="29">
        <v>97</v>
      </c>
      <c r="I1032" s="29">
        <v>107</v>
      </c>
      <c r="J1032" s="29">
        <v>0</v>
      </c>
      <c r="K1032" s="29">
        <v>5</v>
      </c>
      <c r="L1032" s="24">
        <v>232.25</v>
      </c>
      <c r="M1032" s="24">
        <v>232.35</v>
      </c>
      <c r="N1032" s="24">
        <v>239.32959842519688</v>
      </c>
      <c r="O1032" s="24">
        <v>239.36896850393703</v>
      </c>
      <c r="P1032">
        <v>5</v>
      </c>
      <c r="Q1032">
        <v>3</v>
      </c>
      <c r="R1032" t="str">
        <v>LIQ</v>
      </c>
      <c r="S1032" t="str">
        <v/>
      </c>
      <c r="T1032" t="str">
        <v/>
      </c>
      <c r="U1032" t="str">
        <v/>
      </c>
      <c r="V1032" t="str">
        <v>IWALK</v>
      </c>
      <c r="W1032" t="str">
        <v>LIQ11950421</v>
      </c>
      <c r="X1032">
        <v>44896.75277777778</v>
      </c>
      <c r="Y1032" t="str">
        <v>JR_LIU</v>
      </c>
      <c r="Z1032" t="str">
        <v>JR</v>
      </c>
      <c r="AA1032" t="str">
        <v>alkalinity residue</v>
      </c>
      <c r="AB1032" t="str">
        <v>397-U1588A-26X-4-IW(97-107)-IWALK</v>
      </c>
    </row>
    <row r="1033" spans="1:28" x14ac:dyDescent="0.15">
      <c r="A1033">
        <v>397</v>
      </c>
      <c r="B1033" t="str">
        <v>U1588</v>
      </c>
      <c r="C1033" t="str">
        <v>A</v>
      </c>
      <c r="D1033">
        <v>26</v>
      </c>
      <c r="E1033" t="str">
        <v>X</v>
      </c>
      <c r="F1033">
        <v>4</v>
      </c>
      <c r="G1033" t="str">
        <v/>
      </c>
      <c r="H1033" s="29">
        <v>97</v>
      </c>
      <c r="I1033" s="29">
        <v>107</v>
      </c>
      <c r="J1033" s="29">
        <v>97</v>
      </c>
      <c r="K1033" s="29">
        <v>5</v>
      </c>
      <c r="L1033" s="24">
        <v>232.25</v>
      </c>
      <c r="M1033" s="24">
        <v>232.35</v>
      </c>
      <c r="N1033" s="24">
        <v>239.32959842519688</v>
      </c>
      <c r="O1033" s="24">
        <v>239.40833858267717</v>
      </c>
      <c r="P1033">
        <v>10</v>
      </c>
      <c r="Q1033">
        <v>353</v>
      </c>
      <c r="R1033" t="str">
        <v>WRND</v>
      </c>
      <c r="S1033" t="str">
        <v>IW</v>
      </c>
      <c r="T1033" t="str">
        <v/>
      </c>
      <c r="U1033" t="str">
        <v/>
      </c>
      <c r="V1033" t="str">
        <v>IW(97-107)</v>
      </c>
      <c r="W1033" t="str">
        <v>WRND11949041</v>
      </c>
      <c r="X1033">
        <v>44896.63958333333</v>
      </c>
      <c r="Y1033" t="str">
        <v>LEWIS</v>
      </c>
      <c r="Z1033" t="str">
        <v>JR</v>
      </c>
      <c r="AA1033">
        <v>0</v>
      </c>
      <c r="AB1033" t="str">
        <v>397-U1588A-26X-4-IW(97-107)</v>
      </c>
    </row>
    <row r="1034" spans="1:28" x14ac:dyDescent="0.15">
      <c r="A1034">
        <v>397</v>
      </c>
      <c r="B1034" t="str">
        <v>U1588</v>
      </c>
      <c r="C1034" t="str">
        <v>A</v>
      </c>
      <c r="D1034">
        <v>26</v>
      </c>
      <c r="E1034" t="str">
        <v>X</v>
      </c>
      <c r="F1034">
        <v>5</v>
      </c>
      <c r="G1034" t="str">
        <v/>
      </c>
      <c r="H1034" s="29">
        <v>0</v>
      </c>
      <c r="I1034" s="29">
        <v>5</v>
      </c>
      <c r="J1034" s="29">
        <v>0</v>
      </c>
      <c r="K1034" s="29">
        <v>5</v>
      </c>
      <c r="L1034" s="24">
        <v>232.35</v>
      </c>
      <c r="M1034" s="24">
        <v>232.4</v>
      </c>
      <c r="N1034" s="24">
        <v>239.40833858267717</v>
      </c>
      <c r="O1034" s="24">
        <v>239.44770866141735</v>
      </c>
      <c r="P1034">
        <v>5</v>
      </c>
      <c r="Q1034">
        <v>5</v>
      </c>
      <c r="R1034" t="str">
        <v>CYL</v>
      </c>
      <c r="S1034" t="str">
        <v>HS</v>
      </c>
      <c r="T1034" t="str">
        <v/>
      </c>
      <c r="U1034" t="str">
        <v/>
      </c>
      <c r="V1034" t="str">
        <v>HS</v>
      </c>
      <c r="W1034" t="str">
        <v>CYL11949051</v>
      </c>
      <c r="X1034">
        <v>44896.63958333333</v>
      </c>
      <c r="Y1034" t="str">
        <v>LEWIS</v>
      </c>
      <c r="Z1034" t="str">
        <v>JR</v>
      </c>
      <c r="AA1034">
        <v>0</v>
      </c>
      <c r="AB1034" t="str">
        <v>397-U1588A-26X-5-HS</v>
      </c>
    </row>
    <row r="1035" spans="1:28" x14ac:dyDescent="0.15">
      <c r="A1035">
        <v>397</v>
      </c>
      <c r="B1035" t="str">
        <v>U1588</v>
      </c>
      <c r="C1035" t="str">
        <v>A</v>
      </c>
      <c r="D1035">
        <v>27</v>
      </c>
      <c r="E1035" t="str">
        <v>X</v>
      </c>
      <c r="F1035">
        <v>1</v>
      </c>
      <c r="G1035" t="str">
        <v>W</v>
      </c>
      <c r="H1035" s="29">
        <v>75</v>
      </c>
      <c r="I1035" s="29">
        <v>75</v>
      </c>
      <c r="J1035" s="29">
        <v>75</v>
      </c>
      <c r="K1035" s="29">
        <v>5</v>
      </c>
      <c r="L1035" s="24">
        <v>232.55</v>
      </c>
      <c r="M1035" s="24">
        <v>232.55</v>
      </c>
      <c r="N1035" s="24">
        <v>241.230756097561</v>
      </c>
      <c r="O1035" s="24">
        <v>241.230756097561</v>
      </c>
      <c r="P1035">
        <v>0</v>
      </c>
      <c r="Q1035">
        <v>1</v>
      </c>
      <c r="R1035" t="str">
        <v>TPCK</v>
      </c>
      <c r="S1035" t="str">
        <v>NANNO</v>
      </c>
      <c r="T1035" t="str">
        <v/>
      </c>
      <c r="U1035" t="str">
        <v/>
      </c>
      <c r="V1035" t="str">
        <v>NANNO</v>
      </c>
      <c r="W1035" t="str">
        <v>TPCK11958391</v>
      </c>
      <c r="X1035">
        <v>44897.254166666666</v>
      </c>
      <c r="Y1035" t="str">
        <v>JRS_BROOKS</v>
      </c>
      <c r="Z1035" t="str">
        <v>JR</v>
      </c>
      <c r="AA1035">
        <v>0</v>
      </c>
      <c r="AB1035" t="str">
        <v>397-U1588A-27X-1-W 75/75-NANNO</v>
      </c>
    </row>
    <row r="1036" spans="1:28" x14ac:dyDescent="0.15">
      <c r="A1036">
        <v>397</v>
      </c>
      <c r="B1036" t="str">
        <v>U1588</v>
      </c>
      <c r="C1036" t="str">
        <v>A</v>
      </c>
      <c r="D1036">
        <v>26</v>
      </c>
      <c r="E1036" t="str">
        <v>X</v>
      </c>
      <c r="F1036">
        <v>5</v>
      </c>
      <c r="G1036" t="str">
        <v>W</v>
      </c>
      <c r="H1036" s="29">
        <v>40</v>
      </c>
      <c r="I1036" s="29">
        <v>40</v>
      </c>
      <c r="J1036" s="29">
        <v>40</v>
      </c>
      <c r="K1036" s="29">
        <v>5</v>
      </c>
      <c r="L1036" s="24">
        <v>232.75</v>
      </c>
      <c r="M1036" s="24">
        <v>232.75</v>
      </c>
      <c r="N1036" s="24">
        <v>239.72329921259845</v>
      </c>
      <c r="O1036" s="24">
        <v>239.72329921259845</v>
      </c>
      <c r="P1036">
        <v>0</v>
      </c>
      <c r="Q1036">
        <v>1</v>
      </c>
      <c r="R1036" t="str">
        <v>TPCK</v>
      </c>
      <c r="S1036" t="str">
        <v>NANNO</v>
      </c>
      <c r="T1036" t="str">
        <v/>
      </c>
      <c r="U1036" t="str">
        <v/>
      </c>
      <c r="V1036" t="str">
        <v>NANNO</v>
      </c>
      <c r="W1036" t="str">
        <v>TPCK11957951</v>
      </c>
      <c r="X1036">
        <v>44897.22152777778</v>
      </c>
      <c r="Y1036" t="str">
        <v>JRS_CARVALHO</v>
      </c>
      <c r="Z1036" t="str">
        <v>JR</v>
      </c>
      <c r="AA1036">
        <v>0</v>
      </c>
      <c r="AB1036" t="str">
        <v>397-U1588A-26X-5-W 40/40-NANNO</v>
      </c>
    </row>
    <row r="1037" spans="1:28" x14ac:dyDescent="0.15">
      <c r="A1037">
        <v>397</v>
      </c>
      <c r="B1037" t="str">
        <v>U1588</v>
      </c>
      <c r="C1037" t="str">
        <v>A</v>
      </c>
      <c r="D1037">
        <v>26</v>
      </c>
      <c r="E1037" t="str">
        <v>X</v>
      </c>
      <c r="F1037" t="str">
        <v>CC</v>
      </c>
      <c r="G1037" t="str">
        <v/>
      </c>
      <c r="H1037" s="29">
        <v>19</v>
      </c>
      <c r="I1037" s="29">
        <v>26</v>
      </c>
      <c r="J1037" s="29">
        <v>0</v>
      </c>
      <c r="K1037" s="29">
        <v>5</v>
      </c>
      <c r="L1037" s="24">
        <v>233.06</v>
      </c>
      <c r="M1037" s="24">
        <v>233.13</v>
      </c>
      <c r="N1037" s="24">
        <v>239.96739370078743</v>
      </c>
      <c r="O1037" s="24">
        <v>240.02251181102363</v>
      </c>
      <c r="P1037">
        <v>7</v>
      </c>
      <c r="Q1037">
        <v>20</v>
      </c>
      <c r="R1037" t="str">
        <v>OTHR</v>
      </c>
      <c r="S1037" t="str">
        <v/>
      </c>
      <c r="T1037" t="str">
        <v>VERM</v>
      </c>
      <c r="U1037" t="str">
        <v>95746IODP</v>
      </c>
      <c r="V1037" t="str">
        <v>PALVERM</v>
      </c>
      <c r="W1037" t="str">
        <v>OTHR11949071</v>
      </c>
      <c r="X1037">
        <v>44896.63958333333</v>
      </c>
      <c r="Y1037" t="str">
        <v>LEWIS</v>
      </c>
      <c r="Z1037" t="str">
        <v>JR</v>
      </c>
      <c r="AA1037">
        <v>0</v>
      </c>
      <c r="AB1037" t="str">
        <v>397-U1588A-26X-CC-PAL-PALVERM</v>
      </c>
    </row>
    <row r="1038" spans="1:28" x14ac:dyDescent="0.15">
      <c r="A1038">
        <v>397</v>
      </c>
      <c r="B1038" t="str">
        <v>U1588</v>
      </c>
      <c r="C1038" t="str">
        <v>A</v>
      </c>
      <c r="D1038">
        <v>26</v>
      </c>
      <c r="E1038" t="str">
        <v>X</v>
      </c>
      <c r="F1038" t="str">
        <v>CC</v>
      </c>
      <c r="G1038" t="str">
        <v/>
      </c>
      <c r="H1038" s="29">
        <v>19</v>
      </c>
      <c r="I1038" s="29">
        <v>26</v>
      </c>
      <c r="J1038" s="29">
        <v>0</v>
      </c>
      <c r="K1038" s="29">
        <v>5</v>
      </c>
      <c r="L1038" s="24">
        <v>233.06</v>
      </c>
      <c r="M1038" s="24">
        <v>233.13</v>
      </c>
      <c r="N1038" s="24">
        <v>239.96739370078743</v>
      </c>
      <c r="O1038" s="24">
        <v>240.02251181102363</v>
      </c>
      <c r="P1038">
        <v>7</v>
      </c>
      <c r="Q1038">
        <v>20</v>
      </c>
      <c r="R1038" t="str">
        <v>OTHR</v>
      </c>
      <c r="S1038" t="str">
        <v>FORAM</v>
      </c>
      <c r="T1038" t="str">
        <v/>
      </c>
      <c r="U1038" t="str">
        <v/>
      </c>
      <c r="V1038" t="str">
        <v>FORAM</v>
      </c>
      <c r="W1038" t="str">
        <v>OTHR11949151</v>
      </c>
      <c r="X1038">
        <v>44896.63958333333</v>
      </c>
      <c r="Y1038" t="str">
        <v>LEWIS</v>
      </c>
      <c r="Z1038" t="str">
        <v>JR</v>
      </c>
      <c r="AA1038" t="str">
        <v>Shipboard Test</v>
      </c>
      <c r="AB1038" t="str">
        <v>397-U1588A-26X-CC-PAL-FORAM</v>
      </c>
    </row>
    <row r="1039" spans="1:28" x14ac:dyDescent="0.15">
      <c r="A1039">
        <v>397</v>
      </c>
      <c r="B1039" t="str">
        <v>U1588</v>
      </c>
      <c r="C1039" t="str">
        <v>A</v>
      </c>
      <c r="D1039">
        <v>26</v>
      </c>
      <c r="E1039" t="str">
        <v>X</v>
      </c>
      <c r="F1039" t="str">
        <v>CC</v>
      </c>
      <c r="G1039" t="str">
        <v/>
      </c>
      <c r="H1039" s="29">
        <v>19</v>
      </c>
      <c r="I1039" s="29">
        <v>26</v>
      </c>
      <c r="J1039" s="29">
        <v>0</v>
      </c>
      <c r="K1039" s="29">
        <v>5</v>
      </c>
      <c r="L1039" s="24">
        <v>233.06</v>
      </c>
      <c r="M1039" s="24">
        <v>233.13</v>
      </c>
      <c r="N1039" s="24">
        <v>239.96739370078743</v>
      </c>
      <c r="O1039" s="24">
        <v>240.02251181102363</v>
      </c>
      <c r="P1039">
        <v>7</v>
      </c>
      <c r="Q1039">
        <v>5</v>
      </c>
      <c r="R1039" t="str">
        <v>OTHR</v>
      </c>
      <c r="S1039" t="str">
        <v/>
      </c>
      <c r="T1039" t="str">
        <v>CLAR</v>
      </c>
      <c r="U1039" t="str">
        <v>95439IODP</v>
      </c>
      <c r="V1039" t="str">
        <v>PALCLAR</v>
      </c>
      <c r="W1039" t="str">
        <v>OTHR11949101</v>
      </c>
      <c r="X1039">
        <v>44896.63958333333</v>
      </c>
      <c r="Y1039" t="str">
        <v>LEWIS</v>
      </c>
      <c r="Z1039" t="str">
        <v>JR</v>
      </c>
      <c r="AA1039">
        <v>0</v>
      </c>
      <c r="AB1039" t="str">
        <v>397-U1588A-26X-CC-PAL-PALCLAR</v>
      </c>
    </row>
    <row r="1040" spans="1:28" x14ac:dyDescent="0.15">
      <c r="A1040">
        <v>397</v>
      </c>
      <c r="B1040" t="str">
        <v>U1588</v>
      </c>
      <c r="C1040" t="str">
        <v>A</v>
      </c>
      <c r="D1040">
        <v>26</v>
      </c>
      <c r="E1040" t="str">
        <v>X</v>
      </c>
      <c r="F1040" t="str">
        <v>CC</v>
      </c>
      <c r="G1040" t="str">
        <v/>
      </c>
      <c r="H1040" s="29">
        <v>19</v>
      </c>
      <c r="I1040" s="29">
        <v>26</v>
      </c>
      <c r="J1040" s="29">
        <v>0</v>
      </c>
      <c r="K1040" s="29">
        <v>5</v>
      </c>
      <c r="L1040" s="24">
        <v>233.06</v>
      </c>
      <c r="M1040" s="24">
        <v>233.13</v>
      </c>
      <c r="N1040" s="24">
        <v>239.96739370078743</v>
      </c>
      <c r="O1040" s="24">
        <v>240.02251181102363</v>
      </c>
      <c r="P1040">
        <v>7</v>
      </c>
      <c r="Q1040">
        <v>30</v>
      </c>
      <c r="R1040" t="str">
        <v>OTHR</v>
      </c>
      <c r="S1040" t="str">
        <v/>
      </c>
      <c r="T1040" t="str">
        <v>HUAN</v>
      </c>
      <c r="U1040" t="str">
        <v>98758IODP</v>
      </c>
      <c r="V1040" t="str">
        <v>PALHUAN</v>
      </c>
      <c r="W1040" t="str">
        <v>OTHR11949111</v>
      </c>
      <c r="X1040">
        <v>44896.63958333333</v>
      </c>
      <c r="Y1040" t="str">
        <v>LEWIS</v>
      </c>
      <c r="Z1040" t="str">
        <v>JR</v>
      </c>
      <c r="AA1040">
        <v>0</v>
      </c>
      <c r="AB1040" t="str">
        <v>397-U1588A-26X-CC-PAL-PALHUAN</v>
      </c>
    </row>
    <row r="1041" spans="1:28" x14ac:dyDescent="0.15">
      <c r="A1041">
        <v>397</v>
      </c>
      <c r="B1041" t="str">
        <v>U1588</v>
      </c>
      <c r="C1041" t="str">
        <v>A</v>
      </c>
      <c r="D1041">
        <v>26</v>
      </c>
      <c r="E1041" t="str">
        <v>X</v>
      </c>
      <c r="F1041" t="str">
        <v>CC</v>
      </c>
      <c r="G1041" t="str">
        <v/>
      </c>
      <c r="H1041" s="29">
        <v>19</v>
      </c>
      <c r="I1041" s="29">
        <v>26</v>
      </c>
      <c r="J1041" s="29">
        <v>0</v>
      </c>
      <c r="K1041" s="29">
        <v>5</v>
      </c>
      <c r="L1041" s="24">
        <v>233.06</v>
      </c>
      <c r="M1041" s="24">
        <v>233.13</v>
      </c>
      <c r="N1041" s="24">
        <v>239.96739370078743</v>
      </c>
      <c r="O1041" s="24">
        <v>240.02251181102363</v>
      </c>
      <c r="P1041">
        <v>7</v>
      </c>
      <c r="Q1041">
        <v>30</v>
      </c>
      <c r="R1041" t="str">
        <v>OTHR</v>
      </c>
      <c r="S1041" t="str">
        <v/>
      </c>
      <c r="T1041" t="str">
        <v>ZARI</v>
      </c>
      <c r="U1041" t="str">
        <v>95883IODP</v>
      </c>
      <c r="V1041" t="str">
        <v>PALZARI</v>
      </c>
      <c r="W1041" t="str">
        <v>OTHR11949121</v>
      </c>
      <c r="X1041">
        <v>44896.63958333333</v>
      </c>
      <c r="Y1041" t="str">
        <v>LEWIS</v>
      </c>
      <c r="Z1041" t="str">
        <v>JR</v>
      </c>
      <c r="AA1041">
        <v>0</v>
      </c>
      <c r="AB1041" t="str">
        <v>397-U1588A-26X-CC-PAL-PALZARI</v>
      </c>
    </row>
    <row r="1042" spans="1:28" x14ac:dyDescent="0.15">
      <c r="A1042">
        <v>397</v>
      </c>
      <c r="B1042" t="str">
        <v>U1588</v>
      </c>
      <c r="C1042" t="str">
        <v>A</v>
      </c>
      <c r="D1042">
        <v>26</v>
      </c>
      <c r="E1042" t="str">
        <v>X</v>
      </c>
      <c r="F1042" t="str">
        <v>CC</v>
      </c>
      <c r="G1042" t="str">
        <v/>
      </c>
      <c r="H1042" s="29">
        <v>19</v>
      </c>
      <c r="I1042" s="29">
        <v>26</v>
      </c>
      <c r="J1042" s="29">
        <v>0</v>
      </c>
      <c r="K1042" s="29">
        <v>5</v>
      </c>
      <c r="L1042" s="24">
        <v>233.06</v>
      </c>
      <c r="M1042" s="24">
        <v>233.13</v>
      </c>
      <c r="N1042" s="24">
        <v>239.96739370078743</v>
      </c>
      <c r="O1042" s="24">
        <v>240.02251181102363</v>
      </c>
      <c r="P1042">
        <v>7</v>
      </c>
      <c r="Q1042">
        <v>20</v>
      </c>
      <c r="R1042" t="str">
        <v>OTHR</v>
      </c>
      <c r="S1042" t="str">
        <v/>
      </c>
      <c r="T1042" t="str">
        <v>PERA</v>
      </c>
      <c r="U1042" t="str">
        <v>95471IODP</v>
      </c>
      <c r="V1042" t="str">
        <v>PALPERA</v>
      </c>
      <c r="W1042" t="str">
        <v>OTHR11949081</v>
      </c>
      <c r="X1042">
        <v>44896.63958333333</v>
      </c>
      <c r="Y1042" t="str">
        <v>LEWIS</v>
      </c>
      <c r="Z1042" t="str">
        <v>JR</v>
      </c>
      <c r="AA1042">
        <v>0</v>
      </c>
      <c r="AB1042" t="str">
        <v>397-U1588A-26X-CC-PAL-PALPERA</v>
      </c>
    </row>
    <row r="1043" spans="1:28" x14ac:dyDescent="0.15">
      <c r="A1043">
        <v>397</v>
      </c>
      <c r="B1043" t="str">
        <v>U1588</v>
      </c>
      <c r="C1043" t="str">
        <v>A</v>
      </c>
      <c r="D1043">
        <v>26</v>
      </c>
      <c r="E1043" t="str">
        <v>X</v>
      </c>
      <c r="F1043" t="str">
        <v>CC</v>
      </c>
      <c r="G1043" t="str">
        <v/>
      </c>
      <c r="H1043" s="29">
        <v>19</v>
      </c>
      <c r="I1043" s="29">
        <v>26</v>
      </c>
      <c r="J1043" s="29">
        <v>19</v>
      </c>
      <c r="K1043" s="29">
        <v>5</v>
      </c>
      <c r="L1043" s="24">
        <v>233.06</v>
      </c>
      <c r="M1043" s="24">
        <v>233.13</v>
      </c>
      <c r="N1043" s="24">
        <v>239.96739370078743</v>
      </c>
      <c r="O1043" s="24">
        <v>240.02251181102363</v>
      </c>
      <c r="P1043">
        <v>7</v>
      </c>
      <c r="Q1043">
        <v>247</v>
      </c>
      <c r="R1043" t="str">
        <v>WRND</v>
      </c>
      <c r="S1043" t="str">
        <v>PAL</v>
      </c>
      <c r="T1043" t="str">
        <v/>
      </c>
      <c r="U1043" t="str">
        <v/>
      </c>
      <c r="V1043" t="str">
        <v>PAL</v>
      </c>
      <c r="W1043" t="str">
        <v>WRND11949061</v>
      </c>
      <c r="X1043">
        <v>44896.63958333333</v>
      </c>
      <c r="Y1043" t="str">
        <v>LEWIS</v>
      </c>
      <c r="Z1043" t="str">
        <v>JR</v>
      </c>
      <c r="AA1043">
        <v>0</v>
      </c>
      <c r="AB1043" t="str">
        <v>397-U1588A-26X-CC-PAL</v>
      </c>
    </row>
    <row r="1044" spans="1:28" x14ac:dyDescent="0.15">
      <c r="A1044">
        <v>397</v>
      </c>
      <c r="B1044" t="str">
        <v>U1588</v>
      </c>
      <c r="C1044" t="str">
        <v>A</v>
      </c>
      <c r="D1044">
        <v>26</v>
      </c>
      <c r="E1044" t="str">
        <v>X</v>
      </c>
      <c r="F1044" t="str">
        <v>CC</v>
      </c>
      <c r="G1044" t="str">
        <v/>
      </c>
      <c r="H1044" s="29">
        <v>19</v>
      </c>
      <c r="I1044" s="29">
        <v>26</v>
      </c>
      <c r="J1044" s="29">
        <v>0</v>
      </c>
      <c r="K1044" s="29">
        <v>5</v>
      </c>
      <c r="L1044" s="24">
        <v>233.06</v>
      </c>
      <c r="M1044" s="24">
        <v>233.13</v>
      </c>
      <c r="N1044" s="24">
        <v>239.96739370078743</v>
      </c>
      <c r="O1044" s="24">
        <v>240.02251181102363</v>
      </c>
      <c r="P1044">
        <v>7</v>
      </c>
      <c r="Q1044">
        <v>5</v>
      </c>
      <c r="R1044" t="str">
        <v>OTHR</v>
      </c>
      <c r="S1044" t="str">
        <v/>
      </c>
      <c r="T1044" t="str">
        <v>ABRA</v>
      </c>
      <c r="U1044" t="str">
        <v>95438IODP</v>
      </c>
      <c r="V1044" t="str">
        <v>PALABRA</v>
      </c>
      <c r="W1044" t="str">
        <v>OTHR11949131</v>
      </c>
      <c r="X1044">
        <v>44896.63958333333</v>
      </c>
      <c r="Y1044" t="str">
        <v>LEWIS</v>
      </c>
      <c r="Z1044" t="str">
        <v>JR</v>
      </c>
      <c r="AA1044">
        <v>0</v>
      </c>
      <c r="AB1044" t="str">
        <v>397-U1588A-26X-CC-PAL-PALABRA</v>
      </c>
    </row>
    <row r="1045" spans="1:28" x14ac:dyDescent="0.15">
      <c r="A1045">
        <v>397</v>
      </c>
      <c r="B1045" t="str">
        <v>U1588</v>
      </c>
      <c r="C1045" t="str">
        <v>A</v>
      </c>
      <c r="D1045">
        <v>26</v>
      </c>
      <c r="E1045" t="str">
        <v>X</v>
      </c>
      <c r="F1045" t="str">
        <v>CC</v>
      </c>
      <c r="G1045" t="str">
        <v/>
      </c>
      <c r="H1045" s="29">
        <v>19</v>
      </c>
      <c r="I1045" s="29">
        <v>26</v>
      </c>
      <c r="J1045" s="29">
        <v>0</v>
      </c>
      <c r="K1045" s="29">
        <v>5</v>
      </c>
      <c r="L1045" s="24">
        <v>233.06</v>
      </c>
      <c r="M1045" s="24">
        <v>233.13</v>
      </c>
      <c r="N1045" s="24">
        <v>239.96739370078743</v>
      </c>
      <c r="O1045" s="24">
        <v>240.02251181102363</v>
      </c>
      <c r="P1045">
        <v>7</v>
      </c>
      <c r="Q1045">
        <v>5</v>
      </c>
      <c r="R1045" t="str">
        <v>OTHR</v>
      </c>
      <c r="S1045" t="str">
        <v>NANNO</v>
      </c>
      <c r="T1045" t="str">
        <v/>
      </c>
      <c r="U1045" t="str">
        <v/>
      </c>
      <c r="V1045" t="str">
        <v>NANNO</v>
      </c>
      <c r="W1045" t="str">
        <v>OTHR11949141</v>
      </c>
      <c r="X1045">
        <v>44896.63958333333</v>
      </c>
      <c r="Y1045" t="str">
        <v>LEWIS</v>
      </c>
      <c r="Z1045" t="str">
        <v>JR</v>
      </c>
      <c r="AA1045" t="str">
        <v>Shipboard Test</v>
      </c>
      <c r="AB1045" t="str">
        <v>397-U1588A-26X-CC-PAL-NANNO</v>
      </c>
    </row>
    <row r="1046" spans="1:28" x14ac:dyDescent="0.15">
      <c r="A1046">
        <v>397</v>
      </c>
      <c r="B1046" t="str">
        <v>U1588</v>
      </c>
      <c r="C1046" t="str">
        <v>A</v>
      </c>
      <c r="D1046">
        <v>26</v>
      </c>
      <c r="E1046" t="str">
        <v>X</v>
      </c>
      <c r="F1046" t="str">
        <v>CC</v>
      </c>
      <c r="G1046" t="str">
        <v/>
      </c>
      <c r="H1046" s="29">
        <v>19</v>
      </c>
      <c r="I1046" s="29">
        <v>26</v>
      </c>
      <c r="J1046" s="29">
        <v>0</v>
      </c>
      <c r="K1046" s="29">
        <v>5</v>
      </c>
      <c r="L1046" s="24">
        <v>233.06</v>
      </c>
      <c r="M1046" s="24">
        <v>233.13</v>
      </c>
      <c r="N1046" s="24">
        <v>239.96739370078743</v>
      </c>
      <c r="O1046" s="24">
        <v>240.02251181102363</v>
      </c>
      <c r="P1046">
        <v>7</v>
      </c>
      <c r="Q1046">
        <v>5</v>
      </c>
      <c r="R1046" t="str">
        <v>OTHR</v>
      </c>
      <c r="S1046" t="str">
        <v/>
      </c>
      <c r="T1046" t="str">
        <v>FLOR</v>
      </c>
      <c r="U1046" t="str">
        <v>95504IODP</v>
      </c>
      <c r="V1046" t="str">
        <v>PALFLOR</v>
      </c>
      <c r="W1046" t="str">
        <v>OTHR11949091</v>
      </c>
      <c r="X1046">
        <v>44896.63958333333</v>
      </c>
      <c r="Y1046" t="str">
        <v>LEWIS</v>
      </c>
      <c r="Z1046" t="str">
        <v>JR</v>
      </c>
      <c r="AA1046">
        <v>0</v>
      </c>
      <c r="AB1046" t="str">
        <v>397-U1588A-26X-CC-PAL-PALFLOR</v>
      </c>
    </row>
    <row r="1047" spans="1:28" x14ac:dyDescent="0.15">
      <c r="A1047">
        <v>397</v>
      </c>
      <c r="B1047" t="str">
        <v>U1588</v>
      </c>
      <c r="C1047" t="str">
        <v>A</v>
      </c>
      <c r="D1047">
        <v>27</v>
      </c>
      <c r="E1047" t="str">
        <v>X</v>
      </c>
      <c r="F1047">
        <v>2</v>
      </c>
      <c r="G1047" t="str">
        <v>W</v>
      </c>
      <c r="H1047" s="29">
        <v>75</v>
      </c>
      <c r="I1047" s="29">
        <v>75</v>
      </c>
      <c r="J1047" s="29">
        <v>75</v>
      </c>
      <c r="K1047" s="29">
        <v>5</v>
      </c>
      <c r="L1047" s="24">
        <v>234.01</v>
      </c>
      <c r="M1047" s="24">
        <v>234.01</v>
      </c>
      <c r="N1047" s="24">
        <v>242.41774796747967</v>
      </c>
      <c r="O1047" s="24">
        <v>242.41774796747967</v>
      </c>
      <c r="P1047">
        <v>0</v>
      </c>
      <c r="Q1047">
        <v>1</v>
      </c>
      <c r="R1047" t="str">
        <v>TPCK</v>
      </c>
      <c r="S1047" t="str">
        <v>NANNO</v>
      </c>
      <c r="T1047" t="str">
        <v/>
      </c>
      <c r="U1047" t="str">
        <v/>
      </c>
      <c r="V1047" t="str">
        <v>NANNO</v>
      </c>
      <c r="W1047" t="str">
        <v>TPCK11958401</v>
      </c>
      <c r="X1047">
        <v>44897.254166666666</v>
      </c>
      <c r="Y1047" t="str">
        <v>JRS_BROOKS</v>
      </c>
      <c r="Z1047" t="str">
        <v>JR</v>
      </c>
      <c r="AA1047">
        <v>0</v>
      </c>
      <c r="AB1047" t="str">
        <v>397-U1588A-27X-2-W 75/75-NANNO</v>
      </c>
    </row>
    <row r="1048" spans="1:28" x14ac:dyDescent="0.15">
      <c r="A1048">
        <v>397</v>
      </c>
      <c r="B1048" t="str">
        <v>U1588</v>
      </c>
      <c r="C1048" t="str">
        <v>A</v>
      </c>
      <c r="D1048">
        <v>27</v>
      </c>
      <c r="E1048" t="str">
        <v>X</v>
      </c>
      <c r="F1048">
        <v>3</v>
      </c>
      <c r="G1048" t="str">
        <v>A</v>
      </c>
      <c r="H1048" s="29">
        <v>70</v>
      </c>
      <c r="I1048" s="29">
        <v>70</v>
      </c>
      <c r="J1048" s="29">
        <v>70</v>
      </c>
      <c r="K1048" s="29">
        <v>5</v>
      </c>
      <c r="L1048" s="24">
        <v>235.41</v>
      </c>
      <c r="M1048" s="24">
        <v>235.41</v>
      </c>
      <c r="N1048" s="24">
        <v>243.55595934959351</v>
      </c>
      <c r="O1048" s="24">
        <v>243.55595934959351</v>
      </c>
      <c r="P1048">
        <v>0</v>
      </c>
      <c r="Q1048">
        <v>1</v>
      </c>
      <c r="R1048" t="str">
        <v>SS</v>
      </c>
      <c r="S1048" t="str">
        <v>SED</v>
      </c>
      <c r="T1048" t="str">
        <v/>
      </c>
      <c r="U1048" t="str">
        <v/>
      </c>
      <c r="V1048" t="str">
        <v>SED</v>
      </c>
      <c r="W1048" t="str">
        <v>SS11958441</v>
      </c>
      <c r="X1048">
        <v>44897.268750000003</v>
      </c>
      <c r="Y1048" t="str">
        <v>JRS_PANG</v>
      </c>
      <c r="Z1048" t="str">
        <v>JR</v>
      </c>
      <c r="AA1048">
        <v>0</v>
      </c>
      <c r="AB1048" t="str">
        <v>397-U1588A-27X-3-A 70/70-SED</v>
      </c>
    </row>
    <row r="1049" spans="1:28" x14ac:dyDescent="0.15">
      <c r="A1049">
        <v>397</v>
      </c>
      <c r="B1049" t="str">
        <v>U1588</v>
      </c>
      <c r="C1049" t="str">
        <v>A</v>
      </c>
      <c r="D1049">
        <v>27</v>
      </c>
      <c r="E1049" t="str">
        <v>X</v>
      </c>
      <c r="F1049">
        <v>3</v>
      </c>
      <c r="G1049" t="str">
        <v>W</v>
      </c>
      <c r="H1049" s="29">
        <v>70</v>
      </c>
      <c r="I1049" s="29">
        <v>71</v>
      </c>
      <c r="J1049" s="29">
        <v>70</v>
      </c>
      <c r="K1049" s="29">
        <v>5</v>
      </c>
      <c r="L1049" s="24">
        <v>235.41</v>
      </c>
      <c r="M1049" s="24">
        <v>235.42000000000002</v>
      </c>
      <c r="N1049" s="24">
        <v>243.55595934959351</v>
      </c>
      <c r="O1049" s="24">
        <v>243.56408943089431</v>
      </c>
      <c r="P1049">
        <v>1</v>
      </c>
      <c r="Q1049">
        <v>5</v>
      </c>
      <c r="R1049" t="str">
        <v>CYL</v>
      </c>
      <c r="S1049" t="str">
        <v>CARB</v>
      </c>
      <c r="T1049" t="str">
        <v/>
      </c>
      <c r="U1049" t="str">
        <v/>
      </c>
      <c r="V1049" t="str">
        <v>CARB</v>
      </c>
      <c r="W1049" t="str">
        <v>CYL11958431</v>
      </c>
      <c r="X1049">
        <v>44897.265277777777</v>
      </c>
      <c r="Y1049" t="str">
        <v>JRS_BROOKS</v>
      </c>
      <c r="Z1049" t="str">
        <v>JR</v>
      </c>
      <c r="AA1049">
        <v>0</v>
      </c>
      <c r="AB1049" t="str">
        <v>397-U1588A-27X-3-W 70/71-CARB</v>
      </c>
    </row>
    <row r="1050" spans="1:28" x14ac:dyDescent="0.15">
      <c r="A1050">
        <v>397</v>
      </c>
      <c r="B1050" t="str">
        <v>U1588</v>
      </c>
      <c r="C1050" t="str">
        <v>A</v>
      </c>
      <c r="D1050">
        <v>27</v>
      </c>
      <c r="E1050" t="str">
        <v>X</v>
      </c>
      <c r="F1050">
        <v>3</v>
      </c>
      <c r="G1050" t="str">
        <v>W</v>
      </c>
      <c r="H1050" s="29">
        <v>75</v>
      </c>
      <c r="I1050" s="29">
        <v>75</v>
      </c>
      <c r="J1050" s="29">
        <v>75</v>
      </c>
      <c r="K1050" s="29">
        <v>5</v>
      </c>
      <c r="L1050" s="24">
        <v>235.46</v>
      </c>
      <c r="M1050" s="24">
        <v>235.46</v>
      </c>
      <c r="N1050" s="24">
        <v>243.59660975609756</v>
      </c>
      <c r="O1050" s="24">
        <v>243.59660975609756</v>
      </c>
      <c r="P1050">
        <v>0</v>
      </c>
      <c r="Q1050">
        <v>1</v>
      </c>
      <c r="R1050" t="str">
        <v>TPCK</v>
      </c>
      <c r="S1050" t="str">
        <v>NANNO</v>
      </c>
      <c r="T1050" t="str">
        <v/>
      </c>
      <c r="U1050" t="str">
        <v/>
      </c>
      <c r="V1050" t="str">
        <v>NANNO</v>
      </c>
      <c r="W1050" t="str">
        <v>TPCK11958411</v>
      </c>
      <c r="X1050">
        <v>44897.254166666666</v>
      </c>
      <c r="Y1050" t="str">
        <v>JRS_BROOKS</v>
      </c>
      <c r="Z1050" t="str">
        <v>JR</v>
      </c>
      <c r="AA1050">
        <v>0</v>
      </c>
      <c r="AB1050" t="str">
        <v>397-U1588A-27X-3-W 75/75-NANNO</v>
      </c>
    </row>
    <row r="1051" spans="1:28" x14ac:dyDescent="0.15">
      <c r="A1051">
        <v>397</v>
      </c>
      <c r="B1051" t="str">
        <v>U1588</v>
      </c>
      <c r="C1051" t="str">
        <v>A</v>
      </c>
      <c r="D1051">
        <v>27</v>
      </c>
      <c r="E1051" t="str">
        <v>X</v>
      </c>
      <c r="F1051">
        <v>4</v>
      </c>
      <c r="G1051" t="str">
        <v>W</v>
      </c>
      <c r="H1051" s="29">
        <v>75</v>
      </c>
      <c r="I1051" s="29">
        <v>75</v>
      </c>
      <c r="J1051" s="29">
        <v>75</v>
      </c>
      <c r="K1051" s="29">
        <v>5</v>
      </c>
      <c r="L1051" s="24">
        <v>236.92</v>
      </c>
      <c r="M1051" s="24">
        <v>236.92</v>
      </c>
      <c r="N1051" s="24">
        <v>244.78360162601626</v>
      </c>
      <c r="O1051" s="24">
        <v>244.78360162601626</v>
      </c>
      <c r="P1051">
        <v>0</v>
      </c>
      <c r="Q1051">
        <v>1</v>
      </c>
      <c r="R1051" t="str">
        <v>TPCK</v>
      </c>
      <c r="S1051" t="str">
        <v>NANNO</v>
      </c>
      <c r="T1051" t="str">
        <v/>
      </c>
      <c r="U1051" t="str">
        <v/>
      </c>
      <c r="V1051" t="str">
        <v>NANNO</v>
      </c>
      <c r="W1051" t="str">
        <v>TPCK11958421</v>
      </c>
      <c r="X1051">
        <v>44897.254166666666</v>
      </c>
      <c r="Y1051" t="str">
        <v>JRS_BROOKS</v>
      </c>
      <c r="Z1051" t="str">
        <v>JR</v>
      </c>
      <c r="AA1051">
        <v>0</v>
      </c>
      <c r="AB1051" t="str">
        <v>397-U1588A-27X-4-W 75/75-NANNO</v>
      </c>
    </row>
    <row r="1052" spans="1:28" x14ac:dyDescent="0.15">
      <c r="A1052">
        <v>397</v>
      </c>
      <c r="B1052" t="str">
        <v>U1588</v>
      </c>
      <c r="C1052" t="str">
        <v>A</v>
      </c>
      <c r="D1052">
        <v>28</v>
      </c>
      <c r="E1052" t="str">
        <v>X</v>
      </c>
      <c r="F1052">
        <v>1</v>
      </c>
      <c r="G1052" t="str">
        <v>W</v>
      </c>
      <c r="H1052" s="29">
        <v>75</v>
      </c>
      <c r="I1052" s="29">
        <v>75</v>
      </c>
      <c r="J1052" s="29">
        <v>75</v>
      </c>
      <c r="K1052" s="29">
        <v>5</v>
      </c>
      <c r="L1052" s="24">
        <v>237.35</v>
      </c>
      <c r="M1052" s="24">
        <v>237.35</v>
      </c>
      <c r="N1052" s="24">
        <v>246.28855118110238</v>
      </c>
      <c r="O1052" s="24">
        <v>246.28855118110238</v>
      </c>
      <c r="P1052">
        <v>0</v>
      </c>
      <c r="Q1052">
        <v>1</v>
      </c>
      <c r="R1052" t="str">
        <v>TPCK</v>
      </c>
      <c r="S1052" t="str">
        <v>NANNO</v>
      </c>
      <c r="T1052" t="str">
        <v/>
      </c>
      <c r="U1052" t="str">
        <v/>
      </c>
      <c r="V1052" t="str">
        <v>NANNO</v>
      </c>
      <c r="W1052" t="str">
        <v>TPCK11958501</v>
      </c>
      <c r="X1052">
        <v>44897.294444444444</v>
      </c>
      <c r="Y1052" t="str">
        <v>JRS_BROOKS</v>
      </c>
      <c r="Z1052" t="str">
        <v>JR</v>
      </c>
      <c r="AA1052">
        <v>0</v>
      </c>
      <c r="AB1052" t="str">
        <v>397-U1588A-28X-1-W 75/75-NANNO</v>
      </c>
    </row>
    <row r="1053" spans="1:28" x14ac:dyDescent="0.15">
      <c r="A1053">
        <v>397</v>
      </c>
      <c r="B1053" t="str">
        <v>U1588</v>
      </c>
      <c r="C1053" t="str">
        <v>A</v>
      </c>
      <c r="D1053">
        <v>27</v>
      </c>
      <c r="E1053" t="str">
        <v>X</v>
      </c>
      <c r="F1053" t="str">
        <v>CC</v>
      </c>
      <c r="G1053" t="str">
        <v/>
      </c>
      <c r="H1053" s="29">
        <v>18</v>
      </c>
      <c r="I1053" s="29">
        <v>25</v>
      </c>
      <c r="J1053" s="29">
        <v>0</v>
      </c>
      <c r="K1053" s="29">
        <v>5</v>
      </c>
      <c r="L1053" s="24">
        <v>237.62</v>
      </c>
      <c r="M1053" s="24">
        <v>237.69</v>
      </c>
      <c r="N1053" s="24">
        <v>245.35270731707317</v>
      </c>
      <c r="O1053" s="24">
        <v>245.40961788617886</v>
      </c>
      <c r="P1053">
        <v>7</v>
      </c>
      <c r="Q1053">
        <v>20</v>
      </c>
      <c r="R1053" t="str">
        <v>OTHR</v>
      </c>
      <c r="S1053" t="str">
        <v/>
      </c>
      <c r="T1053" t="str">
        <v>VERM</v>
      </c>
      <c r="U1053" t="str">
        <v>95746IODP</v>
      </c>
      <c r="V1053" t="str">
        <v>PALVERM</v>
      </c>
      <c r="W1053" t="str">
        <v>OTHR11949331</v>
      </c>
      <c r="X1053">
        <v>44896.663888888892</v>
      </c>
      <c r="Y1053" t="str">
        <v>LEWIS</v>
      </c>
      <c r="Z1053" t="str">
        <v>JR</v>
      </c>
      <c r="AA1053">
        <v>0</v>
      </c>
      <c r="AB1053" t="str">
        <v>397-U1588A-27X-CC-PAL-PALVERM</v>
      </c>
    </row>
    <row r="1054" spans="1:28" x14ac:dyDescent="0.15">
      <c r="A1054">
        <v>397</v>
      </c>
      <c r="B1054" t="str">
        <v>U1588</v>
      </c>
      <c r="C1054" t="str">
        <v>A</v>
      </c>
      <c r="D1054">
        <v>27</v>
      </c>
      <c r="E1054" t="str">
        <v>X</v>
      </c>
      <c r="F1054" t="str">
        <v>CC</v>
      </c>
      <c r="G1054" t="str">
        <v/>
      </c>
      <c r="H1054" s="29">
        <v>18</v>
      </c>
      <c r="I1054" s="29">
        <v>25</v>
      </c>
      <c r="J1054" s="29">
        <v>18</v>
      </c>
      <c r="K1054" s="29">
        <v>5</v>
      </c>
      <c r="L1054" s="24">
        <v>237.62</v>
      </c>
      <c r="M1054" s="24">
        <v>237.69</v>
      </c>
      <c r="N1054" s="24">
        <v>245.35270731707317</v>
      </c>
      <c r="O1054" s="24">
        <v>245.40961788617886</v>
      </c>
      <c r="P1054">
        <v>7</v>
      </c>
      <c r="Q1054">
        <v>247</v>
      </c>
      <c r="R1054" t="str">
        <v>WRND</v>
      </c>
      <c r="S1054" t="str">
        <v>PAL</v>
      </c>
      <c r="T1054" t="str">
        <v/>
      </c>
      <c r="U1054" t="str">
        <v/>
      </c>
      <c r="V1054" t="str">
        <v>PAL</v>
      </c>
      <c r="W1054" t="str">
        <v>WRND11949321</v>
      </c>
      <c r="X1054">
        <v>44896.663888888892</v>
      </c>
      <c r="Y1054" t="str">
        <v>LEWIS</v>
      </c>
      <c r="Z1054" t="str">
        <v>JR</v>
      </c>
      <c r="AA1054">
        <v>0</v>
      </c>
      <c r="AB1054" t="str">
        <v>397-U1588A-27X-CC-PAL</v>
      </c>
    </row>
    <row r="1055" spans="1:28" x14ac:dyDescent="0.15">
      <c r="A1055">
        <v>397</v>
      </c>
      <c r="B1055" t="str">
        <v>U1588</v>
      </c>
      <c r="C1055" t="str">
        <v>A</v>
      </c>
      <c r="D1055">
        <v>27</v>
      </c>
      <c r="E1055" t="str">
        <v>X</v>
      </c>
      <c r="F1055" t="str">
        <v>CC</v>
      </c>
      <c r="G1055" t="str">
        <v/>
      </c>
      <c r="H1055" s="29">
        <v>18</v>
      </c>
      <c r="I1055" s="29">
        <v>25</v>
      </c>
      <c r="J1055" s="29">
        <v>0</v>
      </c>
      <c r="K1055" s="29">
        <v>5</v>
      </c>
      <c r="L1055" s="24">
        <v>237.62</v>
      </c>
      <c r="M1055" s="24">
        <v>237.69</v>
      </c>
      <c r="N1055" s="24">
        <v>245.35270731707317</v>
      </c>
      <c r="O1055" s="24">
        <v>245.40961788617886</v>
      </c>
      <c r="P1055">
        <v>7</v>
      </c>
      <c r="Q1055">
        <v>20</v>
      </c>
      <c r="R1055" t="str">
        <v>OTHR</v>
      </c>
      <c r="S1055" t="str">
        <v>FORAM</v>
      </c>
      <c r="T1055" t="str">
        <v/>
      </c>
      <c r="U1055" t="str">
        <v/>
      </c>
      <c r="V1055" t="str">
        <v>FORAM</v>
      </c>
      <c r="W1055" t="str">
        <v>OTHR11949411</v>
      </c>
      <c r="X1055">
        <v>44896.663888888892</v>
      </c>
      <c r="Y1055" t="str">
        <v>LEWIS</v>
      </c>
      <c r="Z1055" t="str">
        <v>JR</v>
      </c>
      <c r="AA1055" t="str">
        <v>Shipboard Test</v>
      </c>
      <c r="AB1055" t="str">
        <v>397-U1588A-27X-CC-PAL-FORAM</v>
      </c>
    </row>
    <row r="1056" spans="1:28" x14ac:dyDescent="0.15">
      <c r="A1056">
        <v>397</v>
      </c>
      <c r="B1056" t="str">
        <v>U1588</v>
      </c>
      <c r="C1056" t="str">
        <v>A</v>
      </c>
      <c r="D1056">
        <v>27</v>
      </c>
      <c r="E1056" t="str">
        <v>X</v>
      </c>
      <c r="F1056" t="str">
        <v>CC</v>
      </c>
      <c r="G1056" t="str">
        <v/>
      </c>
      <c r="H1056" s="29">
        <v>18</v>
      </c>
      <c r="I1056" s="29">
        <v>25</v>
      </c>
      <c r="J1056" s="29">
        <v>0</v>
      </c>
      <c r="K1056" s="29">
        <v>5</v>
      </c>
      <c r="L1056" s="24">
        <v>237.62</v>
      </c>
      <c r="M1056" s="24">
        <v>237.69</v>
      </c>
      <c r="N1056" s="24">
        <v>245.35270731707317</v>
      </c>
      <c r="O1056" s="24">
        <v>245.40961788617886</v>
      </c>
      <c r="P1056">
        <v>7</v>
      </c>
      <c r="Q1056">
        <v>5</v>
      </c>
      <c r="R1056" t="str">
        <v>OTHR</v>
      </c>
      <c r="S1056" t="str">
        <v/>
      </c>
      <c r="T1056" t="str">
        <v>FLOR</v>
      </c>
      <c r="U1056" t="str">
        <v>95504IODP</v>
      </c>
      <c r="V1056" t="str">
        <v>PALFLOR</v>
      </c>
      <c r="W1056" t="str">
        <v>OTHR11949351</v>
      </c>
      <c r="X1056">
        <v>44896.663888888892</v>
      </c>
      <c r="Y1056" t="str">
        <v>LEWIS</v>
      </c>
      <c r="Z1056" t="str">
        <v>JR</v>
      </c>
      <c r="AA1056">
        <v>0</v>
      </c>
      <c r="AB1056" t="str">
        <v>397-U1588A-27X-CC-PAL-PALFLOR</v>
      </c>
    </row>
    <row r="1057" spans="1:28" x14ac:dyDescent="0.15">
      <c r="A1057">
        <v>397</v>
      </c>
      <c r="B1057" t="str">
        <v>U1588</v>
      </c>
      <c r="C1057" t="str">
        <v>A</v>
      </c>
      <c r="D1057">
        <v>27</v>
      </c>
      <c r="E1057" t="str">
        <v>X</v>
      </c>
      <c r="F1057" t="str">
        <v>CC</v>
      </c>
      <c r="G1057" t="str">
        <v/>
      </c>
      <c r="H1057" s="29">
        <v>18</v>
      </c>
      <c r="I1057" s="29">
        <v>25</v>
      </c>
      <c r="J1057" s="29">
        <v>0</v>
      </c>
      <c r="K1057" s="29">
        <v>5</v>
      </c>
      <c r="L1057" s="24">
        <v>237.62</v>
      </c>
      <c r="M1057" s="24">
        <v>237.69</v>
      </c>
      <c r="N1057" s="24">
        <v>245.35270731707317</v>
      </c>
      <c r="O1057" s="24">
        <v>245.40961788617886</v>
      </c>
      <c r="P1057">
        <v>7</v>
      </c>
      <c r="Q1057">
        <v>5</v>
      </c>
      <c r="R1057" t="str">
        <v>OTHR</v>
      </c>
      <c r="S1057" t="str">
        <v>NANNO</v>
      </c>
      <c r="T1057" t="str">
        <v/>
      </c>
      <c r="U1057" t="str">
        <v/>
      </c>
      <c r="V1057" t="str">
        <v>NANNO</v>
      </c>
      <c r="W1057" t="str">
        <v>OTHR11949401</v>
      </c>
      <c r="X1057">
        <v>44896.663888888892</v>
      </c>
      <c r="Y1057" t="str">
        <v>LEWIS</v>
      </c>
      <c r="Z1057" t="str">
        <v>JR</v>
      </c>
      <c r="AA1057" t="str">
        <v>Shipboard Test</v>
      </c>
      <c r="AB1057" t="str">
        <v>397-U1588A-27X-CC-PAL-NANNO</v>
      </c>
    </row>
    <row r="1058" spans="1:28" x14ac:dyDescent="0.15">
      <c r="A1058">
        <v>397</v>
      </c>
      <c r="B1058" t="str">
        <v>U1588</v>
      </c>
      <c r="C1058" t="str">
        <v>A</v>
      </c>
      <c r="D1058">
        <v>27</v>
      </c>
      <c r="E1058" t="str">
        <v>X</v>
      </c>
      <c r="F1058" t="str">
        <v>CC</v>
      </c>
      <c r="G1058" t="str">
        <v/>
      </c>
      <c r="H1058" s="29">
        <v>18</v>
      </c>
      <c r="I1058" s="29">
        <v>25</v>
      </c>
      <c r="J1058" s="29">
        <v>0</v>
      </c>
      <c r="K1058" s="29">
        <v>5</v>
      </c>
      <c r="L1058" s="24">
        <v>237.62</v>
      </c>
      <c r="M1058" s="24">
        <v>237.69</v>
      </c>
      <c r="N1058" s="24">
        <v>245.35270731707317</v>
      </c>
      <c r="O1058" s="24">
        <v>245.40961788617886</v>
      </c>
      <c r="P1058">
        <v>7</v>
      </c>
      <c r="Q1058">
        <v>30</v>
      </c>
      <c r="R1058" t="str">
        <v>OTHR</v>
      </c>
      <c r="S1058" t="str">
        <v/>
      </c>
      <c r="T1058" t="str">
        <v>HUAN</v>
      </c>
      <c r="U1058" t="str">
        <v>98758IODP</v>
      </c>
      <c r="V1058" t="str">
        <v>PALHUAN</v>
      </c>
      <c r="W1058" t="str">
        <v>OTHR11949371</v>
      </c>
      <c r="X1058">
        <v>44896.663888888892</v>
      </c>
      <c r="Y1058" t="str">
        <v>LEWIS</v>
      </c>
      <c r="Z1058" t="str">
        <v>JR</v>
      </c>
      <c r="AA1058">
        <v>0</v>
      </c>
      <c r="AB1058" t="str">
        <v>397-U1588A-27X-CC-PAL-PALHUAN</v>
      </c>
    </row>
    <row r="1059" spans="1:28" x14ac:dyDescent="0.15">
      <c r="A1059">
        <v>397</v>
      </c>
      <c r="B1059" t="str">
        <v>U1588</v>
      </c>
      <c r="C1059" t="str">
        <v>A</v>
      </c>
      <c r="D1059">
        <v>27</v>
      </c>
      <c r="E1059" t="str">
        <v>X</v>
      </c>
      <c r="F1059" t="str">
        <v>CC</v>
      </c>
      <c r="G1059" t="str">
        <v/>
      </c>
      <c r="H1059" s="29">
        <v>18</v>
      </c>
      <c r="I1059" s="29">
        <v>25</v>
      </c>
      <c r="J1059" s="29">
        <v>0</v>
      </c>
      <c r="K1059" s="29">
        <v>5</v>
      </c>
      <c r="L1059" s="24">
        <v>237.62</v>
      </c>
      <c r="M1059" s="24">
        <v>237.69</v>
      </c>
      <c r="N1059" s="24">
        <v>245.35270731707317</v>
      </c>
      <c r="O1059" s="24">
        <v>245.40961788617886</v>
      </c>
      <c r="P1059">
        <v>7</v>
      </c>
      <c r="Q1059">
        <v>30</v>
      </c>
      <c r="R1059" t="str">
        <v>OTHR</v>
      </c>
      <c r="S1059" t="str">
        <v/>
      </c>
      <c r="T1059" t="str">
        <v>ZARI</v>
      </c>
      <c r="U1059" t="str">
        <v>95883IODP</v>
      </c>
      <c r="V1059" t="str">
        <v>PALZARI</v>
      </c>
      <c r="W1059" t="str">
        <v>OTHR11949381</v>
      </c>
      <c r="X1059">
        <v>44896.663888888892</v>
      </c>
      <c r="Y1059" t="str">
        <v>LEWIS</v>
      </c>
      <c r="Z1059" t="str">
        <v>JR</v>
      </c>
      <c r="AA1059">
        <v>0</v>
      </c>
      <c r="AB1059" t="str">
        <v>397-U1588A-27X-CC-PAL-PALZARI</v>
      </c>
    </row>
    <row r="1060" spans="1:28" x14ac:dyDescent="0.15">
      <c r="A1060">
        <v>397</v>
      </c>
      <c r="B1060" t="str">
        <v>U1588</v>
      </c>
      <c r="C1060" t="str">
        <v>A</v>
      </c>
      <c r="D1060">
        <v>27</v>
      </c>
      <c r="E1060" t="str">
        <v>X</v>
      </c>
      <c r="F1060" t="str">
        <v>CC</v>
      </c>
      <c r="G1060" t="str">
        <v/>
      </c>
      <c r="H1060" s="29">
        <v>18</v>
      </c>
      <c r="I1060" s="29">
        <v>25</v>
      </c>
      <c r="J1060" s="29">
        <v>0</v>
      </c>
      <c r="K1060" s="29">
        <v>5</v>
      </c>
      <c r="L1060" s="24">
        <v>237.62</v>
      </c>
      <c r="M1060" s="24">
        <v>237.69</v>
      </c>
      <c r="N1060" s="24">
        <v>245.35270731707317</v>
      </c>
      <c r="O1060" s="24">
        <v>245.40961788617886</v>
      </c>
      <c r="P1060">
        <v>7</v>
      </c>
      <c r="Q1060">
        <v>5</v>
      </c>
      <c r="R1060" t="str">
        <v>OTHR</v>
      </c>
      <c r="S1060" t="str">
        <v/>
      </c>
      <c r="T1060" t="str">
        <v>CLAR</v>
      </c>
      <c r="U1060" t="str">
        <v>95439IODP</v>
      </c>
      <c r="V1060" t="str">
        <v>PALCLAR</v>
      </c>
      <c r="W1060" t="str">
        <v>OTHR11949361</v>
      </c>
      <c r="X1060">
        <v>44896.663888888892</v>
      </c>
      <c r="Y1060" t="str">
        <v>LEWIS</v>
      </c>
      <c r="Z1060" t="str">
        <v>JR</v>
      </c>
      <c r="AA1060">
        <v>0</v>
      </c>
      <c r="AB1060" t="str">
        <v>397-U1588A-27X-CC-PAL-PALCLAR</v>
      </c>
    </row>
    <row r="1061" spans="1:28" x14ac:dyDescent="0.15">
      <c r="A1061">
        <v>397</v>
      </c>
      <c r="B1061" t="str">
        <v>U1588</v>
      </c>
      <c r="C1061" t="str">
        <v>A</v>
      </c>
      <c r="D1061">
        <v>27</v>
      </c>
      <c r="E1061" t="str">
        <v>X</v>
      </c>
      <c r="F1061" t="str">
        <v>CC</v>
      </c>
      <c r="G1061" t="str">
        <v/>
      </c>
      <c r="H1061" s="29">
        <v>18</v>
      </c>
      <c r="I1061" s="29">
        <v>25</v>
      </c>
      <c r="J1061" s="29">
        <v>0</v>
      </c>
      <c r="K1061" s="29">
        <v>5</v>
      </c>
      <c r="L1061" s="24">
        <v>237.62</v>
      </c>
      <c r="M1061" s="24">
        <v>237.69</v>
      </c>
      <c r="N1061" s="24">
        <v>245.35270731707317</v>
      </c>
      <c r="O1061" s="24">
        <v>245.40961788617886</v>
      </c>
      <c r="P1061">
        <v>7</v>
      </c>
      <c r="Q1061">
        <v>20</v>
      </c>
      <c r="R1061" t="str">
        <v>OTHR</v>
      </c>
      <c r="S1061" t="str">
        <v/>
      </c>
      <c r="T1061" t="str">
        <v>PERA</v>
      </c>
      <c r="U1061" t="str">
        <v>95471IODP</v>
      </c>
      <c r="V1061" t="str">
        <v>PALPERA</v>
      </c>
      <c r="W1061" t="str">
        <v>OTHR11949341</v>
      </c>
      <c r="X1061">
        <v>44896.663888888892</v>
      </c>
      <c r="Y1061" t="str">
        <v>LEWIS</v>
      </c>
      <c r="Z1061" t="str">
        <v>JR</v>
      </c>
      <c r="AA1061">
        <v>0</v>
      </c>
      <c r="AB1061" t="str">
        <v>397-U1588A-27X-CC-PAL-PALPERA</v>
      </c>
    </row>
    <row r="1062" spans="1:28" x14ac:dyDescent="0.15">
      <c r="A1062">
        <v>397</v>
      </c>
      <c r="B1062" t="str">
        <v>U1588</v>
      </c>
      <c r="C1062" t="str">
        <v>A</v>
      </c>
      <c r="D1062">
        <v>27</v>
      </c>
      <c r="E1062" t="str">
        <v>X</v>
      </c>
      <c r="F1062" t="str">
        <v>CC</v>
      </c>
      <c r="G1062" t="str">
        <v/>
      </c>
      <c r="H1062" s="29">
        <v>18</v>
      </c>
      <c r="I1062" s="29">
        <v>25</v>
      </c>
      <c r="J1062" s="29">
        <v>0</v>
      </c>
      <c r="K1062" s="29">
        <v>5</v>
      </c>
      <c r="L1062" s="24">
        <v>237.62</v>
      </c>
      <c r="M1062" s="24">
        <v>237.69</v>
      </c>
      <c r="N1062" s="24">
        <v>245.35270731707317</v>
      </c>
      <c r="O1062" s="24">
        <v>245.40961788617886</v>
      </c>
      <c r="P1062">
        <v>7</v>
      </c>
      <c r="Q1062">
        <v>5</v>
      </c>
      <c r="R1062" t="str">
        <v>OTHR</v>
      </c>
      <c r="S1062" t="str">
        <v/>
      </c>
      <c r="T1062" t="str">
        <v>ABRA</v>
      </c>
      <c r="U1062" t="str">
        <v>95438IODP</v>
      </c>
      <c r="V1062" t="str">
        <v>PALABRA</v>
      </c>
      <c r="W1062" t="str">
        <v>OTHR11949391</v>
      </c>
      <c r="X1062">
        <v>44896.663888888892</v>
      </c>
      <c r="Y1062" t="str">
        <v>LEWIS</v>
      </c>
      <c r="Z1062" t="str">
        <v>JR</v>
      </c>
      <c r="AA1062">
        <v>0</v>
      </c>
      <c r="AB1062" t="str">
        <v>397-U1588A-27X-CC-PAL-PALABRA</v>
      </c>
    </row>
    <row r="1063" spans="1:28" x14ac:dyDescent="0.15">
      <c r="A1063">
        <v>397</v>
      </c>
      <c r="B1063" t="str">
        <v>U1588</v>
      </c>
      <c r="C1063" t="str">
        <v>A</v>
      </c>
      <c r="D1063">
        <v>28</v>
      </c>
      <c r="E1063" t="str">
        <v>X</v>
      </c>
      <c r="F1063">
        <v>2</v>
      </c>
      <c r="G1063" t="str">
        <v>W</v>
      </c>
      <c r="H1063" s="29">
        <v>75</v>
      </c>
      <c r="I1063" s="29">
        <v>75</v>
      </c>
      <c r="J1063" s="29">
        <v>75</v>
      </c>
      <c r="K1063" s="29">
        <v>5</v>
      </c>
      <c r="L1063" s="24">
        <v>238.8</v>
      </c>
      <c r="M1063" s="24">
        <v>238.8</v>
      </c>
      <c r="N1063" s="24">
        <v>247.43028346456694</v>
      </c>
      <c r="O1063" s="24">
        <v>247.43028346456694</v>
      </c>
      <c r="P1063">
        <v>0</v>
      </c>
      <c r="Q1063">
        <v>1</v>
      </c>
      <c r="R1063" t="str">
        <v>TPCK</v>
      </c>
      <c r="S1063" t="str">
        <v>NANNO</v>
      </c>
      <c r="T1063" t="str">
        <v/>
      </c>
      <c r="U1063" t="str">
        <v/>
      </c>
      <c r="V1063" t="str">
        <v>NANNO</v>
      </c>
      <c r="W1063" t="str">
        <v>TPCK11958511</v>
      </c>
      <c r="X1063">
        <v>44897.294444444444</v>
      </c>
      <c r="Y1063" t="str">
        <v>JRS_BROOKS</v>
      </c>
      <c r="Z1063" t="str">
        <v>JR</v>
      </c>
      <c r="AA1063">
        <v>0</v>
      </c>
      <c r="AB1063" t="str">
        <v>397-U1588A-28X-2-W 75/75-NANNO</v>
      </c>
    </row>
    <row r="1064" spans="1:28" x14ac:dyDescent="0.15">
      <c r="A1064">
        <v>397</v>
      </c>
      <c r="B1064" t="str">
        <v>U1588</v>
      </c>
      <c r="C1064" t="str">
        <v>A</v>
      </c>
      <c r="D1064">
        <v>28</v>
      </c>
      <c r="E1064" t="str">
        <v>X</v>
      </c>
      <c r="F1064">
        <v>3</v>
      </c>
      <c r="G1064" t="str">
        <v>W</v>
      </c>
      <c r="H1064" s="29">
        <v>30</v>
      </c>
      <c r="I1064" s="29">
        <v>31</v>
      </c>
      <c r="J1064" s="29">
        <v>30</v>
      </c>
      <c r="K1064" s="29">
        <v>5</v>
      </c>
      <c r="L1064" s="24">
        <v>239.81</v>
      </c>
      <c r="M1064" s="24">
        <v>239.82</v>
      </c>
      <c r="N1064" s="24">
        <v>248.22555905511811</v>
      </c>
      <c r="O1064" s="24">
        <v>248.23343307086614</v>
      </c>
      <c r="P1064">
        <v>1</v>
      </c>
      <c r="Q1064">
        <v>5</v>
      </c>
      <c r="R1064" t="str">
        <v>CYL</v>
      </c>
      <c r="S1064" t="str">
        <v>CARB</v>
      </c>
      <c r="T1064" t="str">
        <v/>
      </c>
      <c r="U1064" t="str">
        <v/>
      </c>
      <c r="V1064" t="str">
        <v>CARB</v>
      </c>
      <c r="W1064" t="str">
        <v>CYL11958451</v>
      </c>
      <c r="X1064">
        <v>44897.28402777778</v>
      </c>
      <c r="Y1064" t="str">
        <v>JRS_BROOKS</v>
      </c>
      <c r="Z1064" t="str">
        <v>JR</v>
      </c>
      <c r="AA1064">
        <v>0</v>
      </c>
      <c r="AB1064" t="str">
        <v>397-U1588A-28X-3-W 30/31-CARB</v>
      </c>
    </row>
    <row r="1065" spans="1:28" x14ac:dyDescent="0.15">
      <c r="A1065">
        <v>397</v>
      </c>
      <c r="B1065" t="str">
        <v>U1588</v>
      </c>
      <c r="C1065" t="str">
        <v>A</v>
      </c>
      <c r="D1065">
        <v>28</v>
      </c>
      <c r="E1065" t="str">
        <v>X</v>
      </c>
      <c r="F1065">
        <v>3</v>
      </c>
      <c r="G1065" t="str">
        <v>W</v>
      </c>
      <c r="H1065" s="29">
        <v>30</v>
      </c>
      <c r="I1065" s="29">
        <v>31</v>
      </c>
      <c r="J1065" s="29">
        <v>30</v>
      </c>
      <c r="K1065" s="29">
        <v>5</v>
      </c>
      <c r="L1065" s="24">
        <v>239.81</v>
      </c>
      <c r="M1065" s="24">
        <v>239.82</v>
      </c>
      <c r="N1065" s="24">
        <v>248.22555905511811</v>
      </c>
      <c r="O1065" s="24">
        <v>248.23343307086614</v>
      </c>
      <c r="P1065">
        <v>1</v>
      </c>
      <c r="Q1065">
        <v>5</v>
      </c>
      <c r="R1065" t="str">
        <v>CYL</v>
      </c>
      <c r="S1065" t="str">
        <v>XRD</v>
      </c>
      <c r="T1065" t="str">
        <v/>
      </c>
      <c r="U1065" t="str">
        <v/>
      </c>
      <c r="V1065" t="str">
        <v>XRD</v>
      </c>
      <c r="W1065" t="str">
        <v>CYL11958461</v>
      </c>
      <c r="X1065">
        <v>44897.28402777778</v>
      </c>
      <c r="Y1065" t="str">
        <v>JRS_BROOKS</v>
      </c>
      <c r="Z1065" t="str">
        <v>JR</v>
      </c>
      <c r="AA1065">
        <v>0</v>
      </c>
      <c r="AB1065" t="str">
        <v>397-U1588A-28X-3-W 30/31-XRD</v>
      </c>
    </row>
    <row r="1066" spans="1:28" x14ac:dyDescent="0.15">
      <c r="A1066">
        <v>397</v>
      </c>
      <c r="B1066" t="str">
        <v>U1588</v>
      </c>
      <c r="C1066" t="str">
        <v>A</v>
      </c>
      <c r="D1066">
        <v>28</v>
      </c>
      <c r="E1066" t="str">
        <v>X</v>
      </c>
      <c r="F1066">
        <v>3</v>
      </c>
      <c r="G1066" t="str">
        <v>A</v>
      </c>
      <c r="H1066" s="29">
        <v>30</v>
      </c>
      <c r="I1066" s="29">
        <v>30</v>
      </c>
      <c r="J1066" s="29">
        <v>30</v>
      </c>
      <c r="K1066" s="29">
        <v>5</v>
      </c>
      <c r="L1066" s="24">
        <v>239.81</v>
      </c>
      <c r="M1066" s="24">
        <v>239.81</v>
      </c>
      <c r="N1066" s="24">
        <v>248.22555905511811</v>
      </c>
      <c r="O1066" s="24">
        <v>248.22555905511811</v>
      </c>
      <c r="P1066">
        <v>0</v>
      </c>
      <c r="Q1066">
        <v>1</v>
      </c>
      <c r="R1066" t="str">
        <v>SS</v>
      </c>
      <c r="S1066" t="str">
        <v>SED</v>
      </c>
      <c r="T1066" t="str">
        <v/>
      </c>
      <c r="U1066" t="str">
        <v/>
      </c>
      <c r="V1066" t="str">
        <v>SED</v>
      </c>
      <c r="W1066" t="str">
        <v>SS11958491</v>
      </c>
      <c r="X1066">
        <v>44897.292361111111</v>
      </c>
      <c r="Y1066" t="str">
        <v>JRS_PANG</v>
      </c>
      <c r="Z1066" t="str">
        <v>JR</v>
      </c>
      <c r="AA1066">
        <v>0</v>
      </c>
      <c r="AB1066" t="str">
        <v>397-U1588A-28X-3-A 30/30-SED</v>
      </c>
    </row>
    <row r="1067" spans="1:28" x14ac:dyDescent="0.15">
      <c r="A1067">
        <v>397</v>
      </c>
      <c r="B1067" t="str">
        <v>U1588</v>
      </c>
      <c r="C1067" t="str">
        <v>A</v>
      </c>
      <c r="D1067">
        <v>28</v>
      </c>
      <c r="E1067" t="str">
        <v>X</v>
      </c>
      <c r="F1067">
        <v>3</v>
      </c>
      <c r="G1067" t="str">
        <v>W</v>
      </c>
      <c r="H1067" s="29">
        <v>75</v>
      </c>
      <c r="I1067" s="29">
        <v>75</v>
      </c>
      <c r="J1067" s="29">
        <v>75</v>
      </c>
      <c r="K1067" s="29">
        <v>5</v>
      </c>
      <c r="L1067" s="24">
        <v>240.26</v>
      </c>
      <c r="M1067" s="24">
        <v>240.26</v>
      </c>
      <c r="N1067" s="24">
        <v>248.57988976377953</v>
      </c>
      <c r="O1067" s="24">
        <v>248.57988976377953</v>
      </c>
      <c r="P1067">
        <v>0</v>
      </c>
      <c r="Q1067">
        <v>1</v>
      </c>
      <c r="R1067" t="str">
        <v>TPCK</v>
      </c>
      <c r="S1067" t="str">
        <v>NANNO</v>
      </c>
      <c r="T1067" t="str">
        <v/>
      </c>
      <c r="U1067" t="str">
        <v/>
      </c>
      <c r="V1067" t="str">
        <v>NANNO</v>
      </c>
      <c r="W1067" t="str">
        <v>TPCK11958521</v>
      </c>
      <c r="X1067">
        <v>44897.294444444444</v>
      </c>
      <c r="Y1067" t="str">
        <v>JRS_BROOKS</v>
      </c>
      <c r="Z1067" t="str">
        <v>JR</v>
      </c>
      <c r="AA1067">
        <v>0</v>
      </c>
      <c r="AB1067" t="str">
        <v>397-U1588A-28X-3-W 75/75-NANNO</v>
      </c>
    </row>
    <row r="1068" spans="1:28" x14ac:dyDescent="0.15">
      <c r="A1068">
        <v>397</v>
      </c>
      <c r="B1068" t="str">
        <v>U1588</v>
      </c>
      <c r="C1068" t="str">
        <v>A</v>
      </c>
      <c r="D1068">
        <v>28</v>
      </c>
      <c r="E1068" t="str">
        <v>X</v>
      </c>
      <c r="F1068">
        <v>3</v>
      </c>
      <c r="G1068" t="str">
        <v>W</v>
      </c>
      <c r="H1068" s="29">
        <v>77</v>
      </c>
      <c r="I1068" s="29">
        <v>79</v>
      </c>
      <c r="J1068" s="29">
        <v>77</v>
      </c>
      <c r="K1068" s="29">
        <v>5</v>
      </c>
      <c r="L1068" s="24">
        <v>240.28</v>
      </c>
      <c r="M1068" s="24">
        <v>240.29999999999998</v>
      </c>
      <c r="N1068" s="24">
        <v>248.59563779527559</v>
      </c>
      <c r="O1068" s="24">
        <v>248.61138582677168</v>
      </c>
      <c r="P1068">
        <v>2</v>
      </c>
      <c r="Q1068">
        <v>7</v>
      </c>
      <c r="R1068" t="str">
        <v>CUBE</v>
      </c>
      <c r="S1068" t="str">
        <v>PMAG</v>
      </c>
      <c r="T1068" t="str">
        <v>XUAN</v>
      </c>
      <c r="U1068" t="str">
        <v>95810IODP</v>
      </c>
      <c r="V1068" t="str">
        <v>PMAG</v>
      </c>
      <c r="W1068" t="str">
        <v>CUBE11958481</v>
      </c>
      <c r="X1068">
        <v>44897.289583333331</v>
      </c>
      <c r="Y1068" t="str">
        <v>LEWIS</v>
      </c>
      <c r="Z1068" t="str">
        <v>JR</v>
      </c>
      <c r="AA1068">
        <v>0</v>
      </c>
      <c r="AB1068" t="str">
        <v>397-U1588A-28X-3-W 77/79-PMAG</v>
      </c>
    </row>
    <row r="1069" spans="1:28" x14ac:dyDescent="0.15">
      <c r="A1069">
        <v>397</v>
      </c>
      <c r="B1069" t="str">
        <v>U1588</v>
      </c>
      <c r="C1069" t="str">
        <v>A</v>
      </c>
      <c r="D1069">
        <v>28</v>
      </c>
      <c r="E1069" t="str">
        <v>X</v>
      </c>
      <c r="F1069">
        <v>3</v>
      </c>
      <c r="G1069" t="str">
        <v/>
      </c>
      <c r="H1069" s="29">
        <v>136</v>
      </c>
      <c r="I1069" s="29">
        <v>146</v>
      </c>
      <c r="J1069" s="29">
        <v>0</v>
      </c>
      <c r="K1069" s="29">
        <v>5</v>
      </c>
      <c r="L1069" s="24">
        <v>240.87</v>
      </c>
      <c r="M1069" s="24">
        <v>240.97</v>
      </c>
      <c r="N1069" s="24">
        <v>249.06020472440946</v>
      </c>
      <c r="O1069" s="24">
        <v>249.09957480314961</v>
      </c>
      <c r="P1069">
        <v>5</v>
      </c>
      <c r="Q1069">
        <v>10</v>
      </c>
      <c r="R1069" t="str">
        <v>LIQ</v>
      </c>
      <c r="S1069" t="str">
        <v/>
      </c>
      <c r="T1069" t="str">
        <v>WU</v>
      </c>
      <c r="U1069" t="str">
        <v>95353IODP</v>
      </c>
      <c r="V1069" t="str">
        <v>IWWU</v>
      </c>
      <c r="W1069" t="str">
        <v>LIQ11950861</v>
      </c>
      <c r="X1069">
        <v>44896.78402777778</v>
      </c>
      <c r="Y1069" t="str">
        <v>JR_LIU</v>
      </c>
      <c r="Z1069" t="str">
        <v>JR</v>
      </c>
      <c r="AA1069" t="str">
        <v>30 ul TM HCl</v>
      </c>
      <c r="AB1069" t="str">
        <v>397-U1588A-28X-3-IW(136-146)-IWWU</v>
      </c>
    </row>
    <row r="1070" spans="1:28" x14ac:dyDescent="0.15">
      <c r="A1070">
        <v>397</v>
      </c>
      <c r="B1070" t="str">
        <v>U1588</v>
      </c>
      <c r="C1070" t="str">
        <v>A</v>
      </c>
      <c r="D1070">
        <v>28</v>
      </c>
      <c r="E1070" t="str">
        <v>X</v>
      </c>
      <c r="F1070">
        <v>3</v>
      </c>
      <c r="G1070" t="str">
        <v/>
      </c>
      <c r="H1070" s="29">
        <v>136</v>
      </c>
      <c r="I1070" s="29">
        <v>146</v>
      </c>
      <c r="J1070" s="29">
        <v>0</v>
      </c>
      <c r="K1070" s="29">
        <v>5</v>
      </c>
      <c r="L1070" s="24">
        <v>240.87</v>
      </c>
      <c r="M1070" s="24">
        <v>240.97</v>
      </c>
      <c r="N1070" s="24">
        <v>249.06020472440946</v>
      </c>
      <c r="O1070" s="24">
        <v>249.09957480314961</v>
      </c>
      <c r="P1070">
        <v>5</v>
      </c>
      <c r="Q1070">
        <v>6</v>
      </c>
      <c r="R1070" t="str">
        <v>LIQ</v>
      </c>
      <c r="S1070" t="str">
        <v/>
      </c>
      <c r="T1070" t="str">
        <v/>
      </c>
      <c r="U1070" t="str">
        <v/>
      </c>
      <c r="V1070" t="str">
        <v>IWS</v>
      </c>
      <c r="W1070" t="str">
        <v>LIQ11950831</v>
      </c>
      <c r="X1070">
        <v>44896.78402777778</v>
      </c>
      <c r="Y1070" t="str">
        <v>JR_LIU</v>
      </c>
      <c r="Z1070" t="str">
        <v>JR</v>
      </c>
      <c r="AA1070" t="str">
        <v>shipboard untreated</v>
      </c>
      <c r="AB1070" t="str">
        <v>397-U1588A-28X-3-IW(136-146)-IWS</v>
      </c>
    </row>
    <row r="1071" spans="1:28" x14ac:dyDescent="0.15">
      <c r="A1071">
        <v>397</v>
      </c>
      <c r="B1071" t="str">
        <v>U1588</v>
      </c>
      <c r="C1071" t="str">
        <v>A</v>
      </c>
      <c r="D1071">
        <v>28</v>
      </c>
      <c r="E1071" t="str">
        <v>X</v>
      </c>
      <c r="F1071">
        <v>3</v>
      </c>
      <c r="G1071" t="str">
        <v/>
      </c>
      <c r="H1071" s="29">
        <v>136</v>
      </c>
      <c r="I1071" s="29">
        <v>146</v>
      </c>
      <c r="J1071" s="29">
        <v>0</v>
      </c>
      <c r="K1071" s="29">
        <v>5</v>
      </c>
      <c r="L1071" s="24">
        <v>240.87</v>
      </c>
      <c r="M1071" s="24">
        <v>240.97</v>
      </c>
      <c r="N1071" s="24">
        <v>249.06020472440946</v>
      </c>
      <c r="O1071" s="24">
        <v>249.09957480314961</v>
      </c>
      <c r="P1071">
        <v>5</v>
      </c>
      <c r="Q1071">
        <v>3</v>
      </c>
      <c r="R1071" t="str">
        <v>LIQ</v>
      </c>
      <c r="S1071" t="str">
        <v/>
      </c>
      <c r="T1071" t="str">
        <v/>
      </c>
      <c r="U1071" t="str">
        <v/>
      </c>
      <c r="V1071" t="str">
        <v>IWALK</v>
      </c>
      <c r="W1071" t="str">
        <v>LIQ11950841</v>
      </c>
      <c r="X1071">
        <v>44896.78402777778</v>
      </c>
      <c r="Y1071" t="str">
        <v>JR_LIU</v>
      </c>
      <c r="Z1071" t="str">
        <v>JR</v>
      </c>
      <c r="AA1071" t="str">
        <v>alkalinity residue</v>
      </c>
      <c r="AB1071" t="str">
        <v>397-U1588A-28X-3-IW(136-146)-IWALK</v>
      </c>
    </row>
    <row r="1072" spans="1:28" x14ac:dyDescent="0.15">
      <c r="A1072">
        <v>397</v>
      </c>
      <c r="B1072" t="str">
        <v>U1588</v>
      </c>
      <c r="C1072" t="str">
        <v>A</v>
      </c>
      <c r="D1072">
        <v>28</v>
      </c>
      <c r="E1072" t="str">
        <v>X</v>
      </c>
      <c r="F1072">
        <v>3</v>
      </c>
      <c r="G1072" t="str">
        <v/>
      </c>
      <c r="H1072" s="29">
        <v>136</v>
      </c>
      <c r="I1072" s="29">
        <v>146</v>
      </c>
      <c r="J1072" s="29">
        <v>136</v>
      </c>
      <c r="K1072" s="29">
        <v>5</v>
      </c>
      <c r="L1072" s="24">
        <v>240.87</v>
      </c>
      <c r="M1072" s="24">
        <v>240.97</v>
      </c>
      <c r="N1072" s="24">
        <v>249.06020472440946</v>
      </c>
      <c r="O1072" s="24">
        <v>249.13894488188978</v>
      </c>
      <c r="P1072">
        <v>10</v>
      </c>
      <c r="Q1072">
        <v>353</v>
      </c>
      <c r="R1072" t="str">
        <v>WRND</v>
      </c>
      <c r="S1072" t="str">
        <v>IW</v>
      </c>
      <c r="T1072" t="str">
        <v/>
      </c>
      <c r="U1072" t="str">
        <v/>
      </c>
      <c r="V1072" t="str">
        <v>IW(136-146)</v>
      </c>
      <c r="W1072" t="str">
        <v>WRND11949581</v>
      </c>
      <c r="X1072">
        <v>44896.6875</v>
      </c>
      <c r="Y1072" t="str">
        <v>LEWIS</v>
      </c>
      <c r="Z1072" t="str">
        <v>JR</v>
      </c>
      <c r="AA1072">
        <v>0</v>
      </c>
      <c r="AB1072" t="str">
        <v>397-U1588A-28X-3-IW(136-146)</v>
      </c>
    </row>
    <row r="1073" spans="1:28" x14ac:dyDescent="0.15">
      <c r="A1073">
        <v>397</v>
      </c>
      <c r="B1073" t="str">
        <v>U1588</v>
      </c>
      <c r="C1073" t="str">
        <v>A</v>
      </c>
      <c r="D1073">
        <v>28</v>
      </c>
      <c r="E1073" t="str">
        <v>X</v>
      </c>
      <c r="F1073">
        <v>3</v>
      </c>
      <c r="G1073" t="str">
        <v/>
      </c>
      <c r="H1073" s="29">
        <v>136</v>
      </c>
      <c r="I1073" s="29">
        <v>146</v>
      </c>
      <c r="J1073" s="29">
        <v>0</v>
      </c>
      <c r="K1073" s="29">
        <v>5</v>
      </c>
      <c r="L1073" s="24">
        <v>240.87</v>
      </c>
      <c r="M1073" s="24">
        <v>240.97</v>
      </c>
      <c r="N1073" s="24">
        <v>249.06020472440946</v>
      </c>
      <c r="O1073" s="24">
        <v>249.09957480314961</v>
      </c>
      <c r="P1073">
        <v>5</v>
      </c>
      <c r="Q1073">
        <v>25</v>
      </c>
      <c r="R1073" t="str">
        <v>CAKE</v>
      </c>
      <c r="S1073" t="str">
        <v/>
      </c>
      <c r="T1073" t="str">
        <v>WU</v>
      </c>
      <c r="U1073" t="str">
        <v>95353IODP</v>
      </c>
      <c r="V1073" t="str">
        <v>SCWU</v>
      </c>
      <c r="W1073" t="str">
        <v>CAKE11950881</v>
      </c>
      <c r="X1073">
        <v>44896.78402777778</v>
      </c>
      <c r="Y1073" t="str">
        <v>JR_LIU</v>
      </c>
      <c r="Z1073" t="str">
        <v>JR</v>
      </c>
      <c r="AA1073">
        <v>0</v>
      </c>
      <c r="AB1073" t="str">
        <v>397-U1588A-28X-3-IW(136-146)-SCWU</v>
      </c>
    </row>
    <row r="1074" spans="1:28" x14ac:dyDescent="0.15">
      <c r="A1074">
        <v>397</v>
      </c>
      <c r="B1074" t="str">
        <v>U1588</v>
      </c>
      <c r="C1074" t="str">
        <v>A</v>
      </c>
      <c r="D1074">
        <v>28</v>
      </c>
      <c r="E1074" t="str">
        <v>X</v>
      </c>
      <c r="F1074">
        <v>3</v>
      </c>
      <c r="G1074" t="str">
        <v/>
      </c>
      <c r="H1074" s="29">
        <v>136</v>
      </c>
      <c r="I1074" s="29">
        <v>146</v>
      </c>
      <c r="J1074" s="29">
        <v>0</v>
      </c>
      <c r="K1074" s="29">
        <v>5</v>
      </c>
      <c r="L1074" s="24">
        <v>240.87</v>
      </c>
      <c r="M1074" s="24">
        <v>240.97</v>
      </c>
      <c r="N1074" s="24">
        <v>249.06020472440946</v>
      </c>
      <c r="O1074" s="24">
        <v>249.09957480314961</v>
      </c>
      <c r="P1074">
        <v>5</v>
      </c>
      <c r="Q1074">
        <v>75</v>
      </c>
      <c r="R1074" t="str">
        <v>CAKE</v>
      </c>
      <c r="S1074" t="str">
        <v/>
      </c>
      <c r="T1074" t="str">
        <v/>
      </c>
      <c r="U1074" t="str">
        <v/>
      </c>
      <c r="V1074" t="str">
        <v>SC</v>
      </c>
      <c r="W1074" t="str">
        <v>CAKE11950891</v>
      </c>
      <c r="X1074">
        <v>44896.78402777778</v>
      </c>
      <c r="Y1074" t="str">
        <v>JR_LIU</v>
      </c>
      <c r="Z1074" t="str">
        <v>JR</v>
      </c>
      <c r="AA1074" t="str">
        <v>repository</v>
      </c>
      <c r="AB1074" t="str">
        <v>397-U1588A-28X-3-IW(136-146)-SC</v>
      </c>
    </row>
    <row r="1075" spans="1:28" x14ac:dyDescent="0.15">
      <c r="A1075">
        <v>397</v>
      </c>
      <c r="B1075" t="str">
        <v>U1588</v>
      </c>
      <c r="C1075" t="str">
        <v>A</v>
      </c>
      <c r="D1075">
        <v>28</v>
      </c>
      <c r="E1075" t="str">
        <v>X</v>
      </c>
      <c r="F1075">
        <v>3</v>
      </c>
      <c r="G1075" t="str">
        <v/>
      </c>
      <c r="H1075" s="29">
        <v>136</v>
      </c>
      <c r="I1075" s="29">
        <v>146</v>
      </c>
      <c r="J1075" s="29">
        <v>0</v>
      </c>
      <c r="K1075" s="29">
        <v>5</v>
      </c>
      <c r="L1075" s="24">
        <v>240.87</v>
      </c>
      <c r="M1075" s="24">
        <v>240.97</v>
      </c>
      <c r="N1075" s="24">
        <v>249.06020472440946</v>
      </c>
      <c r="O1075" s="24">
        <v>249.09957480314961</v>
      </c>
      <c r="P1075">
        <v>5</v>
      </c>
      <c r="Q1075">
        <v>2</v>
      </c>
      <c r="R1075" t="str">
        <v>LIQ</v>
      </c>
      <c r="S1075" t="str">
        <v>ICP</v>
      </c>
      <c r="T1075" t="str">
        <v/>
      </c>
      <c r="U1075" t="str">
        <v/>
      </c>
      <c r="V1075" t="str">
        <v>IWICP</v>
      </c>
      <c r="W1075" t="str">
        <v>LIQ11950851</v>
      </c>
      <c r="X1075">
        <v>44896.78402777778</v>
      </c>
      <c r="Y1075" t="str">
        <v>JR_LIU</v>
      </c>
      <c r="Z1075" t="str">
        <v>JR</v>
      </c>
      <c r="AA1075" t="str">
        <v>10uL HNO3</v>
      </c>
      <c r="AB1075" t="str">
        <v>397-U1588A-28X-3-IW(136-146)-IWICP</v>
      </c>
    </row>
    <row r="1076" spans="1:28" x14ac:dyDescent="0.15">
      <c r="A1076">
        <v>397</v>
      </c>
      <c r="B1076" t="str">
        <v>U1588</v>
      </c>
      <c r="C1076" t="str">
        <v>A</v>
      </c>
      <c r="D1076">
        <v>28</v>
      </c>
      <c r="E1076" t="str">
        <v>X</v>
      </c>
      <c r="F1076">
        <v>3</v>
      </c>
      <c r="G1076" t="str">
        <v/>
      </c>
      <c r="H1076" s="29">
        <v>136</v>
      </c>
      <c r="I1076" s="29">
        <v>146</v>
      </c>
      <c r="J1076" s="29">
        <v>0</v>
      </c>
      <c r="K1076" s="29">
        <v>5</v>
      </c>
      <c r="L1076" s="24">
        <v>240.87</v>
      </c>
      <c r="M1076" s="24">
        <v>240.97</v>
      </c>
      <c r="N1076" s="24">
        <v>249.06020472440946</v>
      </c>
      <c r="O1076" s="24">
        <v>249.09957480314961</v>
      </c>
      <c r="P1076">
        <v>5</v>
      </c>
      <c r="Q1076">
        <v>10</v>
      </c>
      <c r="R1076" t="str">
        <v>LIQ</v>
      </c>
      <c r="S1076" t="str">
        <v/>
      </c>
      <c r="T1076" t="str">
        <v>YOBO</v>
      </c>
      <c r="U1076" t="str">
        <v>96010IODP</v>
      </c>
      <c r="V1076" t="str">
        <v>IWYOBO</v>
      </c>
      <c r="W1076" t="str">
        <v>LIQ11950871</v>
      </c>
      <c r="X1076">
        <v>44896.78402777778</v>
      </c>
      <c r="Y1076" t="str">
        <v>JR_LIU</v>
      </c>
      <c r="Z1076" t="str">
        <v>JR</v>
      </c>
      <c r="AA1076" t="str">
        <v>30ul optima HNO3</v>
      </c>
      <c r="AB1076" t="str">
        <v>397-U1588A-28X-3-IW(136-146)-IWYOBO</v>
      </c>
    </row>
    <row r="1077" spans="1:28" x14ac:dyDescent="0.15">
      <c r="A1077">
        <v>397</v>
      </c>
      <c r="B1077" t="str">
        <v>U1588</v>
      </c>
      <c r="C1077" t="str">
        <v>A</v>
      </c>
      <c r="D1077">
        <v>28</v>
      </c>
      <c r="E1077" t="str">
        <v>X</v>
      </c>
      <c r="F1077">
        <v>3</v>
      </c>
      <c r="G1077" t="str">
        <v/>
      </c>
      <c r="H1077" s="29">
        <v>136</v>
      </c>
      <c r="I1077" s="29">
        <v>146</v>
      </c>
      <c r="J1077" s="29">
        <v>0</v>
      </c>
      <c r="K1077" s="29">
        <v>5</v>
      </c>
      <c r="L1077" s="24">
        <v>240.87</v>
      </c>
      <c r="M1077" s="24">
        <v>240.97</v>
      </c>
      <c r="N1077" s="24">
        <v>249.06020472440946</v>
      </c>
      <c r="O1077" s="24">
        <v>249.09957480314961</v>
      </c>
      <c r="P1077">
        <v>5</v>
      </c>
      <c r="Q1077">
        <v>4</v>
      </c>
      <c r="R1077" t="str">
        <v>LIQ</v>
      </c>
      <c r="S1077" t="str">
        <v/>
      </c>
      <c r="T1077" t="str">
        <v>ROCH</v>
      </c>
      <c r="U1077" t="str">
        <v>95231IODP</v>
      </c>
      <c r="V1077" t="str">
        <v>IWROCH</v>
      </c>
      <c r="W1077" t="str">
        <v>LIQ11950911</v>
      </c>
      <c r="X1077">
        <v>44896.78402777778</v>
      </c>
      <c r="Y1077" t="str">
        <v>JR_LIU</v>
      </c>
      <c r="Z1077" t="str">
        <v>JR</v>
      </c>
      <c r="AA1077" t="str">
        <v>20uL Optima HCl</v>
      </c>
      <c r="AB1077" t="str">
        <v>397-U1588A-28X-3-IW(136-146)-IWROCH</v>
      </c>
    </row>
    <row r="1078" spans="1:28" x14ac:dyDescent="0.15">
      <c r="A1078">
        <v>397</v>
      </c>
      <c r="B1078" t="str">
        <v>U1588</v>
      </c>
      <c r="C1078" t="str">
        <v>A</v>
      </c>
      <c r="D1078">
        <v>28</v>
      </c>
      <c r="E1078" t="str">
        <v>X</v>
      </c>
      <c r="F1078">
        <v>3</v>
      </c>
      <c r="G1078" t="str">
        <v/>
      </c>
      <c r="H1078" s="29">
        <v>136</v>
      </c>
      <c r="I1078" s="29">
        <v>146</v>
      </c>
      <c r="J1078" s="29">
        <v>0</v>
      </c>
      <c r="K1078" s="29">
        <v>5</v>
      </c>
      <c r="L1078" s="24">
        <v>240.87</v>
      </c>
      <c r="M1078" s="24">
        <v>240.97</v>
      </c>
      <c r="N1078" s="24">
        <v>249.06020472440946</v>
      </c>
      <c r="O1078" s="24">
        <v>249.09957480314961</v>
      </c>
      <c r="P1078">
        <v>5</v>
      </c>
      <c r="Q1078">
        <v>2</v>
      </c>
      <c r="R1078" t="str">
        <v>LIQ</v>
      </c>
      <c r="S1078" t="str">
        <v/>
      </c>
      <c r="T1078" t="str">
        <v>BRAD</v>
      </c>
      <c r="U1078" t="str">
        <v>95829IODP</v>
      </c>
      <c r="V1078" t="str">
        <v>IWBRAD</v>
      </c>
      <c r="W1078" t="str">
        <v>LIQ11950901</v>
      </c>
      <c r="X1078">
        <v>44896.78402777778</v>
      </c>
      <c r="Y1078" t="str">
        <v>JR_LIU</v>
      </c>
      <c r="Z1078" t="str">
        <v>JR</v>
      </c>
      <c r="AA1078" t="str">
        <v>10 ul HgCl2</v>
      </c>
      <c r="AB1078" t="str">
        <v>397-U1588A-28X-3-IW(136-146)-IWBRAD</v>
      </c>
    </row>
    <row r="1079" spans="1:28" x14ac:dyDescent="0.15">
      <c r="A1079">
        <v>397</v>
      </c>
      <c r="B1079" t="str">
        <v>U1588</v>
      </c>
      <c r="C1079" t="str">
        <v>A</v>
      </c>
      <c r="D1079">
        <v>28</v>
      </c>
      <c r="E1079" t="str">
        <v>X</v>
      </c>
      <c r="F1079">
        <v>4</v>
      </c>
      <c r="G1079" t="str">
        <v/>
      </c>
      <c r="H1079" s="29">
        <v>0</v>
      </c>
      <c r="I1079" s="29">
        <v>5</v>
      </c>
      <c r="J1079" s="29">
        <v>0</v>
      </c>
      <c r="K1079" s="29">
        <v>5</v>
      </c>
      <c r="L1079" s="24">
        <v>240.97</v>
      </c>
      <c r="M1079" s="24">
        <v>241.02</v>
      </c>
      <c r="N1079" s="24">
        <v>249.13894488188978</v>
      </c>
      <c r="O1079" s="24">
        <v>249.17831496062993</v>
      </c>
      <c r="P1079">
        <v>5</v>
      </c>
      <c r="Q1079">
        <v>5</v>
      </c>
      <c r="R1079" t="str">
        <v>CYL</v>
      </c>
      <c r="S1079" t="str">
        <v>HS</v>
      </c>
      <c r="T1079" t="str">
        <v/>
      </c>
      <c r="U1079" t="str">
        <v/>
      </c>
      <c r="V1079" t="str">
        <v>HS</v>
      </c>
      <c r="W1079" t="str">
        <v>CYL11949591</v>
      </c>
      <c r="X1079">
        <v>44896.6875</v>
      </c>
      <c r="Y1079" t="str">
        <v>LEWIS</v>
      </c>
      <c r="Z1079" t="str">
        <v>JR</v>
      </c>
      <c r="AA1079">
        <v>0</v>
      </c>
      <c r="AB1079" t="str">
        <v>397-U1588A-28X-4-HS</v>
      </c>
    </row>
    <row r="1080" spans="1:28" x14ac:dyDescent="0.15">
      <c r="A1080">
        <v>397</v>
      </c>
      <c r="B1080" t="str">
        <v>U1588</v>
      </c>
      <c r="C1080" t="str">
        <v>A</v>
      </c>
      <c r="D1080">
        <v>28</v>
      </c>
      <c r="E1080" t="str">
        <v>X</v>
      </c>
      <c r="F1080">
        <v>4</v>
      </c>
      <c r="G1080" t="str">
        <v>W</v>
      </c>
      <c r="H1080" s="29">
        <v>66</v>
      </c>
      <c r="I1080" s="29">
        <v>68</v>
      </c>
      <c r="J1080" s="29">
        <v>66</v>
      </c>
      <c r="K1080" s="29">
        <v>5</v>
      </c>
      <c r="L1080" s="24">
        <v>241.63</v>
      </c>
      <c r="M1080" s="24">
        <v>241.65</v>
      </c>
      <c r="N1080" s="24">
        <v>249.65862992125986</v>
      </c>
      <c r="O1080" s="24">
        <v>249.67437795275592</v>
      </c>
      <c r="P1080">
        <v>2</v>
      </c>
      <c r="Q1080">
        <v>10</v>
      </c>
      <c r="R1080" t="str">
        <v>CYL</v>
      </c>
      <c r="S1080" t="str">
        <v>MAD</v>
      </c>
      <c r="T1080" t="str">
        <v/>
      </c>
      <c r="U1080" t="str">
        <v/>
      </c>
      <c r="V1080">
        <v>31206</v>
      </c>
      <c r="W1080" t="str">
        <v>CYL11958471</v>
      </c>
      <c r="X1080">
        <v>44897.287499999999</v>
      </c>
      <c r="Y1080" t="str">
        <v>JRS_BROOKS</v>
      </c>
      <c r="Z1080" t="str">
        <v>JR</v>
      </c>
      <c r="AA1080">
        <v>0</v>
      </c>
      <c r="AB1080" t="str">
        <v>397-U1588A-28X-4-W 66/68-31206</v>
      </c>
    </row>
    <row r="1081" spans="1:28" x14ac:dyDescent="0.15">
      <c r="A1081">
        <v>397</v>
      </c>
      <c r="B1081" t="str">
        <v>U1588</v>
      </c>
      <c r="C1081" t="str">
        <v>A</v>
      </c>
      <c r="D1081">
        <v>28</v>
      </c>
      <c r="E1081" t="str">
        <v>X</v>
      </c>
      <c r="F1081">
        <v>4</v>
      </c>
      <c r="G1081" t="str">
        <v>W</v>
      </c>
      <c r="H1081" s="29">
        <v>75</v>
      </c>
      <c r="I1081" s="29">
        <v>75</v>
      </c>
      <c r="J1081" s="29">
        <v>75</v>
      </c>
      <c r="K1081" s="29">
        <v>5</v>
      </c>
      <c r="L1081" s="24">
        <v>241.72</v>
      </c>
      <c r="M1081" s="24">
        <v>241.72</v>
      </c>
      <c r="N1081" s="24">
        <v>249.72949606299213</v>
      </c>
      <c r="O1081" s="24">
        <v>249.72949606299213</v>
      </c>
      <c r="P1081">
        <v>0</v>
      </c>
      <c r="Q1081">
        <v>1</v>
      </c>
      <c r="R1081" t="str">
        <v>TPCK</v>
      </c>
      <c r="S1081" t="str">
        <v>NANNO</v>
      </c>
      <c r="T1081" t="str">
        <v/>
      </c>
      <c r="U1081" t="str">
        <v/>
      </c>
      <c r="V1081" t="str">
        <v>NANNO</v>
      </c>
      <c r="W1081" t="str">
        <v>TPCK11958531</v>
      </c>
      <c r="X1081">
        <v>44897.294444444444</v>
      </c>
      <c r="Y1081" t="str">
        <v>JRS_BROOKS</v>
      </c>
      <c r="Z1081" t="str">
        <v>JR</v>
      </c>
      <c r="AA1081">
        <v>0</v>
      </c>
      <c r="AB1081" t="str">
        <v>397-U1588A-28X-4-W 75/75-NANNO</v>
      </c>
    </row>
    <row r="1082" spans="1:28" x14ac:dyDescent="0.15">
      <c r="A1082">
        <v>397</v>
      </c>
      <c r="B1082" t="str">
        <v>U1588</v>
      </c>
      <c r="C1082" t="str">
        <v>A</v>
      </c>
      <c r="D1082">
        <v>29</v>
      </c>
      <c r="E1082" t="str">
        <v>X</v>
      </c>
      <c r="F1082">
        <v>1</v>
      </c>
      <c r="G1082" t="str">
        <v>W</v>
      </c>
      <c r="H1082" s="29">
        <v>75</v>
      </c>
      <c r="I1082" s="29">
        <v>75</v>
      </c>
      <c r="J1082" s="29">
        <v>75</v>
      </c>
      <c r="K1082" s="29">
        <v>5</v>
      </c>
      <c r="L1082" s="24">
        <v>242.25</v>
      </c>
      <c r="M1082" s="24">
        <v>242.25</v>
      </c>
      <c r="N1082" s="24">
        <v>251.84190977443609</v>
      </c>
      <c r="O1082" s="24">
        <v>251.84190977443609</v>
      </c>
      <c r="P1082">
        <v>0</v>
      </c>
      <c r="Q1082">
        <v>1</v>
      </c>
      <c r="R1082" t="str">
        <v>TPCK</v>
      </c>
      <c r="S1082" t="str">
        <v>NANNO</v>
      </c>
      <c r="T1082" t="str">
        <v/>
      </c>
      <c r="U1082" t="str">
        <v/>
      </c>
      <c r="V1082" t="str">
        <v>NANNO</v>
      </c>
      <c r="W1082" t="str">
        <v>TPCK11958721</v>
      </c>
      <c r="X1082">
        <v>44897.322222222225</v>
      </c>
      <c r="Y1082" t="str">
        <v>JRS_BROOKS</v>
      </c>
      <c r="Z1082" t="str">
        <v>JR</v>
      </c>
      <c r="AA1082">
        <v>0</v>
      </c>
      <c r="AB1082" t="str">
        <v>397-U1588A-29X-1-W 75/75-NANNO</v>
      </c>
    </row>
    <row r="1083" spans="1:28" x14ac:dyDescent="0.15">
      <c r="A1083">
        <v>397</v>
      </c>
      <c r="B1083" t="str">
        <v>U1588</v>
      </c>
      <c r="C1083" t="str">
        <v>A</v>
      </c>
      <c r="D1083">
        <v>28</v>
      </c>
      <c r="E1083" t="str">
        <v>X</v>
      </c>
      <c r="F1083" t="str">
        <v>CC</v>
      </c>
      <c r="G1083" t="str">
        <v/>
      </c>
      <c r="H1083" s="29">
        <v>26</v>
      </c>
      <c r="I1083" s="29">
        <v>33</v>
      </c>
      <c r="J1083" s="29">
        <v>0</v>
      </c>
      <c r="K1083" s="29">
        <v>5</v>
      </c>
      <c r="L1083" s="24">
        <v>242.73</v>
      </c>
      <c r="M1083" s="24">
        <v>242.8</v>
      </c>
      <c r="N1083" s="24">
        <v>250.52477165354333</v>
      </c>
      <c r="O1083" s="24">
        <v>250.57988976377956</v>
      </c>
      <c r="P1083">
        <v>7</v>
      </c>
      <c r="Q1083">
        <v>5</v>
      </c>
      <c r="R1083" t="str">
        <v>OTHR</v>
      </c>
      <c r="S1083" t="str">
        <v/>
      </c>
      <c r="T1083" t="str">
        <v>FLOR</v>
      </c>
      <c r="U1083" t="str">
        <v>95504IODP</v>
      </c>
      <c r="V1083" t="str">
        <v>PALFLOR</v>
      </c>
      <c r="W1083" t="str">
        <v>OTHR11949631</v>
      </c>
      <c r="X1083">
        <v>44896.6875</v>
      </c>
      <c r="Y1083" t="str">
        <v>LEWIS</v>
      </c>
      <c r="Z1083" t="str">
        <v>JR</v>
      </c>
      <c r="AA1083">
        <v>0</v>
      </c>
      <c r="AB1083" t="str">
        <v>397-U1588A-28X-CC-PAL-PALFLOR</v>
      </c>
    </row>
    <row r="1084" spans="1:28" x14ac:dyDescent="0.15">
      <c r="A1084">
        <v>397</v>
      </c>
      <c r="B1084" t="str">
        <v>U1588</v>
      </c>
      <c r="C1084" t="str">
        <v>A</v>
      </c>
      <c r="D1084">
        <v>28</v>
      </c>
      <c r="E1084" t="str">
        <v>X</v>
      </c>
      <c r="F1084" t="str">
        <v>CC</v>
      </c>
      <c r="G1084" t="str">
        <v/>
      </c>
      <c r="H1084" s="29">
        <v>26</v>
      </c>
      <c r="I1084" s="29">
        <v>33</v>
      </c>
      <c r="J1084" s="29">
        <v>0</v>
      </c>
      <c r="K1084" s="29">
        <v>5</v>
      </c>
      <c r="L1084" s="24">
        <v>242.73</v>
      </c>
      <c r="M1084" s="24">
        <v>242.8</v>
      </c>
      <c r="N1084" s="24">
        <v>250.52477165354333</v>
      </c>
      <c r="O1084" s="24">
        <v>250.57988976377956</v>
      </c>
      <c r="P1084">
        <v>7</v>
      </c>
      <c r="Q1084">
        <v>20</v>
      </c>
      <c r="R1084" t="str">
        <v>OTHR</v>
      </c>
      <c r="S1084" t="str">
        <v/>
      </c>
      <c r="T1084" t="str">
        <v>VERM</v>
      </c>
      <c r="U1084" t="str">
        <v>95746IODP</v>
      </c>
      <c r="V1084" t="str">
        <v>PALVERM</v>
      </c>
      <c r="W1084" t="str">
        <v>OTHR11949611</v>
      </c>
      <c r="X1084">
        <v>44896.6875</v>
      </c>
      <c r="Y1084" t="str">
        <v>LEWIS</v>
      </c>
      <c r="Z1084" t="str">
        <v>JR</v>
      </c>
      <c r="AA1084">
        <v>0</v>
      </c>
      <c r="AB1084" t="str">
        <v>397-U1588A-28X-CC-PAL-PALVERM</v>
      </c>
    </row>
    <row r="1085" spans="1:28" x14ac:dyDescent="0.15">
      <c r="A1085">
        <v>397</v>
      </c>
      <c r="B1085" t="str">
        <v>U1588</v>
      </c>
      <c r="C1085" t="str">
        <v>A</v>
      </c>
      <c r="D1085">
        <v>28</v>
      </c>
      <c r="E1085" t="str">
        <v>X</v>
      </c>
      <c r="F1085" t="str">
        <v>CC</v>
      </c>
      <c r="G1085" t="str">
        <v/>
      </c>
      <c r="H1085" s="29">
        <v>26</v>
      </c>
      <c r="I1085" s="29">
        <v>33</v>
      </c>
      <c r="J1085" s="29">
        <v>0</v>
      </c>
      <c r="K1085" s="29">
        <v>5</v>
      </c>
      <c r="L1085" s="24">
        <v>242.73</v>
      </c>
      <c r="M1085" s="24">
        <v>242.8</v>
      </c>
      <c r="N1085" s="24">
        <v>250.52477165354333</v>
      </c>
      <c r="O1085" s="24">
        <v>250.57988976377956</v>
      </c>
      <c r="P1085">
        <v>7</v>
      </c>
      <c r="Q1085">
        <v>5</v>
      </c>
      <c r="R1085" t="str">
        <v>OTHR</v>
      </c>
      <c r="S1085" t="str">
        <v>NANNO</v>
      </c>
      <c r="T1085" t="str">
        <v/>
      </c>
      <c r="U1085" t="str">
        <v/>
      </c>
      <c r="V1085" t="str">
        <v>NANNO</v>
      </c>
      <c r="W1085" t="str">
        <v>OTHR11949681</v>
      </c>
      <c r="X1085">
        <v>44896.6875</v>
      </c>
      <c r="Y1085" t="str">
        <v>LEWIS</v>
      </c>
      <c r="Z1085" t="str">
        <v>JR</v>
      </c>
      <c r="AA1085" t="str">
        <v>Shipboard Test</v>
      </c>
      <c r="AB1085" t="str">
        <v>397-U1588A-28X-CC-PAL-NANNO</v>
      </c>
    </row>
    <row r="1086" spans="1:28" x14ac:dyDescent="0.15">
      <c r="A1086">
        <v>397</v>
      </c>
      <c r="B1086" t="str">
        <v>U1588</v>
      </c>
      <c r="C1086" t="str">
        <v>A</v>
      </c>
      <c r="D1086">
        <v>28</v>
      </c>
      <c r="E1086" t="str">
        <v>X</v>
      </c>
      <c r="F1086" t="str">
        <v>CC</v>
      </c>
      <c r="G1086" t="str">
        <v/>
      </c>
      <c r="H1086" s="29">
        <v>26</v>
      </c>
      <c r="I1086" s="29">
        <v>33</v>
      </c>
      <c r="J1086" s="29">
        <v>0</v>
      </c>
      <c r="K1086" s="29">
        <v>5</v>
      </c>
      <c r="L1086" s="24">
        <v>242.73</v>
      </c>
      <c r="M1086" s="24">
        <v>242.8</v>
      </c>
      <c r="N1086" s="24">
        <v>250.52477165354333</v>
      </c>
      <c r="O1086" s="24">
        <v>250.57988976377956</v>
      </c>
      <c r="P1086">
        <v>7</v>
      </c>
      <c r="Q1086">
        <v>30</v>
      </c>
      <c r="R1086" t="str">
        <v>OTHR</v>
      </c>
      <c r="S1086" t="str">
        <v/>
      </c>
      <c r="T1086" t="str">
        <v>ZARI</v>
      </c>
      <c r="U1086" t="str">
        <v>95883IODP</v>
      </c>
      <c r="V1086" t="str">
        <v>PALZARI</v>
      </c>
      <c r="W1086" t="str">
        <v>OTHR11949661</v>
      </c>
      <c r="X1086">
        <v>44896.6875</v>
      </c>
      <c r="Y1086" t="str">
        <v>LEWIS</v>
      </c>
      <c r="Z1086" t="str">
        <v>JR</v>
      </c>
      <c r="AA1086">
        <v>0</v>
      </c>
      <c r="AB1086" t="str">
        <v>397-U1588A-28X-CC-PAL-PALZARI</v>
      </c>
    </row>
    <row r="1087" spans="1:28" x14ac:dyDescent="0.15">
      <c r="A1087">
        <v>397</v>
      </c>
      <c r="B1087" t="str">
        <v>U1588</v>
      </c>
      <c r="C1087" t="str">
        <v>A</v>
      </c>
      <c r="D1087">
        <v>28</v>
      </c>
      <c r="E1087" t="str">
        <v>X</v>
      </c>
      <c r="F1087" t="str">
        <v>CC</v>
      </c>
      <c r="G1087" t="str">
        <v/>
      </c>
      <c r="H1087" s="29">
        <v>26</v>
      </c>
      <c r="I1087" s="29">
        <v>33</v>
      </c>
      <c r="J1087" s="29">
        <v>26</v>
      </c>
      <c r="K1087" s="29">
        <v>5</v>
      </c>
      <c r="L1087" s="24">
        <v>242.73</v>
      </c>
      <c r="M1087" s="24">
        <v>242.8</v>
      </c>
      <c r="N1087" s="24">
        <v>250.52477165354333</v>
      </c>
      <c r="O1087" s="24">
        <v>250.57988976377956</v>
      </c>
      <c r="P1087">
        <v>7</v>
      </c>
      <c r="Q1087">
        <v>247</v>
      </c>
      <c r="R1087" t="str">
        <v>WRND</v>
      </c>
      <c r="S1087" t="str">
        <v>PAL</v>
      </c>
      <c r="T1087" t="str">
        <v/>
      </c>
      <c r="U1087" t="str">
        <v/>
      </c>
      <c r="V1087" t="str">
        <v>PAL</v>
      </c>
      <c r="W1087" t="str">
        <v>WRND11949601</v>
      </c>
      <c r="X1087">
        <v>44896.6875</v>
      </c>
      <c r="Y1087" t="str">
        <v>LEWIS</v>
      </c>
      <c r="Z1087" t="str">
        <v>JR</v>
      </c>
      <c r="AA1087">
        <v>0</v>
      </c>
      <c r="AB1087" t="str">
        <v>397-U1588A-28X-CC-PAL</v>
      </c>
    </row>
    <row r="1088" spans="1:28" x14ac:dyDescent="0.15">
      <c r="A1088">
        <v>397</v>
      </c>
      <c r="B1088" t="str">
        <v>U1588</v>
      </c>
      <c r="C1088" t="str">
        <v>A</v>
      </c>
      <c r="D1088">
        <v>28</v>
      </c>
      <c r="E1088" t="str">
        <v>X</v>
      </c>
      <c r="F1088" t="str">
        <v>CC</v>
      </c>
      <c r="G1088" t="str">
        <v/>
      </c>
      <c r="H1088" s="29">
        <v>26</v>
      </c>
      <c r="I1088" s="29">
        <v>33</v>
      </c>
      <c r="J1088" s="29">
        <v>0</v>
      </c>
      <c r="K1088" s="29">
        <v>5</v>
      </c>
      <c r="L1088" s="24">
        <v>242.73</v>
      </c>
      <c r="M1088" s="24">
        <v>242.8</v>
      </c>
      <c r="N1088" s="24">
        <v>250.52477165354333</v>
      </c>
      <c r="O1088" s="24">
        <v>250.57988976377956</v>
      </c>
      <c r="P1088">
        <v>7</v>
      </c>
      <c r="Q1088">
        <v>20</v>
      </c>
      <c r="R1088" t="str">
        <v>OTHR</v>
      </c>
      <c r="S1088" t="str">
        <v>FORAM</v>
      </c>
      <c r="T1088" t="str">
        <v/>
      </c>
      <c r="U1088" t="str">
        <v/>
      </c>
      <c r="V1088" t="str">
        <v>FORAM</v>
      </c>
      <c r="W1088" t="str">
        <v>OTHR11949691</v>
      </c>
      <c r="X1088">
        <v>44896.6875</v>
      </c>
      <c r="Y1088" t="str">
        <v>LEWIS</v>
      </c>
      <c r="Z1088" t="str">
        <v>JR</v>
      </c>
      <c r="AA1088" t="str">
        <v>Shipboard Test</v>
      </c>
      <c r="AB1088" t="str">
        <v>397-U1588A-28X-CC-PAL-FORAM</v>
      </c>
    </row>
    <row r="1089" spans="1:28" x14ac:dyDescent="0.15">
      <c r="A1089">
        <v>397</v>
      </c>
      <c r="B1089" t="str">
        <v>U1588</v>
      </c>
      <c r="C1089" t="str">
        <v>A</v>
      </c>
      <c r="D1089">
        <v>28</v>
      </c>
      <c r="E1089" t="str">
        <v>X</v>
      </c>
      <c r="F1089" t="str">
        <v>CC</v>
      </c>
      <c r="G1089" t="str">
        <v/>
      </c>
      <c r="H1089" s="29">
        <v>26</v>
      </c>
      <c r="I1089" s="29">
        <v>33</v>
      </c>
      <c r="J1089" s="29">
        <v>0</v>
      </c>
      <c r="K1089" s="29">
        <v>5</v>
      </c>
      <c r="L1089" s="24">
        <v>242.73</v>
      </c>
      <c r="M1089" s="24">
        <v>242.8</v>
      </c>
      <c r="N1089" s="24">
        <v>250.52477165354333</v>
      </c>
      <c r="O1089" s="24">
        <v>250.57988976377956</v>
      </c>
      <c r="P1089">
        <v>7</v>
      </c>
      <c r="Q1089">
        <v>30</v>
      </c>
      <c r="R1089" t="str">
        <v>OTHR</v>
      </c>
      <c r="S1089" t="str">
        <v/>
      </c>
      <c r="T1089" t="str">
        <v>HUAN</v>
      </c>
      <c r="U1089" t="str">
        <v>98758IODP</v>
      </c>
      <c r="V1089" t="str">
        <v>PALHUAN</v>
      </c>
      <c r="W1089" t="str">
        <v>OTHR11949651</v>
      </c>
      <c r="X1089">
        <v>44896.6875</v>
      </c>
      <c r="Y1089" t="str">
        <v>LEWIS</v>
      </c>
      <c r="Z1089" t="str">
        <v>JR</v>
      </c>
      <c r="AA1089">
        <v>0</v>
      </c>
      <c r="AB1089" t="str">
        <v>397-U1588A-28X-CC-PAL-PALHUAN</v>
      </c>
    </row>
    <row r="1090" spans="1:28" x14ac:dyDescent="0.15">
      <c r="A1090">
        <v>397</v>
      </c>
      <c r="B1090" t="str">
        <v>U1588</v>
      </c>
      <c r="C1090" t="str">
        <v>A</v>
      </c>
      <c r="D1090">
        <v>28</v>
      </c>
      <c r="E1090" t="str">
        <v>X</v>
      </c>
      <c r="F1090" t="str">
        <v>CC</v>
      </c>
      <c r="G1090" t="str">
        <v/>
      </c>
      <c r="H1090" s="29">
        <v>26</v>
      </c>
      <c r="I1090" s="29">
        <v>33</v>
      </c>
      <c r="J1090" s="29">
        <v>0</v>
      </c>
      <c r="K1090" s="29">
        <v>5</v>
      </c>
      <c r="L1090" s="24">
        <v>242.73</v>
      </c>
      <c r="M1090" s="24">
        <v>242.8</v>
      </c>
      <c r="N1090" s="24">
        <v>250.52477165354333</v>
      </c>
      <c r="O1090" s="24">
        <v>250.57988976377956</v>
      </c>
      <c r="P1090">
        <v>7</v>
      </c>
      <c r="Q1090">
        <v>20</v>
      </c>
      <c r="R1090" t="str">
        <v>OTHR</v>
      </c>
      <c r="S1090" t="str">
        <v/>
      </c>
      <c r="T1090" t="str">
        <v>PERA</v>
      </c>
      <c r="U1090" t="str">
        <v>95471IODP</v>
      </c>
      <c r="V1090" t="str">
        <v>PALPERA</v>
      </c>
      <c r="W1090" t="str">
        <v>OTHR11949621</v>
      </c>
      <c r="X1090">
        <v>44896.6875</v>
      </c>
      <c r="Y1090" t="str">
        <v>LEWIS</v>
      </c>
      <c r="Z1090" t="str">
        <v>JR</v>
      </c>
      <c r="AA1090">
        <v>0</v>
      </c>
      <c r="AB1090" t="str">
        <v>397-U1588A-28X-CC-PAL-PALPERA</v>
      </c>
    </row>
    <row r="1091" spans="1:28" x14ac:dyDescent="0.15">
      <c r="A1091">
        <v>397</v>
      </c>
      <c r="B1091" t="str">
        <v>U1588</v>
      </c>
      <c r="C1091" t="str">
        <v>A</v>
      </c>
      <c r="D1091">
        <v>28</v>
      </c>
      <c r="E1091" t="str">
        <v>X</v>
      </c>
      <c r="F1091" t="str">
        <v>CC</v>
      </c>
      <c r="G1091" t="str">
        <v/>
      </c>
      <c r="H1091" s="29">
        <v>26</v>
      </c>
      <c r="I1091" s="29">
        <v>33</v>
      </c>
      <c r="J1091" s="29">
        <v>0</v>
      </c>
      <c r="K1091" s="29">
        <v>5</v>
      </c>
      <c r="L1091" s="24">
        <v>242.73</v>
      </c>
      <c r="M1091" s="24">
        <v>242.8</v>
      </c>
      <c r="N1091" s="24">
        <v>250.52477165354333</v>
      </c>
      <c r="O1091" s="24">
        <v>250.57988976377956</v>
      </c>
      <c r="P1091">
        <v>7</v>
      </c>
      <c r="Q1091">
        <v>5</v>
      </c>
      <c r="R1091" t="str">
        <v>OTHR</v>
      </c>
      <c r="S1091" t="str">
        <v/>
      </c>
      <c r="T1091" t="str">
        <v>CLAR</v>
      </c>
      <c r="U1091" t="str">
        <v>95439IODP</v>
      </c>
      <c r="V1091" t="str">
        <v>PALCLAR</v>
      </c>
      <c r="W1091" t="str">
        <v>OTHR11949641</v>
      </c>
      <c r="X1091">
        <v>44896.6875</v>
      </c>
      <c r="Y1091" t="str">
        <v>LEWIS</v>
      </c>
      <c r="Z1091" t="str">
        <v>JR</v>
      </c>
      <c r="AA1091">
        <v>0</v>
      </c>
      <c r="AB1091" t="str">
        <v>397-U1588A-28X-CC-PAL-PALCLAR</v>
      </c>
    </row>
    <row r="1092" spans="1:28" x14ac:dyDescent="0.15">
      <c r="A1092">
        <v>397</v>
      </c>
      <c r="B1092" t="str">
        <v>U1588</v>
      </c>
      <c r="C1092" t="str">
        <v>A</v>
      </c>
      <c r="D1092">
        <v>28</v>
      </c>
      <c r="E1092" t="str">
        <v>X</v>
      </c>
      <c r="F1092" t="str">
        <v>CC</v>
      </c>
      <c r="G1092" t="str">
        <v/>
      </c>
      <c r="H1092" s="29">
        <v>26</v>
      </c>
      <c r="I1092" s="29">
        <v>33</v>
      </c>
      <c r="J1092" s="29">
        <v>0</v>
      </c>
      <c r="K1092" s="29">
        <v>5</v>
      </c>
      <c r="L1092" s="24">
        <v>242.73</v>
      </c>
      <c r="M1092" s="24">
        <v>242.8</v>
      </c>
      <c r="N1092" s="24">
        <v>250.52477165354333</v>
      </c>
      <c r="O1092" s="24">
        <v>250.57988976377956</v>
      </c>
      <c r="P1092">
        <v>7</v>
      </c>
      <c r="Q1092">
        <v>5</v>
      </c>
      <c r="R1092" t="str">
        <v>OTHR</v>
      </c>
      <c r="S1092" t="str">
        <v/>
      </c>
      <c r="T1092" t="str">
        <v>ABRA</v>
      </c>
      <c r="U1092" t="str">
        <v>95438IODP</v>
      </c>
      <c r="V1092" t="str">
        <v>PALABRA</v>
      </c>
      <c r="W1092" t="str">
        <v>OTHR11949671</v>
      </c>
      <c r="X1092">
        <v>44896.6875</v>
      </c>
      <c r="Y1092" t="str">
        <v>LEWIS</v>
      </c>
      <c r="Z1092" t="str">
        <v>JR</v>
      </c>
      <c r="AA1092">
        <v>0</v>
      </c>
      <c r="AB1092" t="str">
        <v>397-U1588A-28X-CC-PAL-PALABRA</v>
      </c>
    </row>
    <row r="1093" spans="1:28" x14ac:dyDescent="0.15">
      <c r="A1093">
        <v>397</v>
      </c>
      <c r="B1093" t="str">
        <v>U1588</v>
      </c>
      <c r="C1093" t="str">
        <v>A</v>
      </c>
      <c r="D1093">
        <v>29</v>
      </c>
      <c r="E1093" t="str">
        <v>X</v>
      </c>
      <c r="F1093">
        <v>2</v>
      </c>
      <c r="G1093" t="str">
        <v>W</v>
      </c>
      <c r="H1093" s="29">
        <v>75</v>
      </c>
      <c r="I1093" s="29">
        <v>75</v>
      </c>
      <c r="J1093" s="29">
        <v>75</v>
      </c>
      <c r="K1093" s="29">
        <v>5</v>
      </c>
      <c r="L1093" s="24">
        <v>243.71</v>
      </c>
      <c r="M1093" s="24">
        <v>243.71</v>
      </c>
      <c r="N1093" s="24">
        <v>252.93965413533834</v>
      </c>
      <c r="O1093" s="24">
        <v>252.93965413533834</v>
      </c>
      <c r="P1093">
        <v>0</v>
      </c>
      <c r="Q1093">
        <v>1</v>
      </c>
      <c r="R1093" t="str">
        <v>TPCK</v>
      </c>
      <c r="S1093" t="str">
        <v>NANNO</v>
      </c>
      <c r="T1093" t="str">
        <v/>
      </c>
      <c r="U1093" t="str">
        <v/>
      </c>
      <c r="V1093" t="str">
        <v>NANNO</v>
      </c>
      <c r="W1093" t="str">
        <v>TPCK11958731</v>
      </c>
      <c r="X1093">
        <v>44897.322222222225</v>
      </c>
      <c r="Y1093" t="str">
        <v>JRS_BROOKS</v>
      </c>
      <c r="Z1093" t="str">
        <v>JR</v>
      </c>
      <c r="AA1093">
        <v>0</v>
      </c>
      <c r="AB1093" t="str">
        <v>397-U1588A-29X-2-W 75/75-NANNO</v>
      </c>
    </row>
    <row r="1094" spans="1:28" x14ac:dyDescent="0.15">
      <c r="A1094">
        <v>397</v>
      </c>
      <c r="B1094" t="str">
        <v>U1588</v>
      </c>
      <c r="C1094" t="str">
        <v>A</v>
      </c>
      <c r="D1094">
        <v>29</v>
      </c>
      <c r="E1094" t="str">
        <v>X</v>
      </c>
      <c r="F1094">
        <v>3</v>
      </c>
      <c r="G1094" t="str">
        <v>W</v>
      </c>
      <c r="H1094" s="29">
        <v>75</v>
      </c>
      <c r="I1094" s="29">
        <v>75</v>
      </c>
      <c r="J1094" s="29">
        <v>75</v>
      </c>
      <c r="K1094" s="29">
        <v>5</v>
      </c>
      <c r="L1094" s="24">
        <v>245.17</v>
      </c>
      <c r="M1094" s="24">
        <v>245.17</v>
      </c>
      <c r="N1094" s="24">
        <v>254.03739849624057</v>
      </c>
      <c r="O1094" s="24">
        <v>254.03739849624057</v>
      </c>
      <c r="P1094">
        <v>0</v>
      </c>
      <c r="Q1094">
        <v>1</v>
      </c>
      <c r="R1094" t="str">
        <v>TPCK</v>
      </c>
      <c r="S1094" t="str">
        <v>NANNO</v>
      </c>
      <c r="T1094" t="str">
        <v/>
      </c>
      <c r="U1094" t="str">
        <v/>
      </c>
      <c r="V1094" t="str">
        <v>NANNO</v>
      </c>
      <c r="W1094" t="str">
        <v>TPCK11958741</v>
      </c>
      <c r="X1094">
        <v>44897.322222222225</v>
      </c>
      <c r="Y1094" t="str">
        <v>JRS_BROOKS</v>
      </c>
      <c r="Z1094" t="str">
        <v>JR</v>
      </c>
      <c r="AA1094">
        <v>0</v>
      </c>
      <c r="AB1094" t="str">
        <v>397-U1588A-29X-3-W 75/75-NANNO</v>
      </c>
    </row>
    <row r="1095" spans="1:28" x14ac:dyDescent="0.15">
      <c r="A1095">
        <v>397</v>
      </c>
      <c r="B1095" t="str">
        <v>U1588</v>
      </c>
      <c r="C1095" t="str">
        <v>A</v>
      </c>
      <c r="D1095">
        <v>29</v>
      </c>
      <c r="E1095" t="str">
        <v>X</v>
      </c>
      <c r="F1095">
        <v>4</v>
      </c>
      <c r="G1095" t="str">
        <v>W</v>
      </c>
      <c r="H1095" s="29">
        <v>75</v>
      </c>
      <c r="I1095" s="29">
        <v>75</v>
      </c>
      <c r="J1095" s="29">
        <v>75</v>
      </c>
      <c r="K1095" s="29">
        <v>5</v>
      </c>
      <c r="L1095" s="24">
        <v>246.63</v>
      </c>
      <c r="M1095" s="24">
        <v>246.63</v>
      </c>
      <c r="N1095" s="24">
        <v>255.13514285714285</v>
      </c>
      <c r="O1095" s="24">
        <v>255.13514285714285</v>
      </c>
      <c r="P1095">
        <v>0</v>
      </c>
      <c r="Q1095">
        <v>1</v>
      </c>
      <c r="R1095" t="str">
        <v>TPCK</v>
      </c>
      <c r="S1095" t="str">
        <v>NANNO</v>
      </c>
      <c r="T1095" t="str">
        <v/>
      </c>
      <c r="U1095" t="str">
        <v/>
      </c>
      <c r="V1095" t="str">
        <v>NANNO</v>
      </c>
      <c r="W1095" t="str">
        <v>TPCK11958751</v>
      </c>
      <c r="X1095">
        <v>44897.322222222225</v>
      </c>
      <c r="Y1095" t="str">
        <v>JRS_BROOKS</v>
      </c>
      <c r="Z1095" t="str">
        <v>JR</v>
      </c>
      <c r="AA1095">
        <v>0</v>
      </c>
      <c r="AB1095" t="str">
        <v>397-U1588A-29X-4-W 75/75-NANNO</v>
      </c>
    </row>
    <row r="1096" spans="1:28" x14ac:dyDescent="0.15">
      <c r="A1096">
        <v>397</v>
      </c>
      <c r="B1096" t="str">
        <v>U1588</v>
      </c>
      <c r="C1096" t="str">
        <v>A</v>
      </c>
      <c r="D1096">
        <v>30</v>
      </c>
      <c r="E1096" t="str">
        <v>X</v>
      </c>
      <c r="F1096">
        <v>1</v>
      </c>
      <c r="G1096" t="str">
        <v>W</v>
      </c>
      <c r="H1096" s="29">
        <v>75</v>
      </c>
      <c r="I1096" s="29">
        <v>75</v>
      </c>
      <c r="J1096" s="29">
        <v>75</v>
      </c>
      <c r="K1096" s="29">
        <v>5</v>
      </c>
      <c r="L1096" s="24">
        <v>247.05</v>
      </c>
      <c r="M1096" s="24">
        <v>247.05</v>
      </c>
      <c r="N1096" s="24">
        <v>256.84290977443612</v>
      </c>
      <c r="O1096" s="24">
        <v>256.84290977443612</v>
      </c>
      <c r="P1096">
        <v>0</v>
      </c>
      <c r="Q1096">
        <v>1</v>
      </c>
      <c r="R1096" t="str">
        <v>TPCK</v>
      </c>
      <c r="S1096" t="str">
        <v>NANNO</v>
      </c>
      <c r="T1096" t="str">
        <v/>
      </c>
      <c r="U1096" t="str">
        <v/>
      </c>
      <c r="V1096" t="str">
        <v>NANNO</v>
      </c>
      <c r="W1096" t="str">
        <v>TPCK11958831</v>
      </c>
      <c r="X1096">
        <v>44897.368750000001</v>
      </c>
      <c r="Y1096" t="str">
        <v>JRS_BROOKS</v>
      </c>
      <c r="Z1096" t="str">
        <v>JR</v>
      </c>
      <c r="AA1096">
        <v>0</v>
      </c>
      <c r="AB1096" t="str">
        <v>397-U1588A-30X-1-W 75/75-NANNO</v>
      </c>
    </row>
    <row r="1097" spans="1:28" x14ac:dyDescent="0.15">
      <c r="A1097">
        <v>397</v>
      </c>
      <c r="B1097" t="str">
        <v>U1588</v>
      </c>
      <c r="C1097" t="str">
        <v>A</v>
      </c>
      <c r="D1097">
        <v>29</v>
      </c>
      <c r="E1097" t="str">
        <v>X</v>
      </c>
      <c r="F1097">
        <v>5</v>
      </c>
      <c r="G1097" t="str">
        <v>W</v>
      </c>
      <c r="H1097" s="29">
        <v>19</v>
      </c>
      <c r="I1097" s="29">
        <v>20</v>
      </c>
      <c r="J1097" s="29">
        <v>19</v>
      </c>
      <c r="K1097" s="29">
        <v>5</v>
      </c>
      <c r="L1097" s="24">
        <v>247.34</v>
      </c>
      <c r="M1097" s="24">
        <v>247.35</v>
      </c>
      <c r="N1097" s="24">
        <v>255.66897744360901</v>
      </c>
      <c r="O1097" s="24">
        <v>255.67649624060149</v>
      </c>
      <c r="P1097">
        <v>1</v>
      </c>
      <c r="Q1097">
        <v>5</v>
      </c>
      <c r="R1097" t="str">
        <v>CYL</v>
      </c>
      <c r="S1097" t="str">
        <v>CARB</v>
      </c>
      <c r="T1097" t="str">
        <v/>
      </c>
      <c r="U1097" t="str">
        <v/>
      </c>
      <c r="V1097" t="str">
        <v>CARB</v>
      </c>
      <c r="W1097" t="str">
        <v>CYL11958771</v>
      </c>
      <c r="X1097">
        <v>44897.324305555558</v>
      </c>
      <c r="Y1097" t="str">
        <v>JRS_BROOKS</v>
      </c>
      <c r="Z1097" t="str">
        <v>JR</v>
      </c>
      <c r="AA1097">
        <v>0</v>
      </c>
      <c r="AB1097" t="str">
        <v>397-U1588A-29X-5-W 19/20-CARB</v>
      </c>
    </row>
    <row r="1098" spans="1:28" x14ac:dyDescent="0.15">
      <c r="A1098">
        <v>397</v>
      </c>
      <c r="B1098" t="str">
        <v>U1588</v>
      </c>
      <c r="C1098" t="str">
        <v>A</v>
      </c>
      <c r="D1098">
        <v>29</v>
      </c>
      <c r="E1098" t="str">
        <v>X</v>
      </c>
      <c r="F1098">
        <v>5</v>
      </c>
      <c r="G1098" t="str">
        <v>A</v>
      </c>
      <c r="H1098" s="29">
        <v>19</v>
      </c>
      <c r="I1098" s="29">
        <v>19</v>
      </c>
      <c r="J1098" s="29">
        <v>19</v>
      </c>
      <c r="K1098" s="29">
        <v>5</v>
      </c>
      <c r="L1098" s="24">
        <v>247.34</v>
      </c>
      <c r="M1098" s="24">
        <v>247.34</v>
      </c>
      <c r="N1098" s="24">
        <v>255.66897744360901</v>
      </c>
      <c r="O1098" s="24">
        <v>255.66897744360901</v>
      </c>
      <c r="P1098">
        <v>0</v>
      </c>
      <c r="Q1098">
        <v>1</v>
      </c>
      <c r="R1098" t="str">
        <v>SS</v>
      </c>
      <c r="S1098" t="str">
        <v>SED</v>
      </c>
      <c r="T1098" t="str">
        <v/>
      </c>
      <c r="U1098" t="str">
        <v/>
      </c>
      <c r="V1098" t="str">
        <v>SED</v>
      </c>
      <c r="W1098" t="str">
        <v>SS11958781</v>
      </c>
      <c r="X1098">
        <v>44897.32708333333</v>
      </c>
      <c r="Y1098" t="str">
        <v>JRS_PANG</v>
      </c>
      <c r="Z1098" t="str">
        <v>JR</v>
      </c>
      <c r="AA1098">
        <v>0</v>
      </c>
      <c r="AB1098" t="str">
        <v>397-U1588A-29X-5-A 19/19-SED</v>
      </c>
    </row>
    <row r="1099" spans="1:28" x14ac:dyDescent="0.15">
      <c r="A1099">
        <v>397</v>
      </c>
      <c r="B1099" t="str">
        <v>U1588</v>
      </c>
      <c r="C1099" t="str">
        <v>A</v>
      </c>
      <c r="D1099">
        <v>29</v>
      </c>
      <c r="E1099" t="str">
        <v>X</v>
      </c>
      <c r="F1099">
        <v>5</v>
      </c>
      <c r="G1099" t="str">
        <v>W</v>
      </c>
      <c r="H1099" s="29">
        <v>30</v>
      </c>
      <c r="I1099" s="29">
        <v>30</v>
      </c>
      <c r="J1099" s="29">
        <v>30</v>
      </c>
      <c r="K1099" s="29">
        <v>5</v>
      </c>
      <c r="L1099" s="24">
        <v>247.45000000000002</v>
      </c>
      <c r="M1099" s="24">
        <v>247.45000000000002</v>
      </c>
      <c r="N1099" s="24">
        <v>255.75168421052629</v>
      </c>
      <c r="O1099" s="24">
        <v>255.75168421052629</v>
      </c>
      <c r="P1099">
        <v>0</v>
      </c>
      <c r="Q1099">
        <v>1</v>
      </c>
      <c r="R1099" t="str">
        <v>TPCK</v>
      </c>
      <c r="S1099" t="str">
        <v>NANNO</v>
      </c>
      <c r="T1099" t="str">
        <v/>
      </c>
      <c r="U1099" t="str">
        <v/>
      </c>
      <c r="V1099" t="str">
        <v>NANNO</v>
      </c>
      <c r="W1099" t="str">
        <v>TPCK11958761</v>
      </c>
      <c r="X1099">
        <v>44897.322222222225</v>
      </c>
      <c r="Y1099" t="str">
        <v>JRS_BROOKS</v>
      </c>
      <c r="Z1099" t="str">
        <v>JR</v>
      </c>
      <c r="AA1099">
        <v>0</v>
      </c>
      <c r="AB1099" t="str">
        <v>397-U1588A-29X-5-W 30/30-NANNO</v>
      </c>
    </row>
    <row r="1100" spans="1:28" x14ac:dyDescent="0.15">
      <c r="A1100">
        <v>397</v>
      </c>
      <c r="B1100" t="str">
        <v>U1588</v>
      </c>
      <c r="C1100" t="str">
        <v>A</v>
      </c>
      <c r="D1100">
        <v>29</v>
      </c>
      <c r="E1100" t="str">
        <v>X</v>
      </c>
      <c r="F1100" t="str">
        <v>CC</v>
      </c>
      <c r="G1100" t="str">
        <v/>
      </c>
      <c r="H1100" s="29">
        <v>12</v>
      </c>
      <c r="I1100" s="29">
        <v>19</v>
      </c>
      <c r="J1100" s="29">
        <v>0</v>
      </c>
      <c r="K1100" s="29">
        <v>5</v>
      </c>
      <c r="L1100" s="24">
        <v>247.79</v>
      </c>
      <c r="M1100" s="24">
        <v>247.85999999999999</v>
      </c>
      <c r="N1100" s="24">
        <v>256.00732330827066</v>
      </c>
      <c r="O1100" s="24">
        <v>256.05995488721805</v>
      </c>
      <c r="P1100">
        <v>7</v>
      </c>
      <c r="Q1100">
        <v>5</v>
      </c>
      <c r="R1100" t="str">
        <v>OTHR</v>
      </c>
      <c r="S1100" t="str">
        <v/>
      </c>
      <c r="T1100" t="str">
        <v>ABRA</v>
      </c>
      <c r="U1100" t="str">
        <v>95438IODP</v>
      </c>
      <c r="V1100" t="str">
        <v>PALABRA</v>
      </c>
      <c r="W1100" t="str">
        <v>OTHR11949961</v>
      </c>
      <c r="X1100">
        <v>44896.712500000001</v>
      </c>
      <c r="Y1100" t="str">
        <v>LEWIS</v>
      </c>
      <c r="Z1100" t="str">
        <v>JR</v>
      </c>
      <c r="AA1100">
        <v>0</v>
      </c>
      <c r="AB1100" t="str">
        <v>397-U1588A-29X-CC-PAL-PALABRA</v>
      </c>
    </row>
    <row r="1101" spans="1:28" x14ac:dyDescent="0.15">
      <c r="A1101">
        <v>397</v>
      </c>
      <c r="B1101" t="str">
        <v>U1588</v>
      </c>
      <c r="C1101" t="str">
        <v>A</v>
      </c>
      <c r="D1101">
        <v>29</v>
      </c>
      <c r="E1101" t="str">
        <v>X</v>
      </c>
      <c r="F1101" t="str">
        <v>CC</v>
      </c>
      <c r="G1101" t="str">
        <v/>
      </c>
      <c r="H1101" s="29">
        <v>12</v>
      </c>
      <c r="I1101" s="29">
        <v>19</v>
      </c>
      <c r="J1101" s="29">
        <v>0</v>
      </c>
      <c r="K1101" s="29">
        <v>5</v>
      </c>
      <c r="L1101" s="24">
        <v>247.79</v>
      </c>
      <c r="M1101" s="24">
        <v>247.85999999999999</v>
      </c>
      <c r="N1101" s="24">
        <v>256.00732330827066</v>
      </c>
      <c r="O1101" s="24">
        <v>256.05995488721805</v>
      </c>
      <c r="P1101">
        <v>7</v>
      </c>
      <c r="Q1101">
        <v>30</v>
      </c>
      <c r="R1101" t="str">
        <v>OTHR</v>
      </c>
      <c r="S1101" t="str">
        <v/>
      </c>
      <c r="T1101" t="str">
        <v>HUAN</v>
      </c>
      <c r="U1101" t="str">
        <v>98758IODP</v>
      </c>
      <c r="V1101" t="str">
        <v>PALHUAN</v>
      </c>
      <c r="W1101" t="str">
        <v>OTHR11949941</v>
      </c>
      <c r="X1101">
        <v>44896.712500000001</v>
      </c>
      <c r="Y1101" t="str">
        <v>LEWIS</v>
      </c>
      <c r="Z1101" t="str">
        <v>JR</v>
      </c>
      <c r="AA1101">
        <v>0</v>
      </c>
      <c r="AB1101" t="str">
        <v>397-U1588A-29X-CC-PAL-PALHUAN</v>
      </c>
    </row>
    <row r="1102" spans="1:28" x14ac:dyDescent="0.15">
      <c r="A1102">
        <v>397</v>
      </c>
      <c r="B1102" t="str">
        <v>U1588</v>
      </c>
      <c r="C1102" t="str">
        <v>A</v>
      </c>
      <c r="D1102">
        <v>29</v>
      </c>
      <c r="E1102" t="str">
        <v>X</v>
      </c>
      <c r="F1102" t="str">
        <v>CC</v>
      </c>
      <c r="G1102" t="str">
        <v/>
      </c>
      <c r="H1102" s="29">
        <v>12</v>
      </c>
      <c r="I1102" s="29">
        <v>19</v>
      </c>
      <c r="J1102" s="29">
        <v>0</v>
      </c>
      <c r="K1102" s="29">
        <v>5</v>
      </c>
      <c r="L1102" s="24">
        <v>247.79</v>
      </c>
      <c r="M1102" s="24">
        <v>247.85999999999999</v>
      </c>
      <c r="N1102" s="24">
        <v>256.00732330827066</v>
      </c>
      <c r="O1102" s="24">
        <v>256.05995488721805</v>
      </c>
      <c r="P1102">
        <v>7</v>
      </c>
      <c r="Q1102">
        <v>20</v>
      </c>
      <c r="R1102" t="str">
        <v>OTHR</v>
      </c>
      <c r="S1102" t="str">
        <v/>
      </c>
      <c r="T1102" t="str">
        <v>VERM</v>
      </c>
      <c r="U1102" t="str">
        <v>95746IODP</v>
      </c>
      <c r="V1102" t="str">
        <v>PALVERM</v>
      </c>
      <c r="W1102" t="str">
        <v>OTHR11949901</v>
      </c>
      <c r="X1102">
        <v>44896.712500000001</v>
      </c>
      <c r="Y1102" t="str">
        <v>LEWIS</v>
      </c>
      <c r="Z1102" t="str">
        <v>JR</v>
      </c>
      <c r="AA1102">
        <v>0</v>
      </c>
      <c r="AB1102" t="str">
        <v>397-U1588A-29X-CC-PAL-PALVERM</v>
      </c>
    </row>
    <row r="1103" spans="1:28" x14ac:dyDescent="0.15">
      <c r="A1103">
        <v>397</v>
      </c>
      <c r="B1103" t="str">
        <v>U1588</v>
      </c>
      <c r="C1103" t="str">
        <v>A</v>
      </c>
      <c r="D1103">
        <v>29</v>
      </c>
      <c r="E1103" t="str">
        <v>X</v>
      </c>
      <c r="F1103" t="str">
        <v>CC</v>
      </c>
      <c r="G1103" t="str">
        <v/>
      </c>
      <c r="H1103" s="29">
        <v>12</v>
      </c>
      <c r="I1103" s="29">
        <v>19</v>
      </c>
      <c r="J1103" s="29">
        <v>0</v>
      </c>
      <c r="K1103" s="29">
        <v>5</v>
      </c>
      <c r="L1103" s="24">
        <v>247.79</v>
      </c>
      <c r="M1103" s="24">
        <v>247.85999999999999</v>
      </c>
      <c r="N1103" s="24">
        <v>256.00732330827066</v>
      </c>
      <c r="O1103" s="24">
        <v>256.05995488721805</v>
      </c>
      <c r="P1103">
        <v>7</v>
      </c>
      <c r="Q1103">
        <v>30</v>
      </c>
      <c r="R1103" t="str">
        <v>OTHR</v>
      </c>
      <c r="S1103" t="str">
        <v/>
      </c>
      <c r="T1103" t="str">
        <v>ZARI</v>
      </c>
      <c r="U1103" t="str">
        <v>95883IODP</v>
      </c>
      <c r="V1103" t="str">
        <v>PALZARI</v>
      </c>
      <c r="W1103" t="str">
        <v>OTHR11949951</v>
      </c>
      <c r="X1103">
        <v>44896.712500000001</v>
      </c>
      <c r="Y1103" t="str">
        <v>LEWIS</v>
      </c>
      <c r="Z1103" t="str">
        <v>JR</v>
      </c>
      <c r="AA1103">
        <v>0</v>
      </c>
      <c r="AB1103" t="str">
        <v>397-U1588A-29X-CC-PAL-PALZARI</v>
      </c>
    </row>
    <row r="1104" spans="1:28" x14ac:dyDescent="0.15">
      <c r="A1104">
        <v>397</v>
      </c>
      <c r="B1104" t="str">
        <v>U1588</v>
      </c>
      <c r="C1104" t="str">
        <v>A</v>
      </c>
      <c r="D1104">
        <v>29</v>
      </c>
      <c r="E1104" t="str">
        <v>X</v>
      </c>
      <c r="F1104" t="str">
        <v>CC</v>
      </c>
      <c r="G1104" t="str">
        <v/>
      </c>
      <c r="H1104" s="29">
        <v>12</v>
      </c>
      <c r="I1104" s="29">
        <v>19</v>
      </c>
      <c r="J1104" s="29">
        <v>0</v>
      </c>
      <c r="K1104" s="29">
        <v>5</v>
      </c>
      <c r="L1104" s="24">
        <v>247.79</v>
      </c>
      <c r="M1104" s="24">
        <v>247.85999999999999</v>
      </c>
      <c r="N1104" s="24">
        <v>256.00732330827066</v>
      </c>
      <c r="O1104" s="24">
        <v>256.05995488721805</v>
      </c>
      <c r="P1104">
        <v>7</v>
      </c>
      <c r="Q1104">
        <v>5</v>
      </c>
      <c r="R1104" t="str">
        <v>OTHR</v>
      </c>
      <c r="S1104" t="str">
        <v>NANNO</v>
      </c>
      <c r="T1104" t="str">
        <v/>
      </c>
      <c r="U1104" t="str">
        <v/>
      </c>
      <c r="V1104" t="str">
        <v>NANNO</v>
      </c>
      <c r="W1104" t="str">
        <v>OTHR11949971</v>
      </c>
      <c r="X1104">
        <v>44896.712500000001</v>
      </c>
      <c r="Y1104" t="str">
        <v>LEWIS</v>
      </c>
      <c r="Z1104" t="str">
        <v>JR</v>
      </c>
      <c r="AA1104" t="str">
        <v>Shipboard Test</v>
      </c>
      <c r="AB1104" t="str">
        <v>397-U1588A-29X-CC-PAL-NANNO</v>
      </c>
    </row>
    <row r="1105" spans="1:28" x14ac:dyDescent="0.15">
      <c r="A1105">
        <v>397</v>
      </c>
      <c r="B1105" t="str">
        <v>U1588</v>
      </c>
      <c r="C1105" t="str">
        <v>A</v>
      </c>
      <c r="D1105">
        <v>29</v>
      </c>
      <c r="E1105" t="str">
        <v>X</v>
      </c>
      <c r="F1105" t="str">
        <v>CC</v>
      </c>
      <c r="G1105" t="str">
        <v/>
      </c>
      <c r="H1105" s="29">
        <v>12</v>
      </c>
      <c r="I1105" s="29">
        <v>19</v>
      </c>
      <c r="J1105" s="29">
        <v>0</v>
      </c>
      <c r="K1105" s="29">
        <v>5</v>
      </c>
      <c r="L1105" s="24">
        <v>247.79</v>
      </c>
      <c r="M1105" s="24">
        <v>247.85999999999999</v>
      </c>
      <c r="N1105" s="24">
        <v>256.00732330827066</v>
      </c>
      <c r="O1105" s="24">
        <v>256.05995488721805</v>
      </c>
      <c r="P1105">
        <v>7</v>
      </c>
      <c r="Q1105">
        <v>20</v>
      </c>
      <c r="R1105" t="str">
        <v>OTHR</v>
      </c>
      <c r="S1105" t="str">
        <v/>
      </c>
      <c r="T1105" t="str">
        <v>PERA</v>
      </c>
      <c r="U1105" t="str">
        <v>95471IODP</v>
      </c>
      <c r="V1105" t="str">
        <v>PALPERA</v>
      </c>
      <c r="W1105" t="str">
        <v>OTHR11949911</v>
      </c>
      <c r="X1105">
        <v>44896.712500000001</v>
      </c>
      <c r="Y1105" t="str">
        <v>LEWIS</v>
      </c>
      <c r="Z1105" t="str">
        <v>JR</v>
      </c>
      <c r="AA1105">
        <v>0</v>
      </c>
      <c r="AB1105" t="str">
        <v>397-U1588A-29X-CC-PAL-PALPERA</v>
      </c>
    </row>
    <row r="1106" spans="1:28" x14ac:dyDescent="0.15">
      <c r="A1106">
        <v>397</v>
      </c>
      <c r="B1106" t="str">
        <v>U1588</v>
      </c>
      <c r="C1106" t="str">
        <v>A</v>
      </c>
      <c r="D1106">
        <v>29</v>
      </c>
      <c r="E1106" t="str">
        <v>X</v>
      </c>
      <c r="F1106" t="str">
        <v>CC</v>
      </c>
      <c r="G1106" t="str">
        <v/>
      </c>
      <c r="H1106" s="29">
        <v>12</v>
      </c>
      <c r="I1106" s="29">
        <v>19</v>
      </c>
      <c r="J1106" s="29">
        <v>0</v>
      </c>
      <c r="K1106" s="29">
        <v>5</v>
      </c>
      <c r="L1106" s="24">
        <v>247.79</v>
      </c>
      <c r="M1106" s="24">
        <v>247.85999999999999</v>
      </c>
      <c r="N1106" s="24">
        <v>256.00732330827066</v>
      </c>
      <c r="O1106" s="24">
        <v>256.05995488721805</v>
      </c>
      <c r="P1106">
        <v>7</v>
      </c>
      <c r="Q1106">
        <v>5</v>
      </c>
      <c r="R1106" t="str">
        <v>OTHR</v>
      </c>
      <c r="S1106" t="str">
        <v/>
      </c>
      <c r="T1106" t="str">
        <v>CLAR</v>
      </c>
      <c r="U1106" t="str">
        <v>95439IODP</v>
      </c>
      <c r="V1106" t="str">
        <v>PALCLAR</v>
      </c>
      <c r="W1106" t="str">
        <v>OTHR11949931</v>
      </c>
      <c r="X1106">
        <v>44896.712500000001</v>
      </c>
      <c r="Y1106" t="str">
        <v>LEWIS</v>
      </c>
      <c r="Z1106" t="str">
        <v>JR</v>
      </c>
      <c r="AA1106">
        <v>0</v>
      </c>
      <c r="AB1106" t="str">
        <v>397-U1588A-29X-CC-PAL-PALCLAR</v>
      </c>
    </row>
    <row r="1107" spans="1:28" x14ac:dyDescent="0.15">
      <c r="A1107">
        <v>397</v>
      </c>
      <c r="B1107" t="str">
        <v>U1588</v>
      </c>
      <c r="C1107" t="str">
        <v>A</v>
      </c>
      <c r="D1107">
        <v>29</v>
      </c>
      <c r="E1107" t="str">
        <v>X</v>
      </c>
      <c r="F1107" t="str">
        <v>CC</v>
      </c>
      <c r="G1107" t="str">
        <v/>
      </c>
      <c r="H1107" s="29">
        <v>12</v>
      </c>
      <c r="I1107" s="29">
        <v>19</v>
      </c>
      <c r="J1107" s="29">
        <v>0</v>
      </c>
      <c r="K1107" s="29">
        <v>5</v>
      </c>
      <c r="L1107" s="24">
        <v>247.79</v>
      </c>
      <c r="M1107" s="24">
        <v>247.85999999999999</v>
      </c>
      <c r="N1107" s="24">
        <v>256.00732330827066</v>
      </c>
      <c r="O1107" s="24">
        <v>256.05995488721805</v>
      </c>
      <c r="P1107">
        <v>7</v>
      </c>
      <c r="Q1107">
        <v>5</v>
      </c>
      <c r="R1107" t="str">
        <v>OTHR</v>
      </c>
      <c r="S1107" t="str">
        <v/>
      </c>
      <c r="T1107" t="str">
        <v>FLOR</v>
      </c>
      <c r="U1107" t="str">
        <v>95504IODP</v>
      </c>
      <c r="V1107" t="str">
        <v>PALFLOR</v>
      </c>
      <c r="W1107" t="str">
        <v>OTHR11949921</v>
      </c>
      <c r="X1107">
        <v>44896.712500000001</v>
      </c>
      <c r="Y1107" t="str">
        <v>LEWIS</v>
      </c>
      <c r="Z1107" t="str">
        <v>JR</v>
      </c>
      <c r="AA1107">
        <v>0</v>
      </c>
      <c r="AB1107" t="str">
        <v>397-U1588A-29X-CC-PAL-PALFLOR</v>
      </c>
    </row>
    <row r="1108" spans="1:28" x14ac:dyDescent="0.15">
      <c r="A1108">
        <v>397</v>
      </c>
      <c r="B1108" t="str">
        <v>U1588</v>
      </c>
      <c r="C1108" t="str">
        <v>A</v>
      </c>
      <c r="D1108">
        <v>29</v>
      </c>
      <c r="E1108" t="str">
        <v>X</v>
      </c>
      <c r="F1108" t="str">
        <v>CC</v>
      </c>
      <c r="G1108" t="str">
        <v/>
      </c>
      <c r="H1108" s="29">
        <v>12</v>
      </c>
      <c r="I1108" s="29">
        <v>19</v>
      </c>
      <c r="J1108" s="29">
        <v>12</v>
      </c>
      <c r="K1108" s="29">
        <v>5</v>
      </c>
      <c r="L1108" s="24">
        <v>247.79</v>
      </c>
      <c r="M1108" s="24">
        <v>247.85999999999999</v>
      </c>
      <c r="N1108" s="24">
        <v>256.00732330827066</v>
      </c>
      <c r="O1108" s="24">
        <v>256.05995488721805</v>
      </c>
      <c r="P1108">
        <v>7</v>
      </c>
      <c r="Q1108">
        <v>247</v>
      </c>
      <c r="R1108" t="str">
        <v>WRND</v>
      </c>
      <c r="S1108" t="str">
        <v>PAL</v>
      </c>
      <c r="T1108" t="str">
        <v/>
      </c>
      <c r="U1108" t="str">
        <v/>
      </c>
      <c r="V1108" t="str">
        <v>PAL</v>
      </c>
      <c r="W1108" t="str">
        <v>WRND11949891</v>
      </c>
      <c r="X1108">
        <v>44896.711805555555</v>
      </c>
      <c r="Y1108" t="str">
        <v>LEWIS</v>
      </c>
      <c r="Z1108" t="str">
        <v>JR</v>
      </c>
      <c r="AA1108">
        <v>0</v>
      </c>
      <c r="AB1108" t="str">
        <v>397-U1588A-29X-CC-PAL</v>
      </c>
    </row>
    <row r="1109" spans="1:28" x14ac:dyDescent="0.15">
      <c r="A1109">
        <v>397</v>
      </c>
      <c r="B1109" t="str">
        <v>U1588</v>
      </c>
      <c r="C1109" t="str">
        <v>A</v>
      </c>
      <c r="D1109">
        <v>29</v>
      </c>
      <c r="E1109" t="str">
        <v>X</v>
      </c>
      <c r="F1109" t="str">
        <v>CC</v>
      </c>
      <c r="G1109" t="str">
        <v/>
      </c>
      <c r="H1109" s="29">
        <v>12</v>
      </c>
      <c r="I1109" s="29">
        <v>19</v>
      </c>
      <c r="J1109" s="29">
        <v>0</v>
      </c>
      <c r="K1109" s="29">
        <v>5</v>
      </c>
      <c r="L1109" s="24">
        <v>247.79</v>
      </c>
      <c r="M1109" s="24">
        <v>247.85999999999999</v>
      </c>
      <c r="N1109" s="24">
        <v>256.00732330827066</v>
      </c>
      <c r="O1109" s="24">
        <v>256.05995488721805</v>
      </c>
      <c r="P1109">
        <v>7</v>
      </c>
      <c r="Q1109">
        <v>20</v>
      </c>
      <c r="R1109" t="str">
        <v>OTHR</v>
      </c>
      <c r="S1109" t="str">
        <v>FORAM</v>
      </c>
      <c r="T1109" t="str">
        <v/>
      </c>
      <c r="U1109" t="str">
        <v/>
      </c>
      <c r="V1109" t="str">
        <v>FORAM</v>
      </c>
      <c r="W1109" t="str">
        <v>OTHR11949981</v>
      </c>
      <c r="X1109">
        <v>44896.712500000001</v>
      </c>
      <c r="Y1109" t="str">
        <v>LEWIS</v>
      </c>
      <c r="Z1109" t="str">
        <v>JR</v>
      </c>
      <c r="AA1109" t="str">
        <v>Shipboard Test</v>
      </c>
      <c r="AB1109" t="str">
        <v>397-U1588A-29X-CC-PAL-FORAM</v>
      </c>
    </row>
    <row r="1110" spans="1:28" x14ac:dyDescent="0.15">
      <c r="A1110">
        <v>397</v>
      </c>
      <c r="B1110" t="str">
        <v>U1588</v>
      </c>
      <c r="C1110" t="str">
        <v>A</v>
      </c>
      <c r="D1110">
        <v>30</v>
      </c>
      <c r="E1110" t="str">
        <v>X</v>
      </c>
      <c r="F1110">
        <v>2</v>
      </c>
      <c r="G1110" t="str">
        <v>W</v>
      </c>
      <c r="H1110" s="29">
        <v>70</v>
      </c>
      <c r="I1110" s="29">
        <v>71</v>
      </c>
      <c r="J1110" s="29">
        <v>70</v>
      </c>
      <c r="K1110" s="29">
        <v>5</v>
      </c>
      <c r="L1110" s="24">
        <v>248.45999999999998</v>
      </c>
      <c r="M1110" s="24">
        <v>248.47</v>
      </c>
      <c r="N1110" s="24">
        <v>257.90306015037595</v>
      </c>
      <c r="O1110" s="24">
        <v>257.91057894736844</v>
      </c>
      <c r="P1110">
        <v>1</v>
      </c>
      <c r="Q1110">
        <v>5</v>
      </c>
      <c r="R1110" t="str">
        <v>CYL</v>
      </c>
      <c r="S1110" t="str">
        <v>XRD</v>
      </c>
      <c r="T1110" t="str">
        <v/>
      </c>
      <c r="U1110" t="str">
        <v/>
      </c>
      <c r="V1110" t="str">
        <v>XRD</v>
      </c>
      <c r="W1110" t="str">
        <v>CYL11958801</v>
      </c>
      <c r="X1110">
        <v>44897.359722222223</v>
      </c>
      <c r="Y1110" t="str">
        <v>JRS_BROOKS</v>
      </c>
      <c r="Z1110" t="str">
        <v>JR</v>
      </c>
      <c r="AA1110">
        <v>0</v>
      </c>
      <c r="AB1110" t="str">
        <v>397-U1588A-30X-2-W 70/71-XRD</v>
      </c>
    </row>
    <row r="1111" spans="1:28" x14ac:dyDescent="0.15">
      <c r="A1111">
        <v>397</v>
      </c>
      <c r="B1111" t="str">
        <v>U1588</v>
      </c>
      <c r="C1111" t="str">
        <v>A</v>
      </c>
      <c r="D1111">
        <v>30</v>
      </c>
      <c r="E1111" t="str">
        <v>X</v>
      </c>
      <c r="F1111">
        <v>2</v>
      </c>
      <c r="G1111" t="str">
        <v>A</v>
      </c>
      <c r="H1111" s="29">
        <v>70</v>
      </c>
      <c r="I1111" s="29">
        <v>70</v>
      </c>
      <c r="J1111" s="29">
        <v>70</v>
      </c>
      <c r="K1111" s="29">
        <v>5</v>
      </c>
      <c r="L1111" s="24">
        <v>248.45999999999998</v>
      </c>
      <c r="M1111" s="24">
        <v>248.45999999999998</v>
      </c>
      <c r="N1111" s="24">
        <v>257.90306015037595</v>
      </c>
      <c r="O1111" s="24">
        <v>257.90306015037595</v>
      </c>
      <c r="P1111">
        <v>0</v>
      </c>
      <c r="Q1111">
        <v>1</v>
      </c>
      <c r="R1111" t="str">
        <v>SS</v>
      </c>
      <c r="S1111" t="str">
        <v>SED</v>
      </c>
      <c r="T1111" t="str">
        <v/>
      </c>
      <c r="U1111" t="str">
        <v/>
      </c>
      <c r="V1111" t="str">
        <v>SED</v>
      </c>
      <c r="W1111" t="str">
        <v>SS11958811</v>
      </c>
      <c r="X1111">
        <v>44897.363888888889</v>
      </c>
      <c r="Y1111" t="str">
        <v>JRS_PANG</v>
      </c>
      <c r="Z1111" t="str">
        <v>JR</v>
      </c>
      <c r="AA1111">
        <v>0</v>
      </c>
      <c r="AB1111" t="str">
        <v>397-U1588A-30X-2-A 70/70-SED</v>
      </c>
    </row>
    <row r="1112" spans="1:28" x14ac:dyDescent="0.15">
      <c r="A1112">
        <v>397</v>
      </c>
      <c r="B1112" t="str">
        <v>U1588</v>
      </c>
      <c r="C1112" t="str">
        <v>A</v>
      </c>
      <c r="D1112">
        <v>30</v>
      </c>
      <c r="E1112" t="str">
        <v>X</v>
      </c>
      <c r="F1112">
        <v>2</v>
      </c>
      <c r="G1112" t="str">
        <v>W</v>
      </c>
      <c r="H1112" s="29">
        <v>70</v>
      </c>
      <c r="I1112" s="29">
        <v>71</v>
      </c>
      <c r="J1112" s="29">
        <v>70</v>
      </c>
      <c r="K1112" s="29">
        <v>5</v>
      </c>
      <c r="L1112" s="24">
        <v>248.45999999999998</v>
      </c>
      <c r="M1112" s="24">
        <v>248.47</v>
      </c>
      <c r="N1112" s="24">
        <v>257.90306015037595</v>
      </c>
      <c r="O1112" s="24">
        <v>257.91057894736844</v>
      </c>
      <c r="P1112">
        <v>1</v>
      </c>
      <c r="Q1112">
        <v>5</v>
      </c>
      <c r="R1112" t="str">
        <v>CYL</v>
      </c>
      <c r="S1112" t="str">
        <v>CARB</v>
      </c>
      <c r="T1112" t="str">
        <v/>
      </c>
      <c r="U1112" t="str">
        <v/>
      </c>
      <c r="V1112" t="str">
        <v>CARB</v>
      </c>
      <c r="W1112" t="str">
        <v>CYL11958791</v>
      </c>
      <c r="X1112">
        <v>44897.359722222223</v>
      </c>
      <c r="Y1112" t="str">
        <v>JRS_BROOKS</v>
      </c>
      <c r="Z1112" t="str">
        <v>JR</v>
      </c>
      <c r="AA1112">
        <v>0</v>
      </c>
      <c r="AB1112" t="str">
        <v>397-U1588A-30X-2-W 70/71-CARB</v>
      </c>
    </row>
    <row r="1113" spans="1:28" x14ac:dyDescent="0.15">
      <c r="A1113">
        <v>397</v>
      </c>
      <c r="B1113" t="str">
        <v>U1588</v>
      </c>
      <c r="C1113" t="str">
        <v>A</v>
      </c>
      <c r="D1113">
        <v>30</v>
      </c>
      <c r="E1113" t="str">
        <v>X</v>
      </c>
      <c r="F1113">
        <v>2</v>
      </c>
      <c r="G1113" t="str">
        <v>W</v>
      </c>
      <c r="H1113" s="29">
        <v>75</v>
      </c>
      <c r="I1113" s="29">
        <v>75</v>
      </c>
      <c r="J1113" s="29">
        <v>75</v>
      </c>
      <c r="K1113" s="29">
        <v>5</v>
      </c>
      <c r="L1113" s="24">
        <v>248.51</v>
      </c>
      <c r="M1113" s="24">
        <v>248.51</v>
      </c>
      <c r="N1113" s="24">
        <v>257.94065413533832</v>
      </c>
      <c r="O1113" s="24">
        <v>257.94065413533832</v>
      </c>
      <c r="P1113">
        <v>0</v>
      </c>
      <c r="Q1113">
        <v>1</v>
      </c>
      <c r="R1113" t="str">
        <v>TPCK</v>
      </c>
      <c r="S1113" t="str">
        <v>NANNO</v>
      </c>
      <c r="T1113" t="str">
        <v/>
      </c>
      <c r="U1113" t="str">
        <v/>
      </c>
      <c r="V1113" t="str">
        <v>NANNO</v>
      </c>
      <c r="W1113" t="str">
        <v>TPCK11958841</v>
      </c>
      <c r="X1113">
        <v>44897.368750000001</v>
      </c>
      <c r="Y1113" t="str">
        <v>JRS_BROOKS</v>
      </c>
      <c r="Z1113" t="str">
        <v>JR</v>
      </c>
      <c r="AA1113">
        <v>0</v>
      </c>
      <c r="AB1113" t="str">
        <v>397-U1588A-30X-2-W 75/75-NANNO</v>
      </c>
    </row>
    <row r="1114" spans="1:28" x14ac:dyDescent="0.15">
      <c r="A1114">
        <v>397</v>
      </c>
      <c r="B1114" t="str">
        <v>U1588</v>
      </c>
      <c r="C1114" t="str">
        <v>A</v>
      </c>
      <c r="D1114">
        <v>30</v>
      </c>
      <c r="E1114" t="str">
        <v>X</v>
      </c>
      <c r="F1114">
        <v>3</v>
      </c>
      <c r="G1114" t="str">
        <v>W</v>
      </c>
      <c r="H1114" s="29">
        <v>64.5</v>
      </c>
      <c r="I1114" s="29">
        <v>66.5</v>
      </c>
      <c r="J1114" s="29">
        <v>64.5</v>
      </c>
      <c r="K1114" s="29">
        <v>5</v>
      </c>
      <c r="L1114" s="24">
        <v>249.86500000000001</v>
      </c>
      <c r="M1114" s="24">
        <v>249.88499999999999</v>
      </c>
      <c r="N1114" s="24">
        <v>258.95945112781953</v>
      </c>
      <c r="O1114" s="24">
        <v>258.97448872180451</v>
      </c>
      <c r="P1114">
        <v>2</v>
      </c>
      <c r="Q1114">
        <v>7</v>
      </c>
      <c r="R1114" t="str">
        <v>CUBE</v>
      </c>
      <c r="S1114" t="str">
        <v>PMAG</v>
      </c>
      <c r="T1114" t="str">
        <v>XUAN</v>
      </c>
      <c r="U1114" t="str">
        <v>95810IODP</v>
      </c>
      <c r="V1114" t="str">
        <v>PMAG</v>
      </c>
      <c r="W1114" t="str">
        <v>CUBE11958881</v>
      </c>
      <c r="X1114">
        <v>44897.37222222222</v>
      </c>
      <c r="Y1114" t="str">
        <v>LEWIS</v>
      </c>
      <c r="Z1114" t="str">
        <v>JR</v>
      </c>
      <c r="AA1114">
        <v>0</v>
      </c>
      <c r="AB1114" t="str">
        <v>397-U1588A-30X-3-W 65/67-PMAG</v>
      </c>
    </row>
    <row r="1115" spans="1:28" x14ac:dyDescent="0.15">
      <c r="A1115">
        <v>397</v>
      </c>
      <c r="B1115" t="str">
        <v>U1588</v>
      </c>
      <c r="C1115" t="str">
        <v>A</v>
      </c>
      <c r="D1115">
        <v>30</v>
      </c>
      <c r="E1115" t="str">
        <v>X</v>
      </c>
      <c r="F1115">
        <v>3</v>
      </c>
      <c r="G1115" t="str">
        <v>W</v>
      </c>
      <c r="H1115" s="29">
        <v>75</v>
      </c>
      <c r="I1115" s="29">
        <v>75</v>
      </c>
      <c r="J1115" s="29">
        <v>75</v>
      </c>
      <c r="K1115" s="29">
        <v>5</v>
      </c>
      <c r="L1115" s="24">
        <v>249.97</v>
      </c>
      <c r="M1115" s="24">
        <v>249.97</v>
      </c>
      <c r="N1115" s="24">
        <v>259.03839849624057</v>
      </c>
      <c r="O1115" s="24">
        <v>259.03839849624057</v>
      </c>
      <c r="P1115">
        <v>0</v>
      </c>
      <c r="Q1115">
        <v>1</v>
      </c>
      <c r="R1115" t="str">
        <v>TPCK</v>
      </c>
      <c r="S1115" t="str">
        <v>NANNO</v>
      </c>
      <c r="T1115" t="str">
        <v/>
      </c>
      <c r="U1115" t="str">
        <v/>
      </c>
      <c r="V1115" t="str">
        <v>NANNO</v>
      </c>
      <c r="W1115" t="str">
        <v>TPCK11958851</v>
      </c>
      <c r="X1115">
        <v>44897.368750000001</v>
      </c>
      <c r="Y1115" t="str">
        <v>JRS_BROOKS</v>
      </c>
      <c r="Z1115" t="str">
        <v>JR</v>
      </c>
      <c r="AA1115">
        <v>0</v>
      </c>
      <c r="AB1115" t="str">
        <v>397-U1588A-30X-3-W 75/75-NANNO</v>
      </c>
    </row>
    <row r="1116" spans="1:28" x14ac:dyDescent="0.15">
      <c r="A1116">
        <v>397</v>
      </c>
      <c r="B1116" t="str">
        <v>U1588</v>
      </c>
      <c r="C1116" t="str">
        <v>A</v>
      </c>
      <c r="D1116">
        <v>30</v>
      </c>
      <c r="E1116" t="str">
        <v>X</v>
      </c>
      <c r="F1116">
        <v>4</v>
      </c>
      <c r="G1116" t="str">
        <v>W</v>
      </c>
      <c r="H1116" s="29">
        <v>75</v>
      </c>
      <c r="I1116" s="29">
        <v>77</v>
      </c>
      <c r="J1116" s="29">
        <v>75</v>
      </c>
      <c r="K1116" s="29">
        <v>5</v>
      </c>
      <c r="L1116" s="24">
        <v>251.42</v>
      </c>
      <c r="M1116" s="24">
        <v>251.44</v>
      </c>
      <c r="N1116" s="24">
        <v>260.12862406015034</v>
      </c>
      <c r="O1116" s="24">
        <v>260.14366165413531</v>
      </c>
      <c r="P1116">
        <v>2</v>
      </c>
      <c r="Q1116">
        <v>10</v>
      </c>
      <c r="R1116" t="str">
        <v>CYL</v>
      </c>
      <c r="S1116" t="str">
        <v>MAD</v>
      </c>
      <c r="T1116" t="str">
        <v/>
      </c>
      <c r="U1116" t="str">
        <v/>
      </c>
      <c r="V1116">
        <v>31207</v>
      </c>
      <c r="W1116" t="str">
        <v>CYL11958821</v>
      </c>
      <c r="X1116">
        <v>44897.364583333336</v>
      </c>
      <c r="Y1116" t="str">
        <v>JRS_BROOKS</v>
      </c>
      <c r="Z1116" t="str">
        <v>JR</v>
      </c>
      <c r="AA1116">
        <v>0</v>
      </c>
      <c r="AB1116" t="str">
        <v>397-U1588A-30X-4-W 75/77-31207</v>
      </c>
    </row>
    <row r="1117" spans="1:28" x14ac:dyDescent="0.15">
      <c r="A1117">
        <v>397</v>
      </c>
      <c r="B1117" t="str">
        <v>U1588</v>
      </c>
      <c r="C1117" t="str">
        <v>A</v>
      </c>
      <c r="D1117">
        <v>30</v>
      </c>
      <c r="E1117" t="str">
        <v>X</v>
      </c>
      <c r="F1117">
        <v>4</v>
      </c>
      <c r="G1117" t="str">
        <v>W</v>
      </c>
      <c r="H1117" s="29">
        <v>83</v>
      </c>
      <c r="I1117" s="29">
        <v>83</v>
      </c>
      <c r="J1117" s="29">
        <v>83</v>
      </c>
      <c r="K1117" s="29">
        <v>5</v>
      </c>
      <c r="L1117" s="24">
        <v>251.5</v>
      </c>
      <c r="M1117" s="24">
        <v>251.5</v>
      </c>
      <c r="N1117" s="24">
        <v>260.18877443609023</v>
      </c>
      <c r="O1117" s="24">
        <v>260.18877443609023</v>
      </c>
      <c r="P1117">
        <v>0</v>
      </c>
      <c r="Q1117">
        <v>1</v>
      </c>
      <c r="R1117" t="str">
        <v>TPCK</v>
      </c>
      <c r="S1117" t="str">
        <v>NANNO</v>
      </c>
      <c r="T1117" t="str">
        <v/>
      </c>
      <c r="U1117" t="str">
        <v/>
      </c>
      <c r="V1117" t="str">
        <v>NANNO</v>
      </c>
      <c r="W1117" t="str">
        <v>TPCK11958861</v>
      </c>
      <c r="X1117">
        <v>44897.368750000001</v>
      </c>
      <c r="Y1117" t="str">
        <v>JRS_BROOKS</v>
      </c>
      <c r="Z1117" t="str">
        <v>JR</v>
      </c>
      <c r="AA1117">
        <v>0</v>
      </c>
      <c r="AB1117" t="str">
        <v>397-U1588A-30X-4-W 83/83-NANNO</v>
      </c>
    </row>
    <row r="1118" spans="1:28" x14ac:dyDescent="0.15">
      <c r="A1118">
        <v>397</v>
      </c>
      <c r="B1118" t="str">
        <v>U1588</v>
      </c>
      <c r="C1118" t="str">
        <v>A</v>
      </c>
      <c r="D1118">
        <v>31</v>
      </c>
      <c r="E1118" t="str">
        <v>X</v>
      </c>
      <c r="F1118">
        <v>1</v>
      </c>
      <c r="G1118" t="str">
        <v>W</v>
      </c>
      <c r="H1118" s="29">
        <v>75</v>
      </c>
      <c r="I1118" s="29">
        <v>75</v>
      </c>
      <c r="J1118" s="29">
        <v>75</v>
      </c>
      <c r="K1118" s="29">
        <v>5</v>
      </c>
      <c r="L1118" s="24">
        <v>251.95</v>
      </c>
      <c r="M1118" s="24">
        <v>251.95</v>
      </c>
      <c r="N1118" s="24">
        <v>262.16225210084031</v>
      </c>
      <c r="O1118" s="24">
        <v>262.16225210084031</v>
      </c>
      <c r="P1118">
        <v>0</v>
      </c>
      <c r="Q1118">
        <v>1</v>
      </c>
      <c r="R1118" t="str">
        <v>TPCK</v>
      </c>
      <c r="S1118" t="str">
        <v>NANNO</v>
      </c>
      <c r="T1118" t="str">
        <v/>
      </c>
      <c r="U1118" t="str">
        <v/>
      </c>
      <c r="V1118" t="str">
        <v>NANNO</v>
      </c>
      <c r="W1118" t="str">
        <v>TPCK11958911</v>
      </c>
      <c r="X1118">
        <v>44897.4</v>
      </c>
      <c r="Y1118" t="str">
        <v>JRS_BROOKS</v>
      </c>
      <c r="Z1118" t="str">
        <v>JR</v>
      </c>
      <c r="AA1118">
        <v>0</v>
      </c>
      <c r="AB1118" t="str">
        <v>397-U1588A-31X-1-W 75/75-NANNO</v>
      </c>
    </row>
    <row r="1119" spans="1:28" x14ac:dyDescent="0.15">
      <c r="A1119">
        <v>397</v>
      </c>
      <c r="B1119" t="str">
        <v>U1588</v>
      </c>
      <c r="C1119" t="str">
        <v>A</v>
      </c>
      <c r="D1119">
        <v>30</v>
      </c>
      <c r="E1119" t="str">
        <v>X</v>
      </c>
      <c r="F1119">
        <v>4</v>
      </c>
      <c r="G1119" t="str">
        <v/>
      </c>
      <c r="H1119" s="29">
        <v>136</v>
      </c>
      <c r="I1119" s="29">
        <v>146</v>
      </c>
      <c r="J1119" s="29">
        <v>0</v>
      </c>
      <c r="K1119" s="29">
        <v>5</v>
      </c>
      <c r="L1119" s="24">
        <v>252.03</v>
      </c>
      <c r="M1119" s="24">
        <v>252.13</v>
      </c>
      <c r="N1119" s="24">
        <v>260.58727067669173</v>
      </c>
      <c r="O1119" s="24">
        <v>260.62486466165416</v>
      </c>
      <c r="P1119">
        <v>5</v>
      </c>
      <c r="Q1119">
        <v>25</v>
      </c>
      <c r="R1119" t="str">
        <v>CAKE</v>
      </c>
      <c r="S1119" t="str">
        <v/>
      </c>
      <c r="T1119" t="str">
        <v>WU</v>
      </c>
      <c r="U1119" t="str">
        <v>95353IODP</v>
      </c>
      <c r="V1119" t="str">
        <v>SCWU</v>
      </c>
      <c r="W1119" t="str">
        <v>CAKE11951201</v>
      </c>
      <c r="X1119">
        <v>44896.790972222225</v>
      </c>
      <c r="Y1119" t="str">
        <v>JR_LIU</v>
      </c>
      <c r="Z1119" t="str">
        <v>JR</v>
      </c>
      <c r="AA1119">
        <v>0</v>
      </c>
      <c r="AB1119" t="str">
        <v>397-U1588A-30X-4-IW(136-146)-SCWU</v>
      </c>
    </row>
    <row r="1120" spans="1:28" x14ac:dyDescent="0.15">
      <c r="A1120">
        <v>397</v>
      </c>
      <c r="B1120" t="str">
        <v>U1588</v>
      </c>
      <c r="C1120" t="str">
        <v>A</v>
      </c>
      <c r="D1120">
        <v>30</v>
      </c>
      <c r="E1120" t="str">
        <v>X</v>
      </c>
      <c r="F1120">
        <v>4</v>
      </c>
      <c r="G1120" t="str">
        <v/>
      </c>
      <c r="H1120" s="29">
        <v>136</v>
      </c>
      <c r="I1120" s="29">
        <v>146</v>
      </c>
      <c r="J1120" s="29">
        <v>0</v>
      </c>
      <c r="K1120" s="29">
        <v>5</v>
      </c>
      <c r="L1120" s="24">
        <v>252.03</v>
      </c>
      <c r="M1120" s="24">
        <v>252.13</v>
      </c>
      <c r="N1120" s="24">
        <v>260.58727067669173</v>
      </c>
      <c r="O1120" s="24">
        <v>260.62486466165416</v>
      </c>
      <c r="P1120">
        <v>5</v>
      </c>
      <c r="Q1120">
        <v>2</v>
      </c>
      <c r="R1120" t="str">
        <v>LIQ</v>
      </c>
      <c r="S1120" t="str">
        <v>ICP</v>
      </c>
      <c r="T1120" t="str">
        <v/>
      </c>
      <c r="U1120" t="str">
        <v/>
      </c>
      <c r="V1120" t="str">
        <v>IWICP</v>
      </c>
      <c r="W1120" t="str">
        <v>LIQ11951171</v>
      </c>
      <c r="X1120">
        <v>44896.790972222225</v>
      </c>
      <c r="Y1120" t="str">
        <v>JR_LIU</v>
      </c>
      <c r="Z1120" t="str">
        <v>JR</v>
      </c>
      <c r="AA1120" t="str">
        <v>10uL HNO3</v>
      </c>
      <c r="AB1120" t="str">
        <v>397-U1588A-30X-4-IW(136-146)-IWICP</v>
      </c>
    </row>
    <row r="1121" spans="1:28" x14ac:dyDescent="0.15">
      <c r="A1121">
        <v>397</v>
      </c>
      <c r="B1121" t="str">
        <v>U1588</v>
      </c>
      <c r="C1121" t="str">
        <v>A</v>
      </c>
      <c r="D1121">
        <v>30</v>
      </c>
      <c r="E1121" t="str">
        <v>X</v>
      </c>
      <c r="F1121">
        <v>4</v>
      </c>
      <c r="G1121" t="str">
        <v/>
      </c>
      <c r="H1121" s="29">
        <v>136</v>
      </c>
      <c r="I1121" s="29">
        <v>146</v>
      </c>
      <c r="J1121" s="29">
        <v>0</v>
      </c>
      <c r="K1121" s="29">
        <v>5</v>
      </c>
      <c r="L1121" s="24">
        <v>252.03</v>
      </c>
      <c r="M1121" s="24">
        <v>252.13</v>
      </c>
      <c r="N1121" s="24">
        <v>260.58727067669173</v>
      </c>
      <c r="O1121" s="24">
        <v>260.62486466165416</v>
      </c>
      <c r="P1121">
        <v>5</v>
      </c>
      <c r="Q1121">
        <v>2</v>
      </c>
      <c r="R1121" t="str">
        <v>LIQ</v>
      </c>
      <c r="S1121" t="str">
        <v/>
      </c>
      <c r="T1121" t="str">
        <v>BRAD</v>
      </c>
      <c r="U1121" t="str">
        <v>95829IODP</v>
      </c>
      <c r="V1121" t="str">
        <v>IWBRAD</v>
      </c>
      <c r="W1121" t="str">
        <v>LIQ11951221</v>
      </c>
      <c r="X1121">
        <v>44896.790972222225</v>
      </c>
      <c r="Y1121" t="str">
        <v>JR_LIU</v>
      </c>
      <c r="Z1121" t="str">
        <v>JR</v>
      </c>
      <c r="AA1121" t="str">
        <v>10 ul HgCl2</v>
      </c>
      <c r="AB1121" t="str">
        <v>397-U1588A-30X-4-IW(136-146)-IWBRAD</v>
      </c>
    </row>
    <row r="1122" spans="1:28" x14ac:dyDescent="0.15">
      <c r="A1122">
        <v>397</v>
      </c>
      <c r="B1122" t="str">
        <v>U1588</v>
      </c>
      <c r="C1122" t="str">
        <v>A</v>
      </c>
      <c r="D1122">
        <v>30</v>
      </c>
      <c r="E1122" t="str">
        <v>X</v>
      </c>
      <c r="F1122">
        <v>4</v>
      </c>
      <c r="G1122" t="str">
        <v/>
      </c>
      <c r="H1122" s="29">
        <v>136</v>
      </c>
      <c r="I1122" s="29">
        <v>146</v>
      </c>
      <c r="J1122" s="29">
        <v>0</v>
      </c>
      <c r="K1122" s="29">
        <v>5</v>
      </c>
      <c r="L1122" s="24">
        <v>252.03</v>
      </c>
      <c r="M1122" s="24">
        <v>252.13</v>
      </c>
      <c r="N1122" s="24">
        <v>260.58727067669173</v>
      </c>
      <c r="O1122" s="24">
        <v>260.62486466165416</v>
      </c>
      <c r="P1122">
        <v>5</v>
      </c>
      <c r="Q1122">
        <v>3</v>
      </c>
      <c r="R1122" t="str">
        <v>LIQ</v>
      </c>
      <c r="S1122" t="str">
        <v/>
      </c>
      <c r="T1122" t="str">
        <v/>
      </c>
      <c r="U1122" t="str">
        <v/>
      </c>
      <c r="V1122" t="str">
        <v>IWALK</v>
      </c>
      <c r="W1122" t="str">
        <v>LIQ11951161</v>
      </c>
      <c r="X1122">
        <v>44896.790972222225</v>
      </c>
      <c r="Y1122" t="str">
        <v>JR_LIU</v>
      </c>
      <c r="Z1122" t="str">
        <v>JR</v>
      </c>
      <c r="AA1122" t="str">
        <v>alkalinity residue</v>
      </c>
      <c r="AB1122" t="str">
        <v>397-U1588A-30X-4-IW(136-146)-IWALK</v>
      </c>
    </row>
    <row r="1123" spans="1:28" x14ac:dyDescent="0.15">
      <c r="A1123">
        <v>397</v>
      </c>
      <c r="B1123" t="str">
        <v>U1588</v>
      </c>
      <c r="C1123" t="str">
        <v>A</v>
      </c>
      <c r="D1123">
        <v>30</v>
      </c>
      <c r="E1123" t="str">
        <v>X</v>
      </c>
      <c r="F1123">
        <v>4</v>
      </c>
      <c r="G1123" t="str">
        <v/>
      </c>
      <c r="H1123" s="29">
        <v>136</v>
      </c>
      <c r="I1123" s="29">
        <v>146</v>
      </c>
      <c r="J1123" s="29">
        <v>0</v>
      </c>
      <c r="K1123" s="29">
        <v>5</v>
      </c>
      <c r="L1123" s="24">
        <v>252.03</v>
      </c>
      <c r="M1123" s="24">
        <v>252.13</v>
      </c>
      <c r="N1123" s="24">
        <v>260.58727067669173</v>
      </c>
      <c r="O1123" s="24">
        <v>260.62486466165416</v>
      </c>
      <c r="P1123">
        <v>5</v>
      </c>
      <c r="Q1123">
        <v>6</v>
      </c>
      <c r="R1123" t="str">
        <v>LIQ</v>
      </c>
      <c r="S1123" t="str">
        <v/>
      </c>
      <c r="T1123" t="str">
        <v/>
      </c>
      <c r="U1123" t="str">
        <v/>
      </c>
      <c r="V1123" t="str">
        <v>IWS</v>
      </c>
      <c r="W1123" t="str">
        <v>LIQ11951151</v>
      </c>
      <c r="X1123">
        <v>44896.790972222225</v>
      </c>
      <c r="Y1123" t="str">
        <v>JR_LIU</v>
      </c>
      <c r="Z1123" t="str">
        <v>JR</v>
      </c>
      <c r="AA1123" t="str">
        <v>shipboard untreated</v>
      </c>
      <c r="AB1123" t="str">
        <v>397-U1588A-30X-4-IW(136-146)-IWS</v>
      </c>
    </row>
    <row r="1124" spans="1:28" x14ac:dyDescent="0.15">
      <c r="A1124">
        <v>397</v>
      </c>
      <c r="B1124" t="str">
        <v>U1588</v>
      </c>
      <c r="C1124" t="str">
        <v>A</v>
      </c>
      <c r="D1124">
        <v>30</v>
      </c>
      <c r="E1124" t="str">
        <v>X</v>
      </c>
      <c r="F1124">
        <v>4</v>
      </c>
      <c r="G1124" t="str">
        <v/>
      </c>
      <c r="H1124" s="29">
        <v>136</v>
      </c>
      <c r="I1124" s="29">
        <v>146</v>
      </c>
      <c r="J1124" s="29">
        <v>136</v>
      </c>
      <c r="K1124" s="29">
        <v>5</v>
      </c>
      <c r="L1124" s="24">
        <v>252.03</v>
      </c>
      <c r="M1124" s="24">
        <v>252.13</v>
      </c>
      <c r="N1124" s="24">
        <v>260.58727067669173</v>
      </c>
      <c r="O1124" s="24">
        <v>260.66245864661653</v>
      </c>
      <c r="P1124">
        <v>10</v>
      </c>
      <c r="Q1124">
        <v>353</v>
      </c>
      <c r="R1124" t="str">
        <v>WRND</v>
      </c>
      <c r="S1124" t="str">
        <v>IW</v>
      </c>
      <c r="T1124" t="str">
        <v/>
      </c>
      <c r="U1124" t="str">
        <v/>
      </c>
      <c r="V1124" t="str">
        <v>IW(136-146)</v>
      </c>
      <c r="W1124" t="str">
        <v>WRND11950181</v>
      </c>
      <c r="X1124">
        <v>44896.740972222222</v>
      </c>
      <c r="Y1124" t="str">
        <v>LEWIS</v>
      </c>
      <c r="Z1124" t="str">
        <v>JR</v>
      </c>
      <c r="AA1124">
        <v>0</v>
      </c>
      <c r="AB1124" t="str">
        <v>397-U1588A-30X-4-IW(136-146)</v>
      </c>
    </row>
    <row r="1125" spans="1:28" x14ac:dyDescent="0.15">
      <c r="A1125">
        <v>397</v>
      </c>
      <c r="B1125" t="str">
        <v>U1588</v>
      </c>
      <c r="C1125" t="str">
        <v>A</v>
      </c>
      <c r="D1125">
        <v>30</v>
      </c>
      <c r="E1125" t="str">
        <v>X</v>
      </c>
      <c r="F1125">
        <v>4</v>
      </c>
      <c r="G1125" t="str">
        <v/>
      </c>
      <c r="H1125" s="29">
        <v>136</v>
      </c>
      <c r="I1125" s="29">
        <v>146</v>
      </c>
      <c r="J1125" s="29">
        <v>0</v>
      </c>
      <c r="K1125" s="29">
        <v>5</v>
      </c>
      <c r="L1125" s="24">
        <v>252.03</v>
      </c>
      <c r="M1125" s="24">
        <v>252.13</v>
      </c>
      <c r="N1125" s="24">
        <v>260.58727067669173</v>
      </c>
      <c r="O1125" s="24">
        <v>260.62486466165416</v>
      </c>
      <c r="P1125">
        <v>5</v>
      </c>
      <c r="Q1125">
        <v>4</v>
      </c>
      <c r="R1125" t="str">
        <v>LIQ</v>
      </c>
      <c r="S1125" t="str">
        <v/>
      </c>
      <c r="T1125" t="str">
        <v>ROCH</v>
      </c>
      <c r="U1125" t="str">
        <v>95231IODP</v>
      </c>
      <c r="V1125" t="str">
        <v>IWROCH</v>
      </c>
      <c r="W1125" t="str">
        <v>LIQ11951231</v>
      </c>
      <c r="X1125">
        <v>44896.790972222225</v>
      </c>
      <c r="Y1125" t="str">
        <v>JR_LIU</v>
      </c>
      <c r="Z1125" t="str">
        <v>JR</v>
      </c>
      <c r="AA1125" t="str">
        <v>20uL Optima HCl</v>
      </c>
      <c r="AB1125" t="str">
        <v>397-U1588A-30X-4-IW(136-146)-IWROCH</v>
      </c>
    </row>
    <row r="1126" spans="1:28" x14ac:dyDescent="0.15">
      <c r="A1126">
        <v>397</v>
      </c>
      <c r="B1126" t="str">
        <v>U1588</v>
      </c>
      <c r="C1126" t="str">
        <v>A</v>
      </c>
      <c r="D1126">
        <v>30</v>
      </c>
      <c r="E1126" t="str">
        <v>X</v>
      </c>
      <c r="F1126">
        <v>4</v>
      </c>
      <c r="G1126" t="str">
        <v/>
      </c>
      <c r="H1126" s="29">
        <v>136</v>
      </c>
      <c r="I1126" s="29">
        <v>146</v>
      </c>
      <c r="J1126" s="29">
        <v>0</v>
      </c>
      <c r="K1126" s="29">
        <v>5</v>
      </c>
      <c r="L1126" s="24">
        <v>252.03</v>
      </c>
      <c r="M1126" s="24">
        <v>252.13</v>
      </c>
      <c r="N1126" s="24">
        <v>260.58727067669173</v>
      </c>
      <c r="O1126" s="24">
        <v>260.62486466165416</v>
      </c>
      <c r="P1126">
        <v>5</v>
      </c>
      <c r="Q1126">
        <v>75</v>
      </c>
      <c r="R1126" t="str">
        <v>CAKE</v>
      </c>
      <c r="S1126" t="str">
        <v/>
      </c>
      <c r="T1126" t="str">
        <v/>
      </c>
      <c r="U1126" t="str">
        <v/>
      </c>
      <c r="V1126" t="str">
        <v>SC</v>
      </c>
      <c r="W1126" t="str">
        <v>CAKE11951211</v>
      </c>
      <c r="X1126">
        <v>44896.790972222225</v>
      </c>
      <c r="Y1126" t="str">
        <v>JR_LIU</v>
      </c>
      <c r="Z1126" t="str">
        <v>JR</v>
      </c>
      <c r="AA1126" t="str">
        <v>repository</v>
      </c>
      <c r="AB1126" t="str">
        <v>397-U1588A-30X-4-IW(136-146)-SC</v>
      </c>
    </row>
    <row r="1127" spans="1:28" x14ac:dyDescent="0.15">
      <c r="A1127">
        <v>397</v>
      </c>
      <c r="B1127" t="str">
        <v>U1588</v>
      </c>
      <c r="C1127" t="str">
        <v>A</v>
      </c>
      <c r="D1127">
        <v>30</v>
      </c>
      <c r="E1127" t="str">
        <v>X</v>
      </c>
      <c r="F1127">
        <v>4</v>
      </c>
      <c r="G1127" t="str">
        <v/>
      </c>
      <c r="H1127" s="29">
        <v>136</v>
      </c>
      <c r="I1127" s="29">
        <v>146</v>
      </c>
      <c r="J1127" s="29">
        <v>0</v>
      </c>
      <c r="K1127" s="29">
        <v>5</v>
      </c>
      <c r="L1127" s="24">
        <v>252.03</v>
      </c>
      <c r="M1127" s="24">
        <v>252.13</v>
      </c>
      <c r="N1127" s="24">
        <v>260.58727067669173</v>
      </c>
      <c r="O1127" s="24">
        <v>260.62486466165416</v>
      </c>
      <c r="P1127">
        <v>5</v>
      </c>
      <c r="Q1127">
        <v>10</v>
      </c>
      <c r="R1127" t="str">
        <v>LIQ</v>
      </c>
      <c r="S1127" t="str">
        <v/>
      </c>
      <c r="T1127" t="str">
        <v>YOBO</v>
      </c>
      <c r="U1127" t="str">
        <v>96010IODP</v>
      </c>
      <c r="V1127" t="str">
        <v>IWYOBO</v>
      </c>
      <c r="W1127" t="str">
        <v>LIQ11951191</v>
      </c>
      <c r="X1127">
        <v>44896.790972222225</v>
      </c>
      <c r="Y1127" t="str">
        <v>JR_LIU</v>
      </c>
      <c r="Z1127" t="str">
        <v>JR</v>
      </c>
      <c r="AA1127" t="str">
        <v>30ul optima HNO3</v>
      </c>
      <c r="AB1127" t="str">
        <v>397-U1588A-30X-4-IW(136-146)-IWYOBO</v>
      </c>
    </row>
    <row r="1128" spans="1:28" x14ac:dyDescent="0.15">
      <c r="A1128">
        <v>397</v>
      </c>
      <c r="B1128" t="str">
        <v>U1588</v>
      </c>
      <c r="C1128" t="str">
        <v>A</v>
      </c>
      <c r="D1128">
        <v>30</v>
      </c>
      <c r="E1128" t="str">
        <v>X</v>
      </c>
      <c r="F1128">
        <v>4</v>
      </c>
      <c r="G1128" t="str">
        <v/>
      </c>
      <c r="H1128" s="29">
        <v>136</v>
      </c>
      <c r="I1128" s="29">
        <v>146</v>
      </c>
      <c r="J1128" s="29">
        <v>0</v>
      </c>
      <c r="K1128" s="29">
        <v>5</v>
      </c>
      <c r="L1128" s="24">
        <v>252.03</v>
      </c>
      <c r="M1128" s="24">
        <v>252.13</v>
      </c>
      <c r="N1128" s="24">
        <v>260.58727067669173</v>
      </c>
      <c r="O1128" s="24">
        <v>260.62486466165416</v>
      </c>
      <c r="P1128">
        <v>5</v>
      </c>
      <c r="Q1128">
        <v>10</v>
      </c>
      <c r="R1128" t="str">
        <v>LIQ</v>
      </c>
      <c r="S1128" t="str">
        <v/>
      </c>
      <c r="T1128" t="str">
        <v>WU</v>
      </c>
      <c r="U1128" t="str">
        <v>95353IODP</v>
      </c>
      <c r="V1128" t="str">
        <v>IWWU</v>
      </c>
      <c r="W1128" t="str">
        <v>LIQ11951181</v>
      </c>
      <c r="X1128">
        <v>44896.790972222225</v>
      </c>
      <c r="Y1128" t="str">
        <v>JR_LIU</v>
      </c>
      <c r="Z1128" t="str">
        <v>JR</v>
      </c>
      <c r="AA1128" t="str">
        <v>30 ul TM HCl</v>
      </c>
      <c r="AB1128" t="str">
        <v>397-U1588A-30X-4-IW(136-146)-IWWU</v>
      </c>
    </row>
    <row r="1129" spans="1:28" x14ac:dyDescent="0.15">
      <c r="A1129">
        <v>397</v>
      </c>
      <c r="B1129" t="str">
        <v>U1588</v>
      </c>
      <c r="C1129" t="str">
        <v>A</v>
      </c>
      <c r="D1129">
        <v>30</v>
      </c>
      <c r="E1129" t="str">
        <v>X</v>
      </c>
      <c r="F1129">
        <v>5</v>
      </c>
      <c r="G1129" t="str">
        <v/>
      </c>
      <c r="H1129" s="29">
        <v>0</v>
      </c>
      <c r="I1129" s="29">
        <v>5</v>
      </c>
      <c r="J1129" s="29">
        <v>0</v>
      </c>
      <c r="K1129" s="29">
        <v>5</v>
      </c>
      <c r="L1129" s="24">
        <v>252.13</v>
      </c>
      <c r="M1129" s="24">
        <v>252.18</v>
      </c>
      <c r="N1129" s="24">
        <v>260.66245864661653</v>
      </c>
      <c r="O1129" s="24">
        <v>260.70005263157896</v>
      </c>
      <c r="P1129">
        <v>5</v>
      </c>
      <c r="Q1129">
        <v>5</v>
      </c>
      <c r="R1129" t="str">
        <v>CYL</v>
      </c>
      <c r="S1129" t="str">
        <v>HS</v>
      </c>
      <c r="T1129" t="str">
        <v/>
      </c>
      <c r="U1129" t="str">
        <v/>
      </c>
      <c r="V1129" t="str">
        <v>HS</v>
      </c>
      <c r="W1129" t="str">
        <v>CYL11950191</v>
      </c>
      <c r="X1129">
        <v>44896.740972222222</v>
      </c>
      <c r="Y1129" t="str">
        <v>LEWIS</v>
      </c>
      <c r="Z1129" t="str">
        <v>JR</v>
      </c>
      <c r="AA1129">
        <v>0</v>
      </c>
      <c r="AB1129" t="str">
        <v>397-U1588A-30X-5-HS</v>
      </c>
    </row>
    <row r="1130" spans="1:28" x14ac:dyDescent="0.15">
      <c r="A1130">
        <v>397</v>
      </c>
      <c r="B1130" t="str">
        <v>U1588</v>
      </c>
      <c r="C1130" t="str">
        <v>A</v>
      </c>
      <c r="D1130">
        <v>30</v>
      </c>
      <c r="E1130" t="str">
        <v>X</v>
      </c>
      <c r="F1130">
        <v>5</v>
      </c>
      <c r="G1130" t="str">
        <v>W</v>
      </c>
      <c r="H1130" s="29">
        <v>40</v>
      </c>
      <c r="I1130" s="29">
        <v>40</v>
      </c>
      <c r="J1130" s="29">
        <v>40</v>
      </c>
      <c r="K1130" s="29">
        <v>5</v>
      </c>
      <c r="L1130" s="24">
        <v>252.53</v>
      </c>
      <c r="M1130" s="24">
        <v>252.53</v>
      </c>
      <c r="N1130" s="24">
        <v>260.96321052631578</v>
      </c>
      <c r="O1130" s="24">
        <v>260.96321052631578</v>
      </c>
      <c r="P1130">
        <v>0</v>
      </c>
      <c r="Q1130">
        <v>1</v>
      </c>
      <c r="R1130" t="str">
        <v>TPCK</v>
      </c>
      <c r="S1130" t="str">
        <v>NANNO</v>
      </c>
      <c r="T1130" t="str">
        <v/>
      </c>
      <c r="U1130" t="str">
        <v/>
      </c>
      <c r="V1130" t="str">
        <v>NANNO</v>
      </c>
      <c r="W1130" t="str">
        <v>TPCK11958871</v>
      </c>
      <c r="X1130">
        <v>44897.368750000001</v>
      </c>
      <c r="Y1130" t="str">
        <v>JRS_BROOKS</v>
      </c>
      <c r="Z1130" t="str">
        <v>JR</v>
      </c>
      <c r="AA1130">
        <v>0</v>
      </c>
      <c r="AB1130" t="str">
        <v>397-U1588A-30X-5-W 40/40-NANNO</v>
      </c>
    </row>
    <row r="1131" spans="1:28" x14ac:dyDescent="0.15">
      <c r="A1131">
        <v>397</v>
      </c>
      <c r="B1131" t="str">
        <v>U1588</v>
      </c>
      <c r="C1131" t="str">
        <v>A</v>
      </c>
      <c r="D1131">
        <v>30</v>
      </c>
      <c r="E1131" t="str">
        <v>X</v>
      </c>
      <c r="F1131" t="str">
        <v>CC</v>
      </c>
      <c r="G1131" t="str">
        <v/>
      </c>
      <c r="H1131" s="29">
        <v>9</v>
      </c>
      <c r="I1131" s="29">
        <v>16</v>
      </c>
      <c r="J1131" s="29">
        <v>0</v>
      </c>
      <c r="K1131" s="29">
        <v>5</v>
      </c>
      <c r="L1131" s="24">
        <v>252.77</v>
      </c>
      <c r="M1131" s="24">
        <v>252.84</v>
      </c>
      <c r="N1131" s="24">
        <v>261.14366165413537</v>
      </c>
      <c r="O1131" s="24">
        <v>261.19629323308271</v>
      </c>
      <c r="P1131">
        <v>7</v>
      </c>
      <c r="Q1131">
        <v>30</v>
      </c>
      <c r="R1131" t="str">
        <v>OTHR</v>
      </c>
      <c r="S1131" t="str">
        <v/>
      </c>
      <c r="T1131" t="str">
        <v>HUAN</v>
      </c>
      <c r="U1131" t="str">
        <v>98758IODP</v>
      </c>
      <c r="V1131" t="str">
        <v>PALHUAN</v>
      </c>
      <c r="W1131" t="str">
        <v>OTHR11950251</v>
      </c>
      <c r="X1131">
        <v>44896.741666666669</v>
      </c>
      <c r="Y1131" t="str">
        <v>LEWIS</v>
      </c>
      <c r="Z1131" t="str">
        <v>JR</v>
      </c>
      <c r="AA1131">
        <v>0</v>
      </c>
      <c r="AB1131" t="str">
        <v>397-U1588A-30X-CC-PAL-PALHUAN</v>
      </c>
    </row>
    <row r="1132" spans="1:28" x14ac:dyDescent="0.15">
      <c r="A1132">
        <v>397</v>
      </c>
      <c r="B1132" t="str">
        <v>U1588</v>
      </c>
      <c r="C1132" t="str">
        <v>A</v>
      </c>
      <c r="D1132">
        <v>30</v>
      </c>
      <c r="E1132" t="str">
        <v>X</v>
      </c>
      <c r="F1132" t="str">
        <v>CC</v>
      </c>
      <c r="G1132" t="str">
        <v/>
      </c>
      <c r="H1132" s="29">
        <v>9</v>
      </c>
      <c r="I1132" s="29">
        <v>16</v>
      </c>
      <c r="J1132" s="29">
        <v>0</v>
      </c>
      <c r="K1132" s="29">
        <v>5</v>
      </c>
      <c r="L1132" s="24">
        <v>252.77</v>
      </c>
      <c r="M1132" s="24">
        <v>252.84</v>
      </c>
      <c r="N1132" s="24">
        <v>261.14366165413537</v>
      </c>
      <c r="O1132" s="24">
        <v>261.19629323308271</v>
      </c>
      <c r="P1132">
        <v>7</v>
      </c>
      <c r="Q1132">
        <v>20</v>
      </c>
      <c r="R1132" t="str">
        <v>OTHR</v>
      </c>
      <c r="S1132" t="str">
        <v/>
      </c>
      <c r="T1132" t="str">
        <v>VERM</v>
      </c>
      <c r="U1132" t="str">
        <v>95746IODP</v>
      </c>
      <c r="V1132" t="str">
        <v>PALVERM</v>
      </c>
      <c r="W1132" t="str">
        <v>OTHR11950211</v>
      </c>
      <c r="X1132">
        <v>44896.741666666669</v>
      </c>
      <c r="Y1132" t="str">
        <v>LEWIS</v>
      </c>
      <c r="Z1132" t="str">
        <v>JR</v>
      </c>
      <c r="AA1132">
        <v>0</v>
      </c>
      <c r="AB1132" t="str">
        <v>397-U1588A-30X-CC-PAL-PALVERM</v>
      </c>
    </row>
    <row r="1133" spans="1:28" x14ac:dyDescent="0.15">
      <c r="A1133">
        <v>397</v>
      </c>
      <c r="B1133" t="str">
        <v>U1588</v>
      </c>
      <c r="C1133" t="str">
        <v>A</v>
      </c>
      <c r="D1133">
        <v>30</v>
      </c>
      <c r="E1133" t="str">
        <v>X</v>
      </c>
      <c r="F1133" t="str">
        <v>CC</v>
      </c>
      <c r="G1133" t="str">
        <v/>
      </c>
      <c r="H1133" s="29">
        <v>9</v>
      </c>
      <c r="I1133" s="29">
        <v>16</v>
      </c>
      <c r="J1133" s="29">
        <v>0</v>
      </c>
      <c r="K1133" s="29">
        <v>5</v>
      </c>
      <c r="L1133" s="24">
        <v>252.77</v>
      </c>
      <c r="M1133" s="24">
        <v>252.84</v>
      </c>
      <c r="N1133" s="24">
        <v>261.14366165413537</v>
      </c>
      <c r="O1133" s="24">
        <v>261.19629323308271</v>
      </c>
      <c r="P1133">
        <v>7</v>
      </c>
      <c r="Q1133">
        <v>20</v>
      </c>
      <c r="R1133" t="str">
        <v>OTHR</v>
      </c>
      <c r="S1133" t="str">
        <v>FORAM</v>
      </c>
      <c r="T1133" t="str">
        <v/>
      </c>
      <c r="U1133" t="str">
        <v/>
      </c>
      <c r="V1133" t="str">
        <v>FORAM</v>
      </c>
      <c r="W1133" t="str">
        <v>OTHR11950291</v>
      </c>
      <c r="X1133">
        <v>44896.741666666669</v>
      </c>
      <c r="Y1133" t="str">
        <v>LEWIS</v>
      </c>
      <c r="Z1133" t="str">
        <v>JR</v>
      </c>
      <c r="AA1133" t="str">
        <v>Shipboard Test</v>
      </c>
      <c r="AB1133" t="str">
        <v>397-U1588A-30X-CC-PAL-FORAM</v>
      </c>
    </row>
    <row r="1134" spans="1:28" x14ac:dyDescent="0.15">
      <c r="A1134">
        <v>397</v>
      </c>
      <c r="B1134" t="str">
        <v>U1588</v>
      </c>
      <c r="C1134" t="str">
        <v>A</v>
      </c>
      <c r="D1134">
        <v>30</v>
      </c>
      <c r="E1134" t="str">
        <v>X</v>
      </c>
      <c r="F1134" t="str">
        <v>CC</v>
      </c>
      <c r="G1134" t="str">
        <v/>
      </c>
      <c r="H1134" s="29">
        <v>9</v>
      </c>
      <c r="I1134" s="29">
        <v>16</v>
      </c>
      <c r="J1134" s="29">
        <v>0</v>
      </c>
      <c r="K1134" s="29">
        <v>5</v>
      </c>
      <c r="L1134" s="24">
        <v>252.77</v>
      </c>
      <c r="M1134" s="24">
        <v>252.84</v>
      </c>
      <c r="N1134" s="24">
        <v>261.14366165413537</v>
      </c>
      <c r="O1134" s="24">
        <v>261.19629323308271</v>
      </c>
      <c r="P1134">
        <v>7</v>
      </c>
      <c r="Q1134">
        <v>5</v>
      </c>
      <c r="R1134" t="str">
        <v>OTHR</v>
      </c>
      <c r="S1134" t="str">
        <v/>
      </c>
      <c r="T1134" t="str">
        <v>FLOR</v>
      </c>
      <c r="U1134" t="str">
        <v>95504IODP</v>
      </c>
      <c r="V1134" t="str">
        <v>PALFLOR</v>
      </c>
      <c r="W1134" t="str">
        <v>OTHR11950231</v>
      </c>
      <c r="X1134">
        <v>44896.741666666669</v>
      </c>
      <c r="Y1134" t="str">
        <v>LEWIS</v>
      </c>
      <c r="Z1134" t="str">
        <v>JR</v>
      </c>
      <c r="AA1134">
        <v>0</v>
      </c>
      <c r="AB1134" t="str">
        <v>397-U1588A-30X-CC-PAL-PALFLOR</v>
      </c>
    </row>
    <row r="1135" spans="1:28" x14ac:dyDescent="0.15">
      <c r="A1135">
        <v>397</v>
      </c>
      <c r="B1135" t="str">
        <v>U1588</v>
      </c>
      <c r="C1135" t="str">
        <v>A</v>
      </c>
      <c r="D1135">
        <v>30</v>
      </c>
      <c r="E1135" t="str">
        <v>X</v>
      </c>
      <c r="F1135" t="str">
        <v>CC</v>
      </c>
      <c r="G1135" t="str">
        <v/>
      </c>
      <c r="H1135" s="29">
        <v>9</v>
      </c>
      <c r="I1135" s="29">
        <v>16</v>
      </c>
      <c r="J1135" s="29">
        <v>0</v>
      </c>
      <c r="K1135" s="29">
        <v>5</v>
      </c>
      <c r="L1135" s="24">
        <v>252.77</v>
      </c>
      <c r="M1135" s="24">
        <v>252.84</v>
      </c>
      <c r="N1135" s="24">
        <v>261.14366165413537</v>
      </c>
      <c r="O1135" s="24">
        <v>261.19629323308271</v>
      </c>
      <c r="P1135">
        <v>7</v>
      </c>
      <c r="Q1135">
        <v>5</v>
      </c>
      <c r="R1135" t="str">
        <v>OTHR</v>
      </c>
      <c r="S1135" t="str">
        <v/>
      </c>
      <c r="T1135" t="str">
        <v>CLAR</v>
      </c>
      <c r="U1135" t="str">
        <v>95439IODP</v>
      </c>
      <c r="V1135" t="str">
        <v>PALCLAR</v>
      </c>
      <c r="W1135" t="str">
        <v>OTHR11950241</v>
      </c>
      <c r="X1135">
        <v>44896.741666666669</v>
      </c>
      <c r="Y1135" t="str">
        <v>LEWIS</v>
      </c>
      <c r="Z1135" t="str">
        <v>JR</v>
      </c>
      <c r="AA1135">
        <v>0</v>
      </c>
      <c r="AB1135" t="str">
        <v>397-U1588A-30X-CC-PAL-PALCLAR</v>
      </c>
    </row>
    <row r="1136" spans="1:28" x14ac:dyDescent="0.15">
      <c r="A1136">
        <v>397</v>
      </c>
      <c r="B1136" t="str">
        <v>U1588</v>
      </c>
      <c r="C1136" t="str">
        <v>A</v>
      </c>
      <c r="D1136">
        <v>30</v>
      </c>
      <c r="E1136" t="str">
        <v>X</v>
      </c>
      <c r="F1136" t="str">
        <v>CC</v>
      </c>
      <c r="G1136" t="str">
        <v/>
      </c>
      <c r="H1136" s="29">
        <v>9</v>
      </c>
      <c r="I1136" s="29">
        <v>16</v>
      </c>
      <c r="J1136" s="29">
        <v>0</v>
      </c>
      <c r="K1136" s="29">
        <v>5</v>
      </c>
      <c r="L1136" s="24">
        <v>252.77</v>
      </c>
      <c r="M1136" s="24">
        <v>252.84</v>
      </c>
      <c r="N1136" s="24">
        <v>261.14366165413537</v>
      </c>
      <c r="O1136" s="24">
        <v>261.19629323308271</v>
      </c>
      <c r="P1136">
        <v>7</v>
      </c>
      <c r="Q1136">
        <v>30</v>
      </c>
      <c r="R1136" t="str">
        <v>OTHR</v>
      </c>
      <c r="S1136" t="str">
        <v/>
      </c>
      <c r="T1136" t="str">
        <v>ZARI</v>
      </c>
      <c r="U1136" t="str">
        <v>95883IODP</v>
      </c>
      <c r="V1136" t="str">
        <v>PALZARI</v>
      </c>
      <c r="W1136" t="str">
        <v>OTHR11950261</v>
      </c>
      <c r="X1136">
        <v>44896.741666666669</v>
      </c>
      <c r="Y1136" t="str">
        <v>LEWIS</v>
      </c>
      <c r="Z1136" t="str">
        <v>JR</v>
      </c>
      <c r="AA1136">
        <v>0</v>
      </c>
      <c r="AB1136" t="str">
        <v>397-U1588A-30X-CC-PAL-PALZARI</v>
      </c>
    </row>
    <row r="1137" spans="1:28" x14ac:dyDescent="0.15">
      <c r="A1137">
        <v>397</v>
      </c>
      <c r="B1137" t="str">
        <v>U1588</v>
      </c>
      <c r="C1137" t="str">
        <v>A</v>
      </c>
      <c r="D1137">
        <v>30</v>
      </c>
      <c r="E1137" t="str">
        <v>X</v>
      </c>
      <c r="F1137" t="str">
        <v>CC</v>
      </c>
      <c r="G1137" t="str">
        <v/>
      </c>
      <c r="H1137" s="29">
        <v>9</v>
      </c>
      <c r="I1137" s="29">
        <v>16</v>
      </c>
      <c r="J1137" s="29">
        <v>0</v>
      </c>
      <c r="K1137" s="29">
        <v>5</v>
      </c>
      <c r="L1137" s="24">
        <v>252.77</v>
      </c>
      <c r="M1137" s="24">
        <v>252.84</v>
      </c>
      <c r="N1137" s="24">
        <v>261.14366165413537</v>
      </c>
      <c r="O1137" s="24">
        <v>261.19629323308271</v>
      </c>
      <c r="P1137">
        <v>7</v>
      </c>
      <c r="Q1137">
        <v>5</v>
      </c>
      <c r="R1137" t="str">
        <v>OTHR</v>
      </c>
      <c r="S1137" t="str">
        <v>NANNO</v>
      </c>
      <c r="T1137" t="str">
        <v/>
      </c>
      <c r="U1137" t="str">
        <v/>
      </c>
      <c r="V1137" t="str">
        <v>NANNO</v>
      </c>
      <c r="W1137" t="str">
        <v>OTHR11950281</v>
      </c>
      <c r="X1137">
        <v>44896.741666666669</v>
      </c>
      <c r="Y1137" t="str">
        <v>LEWIS</v>
      </c>
      <c r="Z1137" t="str">
        <v>JR</v>
      </c>
      <c r="AA1137" t="str">
        <v>Shipboard Test</v>
      </c>
      <c r="AB1137" t="str">
        <v>397-U1588A-30X-CC-PAL-NANNO</v>
      </c>
    </row>
    <row r="1138" spans="1:28" x14ac:dyDescent="0.15">
      <c r="A1138">
        <v>397</v>
      </c>
      <c r="B1138" t="str">
        <v>U1588</v>
      </c>
      <c r="C1138" t="str">
        <v>A</v>
      </c>
      <c r="D1138">
        <v>30</v>
      </c>
      <c r="E1138" t="str">
        <v>X</v>
      </c>
      <c r="F1138" t="str">
        <v>CC</v>
      </c>
      <c r="G1138" t="str">
        <v/>
      </c>
      <c r="H1138" s="29">
        <v>9</v>
      </c>
      <c r="I1138" s="29">
        <v>16</v>
      </c>
      <c r="J1138" s="29">
        <v>9</v>
      </c>
      <c r="K1138" s="29">
        <v>5</v>
      </c>
      <c r="L1138" s="24">
        <v>252.77</v>
      </c>
      <c r="M1138" s="24">
        <v>252.84</v>
      </c>
      <c r="N1138" s="24">
        <v>261.14366165413537</v>
      </c>
      <c r="O1138" s="24">
        <v>261.19629323308271</v>
      </c>
      <c r="P1138">
        <v>7</v>
      </c>
      <c r="Q1138">
        <v>247</v>
      </c>
      <c r="R1138" t="str">
        <v>WRND</v>
      </c>
      <c r="S1138" t="str">
        <v>PAL</v>
      </c>
      <c r="T1138" t="str">
        <v/>
      </c>
      <c r="U1138" t="str">
        <v/>
      </c>
      <c r="V1138" t="str">
        <v>PAL</v>
      </c>
      <c r="W1138" t="str">
        <v>WRND11950201</v>
      </c>
      <c r="X1138">
        <v>44896.740972222222</v>
      </c>
      <c r="Y1138" t="str">
        <v>LEWIS</v>
      </c>
      <c r="Z1138" t="str">
        <v>JR</v>
      </c>
      <c r="AA1138">
        <v>0</v>
      </c>
      <c r="AB1138" t="str">
        <v>397-U1588A-30X-CC-PAL</v>
      </c>
    </row>
    <row r="1139" spans="1:28" x14ac:dyDescent="0.15">
      <c r="A1139">
        <v>397</v>
      </c>
      <c r="B1139" t="str">
        <v>U1588</v>
      </c>
      <c r="C1139" t="str">
        <v>A</v>
      </c>
      <c r="D1139">
        <v>30</v>
      </c>
      <c r="E1139" t="str">
        <v>X</v>
      </c>
      <c r="F1139" t="str">
        <v>CC</v>
      </c>
      <c r="G1139" t="str">
        <v/>
      </c>
      <c r="H1139" s="29">
        <v>9</v>
      </c>
      <c r="I1139" s="29">
        <v>16</v>
      </c>
      <c r="J1139" s="29">
        <v>0</v>
      </c>
      <c r="K1139" s="29">
        <v>5</v>
      </c>
      <c r="L1139" s="24">
        <v>252.77</v>
      </c>
      <c r="M1139" s="24">
        <v>252.84</v>
      </c>
      <c r="N1139" s="24">
        <v>261.14366165413537</v>
      </c>
      <c r="O1139" s="24">
        <v>261.19629323308271</v>
      </c>
      <c r="P1139">
        <v>7</v>
      </c>
      <c r="Q1139">
        <v>20</v>
      </c>
      <c r="R1139" t="str">
        <v>OTHR</v>
      </c>
      <c r="S1139" t="str">
        <v/>
      </c>
      <c r="T1139" t="str">
        <v>PERA</v>
      </c>
      <c r="U1139" t="str">
        <v>95471IODP</v>
      </c>
      <c r="V1139" t="str">
        <v>PALPERA</v>
      </c>
      <c r="W1139" t="str">
        <v>OTHR11950221</v>
      </c>
      <c r="X1139">
        <v>44896.741666666669</v>
      </c>
      <c r="Y1139" t="str">
        <v>LEWIS</v>
      </c>
      <c r="Z1139" t="str">
        <v>JR</v>
      </c>
      <c r="AA1139">
        <v>0</v>
      </c>
      <c r="AB1139" t="str">
        <v>397-U1588A-30X-CC-PAL-PALPERA</v>
      </c>
    </row>
    <row r="1140" spans="1:28" x14ac:dyDescent="0.15">
      <c r="A1140">
        <v>397</v>
      </c>
      <c r="B1140" t="str">
        <v>U1588</v>
      </c>
      <c r="C1140" t="str">
        <v>A</v>
      </c>
      <c r="D1140">
        <v>30</v>
      </c>
      <c r="E1140" t="str">
        <v>X</v>
      </c>
      <c r="F1140" t="str">
        <v>CC</v>
      </c>
      <c r="G1140" t="str">
        <v/>
      </c>
      <c r="H1140" s="29">
        <v>9</v>
      </c>
      <c r="I1140" s="29">
        <v>16</v>
      </c>
      <c r="J1140" s="29">
        <v>0</v>
      </c>
      <c r="K1140" s="29">
        <v>5</v>
      </c>
      <c r="L1140" s="24">
        <v>252.77</v>
      </c>
      <c r="M1140" s="24">
        <v>252.84</v>
      </c>
      <c r="N1140" s="24">
        <v>261.14366165413537</v>
      </c>
      <c r="O1140" s="24">
        <v>261.19629323308271</v>
      </c>
      <c r="P1140">
        <v>7</v>
      </c>
      <c r="Q1140">
        <v>5</v>
      </c>
      <c r="R1140" t="str">
        <v>OTHR</v>
      </c>
      <c r="S1140" t="str">
        <v/>
      </c>
      <c r="T1140" t="str">
        <v>ABRA</v>
      </c>
      <c r="U1140" t="str">
        <v>95438IODP</v>
      </c>
      <c r="V1140" t="str">
        <v>PALABRA</v>
      </c>
      <c r="W1140" t="str">
        <v>OTHR11950271</v>
      </c>
      <c r="X1140">
        <v>44896.741666666669</v>
      </c>
      <c r="Y1140" t="str">
        <v>LEWIS</v>
      </c>
      <c r="Z1140" t="str">
        <v>JR</v>
      </c>
      <c r="AA1140">
        <v>0</v>
      </c>
      <c r="AB1140" t="str">
        <v>397-U1588A-30X-CC-PAL-PALABRA</v>
      </c>
    </row>
    <row r="1141" spans="1:28" x14ac:dyDescent="0.15">
      <c r="A1141">
        <v>397</v>
      </c>
      <c r="B1141" t="str">
        <v>U1588</v>
      </c>
      <c r="C1141" t="str">
        <v>A</v>
      </c>
      <c r="D1141">
        <v>31</v>
      </c>
      <c r="E1141" t="str">
        <v>X</v>
      </c>
      <c r="F1141">
        <v>2</v>
      </c>
      <c r="G1141" t="str">
        <v>A</v>
      </c>
      <c r="H1141" s="29">
        <v>64</v>
      </c>
      <c r="I1141" s="29">
        <v>64</v>
      </c>
      <c r="J1141" s="29">
        <v>64</v>
      </c>
      <c r="K1141" s="29">
        <v>5</v>
      </c>
      <c r="L1141" s="24">
        <v>253.29999999999998</v>
      </c>
      <c r="M1141" s="24">
        <v>253.29999999999998</v>
      </c>
      <c r="N1141" s="24">
        <v>263.29670588235297</v>
      </c>
      <c r="O1141" s="24">
        <v>263.29670588235297</v>
      </c>
      <c r="P1141">
        <v>0</v>
      </c>
      <c r="Q1141">
        <v>1</v>
      </c>
      <c r="R1141" t="str">
        <v>SS</v>
      </c>
      <c r="S1141" t="str">
        <v>SED</v>
      </c>
      <c r="T1141" t="str">
        <v/>
      </c>
      <c r="U1141" t="str">
        <v/>
      </c>
      <c r="V1141" t="str">
        <v>SED</v>
      </c>
      <c r="W1141" t="str">
        <v>SS11958961</v>
      </c>
      <c r="X1141">
        <v>44897.405555555553</v>
      </c>
      <c r="Y1141" t="str">
        <v>JRS_PANG</v>
      </c>
      <c r="Z1141" t="str">
        <v>JR</v>
      </c>
      <c r="AA1141">
        <v>0</v>
      </c>
      <c r="AB1141" t="str">
        <v>397-U1588A-31X-2-A 64/64-SED</v>
      </c>
    </row>
    <row r="1142" spans="1:28" x14ac:dyDescent="0.15">
      <c r="A1142">
        <v>397</v>
      </c>
      <c r="B1142" t="str">
        <v>U1588</v>
      </c>
      <c r="C1142" t="str">
        <v>A</v>
      </c>
      <c r="D1142">
        <v>31</v>
      </c>
      <c r="E1142" t="str">
        <v>X</v>
      </c>
      <c r="F1142">
        <v>2</v>
      </c>
      <c r="G1142" t="str">
        <v>W</v>
      </c>
      <c r="H1142" s="29">
        <v>64</v>
      </c>
      <c r="I1142" s="29">
        <v>65</v>
      </c>
      <c r="J1142" s="29">
        <v>64</v>
      </c>
      <c r="K1142" s="29">
        <v>5</v>
      </c>
      <c r="L1142" s="24">
        <v>253.29999999999998</v>
      </c>
      <c r="M1142" s="24">
        <v>253.31</v>
      </c>
      <c r="N1142" s="24">
        <v>263.29670588235297</v>
      </c>
      <c r="O1142" s="24">
        <v>263.30510924369747</v>
      </c>
      <c r="P1142">
        <v>1</v>
      </c>
      <c r="Q1142">
        <v>5</v>
      </c>
      <c r="R1142" t="str">
        <v>CYL</v>
      </c>
      <c r="S1142" t="str">
        <v>CARB</v>
      </c>
      <c r="T1142" t="str">
        <v/>
      </c>
      <c r="U1142" t="str">
        <v/>
      </c>
      <c r="V1142" t="str">
        <v>CARB</v>
      </c>
      <c r="W1142" t="str">
        <v>CYL11958951</v>
      </c>
      <c r="X1142">
        <v>44897.402777777781</v>
      </c>
      <c r="Y1142" t="str">
        <v>JRS_BROOKS</v>
      </c>
      <c r="Z1142" t="str">
        <v>JR</v>
      </c>
      <c r="AA1142">
        <v>0</v>
      </c>
      <c r="AB1142" t="str">
        <v>397-U1588A-31X-2-W 64/65-CARB</v>
      </c>
    </row>
    <row r="1143" spans="1:28" x14ac:dyDescent="0.15">
      <c r="A1143">
        <v>397</v>
      </c>
      <c r="B1143" t="str">
        <v>U1588</v>
      </c>
      <c r="C1143" t="str">
        <v>A</v>
      </c>
      <c r="D1143">
        <v>31</v>
      </c>
      <c r="E1143" t="str">
        <v>X</v>
      </c>
      <c r="F1143">
        <v>2</v>
      </c>
      <c r="G1143" t="str">
        <v>W</v>
      </c>
      <c r="H1143" s="29">
        <v>75</v>
      </c>
      <c r="I1143" s="29">
        <v>75</v>
      </c>
      <c r="J1143" s="29">
        <v>75</v>
      </c>
      <c r="K1143" s="29">
        <v>5</v>
      </c>
      <c r="L1143" s="24">
        <v>253.41</v>
      </c>
      <c r="M1143" s="24">
        <v>253.41</v>
      </c>
      <c r="N1143" s="24">
        <v>263.38914285714287</v>
      </c>
      <c r="O1143" s="24">
        <v>263.38914285714287</v>
      </c>
      <c r="P1143">
        <v>0</v>
      </c>
      <c r="Q1143">
        <v>1</v>
      </c>
      <c r="R1143" t="str">
        <v>TPCK</v>
      </c>
      <c r="S1143" t="str">
        <v>NANNO</v>
      </c>
      <c r="T1143" t="str">
        <v/>
      </c>
      <c r="U1143" t="str">
        <v/>
      </c>
      <c r="V1143" t="str">
        <v>NANNO</v>
      </c>
      <c r="W1143" t="str">
        <v>TPCK11958921</v>
      </c>
      <c r="X1143">
        <v>44897.4</v>
      </c>
      <c r="Y1143" t="str">
        <v>JRS_BROOKS</v>
      </c>
      <c r="Z1143" t="str">
        <v>JR</v>
      </c>
      <c r="AA1143">
        <v>0</v>
      </c>
      <c r="AB1143" t="str">
        <v>397-U1588A-31X-2-W 75/75-NANNO</v>
      </c>
    </row>
    <row r="1144" spans="1:28" x14ac:dyDescent="0.15">
      <c r="A1144">
        <v>397</v>
      </c>
      <c r="B1144" t="str">
        <v>U1588</v>
      </c>
      <c r="C1144" t="str">
        <v>A</v>
      </c>
      <c r="D1144">
        <v>31</v>
      </c>
      <c r="E1144" t="str">
        <v>X</v>
      </c>
      <c r="F1144">
        <v>3</v>
      </c>
      <c r="G1144" t="str">
        <v>W</v>
      </c>
      <c r="H1144" s="29">
        <v>75</v>
      </c>
      <c r="I1144" s="29">
        <v>75</v>
      </c>
      <c r="J1144" s="29">
        <v>75</v>
      </c>
      <c r="K1144" s="29">
        <v>5</v>
      </c>
      <c r="L1144" s="24">
        <v>254.87</v>
      </c>
      <c r="M1144" s="24">
        <v>254.87</v>
      </c>
      <c r="N1144" s="24">
        <v>264.61603361344538</v>
      </c>
      <c r="O1144" s="24">
        <v>264.61603361344538</v>
      </c>
      <c r="P1144">
        <v>0</v>
      </c>
      <c r="Q1144">
        <v>1</v>
      </c>
      <c r="R1144" t="str">
        <v>TPCK</v>
      </c>
      <c r="S1144" t="str">
        <v>NANNO</v>
      </c>
      <c r="T1144" t="str">
        <v/>
      </c>
      <c r="U1144" t="str">
        <v/>
      </c>
      <c r="V1144" t="str">
        <v>NANNO</v>
      </c>
      <c r="W1144" t="str">
        <v>TPCK11958931</v>
      </c>
      <c r="X1144">
        <v>44897.4</v>
      </c>
      <c r="Y1144" t="str">
        <v>JRS_BROOKS</v>
      </c>
      <c r="Z1144" t="str">
        <v>JR</v>
      </c>
      <c r="AA1144">
        <v>0</v>
      </c>
      <c r="AB1144" t="str">
        <v>397-U1588A-31X-3-W 75/75-NANNO</v>
      </c>
    </row>
    <row r="1145" spans="1:28" x14ac:dyDescent="0.15">
      <c r="A1145">
        <v>397</v>
      </c>
      <c r="B1145" t="str">
        <v>U1588</v>
      </c>
      <c r="C1145" t="str">
        <v>A</v>
      </c>
      <c r="D1145">
        <v>31</v>
      </c>
      <c r="E1145" t="str">
        <v>X</v>
      </c>
      <c r="F1145">
        <v>4</v>
      </c>
      <c r="G1145" t="str">
        <v>W</v>
      </c>
      <c r="H1145" s="29">
        <v>75</v>
      </c>
      <c r="I1145" s="29">
        <v>75</v>
      </c>
      <c r="J1145" s="29">
        <v>75</v>
      </c>
      <c r="K1145" s="29">
        <v>5</v>
      </c>
      <c r="L1145" s="24">
        <v>256.36</v>
      </c>
      <c r="M1145" s="24">
        <v>256.36</v>
      </c>
      <c r="N1145" s="24">
        <v>265.86813445378152</v>
      </c>
      <c r="O1145" s="24">
        <v>265.86813445378152</v>
      </c>
      <c r="P1145">
        <v>0</v>
      </c>
      <c r="Q1145">
        <v>1</v>
      </c>
      <c r="R1145" t="str">
        <v>TPCK</v>
      </c>
      <c r="S1145" t="str">
        <v>NANNO</v>
      </c>
      <c r="T1145" t="str">
        <v/>
      </c>
      <c r="U1145" t="str">
        <v/>
      </c>
      <c r="V1145" t="str">
        <v>NANNO</v>
      </c>
      <c r="W1145" t="str">
        <v>TPCK11958941</v>
      </c>
      <c r="X1145">
        <v>44897.4</v>
      </c>
      <c r="Y1145" t="str">
        <v>JRS_BROOKS</v>
      </c>
      <c r="Z1145" t="str">
        <v>JR</v>
      </c>
      <c r="AA1145">
        <v>0</v>
      </c>
      <c r="AB1145" t="str">
        <v>397-U1588A-31X-4-W 75/75-NANNO</v>
      </c>
    </row>
    <row r="1146" spans="1:28" x14ac:dyDescent="0.15">
      <c r="A1146">
        <v>397</v>
      </c>
      <c r="B1146" t="str">
        <v>U1588</v>
      </c>
      <c r="C1146" t="str">
        <v>A</v>
      </c>
      <c r="D1146">
        <v>32</v>
      </c>
      <c r="E1146" t="str">
        <v>X</v>
      </c>
      <c r="F1146">
        <v>1</v>
      </c>
      <c r="G1146" t="str">
        <v>W</v>
      </c>
      <c r="H1146" s="29">
        <v>74</v>
      </c>
      <c r="I1146" s="29">
        <v>74</v>
      </c>
      <c r="J1146" s="29">
        <v>74</v>
      </c>
      <c r="K1146" s="29">
        <v>5</v>
      </c>
      <c r="L1146" s="24">
        <v>256.74</v>
      </c>
      <c r="M1146" s="24">
        <v>256.74</v>
      </c>
      <c r="N1146" s="24">
        <v>267.12648251748249</v>
      </c>
      <c r="O1146" s="24">
        <v>267.12648251748249</v>
      </c>
      <c r="P1146">
        <v>0</v>
      </c>
      <c r="Q1146">
        <v>1</v>
      </c>
      <c r="R1146" t="str">
        <v>TPCK</v>
      </c>
      <c r="S1146" t="str">
        <v>NANNO</v>
      </c>
      <c r="T1146" t="str">
        <v/>
      </c>
      <c r="U1146" t="str">
        <v/>
      </c>
      <c r="V1146" t="str">
        <v>NANNO</v>
      </c>
      <c r="W1146" t="str">
        <v>TPCK11959171</v>
      </c>
      <c r="X1146">
        <v>44897.436805555553</v>
      </c>
      <c r="Y1146" t="str">
        <v>JRS_BROOKS</v>
      </c>
      <c r="Z1146" t="str">
        <v>JR</v>
      </c>
      <c r="AA1146">
        <v>0</v>
      </c>
      <c r="AB1146" t="str">
        <v>397-U1588A-32X-1-W 74/74-NANNO</v>
      </c>
    </row>
    <row r="1147" spans="1:28" x14ac:dyDescent="0.15">
      <c r="A1147">
        <v>397</v>
      </c>
      <c r="B1147" t="str">
        <v>U1588</v>
      </c>
      <c r="C1147" t="str">
        <v>A</v>
      </c>
      <c r="D1147">
        <v>31</v>
      </c>
      <c r="E1147" t="str">
        <v>X</v>
      </c>
      <c r="F1147" t="str">
        <v>CC</v>
      </c>
      <c r="G1147" t="str">
        <v/>
      </c>
      <c r="H1147" s="29">
        <v>10</v>
      </c>
      <c r="I1147" s="29">
        <v>17</v>
      </c>
      <c r="J1147" s="29">
        <v>0</v>
      </c>
      <c r="K1147" s="29">
        <v>5</v>
      </c>
      <c r="L1147" s="24">
        <v>256.84000000000003</v>
      </c>
      <c r="M1147" s="24">
        <v>256.91000000000003</v>
      </c>
      <c r="N1147" s="24">
        <v>266.27149579831934</v>
      </c>
      <c r="O1147" s="24">
        <v>266.3303193277311</v>
      </c>
      <c r="P1147">
        <v>7</v>
      </c>
      <c r="Q1147">
        <v>20</v>
      </c>
      <c r="R1147" t="str">
        <v>OTHR</v>
      </c>
      <c r="S1147" t="str">
        <v/>
      </c>
      <c r="T1147" t="str">
        <v>PERA</v>
      </c>
      <c r="U1147" t="str">
        <v>95471IODP</v>
      </c>
      <c r="V1147" t="str">
        <v>PALPERA</v>
      </c>
      <c r="W1147" t="str">
        <v>OTHR11950741</v>
      </c>
      <c r="X1147">
        <v>44896.765277777777</v>
      </c>
      <c r="Y1147" t="str">
        <v>LEWIS</v>
      </c>
      <c r="Z1147" t="str">
        <v>JR</v>
      </c>
      <c r="AA1147">
        <v>0</v>
      </c>
      <c r="AB1147" t="str">
        <v>397-U1588A-31X-CC-PAL-PALPERA</v>
      </c>
    </row>
    <row r="1148" spans="1:28" x14ac:dyDescent="0.15">
      <c r="A1148">
        <v>397</v>
      </c>
      <c r="B1148" t="str">
        <v>U1588</v>
      </c>
      <c r="C1148" t="str">
        <v>A</v>
      </c>
      <c r="D1148">
        <v>31</v>
      </c>
      <c r="E1148" t="str">
        <v>X</v>
      </c>
      <c r="F1148" t="str">
        <v>CC</v>
      </c>
      <c r="G1148" t="str">
        <v/>
      </c>
      <c r="H1148" s="29">
        <v>10</v>
      </c>
      <c r="I1148" s="29">
        <v>17</v>
      </c>
      <c r="J1148" s="29">
        <v>0</v>
      </c>
      <c r="K1148" s="29">
        <v>5</v>
      </c>
      <c r="L1148" s="24">
        <v>256.84000000000003</v>
      </c>
      <c r="M1148" s="24">
        <v>256.91000000000003</v>
      </c>
      <c r="N1148" s="24">
        <v>266.27149579831934</v>
      </c>
      <c r="O1148" s="24">
        <v>266.3303193277311</v>
      </c>
      <c r="P1148">
        <v>7</v>
      </c>
      <c r="Q1148">
        <v>5</v>
      </c>
      <c r="R1148" t="str">
        <v>OTHR</v>
      </c>
      <c r="S1148" t="str">
        <v/>
      </c>
      <c r="T1148" t="str">
        <v>ABRA</v>
      </c>
      <c r="U1148" t="str">
        <v>95438IODP</v>
      </c>
      <c r="V1148" t="str">
        <v>PALABRA</v>
      </c>
      <c r="W1148" t="str">
        <v>OTHR11950791</v>
      </c>
      <c r="X1148">
        <v>44896.765277777777</v>
      </c>
      <c r="Y1148" t="str">
        <v>LEWIS</v>
      </c>
      <c r="Z1148" t="str">
        <v>JR</v>
      </c>
      <c r="AA1148">
        <v>0</v>
      </c>
      <c r="AB1148" t="str">
        <v>397-U1588A-31X-CC-PAL-PALABRA</v>
      </c>
    </row>
    <row r="1149" spans="1:28" x14ac:dyDescent="0.15">
      <c r="A1149">
        <v>397</v>
      </c>
      <c r="B1149" t="str">
        <v>U1588</v>
      </c>
      <c r="C1149" t="str">
        <v>A</v>
      </c>
      <c r="D1149">
        <v>31</v>
      </c>
      <c r="E1149" t="str">
        <v>X</v>
      </c>
      <c r="F1149" t="str">
        <v>CC</v>
      </c>
      <c r="G1149" t="str">
        <v/>
      </c>
      <c r="H1149" s="29">
        <v>10</v>
      </c>
      <c r="I1149" s="29">
        <v>17</v>
      </c>
      <c r="J1149" s="29">
        <v>0</v>
      </c>
      <c r="K1149" s="29">
        <v>5</v>
      </c>
      <c r="L1149" s="24">
        <v>256.84000000000003</v>
      </c>
      <c r="M1149" s="24">
        <v>256.91000000000003</v>
      </c>
      <c r="N1149" s="24">
        <v>266.27149579831934</v>
      </c>
      <c r="O1149" s="24">
        <v>266.3303193277311</v>
      </c>
      <c r="P1149">
        <v>7</v>
      </c>
      <c r="Q1149">
        <v>20</v>
      </c>
      <c r="R1149" t="str">
        <v>OTHR</v>
      </c>
      <c r="S1149" t="str">
        <v>FORAM</v>
      </c>
      <c r="T1149" t="str">
        <v/>
      </c>
      <c r="U1149" t="str">
        <v/>
      </c>
      <c r="V1149" t="str">
        <v>FORAM</v>
      </c>
      <c r="W1149" t="str">
        <v>OTHR11950811</v>
      </c>
      <c r="X1149">
        <v>44896.765277777777</v>
      </c>
      <c r="Y1149" t="str">
        <v>LEWIS</v>
      </c>
      <c r="Z1149" t="str">
        <v>JR</v>
      </c>
      <c r="AA1149" t="str">
        <v>Shipboard Test</v>
      </c>
      <c r="AB1149" t="str">
        <v>397-U1588A-31X-CC-PAL-FORAM</v>
      </c>
    </row>
    <row r="1150" spans="1:28" x14ac:dyDescent="0.15">
      <c r="A1150">
        <v>397</v>
      </c>
      <c r="B1150" t="str">
        <v>U1588</v>
      </c>
      <c r="C1150" t="str">
        <v>A</v>
      </c>
      <c r="D1150">
        <v>31</v>
      </c>
      <c r="E1150" t="str">
        <v>X</v>
      </c>
      <c r="F1150" t="str">
        <v>CC</v>
      </c>
      <c r="G1150" t="str">
        <v/>
      </c>
      <c r="H1150" s="29">
        <v>10</v>
      </c>
      <c r="I1150" s="29">
        <v>17</v>
      </c>
      <c r="J1150" s="29">
        <v>0</v>
      </c>
      <c r="K1150" s="29">
        <v>5</v>
      </c>
      <c r="L1150" s="24">
        <v>256.84000000000003</v>
      </c>
      <c r="M1150" s="24">
        <v>256.91000000000003</v>
      </c>
      <c r="N1150" s="24">
        <v>266.27149579831934</v>
      </c>
      <c r="O1150" s="24">
        <v>266.3303193277311</v>
      </c>
      <c r="P1150">
        <v>7</v>
      </c>
      <c r="Q1150">
        <v>5</v>
      </c>
      <c r="R1150" t="str">
        <v>OTHR</v>
      </c>
      <c r="S1150" t="str">
        <v/>
      </c>
      <c r="T1150" t="str">
        <v>FLOR</v>
      </c>
      <c r="U1150" t="str">
        <v>95504IODP</v>
      </c>
      <c r="V1150" t="str">
        <v>PALFLOR</v>
      </c>
      <c r="W1150" t="str">
        <v>OTHR11950751</v>
      </c>
      <c r="X1150">
        <v>44896.765277777777</v>
      </c>
      <c r="Y1150" t="str">
        <v>LEWIS</v>
      </c>
      <c r="Z1150" t="str">
        <v>JR</v>
      </c>
      <c r="AA1150">
        <v>0</v>
      </c>
      <c r="AB1150" t="str">
        <v>397-U1588A-31X-CC-PAL-PALFLOR</v>
      </c>
    </row>
    <row r="1151" spans="1:28" x14ac:dyDescent="0.15">
      <c r="A1151">
        <v>397</v>
      </c>
      <c r="B1151" t="str">
        <v>U1588</v>
      </c>
      <c r="C1151" t="str">
        <v>A</v>
      </c>
      <c r="D1151">
        <v>31</v>
      </c>
      <c r="E1151" t="str">
        <v>X</v>
      </c>
      <c r="F1151" t="str">
        <v>CC</v>
      </c>
      <c r="G1151" t="str">
        <v/>
      </c>
      <c r="H1151" s="29">
        <v>10</v>
      </c>
      <c r="I1151" s="29">
        <v>17</v>
      </c>
      <c r="J1151" s="29">
        <v>0</v>
      </c>
      <c r="K1151" s="29">
        <v>5</v>
      </c>
      <c r="L1151" s="24">
        <v>256.84000000000003</v>
      </c>
      <c r="M1151" s="24">
        <v>256.91000000000003</v>
      </c>
      <c r="N1151" s="24">
        <v>266.27149579831934</v>
      </c>
      <c r="O1151" s="24">
        <v>266.3303193277311</v>
      </c>
      <c r="P1151">
        <v>7</v>
      </c>
      <c r="Q1151">
        <v>30</v>
      </c>
      <c r="R1151" t="str">
        <v>OTHR</v>
      </c>
      <c r="S1151" t="str">
        <v/>
      </c>
      <c r="T1151" t="str">
        <v>ZARI</v>
      </c>
      <c r="U1151" t="str">
        <v>95883IODP</v>
      </c>
      <c r="V1151" t="str">
        <v>PALZARI</v>
      </c>
      <c r="W1151" t="str">
        <v>OTHR11950781</v>
      </c>
      <c r="X1151">
        <v>44896.765277777777</v>
      </c>
      <c r="Y1151" t="str">
        <v>LEWIS</v>
      </c>
      <c r="Z1151" t="str">
        <v>JR</v>
      </c>
      <c r="AA1151">
        <v>0</v>
      </c>
      <c r="AB1151" t="str">
        <v>397-U1588A-31X-CC-PAL-PALZARI</v>
      </c>
    </row>
    <row r="1152" spans="1:28" x14ac:dyDescent="0.15">
      <c r="A1152">
        <v>397</v>
      </c>
      <c r="B1152" t="str">
        <v>U1588</v>
      </c>
      <c r="C1152" t="str">
        <v>A</v>
      </c>
      <c r="D1152">
        <v>31</v>
      </c>
      <c r="E1152" t="str">
        <v>X</v>
      </c>
      <c r="F1152" t="str">
        <v>CC</v>
      </c>
      <c r="G1152" t="str">
        <v/>
      </c>
      <c r="H1152" s="29">
        <v>10</v>
      </c>
      <c r="I1152" s="29">
        <v>17</v>
      </c>
      <c r="J1152" s="29">
        <v>10</v>
      </c>
      <c r="K1152" s="29">
        <v>5</v>
      </c>
      <c r="L1152" s="24">
        <v>256.84000000000003</v>
      </c>
      <c r="M1152" s="24">
        <v>256.91000000000003</v>
      </c>
      <c r="N1152" s="24">
        <v>266.27149579831934</v>
      </c>
      <c r="O1152" s="24">
        <v>266.3303193277311</v>
      </c>
      <c r="P1152">
        <v>7</v>
      </c>
      <c r="Q1152">
        <v>247</v>
      </c>
      <c r="R1152" t="str">
        <v>WRND</v>
      </c>
      <c r="S1152" t="str">
        <v>PAL</v>
      </c>
      <c r="T1152" t="str">
        <v/>
      </c>
      <c r="U1152" t="str">
        <v/>
      </c>
      <c r="V1152" t="str">
        <v>PAL</v>
      </c>
      <c r="W1152" t="str">
        <v>WRND11950721</v>
      </c>
      <c r="X1152">
        <v>44896.765277777777</v>
      </c>
      <c r="Y1152" t="str">
        <v>LEWIS</v>
      </c>
      <c r="Z1152" t="str">
        <v>JR</v>
      </c>
      <c r="AA1152">
        <v>0</v>
      </c>
      <c r="AB1152" t="str">
        <v>397-U1588A-31X-CC-PAL</v>
      </c>
    </row>
    <row r="1153" spans="1:28" x14ac:dyDescent="0.15">
      <c r="A1153">
        <v>397</v>
      </c>
      <c r="B1153" t="str">
        <v>U1588</v>
      </c>
      <c r="C1153" t="str">
        <v>A</v>
      </c>
      <c r="D1153">
        <v>31</v>
      </c>
      <c r="E1153" t="str">
        <v>X</v>
      </c>
      <c r="F1153" t="str">
        <v>CC</v>
      </c>
      <c r="G1153" t="str">
        <v/>
      </c>
      <c r="H1153" s="29">
        <v>10</v>
      </c>
      <c r="I1153" s="29">
        <v>17</v>
      </c>
      <c r="J1153" s="29">
        <v>0</v>
      </c>
      <c r="K1153" s="29">
        <v>5</v>
      </c>
      <c r="L1153" s="24">
        <v>256.84000000000003</v>
      </c>
      <c r="M1153" s="24">
        <v>256.91000000000003</v>
      </c>
      <c r="N1153" s="24">
        <v>266.27149579831934</v>
      </c>
      <c r="O1153" s="24">
        <v>266.3303193277311</v>
      </c>
      <c r="P1153">
        <v>7</v>
      </c>
      <c r="Q1153">
        <v>20</v>
      </c>
      <c r="R1153" t="str">
        <v>OTHR</v>
      </c>
      <c r="S1153" t="str">
        <v/>
      </c>
      <c r="T1153" t="str">
        <v>VERM</v>
      </c>
      <c r="U1153" t="str">
        <v>95746IODP</v>
      </c>
      <c r="V1153" t="str">
        <v>PALVERM</v>
      </c>
      <c r="W1153" t="str">
        <v>OTHR11950731</v>
      </c>
      <c r="X1153">
        <v>44896.765277777777</v>
      </c>
      <c r="Y1153" t="str">
        <v>LEWIS</v>
      </c>
      <c r="Z1153" t="str">
        <v>JR</v>
      </c>
      <c r="AA1153">
        <v>0</v>
      </c>
      <c r="AB1153" t="str">
        <v>397-U1588A-31X-CC-PAL-PALVERM</v>
      </c>
    </row>
    <row r="1154" spans="1:28" x14ac:dyDescent="0.15">
      <c r="A1154">
        <v>397</v>
      </c>
      <c r="B1154" t="str">
        <v>U1588</v>
      </c>
      <c r="C1154" t="str">
        <v>A</v>
      </c>
      <c r="D1154">
        <v>31</v>
      </c>
      <c r="E1154" t="str">
        <v>X</v>
      </c>
      <c r="F1154" t="str">
        <v>CC</v>
      </c>
      <c r="G1154" t="str">
        <v/>
      </c>
      <c r="H1154" s="29">
        <v>10</v>
      </c>
      <c r="I1154" s="29">
        <v>17</v>
      </c>
      <c r="J1154" s="29">
        <v>0</v>
      </c>
      <c r="K1154" s="29">
        <v>5</v>
      </c>
      <c r="L1154" s="24">
        <v>256.84000000000003</v>
      </c>
      <c r="M1154" s="24">
        <v>256.91000000000003</v>
      </c>
      <c r="N1154" s="24">
        <v>266.27149579831934</v>
      </c>
      <c r="O1154" s="24">
        <v>266.3303193277311</v>
      </c>
      <c r="P1154">
        <v>7</v>
      </c>
      <c r="Q1154">
        <v>5</v>
      </c>
      <c r="R1154" t="str">
        <v>OTHR</v>
      </c>
      <c r="S1154" t="str">
        <v>NANNO</v>
      </c>
      <c r="T1154" t="str">
        <v/>
      </c>
      <c r="U1154" t="str">
        <v/>
      </c>
      <c r="V1154" t="str">
        <v>NANNO</v>
      </c>
      <c r="W1154" t="str">
        <v>OTHR11950801</v>
      </c>
      <c r="X1154">
        <v>44896.765277777777</v>
      </c>
      <c r="Y1154" t="str">
        <v>LEWIS</v>
      </c>
      <c r="Z1154" t="str">
        <v>JR</v>
      </c>
      <c r="AA1154" t="str">
        <v>Shipboard Test</v>
      </c>
      <c r="AB1154" t="str">
        <v>397-U1588A-31X-CC-PAL-NANNO</v>
      </c>
    </row>
    <row r="1155" spans="1:28" x14ac:dyDescent="0.15">
      <c r="A1155">
        <v>397</v>
      </c>
      <c r="B1155" t="str">
        <v>U1588</v>
      </c>
      <c r="C1155" t="str">
        <v>A</v>
      </c>
      <c r="D1155">
        <v>31</v>
      </c>
      <c r="E1155" t="str">
        <v>X</v>
      </c>
      <c r="F1155" t="str">
        <v>CC</v>
      </c>
      <c r="G1155" t="str">
        <v/>
      </c>
      <c r="H1155" s="29">
        <v>10</v>
      </c>
      <c r="I1155" s="29">
        <v>17</v>
      </c>
      <c r="J1155" s="29">
        <v>0</v>
      </c>
      <c r="K1155" s="29">
        <v>5</v>
      </c>
      <c r="L1155" s="24">
        <v>256.84000000000003</v>
      </c>
      <c r="M1155" s="24">
        <v>256.91000000000003</v>
      </c>
      <c r="N1155" s="24">
        <v>266.27149579831934</v>
      </c>
      <c r="O1155" s="24">
        <v>266.3303193277311</v>
      </c>
      <c r="P1155">
        <v>7</v>
      </c>
      <c r="Q1155">
        <v>30</v>
      </c>
      <c r="R1155" t="str">
        <v>OTHR</v>
      </c>
      <c r="S1155" t="str">
        <v/>
      </c>
      <c r="T1155" t="str">
        <v>HUAN</v>
      </c>
      <c r="U1155" t="str">
        <v>98758IODP</v>
      </c>
      <c r="V1155" t="str">
        <v>PALHUAN</v>
      </c>
      <c r="W1155" t="str">
        <v>OTHR11950771</v>
      </c>
      <c r="X1155">
        <v>44896.765277777777</v>
      </c>
      <c r="Y1155" t="str">
        <v>LEWIS</v>
      </c>
      <c r="Z1155" t="str">
        <v>JR</v>
      </c>
      <c r="AA1155">
        <v>0</v>
      </c>
      <c r="AB1155" t="str">
        <v>397-U1588A-31X-CC-PAL-PALHUAN</v>
      </c>
    </row>
    <row r="1156" spans="1:28" x14ac:dyDescent="0.15">
      <c r="A1156">
        <v>397</v>
      </c>
      <c r="B1156" t="str">
        <v>U1588</v>
      </c>
      <c r="C1156" t="str">
        <v>A</v>
      </c>
      <c r="D1156">
        <v>31</v>
      </c>
      <c r="E1156" t="str">
        <v>X</v>
      </c>
      <c r="F1156" t="str">
        <v>CC</v>
      </c>
      <c r="G1156" t="str">
        <v/>
      </c>
      <c r="H1156" s="29">
        <v>10</v>
      </c>
      <c r="I1156" s="29">
        <v>17</v>
      </c>
      <c r="J1156" s="29">
        <v>0</v>
      </c>
      <c r="K1156" s="29">
        <v>5</v>
      </c>
      <c r="L1156" s="24">
        <v>256.84000000000003</v>
      </c>
      <c r="M1156" s="24">
        <v>256.91000000000003</v>
      </c>
      <c r="N1156" s="24">
        <v>266.27149579831934</v>
      </c>
      <c r="O1156" s="24">
        <v>266.3303193277311</v>
      </c>
      <c r="P1156">
        <v>7</v>
      </c>
      <c r="Q1156">
        <v>5</v>
      </c>
      <c r="R1156" t="str">
        <v>OTHR</v>
      </c>
      <c r="S1156" t="str">
        <v/>
      </c>
      <c r="T1156" t="str">
        <v>CLAR</v>
      </c>
      <c r="U1156" t="str">
        <v>95439IODP</v>
      </c>
      <c r="V1156" t="str">
        <v>PALCLAR</v>
      </c>
      <c r="W1156" t="str">
        <v>OTHR11950761</v>
      </c>
      <c r="X1156">
        <v>44896.765277777777</v>
      </c>
      <c r="Y1156" t="str">
        <v>LEWIS</v>
      </c>
      <c r="Z1156" t="str">
        <v>JR</v>
      </c>
      <c r="AA1156">
        <v>0</v>
      </c>
      <c r="AB1156" t="str">
        <v>397-U1588A-31X-CC-PAL-PALCLAR</v>
      </c>
    </row>
    <row r="1157" spans="1:28" x14ac:dyDescent="0.15">
      <c r="A1157">
        <v>397</v>
      </c>
      <c r="B1157" t="str">
        <v>U1588</v>
      </c>
      <c r="C1157" t="str">
        <v>A</v>
      </c>
      <c r="D1157">
        <v>32</v>
      </c>
      <c r="E1157" t="str">
        <v>X</v>
      </c>
      <c r="F1157">
        <v>2</v>
      </c>
      <c r="G1157" t="str">
        <v>W</v>
      </c>
      <c r="H1157" s="29">
        <v>75</v>
      </c>
      <c r="I1157" s="29">
        <v>75</v>
      </c>
      <c r="J1157" s="29">
        <v>75</v>
      </c>
      <c r="K1157" s="29">
        <v>5</v>
      </c>
      <c r="L1157" s="24">
        <v>258.25</v>
      </c>
      <c r="M1157" s="24">
        <v>258.25</v>
      </c>
      <c r="N1157" s="24">
        <v>268.18242657342654</v>
      </c>
      <c r="O1157" s="24">
        <v>268.18242657342654</v>
      </c>
      <c r="P1157">
        <v>0</v>
      </c>
      <c r="Q1157">
        <v>1</v>
      </c>
      <c r="R1157" t="str">
        <v>TPCK</v>
      </c>
      <c r="S1157" t="str">
        <v>NANNO</v>
      </c>
      <c r="T1157" t="str">
        <v/>
      </c>
      <c r="U1157" t="str">
        <v/>
      </c>
      <c r="V1157" t="str">
        <v>NANNO</v>
      </c>
      <c r="W1157" t="str">
        <v>TPCK11959181</v>
      </c>
      <c r="X1157">
        <v>44897.436805555553</v>
      </c>
      <c r="Y1157" t="str">
        <v>JRS_BROOKS</v>
      </c>
      <c r="Z1157" t="str">
        <v>JR</v>
      </c>
      <c r="AA1157">
        <v>0</v>
      </c>
      <c r="AB1157" t="str">
        <v>397-U1588A-32X-2-W 75/75-NANNO</v>
      </c>
    </row>
    <row r="1158" spans="1:28" x14ac:dyDescent="0.15">
      <c r="A1158">
        <v>397</v>
      </c>
      <c r="B1158" t="str">
        <v>U1588</v>
      </c>
      <c r="C1158" t="str">
        <v>A</v>
      </c>
      <c r="D1158">
        <v>32</v>
      </c>
      <c r="E1158" t="str">
        <v>X</v>
      </c>
      <c r="F1158">
        <v>2</v>
      </c>
      <c r="G1158" t="str">
        <v>A</v>
      </c>
      <c r="H1158" s="29">
        <v>80</v>
      </c>
      <c r="I1158" s="29">
        <v>80</v>
      </c>
      <c r="J1158" s="29">
        <v>80</v>
      </c>
      <c r="K1158" s="29">
        <v>5</v>
      </c>
      <c r="L1158" s="24">
        <v>258.3</v>
      </c>
      <c r="M1158" s="24">
        <v>258.3</v>
      </c>
      <c r="N1158" s="24">
        <v>268.21739160839161</v>
      </c>
      <c r="O1158" s="24">
        <v>268.21739160839161</v>
      </c>
      <c r="P1158">
        <v>0</v>
      </c>
      <c r="Q1158">
        <v>1</v>
      </c>
      <c r="R1158" t="str">
        <v>SS</v>
      </c>
      <c r="S1158" t="str">
        <v>SED</v>
      </c>
      <c r="T1158" t="str">
        <v/>
      </c>
      <c r="U1158" t="str">
        <v/>
      </c>
      <c r="V1158" t="str">
        <v>SED</v>
      </c>
      <c r="W1158" t="str">
        <v>SS11959161</v>
      </c>
      <c r="X1158">
        <v>44897.436805555553</v>
      </c>
      <c r="Y1158" t="str">
        <v>JRS_PANG</v>
      </c>
      <c r="Z1158" t="str">
        <v>JR</v>
      </c>
      <c r="AA1158">
        <v>0</v>
      </c>
      <c r="AB1158" t="str">
        <v>397-U1588A-32X-2-A 80/80-SED</v>
      </c>
    </row>
    <row r="1159" spans="1:28" x14ac:dyDescent="0.15">
      <c r="A1159">
        <v>397</v>
      </c>
      <c r="B1159" t="str">
        <v>U1588</v>
      </c>
      <c r="C1159" t="str">
        <v>A</v>
      </c>
      <c r="D1159">
        <v>32</v>
      </c>
      <c r="E1159" t="str">
        <v>X</v>
      </c>
      <c r="F1159">
        <v>3</v>
      </c>
      <c r="G1159" t="str">
        <v>W</v>
      </c>
      <c r="H1159" s="29">
        <v>38</v>
      </c>
      <c r="I1159" s="29">
        <v>40</v>
      </c>
      <c r="J1159" s="29">
        <v>38</v>
      </c>
      <c r="K1159" s="29">
        <v>5</v>
      </c>
      <c r="L1159" s="24">
        <v>259.38</v>
      </c>
      <c r="M1159" s="24">
        <v>259.39999999999998</v>
      </c>
      <c r="N1159" s="24">
        <v>268.97263636363635</v>
      </c>
      <c r="O1159" s="24">
        <v>268.98662237762233</v>
      </c>
      <c r="P1159">
        <v>2</v>
      </c>
      <c r="Q1159">
        <v>7</v>
      </c>
      <c r="R1159" t="str">
        <v>CUBE</v>
      </c>
      <c r="S1159" t="str">
        <v>PMAG</v>
      </c>
      <c r="T1159" t="str">
        <v>XUAN</v>
      </c>
      <c r="U1159" t="str">
        <v>95810IODP</v>
      </c>
      <c r="V1159" t="str">
        <v>PMAG</v>
      </c>
      <c r="W1159" t="str">
        <v>CUBE11959251</v>
      </c>
      <c r="X1159">
        <v>44897.440972222219</v>
      </c>
      <c r="Y1159" t="str">
        <v>LEWIS</v>
      </c>
      <c r="Z1159" t="str">
        <v>JR</v>
      </c>
      <c r="AA1159">
        <v>0</v>
      </c>
      <c r="AB1159" t="str">
        <v>397-U1588A-32X-3-W 38/40-PMAG</v>
      </c>
    </row>
    <row r="1160" spans="1:28" x14ac:dyDescent="0.15">
      <c r="A1160">
        <v>397</v>
      </c>
      <c r="B1160" t="str">
        <v>U1588</v>
      </c>
      <c r="C1160" t="str">
        <v>A</v>
      </c>
      <c r="D1160">
        <v>32</v>
      </c>
      <c r="E1160" t="str">
        <v>X</v>
      </c>
      <c r="F1160">
        <v>3</v>
      </c>
      <c r="G1160" t="str">
        <v>W</v>
      </c>
      <c r="H1160" s="29">
        <v>75</v>
      </c>
      <c r="I1160" s="29">
        <v>75</v>
      </c>
      <c r="J1160" s="29">
        <v>75</v>
      </c>
      <c r="K1160" s="29">
        <v>5</v>
      </c>
      <c r="L1160" s="24">
        <v>259.75</v>
      </c>
      <c r="M1160" s="24">
        <v>259.75</v>
      </c>
      <c r="N1160" s="24">
        <v>269.23137762237758</v>
      </c>
      <c r="O1160" s="24">
        <v>269.23137762237758</v>
      </c>
      <c r="P1160">
        <v>0</v>
      </c>
      <c r="Q1160">
        <v>1</v>
      </c>
      <c r="R1160" t="str">
        <v>TPCK</v>
      </c>
      <c r="S1160" t="str">
        <v>NANNO</v>
      </c>
      <c r="T1160" t="str">
        <v/>
      </c>
      <c r="U1160" t="str">
        <v/>
      </c>
      <c r="V1160" t="str">
        <v>NANNO</v>
      </c>
      <c r="W1160" t="str">
        <v>TPCK11959191</v>
      </c>
      <c r="X1160">
        <v>44897.436805555553</v>
      </c>
      <c r="Y1160" t="str">
        <v>JRS_BROOKS</v>
      </c>
      <c r="Z1160" t="str">
        <v>JR</v>
      </c>
      <c r="AA1160">
        <v>0</v>
      </c>
      <c r="AB1160" t="str">
        <v>397-U1588A-32X-3-W 75/75-NANNO</v>
      </c>
    </row>
    <row r="1161" spans="1:28" x14ac:dyDescent="0.15">
      <c r="A1161">
        <v>397</v>
      </c>
      <c r="B1161" t="str">
        <v>U1588</v>
      </c>
      <c r="C1161" t="str">
        <v>A</v>
      </c>
      <c r="D1161">
        <v>32</v>
      </c>
      <c r="E1161" t="str">
        <v>X</v>
      </c>
      <c r="F1161">
        <v>3</v>
      </c>
      <c r="G1161" t="str">
        <v>W</v>
      </c>
      <c r="H1161" s="29">
        <v>80</v>
      </c>
      <c r="I1161" s="29">
        <v>81</v>
      </c>
      <c r="J1161" s="29">
        <v>80</v>
      </c>
      <c r="K1161" s="29">
        <v>5</v>
      </c>
      <c r="L1161" s="24">
        <v>259.8</v>
      </c>
      <c r="M1161" s="24">
        <v>259.81</v>
      </c>
      <c r="N1161" s="24">
        <v>269.26634265734265</v>
      </c>
      <c r="O1161" s="24">
        <v>269.27333566433566</v>
      </c>
      <c r="P1161">
        <v>1</v>
      </c>
      <c r="Q1161">
        <v>5</v>
      </c>
      <c r="R1161" t="str">
        <v>CYL</v>
      </c>
      <c r="S1161" t="str">
        <v>CARB</v>
      </c>
      <c r="T1161" t="str">
        <v/>
      </c>
      <c r="U1161" t="str">
        <v/>
      </c>
      <c r="V1161" t="str">
        <v>CARB</v>
      </c>
      <c r="W1161" t="str">
        <v>CYL11959221</v>
      </c>
      <c r="X1161">
        <v>44897.436805555553</v>
      </c>
      <c r="Y1161" t="str">
        <v>JRS_BROOKS</v>
      </c>
      <c r="Z1161" t="str">
        <v>JR</v>
      </c>
      <c r="AA1161">
        <v>0</v>
      </c>
      <c r="AB1161" t="str">
        <v>397-U1588A-32X-3-W 80/81-CARB</v>
      </c>
    </row>
    <row r="1162" spans="1:28" x14ac:dyDescent="0.15">
      <c r="A1162">
        <v>397</v>
      </c>
      <c r="B1162" t="str">
        <v>U1588</v>
      </c>
      <c r="C1162" t="str">
        <v>A</v>
      </c>
      <c r="D1162">
        <v>32</v>
      </c>
      <c r="E1162" t="str">
        <v>X</v>
      </c>
      <c r="F1162">
        <v>3</v>
      </c>
      <c r="G1162" t="str">
        <v>W</v>
      </c>
      <c r="H1162" s="29">
        <v>80</v>
      </c>
      <c r="I1162" s="29">
        <v>81</v>
      </c>
      <c r="J1162" s="29">
        <v>80</v>
      </c>
      <c r="K1162" s="29">
        <v>5</v>
      </c>
      <c r="L1162" s="24">
        <v>259.8</v>
      </c>
      <c r="M1162" s="24">
        <v>259.81</v>
      </c>
      <c r="N1162" s="24">
        <v>269.26634265734265</v>
      </c>
      <c r="O1162" s="24">
        <v>269.27333566433566</v>
      </c>
      <c r="P1162">
        <v>1</v>
      </c>
      <c r="Q1162">
        <v>5</v>
      </c>
      <c r="R1162" t="str">
        <v>CYL</v>
      </c>
      <c r="S1162" t="str">
        <v>XRD</v>
      </c>
      <c r="T1162" t="str">
        <v/>
      </c>
      <c r="U1162" t="str">
        <v/>
      </c>
      <c r="V1162" t="str">
        <v>XRD</v>
      </c>
      <c r="W1162" t="str">
        <v>CYL11959231</v>
      </c>
      <c r="X1162">
        <v>44897.436805555553</v>
      </c>
      <c r="Y1162" t="str">
        <v>JRS_BROOKS</v>
      </c>
      <c r="Z1162" t="str">
        <v>JR</v>
      </c>
      <c r="AA1162">
        <v>0</v>
      </c>
      <c r="AB1162" t="str">
        <v>397-U1588A-32X-3-W 80/81-XRD</v>
      </c>
    </row>
    <row r="1163" spans="1:28" x14ac:dyDescent="0.15">
      <c r="A1163">
        <v>397</v>
      </c>
      <c r="B1163" t="str">
        <v>U1588</v>
      </c>
      <c r="C1163" t="str">
        <v>A</v>
      </c>
      <c r="D1163">
        <v>32</v>
      </c>
      <c r="E1163" t="str">
        <v>X</v>
      </c>
      <c r="F1163">
        <v>3</v>
      </c>
      <c r="G1163" t="str">
        <v>W</v>
      </c>
      <c r="H1163" s="29">
        <v>102</v>
      </c>
      <c r="I1163" s="29">
        <v>104</v>
      </c>
      <c r="J1163" s="29">
        <v>102</v>
      </c>
      <c r="K1163" s="29">
        <v>5</v>
      </c>
      <c r="L1163" s="24">
        <v>260.02</v>
      </c>
      <c r="M1163" s="24">
        <v>260.04000000000002</v>
      </c>
      <c r="N1163" s="24">
        <v>269.42018881118878</v>
      </c>
      <c r="O1163" s="24">
        <v>269.43417482517481</v>
      </c>
      <c r="P1163">
        <v>2</v>
      </c>
      <c r="Q1163">
        <v>10</v>
      </c>
      <c r="R1163" t="str">
        <v>CYL</v>
      </c>
      <c r="S1163" t="str">
        <v>MAD</v>
      </c>
      <c r="T1163" t="str">
        <v/>
      </c>
      <c r="U1163" t="str">
        <v/>
      </c>
      <c r="V1163">
        <v>31208</v>
      </c>
      <c r="W1163" t="str">
        <v>CYL11959261</v>
      </c>
      <c r="X1163">
        <v>44897.442361111112</v>
      </c>
      <c r="Y1163" t="str">
        <v>JRS_BROOKS</v>
      </c>
      <c r="Z1163" t="str">
        <v>JR</v>
      </c>
      <c r="AA1163">
        <v>0</v>
      </c>
      <c r="AB1163" t="str">
        <v>397-U1588A-32X-3-W 102/104-31208</v>
      </c>
    </row>
    <row r="1164" spans="1:28" x14ac:dyDescent="0.15">
      <c r="A1164">
        <v>397</v>
      </c>
      <c r="B1164" t="str">
        <v>U1588</v>
      </c>
      <c r="C1164" t="str">
        <v>A</v>
      </c>
      <c r="D1164">
        <v>32</v>
      </c>
      <c r="E1164" t="str">
        <v>X</v>
      </c>
      <c r="F1164">
        <v>4</v>
      </c>
      <c r="G1164" t="str">
        <v>W</v>
      </c>
      <c r="H1164" s="29">
        <v>75</v>
      </c>
      <c r="I1164" s="29">
        <v>75</v>
      </c>
      <c r="J1164" s="29">
        <v>75</v>
      </c>
      <c r="K1164" s="29">
        <v>5</v>
      </c>
      <c r="L1164" s="24">
        <v>261.25</v>
      </c>
      <c r="M1164" s="24">
        <v>261.25</v>
      </c>
      <c r="N1164" s="24">
        <v>270.28032867132868</v>
      </c>
      <c r="O1164" s="24">
        <v>270.28032867132868</v>
      </c>
      <c r="P1164">
        <v>0</v>
      </c>
      <c r="Q1164">
        <v>1</v>
      </c>
      <c r="R1164" t="str">
        <v>TPCK</v>
      </c>
      <c r="S1164" t="str">
        <v>NANNO</v>
      </c>
      <c r="T1164" t="str">
        <v/>
      </c>
      <c r="U1164" t="str">
        <v/>
      </c>
      <c r="V1164" t="str">
        <v>NANNO</v>
      </c>
      <c r="W1164" t="str">
        <v>TPCK11959201</v>
      </c>
      <c r="X1164">
        <v>44897.436805555553</v>
      </c>
      <c r="Y1164" t="str">
        <v>JRS_BROOKS</v>
      </c>
      <c r="Z1164" t="str">
        <v>JR</v>
      </c>
      <c r="AA1164">
        <v>0</v>
      </c>
      <c r="AB1164" t="str">
        <v>397-U1588A-32X-4-W 75/75-NANNO</v>
      </c>
    </row>
    <row r="1165" spans="1:28" x14ac:dyDescent="0.15">
      <c r="A1165">
        <v>397</v>
      </c>
      <c r="B1165" t="str">
        <v>U1588</v>
      </c>
      <c r="C1165" t="str">
        <v>A</v>
      </c>
      <c r="D1165">
        <v>33</v>
      </c>
      <c r="E1165" t="str">
        <v>X</v>
      </c>
      <c r="F1165">
        <v>1</v>
      </c>
      <c r="G1165" t="str">
        <v>W</v>
      </c>
      <c r="H1165" s="29">
        <v>76</v>
      </c>
      <c r="I1165" s="29">
        <v>76</v>
      </c>
      <c r="J1165" s="29">
        <v>76</v>
      </c>
      <c r="K1165" s="29">
        <v>5</v>
      </c>
      <c r="L1165" s="24">
        <v>261.65999999999997</v>
      </c>
      <c r="M1165" s="24">
        <v>261.65999999999997</v>
      </c>
      <c r="N1165" s="24">
        <v>273.08742857142857</v>
      </c>
      <c r="O1165" s="24">
        <v>273.08742857142857</v>
      </c>
      <c r="P1165">
        <v>0</v>
      </c>
      <c r="Q1165">
        <v>1</v>
      </c>
      <c r="R1165" t="str">
        <v>TPCK</v>
      </c>
      <c r="S1165" t="str">
        <v>NANNO</v>
      </c>
      <c r="T1165" t="str">
        <v/>
      </c>
      <c r="U1165" t="str">
        <v/>
      </c>
      <c r="V1165" t="str">
        <v>NANNO</v>
      </c>
      <c r="W1165" t="str">
        <v>TPCK11959781</v>
      </c>
      <c r="X1165">
        <v>44897.492361111108</v>
      </c>
      <c r="Y1165" t="str">
        <v>JRS_BROOKS</v>
      </c>
      <c r="Z1165" t="str">
        <v>JR</v>
      </c>
      <c r="AA1165">
        <v>0</v>
      </c>
      <c r="AB1165" t="str">
        <v>397-U1588A-33X-1-W 76/76-NANNO</v>
      </c>
    </row>
    <row r="1166" spans="1:28" x14ac:dyDescent="0.15">
      <c r="A1166">
        <v>397</v>
      </c>
      <c r="B1166" t="str">
        <v>U1588</v>
      </c>
      <c r="C1166" t="str">
        <v>A</v>
      </c>
      <c r="D1166">
        <v>32</v>
      </c>
      <c r="E1166" t="str">
        <v>X</v>
      </c>
      <c r="F1166">
        <v>4</v>
      </c>
      <c r="G1166" t="str">
        <v/>
      </c>
      <c r="H1166" s="29">
        <v>140</v>
      </c>
      <c r="I1166" s="29">
        <v>150</v>
      </c>
      <c r="J1166" s="29">
        <v>0</v>
      </c>
      <c r="K1166" s="29">
        <v>5</v>
      </c>
      <c r="L1166" s="24">
        <v>261.89999999999998</v>
      </c>
      <c r="M1166" s="24">
        <v>262</v>
      </c>
      <c r="N1166" s="24">
        <v>270.73487412587411</v>
      </c>
      <c r="O1166" s="24">
        <v>270.76983916083913</v>
      </c>
      <c r="P1166">
        <v>5</v>
      </c>
      <c r="Q1166">
        <v>2</v>
      </c>
      <c r="R1166" t="str">
        <v>LIQ</v>
      </c>
      <c r="S1166" t="str">
        <v/>
      </c>
      <c r="T1166" t="str">
        <v>BRAD</v>
      </c>
      <c r="U1166" t="str">
        <v>95829IODP</v>
      </c>
      <c r="V1166" t="str">
        <v>IWBRAD</v>
      </c>
      <c r="W1166" t="str">
        <v>LIQ11952971</v>
      </c>
      <c r="X1166">
        <v>44896.899305555555</v>
      </c>
      <c r="Y1166" t="str">
        <v>JR_LIU</v>
      </c>
      <c r="Z1166" t="str">
        <v>JR</v>
      </c>
      <c r="AA1166" t="str">
        <v>10 ul HgCl2</v>
      </c>
      <c r="AB1166" t="str">
        <v>397-U1588A-32X-4-IW(140-150)-IWBRAD</v>
      </c>
    </row>
    <row r="1167" spans="1:28" x14ac:dyDescent="0.15">
      <c r="A1167">
        <v>397</v>
      </c>
      <c r="B1167" t="str">
        <v>U1588</v>
      </c>
      <c r="C1167" t="str">
        <v>A</v>
      </c>
      <c r="D1167">
        <v>32</v>
      </c>
      <c r="E1167" t="str">
        <v>X</v>
      </c>
      <c r="F1167">
        <v>4</v>
      </c>
      <c r="G1167" t="str">
        <v/>
      </c>
      <c r="H1167" s="29">
        <v>140</v>
      </c>
      <c r="I1167" s="29">
        <v>150</v>
      </c>
      <c r="J1167" s="29">
        <v>0</v>
      </c>
      <c r="K1167" s="29">
        <v>5</v>
      </c>
      <c r="L1167" s="24">
        <v>261.89999999999998</v>
      </c>
      <c r="M1167" s="24">
        <v>262</v>
      </c>
      <c r="N1167" s="24">
        <v>270.73487412587411</v>
      </c>
      <c r="O1167" s="24">
        <v>270.76983916083913</v>
      </c>
      <c r="P1167">
        <v>5</v>
      </c>
      <c r="Q1167">
        <v>3</v>
      </c>
      <c r="R1167" t="str">
        <v>LIQ</v>
      </c>
      <c r="S1167" t="str">
        <v/>
      </c>
      <c r="T1167" t="str">
        <v/>
      </c>
      <c r="U1167" t="str">
        <v/>
      </c>
      <c r="V1167" t="str">
        <v>IWALK</v>
      </c>
      <c r="W1167" t="str">
        <v>LIQ11952911</v>
      </c>
      <c r="X1167">
        <v>44896.899305555555</v>
      </c>
      <c r="Y1167" t="str">
        <v>JR_LIU</v>
      </c>
      <c r="Z1167" t="str">
        <v>JR</v>
      </c>
      <c r="AA1167" t="str">
        <v>alkalinity residue</v>
      </c>
      <c r="AB1167" t="str">
        <v>397-U1588A-32X-4-IW(140-150)-IWALK</v>
      </c>
    </row>
    <row r="1168" spans="1:28" x14ac:dyDescent="0.15">
      <c r="A1168">
        <v>397</v>
      </c>
      <c r="B1168" t="str">
        <v>U1588</v>
      </c>
      <c r="C1168" t="str">
        <v>A</v>
      </c>
      <c r="D1168">
        <v>32</v>
      </c>
      <c r="E1168" t="str">
        <v>X</v>
      </c>
      <c r="F1168">
        <v>4</v>
      </c>
      <c r="G1168" t="str">
        <v/>
      </c>
      <c r="H1168" s="29">
        <v>140</v>
      </c>
      <c r="I1168" s="29">
        <v>150</v>
      </c>
      <c r="J1168" s="29">
        <v>0</v>
      </c>
      <c r="K1168" s="29">
        <v>5</v>
      </c>
      <c r="L1168" s="24">
        <v>261.89999999999998</v>
      </c>
      <c r="M1168" s="24">
        <v>262</v>
      </c>
      <c r="N1168" s="24">
        <v>270.73487412587411</v>
      </c>
      <c r="O1168" s="24">
        <v>270.76983916083913</v>
      </c>
      <c r="P1168">
        <v>5</v>
      </c>
      <c r="Q1168">
        <v>4</v>
      </c>
      <c r="R1168" t="str">
        <v>LIQ</v>
      </c>
      <c r="S1168" t="str">
        <v/>
      </c>
      <c r="T1168" t="str">
        <v>ROCH</v>
      </c>
      <c r="U1168" t="str">
        <v>95231IODP</v>
      </c>
      <c r="V1168" t="str">
        <v>IWROCH</v>
      </c>
      <c r="W1168" t="str">
        <v>LIQ11952981</v>
      </c>
      <c r="X1168">
        <v>44896.899305555555</v>
      </c>
      <c r="Y1168" t="str">
        <v>JR_LIU</v>
      </c>
      <c r="Z1168" t="str">
        <v>JR</v>
      </c>
      <c r="AA1168" t="str">
        <v>20uL Optima HCl</v>
      </c>
      <c r="AB1168" t="str">
        <v>397-U1588A-32X-4-IW(140-150)-IWROCH</v>
      </c>
    </row>
    <row r="1169" spans="1:28" x14ac:dyDescent="0.15">
      <c r="A1169">
        <v>397</v>
      </c>
      <c r="B1169" t="str">
        <v>U1588</v>
      </c>
      <c r="C1169" t="str">
        <v>A</v>
      </c>
      <c r="D1169">
        <v>32</v>
      </c>
      <c r="E1169" t="str">
        <v>X</v>
      </c>
      <c r="F1169">
        <v>4</v>
      </c>
      <c r="G1169" t="str">
        <v/>
      </c>
      <c r="H1169" s="29">
        <v>140</v>
      </c>
      <c r="I1169" s="29">
        <v>150</v>
      </c>
      <c r="J1169" s="29">
        <v>0</v>
      </c>
      <c r="K1169" s="29">
        <v>5</v>
      </c>
      <c r="L1169" s="24">
        <v>261.89999999999998</v>
      </c>
      <c r="M1169" s="24">
        <v>262</v>
      </c>
      <c r="N1169" s="24">
        <v>270.73487412587411</v>
      </c>
      <c r="O1169" s="24">
        <v>270.76983916083913</v>
      </c>
      <c r="P1169">
        <v>5</v>
      </c>
      <c r="Q1169">
        <v>25</v>
      </c>
      <c r="R1169" t="str">
        <v>CAKE</v>
      </c>
      <c r="S1169" t="str">
        <v/>
      </c>
      <c r="T1169" t="str">
        <v>WU</v>
      </c>
      <c r="U1169" t="str">
        <v>95353IODP</v>
      </c>
      <c r="V1169" t="str">
        <v>SCWU</v>
      </c>
      <c r="W1169" t="str">
        <v>CAKE11952951</v>
      </c>
      <c r="X1169">
        <v>44896.899305555555</v>
      </c>
      <c r="Y1169" t="str">
        <v>JR_LIU</v>
      </c>
      <c r="Z1169" t="str">
        <v>JR</v>
      </c>
      <c r="AA1169">
        <v>0</v>
      </c>
      <c r="AB1169" t="str">
        <v>397-U1588A-32X-4-IW(140-150)-SCWU</v>
      </c>
    </row>
    <row r="1170" spans="1:28" x14ac:dyDescent="0.15">
      <c r="A1170">
        <v>397</v>
      </c>
      <c r="B1170" t="str">
        <v>U1588</v>
      </c>
      <c r="C1170" t="str">
        <v>A</v>
      </c>
      <c r="D1170">
        <v>32</v>
      </c>
      <c r="E1170" t="str">
        <v>X</v>
      </c>
      <c r="F1170">
        <v>4</v>
      </c>
      <c r="G1170" t="str">
        <v/>
      </c>
      <c r="H1170" s="29">
        <v>140</v>
      </c>
      <c r="I1170" s="29">
        <v>150</v>
      </c>
      <c r="J1170" s="29">
        <v>0</v>
      </c>
      <c r="K1170" s="29">
        <v>5</v>
      </c>
      <c r="L1170" s="24">
        <v>261.89999999999998</v>
      </c>
      <c r="M1170" s="24">
        <v>262</v>
      </c>
      <c r="N1170" s="24">
        <v>270.73487412587411</v>
      </c>
      <c r="O1170" s="24">
        <v>270.76983916083913</v>
      </c>
      <c r="P1170">
        <v>5</v>
      </c>
      <c r="Q1170">
        <v>6</v>
      </c>
      <c r="R1170" t="str">
        <v>LIQ</v>
      </c>
      <c r="S1170" t="str">
        <v/>
      </c>
      <c r="T1170" t="str">
        <v/>
      </c>
      <c r="U1170" t="str">
        <v/>
      </c>
      <c r="V1170" t="str">
        <v>IWS</v>
      </c>
      <c r="W1170" t="str">
        <v>LIQ11952901</v>
      </c>
      <c r="X1170">
        <v>44896.899305555555</v>
      </c>
      <c r="Y1170" t="str">
        <v>JR_LIU</v>
      </c>
      <c r="Z1170" t="str">
        <v>JR</v>
      </c>
      <c r="AA1170" t="str">
        <v>shipboard untreated</v>
      </c>
      <c r="AB1170" t="str">
        <v>397-U1588A-32X-4-IW(140-150)-IWS</v>
      </c>
    </row>
    <row r="1171" spans="1:28" x14ac:dyDescent="0.15">
      <c r="A1171">
        <v>397</v>
      </c>
      <c r="B1171" t="str">
        <v>U1588</v>
      </c>
      <c r="C1171" t="str">
        <v>A</v>
      </c>
      <c r="D1171">
        <v>32</v>
      </c>
      <c r="E1171" t="str">
        <v>X</v>
      </c>
      <c r="F1171">
        <v>4</v>
      </c>
      <c r="G1171" t="str">
        <v/>
      </c>
      <c r="H1171" s="29">
        <v>140</v>
      </c>
      <c r="I1171" s="29">
        <v>150</v>
      </c>
      <c r="J1171" s="29">
        <v>140</v>
      </c>
      <c r="K1171" s="29">
        <v>5</v>
      </c>
      <c r="L1171" s="24">
        <v>261.89999999999998</v>
      </c>
      <c r="M1171" s="24">
        <v>262</v>
      </c>
      <c r="N1171" s="24">
        <v>270.73487412587411</v>
      </c>
      <c r="O1171" s="24">
        <v>270.80480419580419</v>
      </c>
      <c r="P1171">
        <v>10</v>
      </c>
      <c r="Q1171">
        <v>353</v>
      </c>
      <c r="R1171" t="str">
        <v>WRND</v>
      </c>
      <c r="S1171" t="str">
        <v>IW</v>
      </c>
      <c r="T1171" t="str">
        <v/>
      </c>
      <c r="U1171" t="str">
        <v/>
      </c>
      <c r="V1171" t="str">
        <v>IW(140-150)</v>
      </c>
      <c r="W1171" t="str">
        <v>WRND11951241</v>
      </c>
      <c r="X1171">
        <v>44896.791666666664</v>
      </c>
      <c r="Y1171" t="str">
        <v>LEWIS</v>
      </c>
      <c r="Z1171" t="str">
        <v>JR</v>
      </c>
      <c r="AA1171">
        <v>0</v>
      </c>
      <c r="AB1171" t="str">
        <v>397-U1588A-32X-4-IW(140-150)</v>
      </c>
    </row>
    <row r="1172" spans="1:28" x14ac:dyDescent="0.15">
      <c r="A1172">
        <v>397</v>
      </c>
      <c r="B1172" t="str">
        <v>U1588</v>
      </c>
      <c r="C1172" t="str">
        <v>A</v>
      </c>
      <c r="D1172">
        <v>32</v>
      </c>
      <c r="E1172" t="str">
        <v>X</v>
      </c>
      <c r="F1172">
        <v>4</v>
      </c>
      <c r="G1172" t="str">
        <v/>
      </c>
      <c r="H1172" s="29">
        <v>140</v>
      </c>
      <c r="I1172" s="29">
        <v>150</v>
      </c>
      <c r="J1172" s="29">
        <v>0</v>
      </c>
      <c r="K1172" s="29">
        <v>5</v>
      </c>
      <c r="L1172" s="24">
        <v>261.89999999999998</v>
      </c>
      <c r="M1172" s="24">
        <v>262</v>
      </c>
      <c r="N1172" s="24">
        <v>270.73487412587411</v>
      </c>
      <c r="O1172" s="24">
        <v>270.76983916083913</v>
      </c>
      <c r="P1172">
        <v>5</v>
      </c>
      <c r="Q1172">
        <v>10</v>
      </c>
      <c r="R1172" t="str">
        <v>LIQ</v>
      </c>
      <c r="S1172" t="str">
        <v/>
      </c>
      <c r="T1172" t="str">
        <v>YOBO</v>
      </c>
      <c r="U1172" t="str">
        <v>96010IODP</v>
      </c>
      <c r="V1172" t="str">
        <v>IWYOBO</v>
      </c>
      <c r="W1172" t="str">
        <v>LIQ11952941</v>
      </c>
      <c r="X1172">
        <v>44896.899305555555</v>
      </c>
      <c r="Y1172" t="str">
        <v>JR_LIU</v>
      </c>
      <c r="Z1172" t="str">
        <v>JR</v>
      </c>
      <c r="AA1172" t="str">
        <v>30ul optima HNO3</v>
      </c>
      <c r="AB1172" t="str">
        <v>397-U1588A-32X-4-IW(140-150)-IWYOBO</v>
      </c>
    </row>
    <row r="1173" spans="1:28" x14ac:dyDescent="0.15">
      <c r="A1173">
        <v>397</v>
      </c>
      <c r="B1173" t="str">
        <v>U1588</v>
      </c>
      <c r="C1173" t="str">
        <v>A</v>
      </c>
      <c r="D1173">
        <v>32</v>
      </c>
      <c r="E1173" t="str">
        <v>X</v>
      </c>
      <c r="F1173">
        <v>4</v>
      </c>
      <c r="G1173" t="str">
        <v/>
      </c>
      <c r="H1173" s="29">
        <v>140</v>
      </c>
      <c r="I1173" s="29">
        <v>150</v>
      </c>
      <c r="J1173" s="29">
        <v>0</v>
      </c>
      <c r="K1173" s="29">
        <v>5</v>
      </c>
      <c r="L1173" s="24">
        <v>261.89999999999998</v>
      </c>
      <c r="M1173" s="24">
        <v>262</v>
      </c>
      <c r="N1173" s="24">
        <v>270.73487412587411</v>
      </c>
      <c r="O1173" s="24">
        <v>270.76983916083913</v>
      </c>
      <c r="P1173">
        <v>5</v>
      </c>
      <c r="Q1173">
        <v>75</v>
      </c>
      <c r="R1173" t="str">
        <v>CAKE</v>
      </c>
      <c r="S1173" t="str">
        <v/>
      </c>
      <c r="T1173" t="str">
        <v/>
      </c>
      <c r="U1173" t="str">
        <v/>
      </c>
      <c r="V1173" t="str">
        <v>SC</v>
      </c>
      <c r="W1173" t="str">
        <v>CAKE11952961</v>
      </c>
      <c r="X1173">
        <v>44896.899305555555</v>
      </c>
      <c r="Y1173" t="str">
        <v>JR_LIU</v>
      </c>
      <c r="Z1173" t="str">
        <v>JR</v>
      </c>
      <c r="AA1173" t="str">
        <v>repository</v>
      </c>
      <c r="AB1173" t="str">
        <v>397-U1588A-32X-4-IW(140-150)-SC</v>
      </c>
    </row>
    <row r="1174" spans="1:28" x14ac:dyDescent="0.15">
      <c r="A1174">
        <v>397</v>
      </c>
      <c r="B1174" t="str">
        <v>U1588</v>
      </c>
      <c r="C1174" t="str">
        <v>A</v>
      </c>
      <c r="D1174">
        <v>32</v>
      </c>
      <c r="E1174" t="str">
        <v>X</v>
      </c>
      <c r="F1174">
        <v>4</v>
      </c>
      <c r="G1174" t="str">
        <v/>
      </c>
      <c r="H1174" s="29">
        <v>140</v>
      </c>
      <c r="I1174" s="29">
        <v>150</v>
      </c>
      <c r="J1174" s="29">
        <v>0</v>
      </c>
      <c r="K1174" s="29">
        <v>5</v>
      </c>
      <c r="L1174" s="24">
        <v>261.89999999999998</v>
      </c>
      <c r="M1174" s="24">
        <v>262</v>
      </c>
      <c r="N1174" s="24">
        <v>270.73487412587411</v>
      </c>
      <c r="O1174" s="24">
        <v>270.76983916083913</v>
      </c>
      <c r="P1174">
        <v>5</v>
      </c>
      <c r="Q1174">
        <v>10</v>
      </c>
      <c r="R1174" t="str">
        <v>LIQ</v>
      </c>
      <c r="S1174" t="str">
        <v/>
      </c>
      <c r="T1174" t="str">
        <v>WU</v>
      </c>
      <c r="U1174" t="str">
        <v>95353IODP</v>
      </c>
      <c r="V1174" t="str">
        <v>IWWU</v>
      </c>
      <c r="W1174" t="str">
        <v>LIQ11952931</v>
      </c>
      <c r="X1174">
        <v>44896.899305555555</v>
      </c>
      <c r="Y1174" t="str">
        <v>JR_LIU</v>
      </c>
      <c r="Z1174" t="str">
        <v>JR</v>
      </c>
      <c r="AA1174" t="str">
        <v>30 ul TM HCl</v>
      </c>
      <c r="AB1174" t="str">
        <v>397-U1588A-32X-4-IW(140-150)-IWWU</v>
      </c>
    </row>
    <row r="1175" spans="1:28" x14ac:dyDescent="0.15">
      <c r="A1175">
        <v>397</v>
      </c>
      <c r="B1175" t="str">
        <v>U1588</v>
      </c>
      <c r="C1175" t="str">
        <v>A</v>
      </c>
      <c r="D1175">
        <v>32</v>
      </c>
      <c r="E1175" t="str">
        <v>X</v>
      </c>
      <c r="F1175">
        <v>4</v>
      </c>
      <c r="G1175" t="str">
        <v/>
      </c>
      <c r="H1175" s="29">
        <v>140</v>
      </c>
      <c r="I1175" s="29">
        <v>150</v>
      </c>
      <c r="J1175" s="29">
        <v>0</v>
      </c>
      <c r="K1175" s="29">
        <v>5</v>
      </c>
      <c r="L1175" s="24">
        <v>261.89999999999998</v>
      </c>
      <c r="M1175" s="24">
        <v>262</v>
      </c>
      <c r="N1175" s="24">
        <v>270.73487412587411</v>
      </c>
      <c r="O1175" s="24">
        <v>270.76983916083913</v>
      </c>
      <c r="P1175">
        <v>5</v>
      </c>
      <c r="Q1175">
        <v>2</v>
      </c>
      <c r="R1175" t="str">
        <v>LIQ</v>
      </c>
      <c r="S1175" t="str">
        <v>ICP</v>
      </c>
      <c r="T1175" t="str">
        <v/>
      </c>
      <c r="U1175" t="str">
        <v/>
      </c>
      <c r="V1175" t="str">
        <v>IWICP</v>
      </c>
      <c r="W1175" t="str">
        <v>LIQ11952921</v>
      </c>
      <c r="X1175">
        <v>44896.899305555555</v>
      </c>
      <c r="Y1175" t="str">
        <v>JR_LIU</v>
      </c>
      <c r="Z1175" t="str">
        <v>JR</v>
      </c>
      <c r="AA1175" t="str">
        <v>10uL HNO3</v>
      </c>
      <c r="AB1175" t="str">
        <v>397-U1588A-32X-4-IW(140-150)-IWICP</v>
      </c>
    </row>
    <row r="1176" spans="1:28" x14ac:dyDescent="0.15">
      <c r="A1176">
        <v>397</v>
      </c>
      <c r="B1176" t="str">
        <v>U1588</v>
      </c>
      <c r="C1176" t="str">
        <v>A</v>
      </c>
      <c r="D1176">
        <v>32</v>
      </c>
      <c r="E1176" t="str">
        <v>X</v>
      </c>
      <c r="F1176">
        <v>5</v>
      </c>
      <c r="G1176" t="str">
        <v/>
      </c>
      <c r="H1176" s="29">
        <v>0</v>
      </c>
      <c r="I1176" s="29">
        <v>5</v>
      </c>
      <c r="J1176" s="29">
        <v>0</v>
      </c>
      <c r="K1176" s="29">
        <v>5</v>
      </c>
      <c r="L1176" s="24">
        <v>262</v>
      </c>
      <c r="M1176" s="24">
        <v>262.05</v>
      </c>
      <c r="N1176" s="24">
        <v>270.80480419580419</v>
      </c>
      <c r="O1176" s="24">
        <v>270.83976923076921</v>
      </c>
      <c r="P1176">
        <v>5</v>
      </c>
      <c r="Q1176">
        <v>5</v>
      </c>
      <c r="R1176" t="str">
        <v>CYL</v>
      </c>
      <c r="S1176" t="str">
        <v>HS</v>
      </c>
      <c r="T1176" t="str">
        <v/>
      </c>
      <c r="U1176" t="str">
        <v/>
      </c>
      <c r="V1176" t="str">
        <v>HS</v>
      </c>
      <c r="W1176" t="str">
        <v>CYL11951251</v>
      </c>
      <c r="X1176">
        <v>44896.791666666664</v>
      </c>
      <c r="Y1176" t="str">
        <v>LEWIS</v>
      </c>
      <c r="Z1176" t="str">
        <v>JR</v>
      </c>
      <c r="AA1176">
        <v>0</v>
      </c>
      <c r="AB1176" t="str">
        <v>397-U1588A-32X-5-HS</v>
      </c>
    </row>
    <row r="1177" spans="1:28" x14ac:dyDescent="0.15">
      <c r="A1177">
        <v>397</v>
      </c>
      <c r="B1177" t="str">
        <v>U1588</v>
      </c>
      <c r="C1177" t="str">
        <v>A</v>
      </c>
      <c r="D1177">
        <v>32</v>
      </c>
      <c r="E1177" t="str">
        <v>X</v>
      </c>
      <c r="F1177">
        <v>5</v>
      </c>
      <c r="G1177" t="str">
        <v>W</v>
      </c>
      <c r="H1177" s="29">
        <v>50</v>
      </c>
      <c r="I1177" s="29">
        <v>50</v>
      </c>
      <c r="J1177" s="29">
        <v>50</v>
      </c>
      <c r="K1177" s="29">
        <v>5</v>
      </c>
      <c r="L1177" s="24">
        <v>262.5</v>
      </c>
      <c r="M1177" s="24">
        <v>262.5</v>
      </c>
      <c r="N1177" s="24">
        <v>271.15445454545454</v>
      </c>
      <c r="O1177" s="24">
        <v>271.15445454545454</v>
      </c>
      <c r="P1177">
        <v>0</v>
      </c>
      <c r="Q1177">
        <v>1</v>
      </c>
      <c r="R1177" t="str">
        <v>TPCK</v>
      </c>
      <c r="S1177" t="str">
        <v>NANNO</v>
      </c>
      <c r="T1177" t="str">
        <v/>
      </c>
      <c r="U1177" t="str">
        <v/>
      </c>
      <c r="V1177" t="str">
        <v>NANNO</v>
      </c>
      <c r="W1177" t="str">
        <v>TPCK11959241</v>
      </c>
      <c r="X1177">
        <v>44897.44027777778</v>
      </c>
      <c r="Y1177" t="str">
        <v>JRS_BROOKS</v>
      </c>
      <c r="Z1177" t="str">
        <v>JR</v>
      </c>
      <c r="AA1177">
        <v>0</v>
      </c>
      <c r="AB1177" t="str">
        <v>397-U1588A-32X-5-W 50/50-NANNO</v>
      </c>
    </row>
    <row r="1178" spans="1:28" x14ac:dyDescent="0.15">
      <c r="A1178">
        <v>397</v>
      </c>
      <c r="B1178" t="str">
        <v>U1588</v>
      </c>
      <c r="C1178" t="str">
        <v>A</v>
      </c>
      <c r="D1178">
        <v>32</v>
      </c>
      <c r="E1178" t="str">
        <v>X</v>
      </c>
      <c r="F1178" t="str">
        <v>CC</v>
      </c>
      <c r="G1178" t="str">
        <v/>
      </c>
      <c r="H1178" s="29">
        <v>20</v>
      </c>
      <c r="I1178" s="29">
        <v>27</v>
      </c>
      <c r="J1178" s="29">
        <v>0</v>
      </c>
      <c r="K1178" s="29">
        <v>5</v>
      </c>
      <c r="L1178" s="24">
        <v>262.93</v>
      </c>
      <c r="M1178" s="24">
        <v>263</v>
      </c>
      <c r="N1178" s="24">
        <v>271.45515384615385</v>
      </c>
      <c r="O1178" s="24">
        <v>271.50410489510489</v>
      </c>
      <c r="P1178">
        <v>7</v>
      </c>
      <c r="Q1178">
        <v>20</v>
      </c>
      <c r="R1178" t="str">
        <v>OTHR</v>
      </c>
      <c r="S1178" t="str">
        <v/>
      </c>
      <c r="T1178" t="str">
        <v>VERM</v>
      </c>
      <c r="U1178" t="str">
        <v>95746IODP</v>
      </c>
      <c r="V1178" t="str">
        <v>PALVERM</v>
      </c>
      <c r="W1178" t="str">
        <v>OTHR11951271</v>
      </c>
      <c r="X1178">
        <v>44896.792361111111</v>
      </c>
      <c r="Y1178" t="str">
        <v>LEWIS</v>
      </c>
      <c r="Z1178" t="str">
        <v>JR</v>
      </c>
      <c r="AA1178">
        <v>0</v>
      </c>
      <c r="AB1178" t="str">
        <v>397-U1588A-32X-CC-PAL-PALVERM</v>
      </c>
    </row>
    <row r="1179" spans="1:28" x14ac:dyDescent="0.15">
      <c r="A1179">
        <v>397</v>
      </c>
      <c r="B1179" t="str">
        <v>U1588</v>
      </c>
      <c r="C1179" t="str">
        <v>A</v>
      </c>
      <c r="D1179">
        <v>32</v>
      </c>
      <c r="E1179" t="str">
        <v>X</v>
      </c>
      <c r="F1179" t="str">
        <v>CC</v>
      </c>
      <c r="G1179" t="str">
        <v/>
      </c>
      <c r="H1179" s="29">
        <v>20</v>
      </c>
      <c r="I1179" s="29">
        <v>27</v>
      </c>
      <c r="J1179" s="29">
        <v>0</v>
      </c>
      <c r="K1179" s="29">
        <v>5</v>
      </c>
      <c r="L1179" s="24">
        <v>262.93</v>
      </c>
      <c r="M1179" s="24">
        <v>263</v>
      </c>
      <c r="N1179" s="24">
        <v>271.45515384615385</v>
      </c>
      <c r="O1179" s="24">
        <v>271.50410489510489</v>
      </c>
      <c r="P1179">
        <v>7</v>
      </c>
      <c r="Q1179">
        <v>5</v>
      </c>
      <c r="R1179" t="str">
        <v>OTHR</v>
      </c>
      <c r="S1179" t="str">
        <v>NANNO</v>
      </c>
      <c r="T1179" t="str">
        <v/>
      </c>
      <c r="U1179" t="str">
        <v/>
      </c>
      <c r="V1179" t="str">
        <v>NANNO</v>
      </c>
      <c r="W1179" t="str">
        <v>OTHR11951341</v>
      </c>
      <c r="X1179">
        <v>44896.792361111111</v>
      </c>
      <c r="Y1179" t="str">
        <v>LEWIS</v>
      </c>
      <c r="Z1179" t="str">
        <v>JR</v>
      </c>
      <c r="AA1179" t="str">
        <v>Shipboard Test</v>
      </c>
      <c r="AB1179" t="str">
        <v>397-U1588A-32X-CC-PAL-NANNO</v>
      </c>
    </row>
    <row r="1180" spans="1:28" x14ac:dyDescent="0.15">
      <c r="A1180">
        <v>397</v>
      </c>
      <c r="B1180" t="str">
        <v>U1588</v>
      </c>
      <c r="C1180" t="str">
        <v>A</v>
      </c>
      <c r="D1180">
        <v>32</v>
      </c>
      <c r="E1180" t="str">
        <v>X</v>
      </c>
      <c r="F1180" t="str">
        <v>CC</v>
      </c>
      <c r="G1180" t="str">
        <v/>
      </c>
      <c r="H1180" s="29">
        <v>20</v>
      </c>
      <c r="I1180" s="29">
        <v>27</v>
      </c>
      <c r="J1180" s="29">
        <v>0</v>
      </c>
      <c r="K1180" s="29">
        <v>5</v>
      </c>
      <c r="L1180" s="24">
        <v>262.93</v>
      </c>
      <c r="M1180" s="24">
        <v>263</v>
      </c>
      <c r="N1180" s="24">
        <v>271.45515384615385</v>
      </c>
      <c r="O1180" s="24">
        <v>271.50410489510489</v>
      </c>
      <c r="P1180">
        <v>7</v>
      </c>
      <c r="Q1180">
        <v>5</v>
      </c>
      <c r="R1180" t="str">
        <v>OTHR</v>
      </c>
      <c r="S1180" t="str">
        <v/>
      </c>
      <c r="T1180" t="str">
        <v>ABRA</v>
      </c>
      <c r="U1180" t="str">
        <v>95438IODP</v>
      </c>
      <c r="V1180" t="str">
        <v>PALABRA</v>
      </c>
      <c r="W1180" t="str">
        <v>OTHR11951331</v>
      </c>
      <c r="X1180">
        <v>44896.792361111111</v>
      </c>
      <c r="Y1180" t="str">
        <v>LEWIS</v>
      </c>
      <c r="Z1180" t="str">
        <v>JR</v>
      </c>
      <c r="AA1180">
        <v>0</v>
      </c>
      <c r="AB1180" t="str">
        <v>397-U1588A-32X-CC-PAL-PALABRA</v>
      </c>
    </row>
    <row r="1181" spans="1:28" x14ac:dyDescent="0.15">
      <c r="A1181">
        <v>397</v>
      </c>
      <c r="B1181" t="str">
        <v>U1588</v>
      </c>
      <c r="C1181" t="str">
        <v>A</v>
      </c>
      <c r="D1181">
        <v>32</v>
      </c>
      <c r="E1181" t="str">
        <v>X</v>
      </c>
      <c r="F1181" t="str">
        <v>CC</v>
      </c>
      <c r="G1181" t="str">
        <v/>
      </c>
      <c r="H1181" s="29">
        <v>20</v>
      </c>
      <c r="I1181" s="29">
        <v>27</v>
      </c>
      <c r="J1181" s="29">
        <v>0</v>
      </c>
      <c r="K1181" s="29">
        <v>5</v>
      </c>
      <c r="L1181" s="24">
        <v>262.93</v>
      </c>
      <c r="M1181" s="24">
        <v>263</v>
      </c>
      <c r="N1181" s="24">
        <v>271.45515384615385</v>
      </c>
      <c r="O1181" s="24">
        <v>271.50410489510489</v>
      </c>
      <c r="P1181">
        <v>7</v>
      </c>
      <c r="Q1181">
        <v>30</v>
      </c>
      <c r="R1181" t="str">
        <v>OTHR</v>
      </c>
      <c r="S1181" t="str">
        <v/>
      </c>
      <c r="T1181" t="str">
        <v>ZARI</v>
      </c>
      <c r="U1181" t="str">
        <v>95883IODP</v>
      </c>
      <c r="V1181" t="str">
        <v>PALZARI</v>
      </c>
      <c r="W1181" t="str">
        <v>OTHR11951321</v>
      </c>
      <c r="X1181">
        <v>44896.792361111111</v>
      </c>
      <c r="Y1181" t="str">
        <v>LEWIS</v>
      </c>
      <c r="Z1181" t="str">
        <v>JR</v>
      </c>
      <c r="AA1181">
        <v>0</v>
      </c>
      <c r="AB1181" t="str">
        <v>397-U1588A-32X-CC-PAL-PALZARI</v>
      </c>
    </row>
    <row r="1182" spans="1:28" x14ac:dyDescent="0.15">
      <c r="A1182">
        <v>397</v>
      </c>
      <c r="B1182" t="str">
        <v>U1588</v>
      </c>
      <c r="C1182" t="str">
        <v>A</v>
      </c>
      <c r="D1182">
        <v>32</v>
      </c>
      <c r="E1182" t="str">
        <v>X</v>
      </c>
      <c r="F1182" t="str">
        <v>CC</v>
      </c>
      <c r="G1182" t="str">
        <v/>
      </c>
      <c r="H1182" s="29">
        <v>20</v>
      </c>
      <c r="I1182" s="29">
        <v>27</v>
      </c>
      <c r="J1182" s="29">
        <v>0</v>
      </c>
      <c r="K1182" s="29">
        <v>5</v>
      </c>
      <c r="L1182" s="24">
        <v>262.93</v>
      </c>
      <c r="M1182" s="24">
        <v>263</v>
      </c>
      <c r="N1182" s="24">
        <v>271.45515384615385</v>
      </c>
      <c r="O1182" s="24">
        <v>271.50410489510489</v>
      </c>
      <c r="P1182">
        <v>7</v>
      </c>
      <c r="Q1182">
        <v>20</v>
      </c>
      <c r="R1182" t="str">
        <v>OTHR</v>
      </c>
      <c r="S1182" t="str">
        <v>FORAM</v>
      </c>
      <c r="T1182" t="str">
        <v/>
      </c>
      <c r="U1182" t="str">
        <v/>
      </c>
      <c r="V1182" t="str">
        <v>FORAM</v>
      </c>
      <c r="W1182" t="str">
        <v>OTHR11951351</v>
      </c>
      <c r="X1182">
        <v>44896.792361111111</v>
      </c>
      <c r="Y1182" t="str">
        <v>LEWIS</v>
      </c>
      <c r="Z1182" t="str">
        <v>JR</v>
      </c>
      <c r="AA1182" t="str">
        <v>Shipboard Test</v>
      </c>
      <c r="AB1182" t="str">
        <v>397-U1588A-32X-CC-PAL-FORAM</v>
      </c>
    </row>
    <row r="1183" spans="1:28" x14ac:dyDescent="0.15">
      <c r="A1183">
        <v>397</v>
      </c>
      <c r="B1183" t="str">
        <v>U1588</v>
      </c>
      <c r="C1183" t="str">
        <v>A</v>
      </c>
      <c r="D1183">
        <v>32</v>
      </c>
      <c r="E1183" t="str">
        <v>X</v>
      </c>
      <c r="F1183" t="str">
        <v>CC</v>
      </c>
      <c r="G1183" t="str">
        <v/>
      </c>
      <c r="H1183" s="29">
        <v>20</v>
      </c>
      <c r="I1183" s="29">
        <v>27</v>
      </c>
      <c r="J1183" s="29">
        <v>0</v>
      </c>
      <c r="K1183" s="29">
        <v>5</v>
      </c>
      <c r="L1183" s="24">
        <v>262.93</v>
      </c>
      <c r="M1183" s="24">
        <v>263</v>
      </c>
      <c r="N1183" s="24">
        <v>271.45515384615385</v>
      </c>
      <c r="O1183" s="24">
        <v>271.50410489510489</v>
      </c>
      <c r="P1183">
        <v>7</v>
      </c>
      <c r="Q1183">
        <v>20</v>
      </c>
      <c r="R1183" t="str">
        <v>OTHR</v>
      </c>
      <c r="S1183" t="str">
        <v/>
      </c>
      <c r="T1183" t="str">
        <v>PERA</v>
      </c>
      <c r="U1183" t="str">
        <v>95471IODP</v>
      </c>
      <c r="V1183" t="str">
        <v>PALPERA</v>
      </c>
      <c r="W1183" t="str">
        <v>OTHR11951281</v>
      </c>
      <c r="X1183">
        <v>44896.792361111111</v>
      </c>
      <c r="Y1183" t="str">
        <v>LEWIS</v>
      </c>
      <c r="Z1183" t="str">
        <v>JR</v>
      </c>
      <c r="AA1183">
        <v>0</v>
      </c>
      <c r="AB1183" t="str">
        <v>397-U1588A-32X-CC-PAL-PALPERA</v>
      </c>
    </row>
    <row r="1184" spans="1:28" x14ac:dyDescent="0.15">
      <c r="A1184">
        <v>397</v>
      </c>
      <c r="B1184" t="str">
        <v>U1588</v>
      </c>
      <c r="C1184" t="str">
        <v>A</v>
      </c>
      <c r="D1184">
        <v>32</v>
      </c>
      <c r="E1184" t="str">
        <v>X</v>
      </c>
      <c r="F1184" t="str">
        <v>CC</v>
      </c>
      <c r="G1184" t="str">
        <v/>
      </c>
      <c r="H1184" s="29">
        <v>20</v>
      </c>
      <c r="I1184" s="29">
        <v>27</v>
      </c>
      <c r="J1184" s="29">
        <v>0</v>
      </c>
      <c r="K1184" s="29">
        <v>5</v>
      </c>
      <c r="L1184" s="24">
        <v>262.93</v>
      </c>
      <c r="M1184" s="24">
        <v>263</v>
      </c>
      <c r="N1184" s="24">
        <v>271.45515384615385</v>
      </c>
      <c r="O1184" s="24">
        <v>271.50410489510489</v>
      </c>
      <c r="P1184">
        <v>7</v>
      </c>
      <c r="Q1184">
        <v>30</v>
      </c>
      <c r="R1184" t="str">
        <v>OTHR</v>
      </c>
      <c r="S1184" t="str">
        <v/>
      </c>
      <c r="T1184" t="str">
        <v>HUAN</v>
      </c>
      <c r="U1184" t="str">
        <v>98758IODP</v>
      </c>
      <c r="V1184" t="str">
        <v>PALHUAN</v>
      </c>
      <c r="W1184" t="str">
        <v>OTHR11951311</v>
      </c>
      <c r="X1184">
        <v>44896.792361111111</v>
      </c>
      <c r="Y1184" t="str">
        <v>LEWIS</v>
      </c>
      <c r="Z1184" t="str">
        <v>JR</v>
      </c>
      <c r="AA1184">
        <v>0</v>
      </c>
      <c r="AB1184" t="str">
        <v>397-U1588A-32X-CC-PAL-PALHUAN</v>
      </c>
    </row>
    <row r="1185" spans="1:28" x14ac:dyDescent="0.15">
      <c r="A1185">
        <v>397</v>
      </c>
      <c r="B1185" t="str">
        <v>U1588</v>
      </c>
      <c r="C1185" t="str">
        <v>A</v>
      </c>
      <c r="D1185">
        <v>32</v>
      </c>
      <c r="E1185" t="str">
        <v>X</v>
      </c>
      <c r="F1185" t="str">
        <v>CC</v>
      </c>
      <c r="G1185" t="str">
        <v/>
      </c>
      <c r="H1185" s="29">
        <v>20</v>
      </c>
      <c r="I1185" s="29">
        <v>27</v>
      </c>
      <c r="J1185" s="29">
        <v>0</v>
      </c>
      <c r="K1185" s="29">
        <v>5</v>
      </c>
      <c r="L1185" s="24">
        <v>262.93</v>
      </c>
      <c r="M1185" s="24">
        <v>263</v>
      </c>
      <c r="N1185" s="24">
        <v>271.45515384615385</v>
      </c>
      <c r="O1185" s="24">
        <v>271.50410489510489</v>
      </c>
      <c r="P1185">
        <v>7</v>
      </c>
      <c r="Q1185">
        <v>5</v>
      </c>
      <c r="R1185" t="str">
        <v>OTHR</v>
      </c>
      <c r="S1185" t="str">
        <v/>
      </c>
      <c r="T1185" t="str">
        <v>FLOR</v>
      </c>
      <c r="U1185" t="str">
        <v>95504IODP</v>
      </c>
      <c r="V1185" t="str">
        <v>PALFLOR</v>
      </c>
      <c r="W1185" t="str">
        <v>OTHR11951291</v>
      </c>
      <c r="X1185">
        <v>44896.792361111111</v>
      </c>
      <c r="Y1185" t="str">
        <v>LEWIS</v>
      </c>
      <c r="Z1185" t="str">
        <v>JR</v>
      </c>
      <c r="AA1185">
        <v>0</v>
      </c>
      <c r="AB1185" t="str">
        <v>397-U1588A-32X-CC-PAL-PALFLOR</v>
      </c>
    </row>
    <row r="1186" spans="1:28" x14ac:dyDescent="0.15">
      <c r="A1186">
        <v>397</v>
      </c>
      <c r="B1186" t="str">
        <v>U1588</v>
      </c>
      <c r="C1186" t="str">
        <v>A</v>
      </c>
      <c r="D1186">
        <v>32</v>
      </c>
      <c r="E1186" t="str">
        <v>X</v>
      </c>
      <c r="F1186" t="str">
        <v>CC</v>
      </c>
      <c r="G1186" t="str">
        <v/>
      </c>
      <c r="H1186" s="29">
        <v>20</v>
      </c>
      <c r="I1186" s="29">
        <v>27</v>
      </c>
      <c r="J1186" s="29">
        <v>0</v>
      </c>
      <c r="K1186" s="29">
        <v>5</v>
      </c>
      <c r="L1186" s="24">
        <v>262.93</v>
      </c>
      <c r="M1186" s="24">
        <v>263</v>
      </c>
      <c r="N1186" s="24">
        <v>271.45515384615385</v>
      </c>
      <c r="O1186" s="24">
        <v>271.50410489510489</v>
      </c>
      <c r="P1186">
        <v>7</v>
      </c>
      <c r="Q1186">
        <v>5</v>
      </c>
      <c r="R1186" t="str">
        <v>OTHR</v>
      </c>
      <c r="S1186" t="str">
        <v/>
      </c>
      <c r="T1186" t="str">
        <v>CLAR</v>
      </c>
      <c r="U1186" t="str">
        <v>95439IODP</v>
      </c>
      <c r="V1186" t="str">
        <v>PALCLAR</v>
      </c>
      <c r="W1186" t="str">
        <v>OTHR11951301</v>
      </c>
      <c r="X1186">
        <v>44896.792361111111</v>
      </c>
      <c r="Y1186" t="str">
        <v>LEWIS</v>
      </c>
      <c r="Z1186" t="str">
        <v>JR</v>
      </c>
      <c r="AA1186">
        <v>0</v>
      </c>
      <c r="AB1186" t="str">
        <v>397-U1588A-32X-CC-PAL-PALCLAR</v>
      </c>
    </row>
    <row r="1187" spans="1:28" x14ac:dyDescent="0.15">
      <c r="A1187">
        <v>397</v>
      </c>
      <c r="B1187" t="str">
        <v>U1588</v>
      </c>
      <c r="C1187" t="str">
        <v>A</v>
      </c>
      <c r="D1187">
        <v>32</v>
      </c>
      <c r="E1187" t="str">
        <v>X</v>
      </c>
      <c r="F1187" t="str">
        <v>CC</v>
      </c>
      <c r="G1187" t="str">
        <v/>
      </c>
      <c r="H1187" s="29">
        <v>20</v>
      </c>
      <c r="I1187" s="29">
        <v>27</v>
      </c>
      <c r="J1187" s="29">
        <v>20</v>
      </c>
      <c r="K1187" s="29">
        <v>5</v>
      </c>
      <c r="L1187" s="24">
        <v>262.93</v>
      </c>
      <c r="M1187" s="24">
        <v>263</v>
      </c>
      <c r="N1187" s="24">
        <v>271.45515384615385</v>
      </c>
      <c r="O1187" s="24">
        <v>271.50410489510489</v>
      </c>
      <c r="P1187">
        <v>7</v>
      </c>
      <c r="Q1187">
        <v>247</v>
      </c>
      <c r="R1187" t="str">
        <v>WRND</v>
      </c>
      <c r="S1187" t="str">
        <v>PAL</v>
      </c>
      <c r="T1187" t="str">
        <v/>
      </c>
      <c r="U1187" t="str">
        <v/>
      </c>
      <c r="V1187" t="str">
        <v>PAL</v>
      </c>
      <c r="W1187" t="str">
        <v>WRND11951261</v>
      </c>
      <c r="X1187">
        <v>44896.791666666664</v>
      </c>
      <c r="Y1187" t="str">
        <v>LEWIS</v>
      </c>
      <c r="Z1187" t="str">
        <v>JR</v>
      </c>
      <c r="AA1187">
        <v>0</v>
      </c>
      <c r="AB1187" t="str">
        <v>397-U1588A-32X-CC-PAL</v>
      </c>
    </row>
    <row r="1188" spans="1:28" x14ac:dyDescent="0.15">
      <c r="A1188">
        <v>397</v>
      </c>
      <c r="B1188" t="str">
        <v>U1588</v>
      </c>
      <c r="C1188" t="str">
        <v>A</v>
      </c>
      <c r="D1188">
        <v>33</v>
      </c>
      <c r="E1188" t="str">
        <v>X</v>
      </c>
      <c r="F1188">
        <v>2</v>
      </c>
      <c r="G1188" t="str">
        <v>W</v>
      </c>
      <c r="H1188" s="29">
        <v>75</v>
      </c>
      <c r="I1188" s="29">
        <v>75</v>
      </c>
      <c r="J1188" s="29">
        <v>75</v>
      </c>
      <c r="K1188" s="29">
        <v>5</v>
      </c>
      <c r="L1188" s="24">
        <v>263.14999999999998</v>
      </c>
      <c r="M1188" s="24">
        <v>263.14999999999998</v>
      </c>
      <c r="N1188" s="24">
        <v>274.20772932330823</v>
      </c>
      <c r="O1188" s="24">
        <v>274.20772932330823</v>
      </c>
      <c r="P1188">
        <v>0</v>
      </c>
      <c r="Q1188">
        <v>1</v>
      </c>
      <c r="R1188" t="str">
        <v>TPCK</v>
      </c>
      <c r="S1188" t="str">
        <v>NANNO</v>
      </c>
      <c r="T1188" t="str">
        <v/>
      </c>
      <c r="U1188" t="str">
        <v/>
      </c>
      <c r="V1188" t="str">
        <v>NANNO</v>
      </c>
      <c r="W1188" t="str">
        <v>TPCK11959791</v>
      </c>
      <c r="X1188">
        <v>44897.492361111108</v>
      </c>
      <c r="Y1188" t="str">
        <v>JRS_BROOKS</v>
      </c>
      <c r="Z1188" t="str">
        <v>JR</v>
      </c>
      <c r="AA1188">
        <v>0</v>
      </c>
      <c r="AB1188" t="str">
        <v>397-U1588A-33X-2-W 75/75-NANNO</v>
      </c>
    </row>
    <row r="1189" spans="1:28" x14ac:dyDescent="0.15">
      <c r="A1189">
        <v>397</v>
      </c>
      <c r="B1189" t="str">
        <v>U1588</v>
      </c>
      <c r="C1189" t="str">
        <v>A</v>
      </c>
      <c r="D1189">
        <v>33</v>
      </c>
      <c r="E1189" t="str">
        <v>X</v>
      </c>
      <c r="F1189">
        <v>3</v>
      </c>
      <c r="G1189" t="str">
        <v>W</v>
      </c>
      <c r="H1189" s="29">
        <v>75</v>
      </c>
      <c r="I1189" s="29">
        <v>75</v>
      </c>
      <c r="J1189" s="29">
        <v>75</v>
      </c>
      <c r="K1189" s="29">
        <v>5</v>
      </c>
      <c r="L1189" s="24">
        <v>264.64999999999998</v>
      </c>
      <c r="M1189" s="24">
        <v>264.64999999999998</v>
      </c>
      <c r="N1189" s="24">
        <v>275.33554887218042</v>
      </c>
      <c r="O1189" s="24">
        <v>275.33554887218042</v>
      </c>
      <c r="P1189">
        <v>0</v>
      </c>
      <c r="Q1189">
        <v>1</v>
      </c>
      <c r="R1189" t="str">
        <v>TPCK</v>
      </c>
      <c r="S1189" t="str">
        <v>NANNO</v>
      </c>
      <c r="T1189" t="str">
        <v/>
      </c>
      <c r="U1189" t="str">
        <v/>
      </c>
      <c r="V1189" t="str">
        <v>NANNO</v>
      </c>
      <c r="W1189" t="str">
        <v>TPCK11959801</v>
      </c>
      <c r="X1189">
        <v>44897.492361111108</v>
      </c>
      <c r="Y1189" t="str">
        <v>JRS_BROOKS</v>
      </c>
      <c r="Z1189" t="str">
        <v>JR</v>
      </c>
      <c r="AA1189">
        <v>0</v>
      </c>
      <c r="AB1189" t="str">
        <v>397-U1588A-33X-3-W 75/75-NANNO</v>
      </c>
    </row>
    <row r="1190" spans="1:28" x14ac:dyDescent="0.15">
      <c r="A1190">
        <v>397</v>
      </c>
      <c r="B1190" t="str">
        <v>U1588</v>
      </c>
      <c r="C1190" t="str">
        <v>A</v>
      </c>
      <c r="D1190">
        <v>33</v>
      </c>
      <c r="E1190" t="str">
        <v>X</v>
      </c>
      <c r="F1190">
        <v>4</v>
      </c>
      <c r="G1190" t="str">
        <v>A</v>
      </c>
      <c r="H1190" s="29">
        <v>18</v>
      </c>
      <c r="I1190" s="29">
        <v>18</v>
      </c>
      <c r="J1190" s="29">
        <v>18</v>
      </c>
      <c r="K1190" s="29">
        <v>5</v>
      </c>
      <c r="L1190" s="24">
        <v>265.58</v>
      </c>
      <c r="M1190" s="24">
        <v>265.58</v>
      </c>
      <c r="N1190" s="24">
        <v>276.03479699248118</v>
      </c>
      <c r="O1190" s="24">
        <v>276.03479699248118</v>
      </c>
      <c r="P1190">
        <v>0</v>
      </c>
      <c r="Q1190">
        <v>1</v>
      </c>
      <c r="R1190" t="str">
        <v>SS</v>
      </c>
      <c r="S1190" t="str">
        <v>SED</v>
      </c>
      <c r="T1190" t="str">
        <v/>
      </c>
      <c r="U1190" t="str">
        <v/>
      </c>
      <c r="V1190" t="str">
        <v>SED</v>
      </c>
      <c r="W1190" t="str">
        <v>SS11959841</v>
      </c>
      <c r="X1190">
        <v>44897.49722222222</v>
      </c>
      <c r="Y1190" t="str">
        <v>JRS_PANG</v>
      </c>
      <c r="Z1190" t="str">
        <v>JR</v>
      </c>
      <c r="AA1190">
        <v>0</v>
      </c>
      <c r="AB1190" t="str">
        <v>397-U1588A-33X-4-A 18/18-SED</v>
      </c>
    </row>
    <row r="1191" spans="1:28" x14ac:dyDescent="0.15">
      <c r="A1191">
        <v>397</v>
      </c>
      <c r="B1191" t="str">
        <v>U1588</v>
      </c>
      <c r="C1191" t="str">
        <v>A</v>
      </c>
      <c r="D1191">
        <v>33</v>
      </c>
      <c r="E1191" t="str">
        <v>X</v>
      </c>
      <c r="F1191">
        <v>4</v>
      </c>
      <c r="G1191" t="str">
        <v>W</v>
      </c>
      <c r="H1191" s="29">
        <v>18</v>
      </c>
      <c r="I1191" s="29">
        <v>19</v>
      </c>
      <c r="J1191" s="29">
        <v>18</v>
      </c>
      <c r="K1191" s="29">
        <v>5</v>
      </c>
      <c r="L1191" s="24">
        <v>265.58</v>
      </c>
      <c r="M1191" s="24">
        <v>265.58999999999997</v>
      </c>
      <c r="N1191" s="24">
        <v>276.03479699248118</v>
      </c>
      <c r="O1191" s="24">
        <v>276.04231578947366</v>
      </c>
      <c r="P1191">
        <v>1</v>
      </c>
      <c r="Q1191">
        <v>5</v>
      </c>
      <c r="R1191" t="str">
        <v>CYL</v>
      </c>
      <c r="S1191" t="str">
        <v>CARB</v>
      </c>
      <c r="T1191" t="str">
        <v/>
      </c>
      <c r="U1191" t="str">
        <v/>
      </c>
      <c r="V1191" t="str">
        <v>CARB</v>
      </c>
      <c r="W1191" t="str">
        <v>CYL11959831</v>
      </c>
      <c r="X1191">
        <v>44897.493055555555</v>
      </c>
      <c r="Y1191" t="str">
        <v>JRS_BROOKS</v>
      </c>
      <c r="Z1191" t="str">
        <v>JR</v>
      </c>
      <c r="AA1191">
        <v>0</v>
      </c>
      <c r="AB1191" t="str">
        <v>397-U1588A-33X-4-W 18/19-CARB</v>
      </c>
    </row>
    <row r="1192" spans="1:28" x14ac:dyDescent="0.15">
      <c r="A1192">
        <v>397</v>
      </c>
      <c r="B1192" t="str">
        <v>U1588</v>
      </c>
      <c r="C1192" t="str">
        <v>A</v>
      </c>
      <c r="D1192">
        <v>33</v>
      </c>
      <c r="E1192" t="str">
        <v>X</v>
      </c>
      <c r="F1192">
        <v>4</v>
      </c>
      <c r="G1192" t="str">
        <v>W</v>
      </c>
      <c r="H1192" s="29">
        <v>74</v>
      </c>
      <c r="I1192" s="29">
        <v>74</v>
      </c>
      <c r="J1192" s="29">
        <v>74</v>
      </c>
      <c r="K1192" s="29">
        <v>5</v>
      </c>
      <c r="L1192" s="24">
        <v>266.14</v>
      </c>
      <c r="M1192" s="24">
        <v>266.14</v>
      </c>
      <c r="N1192" s="24">
        <v>276.45584962406014</v>
      </c>
      <c r="O1192" s="24">
        <v>276.45584962406014</v>
      </c>
      <c r="P1192">
        <v>0</v>
      </c>
      <c r="Q1192">
        <v>1</v>
      </c>
      <c r="R1192" t="str">
        <v>TPCK</v>
      </c>
      <c r="S1192" t="str">
        <v>NANNO</v>
      </c>
      <c r="T1192" t="str">
        <v/>
      </c>
      <c r="U1192" t="str">
        <v/>
      </c>
      <c r="V1192" t="str">
        <v>NANNO</v>
      </c>
      <c r="W1192" t="str">
        <v>TPCK11959811</v>
      </c>
      <c r="X1192">
        <v>44897.492361111108</v>
      </c>
      <c r="Y1192" t="str">
        <v>JRS_BROOKS</v>
      </c>
      <c r="Z1192" t="str">
        <v>JR</v>
      </c>
      <c r="AA1192">
        <v>0</v>
      </c>
      <c r="AB1192" t="str">
        <v>397-U1588A-33X-4-W 74/74-NANNO</v>
      </c>
    </row>
    <row r="1193" spans="1:28" x14ac:dyDescent="0.15">
      <c r="A1193">
        <v>397</v>
      </c>
      <c r="B1193" t="str">
        <v>U1588</v>
      </c>
      <c r="C1193" t="str">
        <v>A</v>
      </c>
      <c r="D1193">
        <v>34</v>
      </c>
      <c r="E1193" t="str">
        <v>X</v>
      </c>
      <c r="F1193">
        <v>1</v>
      </c>
      <c r="G1193" t="str">
        <v>W</v>
      </c>
      <c r="H1193" s="29">
        <v>74</v>
      </c>
      <c r="I1193" s="29">
        <v>74</v>
      </c>
      <c r="J1193" s="29">
        <v>74</v>
      </c>
      <c r="K1193" s="29">
        <v>5</v>
      </c>
      <c r="L1193" s="24">
        <v>266.44</v>
      </c>
      <c r="M1193" s="24">
        <v>266.44</v>
      </c>
      <c r="N1193" s="24">
        <v>278.17023880597014</v>
      </c>
      <c r="O1193" s="24">
        <v>278.17023880597014</v>
      </c>
      <c r="P1193">
        <v>0</v>
      </c>
      <c r="Q1193">
        <v>1</v>
      </c>
      <c r="R1193" t="str">
        <v>TPCK</v>
      </c>
      <c r="S1193" t="str">
        <v>NANNO</v>
      </c>
      <c r="T1193" t="str">
        <v/>
      </c>
      <c r="U1193" t="str">
        <v/>
      </c>
      <c r="V1193" t="str">
        <v>NANNO</v>
      </c>
      <c r="W1193" t="str">
        <v>TPCK11960361</v>
      </c>
      <c r="X1193">
        <v>44897.548611111109</v>
      </c>
      <c r="Y1193" t="str">
        <v>JRS_BROOKS</v>
      </c>
      <c r="Z1193" t="str">
        <v>JR</v>
      </c>
      <c r="AA1193">
        <v>0</v>
      </c>
      <c r="AB1193" t="str">
        <v>397-U1588A-34X-1-W 74/74-NANNO</v>
      </c>
    </row>
    <row r="1194" spans="1:28" x14ac:dyDescent="0.15">
      <c r="A1194">
        <v>397</v>
      </c>
      <c r="B1194" t="str">
        <v>U1588</v>
      </c>
      <c r="C1194" t="str">
        <v>A</v>
      </c>
      <c r="D1194">
        <v>33</v>
      </c>
      <c r="E1194" t="str">
        <v>X</v>
      </c>
      <c r="F1194">
        <v>5</v>
      </c>
      <c r="G1194" t="str">
        <v>W</v>
      </c>
      <c r="H1194" s="29">
        <v>35</v>
      </c>
      <c r="I1194" s="29">
        <v>35</v>
      </c>
      <c r="J1194" s="29">
        <v>35</v>
      </c>
      <c r="K1194" s="29">
        <v>5</v>
      </c>
      <c r="L1194" s="24">
        <v>266.87</v>
      </c>
      <c r="M1194" s="24">
        <v>266.87</v>
      </c>
      <c r="N1194" s="24">
        <v>277.00472180451123</v>
      </c>
      <c r="O1194" s="24">
        <v>277.00472180451123</v>
      </c>
      <c r="P1194">
        <v>0</v>
      </c>
      <c r="Q1194">
        <v>1</v>
      </c>
      <c r="R1194" t="str">
        <v>TPCK</v>
      </c>
      <c r="S1194" t="str">
        <v>NANNO</v>
      </c>
      <c r="T1194" t="str">
        <v/>
      </c>
      <c r="U1194" t="str">
        <v/>
      </c>
      <c r="V1194" t="str">
        <v>NANNO</v>
      </c>
      <c r="W1194" t="str">
        <v>TPCK11959821</v>
      </c>
      <c r="X1194">
        <v>44897.492361111108</v>
      </c>
      <c r="Y1194" t="str">
        <v>JRS_BROOKS</v>
      </c>
      <c r="Z1194" t="str">
        <v>JR</v>
      </c>
      <c r="AA1194">
        <v>0</v>
      </c>
      <c r="AB1194" t="str">
        <v>397-U1588A-33X-5-W 35/35-NANNO</v>
      </c>
    </row>
    <row r="1195" spans="1:28" x14ac:dyDescent="0.15">
      <c r="A1195">
        <v>397</v>
      </c>
      <c r="B1195" t="str">
        <v>U1588</v>
      </c>
      <c r="C1195" t="str">
        <v>A</v>
      </c>
      <c r="D1195">
        <v>33</v>
      </c>
      <c r="E1195" t="str">
        <v>X</v>
      </c>
      <c r="F1195" t="str">
        <v>CC</v>
      </c>
      <c r="G1195" t="str">
        <v/>
      </c>
      <c r="H1195" s="29">
        <v>18</v>
      </c>
      <c r="I1195" s="29">
        <v>25</v>
      </c>
      <c r="J1195" s="29">
        <v>0</v>
      </c>
      <c r="K1195" s="29">
        <v>5</v>
      </c>
      <c r="L1195" s="24">
        <v>267.20999999999998</v>
      </c>
      <c r="M1195" s="24">
        <v>267.27999999999997</v>
      </c>
      <c r="N1195" s="24">
        <v>277.26036090225563</v>
      </c>
      <c r="O1195" s="24">
        <v>277.31299248120297</v>
      </c>
      <c r="P1195">
        <v>7</v>
      </c>
      <c r="Q1195">
        <v>30</v>
      </c>
      <c r="R1195" t="str">
        <v>OTHR</v>
      </c>
      <c r="S1195" t="str">
        <v/>
      </c>
      <c r="T1195" t="str">
        <v>HUAN</v>
      </c>
      <c r="U1195" t="str">
        <v>98758IODP</v>
      </c>
      <c r="V1195" t="str">
        <v>PALHUAN</v>
      </c>
      <c r="W1195" t="str">
        <v>OTHR11951781</v>
      </c>
      <c r="X1195">
        <v>44896.817361111112</v>
      </c>
      <c r="Y1195" t="str">
        <v>LEWIS</v>
      </c>
      <c r="Z1195" t="str">
        <v>JR</v>
      </c>
      <c r="AA1195">
        <v>0</v>
      </c>
      <c r="AB1195" t="str">
        <v>397-U1588A-33X-CC-PAL-PALHUAN</v>
      </c>
    </row>
    <row r="1196" spans="1:28" x14ac:dyDescent="0.15">
      <c r="A1196">
        <v>397</v>
      </c>
      <c r="B1196" t="str">
        <v>U1588</v>
      </c>
      <c r="C1196" t="str">
        <v>A</v>
      </c>
      <c r="D1196">
        <v>33</v>
      </c>
      <c r="E1196" t="str">
        <v>X</v>
      </c>
      <c r="F1196" t="str">
        <v>CC</v>
      </c>
      <c r="G1196" t="str">
        <v/>
      </c>
      <c r="H1196" s="29">
        <v>18</v>
      </c>
      <c r="I1196" s="29">
        <v>25</v>
      </c>
      <c r="J1196" s="29">
        <v>18</v>
      </c>
      <c r="K1196" s="29">
        <v>5</v>
      </c>
      <c r="L1196" s="24">
        <v>267.20999999999998</v>
      </c>
      <c r="M1196" s="24">
        <v>267.27999999999997</v>
      </c>
      <c r="N1196" s="24">
        <v>277.26036090225563</v>
      </c>
      <c r="O1196" s="24">
        <v>277.31299248120297</v>
      </c>
      <c r="P1196">
        <v>7</v>
      </c>
      <c r="Q1196">
        <v>247</v>
      </c>
      <c r="R1196" t="str">
        <v>WRND</v>
      </c>
      <c r="S1196" t="str">
        <v>PAL</v>
      </c>
      <c r="T1196" t="str">
        <v/>
      </c>
      <c r="U1196" t="str">
        <v/>
      </c>
      <c r="V1196" t="str">
        <v>PAL</v>
      </c>
      <c r="W1196" t="str">
        <v>WRND11951731</v>
      </c>
      <c r="X1196">
        <v>44896.816666666666</v>
      </c>
      <c r="Y1196" t="str">
        <v>LEWIS</v>
      </c>
      <c r="Z1196" t="str">
        <v>JR</v>
      </c>
      <c r="AA1196">
        <v>0</v>
      </c>
      <c r="AB1196" t="str">
        <v>397-U1588A-33X-CC-PAL</v>
      </c>
    </row>
    <row r="1197" spans="1:28" x14ac:dyDescent="0.15">
      <c r="A1197">
        <v>397</v>
      </c>
      <c r="B1197" t="str">
        <v>U1588</v>
      </c>
      <c r="C1197" t="str">
        <v>A</v>
      </c>
      <c r="D1197">
        <v>33</v>
      </c>
      <c r="E1197" t="str">
        <v>X</v>
      </c>
      <c r="F1197" t="str">
        <v>CC</v>
      </c>
      <c r="G1197" t="str">
        <v/>
      </c>
      <c r="H1197" s="29">
        <v>18</v>
      </c>
      <c r="I1197" s="29">
        <v>25</v>
      </c>
      <c r="J1197" s="29">
        <v>0</v>
      </c>
      <c r="K1197" s="29">
        <v>5</v>
      </c>
      <c r="L1197" s="24">
        <v>267.20999999999998</v>
      </c>
      <c r="M1197" s="24">
        <v>267.27999999999997</v>
      </c>
      <c r="N1197" s="24">
        <v>277.26036090225563</v>
      </c>
      <c r="O1197" s="24">
        <v>277.31299248120297</v>
      </c>
      <c r="P1197">
        <v>7</v>
      </c>
      <c r="Q1197">
        <v>30</v>
      </c>
      <c r="R1197" t="str">
        <v>OTHR</v>
      </c>
      <c r="S1197" t="str">
        <v/>
      </c>
      <c r="T1197" t="str">
        <v>ZARI</v>
      </c>
      <c r="U1197" t="str">
        <v>95883IODP</v>
      </c>
      <c r="V1197" t="str">
        <v>PALZARI</v>
      </c>
      <c r="W1197" t="str">
        <v>OTHR11951791</v>
      </c>
      <c r="X1197">
        <v>44896.817361111112</v>
      </c>
      <c r="Y1197" t="str">
        <v>LEWIS</v>
      </c>
      <c r="Z1197" t="str">
        <v>JR</v>
      </c>
      <c r="AA1197">
        <v>0</v>
      </c>
      <c r="AB1197" t="str">
        <v>397-U1588A-33X-CC-PAL-PALZARI</v>
      </c>
    </row>
    <row r="1198" spans="1:28" x14ac:dyDescent="0.15">
      <c r="A1198">
        <v>397</v>
      </c>
      <c r="B1198" t="str">
        <v>U1588</v>
      </c>
      <c r="C1198" t="str">
        <v>A</v>
      </c>
      <c r="D1198">
        <v>33</v>
      </c>
      <c r="E1198" t="str">
        <v>X</v>
      </c>
      <c r="F1198" t="str">
        <v>CC</v>
      </c>
      <c r="G1198" t="str">
        <v/>
      </c>
      <c r="H1198" s="29">
        <v>18</v>
      </c>
      <c r="I1198" s="29">
        <v>25</v>
      </c>
      <c r="J1198" s="29">
        <v>0</v>
      </c>
      <c r="K1198" s="29">
        <v>5</v>
      </c>
      <c r="L1198" s="24">
        <v>267.20999999999998</v>
      </c>
      <c r="M1198" s="24">
        <v>267.27999999999997</v>
      </c>
      <c r="N1198" s="24">
        <v>277.26036090225563</v>
      </c>
      <c r="O1198" s="24">
        <v>277.31299248120297</v>
      </c>
      <c r="P1198">
        <v>7</v>
      </c>
      <c r="Q1198">
        <v>20</v>
      </c>
      <c r="R1198" t="str">
        <v>OTHR</v>
      </c>
      <c r="S1198" t="str">
        <v/>
      </c>
      <c r="T1198" t="str">
        <v>PERA</v>
      </c>
      <c r="U1198" t="str">
        <v>95471IODP</v>
      </c>
      <c r="V1198" t="str">
        <v>PALPERA</v>
      </c>
      <c r="W1198" t="str">
        <v>OTHR11951751</v>
      </c>
      <c r="X1198">
        <v>44896.817361111112</v>
      </c>
      <c r="Y1198" t="str">
        <v>LEWIS</v>
      </c>
      <c r="Z1198" t="str">
        <v>JR</v>
      </c>
      <c r="AA1198">
        <v>0</v>
      </c>
      <c r="AB1198" t="str">
        <v>397-U1588A-33X-CC-PAL-PALPERA</v>
      </c>
    </row>
    <row r="1199" spans="1:28" x14ac:dyDescent="0.15">
      <c r="A1199">
        <v>397</v>
      </c>
      <c r="B1199" t="str">
        <v>U1588</v>
      </c>
      <c r="C1199" t="str">
        <v>A</v>
      </c>
      <c r="D1199">
        <v>33</v>
      </c>
      <c r="E1199" t="str">
        <v>X</v>
      </c>
      <c r="F1199" t="str">
        <v>CC</v>
      </c>
      <c r="G1199" t="str">
        <v/>
      </c>
      <c r="H1199" s="29">
        <v>18</v>
      </c>
      <c r="I1199" s="29">
        <v>25</v>
      </c>
      <c r="J1199" s="29">
        <v>0</v>
      </c>
      <c r="K1199" s="29">
        <v>5</v>
      </c>
      <c r="L1199" s="24">
        <v>267.20999999999998</v>
      </c>
      <c r="M1199" s="24">
        <v>267.27999999999997</v>
      </c>
      <c r="N1199" s="24">
        <v>277.26036090225563</v>
      </c>
      <c r="O1199" s="24">
        <v>277.31299248120297</v>
      </c>
      <c r="P1199">
        <v>7</v>
      </c>
      <c r="Q1199">
        <v>20</v>
      </c>
      <c r="R1199" t="str">
        <v>OTHR</v>
      </c>
      <c r="S1199" t="str">
        <v>FORAM</v>
      </c>
      <c r="T1199" t="str">
        <v/>
      </c>
      <c r="U1199" t="str">
        <v/>
      </c>
      <c r="V1199" t="str">
        <v>FORAM</v>
      </c>
      <c r="W1199" t="str">
        <v>OTHR11951821</v>
      </c>
      <c r="X1199">
        <v>44896.817361111112</v>
      </c>
      <c r="Y1199" t="str">
        <v>LEWIS</v>
      </c>
      <c r="Z1199" t="str">
        <v>JR</v>
      </c>
      <c r="AA1199" t="str">
        <v>Shipboard Test</v>
      </c>
      <c r="AB1199" t="str">
        <v>397-U1588A-33X-CC-PAL-FORAM</v>
      </c>
    </row>
    <row r="1200" spans="1:28" x14ac:dyDescent="0.15">
      <c r="A1200">
        <v>397</v>
      </c>
      <c r="B1200" t="str">
        <v>U1588</v>
      </c>
      <c r="C1200" t="str">
        <v>A</v>
      </c>
      <c r="D1200">
        <v>33</v>
      </c>
      <c r="E1200" t="str">
        <v>X</v>
      </c>
      <c r="F1200" t="str">
        <v>CC</v>
      </c>
      <c r="G1200" t="str">
        <v/>
      </c>
      <c r="H1200" s="29">
        <v>18</v>
      </c>
      <c r="I1200" s="29">
        <v>25</v>
      </c>
      <c r="J1200" s="29">
        <v>0</v>
      </c>
      <c r="K1200" s="29">
        <v>5</v>
      </c>
      <c r="L1200" s="24">
        <v>267.20999999999998</v>
      </c>
      <c r="M1200" s="24">
        <v>267.27999999999997</v>
      </c>
      <c r="N1200" s="24">
        <v>277.26036090225563</v>
      </c>
      <c r="O1200" s="24">
        <v>277.31299248120297</v>
      </c>
      <c r="P1200">
        <v>7</v>
      </c>
      <c r="Q1200">
        <v>5</v>
      </c>
      <c r="R1200" t="str">
        <v>OTHR</v>
      </c>
      <c r="S1200" t="str">
        <v>NANNO</v>
      </c>
      <c r="T1200" t="str">
        <v/>
      </c>
      <c r="U1200" t="str">
        <v/>
      </c>
      <c r="V1200" t="str">
        <v>NANNO</v>
      </c>
      <c r="W1200" t="str">
        <v>OTHR11951811</v>
      </c>
      <c r="X1200">
        <v>44896.817361111112</v>
      </c>
      <c r="Y1200" t="str">
        <v>LEWIS</v>
      </c>
      <c r="Z1200" t="str">
        <v>JR</v>
      </c>
      <c r="AA1200" t="str">
        <v>Shipboard Test</v>
      </c>
      <c r="AB1200" t="str">
        <v>397-U1588A-33X-CC-PAL-NANNO</v>
      </c>
    </row>
    <row r="1201" spans="1:28" x14ac:dyDescent="0.15">
      <c r="A1201">
        <v>397</v>
      </c>
      <c r="B1201" t="str">
        <v>U1588</v>
      </c>
      <c r="C1201" t="str">
        <v>A</v>
      </c>
      <c r="D1201">
        <v>33</v>
      </c>
      <c r="E1201" t="str">
        <v>X</v>
      </c>
      <c r="F1201" t="str">
        <v>CC</v>
      </c>
      <c r="G1201" t="str">
        <v/>
      </c>
      <c r="H1201" s="29">
        <v>18</v>
      </c>
      <c r="I1201" s="29">
        <v>25</v>
      </c>
      <c r="J1201" s="29">
        <v>0</v>
      </c>
      <c r="K1201" s="29">
        <v>5</v>
      </c>
      <c r="L1201" s="24">
        <v>267.20999999999998</v>
      </c>
      <c r="M1201" s="24">
        <v>267.27999999999997</v>
      </c>
      <c r="N1201" s="24">
        <v>277.26036090225563</v>
      </c>
      <c r="O1201" s="24">
        <v>277.31299248120297</v>
      </c>
      <c r="P1201">
        <v>7</v>
      </c>
      <c r="Q1201">
        <v>5</v>
      </c>
      <c r="R1201" t="str">
        <v>OTHR</v>
      </c>
      <c r="S1201" t="str">
        <v/>
      </c>
      <c r="T1201" t="str">
        <v>ABRA</v>
      </c>
      <c r="U1201" t="str">
        <v>95438IODP</v>
      </c>
      <c r="V1201" t="str">
        <v>PALABRA</v>
      </c>
      <c r="W1201" t="str">
        <v>OTHR11951801</v>
      </c>
      <c r="X1201">
        <v>44896.817361111112</v>
      </c>
      <c r="Y1201" t="str">
        <v>LEWIS</v>
      </c>
      <c r="Z1201" t="str">
        <v>JR</v>
      </c>
      <c r="AA1201">
        <v>0</v>
      </c>
      <c r="AB1201" t="str">
        <v>397-U1588A-33X-CC-PAL-PALABRA</v>
      </c>
    </row>
    <row r="1202" spans="1:28" x14ac:dyDescent="0.15">
      <c r="A1202">
        <v>397</v>
      </c>
      <c r="B1202" t="str">
        <v>U1588</v>
      </c>
      <c r="C1202" t="str">
        <v>A</v>
      </c>
      <c r="D1202">
        <v>33</v>
      </c>
      <c r="E1202" t="str">
        <v>X</v>
      </c>
      <c r="F1202" t="str">
        <v>CC</v>
      </c>
      <c r="G1202" t="str">
        <v/>
      </c>
      <c r="H1202" s="29">
        <v>18</v>
      </c>
      <c r="I1202" s="29">
        <v>25</v>
      </c>
      <c r="J1202" s="29">
        <v>0</v>
      </c>
      <c r="K1202" s="29">
        <v>5</v>
      </c>
      <c r="L1202" s="24">
        <v>267.20999999999998</v>
      </c>
      <c r="M1202" s="24">
        <v>267.27999999999997</v>
      </c>
      <c r="N1202" s="24">
        <v>277.26036090225563</v>
      </c>
      <c r="O1202" s="24">
        <v>277.31299248120297</v>
      </c>
      <c r="P1202">
        <v>7</v>
      </c>
      <c r="Q1202">
        <v>20</v>
      </c>
      <c r="R1202" t="str">
        <v>OTHR</v>
      </c>
      <c r="S1202" t="str">
        <v/>
      </c>
      <c r="T1202" t="str">
        <v>VERM</v>
      </c>
      <c r="U1202" t="str">
        <v>95746IODP</v>
      </c>
      <c r="V1202" t="str">
        <v>PALVERM</v>
      </c>
      <c r="W1202" t="str">
        <v>OTHR11951741</v>
      </c>
      <c r="X1202">
        <v>44896.817361111112</v>
      </c>
      <c r="Y1202" t="str">
        <v>LEWIS</v>
      </c>
      <c r="Z1202" t="str">
        <v>JR</v>
      </c>
      <c r="AA1202">
        <v>0</v>
      </c>
      <c r="AB1202" t="str">
        <v>397-U1588A-33X-CC-PAL-PALVERM</v>
      </c>
    </row>
    <row r="1203" spans="1:28" x14ac:dyDescent="0.15">
      <c r="A1203">
        <v>397</v>
      </c>
      <c r="B1203" t="str">
        <v>U1588</v>
      </c>
      <c r="C1203" t="str">
        <v>A</v>
      </c>
      <c r="D1203">
        <v>33</v>
      </c>
      <c r="E1203" t="str">
        <v>X</v>
      </c>
      <c r="F1203" t="str">
        <v>CC</v>
      </c>
      <c r="G1203" t="str">
        <v/>
      </c>
      <c r="H1203" s="29">
        <v>18</v>
      </c>
      <c r="I1203" s="29">
        <v>25</v>
      </c>
      <c r="J1203" s="29">
        <v>0</v>
      </c>
      <c r="K1203" s="29">
        <v>5</v>
      </c>
      <c r="L1203" s="24">
        <v>267.20999999999998</v>
      </c>
      <c r="M1203" s="24">
        <v>267.27999999999997</v>
      </c>
      <c r="N1203" s="24">
        <v>277.26036090225563</v>
      </c>
      <c r="O1203" s="24">
        <v>277.31299248120297</v>
      </c>
      <c r="P1203">
        <v>7</v>
      </c>
      <c r="Q1203">
        <v>5</v>
      </c>
      <c r="R1203" t="str">
        <v>OTHR</v>
      </c>
      <c r="S1203" t="str">
        <v/>
      </c>
      <c r="T1203" t="str">
        <v>CLAR</v>
      </c>
      <c r="U1203" t="str">
        <v>95439IODP</v>
      </c>
      <c r="V1203" t="str">
        <v>PALCLAR</v>
      </c>
      <c r="W1203" t="str">
        <v>OTHR11951771</v>
      </c>
      <c r="X1203">
        <v>44896.817361111112</v>
      </c>
      <c r="Y1203" t="str">
        <v>LEWIS</v>
      </c>
      <c r="Z1203" t="str">
        <v>JR</v>
      </c>
      <c r="AA1203">
        <v>0</v>
      </c>
      <c r="AB1203" t="str">
        <v>397-U1588A-33X-CC-PAL-PALCLAR</v>
      </c>
    </row>
    <row r="1204" spans="1:28" x14ac:dyDescent="0.15">
      <c r="A1204">
        <v>397</v>
      </c>
      <c r="B1204" t="str">
        <v>U1588</v>
      </c>
      <c r="C1204" t="str">
        <v>A</v>
      </c>
      <c r="D1204">
        <v>33</v>
      </c>
      <c r="E1204" t="str">
        <v>X</v>
      </c>
      <c r="F1204" t="str">
        <v>CC</v>
      </c>
      <c r="G1204" t="str">
        <v/>
      </c>
      <c r="H1204" s="29">
        <v>18</v>
      </c>
      <c r="I1204" s="29">
        <v>25</v>
      </c>
      <c r="J1204" s="29">
        <v>0</v>
      </c>
      <c r="K1204" s="29">
        <v>5</v>
      </c>
      <c r="L1204" s="24">
        <v>267.20999999999998</v>
      </c>
      <c r="M1204" s="24">
        <v>267.27999999999997</v>
      </c>
      <c r="N1204" s="24">
        <v>277.26036090225563</v>
      </c>
      <c r="O1204" s="24">
        <v>277.31299248120297</v>
      </c>
      <c r="P1204">
        <v>7</v>
      </c>
      <c r="Q1204">
        <v>5</v>
      </c>
      <c r="R1204" t="str">
        <v>OTHR</v>
      </c>
      <c r="S1204" t="str">
        <v/>
      </c>
      <c r="T1204" t="str">
        <v>FLOR</v>
      </c>
      <c r="U1204" t="str">
        <v>95504IODP</v>
      </c>
      <c r="V1204" t="str">
        <v>PALFLOR</v>
      </c>
      <c r="W1204" t="str">
        <v>OTHR11951761</v>
      </c>
      <c r="X1204">
        <v>44896.817361111112</v>
      </c>
      <c r="Y1204" t="str">
        <v>LEWIS</v>
      </c>
      <c r="Z1204" t="str">
        <v>JR</v>
      </c>
      <c r="AA1204">
        <v>0</v>
      </c>
      <c r="AB1204" t="str">
        <v>397-U1588A-33X-CC-PAL-PALFLOR</v>
      </c>
    </row>
    <row r="1205" spans="1:28" x14ac:dyDescent="0.15">
      <c r="A1205">
        <v>397</v>
      </c>
      <c r="B1205" t="str">
        <v>U1588</v>
      </c>
      <c r="C1205" t="str">
        <v>A</v>
      </c>
      <c r="D1205">
        <v>34</v>
      </c>
      <c r="E1205" t="str">
        <v>X</v>
      </c>
      <c r="F1205">
        <v>2</v>
      </c>
      <c r="G1205" t="str">
        <v>W</v>
      </c>
      <c r="H1205" s="29">
        <v>72</v>
      </c>
      <c r="I1205" s="29">
        <v>72</v>
      </c>
      <c r="J1205" s="29">
        <v>72</v>
      </c>
      <c r="K1205" s="29">
        <v>5</v>
      </c>
      <c r="L1205" s="24">
        <v>267.92</v>
      </c>
      <c r="M1205" s="24">
        <v>267.92</v>
      </c>
      <c r="N1205" s="24">
        <v>279.27471641791044</v>
      </c>
      <c r="O1205" s="24">
        <v>279.27471641791044</v>
      </c>
      <c r="P1205">
        <v>0</v>
      </c>
      <c r="Q1205">
        <v>1</v>
      </c>
      <c r="R1205" t="str">
        <v>TPCK</v>
      </c>
      <c r="S1205" t="str">
        <v>NANNO</v>
      </c>
      <c r="T1205" t="str">
        <v/>
      </c>
      <c r="U1205" t="str">
        <v/>
      </c>
      <c r="V1205" t="str">
        <v>NANNO</v>
      </c>
      <c r="W1205" t="str">
        <v>TPCK11960371</v>
      </c>
      <c r="X1205">
        <v>44897.548611111109</v>
      </c>
      <c r="Y1205" t="str">
        <v>JRS_BROOKS</v>
      </c>
      <c r="Z1205" t="str">
        <v>JR</v>
      </c>
      <c r="AA1205">
        <v>0</v>
      </c>
      <c r="AB1205" t="str">
        <v>397-U1588A-34X-2-W 72/72-NANNO</v>
      </c>
    </row>
    <row r="1206" spans="1:28" x14ac:dyDescent="0.15">
      <c r="A1206">
        <v>397</v>
      </c>
      <c r="B1206" t="str">
        <v>U1588</v>
      </c>
      <c r="C1206" t="str">
        <v>A</v>
      </c>
      <c r="D1206">
        <v>34</v>
      </c>
      <c r="E1206" t="str">
        <v>X</v>
      </c>
      <c r="F1206">
        <v>3</v>
      </c>
      <c r="G1206" t="str">
        <v>W</v>
      </c>
      <c r="H1206" s="29">
        <v>25</v>
      </c>
      <c r="I1206" s="29">
        <v>26</v>
      </c>
      <c r="J1206" s="29">
        <v>25</v>
      </c>
      <c r="K1206" s="29">
        <v>5</v>
      </c>
      <c r="L1206" s="24">
        <v>268.95</v>
      </c>
      <c r="M1206" s="24">
        <v>268.95999999999998</v>
      </c>
      <c r="N1206" s="24">
        <v>280.04337313432836</v>
      </c>
      <c r="O1206" s="24">
        <v>280.05083582089549</v>
      </c>
      <c r="P1206">
        <v>1</v>
      </c>
      <c r="Q1206">
        <v>5</v>
      </c>
      <c r="R1206" t="str">
        <v>CYL</v>
      </c>
      <c r="S1206" t="str">
        <v>XRD</v>
      </c>
      <c r="T1206" t="str">
        <v/>
      </c>
      <c r="U1206" t="str">
        <v/>
      </c>
      <c r="V1206" t="str">
        <v>XRD</v>
      </c>
      <c r="W1206" t="str">
        <v>CYL11960431</v>
      </c>
      <c r="X1206">
        <v>44897.554166666669</v>
      </c>
      <c r="Y1206" t="str">
        <v>JRS_BROOKS</v>
      </c>
      <c r="Z1206" t="str">
        <v>JR</v>
      </c>
      <c r="AA1206">
        <v>0</v>
      </c>
      <c r="AB1206" t="str">
        <v>397-U1588A-34X-3-W 25/26-XRD</v>
      </c>
    </row>
    <row r="1207" spans="1:28" x14ac:dyDescent="0.15">
      <c r="A1207">
        <v>397</v>
      </c>
      <c r="B1207" t="str">
        <v>U1588</v>
      </c>
      <c r="C1207" t="str">
        <v>A</v>
      </c>
      <c r="D1207">
        <v>34</v>
      </c>
      <c r="E1207" t="str">
        <v>X</v>
      </c>
      <c r="F1207">
        <v>3</v>
      </c>
      <c r="G1207" t="str">
        <v>A</v>
      </c>
      <c r="H1207" s="29">
        <v>25</v>
      </c>
      <c r="I1207" s="29">
        <v>25</v>
      </c>
      <c r="J1207" s="29">
        <v>25</v>
      </c>
      <c r="K1207" s="29">
        <v>5</v>
      </c>
      <c r="L1207" s="24">
        <v>268.95</v>
      </c>
      <c r="M1207" s="24">
        <v>268.95</v>
      </c>
      <c r="N1207" s="24">
        <v>280.04337313432836</v>
      </c>
      <c r="O1207" s="24">
        <v>280.04337313432836</v>
      </c>
      <c r="P1207">
        <v>0</v>
      </c>
      <c r="Q1207">
        <v>1</v>
      </c>
      <c r="R1207" t="str">
        <v>SS</v>
      </c>
      <c r="S1207" t="str">
        <v>SED</v>
      </c>
      <c r="T1207" t="str">
        <v/>
      </c>
      <c r="U1207" t="str">
        <v/>
      </c>
      <c r="V1207" t="str">
        <v>SED</v>
      </c>
      <c r="W1207" t="str">
        <v>SS11960451</v>
      </c>
      <c r="X1207">
        <v>44897.554861111108</v>
      </c>
      <c r="Y1207" t="str">
        <v>JRS_PANG</v>
      </c>
      <c r="Z1207" t="str">
        <v>JR</v>
      </c>
      <c r="AA1207">
        <v>0</v>
      </c>
      <c r="AB1207" t="str">
        <v>397-U1588A-34X-3-A 25/25-SED</v>
      </c>
    </row>
    <row r="1208" spans="1:28" x14ac:dyDescent="0.15">
      <c r="A1208">
        <v>397</v>
      </c>
      <c r="B1208" t="str">
        <v>U1588</v>
      </c>
      <c r="C1208" t="str">
        <v>A</v>
      </c>
      <c r="D1208">
        <v>34</v>
      </c>
      <c r="E1208" t="str">
        <v>X</v>
      </c>
      <c r="F1208">
        <v>3</v>
      </c>
      <c r="G1208" t="str">
        <v>W</v>
      </c>
      <c r="H1208" s="29">
        <v>25</v>
      </c>
      <c r="I1208" s="29">
        <v>26</v>
      </c>
      <c r="J1208" s="29">
        <v>25</v>
      </c>
      <c r="K1208" s="29">
        <v>5</v>
      </c>
      <c r="L1208" s="24">
        <v>268.95</v>
      </c>
      <c r="M1208" s="24">
        <v>268.95999999999998</v>
      </c>
      <c r="N1208" s="24">
        <v>280.04337313432836</v>
      </c>
      <c r="O1208" s="24">
        <v>280.05083582089549</v>
      </c>
      <c r="P1208">
        <v>1</v>
      </c>
      <c r="Q1208">
        <v>5</v>
      </c>
      <c r="R1208" t="str">
        <v>CYL</v>
      </c>
      <c r="S1208" t="str">
        <v>CARB</v>
      </c>
      <c r="T1208" t="str">
        <v/>
      </c>
      <c r="U1208" t="str">
        <v/>
      </c>
      <c r="V1208" t="str">
        <v>CARB</v>
      </c>
      <c r="W1208" t="str">
        <v>CYL11960441</v>
      </c>
      <c r="X1208">
        <v>44897.554166666669</v>
      </c>
      <c r="Y1208" t="str">
        <v>JRS_BROOKS</v>
      </c>
      <c r="Z1208" t="str">
        <v>JR</v>
      </c>
      <c r="AA1208">
        <v>0</v>
      </c>
      <c r="AB1208" t="str">
        <v>397-U1588A-34X-3-W 25/26-CARB</v>
      </c>
    </row>
    <row r="1209" spans="1:28" x14ac:dyDescent="0.15">
      <c r="A1209">
        <v>397</v>
      </c>
      <c r="B1209" t="str">
        <v>U1588</v>
      </c>
      <c r="C1209" t="str">
        <v>A</v>
      </c>
      <c r="D1209">
        <v>34</v>
      </c>
      <c r="E1209" t="str">
        <v>X</v>
      </c>
      <c r="F1209">
        <v>3</v>
      </c>
      <c r="G1209" t="str">
        <v>W</v>
      </c>
      <c r="H1209" s="29">
        <v>49</v>
      </c>
      <c r="I1209" s="29">
        <v>51</v>
      </c>
      <c r="J1209" s="29">
        <v>49</v>
      </c>
      <c r="K1209" s="29">
        <v>5</v>
      </c>
      <c r="L1209" s="24">
        <v>269.19</v>
      </c>
      <c r="M1209" s="24">
        <v>269.20999999999998</v>
      </c>
      <c r="N1209" s="24">
        <v>280.22247761194029</v>
      </c>
      <c r="O1209" s="24">
        <v>280.2374029850746</v>
      </c>
      <c r="P1209">
        <v>2</v>
      </c>
      <c r="Q1209">
        <v>7</v>
      </c>
      <c r="R1209" t="str">
        <v>CUBE</v>
      </c>
      <c r="S1209" t="str">
        <v>PMAG</v>
      </c>
      <c r="T1209" t="str">
        <v>XUAN</v>
      </c>
      <c r="U1209" t="str">
        <v>95810IODP</v>
      </c>
      <c r="V1209" t="str">
        <v>PMAG</v>
      </c>
      <c r="W1209" t="str">
        <v>CUBE11960411</v>
      </c>
      <c r="X1209">
        <v>44897.55</v>
      </c>
      <c r="Y1209" t="str">
        <v>LEWIS</v>
      </c>
      <c r="Z1209" t="str">
        <v>JR</v>
      </c>
      <c r="AA1209">
        <v>0</v>
      </c>
      <c r="AB1209" t="str">
        <v>397-U1588A-34X-3-W 49/51-PMAG</v>
      </c>
    </row>
    <row r="1210" spans="1:28" x14ac:dyDescent="0.15">
      <c r="A1210">
        <v>397</v>
      </c>
      <c r="B1210" t="str">
        <v>U1588</v>
      </c>
      <c r="C1210" t="str">
        <v>A</v>
      </c>
      <c r="D1210">
        <v>34</v>
      </c>
      <c r="E1210" t="str">
        <v>X</v>
      </c>
      <c r="F1210">
        <v>3</v>
      </c>
      <c r="G1210" t="str">
        <v>W</v>
      </c>
      <c r="H1210" s="29">
        <v>75</v>
      </c>
      <c r="I1210" s="29">
        <v>75</v>
      </c>
      <c r="J1210" s="29">
        <v>75</v>
      </c>
      <c r="K1210" s="29">
        <v>5</v>
      </c>
      <c r="L1210" s="24">
        <v>269.45</v>
      </c>
      <c r="M1210" s="24">
        <v>269.45</v>
      </c>
      <c r="N1210" s="24">
        <v>280.41650746268658</v>
      </c>
      <c r="O1210" s="24">
        <v>280.41650746268658</v>
      </c>
      <c r="P1210">
        <v>0</v>
      </c>
      <c r="Q1210">
        <v>1</v>
      </c>
      <c r="R1210" t="str">
        <v>TPCK</v>
      </c>
      <c r="S1210" t="str">
        <v>NANNO</v>
      </c>
      <c r="T1210" t="str">
        <v/>
      </c>
      <c r="U1210" t="str">
        <v/>
      </c>
      <c r="V1210" t="str">
        <v>NANNO</v>
      </c>
      <c r="W1210" t="str">
        <v>TPCK11960381</v>
      </c>
      <c r="X1210">
        <v>44897.548611111109</v>
      </c>
      <c r="Y1210" t="str">
        <v>JRS_BROOKS</v>
      </c>
      <c r="Z1210" t="str">
        <v>JR</v>
      </c>
      <c r="AA1210">
        <v>0</v>
      </c>
      <c r="AB1210" t="str">
        <v>397-U1588A-34X-3-W 75/75-NANNO</v>
      </c>
    </row>
    <row r="1211" spans="1:28" x14ac:dyDescent="0.15">
      <c r="A1211">
        <v>397</v>
      </c>
      <c r="B1211" t="str">
        <v>U1588</v>
      </c>
      <c r="C1211" t="str">
        <v>A</v>
      </c>
      <c r="D1211">
        <v>34</v>
      </c>
      <c r="E1211" t="str">
        <v>X</v>
      </c>
      <c r="F1211">
        <v>3</v>
      </c>
      <c r="G1211" t="str">
        <v>W</v>
      </c>
      <c r="H1211" s="29">
        <v>96</v>
      </c>
      <c r="I1211" s="29">
        <v>98</v>
      </c>
      <c r="J1211" s="29">
        <v>96</v>
      </c>
      <c r="K1211" s="29">
        <v>5</v>
      </c>
      <c r="L1211" s="24">
        <v>269.65999999999997</v>
      </c>
      <c r="M1211" s="24">
        <v>269.68</v>
      </c>
      <c r="N1211" s="24">
        <v>280.57322388059703</v>
      </c>
      <c r="O1211" s="24">
        <v>280.58814925373133</v>
      </c>
      <c r="P1211">
        <v>2</v>
      </c>
      <c r="Q1211">
        <v>10</v>
      </c>
      <c r="R1211" t="str">
        <v>CYL</v>
      </c>
      <c r="S1211" t="str">
        <v>MAD</v>
      </c>
      <c r="T1211" t="str">
        <v/>
      </c>
      <c r="U1211" t="str">
        <v/>
      </c>
      <c r="V1211">
        <v>31209</v>
      </c>
      <c r="W1211" t="str">
        <v>CYL11960421</v>
      </c>
      <c r="X1211">
        <v>44897.552083333336</v>
      </c>
      <c r="Y1211" t="str">
        <v>JRS_BROOKS</v>
      </c>
      <c r="Z1211" t="str">
        <v>JR</v>
      </c>
      <c r="AA1211">
        <v>0</v>
      </c>
      <c r="AB1211" t="str">
        <v>397-U1588A-34X-3-W 96/98-31209</v>
      </c>
    </row>
    <row r="1212" spans="1:28" x14ac:dyDescent="0.15">
      <c r="A1212">
        <v>397</v>
      </c>
      <c r="B1212" t="str">
        <v>U1588</v>
      </c>
      <c r="C1212" t="str">
        <v>A</v>
      </c>
      <c r="D1212">
        <v>34</v>
      </c>
      <c r="E1212" t="str">
        <v>X</v>
      </c>
      <c r="F1212">
        <v>4</v>
      </c>
      <c r="G1212" t="str">
        <v>W</v>
      </c>
      <c r="H1212" s="29">
        <v>75</v>
      </c>
      <c r="I1212" s="29">
        <v>75</v>
      </c>
      <c r="J1212" s="29">
        <v>75</v>
      </c>
      <c r="K1212" s="29">
        <v>5</v>
      </c>
      <c r="L1212" s="24">
        <v>270.95</v>
      </c>
      <c r="M1212" s="24">
        <v>270.95</v>
      </c>
      <c r="N1212" s="24">
        <v>281.53591044776118</v>
      </c>
      <c r="O1212" s="24">
        <v>281.53591044776118</v>
      </c>
      <c r="P1212">
        <v>0</v>
      </c>
      <c r="Q1212">
        <v>1</v>
      </c>
      <c r="R1212" t="str">
        <v>TPCK</v>
      </c>
      <c r="S1212" t="str">
        <v>NANNO</v>
      </c>
      <c r="T1212" t="str">
        <v/>
      </c>
      <c r="U1212" t="str">
        <v/>
      </c>
      <c r="V1212" t="str">
        <v>NANNO</v>
      </c>
      <c r="W1212" t="str">
        <v>TPCK11960391</v>
      </c>
      <c r="X1212">
        <v>44897.548611111109</v>
      </c>
      <c r="Y1212" t="str">
        <v>JRS_BROOKS</v>
      </c>
      <c r="Z1212" t="str">
        <v>JR</v>
      </c>
      <c r="AA1212">
        <v>0</v>
      </c>
      <c r="AB1212" t="str">
        <v>397-U1588A-34X-4-W 75/75-NANNO</v>
      </c>
    </row>
    <row r="1213" spans="1:28" x14ac:dyDescent="0.15">
      <c r="A1213">
        <v>397</v>
      </c>
      <c r="B1213" t="str">
        <v>U1588</v>
      </c>
      <c r="C1213" t="str">
        <v>A</v>
      </c>
      <c r="D1213">
        <v>34</v>
      </c>
      <c r="E1213" t="str">
        <v>X</v>
      </c>
      <c r="F1213">
        <v>4</v>
      </c>
      <c r="G1213" t="str">
        <v>A</v>
      </c>
      <c r="H1213" s="29">
        <v>102</v>
      </c>
      <c r="I1213" s="29">
        <v>102</v>
      </c>
      <c r="J1213" s="29">
        <v>102</v>
      </c>
      <c r="K1213" s="29">
        <v>5</v>
      </c>
      <c r="L1213" s="24">
        <v>271.21999999999997</v>
      </c>
      <c r="M1213" s="24">
        <v>271.21999999999997</v>
      </c>
      <c r="N1213" s="24">
        <v>281.73740298507465</v>
      </c>
      <c r="O1213" s="24">
        <v>281.73740298507465</v>
      </c>
      <c r="P1213">
        <v>0</v>
      </c>
      <c r="Q1213">
        <v>1</v>
      </c>
      <c r="R1213" t="str">
        <v>SS</v>
      </c>
      <c r="S1213" t="str">
        <v>SED</v>
      </c>
      <c r="T1213" t="str">
        <v/>
      </c>
      <c r="U1213" t="str">
        <v/>
      </c>
      <c r="V1213" t="str">
        <v>SED</v>
      </c>
      <c r="W1213" t="str">
        <v>SS11960461</v>
      </c>
      <c r="X1213">
        <v>44897.554861111108</v>
      </c>
      <c r="Y1213" t="str">
        <v>JRS_PANG</v>
      </c>
      <c r="Z1213" t="str">
        <v>JR</v>
      </c>
      <c r="AA1213">
        <v>0</v>
      </c>
      <c r="AB1213" t="str">
        <v>397-U1588A-34X-4-A 102/102-SED</v>
      </c>
    </row>
    <row r="1214" spans="1:28" x14ac:dyDescent="0.15">
      <c r="A1214">
        <v>397</v>
      </c>
      <c r="B1214" t="str">
        <v>U1588</v>
      </c>
      <c r="C1214" t="str">
        <v>A</v>
      </c>
      <c r="D1214">
        <v>34</v>
      </c>
      <c r="E1214" t="str">
        <v>X</v>
      </c>
      <c r="F1214">
        <v>4</v>
      </c>
      <c r="G1214" t="str">
        <v/>
      </c>
      <c r="H1214" s="29">
        <v>108</v>
      </c>
      <c r="I1214" s="29">
        <v>118</v>
      </c>
      <c r="J1214" s="29">
        <v>0</v>
      </c>
      <c r="K1214" s="29">
        <v>5</v>
      </c>
      <c r="L1214" s="24">
        <v>271.27999999999997</v>
      </c>
      <c r="M1214" s="24">
        <v>271.38</v>
      </c>
      <c r="N1214" s="24">
        <v>281.78217910447762</v>
      </c>
      <c r="O1214" s="24">
        <v>281.81949253731341</v>
      </c>
      <c r="P1214">
        <v>5</v>
      </c>
      <c r="Q1214">
        <v>4</v>
      </c>
      <c r="R1214" t="str">
        <v>LIQ</v>
      </c>
      <c r="S1214" t="str">
        <v/>
      </c>
      <c r="T1214" t="str">
        <v>ROCH</v>
      </c>
      <c r="U1214" t="str">
        <v>95231IODP</v>
      </c>
      <c r="V1214" t="str">
        <v>IWROCH</v>
      </c>
      <c r="W1214" t="str">
        <v>LIQ11953081</v>
      </c>
      <c r="X1214">
        <v>44896.912499999999</v>
      </c>
      <c r="Y1214" t="str">
        <v>JR_LIU</v>
      </c>
      <c r="Z1214" t="str">
        <v>JR</v>
      </c>
      <c r="AA1214" t="str">
        <v>20uL Optima HCl</v>
      </c>
      <c r="AB1214" t="str">
        <v>397-U1588A-34X-4-IW(108-118)-IWROCH</v>
      </c>
    </row>
    <row r="1215" spans="1:28" x14ac:dyDescent="0.15">
      <c r="A1215">
        <v>397</v>
      </c>
      <c r="B1215" t="str">
        <v>U1588</v>
      </c>
      <c r="C1215" t="str">
        <v>A</v>
      </c>
      <c r="D1215">
        <v>34</v>
      </c>
      <c r="E1215" t="str">
        <v>X</v>
      </c>
      <c r="F1215">
        <v>4</v>
      </c>
      <c r="G1215" t="str">
        <v/>
      </c>
      <c r="H1215" s="29">
        <v>108</v>
      </c>
      <c r="I1215" s="29">
        <v>118</v>
      </c>
      <c r="J1215" s="29">
        <v>0</v>
      </c>
      <c r="K1215" s="29">
        <v>5</v>
      </c>
      <c r="L1215" s="24">
        <v>271.27999999999997</v>
      </c>
      <c r="M1215" s="24">
        <v>271.38</v>
      </c>
      <c r="N1215" s="24">
        <v>281.78217910447762</v>
      </c>
      <c r="O1215" s="24">
        <v>281.81949253731341</v>
      </c>
      <c r="P1215">
        <v>5</v>
      </c>
      <c r="Q1215">
        <v>10</v>
      </c>
      <c r="R1215" t="str">
        <v>LIQ</v>
      </c>
      <c r="S1215" t="str">
        <v/>
      </c>
      <c r="T1215" t="str">
        <v>YOBO</v>
      </c>
      <c r="U1215" t="str">
        <v>96010IODP</v>
      </c>
      <c r="V1215" t="str">
        <v>IWYOBO</v>
      </c>
      <c r="W1215" t="str">
        <v>LIQ11953041</v>
      </c>
      <c r="X1215">
        <v>44896.912499999999</v>
      </c>
      <c r="Y1215" t="str">
        <v>JR_LIU</v>
      </c>
      <c r="Z1215" t="str">
        <v>JR</v>
      </c>
      <c r="AA1215" t="str">
        <v>30ul optima HNO3</v>
      </c>
      <c r="AB1215" t="str">
        <v>397-U1588A-34X-4-IW(108-118)-IWYOBO</v>
      </c>
    </row>
    <row r="1216" spans="1:28" x14ac:dyDescent="0.15">
      <c r="A1216">
        <v>397</v>
      </c>
      <c r="B1216" t="str">
        <v>U1588</v>
      </c>
      <c r="C1216" t="str">
        <v>A</v>
      </c>
      <c r="D1216">
        <v>34</v>
      </c>
      <c r="E1216" t="str">
        <v>X</v>
      </c>
      <c r="F1216">
        <v>4</v>
      </c>
      <c r="G1216" t="str">
        <v/>
      </c>
      <c r="H1216" s="29">
        <v>108</v>
      </c>
      <c r="I1216" s="29">
        <v>118</v>
      </c>
      <c r="J1216" s="29">
        <v>0</v>
      </c>
      <c r="K1216" s="29">
        <v>5</v>
      </c>
      <c r="L1216" s="24">
        <v>271.27999999999997</v>
      </c>
      <c r="M1216" s="24">
        <v>271.38</v>
      </c>
      <c r="N1216" s="24">
        <v>281.78217910447762</v>
      </c>
      <c r="O1216" s="24">
        <v>281.81949253731341</v>
      </c>
      <c r="P1216">
        <v>5</v>
      </c>
      <c r="Q1216">
        <v>3</v>
      </c>
      <c r="R1216" t="str">
        <v>LIQ</v>
      </c>
      <c r="S1216" t="str">
        <v/>
      </c>
      <c r="T1216" t="str">
        <v/>
      </c>
      <c r="U1216" t="str">
        <v/>
      </c>
      <c r="V1216" t="str">
        <v>IWALK</v>
      </c>
      <c r="W1216" t="str">
        <v>LIQ11953011</v>
      </c>
      <c r="X1216">
        <v>44896.912499999999</v>
      </c>
      <c r="Y1216" t="str">
        <v>JR_LIU</v>
      </c>
      <c r="Z1216" t="str">
        <v>JR</v>
      </c>
      <c r="AA1216" t="str">
        <v>alkalinity residue</v>
      </c>
      <c r="AB1216" t="str">
        <v>397-U1588A-34X-4-IW(108-118)-IWALK</v>
      </c>
    </row>
    <row r="1217" spans="1:28" x14ac:dyDescent="0.15">
      <c r="A1217">
        <v>397</v>
      </c>
      <c r="B1217" t="str">
        <v>U1588</v>
      </c>
      <c r="C1217" t="str">
        <v>A</v>
      </c>
      <c r="D1217">
        <v>34</v>
      </c>
      <c r="E1217" t="str">
        <v>X</v>
      </c>
      <c r="F1217">
        <v>4</v>
      </c>
      <c r="G1217" t="str">
        <v/>
      </c>
      <c r="H1217" s="29">
        <v>108</v>
      </c>
      <c r="I1217" s="29">
        <v>118</v>
      </c>
      <c r="J1217" s="29">
        <v>0</v>
      </c>
      <c r="K1217" s="29">
        <v>5</v>
      </c>
      <c r="L1217" s="24">
        <v>271.27999999999997</v>
      </c>
      <c r="M1217" s="24">
        <v>271.38</v>
      </c>
      <c r="N1217" s="24">
        <v>281.78217910447762</v>
      </c>
      <c r="O1217" s="24">
        <v>281.81949253731341</v>
      </c>
      <c r="P1217">
        <v>5</v>
      </c>
      <c r="Q1217">
        <v>2</v>
      </c>
      <c r="R1217" t="str">
        <v>LIQ</v>
      </c>
      <c r="S1217" t="str">
        <v/>
      </c>
      <c r="T1217" t="str">
        <v>BRAD</v>
      </c>
      <c r="U1217" t="str">
        <v>95829IODP</v>
      </c>
      <c r="V1217" t="str">
        <v>IWBRAD</v>
      </c>
      <c r="W1217" t="str">
        <v>LIQ11953071</v>
      </c>
      <c r="X1217">
        <v>44896.912499999999</v>
      </c>
      <c r="Y1217" t="str">
        <v>JR_LIU</v>
      </c>
      <c r="Z1217" t="str">
        <v>JR</v>
      </c>
      <c r="AA1217" t="str">
        <v>10 ul HgCl2</v>
      </c>
      <c r="AB1217" t="str">
        <v>397-U1588A-34X-4-IW(108-118)-IWBRAD</v>
      </c>
    </row>
    <row r="1218" spans="1:28" x14ac:dyDescent="0.15">
      <c r="A1218">
        <v>397</v>
      </c>
      <c r="B1218" t="str">
        <v>U1588</v>
      </c>
      <c r="C1218" t="str">
        <v>A</v>
      </c>
      <c r="D1218">
        <v>34</v>
      </c>
      <c r="E1218" t="str">
        <v>X</v>
      </c>
      <c r="F1218">
        <v>4</v>
      </c>
      <c r="G1218" t="str">
        <v/>
      </c>
      <c r="H1218" s="29">
        <v>108</v>
      </c>
      <c r="I1218" s="29">
        <v>118</v>
      </c>
      <c r="J1218" s="29">
        <v>0</v>
      </c>
      <c r="K1218" s="29">
        <v>5</v>
      </c>
      <c r="L1218" s="24">
        <v>271.27999999999997</v>
      </c>
      <c r="M1218" s="24">
        <v>271.38</v>
      </c>
      <c r="N1218" s="24">
        <v>281.78217910447762</v>
      </c>
      <c r="O1218" s="24">
        <v>281.81949253731341</v>
      </c>
      <c r="P1218">
        <v>5</v>
      </c>
      <c r="Q1218">
        <v>25</v>
      </c>
      <c r="R1218" t="str">
        <v>CAKE</v>
      </c>
      <c r="S1218" t="str">
        <v/>
      </c>
      <c r="T1218" t="str">
        <v>WU</v>
      </c>
      <c r="U1218" t="str">
        <v>95353IODP</v>
      </c>
      <c r="V1218" t="str">
        <v>SCWU</v>
      </c>
      <c r="W1218" t="str">
        <v>CAKE11953051</v>
      </c>
      <c r="X1218">
        <v>44896.912499999999</v>
      </c>
      <c r="Y1218" t="str">
        <v>JR_LIU</v>
      </c>
      <c r="Z1218" t="str">
        <v>JR</v>
      </c>
      <c r="AA1218">
        <v>0</v>
      </c>
      <c r="AB1218" t="str">
        <v>397-U1588A-34X-4-IW(108-118)-SCWU</v>
      </c>
    </row>
    <row r="1219" spans="1:28" x14ac:dyDescent="0.15">
      <c r="A1219">
        <v>397</v>
      </c>
      <c r="B1219" t="str">
        <v>U1588</v>
      </c>
      <c r="C1219" t="str">
        <v>A</v>
      </c>
      <c r="D1219">
        <v>34</v>
      </c>
      <c r="E1219" t="str">
        <v>X</v>
      </c>
      <c r="F1219">
        <v>4</v>
      </c>
      <c r="G1219" t="str">
        <v/>
      </c>
      <c r="H1219" s="29">
        <v>108</v>
      </c>
      <c r="I1219" s="29">
        <v>118</v>
      </c>
      <c r="J1219" s="29">
        <v>108</v>
      </c>
      <c r="K1219" s="29">
        <v>5</v>
      </c>
      <c r="L1219" s="24">
        <v>271.27999999999997</v>
      </c>
      <c r="M1219" s="24">
        <v>271.38</v>
      </c>
      <c r="N1219" s="24">
        <v>281.78217910447762</v>
      </c>
      <c r="O1219" s="24">
        <v>281.85680597014925</v>
      </c>
      <c r="P1219">
        <v>10</v>
      </c>
      <c r="Q1219">
        <v>353</v>
      </c>
      <c r="R1219" t="str">
        <v>WRND</v>
      </c>
      <c r="S1219" t="str">
        <v>IW</v>
      </c>
      <c r="T1219" t="str">
        <v/>
      </c>
      <c r="U1219" t="str">
        <v/>
      </c>
      <c r="V1219" t="str">
        <v>IW(108-118)</v>
      </c>
      <c r="W1219" t="str">
        <v>WRND11952081</v>
      </c>
      <c r="X1219">
        <v>44896.843055555553</v>
      </c>
      <c r="Y1219" t="str">
        <v>LEWIS</v>
      </c>
      <c r="Z1219" t="str">
        <v>JR</v>
      </c>
      <c r="AA1219">
        <v>0</v>
      </c>
      <c r="AB1219" t="str">
        <v>397-U1588A-34X-4-IW(108-118)</v>
      </c>
    </row>
    <row r="1220" spans="1:28" x14ac:dyDescent="0.15">
      <c r="A1220">
        <v>397</v>
      </c>
      <c r="B1220" t="str">
        <v>U1588</v>
      </c>
      <c r="C1220" t="str">
        <v>A</v>
      </c>
      <c r="D1220">
        <v>34</v>
      </c>
      <c r="E1220" t="str">
        <v>X</v>
      </c>
      <c r="F1220">
        <v>4</v>
      </c>
      <c r="G1220" t="str">
        <v/>
      </c>
      <c r="H1220" s="29">
        <v>108</v>
      </c>
      <c r="I1220" s="29">
        <v>118</v>
      </c>
      <c r="J1220" s="29">
        <v>0</v>
      </c>
      <c r="K1220" s="29">
        <v>5</v>
      </c>
      <c r="L1220" s="24">
        <v>271.27999999999997</v>
      </c>
      <c r="M1220" s="24">
        <v>271.38</v>
      </c>
      <c r="N1220" s="24">
        <v>281.78217910447762</v>
      </c>
      <c r="O1220" s="24">
        <v>281.81949253731341</v>
      </c>
      <c r="P1220">
        <v>5</v>
      </c>
      <c r="Q1220">
        <v>10</v>
      </c>
      <c r="R1220" t="str">
        <v>LIQ</v>
      </c>
      <c r="S1220" t="str">
        <v/>
      </c>
      <c r="T1220" t="str">
        <v>WU</v>
      </c>
      <c r="U1220" t="str">
        <v>95353IODP</v>
      </c>
      <c r="V1220" t="str">
        <v>IWWU</v>
      </c>
      <c r="W1220" t="str">
        <v>LIQ11953031</v>
      </c>
      <c r="X1220">
        <v>44896.912499999999</v>
      </c>
      <c r="Y1220" t="str">
        <v>JR_LIU</v>
      </c>
      <c r="Z1220" t="str">
        <v>JR</v>
      </c>
      <c r="AA1220" t="str">
        <v>30 ul TM HCl</v>
      </c>
      <c r="AB1220" t="str">
        <v>397-U1588A-34X-4-IW(108-118)-IWWU</v>
      </c>
    </row>
    <row r="1221" spans="1:28" x14ac:dyDescent="0.15">
      <c r="A1221">
        <v>397</v>
      </c>
      <c r="B1221" t="str">
        <v>U1588</v>
      </c>
      <c r="C1221" t="str">
        <v>A</v>
      </c>
      <c r="D1221">
        <v>34</v>
      </c>
      <c r="E1221" t="str">
        <v>X</v>
      </c>
      <c r="F1221">
        <v>4</v>
      </c>
      <c r="G1221" t="str">
        <v/>
      </c>
      <c r="H1221" s="29">
        <v>108</v>
      </c>
      <c r="I1221" s="29">
        <v>118</v>
      </c>
      <c r="J1221" s="29">
        <v>0</v>
      </c>
      <c r="K1221" s="29">
        <v>5</v>
      </c>
      <c r="L1221" s="24">
        <v>271.27999999999997</v>
      </c>
      <c r="M1221" s="24">
        <v>271.38</v>
      </c>
      <c r="N1221" s="24">
        <v>281.78217910447762</v>
      </c>
      <c r="O1221" s="24">
        <v>281.81949253731341</v>
      </c>
      <c r="P1221">
        <v>5</v>
      </c>
      <c r="Q1221">
        <v>75</v>
      </c>
      <c r="R1221" t="str">
        <v>CAKE</v>
      </c>
      <c r="S1221" t="str">
        <v/>
      </c>
      <c r="T1221" t="str">
        <v/>
      </c>
      <c r="U1221" t="str">
        <v/>
      </c>
      <c r="V1221" t="str">
        <v>SC</v>
      </c>
      <c r="W1221" t="str">
        <v>CAKE11953061</v>
      </c>
      <c r="X1221">
        <v>44896.912499999999</v>
      </c>
      <c r="Y1221" t="str">
        <v>JR_LIU</v>
      </c>
      <c r="Z1221" t="str">
        <v>JR</v>
      </c>
      <c r="AA1221" t="str">
        <v>repository</v>
      </c>
      <c r="AB1221" t="str">
        <v>397-U1588A-34X-4-IW(108-118)-SC</v>
      </c>
    </row>
    <row r="1222" spans="1:28" x14ac:dyDescent="0.15">
      <c r="A1222">
        <v>397</v>
      </c>
      <c r="B1222" t="str">
        <v>U1588</v>
      </c>
      <c r="C1222" t="str">
        <v>A</v>
      </c>
      <c r="D1222">
        <v>34</v>
      </c>
      <c r="E1222" t="str">
        <v>X</v>
      </c>
      <c r="F1222">
        <v>4</v>
      </c>
      <c r="G1222" t="str">
        <v/>
      </c>
      <c r="H1222" s="29">
        <v>108</v>
      </c>
      <c r="I1222" s="29">
        <v>118</v>
      </c>
      <c r="J1222" s="29">
        <v>0</v>
      </c>
      <c r="K1222" s="29">
        <v>5</v>
      </c>
      <c r="L1222" s="24">
        <v>271.27999999999997</v>
      </c>
      <c r="M1222" s="24">
        <v>271.38</v>
      </c>
      <c r="N1222" s="24">
        <v>281.78217910447762</v>
      </c>
      <c r="O1222" s="24">
        <v>281.81949253731341</v>
      </c>
      <c r="P1222">
        <v>5</v>
      </c>
      <c r="Q1222">
        <v>2</v>
      </c>
      <c r="R1222" t="str">
        <v>LIQ</v>
      </c>
      <c r="S1222" t="str">
        <v>ICP</v>
      </c>
      <c r="T1222" t="str">
        <v/>
      </c>
      <c r="U1222" t="str">
        <v/>
      </c>
      <c r="V1222" t="str">
        <v>IWICP</v>
      </c>
      <c r="W1222" t="str">
        <v>LIQ11953021</v>
      </c>
      <c r="X1222">
        <v>44896.912499999999</v>
      </c>
      <c r="Y1222" t="str">
        <v>JR_LIU</v>
      </c>
      <c r="Z1222" t="str">
        <v>JR</v>
      </c>
      <c r="AA1222" t="str">
        <v>10uL HNO3</v>
      </c>
      <c r="AB1222" t="str">
        <v>397-U1588A-34X-4-IW(108-118)-IWICP</v>
      </c>
    </row>
    <row r="1223" spans="1:28" x14ac:dyDescent="0.15">
      <c r="A1223">
        <v>397</v>
      </c>
      <c r="B1223" t="str">
        <v>U1588</v>
      </c>
      <c r="C1223" t="str">
        <v>A</v>
      </c>
      <c r="D1223">
        <v>34</v>
      </c>
      <c r="E1223" t="str">
        <v>X</v>
      </c>
      <c r="F1223">
        <v>4</v>
      </c>
      <c r="G1223" t="str">
        <v/>
      </c>
      <c r="H1223" s="29">
        <v>108</v>
      </c>
      <c r="I1223" s="29">
        <v>118</v>
      </c>
      <c r="J1223" s="29">
        <v>0</v>
      </c>
      <c r="K1223" s="29">
        <v>5</v>
      </c>
      <c r="L1223" s="24">
        <v>271.27999999999997</v>
      </c>
      <c r="M1223" s="24">
        <v>271.38</v>
      </c>
      <c r="N1223" s="24">
        <v>281.78217910447762</v>
      </c>
      <c r="O1223" s="24">
        <v>281.81949253731341</v>
      </c>
      <c r="P1223">
        <v>5</v>
      </c>
      <c r="Q1223">
        <v>6</v>
      </c>
      <c r="R1223" t="str">
        <v>LIQ</v>
      </c>
      <c r="S1223" t="str">
        <v/>
      </c>
      <c r="T1223" t="str">
        <v/>
      </c>
      <c r="U1223" t="str">
        <v/>
      </c>
      <c r="V1223" t="str">
        <v>IWS</v>
      </c>
      <c r="W1223" t="str">
        <v>LIQ11953001</v>
      </c>
      <c r="X1223">
        <v>44896.912499999999</v>
      </c>
      <c r="Y1223" t="str">
        <v>JR_LIU</v>
      </c>
      <c r="Z1223" t="str">
        <v>JR</v>
      </c>
      <c r="AA1223" t="str">
        <v>shipboard untreated</v>
      </c>
      <c r="AB1223" t="str">
        <v>397-U1588A-34X-4-IW(108-118)-IWS</v>
      </c>
    </row>
    <row r="1224" spans="1:28" x14ac:dyDescent="0.15">
      <c r="A1224">
        <v>397</v>
      </c>
      <c r="B1224" t="str">
        <v>U1588</v>
      </c>
      <c r="C1224" t="str">
        <v>A</v>
      </c>
      <c r="D1224">
        <v>35</v>
      </c>
      <c r="E1224" t="str">
        <v>X</v>
      </c>
      <c r="F1224">
        <v>1</v>
      </c>
      <c r="G1224" t="str">
        <v>W</v>
      </c>
      <c r="H1224" s="29">
        <v>75</v>
      </c>
      <c r="I1224" s="29">
        <v>75</v>
      </c>
      <c r="J1224" s="29">
        <v>75</v>
      </c>
      <c r="K1224" s="29">
        <v>5</v>
      </c>
      <c r="L1224" s="24">
        <v>271.35000000000002</v>
      </c>
      <c r="M1224" s="24">
        <v>271.35000000000002</v>
      </c>
      <c r="N1224" s="24">
        <v>284.20067567567571</v>
      </c>
      <c r="O1224" s="24">
        <v>284.20067567567571</v>
      </c>
      <c r="P1224">
        <v>0</v>
      </c>
      <c r="Q1224">
        <v>1</v>
      </c>
      <c r="R1224" t="str">
        <v>TPCK</v>
      </c>
      <c r="S1224" t="str">
        <v>NANNO</v>
      </c>
      <c r="T1224" t="str">
        <v/>
      </c>
      <c r="U1224" t="str">
        <v/>
      </c>
      <c r="V1224" t="str">
        <v>NANNO</v>
      </c>
      <c r="W1224" t="str">
        <v>TPCK11960721</v>
      </c>
      <c r="X1224">
        <v>44897.585416666669</v>
      </c>
      <c r="Y1224" t="str">
        <v>JRS_BROOKS</v>
      </c>
      <c r="Z1224" t="str">
        <v>JR</v>
      </c>
      <c r="AA1224">
        <v>0</v>
      </c>
      <c r="AB1224" t="str">
        <v>397-U1588A-35X-1-W 75/75-NANNO</v>
      </c>
    </row>
    <row r="1225" spans="1:28" x14ac:dyDescent="0.15">
      <c r="A1225">
        <v>397</v>
      </c>
      <c r="B1225" t="str">
        <v>U1588</v>
      </c>
      <c r="C1225" t="str">
        <v>A</v>
      </c>
      <c r="D1225">
        <v>34</v>
      </c>
      <c r="E1225" t="str">
        <v>X</v>
      </c>
      <c r="F1225">
        <v>5</v>
      </c>
      <c r="G1225" t="str">
        <v/>
      </c>
      <c r="H1225" s="29">
        <v>0</v>
      </c>
      <c r="I1225" s="29">
        <v>5</v>
      </c>
      <c r="J1225" s="29">
        <v>0</v>
      </c>
      <c r="K1225" s="29">
        <v>5</v>
      </c>
      <c r="L1225" s="24">
        <v>271.38</v>
      </c>
      <c r="M1225" s="24">
        <v>271.43</v>
      </c>
      <c r="N1225" s="24">
        <v>281.85680597014925</v>
      </c>
      <c r="O1225" s="24">
        <v>281.8941194029851</v>
      </c>
      <c r="P1225">
        <v>5</v>
      </c>
      <c r="Q1225">
        <v>5</v>
      </c>
      <c r="R1225" t="str">
        <v>CYL</v>
      </c>
      <c r="S1225" t="str">
        <v>HS</v>
      </c>
      <c r="T1225" t="str">
        <v/>
      </c>
      <c r="U1225" t="str">
        <v/>
      </c>
      <c r="V1225" t="str">
        <v>HS</v>
      </c>
      <c r="W1225" t="str">
        <v>CYL11952091</v>
      </c>
      <c r="X1225">
        <v>44896.843055555553</v>
      </c>
      <c r="Y1225" t="str">
        <v>LEWIS</v>
      </c>
      <c r="Z1225" t="str">
        <v>JR</v>
      </c>
      <c r="AA1225">
        <v>0</v>
      </c>
      <c r="AB1225" t="str">
        <v>397-U1588A-34X-5-HS</v>
      </c>
    </row>
    <row r="1226" spans="1:28" x14ac:dyDescent="0.15">
      <c r="A1226">
        <v>397</v>
      </c>
      <c r="B1226" t="str">
        <v>U1588</v>
      </c>
      <c r="C1226" t="str">
        <v>A</v>
      </c>
      <c r="D1226">
        <v>34</v>
      </c>
      <c r="E1226" t="str">
        <v>X</v>
      </c>
      <c r="F1226">
        <v>5</v>
      </c>
      <c r="G1226" t="str">
        <v>W</v>
      </c>
      <c r="H1226" s="29">
        <v>40</v>
      </c>
      <c r="I1226" s="29">
        <v>40</v>
      </c>
      <c r="J1226" s="29">
        <v>40</v>
      </c>
      <c r="K1226" s="29">
        <v>5</v>
      </c>
      <c r="L1226" s="24">
        <v>271.77999999999997</v>
      </c>
      <c r="M1226" s="24">
        <v>271.77999999999997</v>
      </c>
      <c r="N1226" s="24">
        <v>282.15531343283578</v>
      </c>
      <c r="O1226" s="24">
        <v>282.15531343283578</v>
      </c>
      <c r="P1226">
        <v>0</v>
      </c>
      <c r="Q1226">
        <v>1</v>
      </c>
      <c r="R1226" t="str">
        <v>TPCK</v>
      </c>
      <c r="S1226" t="str">
        <v>NANNO</v>
      </c>
      <c r="T1226" t="str">
        <v/>
      </c>
      <c r="U1226" t="str">
        <v/>
      </c>
      <c r="V1226" t="str">
        <v>NANNO</v>
      </c>
      <c r="W1226" t="str">
        <v>TPCK11960401</v>
      </c>
      <c r="X1226">
        <v>44897.548611111109</v>
      </c>
      <c r="Y1226" t="str">
        <v>JRS_BROOKS</v>
      </c>
      <c r="Z1226" t="str">
        <v>JR</v>
      </c>
      <c r="AA1226">
        <v>0</v>
      </c>
      <c r="AB1226" t="str">
        <v>397-U1588A-34X-5-W 40/40-NANNO</v>
      </c>
    </row>
    <row r="1227" spans="1:28" x14ac:dyDescent="0.15">
      <c r="A1227">
        <v>397</v>
      </c>
      <c r="B1227" t="str">
        <v>U1588</v>
      </c>
      <c r="C1227" t="str">
        <v>A</v>
      </c>
      <c r="D1227">
        <v>34</v>
      </c>
      <c r="E1227" t="str">
        <v>X</v>
      </c>
      <c r="F1227" t="str">
        <v>CC</v>
      </c>
      <c r="G1227" t="str">
        <v/>
      </c>
      <c r="H1227" s="29">
        <v>31</v>
      </c>
      <c r="I1227" s="29">
        <v>38</v>
      </c>
      <c r="J1227" s="29">
        <v>0</v>
      </c>
      <c r="K1227" s="29">
        <v>5</v>
      </c>
      <c r="L1227" s="24">
        <v>272.20999999999998</v>
      </c>
      <c r="M1227" s="24">
        <v>272.27999999999997</v>
      </c>
      <c r="N1227" s="24">
        <v>282.47620895522385</v>
      </c>
      <c r="O1227" s="24">
        <v>282.528447761194</v>
      </c>
      <c r="P1227">
        <v>7</v>
      </c>
      <c r="Q1227">
        <v>30</v>
      </c>
      <c r="R1227" t="str">
        <v>OTHR</v>
      </c>
      <c r="S1227" t="str">
        <v/>
      </c>
      <c r="T1227" t="str">
        <v>ZARI</v>
      </c>
      <c r="U1227" t="str">
        <v>95883IODP</v>
      </c>
      <c r="V1227" t="str">
        <v>PALZARI</v>
      </c>
      <c r="W1227" t="str">
        <v>OTHR11952161</v>
      </c>
      <c r="X1227">
        <v>44896.843055555553</v>
      </c>
      <c r="Y1227" t="str">
        <v>LEWIS</v>
      </c>
      <c r="Z1227" t="str">
        <v>JR</v>
      </c>
      <c r="AA1227">
        <v>0</v>
      </c>
      <c r="AB1227" t="str">
        <v>397-U1588A-34X-CC-PAL-PALZARI</v>
      </c>
    </row>
    <row r="1228" spans="1:28" x14ac:dyDescent="0.15">
      <c r="A1228">
        <v>397</v>
      </c>
      <c r="B1228" t="str">
        <v>U1588</v>
      </c>
      <c r="C1228" t="str">
        <v>A</v>
      </c>
      <c r="D1228">
        <v>34</v>
      </c>
      <c r="E1228" t="str">
        <v>X</v>
      </c>
      <c r="F1228" t="str">
        <v>CC</v>
      </c>
      <c r="G1228" t="str">
        <v/>
      </c>
      <c r="H1228" s="29">
        <v>31</v>
      </c>
      <c r="I1228" s="29">
        <v>38</v>
      </c>
      <c r="J1228" s="29">
        <v>0</v>
      </c>
      <c r="K1228" s="29">
        <v>5</v>
      </c>
      <c r="L1228" s="24">
        <v>272.20999999999998</v>
      </c>
      <c r="M1228" s="24">
        <v>272.27999999999997</v>
      </c>
      <c r="N1228" s="24">
        <v>282.47620895522385</v>
      </c>
      <c r="O1228" s="24">
        <v>282.528447761194</v>
      </c>
      <c r="P1228">
        <v>7</v>
      </c>
      <c r="Q1228">
        <v>20</v>
      </c>
      <c r="R1228" t="str">
        <v>OTHR</v>
      </c>
      <c r="S1228" t="str">
        <v>FORAM</v>
      </c>
      <c r="T1228" t="str">
        <v/>
      </c>
      <c r="U1228" t="str">
        <v/>
      </c>
      <c r="V1228" t="str">
        <v>FORAM</v>
      </c>
      <c r="W1228" t="str">
        <v>OTHR11952191</v>
      </c>
      <c r="X1228">
        <v>44896.843055555553</v>
      </c>
      <c r="Y1228" t="str">
        <v>LEWIS</v>
      </c>
      <c r="Z1228" t="str">
        <v>JR</v>
      </c>
      <c r="AA1228" t="str">
        <v>Shipboard Test</v>
      </c>
      <c r="AB1228" t="str">
        <v>397-U1588A-34X-CC-PAL-FORAM</v>
      </c>
    </row>
    <row r="1229" spans="1:28" x14ac:dyDescent="0.15">
      <c r="A1229">
        <v>397</v>
      </c>
      <c r="B1229" t="str">
        <v>U1588</v>
      </c>
      <c r="C1229" t="str">
        <v>A</v>
      </c>
      <c r="D1229">
        <v>34</v>
      </c>
      <c r="E1229" t="str">
        <v>X</v>
      </c>
      <c r="F1229" t="str">
        <v>CC</v>
      </c>
      <c r="G1229" t="str">
        <v/>
      </c>
      <c r="H1229" s="29">
        <v>31</v>
      </c>
      <c r="I1229" s="29">
        <v>38</v>
      </c>
      <c r="J1229" s="29">
        <v>0</v>
      </c>
      <c r="K1229" s="29">
        <v>5</v>
      </c>
      <c r="L1229" s="24">
        <v>272.20999999999998</v>
      </c>
      <c r="M1229" s="24">
        <v>272.27999999999997</v>
      </c>
      <c r="N1229" s="24">
        <v>282.47620895522385</v>
      </c>
      <c r="O1229" s="24">
        <v>282.528447761194</v>
      </c>
      <c r="P1229">
        <v>7</v>
      </c>
      <c r="Q1229">
        <v>30</v>
      </c>
      <c r="R1229" t="str">
        <v>OTHR</v>
      </c>
      <c r="S1229" t="str">
        <v/>
      </c>
      <c r="T1229" t="str">
        <v>HUAN</v>
      </c>
      <c r="U1229" t="str">
        <v>98758IODP</v>
      </c>
      <c r="V1229" t="str">
        <v>PALHUAN</v>
      </c>
      <c r="W1229" t="str">
        <v>OTHR11952151</v>
      </c>
      <c r="X1229">
        <v>44896.843055555553</v>
      </c>
      <c r="Y1229" t="str">
        <v>LEWIS</v>
      </c>
      <c r="Z1229" t="str">
        <v>JR</v>
      </c>
      <c r="AA1229">
        <v>0</v>
      </c>
      <c r="AB1229" t="str">
        <v>397-U1588A-34X-CC-PAL-PALHUAN</v>
      </c>
    </row>
    <row r="1230" spans="1:28" x14ac:dyDescent="0.15">
      <c r="A1230">
        <v>397</v>
      </c>
      <c r="B1230" t="str">
        <v>U1588</v>
      </c>
      <c r="C1230" t="str">
        <v>A</v>
      </c>
      <c r="D1230">
        <v>34</v>
      </c>
      <c r="E1230" t="str">
        <v>X</v>
      </c>
      <c r="F1230" t="str">
        <v>CC</v>
      </c>
      <c r="G1230" t="str">
        <v/>
      </c>
      <c r="H1230" s="29">
        <v>31</v>
      </c>
      <c r="I1230" s="29">
        <v>38</v>
      </c>
      <c r="J1230" s="29">
        <v>0</v>
      </c>
      <c r="K1230" s="29">
        <v>5</v>
      </c>
      <c r="L1230" s="24">
        <v>272.20999999999998</v>
      </c>
      <c r="M1230" s="24">
        <v>272.27999999999997</v>
      </c>
      <c r="N1230" s="24">
        <v>282.47620895522385</v>
      </c>
      <c r="O1230" s="24">
        <v>282.528447761194</v>
      </c>
      <c r="P1230">
        <v>7</v>
      </c>
      <c r="Q1230">
        <v>5</v>
      </c>
      <c r="R1230" t="str">
        <v>OTHR</v>
      </c>
      <c r="S1230" t="str">
        <v/>
      </c>
      <c r="T1230" t="str">
        <v>CLAR</v>
      </c>
      <c r="U1230" t="str">
        <v>95439IODP</v>
      </c>
      <c r="V1230" t="str">
        <v>PALCLAR</v>
      </c>
      <c r="W1230" t="str">
        <v>OTHR11952141</v>
      </c>
      <c r="X1230">
        <v>44896.843055555553</v>
      </c>
      <c r="Y1230" t="str">
        <v>LEWIS</v>
      </c>
      <c r="Z1230" t="str">
        <v>JR</v>
      </c>
      <c r="AA1230">
        <v>0</v>
      </c>
      <c r="AB1230" t="str">
        <v>397-U1588A-34X-CC-PAL-PALCLAR</v>
      </c>
    </row>
    <row r="1231" spans="1:28" x14ac:dyDescent="0.15">
      <c r="A1231">
        <v>397</v>
      </c>
      <c r="B1231" t="str">
        <v>U1588</v>
      </c>
      <c r="C1231" t="str">
        <v>A</v>
      </c>
      <c r="D1231">
        <v>34</v>
      </c>
      <c r="E1231" t="str">
        <v>X</v>
      </c>
      <c r="F1231" t="str">
        <v>CC</v>
      </c>
      <c r="G1231" t="str">
        <v/>
      </c>
      <c r="H1231" s="29">
        <v>31</v>
      </c>
      <c r="I1231" s="29">
        <v>38</v>
      </c>
      <c r="J1231" s="29">
        <v>0</v>
      </c>
      <c r="K1231" s="29">
        <v>5</v>
      </c>
      <c r="L1231" s="24">
        <v>272.20999999999998</v>
      </c>
      <c r="M1231" s="24">
        <v>272.27999999999997</v>
      </c>
      <c r="N1231" s="24">
        <v>282.47620895522385</v>
      </c>
      <c r="O1231" s="24">
        <v>282.528447761194</v>
      </c>
      <c r="P1231">
        <v>7</v>
      </c>
      <c r="Q1231">
        <v>20</v>
      </c>
      <c r="R1231" t="str">
        <v>OTHR</v>
      </c>
      <c r="S1231" t="str">
        <v/>
      </c>
      <c r="T1231" t="str">
        <v>VERM</v>
      </c>
      <c r="U1231" t="str">
        <v>95746IODP</v>
      </c>
      <c r="V1231" t="str">
        <v>PALVERM</v>
      </c>
      <c r="W1231" t="str">
        <v>OTHR11952111</v>
      </c>
      <c r="X1231">
        <v>44896.843055555553</v>
      </c>
      <c r="Y1231" t="str">
        <v>LEWIS</v>
      </c>
      <c r="Z1231" t="str">
        <v>JR</v>
      </c>
      <c r="AA1231">
        <v>0</v>
      </c>
      <c r="AB1231" t="str">
        <v>397-U1588A-34X-CC-PAL-PALVERM</v>
      </c>
    </row>
    <row r="1232" spans="1:28" x14ac:dyDescent="0.15">
      <c r="A1232">
        <v>397</v>
      </c>
      <c r="B1232" t="str">
        <v>U1588</v>
      </c>
      <c r="C1232" t="str">
        <v>A</v>
      </c>
      <c r="D1232">
        <v>34</v>
      </c>
      <c r="E1232" t="str">
        <v>X</v>
      </c>
      <c r="F1232" t="str">
        <v>CC</v>
      </c>
      <c r="G1232" t="str">
        <v/>
      </c>
      <c r="H1232" s="29">
        <v>31</v>
      </c>
      <c r="I1232" s="29">
        <v>38</v>
      </c>
      <c r="J1232" s="29">
        <v>0</v>
      </c>
      <c r="K1232" s="29">
        <v>5</v>
      </c>
      <c r="L1232" s="24">
        <v>272.20999999999998</v>
      </c>
      <c r="M1232" s="24">
        <v>272.27999999999997</v>
      </c>
      <c r="N1232" s="24">
        <v>282.47620895522385</v>
      </c>
      <c r="O1232" s="24">
        <v>282.528447761194</v>
      </c>
      <c r="P1232">
        <v>7</v>
      </c>
      <c r="Q1232">
        <v>5</v>
      </c>
      <c r="R1232" t="str">
        <v>OTHR</v>
      </c>
      <c r="S1232" t="str">
        <v/>
      </c>
      <c r="T1232" t="str">
        <v>FLOR</v>
      </c>
      <c r="U1232" t="str">
        <v>95504IODP</v>
      </c>
      <c r="V1232" t="str">
        <v>PALFLOR</v>
      </c>
      <c r="W1232" t="str">
        <v>OTHR11952131</v>
      </c>
      <c r="X1232">
        <v>44896.843055555553</v>
      </c>
      <c r="Y1232" t="str">
        <v>LEWIS</v>
      </c>
      <c r="Z1232" t="str">
        <v>JR</v>
      </c>
      <c r="AA1232">
        <v>0</v>
      </c>
      <c r="AB1232" t="str">
        <v>397-U1588A-34X-CC-PAL-PALFLOR</v>
      </c>
    </row>
    <row r="1233" spans="1:28" x14ac:dyDescent="0.15">
      <c r="A1233">
        <v>397</v>
      </c>
      <c r="B1233" t="str">
        <v>U1588</v>
      </c>
      <c r="C1233" t="str">
        <v>A</v>
      </c>
      <c r="D1233">
        <v>34</v>
      </c>
      <c r="E1233" t="str">
        <v>X</v>
      </c>
      <c r="F1233" t="str">
        <v>CC</v>
      </c>
      <c r="G1233" t="str">
        <v/>
      </c>
      <c r="H1233" s="29">
        <v>31</v>
      </c>
      <c r="I1233" s="29">
        <v>38</v>
      </c>
      <c r="J1233" s="29">
        <v>31</v>
      </c>
      <c r="K1233" s="29">
        <v>5</v>
      </c>
      <c r="L1233" s="24">
        <v>272.20999999999998</v>
      </c>
      <c r="M1233" s="24">
        <v>272.27999999999997</v>
      </c>
      <c r="N1233" s="24">
        <v>282.47620895522385</v>
      </c>
      <c r="O1233" s="24">
        <v>282.528447761194</v>
      </c>
      <c r="P1233">
        <v>7</v>
      </c>
      <c r="Q1233">
        <v>247</v>
      </c>
      <c r="R1233" t="str">
        <v>WRND</v>
      </c>
      <c r="S1233" t="str">
        <v>PAL</v>
      </c>
      <c r="T1233" t="str">
        <v/>
      </c>
      <c r="U1233" t="str">
        <v/>
      </c>
      <c r="V1233" t="str">
        <v>PAL</v>
      </c>
      <c r="W1233" t="str">
        <v>WRND11952101</v>
      </c>
      <c r="X1233">
        <v>44896.843055555553</v>
      </c>
      <c r="Y1233" t="str">
        <v>LEWIS</v>
      </c>
      <c r="Z1233" t="str">
        <v>JR</v>
      </c>
      <c r="AA1233">
        <v>0</v>
      </c>
      <c r="AB1233" t="str">
        <v>397-U1588A-34X-CC-PAL</v>
      </c>
    </row>
    <row r="1234" spans="1:28" x14ac:dyDescent="0.15">
      <c r="A1234">
        <v>397</v>
      </c>
      <c r="B1234" t="str">
        <v>U1588</v>
      </c>
      <c r="C1234" t="str">
        <v>A</v>
      </c>
      <c r="D1234">
        <v>34</v>
      </c>
      <c r="E1234" t="str">
        <v>X</v>
      </c>
      <c r="F1234" t="str">
        <v>CC</v>
      </c>
      <c r="G1234" t="str">
        <v/>
      </c>
      <c r="H1234" s="29">
        <v>31</v>
      </c>
      <c r="I1234" s="29">
        <v>38</v>
      </c>
      <c r="J1234" s="29">
        <v>0</v>
      </c>
      <c r="K1234" s="29">
        <v>5</v>
      </c>
      <c r="L1234" s="24">
        <v>272.20999999999998</v>
      </c>
      <c r="M1234" s="24">
        <v>272.27999999999997</v>
      </c>
      <c r="N1234" s="24">
        <v>282.47620895522385</v>
      </c>
      <c r="O1234" s="24">
        <v>282.528447761194</v>
      </c>
      <c r="P1234">
        <v>7</v>
      </c>
      <c r="Q1234">
        <v>5</v>
      </c>
      <c r="R1234" t="str">
        <v>OTHR</v>
      </c>
      <c r="S1234" t="str">
        <v>NANNO</v>
      </c>
      <c r="T1234" t="str">
        <v/>
      </c>
      <c r="U1234" t="str">
        <v/>
      </c>
      <c r="V1234" t="str">
        <v>NANNO</v>
      </c>
      <c r="W1234" t="str">
        <v>OTHR11952181</v>
      </c>
      <c r="X1234">
        <v>44896.843055555553</v>
      </c>
      <c r="Y1234" t="str">
        <v>LEWIS</v>
      </c>
      <c r="Z1234" t="str">
        <v>JR</v>
      </c>
      <c r="AA1234" t="str">
        <v>Shipboard Test</v>
      </c>
      <c r="AB1234" t="str">
        <v>397-U1588A-34X-CC-PAL-NANNO</v>
      </c>
    </row>
    <row r="1235" spans="1:28" x14ac:dyDescent="0.15">
      <c r="A1235">
        <v>397</v>
      </c>
      <c r="B1235" t="str">
        <v>U1588</v>
      </c>
      <c r="C1235" t="str">
        <v>A</v>
      </c>
      <c r="D1235">
        <v>34</v>
      </c>
      <c r="E1235" t="str">
        <v>X</v>
      </c>
      <c r="F1235" t="str">
        <v>CC</v>
      </c>
      <c r="G1235" t="str">
        <v/>
      </c>
      <c r="H1235" s="29">
        <v>31</v>
      </c>
      <c r="I1235" s="29">
        <v>38</v>
      </c>
      <c r="J1235" s="29">
        <v>0</v>
      </c>
      <c r="K1235" s="29">
        <v>5</v>
      </c>
      <c r="L1235" s="24">
        <v>272.20999999999998</v>
      </c>
      <c r="M1235" s="24">
        <v>272.27999999999997</v>
      </c>
      <c r="N1235" s="24">
        <v>282.47620895522385</v>
      </c>
      <c r="O1235" s="24">
        <v>282.528447761194</v>
      </c>
      <c r="P1235">
        <v>7</v>
      </c>
      <c r="Q1235">
        <v>20</v>
      </c>
      <c r="R1235" t="str">
        <v>OTHR</v>
      </c>
      <c r="S1235" t="str">
        <v/>
      </c>
      <c r="T1235" t="str">
        <v>PERA</v>
      </c>
      <c r="U1235" t="str">
        <v>95471IODP</v>
      </c>
      <c r="V1235" t="str">
        <v>PALPERA</v>
      </c>
      <c r="W1235" t="str">
        <v>OTHR11952121</v>
      </c>
      <c r="X1235">
        <v>44896.843055555553</v>
      </c>
      <c r="Y1235" t="str">
        <v>LEWIS</v>
      </c>
      <c r="Z1235" t="str">
        <v>JR</v>
      </c>
      <c r="AA1235">
        <v>0</v>
      </c>
      <c r="AB1235" t="str">
        <v>397-U1588A-34X-CC-PAL-PALPERA</v>
      </c>
    </row>
    <row r="1236" spans="1:28" x14ac:dyDescent="0.15">
      <c r="A1236">
        <v>397</v>
      </c>
      <c r="B1236" t="str">
        <v>U1588</v>
      </c>
      <c r="C1236" t="str">
        <v>A</v>
      </c>
      <c r="D1236">
        <v>34</v>
      </c>
      <c r="E1236" t="str">
        <v>X</v>
      </c>
      <c r="F1236" t="str">
        <v>CC</v>
      </c>
      <c r="G1236" t="str">
        <v/>
      </c>
      <c r="H1236" s="29">
        <v>31</v>
      </c>
      <c r="I1236" s="29">
        <v>38</v>
      </c>
      <c r="J1236" s="29">
        <v>0</v>
      </c>
      <c r="K1236" s="29">
        <v>5</v>
      </c>
      <c r="L1236" s="24">
        <v>272.20999999999998</v>
      </c>
      <c r="M1236" s="24">
        <v>272.27999999999997</v>
      </c>
      <c r="N1236" s="24">
        <v>282.47620895522385</v>
      </c>
      <c r="O1236" s="24">
        <v>282.528447761194</v>
      </c>
      <c r="P1236">
        <v>7</v>
      </c>
      <c r="Q1236">
        <v>5</v>
      </c>
      <c r="R1236" t="str">
        <v>OTHR</v>
      </c>
      <c r="S1236" t="str">
        <v/>
      </c>
      <c r="T1236" t="str">
        <v>ABRA</v>
      </c>
      <c r="U1236" t="str">
        <v>95438IODP</v>
      </c>
      <c r="V1236" t="str">
        <v>PALABRA</v>
      </c>
      <c r="W1236" t="str">
        <v>OTHR11952171</v>
      </c>
      <c r="X1236">
        <v>44896.843055555553</v>
      </c>
      <c r="Y1236" t="str">
        <v>LEWIS</v>
      </c>
      <c r="Z1236" t="str">
        <v>JR</v>
      </c>
      <c r="AA1236">
        <v>0</v>
      </c>
      <c r="AB1236" t="str">
        <v>397-U1588A-34X-CC-PAL-PALABRA</v>
      </c>
    </row>
    <row r="1237" spans="1:28" x14ac:dyDescent="0.15">
      <c r="A1237">
        <v>397</v>
      </c>
      <c r="B1237" t="str">
        <v>U1588</v>
      </c>
      <c r="C1237" t="str">
        <v>A</v>
      </c>
      <c r="D1237">
        <v>35</v>
      </c>
      <c r="E1237" t="str">
        <v>X</v>
      </c>
      <c r="F1237">
        <v>2</v>
      </c>
      <c r="G1237" t="str">
        <v>W</v>
      </c>
      <c r="H1237" s="29">
        <v>75</v>
      </c>
      <c r="I1237" s="29">
        <v>75</v>
      </c>
      <c r="J1237" s="29">
        <v>75</v>
      </c>
      <c r="K1237" s="29">
        <v>5</v>
      </c>
      <c r="L1237" s="24">
        <v>272.85000000000002</v>
      </c>
      <c r="M1237" s="24">
        <v>272.85000000000002</v>
      </c>
      <c r="N1237" s="24">
        <v>285.55202702702707</v>
      </c>
      <c r="O1237" s="24">
        <v>285.55202702702707</v>
      </c>
      <c r="P1237">
        <v>0</v>
      </c>
      <c r="Q1237">
        <v>1</v>
      </c>
      <c r="R1237" t="str">
        <v>TPCK</v>
      </c>
      <c r="S1237" t="str">
        <v>NANNO</v>
      </c>
      <c r="T1237" t="str">
        <v/>
      </c>
      <c r="U1237" t="str">
        <v/>
      </c>
      <c r="V1237" t="str">
        <v>NANNO</v>
      </c>
      <c r="W1237" t="str">
        <v>TPCK11960731</v>
      </c>
      <c r="X1237">
        <v>44897.585416666669</v>
      </c>
      <c r="Y1237" t="str">
        <v>JRS_BROOKS</v>
      </c>
      <c r="Z1237" t="str">
        <v>JR</v>
      </c>
      <c r="AA1237">
        <v>0</v>
      </c>
      <c r="AB1237" t="str">
        <v>397-U1588A-35X-2-W 75/75-NANNO</v>
      </c>
    </row>
    <row r="1238" spans="1:28" x14ac:dyDescent="0.15">
      <c r="A1238">
        <v>397</v>
      </c>
      <c r="B1238" t="str">
        <v>U1588</v>
      </c>
      <c r="C1238" t="str">
        <v>A</v>
      </c>
      <c r="D1238">
        <v>35</v>
      </c>
      <c r="E1238" t="str">
        <v>X</v>
      </c>
      <c r="F1238">
        <v>3</v>
      </c>
      <c r="G1238" t="str">
        <v>A</v>
      </c>
      <c r="H1238" s="29">
        <v>54</v>
      </c>
      <c r="I1238" s="29">
        <v>54</v>
      </c>
      <c r="J1238" s="29">
        <v>54</v>
      </c>
      <c r="K1238" s="29">
        <v>5</v>
      </c>
      <c r="L1238" s="24">
        <v>274.14000000000004</v>
      </c>
      <c r="M1238" s="24">
        <v>274.14000000000004</v>
      </c>
      <c r="N1238" s="24">
        <v>286.7141891891892</v>
      </c>
      <c r="O1238" s="24">
        <v>286.7141891891892</v>
      </c>
      <c r="P1238">
        <v>0</v>
      </c>
      <c r="Q1238">
        <v>1</v>
      </c>
      <c r="R1238" t="str">
        <v>SS</v>
      </c>
      <c r="S1238" t="str">
        <v>SED</v>
      </c>
      <c r="T1238" t="str">
        <v/>
      </c>
      <c r="U1238" t="str">
        <v/>
      </c>
      <c r="V1238" t="str">
        <v>SED</v>
      </c>
      <c r="W1238" t="str">
        <v>SS11961031</v>
      </c>
      <c r="X1238">
        <v>44897.603472222225</v>
      </c>
      <c r="Y1238" t="str">
        <v>JRS_PANG</v>
      </c>
      <c r="Z1238" t="str">
        <v>JR</v>
      </c>
      <c r="AA1238">
        <v>0</v>
      </c>
      <c r="AB1238" t="str">
        <v>397-U1588A-35X-3-A 54/54-SED</v>
      </c>
    </row>
    <row r="1239" spans="1:28" x14ac:dyDescent="0.15">
      <c r="A1239">
        <v>397</v>
      </c>
      <c r="B1239" t="str">
        <v>U1588</v>
      </c>
      <c r="C1239" t="str">
        <v>A</v>
      </c>
      <c r="D1239">
        <v>35</v>
      </c>
      <c r="E1239" t="str">
        <v>X</v>
      </c>
      <c r="F1239">
        <v>3</v>
      </c>
      <c r="G1239" t="str">
        <v>W</v>
      </c>
      <c r="H1239" s="29">
        <v>54</v>
      </c>
      <c r="I1239" s="29">
        <v>55</v>
      </c>
      <c r="J1239" s="29">
        <v>54</v>
      </c>
      <c r="K1239" s="29">
        <v>5</v>
      </c>
      <c r="L1239" s="24">
        <v>274.14000000000004</v>
      </c>
      <c r="M1239" s="24">
        <v>274.15000000000003</v>
      </c>
      <c r="N1239" s="24">
        <v>286.7141891891892</v>
      </c>
      <c r="O1239" s="24">
        <v>286.72319819819819</v>
      </c>
      <c r="P1239">
        <v>1</v>
      </c>
      <c r="Q1239">
        <v>5</v>
      </c>
      <c r="R1239" t="str">
        <v>CYL</v>
      </c>
      <c r="S1239" t="str">
        <v>CARB</v>
      </c>
      <c r="T1239" t="str">
        <v/>
      </c>
      <c r="U1239" t="str">
        <v/>
      </c>
      <c r="V1239" t="str">
        <v>CARB</v>
      </c>
      <c r="W1239" t="str">
        <v>CYL11961021</v>
      </c>
      <c r="X1239">
        <v>44897.602083333331</v>
      </c>
      <c r="Y1239" t="str">
        <v>JRS_BROOKS</v>
      </c>
      <c r="Z1239" t="str">
        <v>JR</v>
      </c>
      <c r="AA1239">
        <v>0</v>
      </c>
      <c r="AB1239" t="str">
        <v>397-U1588A-35X-3-W 54/55-CARB</v>
      </c>
    </row>
    <row r="1240" spans="1:28" x14ac:dyDescent="0.15">
      <c r="A1240">
        <v>397</v>
      </c>
      <c r="B1240" t="str">
        <v>U1588</v>
      </c>
      <c r="C1240" t="str">
        <v>A</v>
      </c>
      <c r="D1240">
        <v>35</v>
      </c>
      <c r="E1240" t="str">
        <v>X</v>
      </c>
      <c r="F1240">
        <v>3</v>
      </c>
      <c r="G1240" t="str">
        <v>W</v>
      </c>
      <c r="H1240" s="29">
        <v>75</v>
      </c>
      <c r="I1240" s="29">
        <v>75</v>
      </c>
      <c r="J1240" s="29">
        <v>75</v>
      </c>
      <c r="K1240" s="29">
        <v>5</v>
      </c>
      <c r="L1240" s="24">
        <v>274.35000000000002</v>
      </c>
      <c r="M1240" s="24">
        <v>274.35000000000002</v>
      </c>
      <c r="N1240" s="24">
        <v>286.90337837837842</v>
      </c>
      <c r="O1240" s="24">
        <v>286.90337837837842</v>
      </c>
      <c r="P1240">
        <v>0</v>
      </c>
      <c r="Q1240">
        <v>1</v>
      </c>
      <c r="R1240" t="str">
        <v>TPCK</v>
      </c>
      <c r="S1240" t="str">
        <v>NANNO</v>
      </c>
      <c r="T1240" t="str">
        <v/>
      </c>
      <c r="U1240" t="str">
        <v/>
      </c>
      <c r="V1240" t="str">
        <v>NANNO</v>
      </c>
      <c r="W1240" t="str">
        <v>TPCK11960741</v>
      </c>
      <c r="X1240">
        <v>44897.585416666669</v>
      </c>
      <c r="Y1240" t="str">
        <v>JRS_BROOKS</v>
      </c>
      <c r="Z1240" t="str">
        <v>JR</v>
      </c>
      <c r="AA1240">
        <v>0</v>
      </c>
      <c r="AB1240" t="str">
        <v>397-U1588A-35X-3-W 75/75-NANNO</v>
      </c>
    </row>
    <row r="1241" spans="1:28" x14ac:dyDescent="0.15">
      <c r="A1241">
        <v>397</v>
      </c>
      <c r="B1241" t="str">
        <v>U1588</v>
      </c>
      <c r="C1241" t="str">
        <v>A</v>
      </c>
      <c r="D1241">
        <v>35</v>
      </c>
      <c r="E1241" t="str">
        <v>X</v>
      </c>
      <c r="F1241">
        <v>4</v>
      </c>
      <c r="G1241" t="str">
        <v>W</v>
      </c>
      <c r="H1241" s="29">
        <v>50</v>
      </c>
      <c r="I1241" s="29">
        <v>50</v>
      </c>
      <c r="J1241" s="29">
        <v>50</v>
      </c>
      <c r="K1241" s="29">
        <v>5</v>
      </c>
      <c r="L1241" s="24">
        <v>275.60000000000002</v>
      </c>
      <c r="M1241" s="24">
        <v>275.60000000000002</v>
      </c>
      <c r="N1241" s="24">
        <v>288.02950450450453</v>
      </c>
      <c r="O1241" s="24">
        <v>288.02950450450453</v>
      </c>
      <c r="P1241">
        <v>0</v>
      </c>
      <c r="Q1241">
        <v>1</v>
      </c>
      <c r="R1241" t="str">
        <v>TPCK</v>
      </c>
      <c r="S1241" t="str">
        <v>NANNO</v>
      </c>
      <c r="T1241" t="str">
        <v/>
      </c>
      <c r="U1241" t="str">
        <v/>
      </c>
      <c r="V1241" t="str">
        <v>NANNO</v>
      </c>
      <c r="W1241" t="str">
        <v>TPCK11960751</v>
      </c>
      <c r="X1241">
        <v>44897.585416666669</v>
      </c>
      <c r="Y1241" t="str">
        <v>JRS_BROOKS</v>
      </c>
      <c r="Z1241" t="str">
        <v>JR</v>
      </c>
      <c r="AA1241">
        <v>0</v>
      </c>
      <c r="AB1241" t="str">
        <v>397-U1588A-35X-4-W 50/50-NANNO</v>
      </c>
    </row>
    <row r="1242" spans="1:28" x14ac:dyDescent="0.15">
      <c r="A1242">
        <v>397</v>
      </c>
      <c r="B1242" t="str">
        <v>U1588</v>
      </c>
      <c r="C1242" t="str">
        <v>A</v>
      </c>
      <c r="D1242">
        <v>35</v>
      </c>
      <c r="E1242" t="str">
        <v>X</v>
      </c>
      <c r="F1242" t="str">
        <v>CC</v>
      </c>
      <c r="G1242" t="str">
        <v/>
      </c>
      <c r="H1242" s="29">
        <v>8</v>
      </c>
      <c r="I1242" s="29">
        <v>15</v>
      </c>
      <c r="J1242" s="29">
        <v>0</v>
      </c>
      <c r="K1242" s="29">
        <v>5</v>
      </c>
      <c r="L1242" s="24">
        <v>275.88</v>
      </c>
      <c r="M1242" s="24">
        <v>275.95</v>
      </c>
      <c r="N1242" s="24">
        <v>288.28175675675675</v>
      </c>
      <c r="O1242" s="24">
        <v>288.3448198198198</v>
      </c>
      <c r="P1242">
        <v>7</v>
      </c>
      <c r="Q1242">
        <v>30</v>
      </c>
      <c r="R1242" t="str">
        <v>OTHR</v>
      </c>
      <c r="S1242" t="str">
        <v/>
      </c>
      <c r="T1242" t="str">
        <v>ZARI</v>
      </c>
      <c r="U1242" t="str">
        <v>95883IODP</v>
      </c>
      <c r="V1242" t="str">
        <v>PALZARI</v>
      </c>
      <c r="W1242" t="str">
        <v>OTHR11952421</v>
      </c>
      <c r="X1242">
        <v>44896.865972222222</v>
      </c>
      <c r="Y1242" t="str">
        <v>LEWIS</v>
      </c>
      <c r="Z1242" t="str">
        <v>JR</v>
      </c>
      <c r="AA1242">
        <v>0</v>
      </c>
      <c r="AB1242" t="str">
        <v>397-U1588A-35X-CC-PAL-PALZARI</v>
      </c>
    </row>
    <row r="1243" spans="1:28" x14ac:dyDescent="0.15">
      <c r="A1243">
        <v>397</v>
      </c>
      <c r="B1243" t="str">
        <v>U1588</v>
      </c>
      <c r="C1243" t="str">
        <v>A</v>
      </c>
      <c r="D1243">
        <v>35</v>
      </c>
      <c r="E1243" t="str">
        <v>X</v>
      </c>
      <c r="F1243" t="str">
        <v>CC</v>
      </c>
      <c r="G1243" t="str">
        <v/>
      </c>
      <c r="H1243" s="29">
        <v>8</v>
      </c>
      <c r="I1243" s="29">
        <v>15</v>
      </c>
      <c r="J1243" s="29">
        <v>0</v>
      </c>
      <c r="K1243" s="29">
        <v>5</v>
      </c>
      <c r="L1243" s="24">
        <v>275.88</v>
      </c>
      <c r="M1243" s="24">
        <v>275.95</v>
      </c>
      <c r="N1243" s="24">
        <v>288.28175675675675</v>
      </c>
      <c r="O1243" s="24">
        <v>288.3448198198198</v>
      </c>
      <c r="P1243">
        <v>7</v>
      </c>
      <c r="Q1243">
        <v>5</v>
      </c>
      <c r="R1243" t="str">
        <v>OTHR</v>
      </c>
      <c r="S1243" t="str">
        <v/>
      </c>
      <c r="T1243" t="str">
        <v>CLAR</v>
      </c>
      <c r="U1243" t="str">
        <v>95439IODP</v>
      </c>
      <c r="V1243" t="str">
        <v>PALCLAR</v>
      </c>
      <c r="W1243" t="str">
        <v>OTHR11952401</v>
      </c>
      <c r="X1243">
        <v>44896.865972222222</v>
      </c>
      <c r="Y1243" t="str">
        <v>LEWIS</v>
      </c>
      <c r="Z1243" t="str">
        <v>JR</v>
      </c>
      <c r="AA1243">
        <v>0</v>
      </c>
      <c r="AB1243" t="str">
        <v>397-U1588A-35X-CC-PAL-PALCLAR</v>
      </c>
    </row>
    <row r="1244" spans="1:28" x14ac:dyDescent="0.15">
      <c r="A1244">
        <v>397</v>
      </c>
      <c r="B1244" t="str">
        <v>U1588</v>
      </c>
      <c r="C1244" t="str">
        <v>A</v>
      </c>
      <c r="D1244">
        <v>35</v>
      </c>
      <c r="E1244" t="str">
        <v>X</v>
      </c>
      <c r="F1244" t="str">
        <v>CC</v>
      </c>
      <c r="G1244" t="str">
        <v/>
      </c>
      <c r="H1244" s="29">
        <v>8</v>
      </c>
      <c r="I1244" s="29">
        <v>15</v>
      </c>
      <c r="J1244" s="29">
        <v>8</v>
      </c>
      <c r="K1244" s="29">
        <v>5</v>
      </c>
      <c r="L1244" s="24">
        <v>275.88</v>
      </c>
      <c r="M1244" s="24">
        <v>275.95</v>
      </c>
      <c r="N1244" s="24">
        <v>288.28175675675675</v>
      </c>
      <c r="O1244" s="24">
        <v>288.3448198198198</v>
      </c>
      <c r="P1244">
        <v>7</v>
      </c>
      <c r="Q1244">
        <v>247</v>
      </c>
      <c r="R1244" t="str">
        <v>WRND</v>
      </c>
      <c r="S1244" t="str">
        <v>PAL</v>
      </c>
      <c r="T1244" t="str">
        <v/>
      </c>
      <c r="U1244" t="str">
        <v/>
      </c>
      <c r="V1244" t="str">
        <v>PAL</v>
      </c>
      <c r="W1244" t="str">
        <v>WRND11952361</v>
      </c>
      <c r="X1244">
        <v>44896.865277777775</v>
      </c>
      <c r="Y1244" t="str">
        <v>LEWIS</v>
      </c>
      <c r="Z1244" t="str">
        <v>JR</v>
      </c>
      <c r="AA1244">
        <v>0</v>
      </c>
      <c r="AB1244" t="str">
        <v>397-U1588A-35X-CC-PAL</v>
      </c>
    </row>
    <row r="1245" spans="1:28" x14ac:dyDescent="0.15">
      <c r="A1245">
        <v>397</v>
      </c>
      <c r="B1245" t="str">
        <v>U1588</v>
      </c>
      <c r="C1245" t="str">
        <v>A</v>
      </c>
      <c r="D1245">
        <v>35</v>
      </c>
      <c r="E1245" t="str">
        <v>X</v>
      </c>
      <c r="F1245" t="str">
        <v>CC</v>
      </c>
      <c r="G1245" t="str">
        <v/>
      </c>
      <c r="H1245" s="29">
        <v>8</v>
      </c>
      <c r="I1245" s="29">
        <v>15</v>
      </c>
      <c r="J1245" s="29">
        <v>0</v>
      </c>
      <c r="K1245" s="29">
        <v>5</v>
      </c>
      <c r="L1245" s="24">
        <v>275.88</v>
      </c>
      <c r="M1245" s="24">
        <v>275.95</v>
      </c>
      <c r="N1245" s="24">
        <v>288.28175675675675</v>
      </c>
      <c r="O1245" s="24">
        <v>288.3448198198198</v>
      </c>
      <c r="P1245">
        <v>7</v>
      </c>
      <c r="Q1245">
        <v>20</v>
      </c>
      <c r="R1245" t="str">
        <v>OTHR</v>
      </c>
      <c r="S1245" t="str">
        <v/>
      </c>
      <c r="T1245" t="str">
        <v>PERA</v>
      </c>
      <c r="U1245" t="str">
        <v>95471IODP</v>
      </c>
      <c r="V1245" t="str">
        <v>PALPERA</v>
      </c>
      <c r="W1245" t="str">
        <v>OTHR11952381</v>
      </c>
      <c r="X1245">
        <v>44896.865972222222</v>
      </c>
      <c r="Y1245" t="str">
        <v>LEWIS</v>
      </c>
      <c r="Z1245" t="str">
        <v>JR</v>
      </c>
      <c r="AA1245">
        <v>0</v>
      </c>
      <c r="AB1245" t="str">
        <v>397-U1588A-35X-CC-PAL-PALPERA</v>
      </c>
    </row>
    <row r="1246" spans="1:28" x14ac:dyDescent="0.15">
      <c r="A1246">
        <v>397</v>
      </c>
      <c r="B1246" t="str">
        <v>U1588</v>
      </c>
      <c r="C1246" t="str">
        <v>A</v>
      </c>
      <c r="D1246">
        <v>35</v>
      </c>
      <c r="E1246" t="str">
        <v>X</v>
      </c>
      <c r="F1246" t="str">
        <v>CC</v>
      </c>
      <c r="G1246" t="str">
        <v/>
      </c>
      <c r="H1246" s="29">
        <v>8</v>
      </c>
      <c r="I1246" s="29">
        <v>15</v>
      </c>
      <c r="J1246" s="29">
        <v>0</v>
      </c>
      <c r="K1246" s="29">
        <v>5</v>
      </c>
      <c r="L1246" s="24">
        <v>275.88</v>
      </c>
      <c r="M1246" s="24">
        <v>275.95</v>
      </c>
      <c r="N1246" s="24">
        <v>288.28175675675675</v>
      </c>
      <c r="O1246" s="24">
        <v>288.3448198198198</v>
      </c>
      <c r="P1246">
        <v>7</v>
      </c>
      <c r="Q1246">
        <v>30</v>
      </c>
      <c r="R1246" t="str">
        <v>OTHR</v>
      </c>
      <c r="S1246" t="str">
        <v/>
      </c>
      <c r="T1246" t="str">
        <v>HUAN</v>
      </c>
      <c r="U1246" t="str">
        <v>98758IODP</v>
      </c>
      <c r="V1246" t="str">
        <v>PALHUAN</v>
      </c>
      <c r="W1246" t="str">
        <v>OTHR11952411</v>
      </c>
      <c r="X1246">
        <v>44896.865972222222</v>
      </c>
      <c r="Y1246" t="str">
        <v>LEWIS</v>
      </c>
      <c r="Z1246" t="str">
        <v>JR</v>
      </c>
      <c r="AA1246">
        <v>0</v>
      </c>
      <c r="AB1246" t="str">
        <v>397-U1588A-35X-CC-PAL-PALHUAN</v>
      </c>
    </row>
    <row r="1247" spans="1:28" x14ac:dyDescent="0.15">
      <c r="A1247">
        <v>397</v>
      </c>
      <c r="B1247" t="str">
        <v>U1588</v>
      </c>
      <c r="C1247" t="str">
        <v>A</v>
      </c>
      <c r="D1247">
        <v>35</v>
      </c>
      <c r="E1247" t="str">
        <v>X</v>
      </c>
      <c r="F1247" t="str">
        <v>CC</v>
      </c>
      <c r="G1247" t="str">
        <v/>
      </c>
      <c r="H1247" s="29">
        <v>8</v>
      </c>
      <c r="I1247" s="29">
        <v>15</v>
      </c>
      <c r="J1247" s="29">
        <v>0</v>
      </c>
      <c r="K1247" s="29">
        <v>5</v>
      </c>
      <c r="L1247" s="24">
        <v>275.88</v>
      </c>
      <c r="M1247" s="24">
        <v>275.95</v>
      </c>
      <c r="N1247" s="24">
        <v>288.28175675675675</v>
      </c>
      <c r="O1247" s="24">
        <v>288.3448198198198</v>
      </c>
      <c r="P1247">
        <v>7</v>
      </c>
      <c r="Q1247">
        <v>20</v>
      </c>
      <c r="R1247" t="str">
        <v>OTHR</v>
      </c>
      <c r="S1247" t="str">
        <v/>
      </c>
      <c r="T1247" t="str">
        <v>VERM</v>
      </c>
      <c r="U1247" t="str">
        <v>95746IODP</v>
      </c>
      <c r="V1247" t="str">
        <v>PALVERM</v>
      </c>
      <c r="W1247" t="str">
        <v>OTHR11952371</v>
      </c>
      <c r="X1247">
        <v>44896.865972222222</v>
      </c>
      <c r="Y1247" t="str">
        <v>LEWIS</v>
      </c>
      <c r="Z1247" t="str">
        <v>JR</v>
      </c>
      <c r="AA1247">
        <v>0</v>
      </c>
      <c r="AB1247" t="str">
        <v>397-U1588A-35X-CC-PAL-PALVERM</v>
      </c>
    </row>
    <row r="1248" spans="1:28" x14ac:dyDescent="0.15">
      <c r="A1248">
        <v>397</v>
      </c>
      <c r="B1248" t="str">
        <v>U1588</v>
      </c>
      <c r="C1248" t="str">
        <v>A</v>
      </c>
      <c r="D1248">
        <v>35</v>
      </c>
      <c r="E1248" t="str">
        <v>X</v>
      </c>
      <c r="F1248" t="str">
        <v>CC</v>
      </c>
      <c r="G1248" t="str">
        <v/>
      </c>
      <c r="H1248" s="29">
        <v>8</v>
      </c>
      <c r="I1248" s="29">
        <v>15</v>
      </c>
      <c r="J1248" s="29">
        <v>0</v>
      </c>
      <c r="K1248" s="29">
        <v>5</v>
      </c>
      <c r="L1248" s="24">
        <v>275.88</v>
      </c>
      <c r="M1248" s="24">
        <v>275.95</v>
      </c>
      <c r="N1248" s="24">
        <v>288.28175675675675</v>
      </c>
      <c r="O1248" s="24">
        <v>288.3448198198198</v>
      </c>
      <c r="P1248">
        <v>7</v>
      </c>
      <c r="Q1248">
        <v>5</v>
      </c>
      <c r="R1248" t="str">
        <v>OTHR</v>
      </c>
      <c r="S1248" t="str">
        <v/>
      </c>
      <c r="T1248" t="str">
        <v>ABRA</v>
      </c>
      <c r="U1248" t="str">
        <v>95438IODP</v>
      </c>
      <c r="V1248" t="str">
        <v>PALABRA</v>
      </c>
      <c r="W1248" t="str">
        <v>OTHR11952431</v>
      </c>
      <c r="X1248">
        <v>44896.865972222222</v>
      </c>
      <c r="Y1248" t="str">
        <v>LEWIS</v>
      </c>
      <c r="Z1248" t="str">
        <v>JR</v>
      </c>
      <c r="AA1248">
        <v>0</v>
      </c>
      <c r="AB1248" t="str">
        <v>397-U1588A-35X-CC-PAL-PALABRA</v>
      </c>
    </row>
    <row r="1249" spans="1:28" x14ac:dyDescent="0.15">
      <c r="A1249">
        <v>397</v>
      </c>
      <c r="B1249" t="str">
        <v>U1588</v>
      </c>
      <c r="C1249" t="str">
        <v>A</v>
      </c>
      <c r="D1249">
        <v>35</v>
      </c>
      <c r="E1249" t="str">
        <v>X</v>
      </c>
      <c r="F1249" t="str">
        <v>CC</v>
      </c>
      <c r="G1249" t="str">
        <v/>
      </c>
      <c r="H1249" s="29">
        <v>8</v>
      </c>
      <c r="I1249" s="29">
        <v>15</v>
      </c>
      <c r="J1249" s="29">
        <v>0</v>
      </c>
      <c r="K1249" s="29">
        <v>5</v>
      </c>
      <c r="L1249" s="24">
        <v>275.88</v>
      </c>
      <c r="M1249" s="24">
        <v>275.95</v>
      </c>
      <c r="N1249" s="24">
        <v>288.28175675675675</v>
      </c>
      <c r="O1249" s="24">
        <v>288.3448198198198</v>
      </c>
      <c r="P1249">
        <v>7</v>
      </c>
      <c r="Q1249">
        <v>5</v>
      </c>
      <c r="R1249" t="str">
        <v>OTHR</v>
      </c>
      <c r="S1249" t="str">
        <v/>
      </c>
      <c r="T1249" t="str">
        <v>FLOR</v>
      </c>
      <c r="U1249" t="str">
        <v>95504IODP</v>
      </c>
      <c r="V1249" t="str">
        <v>PALFLOR</v>
      </c>
      <c r="W1249" t="str">
        <v>OTHR11952391</v>
      </c>
      <c r="X1249">
        <v>44896.865972222222</v>
      </c>
      <c r="Y1249" t="str">
        <v>LEWIS</v>
      </c>
      <c r="Z1249" t="str">
        <v>JR</v>
      </c>
      <c r="AA1249">
        <v>0</v>
      </c>
      <c r="AB1249" t="str">
        <v>397-U1588A-35X-CC-PAL-PALFLOR</v>
      </c>
    </row>
    <row r="1250" spans="1:28" x14ac:dyDescent="0.15">
      <c r="A1250">
        <v>397</v>
      </c>
      <c r="B1250" t="str">
        <v>U1588</v>
      </c>
      <c r="C1250" t="str">
        <v>A</v>
      </c>
      <c r="D1250">
        <v>35</v>
      </c>
      <c r="E1250" t="str">
        <v>X</v>
      </c>
      <c r="F1250" t="str">
        <v>CC</v>
      </c>
      <c r="G1250" t="str">
        <v/>
      </c>
      <c r="H1250" s="29">
        <v>8</v>
      </c>
      <c r="I1250" s="29">
        <v>15</v>
      </c>
      <c r="J1250" s="29">
        <v>0</v>
      </c>
      <c r="K1250" s="29">
        <v>5</v>
      </c>
      <c r="L1250" s="24">
        <v>275.88</v>
      </c>
      <c r="M1250" s="24">
        <v>275.95</v>
      </c>
      <c r="N1250" s="24">
        <v>288.28175675675675</v>
      </c>
      <c r="O1250" s="24">
        <v>288.3448198198198</v>
      </c>
      <c r="P1250">
        <v>7</v>
      </c>
      <c r="Q1250">
        <v>20</v>
      </c>
      <c r="R1250" t="str">
        <v>OTHR</v>
      </c>
      <c r="S1250" t="str">
        <v>FORAM</v>
      </c>
      <c r="T1250" t="str">
        <v/>
      </c>
      <c r="U1250" t="str">
        <v/>
      </c>
      <c r="V1250" t="str">
        <v>FORAM</v>
      </c>
      <c r="W1250" t="str">
        <v>OTHR11952451</v>
      </c>
      <c r="X1250">
        <v>44896.865972222222</v>
      </c>
      <c r="Y1250" t="str">
        <v>LEWIS</v>
      </c>
      <c r="Z1250" t="str">
        <v>JR</v>
      </c>
      <c r="AA1250" t="str">
        <v>Shipboard Test</v>
      </c>
      <c r="AB1250" t="str">
        <v>397-U1588A-35X-CC-PAL-FORAM</v>
      </c>
    </row>
    <row r="1251" spans="1:28" x14ac:dyDescent="0.15">
      <c r="A1251">
        <v>397</v>
      </c>
      <c r="B1251" t="str">
        <v>U1588</v>
      </c>
      <c r="C1251" t="str">
        <v>A</v>
      </c>
      <c r="D1251">
        <v>35</v>
      </c>
      <c r="E1251" t="str">
        <v>X</v>
      </c>
      <c r="F1251" t="str">
        <v>CC</v>
      </c>
      <c r="G1251" t="str">
        <v/>
      </c>
      <c r="H1251" s="29">
        <v>8</v>
      </c>
      <c r="I1251" s="29">
        <v>15</v>
      </c>
      <c r="J1251" s="29">
        <v>0</v>
      </c>
      <c r="K1251" s="29">
        <v>5</v>
      </c>
      <c r="L1251" s="24">
        <v>275.88</v>
      </c>
      <c r="M1251" s="24">
        <v>275.95</v>
      </c>
      <c r="N1251" s="24">
        <v>288.28175675675675</v>
      </c>
      <c r="O1251" s="24">
        <v>288.3448198198198</v>
      </c>
      <c r="P1251">
        <v>7</v>
      </c>
      <c r="Q1251">
        <v>5</v>
      </c>
      <c r="R1251" t="str">
        <v>OTHR</v>
      </c>
      <c r="S1251" t="str">
        <v>NANNO</v>
      </c>
      <c r="T1251" t="str">
        <v/>
      </c>
      <c r="U1251" t="str">
        <v/>
      </c>
      <c r="V1251" t="str">
        <v>NANNO</v>
      </c>
      <c r="W1251" t="str">
        <v>OTHR11952441</v>
      </c>
      <c r="X1251">
        <v>44896.865972222222</v>
      </c>
      <c r="Y1251" t="str">
        <v>LEWIS</v>
      </c>
      <c r="Z1251" t="str">
        <v>JR</v>
      </c>
      <c r="AA1251" t="str">
        <v>Shipboard Test</v>
      </c>
      <c r="AB1251" t="str">
        <v>397-U1588A-35X-CC-PAL-NANNO</v>
      </c>
    </row>
    <row r="1252" spans="1:28" x14ac:dyDescent="0.15">
      <c r="A1252">
        <v>397</v>
      </c>
      <c r="B1252" t="str">
        <v>U1588</v>
      </c>
      <c r="C1252" t="str">
        <v>A</v>
      </c>
      <c r="D1252">
        <v>36</v>
      </c>
      <c r="E1252" t="str">
        <v>X</v>
      </c>
      <c r="F1252">
        <v>1</v>
      </c>
      <c r="G1252" t="str">
        <v>W</v>
      </c>
      <c r="H1252" s="29">
        <v>75</v>
      </c>
      <c r="I1252" s="29">
        <v>75</v>
      </c>
      <c r="J1252" s="29">
        <v>75</v>
      </c>
      <c r="K1252" s="29">
        <v>5</v>
      </c>
      <c r="L1252" s="24">
        <v>276.14999999999998</v>
      </c>
      <c r="M1252" s="24">
        <v>276.14999999999998</v>
      </c>
      <c r="N1252" s="24">
        <v>289.0235190839694</v>
      </c>
      <c r="O1252" s="24">
        <v>289.0235190839694</v>
      </c>
      <c r="P1252">
        <v>0</v>
      </c>
      <c r="Q1252">
        <v>1</v>
      </c>
      <c r="R1252" t="str">
        <v>TPCK</v>
      </c>
      <c r="S1252" t="str">
        <v>NANNO</v>
      </c>
      <c r="T1252" t="str">
        <v/>
      </c>
      <c r="U1252" t="str">
        <v/>
      </c>
      <c r="V1252" t="str">
        <v>NANNO</v>
      </c>
      <c r="W1252" t="str">
        <v>TPCK11961311</v>
      </c>
      <c r="X1252">
        <v>44897.643750000003</v>
      </c>
      <c r="Y1252" t="str">
        <v>JRS_BROOKS</v>
      </c>
      <c r="Z1252" t="str">
        <v>JR</v>
      </c>
      <c r="AA1252">
        <v>0</v>
      </c>
      <c r="AB1252" t="str">
        <v>397-U1588A-36X-1-W 75/75-NANNO</v>
      </c>
    </row>
    <row r="1253" spans="1:28" x14ac:dyDescent="0.15">
      <c r="A1253">
        <v>397</v>
      </c>
      <c r="B1253" t="str">
        <v>U1588</v>
      </c>
      <c r="C1253" t="str">
        <v>A</v>
      </c>
      <c r="D1253">
        <v>36</v>
      </c>
      <c r="E1253" t="str">
        <v>X</v>
      </c>
      <c r="F1253">
        <v>2</v>
      </c>
      <c r="G1253" t="str">
        <v>W</v>
      </c>
      <c r="H1253" s="29">
        <v>75</v>
      </c>
      <c r="I1253" s="29">
        <v>75</v>
      </c>
      <c r="J1253" s="29">
        <v>75</v>
      </c>
      <c r="K1253" s="29">
        <v>5</v>
      </c>
      <c r="L1253" s="24">
        <v>277.58999999999997</v>
      </c>
      <c r="M1253" s="24">
        <v>277.58999999999997</v>
      </c>
      <c r="N1253" s="24">
        <v>290.12275572519081</v>
      </c>
      <c r="O1253" s="24">
        <v>290.12275572519081</v>
      </c>
      <c r="P1253">
        <v>0</v>
      </c>
      <c r="Q1253">
        <v>1</v>
      </c>
      <c r="R1253" t="str">
        <v>TPCK</v>
      </c>
      <c r="S1253" t="str">
        <v>NANNO</v>
      </c>
      <c r="T1253" t="str">
        <v/>
      </c>
      <c r="U1253" t="str">
        <v/>
      </c>
      <c r="V1253" t="str">
        <v>NANNO</v>
      </c>
      <c r="W1253" t="str">
        <v>TPCK11961321</v>
      </c>
      <c r="X1253">
        <v>44897.643750000003</v>
      </c>
      <c r="Y1253" t="str">
        <v>JRS_BROOKS</v>
      </c>
      <c r="Z1253" t="str">
        <v>JR</v>
      </c>
      <c r="AA1253">
        <v>0</v>
      </c>
      <c r="AB1253" t="str">
        <v>397-U1588A-36X-2-W 75/75-NANNO</v>
      </c>
    </row>
    <row r="1254" spans="1:28" x14ac:dyDescent="0.15">
      <c r="A1254">
        <v>397</v>
      </c>
      <c r="B1254" t="str">
        <v>U1588</v>
      </c>
      <c r="C1254" t="str">
        <v>A</v>
      </c>
      <c r="D1254">
        <v>36</v>
      </c>
      <c r="E1254" t="str">
        <v>X</v>
      </c>
      <c r="F1254">
        <v>3</v>
      </c>
      <c r="G1254" t="str">
        <v>W</v>
      </c>
      <c r="H1254" s="29">
        <v>19</v>
      </c>
      <c r="I1254" s="29">
        <v>20</v>
      </c>
      <c r="J1254" s="29">
        <v>19</v>
      </c>
      <c r="K1254" s="29">
        <v>5</v>
      </c>
      <c r="L1254" s="24">
        <v>278.52999999999997</v>
      </c>
      <c r="M1254" s="24">
        <v>278.53999999999996</v>
      </c>
      <c r="N1254" s="24">
        <v>290.84031297709919</v>
      </c>
      <c r="O1254" s="24">
        <v>290.84794656488549</v>
      </c>
      <c r="P1254">
        <v>1</v>
      </c>
      <c r="Q1254">
        <v>5</v>
      </c>
      <c r="R1254" t="str">
        <v>CYL</v>
      </c>
      <c r="S1254" t="str">
        <v>XRD</v>
      </c>
      <c r="T1254" t="str">
        <v/>
      </c>
      <c r="U1254" t="str">
        <v/>
      </c>
      <c r="V1254" t="str">
        <v>XRD</v>
      </c>
      <c r="W1254" t="str">
        <v>CYL11961361</v>
      </c>
      <c r="X1254">
        <v>44897.643750000003</v>
      </c>
      <c r="Y1254" t="str">
        <v>JRS_BROOKS</v>
      </c>
      <c r="Z1254" t="str">
        <v>JR</v>
      </c>
      <c r="AA1254">
        <v>0</v>
      </c>
      <c r="AB1254" t="str">
        <v>397-U1588A-36X-3-W 19/20-XRD</v>
      </c>
    </row>
    <row r="1255" spans="1:28" x14ac:dyDescent="0.15">
      <c r="A1255">
        <v>397</v>
      </c>
      <c r="B1255" t="str">
        <v>U1588</v>
      </c>
      <c r="C1255" t="str">
        <v>A</v>
      </c>
      <c r="D1255">
        <v>36</v>
      </c>
      <c r="E1255" t="str">
        <v>X</v>
      </c>
      <c r="F1255">
        <v>3</v>
      </c>
      <c r="G1255" t="str">
        <v>W</v>
      </c>
      <c r="H1255" s="29">
        <v>19</v>
      </c>
      <c r="I1255" s="29">
        <v>20</v>
      </c>
      <c r="J1255" s="29">
        <v>19</v>
      </c>
      <c r="K1255" s="29">
        <v>5</v>
      </c>
      <c r="L1255" s="24">
        <v>278.52999999999997</v>
      </c>
      <c r="M1255" s="24">
        <v>278.53999999999996</v>
      </c>
      <c r="N1255" s="24">
        <v>290.84031297709919</v>
      </c>
      <c r="O1255" s="24">
        <v>290.84794656488549</v>
      </c>
      <c r="P1255">
        <v>1</v>
      </c>
      <c r="Q1255">
        <v>5</v>
      </c>
      <c r="R1255" t="str">
        <v>CYL</v>
      </c>
      <c r="S1255" t="str">
        <v>CARB</v>
      </c>
      <c r="T1255" t="str">
        <v/>
      </c>
      <c r="U1255" t="str">
        <v/>
      </c>
      <c r="V1255" t="str">
        <v>CARB</v>
      </c>
      <c r="W1255" t="str">
        <v>CYL11961351</v>
      </c>
      <c r="X1255">
        <v>44897.643750000003</v>
      </c>
      <c r="Y1255" t="str">
        <v>JRS_BROOKS</v>
      </c>
      <c r="Z1255" t="str">
        <v>JR</v>
      </c>
      <c r="AA1255">
        <v>0</v>
      </c>
      <c r="AB1255" t="str">
        <v>397-U1588A-36X-3-W 19/20-CARB</v>
      </c>
    </row>
    <row r="1256" spans="1:28" x14ac:dyDescent="0.15">
      <c r="A1256">
        <v>397</v>
      </c>
      <c r="B1256" t="str">
        <v>U1588</v>
      </c>
      <c r="C1256" t="str">
        <v>A</v>
      </c>
      <c r="D1256">
        <v>36</v>
      </c>
      <c r="E1256" t="str">
        <v>X</v>
      </c>
      <c r="F1256">
        <v>3</v>
      </c>
      <c r="G1256" t="str">
        <v>A</v>
      </c>
      <c r="H1256" s="29">
        <v>19</v>
      </c>
      <c r="I1256" s="29">
        <v>19</v>
      </c>
      <c r="J1256" s="29">
        <v>19</v>
      </c>
      <c r="K1256" s="29">
        <v>5</v>
      </c>
      <c r="L1256" s="24">
        <v>278.52999999999997</v>
      </c>
      <c r="M1256" s="24">
        <v>278.52999999999997</v>
      </c>
      <c r="N1256" s="24">
        <v>290.84031297709919</v>
      </c>
      <c r="O1256" s="24">
        <v>290.84031297709919</v>
      </c>
      <c r="P1256">
        <v>0</v>
      </c>
      <c r="Q1256">
        <v>1</v>
      </c>
      <c r="R1256" t="str">
        <v>SS</v>
      </c>
      <c r="S1256" t="str">
        <v>SED</v>
      </c>
      <c r="T1256" t="str">
        <v/>
      </c>
      <c r="U1256" t="str">
        <v/>
      </c>
      <c r="V1256" t="str">
        <v>SED</v>
      </c>
      <c r="W1256" t="str">
        <v>SS11961381</v>
      </c>
      <c r="X1256">
        <v>44897.647916666669</v>
      </c>
      <c r="Y1256" t="str">
        <v>JRS_PANG</v>
      </c>
      <c r="Z1256" t="str">
        <v>JR</v>
      </c>
      <c r="AA1256">
        <v>0</v>
      </c>
      <c r="AB1256" t="str">
        <v>397-U1588A-36X-3-A 19/19-SED</v>
      </c>
    </row>
    <row r="1257" spans="1:28" x14ac:dyDescent="0.15">
      <c r="A1257">
        <v>397</v>
      </c>
      <c r="B1257" t="str">
        <v>U1588</v>
      </c>
      <c r="C1257" t="str">
        <v>A</v>
      </c>
      <c r="D1257">
        <v>36</v>
      </c>
      <c r="E1257" t="str">
        <v>X</v>
      </c>
      <c r="F1257">
        <v>3</v>
      </c>
      <c r="G1257" t="str">
        <v>W</v>
      </c>
      <c r="H1257" s="29">
        <v>46</v>
      </c>
      <c r="I1257" s="29">
        <v>48</v>
      </c>
      <c r="J1257" s="29">
        <v>46</v>
      </c>
      <c r="K1257" s="29">
        <v>5</v>
      </c>
      <c r="L1257" s="24">
        <v>278.79999999999995</v>
      </c>
      <c r="M1257" s="24">
        <v>278.82</v>
      </c>
      <c r="N1257" s="24">
        <v>291.04641984732825</v>
      </c>
      <c r="O1257" s="24">
        <v>291.06168702290074</v>
      </c>
      <c r="P1257">
        <v>2</v>
      </c>
      <c r="Q1257">
        <v>7</v>
      </c>
      <c r="R1257" t="str">
        <v>CUBE</v>
      </c>
      <c r="S1257" t="str">
        <v>PMAG</v>
      </c>
      <c r="T1257" t="str">
        <v>XUAN</v>
      </c>
      <c r="U1257" t="str">
        <v>95810IODP</v>
      </c>
      <c r="V1257" t="str">
        <v>PMAG</v>
      </c>
      <c r="W1257" t="str">
        <v>CUBE11961721</v>
      </c>
      <c r="X1257">
        <v>44897.679166666669</v>
      </c>
      <c r="Y1257" t="str">
        <v>LEWIS</v>
      </c>
      <c r="Z1257" t="str">
        <v>JR</v>
      </c>
      <c r="AA1257">
        <v>0</v>
      </c>
      <c r="AB1257" t="str">
        <v>397-U1588A-36X-3-W 46/48-PMAG</v>
      </c>
    </row>
    <row r="1258" spans="1:28" x14ac:dyDescent="0.15">
      <c r="A1258">
        <v>397</v>
      </c>
      <c r="B1258" t="str">
        <v>U1588</v>
      </c>
      <c r="C1258" t="str">
        <v>A</v>
      </c>
      <c r="D1258">
        <v>36</v>
      </c>
      <c r="E1258" t="str">
        <v>X</v>
      </c>
      <c r="F1258">
        <v>3</v>
      </c>
      <c r="G1258" t="str">
        <v>W</v>
      </c>
      <c r="H1258" s="29">
        <v>75</v>
      </c>
      <c r="I1258" s="29">
        <v>75</v>
      </c>
      <c r="J1258" s="29">
        <v>75</v>
      </c>
      <c r="K1258" s="29">
        <v>5</v>
      </c>
      <c r="L1258" s="24">
        <v>279.08999999999997</v>
      </c>
      <c r="M1258" s="24">
        <v>279.08999999999997</v>
      </c>
      <c r="N1258" s="24">
        <v>291.26779389312975</v>
      </c>
      <c r="O1258" s="24">
        <v>291.26779389312975</v>
      </c>
      <c r="P1258">
        <v>0</v>
      </c>
      <c r="Q1258">
        <v>1</v>
      </c>
      <c r="R1258" t="str">
        <v>TPCK</v>
      </c>
      <c r="S1258" t="str">
        <v>NANNO</v>
      </c>
      <c r="T1258" t="str">
        <v/>
      </c>
      <c r="U1258" t="str">
        <v/>
      </c>
      <c r="V1258" t="str">
        <v>NANNO</v>
      </c>
      <c r="W1258" t="str">
        <v>TPCK11961331</v>
      </c>
      <c r="X1258">
        <v>44897.643750000003</v>
      </c>
      <c r="Y1258" t="str">
        <v>JRS_BROOKS</v>
      </c>
      <c r="Z1258" t="str">
        <v>JR</v>
      </c>
      <c r="AA1258">
        <v>0</v>
      </c>
      <c r="AB1258" t="str">
        <v>397-U1588A-36X-3-W 75/75-NANNO</v>
      </c>
    </row>
    <row r="1259" spans="1:28" x14ac:dyDescent="0.15">
      <c r="A1259">
        <v>397</v>
      </c>
      <c r="B1259" t="str">
        <v>U1588</v>
      </c>
      <c r="C1259" t="str">
        <v>A</v>
      </c>
      <c r="D1259">
        <v>36</v>
      </c>
      <c r="E1259" t="str">
        <v>X</v>
      </c>
      <c r="F1259">
        <v>4</v>
      </c>
      <c r="G1259" t="str">
        <v>W</v>
      </c>
      <c r="H1259" s="29">
        <v>43</v>
      </c>
      <c r="I1259" s="29">
        <v>45</v>
      </c>
      <c r="J1259" s="29">
        <v>43</v>
      </c>
      <c r="K1259" s="29">
        <v>5</v>
      </c>
      <c r="L1259" s="24">
        <v>280.27</v>
      </c>
      <c r="M1259" s="24">
        <v>280.28999999999996</v>
      </c>
      <c r="N1259" s="24">
        <v>292.16855725190834</v>
      </c>
      <c r="O1259" s="24">
        <v>292.18382442748094</v>
      </c>
      <c r="P1259">
        <v>2</v>
      </c>
      <c r="Q1259">
        <v>10</v>
      </c>
      <c r="R1259" t="str">
        <v>CYL</v>
      </c>
      <c r="S1259" t="str">
        <v>MAD</v>
      </c>
      <c r="T1259" t="str">
        <v/>
      </c>
      <c r="U1259" t="str">
        <v/>
      </c>
      <c r="V1259">
        <v>31210</v>
      </c>
      <c r="W1259" t="str">
        <v>CYL11961391</v>
      </c>
      <c r="X1259">
        <v>44897.65</v>
      </c>
      <c r="Y1259" t="str">
        <v>JRS_BROOKS</v>
      </c>
      <c r="Z1259" t="str">
        <v>JR</v>
      </c>
      <c r="AA1259">
        <v>0</v>
      </c>
      <c r="AB1259" t="str">
        <v>397-U1588A-36X-4-W 43/45-31210</v>
      </c>
    </row>
    <row r="1260" spans="1:28" x14ac:dyDescent="0.15">
      <c r="A1260">
        <v>397</v>
      </c>
      <c r="B1260" t="str">
        <v>U1588</v>
      </c>
      <c r="C1260" t="str">
        <v>A</v>
      </c>
      <c r="D1260">
        <v>36</v>
      </c>
      <c r="E1260" t="str">
        <v>X</v>
      </c>
      <c r="F1260">
        <v>4</v>
      </c>
      <c r="G1260" t="str">
        <v>W</v>
      </c>
      <c r="H1260" s="29">
        <v>82</v>
      </c>
      <c r="I1260" s="29">
        <v>82</v>
      </c>
      <c r="J1260" s="29">
        <v>82</v>
      </c>
      <c r="K1260" s="29">
        <v>5</v>
      </c>
      <c r="L1260" s="24">
        <v>280.65999999999997</v>
      </c>
      <c r="M1260" s="24">
        <v>280.65999999999997</v>
      </c>
      <c r="N1260" s="24">
        <v>292.46626717557251</v>
      </c>
      <c r="O1260" s="24">
        <v>292.46626717557251</v>
      </c>
      <c r="P1260">
        <v>0</v>
      </c>
      <c r="Q1260">
        <v>1</v>
      </c>
      <c r="R1260" t="str">
        <v>TPCK</v>
      </c>
      <c r="S1260" t="str">
        <v>NANNO</v>
      </c>
      <c r="T1260" t="str">
        <v/>
      </c>
      <c r="U1260" t="str">
        <v/>
      </c>
      <c r="V1260" t="str">
        <v>NANNO</v>
      </c>
      <c r="W1260" t="str">
        <v>TPCK11961341</v>
      </c>
      <c r="X1260">
        <v>44897.643750000003</v>
      </c>
      <c r="Y1260" t="str">
        <v>JRS_BROOKS</v>
      </c>
      <c r="Z1260" t="str">
        <v>JR</v>
      </c>
      <c r="AA1260">
        <v>0</v>
      </c>
      <c r="AB1260" t="str">
        <v>397-U1588A-36X-4-W 82/82-NANNO</v>
      </c>
    </row>
    <row r="1261" spans="1:28" x14ac:dyDescent="0.15">
      <c r="A1261">
        <v>397</v>
      </c>
      <c r="B1261" t="str">
        <v>U1588</v>
      </c>
      <c r="C1261" t="str">
        <v>A</v>
      </c>
      <c r="D1261">
        <v>36</v>
      </c>
      <c r="E1261" t="str">
        <v>X</v>
      </c>
      <c r="F1261">
        <v>4</v>
      </c>
      <c r="G1261" t="str">
        <v/>
      </c>
      <c r="H1261" s="29">
        <v>112</v>
      </c>
      <c r="I1261" s="29">
        <v>122</v>
      </c>
      <c r="J1261" s="29">
        <v>0</v>
      </c>
      <c r="K1261" s="29">
        <v>5</v>
      </c>
      <c r="L1261" s="24">
        <v>280.95999999999998</v>
      </c>
      <c r="M1261" s="24">
        <v>281.06</v>
      </c>
      <c r="N1261" s="24">
        <v>292.69527480916025</v>
      </c>
      <c r="O1261" s="24">
        <v>292.73344274809159</v>
      </c>
      <c r="P1261">
        <v>5</v>
      </c>
      <c r="Q1261">
        <v>2</v>
      </c>
      <c r="R1261" t="str">
        <v>LIQ</v>
      </c>
      <c r="S1261" t="str">
        <v>ICP</v>
      </c>
      <c r="T1261" t="str">
        <v/>
      </c>
      <c r="U1261" t="str">
        <v/>
      </c>
      <c r="V1261" t="str">
        <v>IWICP</v>
      </c>
      <c r="W1261" t="str">
        <v>LIQ11954451</v>
      </c>
      <c r="X1261">
        <v>44896.995833333334</v>
      </c>
      <c r="Y1261" t="str">
        <v>JR_LIU</v>
      </c>
      <c r="Z1261" t="str">
        <v>JR</v>
      </c>
      <c r="AA1261" t="str">
        <v>10uL HNO3</v>
      </c>
      <c r="AB1261" t="str">
        <v>397-U1588A-36X-4-IW(112-122)-IWICP</v>
      </c>
    </row>
    <row r="1262" spans="1:28" x14ac:dyDescent="0.15">
      <c r="A1262">
        <v>397</v>
      </c>
      <c r="B1262" t="str">
        <v>U1588</v>
      </c>
      <c r="C1262" t="str">
        <v>A</v>
      </c>
      <c r="D1262">
        <v>36</v>
      </c>
      <c r="E1262" t="str">
        <v>X</v>
      </c>
      <c r="F1262">
        <v>4</v>
      </c>
      <c r="G1262" t="str">
        <v/>
      </c>
      <c r="H1262" s="29">
        <v>112</v>
      </c>
      <c r="I1262" s="29">
        <v>122</v>
      </c>
      <c r="J1262" s="29">
        <v>0</v>
      </c>
      <c r="K1262" s="29">
        <v>5</v>
      </c>
      <c r="L1262" s="24">
        <v>280.95999999999998</v>
      </c>
      <c r="M1262" s="24">
        <v>281.06</v>
      </c>
      <c r="N1262" s="24">
        <v>292.69527480916025</v>
      </c>
      <c r="O1262" s="24">
        <v>292.73344274809159</v>
      </c>
      <c r="P1262">
        <v>5</v>
      </c>
      <c r="Q1262">
        <v>75</v>
      </c>
      <c r="R1262" t="str">
        <v>CAKE</v>
      </c>
      <c r="S1262" t="str">
        <v/>
      </c>
      <c r="T1262" t="str">
        <v/>
      </c>
      <c r="U1262" t="str">
        <v/>
      </c>
      <c r="V1262" t="str">
        <v>SC</v>
      </c>
      <c r="W1262" t="str">
        <v>CAKE11954491</v>
      </c>
      <c r="X1262">
        <v>44896.995833333334</v>
      </c>
      <c r="Y1262" t="str">
        <v>JR_LIU</v>
      </c>
      <c r="Z1262" t="str">
        <v>JR</v>
      </c>
      <c r="AA1262" t="str">
        <v>repository</v>
      </c>
      <c r="AB1262" t="str">
        <v>397-U1588A-36X-4-IW(112-122)-SC</v>
      </c>
    </row>
    <row r="1263" spans="1:28" x14ac:dyDescent="0.15">
      <c r="A1263">
        <v>397</v>
      </c>
      <c r="B1263" t="str">
        <v>U1588</v>
      </c>
      <c r="C1263" t="str">
        <v>A</v>
      </c>
      <c r="D1263">
        <v>36</v>
      </c>
      <c r="E1263" t="str">
        <v>X</v>
      </c>
      <c r="F1263">
        <v>4</v>
      </c>
      <c r="G1263" t="str">
        <v/>
      </c>
      <c r="H1263" s="29">
        <v>112</v>
      </c>
      <c r="I1263" s="29">
        <v>122</v>
      </c>
      <c r="J1263" s="29">
        <v>0</v>
      </c>
      <c r="K1263" s="29">
        <v>5</v>
      </c>
      <c r="L1263" s="24">
        <v>280.95999999999998</v>
      </c>
      <c r="M1263" s="24">
        <v>281.06</v>
      </c>
      <c r="N1263" s="24">
        <v>292.69527480916025</v>
      </c>
      <c r="O1263" s="24">
        <v>292.73344274809159</v>
      </c>
      <c r="P1263">
        <v>5</v>
      </c>
      <c r="Q1263">
        <v>4</v>
      </c>
      <c r="R1263" t="str">
        <v>LIQ</v>
      </c>
      <c r="S1263" t="str">
        <v/>
      </c>
      <c r="T1263" t="str">
        <v>ROCH</v>
      </c>
      <c r="U1263" t="str">
        <v>95231IODP</v>
      </c>
      <c r="V1263" t="str">
        <v>IWROCH</v>
      </c>
      <c r="W1263" t="str">
        <v>LIQ11954511</v>
      </c>
      <c r="X1263">
        <v>44896.995833333334</v>
      </c>
      <c r="Y1263" t="str">
        <v>JR_LIU</v>
      </c>
      <c r="Z1263" t="str">
        <v>JR</v>
      </c>
      <c r="AA1263" t="str">
        <v>20uL Optima HCl</v>
      </c>
      <c r="AB1263" t="str">
        <v>397-U1588A-36X-4-IW(112-122)-IWROCH</v>
      </c>
    </row>
    <row r="1264" spans="1:28" x14ac:dyDescent="0.15">
      <c r="A1264">
        <v>397</v>
      </c>
      <c r="B1264" t="str">
        <v>U1588</v>
      </c>
      <c r="C1264" t="str">
        <v>A</v>
      </c>
      <c r="D1264">
        <v>36</v>
      </c>
      <c r="E1264" t="str">
        <v>X</v>
      </c>
      <c r="F1264">
        <v>4</v>
      </c>
      <c r="G1264" t="str">
        <v/>
      </c>
      <c r="H1264" s="29">
        <v>112</v>
      </c>
      <c r="I1264" s="29">
        <v>122</v>
      </c>
      <c r="J1264" s="29">
        <v>0</v>
      </c>
      <c r="K1264" s="29">
        <v>5</v>
      </c>
      <c r="L1264" s="24">
        <v>280.95999999999998</v>
      </c>
      <c r="M1264" s="24">
        <v>281.06</v>
      </c>
      <c r="N1264" s="24">
        <v>292.69527480916025</v>
      </c>
      <c r="O1264" s="24">
        <v>292.73344274809159</v>
      </c>
      <c r="P1264">
        <v>5</v>
      </c>
      <c r="Q1264">
        <v>10</v>
      </c>
      <c r="R1264" t="str">
        <v>LIQ</v>
      </c>
      <c r="S1264" t="str">
        <v/>
      </c>
      <c r="T1264" t="str">
        <v>YOBO</v>
      </c>
      <c r="U1264" t="str">
        <v>96010IODP</v>
      </c>
      <c r="V1264" t="str">
        <v>IWYOBO</v>
      </c>
      <c r="W1264" t="str">
        <v>LIQ11954471</v>
      </c>
      <c r="X1264">
        <v>44896.995833333334</v>
      </c>
      <c r="Y1264" t="str">
        <v>JR_LIU</v>
      </c>
      <c r="Z1264" t="str">
        <v>JR</v>
      </c>
      <c r="AA1264" t="str">
        <v>30ul optima HNO3</v>
      </c>
      <c r="AB1264" t="str">
        <v>397-U1588A-36X-4-IW(112-122)-IWYOBO</v>
      </c>
    </row>
    <row r="1265" spans="1:28" x14ac:dyDescent="0.15">
      <c r="A1265">
        <v>397</v>
      </c>
      <c r="B1265" t="str">
        <v>U1588</v>
      </c>
      <c r="C1265" t="str">
        <v>A</v>
      </c>
      <c r="D1265">
        <v>36</v>
      </c>
      <c r="E1265" t="str">
        <v>X</v>
      </c>
      <c r="F1265">
        <v>4</v>
      </c>
      <c r="G1265" t="str">
        <v/>
      </c>
      <c r="H1265" s="29">
        <v>112</v>
      </c>
      <c r="I1265" s="29">
        <v>122</v>
      </c>
      <c r="J1265" s="29">
        <v>0</v>
      </c>
      <c r="K1265" s="29">
        <v>5</v>
      </c>
      <c r="L1265" s="24">
        <v>280.95999999999998</v>
      </c>
      <c r="M1265" s="24">
        <v>281.06</v>
      </c>
      <c r="N1265" s="24">
        <v>292.69527480916025</v>
      </c>
      <c r="O1265" s="24">
        <v>292.73344274809159</v>
      </c>
      <c r="P1265">
        <v>5</v>
      </c>
      <c r="Q1265">
        <v>2</v>
      </c>
      <c r="R1265" t="str">
        <v>LIQ</v>
      </c>
      <c r="S1265" t="str">
        <v/>
      </c>
      <c r="T1265" t="str">
        <v>BRAD</v>
      </c>
      <c r="U1265" t="str">
        <v>95829IODP</v>
      </c>
      <c r="V1265" t="str">
        <v>IWBRAD</v>
      </c>
      <c r="W1265" t="str">
        <v>LIQ11954501</v>
      </c>
      <c r="X1265">
        <v>44896.995833333334</v>
      </c>
      <c r="Y1265" t="str">
        <v>JR_LIU</v>
      </c>
      <c r="Z1265" t="str">
        <v>JR</v>
      </c>
      <c r="AA1265" t="str">
        <v>10 ul HgCl2</v>
      </c>
      <c r="AB1265" t="str">
        <v>397-U1588A-36X-4-IW(112-122)-IWBRAD</v>
      </c>
    </row>
    <row r="1266" spans="1:28" x14ac:dyDescent="0.15">
      <c r="A1266">
        <v>397</v>
      </c>
      <c r="B1266" t="str">
        <v>U1588</v>
      </c>
      <c r="C1266" t="str">
        <v>A</v>
      </c>
      <c r="D1266">
        <v>36</v>
      </c>
      <c r="E1266" t="str">
        <v>X</v>
      </c>
      <c r="F1266">
        <v>4</v>
      </c>
      <c r="G1266" t="str">
        <v/>
      </c>
      <c r="H1266" s="29">
        <v>112</v>
      </c>
      <c r="I1266" s="29">
        <v>122</v>
      </c>
      <c r="J1266" s="29">
        <v>0</v>
      </c>
      <c r="K1266" s="29">
        <v>5</v>
      </c>
      <c r="L1266" s="24">
        <v>280.95999999999998</v>
      </c>
      <c r="M1266" s="24">
        <v>281.06</v>
      </c>
      <c r="N1266" s="24">
        <v>292.69527480916025</v>
      </c>
      <c r="O1266" s="24">
        <v>292.73344274809159</v>
      </c>
      <c r="P1266">
        <v>5</v>
      </c>
      <c r="Q1266">
        <v>25</v>
      </c>
      <c r="R1266" t="str">
        <v>CAKE</v>
      </c>
      <c r="S1266" t="str">
        <v/>
      </c>
      <c r="T1266" t="str">
        <v>WU</v>
      </c>
      <c r="U1266" t="str">
        <v>95353IODP</v>
      </c>
      <c r="V1266" t="str">
        <v>SCWU</v>
      </c>
      <c r="W1266" t="str">
        <v>CAKE11954481</v>
      </c>
      <c r="X1266">
        <v>44896.995833333334</v>
      </c>
      <c r="Y1266" t="str">
        <v>JR_LIU</v>
      </c>
      <c r="Z1266" t="str">
        <v>JR</v>
      </c>
      <c r="AA1266">
        <v>0</v>
      </c>
      <c r="AB1266" t="str">
        <v>397-U1588A-36X-4-IW(112-122)-SCWU</v>
      </c>
    </row>
    <row r="1267" spans="1:28" x14ac:dyDescent="0.15">
      <c r="A1267">
        <v>397</v>
      </c>
      <c r="B1267" t="str">
        <v>U1588</v>
      </c>
      <c r="C1267" t="str">
        <v>A</v>
      </c>
      <c r="D1267">
        <v>36</v>
      </c>
      <c r="E1267" t="str">
        <v>X</v>
      </c>
      <c r="F1267">
        <v>4</v>
      </c>
      <c r="G1267" t="str">
        <v/>
      </c>
      <c r="H1267" s="29">
        <v>112</v>
      </c>
      <c r="I1267" s="29">
        <v>122</v>
      </c>
      <c r="J1267" s="29">
        <v>0</v>
      </c>
      <c r="K1267" s="29">
        <v>5</v>
      </c>
      <c r="L1267" s="24">
        <v>280.95999999999998</v>
      </c>
      <c r="M1267" s="24">
        <v>281.06</v>
      </c>
      <c r="N1267" s="24">
        <v>292.69527480916025</v>
      </c>
      <c r="O1267" s="24">
        <v>292.73344274809159</v>
      </c>
      <c r="P1267">
        <v>5</v>
      </c>
      <c r="Q1267">
        <v>10</v>
      </c>
      <c r="R1267" t="str">
        <v>LIQ</v>
      </c>
      <c r="S1267" t="str">
        <v/>
      </c>
      <c r="T1267" t="str">
        <v>WU</v>
      </c>
      <c r="U1267" t="str">
        <v>95353IODP</v>
      </c>
      <c r="V1267" t="str">
        <v>IWWU</v>
      </c>
      <c r="W1267" t="str">
        <v>LIQ11954461</v>
      </c>
      <c r="X1267">
        <v>44896.995833333334</v>
      </c>
      <c r="Y1267" t="str">
        <v>JR_LIU</v>
      </c>
      <c r="Z1267" t="str">
        <v>JR</v>
      </c>
      <c r="AA1267" t="str">
        <v>30 ul TM HCl</v>
      </c>
      <c r="AB1267" t="str">
        <v>397-U1588A-36X-4-IW(112-122)-IWWU</v>
      </c>
    </row>
    <row r="1268" spans="1:28" x14ac:dyDescent="0.15">
      <c r="A1268">
        <v>397</v>
      </c>
      <c r="B1268" t="str">
        <v>U1588</v>
      </c>
      <c r="C1268" t="str">
        <v>A</v>
      </c>
      <c r="D1268">
        <v>36</v>
      </c>
      <c r="E1268" t="str">
        <v>X</v>
      </c>
      <c r="F1268">
        <v>4</v>
      </c>
      <c r="G1268" t="str">
        <v/>
      </c>
      <c r="H1268" s="29">
        <v>112</v>
      </c>
      <c r="I1268" s="29">
        <v>122</v>
      </c>
      <c r="J1268" s="29">
        <v>112</v>
      </c>
      <c r="K1268" s="29">
        <v>5</v>
      </c>
      <c r="L1268" s="24">
        <v>280.95999999999998</v>
      </c>
      <c r="M1268" s="24">
        <v>281.06</v>
      </c>
      <c r="N1268" s="24">
        <v>292.69527480916025</v>
      </c>
      <c r="O1268" s="24">
        <v>292.77161068702287</v>
      </c>
      <c r="P1268">
        <v>10</v>
      </c>
      <c r="Q1268">
        <v>353</v>
      </c>
      <c r="R1268" t="str">
        <v>WRND</v>
      </c>
      <c r="S1268" t="str">
        <v>IW</v>
      </c>
      <c r="T1268" t="str">
        <v/>
      </c>
      <c r="U1268" t="str">
        <v/>
      </c>
      <c r="V1268" t="str">
        <v>IW(112-122)</v>
      </c>
      <c r="W1268" t="str">
        <v>WRND11952761</v>
      </c>
      <c r="X1268">
        <v>44896.890277777777</v>
      </c>
      <c r="Y1268" t="str">
        <v>LEWIS</v>
      </c>
      <c r="Z1268" t="str">
        <v>JR</v>
      </c>
      <c r="AA1268">
        <v>0</v>
      </c>
      <c r="AB1268" t="str">
        <v>397-U1588A-36X-4-IW(112-122)</v>
      </c>
    </row>
    <row r="1269" spans="1:28" x14ac:dyDescent="0.15">
      <c r="A1269">
        <v>397</v>
      </c>
      <c r="B1269" t="str">
        <v>U1588</v>
      </c>
      <c r="C1269" t="str">
        <v>A</v>
      </c>
      <c r="D1269">
        <v>36</v>
      </c>
      <c r="E1269" t="str">
        <v>X</v>
      </c>
      <c r="F1269">
        <v>4</v>
      </c>
      <c r="G1269" t="str">
        <v/>
      </c>
      <c r="H1269" s="29">
        <v>112</v>
      </c>
      <c r="I1269" s="29">
        <v>122</v>
      </c>
      <c r="J1269" s="29">
        <v>0</v>
      </c>
      <c r="K1269" s="29">
        <v>5</v>
      </c>
      <c r="L1269" s="24">
        <v>280.95999999999998</v>
      </c>
      <c r="M1269" s="24">
        <v>281.06</v>
      </c>
      <c r="N1269" s="24">
        <v>292.69527480916025</v>
      </c>
      <c r="O1269" s="24">
        <v>292.73344274809159</v>
      </c>
      <c r="P1269">
        <v>5</v>
      </c>
      <c r="Q1269">
        <v>6</v>
      </c>
      <c r="R1269" t="str">
        <v>LIQ</v>
      </c>
      <c r="S1269" t="str">
        <v/>
      </c>
      <c r="T1269" t="str">
        <v/>
      </c>
      <c r="U1269" t="str">
        <v/>
      </c>
      <c r="V1269" t="str">
        <v>IWS</v>
      </c>
      <c r="W1269" t="str">
        <v>LIQ11954431</v>
      </c>
      <c r="X1269">
        <v>44896.995833333334</v>
      </c>
      <c r="Y1269" t="str">
        <v>JR_LIU</v>
      </c>
      <c r="Z1269" t="str">
        <v>JR</v>
      </c>
      <c r="AA1269" t="str">
        <v>shipboard untreated</v>
      </c>
      <c r="AB1269" t="str">
        <v>397-U1588A-36X-4-IW(112-122)-IWS</v>
      </c>
    </row>
    <row r="1270" spans="1:28" x14ac:dyDescent="0.15">
      <c r="A1270">
        <v>397</v>
      </c>
      <c r="B1270" t="str">
        <v>U1588</v>
      </c>
      <c r="C1270" t="str">
        <v>A</v>
      </c>
      <c r="D1270">
        <v>36</v>
      </c>
      <c r="E1270" t="str">
        <v>X</v>
      </c>
      <c r="F1270">
        <v>4</v>
      </c>
      <c r="G1270" t="str">
        <v/>
      </c>
      <c r="H1270" s="29">
        <v>112</v>
      </c>
      <c r="I1270" s="29">
        <v>122</v>
      </c>
      <c r="J1270" s="29">
        <v>0</v>
      </c>
      <c r="K1270" s="29">
        <v>5</v>
      </c>
      <c r="L1270" s="24">
        <v>280.95999999999998</v>
      </c>
      <c r="M1270" s="24">
        <v>281.06</v>
      </c>
      <c r="N1270" s="24">
        <v>292.69527480916025</v>
      </c>
      <c r="O1270" s="24">
        <v>292.73344274809159</v>
      </c>
      <c r="P1270">
        <v>5</v>
      </c>
      <c r="Q1270">
        <v>3</v>
      </c>
      <c r="R1270" t="str">
        <v>LIQ</v>
      </c>
      <c r="S1270" t="str">
        <v/>
      </c>
      <c r="T1270" t="str">
        <v/>
      </c>
      <c r="U1270" t="str">
        <v/>
      </c>
      <c r="V1270" t="str">
        <v>IWALK</v>
      </c>
      <c r="W1270" t="str">
        <v>LIQ11954441</v>
      </c>
      <c r="X1270">
        <v>44896.995833333334</v>
      </c>
      <c r="Y1270" t="str">
        <v>JR_LIU</v>
      </c>
      <c r="Z1270" t="str">
        <v>JR</v>
      </c>
      <c r="AA1270" t="str">
        <v>alkalinity residue</v>
      </c>
      <c r="AB1270" t="str">
        <v>397-U1588A-36X-4-IW(112-122)-IWALK</v>
      </c>
    </row>
    <row r="1271" spans="1:28" x14ac:dyDescent="0.15">
      <c r="A1271">
        <v>397</v>
      </c>
      <c r="B1271" t="str">
        <v>U1588</v>
      </c>
      <c r="C1271" t="str">
        <v>A</v>
      </c>
      <c r="D1271">
        <v>37</v>
      </c>
      <c r="E1271" t="str">
        <v>X</v>
      </c>
      <c r="F1271">
        <v>1</v>
      </c>
      <c r="G1271" t="str">
        <v>W</v>
      </c>
      <c r="H1271" s="29">
        <v>75</v>
      </c>
      <c r="I1271" s="29">
        <v>75</v>
      </c>
      <c r="J1271" s="29">
        <v>75</v>
      </c>
      <c r="K1271" s="29">
        <v>5</v>
      </c>
      <c r="L1271" s="24">
        <v>281.05</v>
      </c>
      <c r="M1271" s="24">
        <v>281.05</v>
      </c>
      <c r="N1271" s="24">
        <v>293.92600000000004</v>
      </c>
      <c r="O1271" s="24">
        <v>293.92600000000004</v>
      </c>
      <c r="P1271">
        <v>0</v>
      </c>
      <c r="Q1271">
        <v>1</v>
      </c>
      <c r="R1271" t="str">
        <v>TPCK</v>
      </c>
      <c r="S1271" t="str">
        <v>NANNO</v>
      </c>
      <c r="T1271" t="str">
        <v/>
      </c>
      <c r="U1271" t="str">
        <v/>
      </c>
      <c r="V1271" t="str">
        <v>NANNO</v>
      </c>
      <c r="W1271" t="str">
        <v>TPCK11961681</v>
      </c>
      <c r="X1271">
        <v>44897.670138888891</v>
      </c>
      <c r="Y1271" t="str">
        <v>JRS_BROOKS</v>
      </c>
      <c r="Z1271" t="str">
        <v>JR</v>
      </c>
      <c r="AA1271">
        <v>0</v>
      </c>
      <c r="AB1271" t="str">
        <v>397-U1588A-37X-1-W 75/75-NANNO</v>
      </c>
    </row>
    <row r="1272" spans="1:28" x14ac:dyDescent="0.15">
      <c r="A1272">
        <v>397</v>
      </c>
      <c r="B1272" t="str">
        <v>U1588</v>
      </c>
      <c r="C1272" t="str">
        <v>A</v>
      </c>
      <c r="D1272">
        <v>36</v>
      </c>
      <c r="E1272" t="str">
        <v>X</v>
      </c>
      <c r="F1272">
        <v>5</v>
      </c>
      <c r="G1272" t="str">
        <v/>
      </c>
      <c r="H1272" s="29">
        <v>0</v>
      </c>
      <c r="I1272" s="29">
        <v>5</v>
      </c>
      <c r="J1272" s="29">
        <v>0</v>
      </c>
      <c r="K1272" s="29">
        <v>5</v>
      </c>
      <c r="L1272" s="24">
        <v>281.06</v>
      </c>
      <c r="M1272" s="24">
        <v>281.11</v>
      </c>
      <c r="N1272" s="24">
        <v>292.77161068702287</v>
      </c>
      <c r="O1272" s="24">
        <v>292.80977862595421</v>
      </c>
      <c r="P1272">
        <v>5</v>
      </c>
      <c r="Q1272">
        <v>5</v>
      </c>
      <c r="R1272" t="str">
        <v>CYL</v>
      </c>
      <c r="S1272" t="str">
        <v>HS</v>
      </c>
      <c r="T1272" t="str">
        <v/>
      </c>
      <c r="U1272" t="str">
        <v/>
      </c>
      <c r="V1272" t="str">
        <v>HS</v>
      </c>
      <c r="W1272" t="str">
        <v>CYL11952771</v>
      </c>
      <c r="X1272">
        <v>44896.890277777777</v>
      </c>
      <c r="Y1272" t="str">
        <v>LEWIS</v>
      </c>
      <c r="Z1272" t="str">
        <v>JR</v>
      </c>
      <c r="AA1272">
        <v>0</v>
      </c>
      <c r="AB1272" t="str">
        <v>397-U1588A-36X-5-HS</v>
      </c>
    </row>
    <row r="1273" spans="1:28" x14ac:dyDescent="0.15">
      <c r="A1273">
        <v>397</v>
      </c>
      <c r="B1273" t="str">
        <v>U1588</v>
      </c>
      <c r="C1273" t="str">
        <v>A</v>
      </c>
      <c r="D1273">
        <v>36</v>
      </c>
      <c r="E1273" t="str">
        <v>X</v>
      </c>
      <c r="F1273">
        <v>5</v>
      </c>
      <c r="G1273" t="str">
        <v>W</v>
      </c>
      <c r="H1273" s="29">
        <v>45</v>
      </c>
      <c r="I1273" s="29">
        <v>45</v>
      </c>
      <c r="J1273" s="29">
        <v>45</v>
      </c>
      <c r="K1273" s="29">
        <v>5</v>
      </c>
      <c r="L1273" s="24">
        <v>281.51</v>
      </c>
      <c r="M1273" s="24">
        <v>281.51</v>
      </c>
      <c r="N1273" s="24">
        <v>293.11512213740457</v>
      </c>
      <c r="O1273" s="24">
        <v>293.11512213740457</v>
      </c>
      <c r="P1273">
        <v>0</v>
      </c>
      <c r="Q1273">
        <v>1</v>
      </c>
      <c r="R1273" t="str">
        <v>TPCK</v>
      </c>
      <c r="S1273" t="str">
        <v>NANNO</v>
      </c>
      <c r="T1273" t="str">
        <v/>
      </c>
      <c r="U1273" t="str">
        <v/>
      </c>
      <c r="V1273" t="str">
        <v>NANNO</v>
      </c>
      <c r="W1273" t="str">
        <v>TPCK11961371</v>
      </c>
      <c r="X1273">
        <v>44897.645833333336</v>
      </c>
      <c r="Y1273" t="str">
        <v>JRS_BROOKS</v>
      </c>
      <c r="Z1273" t="str">
        <v>JR</v>
      </c>
      <c r="AA1273">
        <v>0</v>
      </c>
      <c r="AB1273" t="str">
        <v>397-U1588A-36X-5-W 45/45-NANNO</v>
      </c>
    </row>
    <row r="1274" spans="1:28" x14ac:dyDescent="0.15">
      <c r="A1274">
        <v>397</v>
      </c>
      <c r="B1274" t="str">
        <v>U1588</v>
      </c>
      <c r="C1274" t="str">
        <v>A</v>
      </c>
      <c r="D1274">
        <v>36</v>
      </c>
      <c r="E1274" t="str">
        <v>X</v>
      </c>
      <c r="F1274" t="str">
        <v>CC</v>
      </c>
      <c r="G1274" t="str">
        <v/>
      </c>
      <c r="H1274" s="29">
        <v>17</v>
      </c>
      <c r="I1274" s="29">
        <v>24</v>
      </c>
      <c r="J1274" s="29">
        <v>0</v>
      </c>
      <c r="K1274" s="29">
        <v>5</v>
      </c>
      <c r="L1274" s="24">
        <v>281.75</v>
      </c>
      <c r="M1274" s="24">
        <v>281.82</v>
      </c>
      <c r="N1274" s="24">
        <v>293.29832824427478</v>
      </c>
      <c r="O1274" s="24">
        <v>293.35176335877861</v>
      </c>
      <c r="P1274">
        <v>7</v>
      </c>
      <c r="Q1274">
        <v>20</v>
      </c>
      <c r="R1274" t="str">
        <v>OTHR</v>
      </c>
      <c r="S1274" t="str">
        <v/>
      </c>
      <c r="T1274" t="str">
        <v>PERA</v>
      </c>
      <c r="U1274" t="str">
        <v>95471IODP</v>
      </c>
      <c r="V1274" t="str">
        <v>PALPERA</v>
      </c>
      <c r="W1274" t="str">
        <v>OTHR11952801</v>
      </c>
      <c r="X1274">
        <v>44896.890972222223</v>
      </c>
      <c r="Y1274" t="str">
        <v>LEWIS</v>
      </c>
      <c r="Z1274" t="str">
        <v>JR</v>
      </c>
      <c r="AA1274">
        <v>0</v>
      </c>
      <c r="AB1274" t="str">
        <v>397-U1588A-36X-CC-PAL-PALPERA</v>
      </c>
    </row>
    <row r="1275" spans="1:28" x14ac:dyDescent="0.15">
      <c r="A1275">
        <v>397</v>
      </c>
      <c r="B1275" t="str">
        <v>U1588</v>
      </c>
      <c r="C1275" t="str">
        <v>A</v>
      </c>
      <c r="D1275">
        <v>36</v>
      </c>
      <c r="E1275" t="str">
        <v>X</v>
      </c>
      <c r="F1275" t="str">
        <v>CC</v>
      </c>
      <c r="G1275" t="str">
        <v/>
      </c>
      <c r="H1275" s="29">
        <v>17</v>
      </c>
      <c r="I1275" s="29">
        <v>24</v>
      </c>
      <c r="J1275" s="29">
        <v>0</v>
      </c>
      <c r="K1275" s="29">
        <v>5</v>
      </c>
      <c r="L1275" s="24">
        <v>281.75</v>
      </c>
      <c r="M1275" s="24">
        <v>281.82</v>
      </c>
      <c r="N1275" s="24">
        <v>293.29832824427478</v>
      </c>
      <c r="O1275" s="24">
        <v>293.35176335877861</v>
      </c>
      <c r="P1275">
        <v>7</v>
      </c>
      <c r="Q1275">
        <v>30</v>
      </c>
      <c r="R1275" t="str">
        <v>OTHR</v>
      </c>
      <c r="S1275" t="str">
        <v/>
      </c>
      <c r="T1275" t="str">
        <v>HUAN</v>
      </c>
      <c r="U1275" t="str">
        <v>98758IODP</v>
      </c>
      <c r="V1275" t="str">
        <v>PALHUAN</v>
      </c>
      <c r="W1275" t="str">
        <v>OTHR11952831</v>
      </c>
      <c r="X1275">
        <v>44896.890972222223</v>
      </c>
      <c r="Y1275" t="str">
        <v>LEWIS</v>
      </c>
      <c r="Z1275" t="str">
        <v>JR</v>
      </c>
      <c r="AA1275">
        <v>0</v>
      </c>
      <c r="AB1275" t="str">
        <v>397-U1588A-36X-CC-PAL-PALHUAN</v>
      </c>
    </row>
    <row r="1276" spans="1:28" x14ac:dyDescent="0.15">
      <c r="A1276">
        <v>397</v>
      </c>
      <c r="B1276" t="str">
        <v>U1588</v>
      </c>
      <c r="C1276" t="str">
        <v>A</v>
      </c>
      <c r="D1276">
        <v>36</v>
      </c>
      <c r="E1276" t="str">
        <v>X</v>
      </c>
      <c r="F1276" t="str">
        <v>CC</v>
      </c>
      <c r="G1276" t="str">
        <v/>
      </c>
      <c r="H1276" s="29">
        <v>17</v>
      </c>
      <c r="I1276" s="29">
        <v>24</v>
      </c>
      <c r="J1276" s="29">
        <v>0</v>
      </c>
      <c r="K1276" s="29">
        <v>5</v>
      </c>
      <c r="L1276" s="24">
        <v>281.75</v>
      </c>
      <c r="M1276" s="24">
        <v>281.82</v>
      </c>
      <c r="N1276" s="24">
        <v>293.29832824427478</v>
      </c>
      <c r="O1276" s="24">
        <v>293.35176335877861</v>
      </c>
      <c r="P1276">
        <v>7</v>
      </c>
      <c r="Q1276">
        <v>5</v>
      </c>
      <c r="R1276" t="str">
        <v>OTHR</v>
      </c>
      <c r="S1276" t="str">
        <v/>
      </c>
      <c r="T1276" t="str">
        <v>FLOR</v>
      </c>
      <c r="U1276" t="str">
        <v>95504IODP</v>
      </c>
      <c r="V1276" t="str">
        <v>PALFLOR</v>
      </c>
      <c r="W1276" t="str">
        <v>OTHR11952811</v>
      </c>
      <c r="X1276">
        <v>44896.890972222223</v>
      </c>
      <c r="Y1276" t="str">
        <v>LEWIS</v>
      </c>
      <c r="Z1276" t="str">
        <v>JR</v>
      </c>
      <c r="AA1276">
        <v>0</v>
      </c>
      <c r="AB1276" t="str">
        <v>397-U1588A-36X-CC-PAL-PALFLOR</v>
      </c>
    </row>
    <row r="1277" spans="1:28" x14ac:dyDescent="0.15">
      <c r="A1277">
        <v>397</v>
      </c>
      <c r="B1277" t="str">
        <v>U1588</v>
      </c>
      <c r="C1277" t="str">
        <v>A</v>
      </c>
      <c r="D1277">
        <v>36</v>
      </c>
      <c r="E1277" t="str">
        <v>X</v>
      </c>
      <c r="F1277" t="str">
        <v>CC</v>
      </c>
      <c r="G1277" t="str">
        <v/>
      </c>
      <c r="H1277" s="29">
        <v>17</v>
      </c>
      <c r="I1277" s="29">
        <v>24</v>
      </c>
      <c r="J1277" s="29">
        <v>0</v>
      </c>
      <c r="K1277" s="29">
        <v>5</v>
      </c>
      <c r="L1277" s="24">
        <v>281.75</v>
      </c>
      <c r="M1277" s="24">
        <v>281.82</v>
      </c>
      <c r="N1277" s="24">
        <v>293.29832824427478</v>
      </c>
      <c r="O1277" s="24">
        <v>293.35176335877861</v>
      </c>
      <c r="P1277">
        <v>7</v>
      </c>
      <c r="Q1277">
        <v>5</v>
      </c>
      <c r="R1277" t="str">
        <v>OTHR</v>
      </c>
      <c r="S1277" t="str">
        <v/>
      </c>
      <c r="T1277" t="str">
        <v>CLAR</v>
      </c>
      <c r="U1277" t="str">
        <v>95439IODP</v>
      </c>
      <c r="V1277" t="str">
        <v>PALCLAR</v>
      </c>
      <c r="W1277" t="str">
        <v>OTHR11952821</v>
      </c>
      <c r="X1277">
        <v>44896.890972222223</v>
      </c>
      <c r="Y1277" t="str">
        <v>LEWIS</v>
      </c>
      <c r="Z1277" t="str">
        <v>JR</v>
      </c>
      <c r="AA1277">
        <v>0</v>
      </c>
      <c r="AB1277" t="str">
        <v>397-U1588A-36X-CC-PAL-PALCLAR</v>
      </c>
    </row>
    <row r="1278" spans="1:28" x14ac:dyDescent="0.15">
      <c r="A1278">
        <v>397</v>
      </c>
      <c r="B1278" t="str">
        <v>U1588</v>
      </c>
      <c r="C1278" t="str">
        <v>A</v>
      </c>
      <c r="D1278">
        <v>36</v>
      </c>
      <c r="E1278" t="str">
        <v>X</v>
      </c>
      <c r="F1278" t="str">
        <v>CC</v>
      </c>
      <c r="G1278" t="str">
        <v/>
      </c>
      <c r="H1278" s="29">
        <v>17</v>
      </c>
      <c r="I1278" s="29">
        <v>24</v>
      </c>
      <c r="J1278" s="29">
        <v>0</v>
      </c>
      <c r="K1278" s="29">
        <v>5</v>
      </c>
      <c r="L1278" s="24">
        <v>281.75</v>
      </c>
      <c r="M1278" s="24">
        <v>281.82</v>
      </c>
      <c r="N1278" s="24">
        <v>293.29832824427478</v>
      </c>
      <c r="O1278" s="24">
        <v>293.35176335877861</v>
      </c>
      <c r="P1278">
        <v>7</v>
      </c>
      <c r="Q1278">
        <v>5</v>
      </c>
      <c r="R1278" t="str">
        <v>OTHR</v>
      </c>
      <c r="S1278" t="str">
        <v/>
      </c>
      <c r="T1278" t="str">
        <v>ABRA</v>
      </c>
      <c r="U1278" t="str">
        <v>95438IODP</v>
      </c>
      <c r="V1278" t="str">
        <v>PALABRA</v>
      </c>
      <c r="W1278" t="str">
        <v>OTHR11952851</v>
      </c>
      <c r="X1278">
        <v>44896.890972222223</v>
      </c>
      <c r="Y1278" t="str">
        <v>LEWIS</v>
      </c>
      <c r="Z1278" t="str">
        <v>JR</v>
      </c>
      <c r="AA1278">
        <v>0</v>
      </c>
      <c r="AB1278" t="str">
        <v>397-U1588A-36X-CC-PAL-PALABRA</v>
      </c>
    </row>
    <row r="1279" spans="1:28" x14ac:dyDescent="0.15">
      <c r="A1279">
        <v>397</v>
      </c>
      <c r="B1279" t="str">
        <v>U1588</v>
      </c>
      <c r="C1279" t="str">
        <v>A</v>
      </c>
      <c r="D1279">
        <v>36</v>
      </c>
      <c r="E1279" t="str">
        <v>X</v>
      </c>
      <c r="F1279" t="str">
        <v>CC</v>
      </c>
      <c r="G1279" t="str">
        <v/>
      </c>
      <c r="H1279" s="29">
        <v>17</v>
      </c>
      <c r="I1279" s="29">
        <v>24</v>
      </c>
      <c r="J1279" s="29">
        <v>0</v>
      </c>
      <c r="K1279" s="29">
        <v>5</v>
      </c>
      <c r="L1279" s="24">
        <v>281.75</v>
      </c>
      <c r="M1279" s="24">
        <v>281.82</v>
      </c>
      <c r="N1279" s="24">
        <v>293.29832824427478</v>
      </c>
      <c r="O1279" s="24">
        <v>293.35176335877861</v>
      </c>
      <c r="P1279">
        <v>7</v>
      </c>
      <c r="Q1279">
        <v>20</v>
      </c>
      <c r="R1279" t="str">
        <v>OTHR</v>
      </c>
      <c r="S1279" t="str">
        <v>FORAM</v>
      </c>
      <c r="T1279" t="str">
        <v/>
      </c>
      <c r="U1279" t="str">
        <v/>
      </c>
      <c r="V1279" t="str">
        <v>FORAM</v>
      </c>
      <c r="W1279" t="str">
        <v>OTHR11952871</v>
      </c>
      <c r="X1279">
        <v>44896.890972222223</v>
      </c>
      <c r="Y1279" t="str">
        <v>LEWIS</v>
      </c>
      <c r="Z1279" t="str">
        <v>JR</v>
      </c>
      <c r="AA1279" t="str">
        <v>Shipboard Test</v>
      </c>
      <c r="AB1279" t="str">
        <v>397-U1588A-36X-CC-PAL-FORAM</v>
      </c>
    </row>
    <row r="1280" spans="1:28" x14ac:dyDescent="0.15">
      <c r="A1280">
        <v>397</v>
      </c>
      <c r="B1280" t="str">
        <v>U1588</v>
      </c>
      <c r="C1280" t="str">
        <v>A</v>
      </c>
      <c r="D1280">
        <v>36</v>
      </c>
      <c r="E1280" t="str">
        <v>X</v>
      </c>
      <c r="F1280" t="str">
        <v>CC</v>
      </c>
      <c r="G1280" t="str">
        <v/>
      </c>
      <c r="H1280" s="29">
        <v>17</v>
      </c>
      <c r="I1280" s="29">
        <v>24</v>
      </c>
      <c r="J1280" s="29">
        <v>0</v>
      </c>
      <c r="K1280" s="29">
        <v>5</v>
      </c>
      <c r="L1280" s="24">
        <v>281.75</v>
      </c>
      <c r="M1280" s="24">
        <v>281.82</v>
      </c>
      <c r="N1280" s="24">
        <v>293.29832824427478</v>
      </c>
      <c r="O1280" s="24">
        <v>293.35176335877861</v>
      </c>
      <c r="P1280">
        <v>7</v>
      </c>
      <c r="Q1280">
        <v>30</v>
      </c>
      <c r="R1280" t="str">
        <v>OTHR</v>
      </c>
      <c r="S1280" t="str">
        <v/>
      </c>
      <c r="T1280" t="str">
        <v>ZARI</v>
      </c>
      <c r="U1280" t="str">
        <v>95883IODP</v>
      </c>
      <c r="V1280" t="str">
        <v>PALZARI</v>
      </c>
      <c r="W1280" t="str">
        <v>OTHR11952841</v>
      </c>
      <c r="X1280">
        <v>44896.890972222223</v>
      </c>
      <c r="Y1280" t="str">
        <v>LEWIS</v>
      </c>
      <c r="Z1280" t="str">
        <v>JR</v>
      </c>
      <c r="AA1280">
        <v>0</v>
      </c>
      <c r="AB1280" t="str">
        <v>397-U1588A-36X-CC-PAL-PALZARI</v>
      </c>
    </row>
    <row r="1281" spans="1:28" x14ac:dyDescent="0.15">
      <c r="A1281">
        <v>397</v>
      </c>
      <c r="B1281" t="str">
        <v>U1588</v>
      </c>
      <c r="C1281" t="str">
        <v>A</v>
      </c>
      <c r="D1281">
        <v>36</v>
      </c>
      <c r="E1281" t="str">
        <v>X</v>
      </c>
      <c r="F1281" t="str">
        <v>CC</v>
      </c>
      <c r="G1281" t="str">
        <v/>
      </c>
      <c r="H1281" s="29">
        <v>17</v>
      </c>
      <c r="I1281" s="29">
        <v>24</v>
      </c>
      <c r="J1281" s="29">
        <v>17</v>
      </c>
      <c r="K1281" s="29">
        <v>5</v>
      </c>
      <c r="L1281" s="24">
        <v>281.75</v>
      </c>
      <c r="M1281" s="24">
        <v>281.82</v>
      </c>
      <c r="N1281" s="24">
        <v>293.29832824427478</v>
      </c>
      <c r="O1281" s="24">
        <v>293.35176335877861</v>
      </c>
      <c r="P1281">
        <v>7</v>
      </c>
      <c r="Q1281">
        <v>247</v>
      </c>
      <c r="R1281" t="str">
        <v>WRND</v>
      </c>
      <c r="S1281" t="str">
        <v>PAL</v>
      </c>
      <c r="T1281" t="str">
        <v/>
      </c>
      <c r="U1281" t="str">
        <v/>
      </c>
      <c r="V1281" t="str">
        <v>PAL</v>
      </c>
      <c r="W1281" t="str">
        <v>WRND11952781</v>
      </c>
      <c r="X1281">
        <v>44896.890277777777</v>
      </c>
      <c r="Y1281" t="str">
        <v>LEWIS</v>
      </c>
      <c r="Z1281" t="str">
        <v>JR</v>
      </c>
      <c r="AA1281">
        <v>0</v>
      </c>
      <c r="AB1281" t="str">
        <v>397-U1588A-36X-CC-PAL</v>
      </c>
    </row>
    <row r="1282" spans="1:28" x14ac:dyDescent="0.15">
      <c r="A1282">
        <v>397</v>
      </c>
      <c r="B1282" t="str">
        <v>U1588</v>
      </c>
      <c r="C1282" t="str">
        <v>A</v>
      </c>
      <c r="D1282">
        <v>36</v>
      </c>
      <c r="E1282" t="str">
        <v>X</v>
      </c>
      <c r="F1282" t="str">
        <v>CC</v>
      </c>
      <c r="G1282" t="str">
        <v/>
      </c>
      <c r="H1282" s="29">
        <v>17</v>
      </c>
      <c r="I1282" s="29">
        <v>24</v>
      </c>
      <c r="J1282" s="29">
        <v>0</v>
      </c>
      <c r="K1282" s="29">
        <v>5</v>
      </c>
      <c r="L1282" s="24">
        <v>281.75</v>
      </c>
      <c r="M1282" s="24">
        <v>281.82</v>
      </c>
      <c r="N1282" s="24">
        <v>293.29832824427478</v>
      </c>
      <c r="O1282" s="24">
        <v>293.35176335877861</v>
      </c>
      <c r="P1282">
        <v>7</v>
      </c>
      <c r="Q1282">
        <v>5</v>
      </c>
      <c r="R1282" t="str">
        <v>OTHR</v>
      </c>
      <c r="S1282" t="str">
        <v>NANNO</v>
      </c>
      <c r="T1282" t="str">
        <v/>
      </c>
      <c r="U1282" t="str">
        <v/>
      </c>
      <c r="V1282" t="str">
        <v>NANNO</v>
      </c>
      <c r="W1282" t="str">
        <v>OTHR11952861</v>
      </c>
      <c r="X1282">
        <v>44896.890972222223</v>
      </c>
      <c r="Y1282" t="str">
        <v>LEWIS</v>
      </c>
      <c r="Z1282" t="str">
        <v>JR</v>
      </c>
      <c r="AA1282" t="str">
        <v>Shipboard Test</v>
      </c>
      <c r="AB1282" t="str">
        <v>397-U1588A-36X-CC-PAL-NANNO</v>
      </c>
    </row>
    <row r="1283" spans="1:28" x14ac:dyDescent="0.15">
      <c r="A1283">
        <v>397</v>
      </c>
      <c r="B1283" t="str">
        <v>U1588</v>
      </c>
      <c r="C1283" t="str">
        <v>A</v>
      </c>
      <c r="D1283">
        <v>36</v>
      </c>
      <c r="E1283" t="str">
        <v>X</v>
      </c>
      <c r="F1283" t="str">
        <v>CC</v>
      </c>
      <c r="G1283" t="str">
        <v/>
      </c>
      <c r="H1283" s="29">
        <v>17</v>
      </c>
      <c r="I1283" s="29">
        <v>24</v>
      </c>
      <c r="J1283" s="29">
        <v>0</v>
      </c>
      <c r="K1283" s="29">
        <v>5</v>
      </c>
      <c r="L1283" s="24">
        <v>281.75</v>
      </c>
      <c r="M1283" s="24">
        <v>281.82</v>
      </c>
      <c r="N1283" s="24">
        <v>293.29832824427478</v>
      </c>
      <c r="O1283" s="24">
        <v>293.35176335877861</v>
      </c>
      <c r="P1283">
        <v>7</v>
      </c>
      <c r="Q1283">
        <v>20</v>
      </c>
      <c r="R1283" t="str">
        <v>OTHR</v>
      </c>
      <c r="S1283" t="str">
        <v/>
      </c>
      <c r="T1283" t="str">
        <v>VERM</v>
      </c>
      <c r="U1283" t="str">
        <v>95746IODP</v>
      </c>
      <c r="V1283" t="str">
        <v>PALVERM</v>
      </c>
      <c r="W1283" t="str">
        <v>OTHR11952791</v>
      </c>
      <c r="X1283">
        <v>44896.890972222223</v>
      </c>
      <c r="Y1283" t="str">
        <v>LEWIS</v>
      </c>
      <c r="Z1283" t="str">
        <v>JR</v>
      </c>
      <c r="AA1283">
        <v>0</v>
      </c>
      <c r="AB1283" t="str">
        <v>397-U1588A-36X-CC-PAL-PALVERM</v>
      </c>
    </row>
    <row r="1284" spans="1:28" x14ac:dyDescent="0.15">
      <c r="A1284">
        <v>397</v>
      </c>
      <c r="B1284" t="str">
        <v>U1588</v>
      </c>
      <c r="C1284" t="str">
        <v>A</v>
      </c>
      <c r="D1284">
        <v>37</v>
      </c>
      <c r="E1284" t="str">
        <v>X</v>
      </c>
      <c r="F1284">
        <v>2</v>
      </c>
      <c r="G1284" t="str">
        <v>W</v>
      </c>
      <c r="H1284" s="29">
        <v>75</v>
      </c>
      <c r="I1284" s="29">
        <v>75</v>
      </c>
      <c r="J1284" s="29">
        <v>75</v>
      </c>
      <c r="K1284" s="29">
        <v>5</v>
      </c>
      <c r="L1284" s="24">
        <v>282.55</v>
      </c>
      <c r="M1284" s="24">
        <v>282.55</v>
      </c>
      <c r="N1284" s="24">
        <v>295.12600000000003</v>
      </c>
      <c r="O1284" s="24">
        <v>295.12600000000003</v>
      </c>
      <c r="P1284">
        <v>0</v>
      </c>
      <c r="Q1284">
        <v>1</v>
      </c>
      <c r="R1284" t="str">
        <v>TPCK</v>
      </c>
      <c r="S1284" t="str">
        <v>NANNO</v>
      </c>
      <c r="T1284" t="str">
        <v/>
      </c>
      <c r="U1284" t="str">
        <v/>
      </c>
      <c r="V1284" t="str">
        <v>NANNO</v>
      </c>
      <c r="W1284" t="str">
        <v>TPCK11961691</v>
      </c>
      <c r="X1284">
        <v>44897.670138888891</v>
      </c>
      <c r="Y1284" t="str">
        <v>JRS_BROOKS</v>
      </c>
      <c r="Z1284" t="str">
        <v>JR</v>
      </c>
      <c r="AA1284">
        <v>0</v>
      </c>
      <c r="AB1284" t="str">
        <v>397-U1588A-37X-2-W 75/75-NANNO</v>
      </c>
    </row>
    <row r="1285" spans="1:28" x14ac:dyDescent="0.15">
      <c r="A1285">
        <v>397</v>
      </c>
      <c r="B1285" t="str">
        <v>U1588</v>
      </c>
      <c r="C1285" t="str">
        <v>A</v>
      </c>
      <c r="D1285">
        <v>37</v>
      </c>
      <c r="E1285" t="str">
        <v>X</v>
      </c>
      <c r="F1285">
        <v>3</v>
      </c>
      <c r="G1285" t="str">
        <v>W</v>
      </c>
      <c r="H1285" s="29">
        <v>59</v>
      </c>
      <c r="I1285" s="29">
        <v>60</v>
      </c>
      <c r="J1285" s="29">
        <v>59</v>
      </c>
      <c r="K1285" s="29">
        <v>5</v>
      </c>
      <c r="L1285" s="24">
        <v>283.89</v>
      </c>
      <c r="M1285" s="24">
        <v>283.90000000000003</v>
      </c>
      <c r="N1285" s="24">
        <v>296.19799999999998</v>
      </c>
      <c r="O1285" s="24">
        <v>296.20600000000002</v>
      </c>
      <c r="P1285">
        <v>1</v>
      </c>
      <c r="Q1285">
        <v>5</v>
      </c>
      <c r="R1285" t="str">
        <v>CYL</v>
      </c>
      <c r="S1285" t="str">
        <v>CARB</v>
      </c>
      <c r="T1285" t="str">
        <v/>
      </c>
      <c r="U1285" t="str">
        <v/>
      </c>
      <c r="V1285" t="str">
        <v>CARB</v>
      </c>
      <c r="W1285" t="str">
        <v>CYL11961731</v>
      </c>
      <c r="X1285">
        <v>44897.679861111108</v>
      </c>
      <c r="Y1285" t="str">
        <v>JRS_BROOKS</v>
      </c>
      <c r="Z1285" t="str">
        <v>JR</v>
      </c>
      <c r="AA1285">
        <v>0</v>
      </c>
      <c r="AB1285" t="str">
        <v>397-U1588A-37X-3-W 59/60-CARB</v>
      </c>
    </row>
    <row r="1286" spans="1:28" x14ac:dyDescent="0.15">
      <c r="A1286">
        <v>397</v>
      </c>
      <c r="B1286" t="str">
        <v>U1588</v>
      </c>
      <c r="C1286" t="str">
        <v>A</v>
      </c>
      <c r="D1286">
        <v>37</v>
      </c>
      <c r="E1286" t="str">
        <v>X</v>
      </c>
      <c r="F1286">
        <v>3</v>
      </c>
      <c r="G1286" t="str">
        <v>A</v>
      </c>
      <c r="H1286" s="29">
        <v>59</v>
      </c>
      <c r="I1286" s="29">
        <v>59</v>
      </c>
      <c r="J1286" s="29">
        <v>59</v>
      </c>
      <c r="K1286" s="29">
        <v>5</v>
      </c>
      <c r="L1286" s="24">
        <v>283.89</v>
      </c>
      <c r="M1286" s="24">
        <v>283.89</v>
      </c>
      <c r="N1286" s="24">
        <v>296.19799999999998</v>
      </c>
      <c r="O1286" s="24">
        <v>296.19799999999998</v>
      </c>
      <c r="P1286">
        <v>0</v>
      </c>
      <c r="Q1286">
        <v>1</v>
      </c>
      <c r="R1286" t="str">
        <v>SS</v>
      </c>
      <c r="S1286" t="str">
        <v>SED</v>
      </c>
      <c r="T1286" t="str">
        <v/>
      </c>
      <c r="U1286" t="str">
        <v/>
      </c>
      <c r="V1286" t="str">
        <v>SED</v>
      </c>
      <c r="W1286" t="str">
        <v>SS11961741</v>
      </c>
      <c r="X1286">
        <v>44897.680555555555</v>
      </c>
      <c r="Y1286" t="str">
        <v>JRS_PANG</v>
      </c>
      <c r="Z1286" t="str">
        <v>JR</v>
      </c>
      <c r="AA1286">
        <v>0</v>
      </c>
      <c r="AB1286" t="str">
        <v>397-U1588A-37X-3-A 59/59-SED</v>
      </c>
    </row>
    <row r="1287" spans="1:28" x14ac:dyDescent="0.15">
      <c r="A1287">
        <v>397</v>
      </c>
      <c r="B1287" t="str">
        <v>U1588</v>
      </c>
      <c r="C1287" t="str">
        <v>A</v>
      </c>
      <c r="D1287">
        <v>37</v>
      </c>
      <c r="E1287" t="str">
        <v>X</v>
      </c>
      <c r="F1287">
        <v>3</v>
      </c>
      <c r="G1287" t="str">
        <v>W</v>
      </c>
      <c r="H1287" s="29">
        <v>75</v>
      </c>
      <c r="I1287" s="29">
        <v>75</v>
      </c>
      <c r="J1287" s="29">
        <v>75</v>
      </c>
      <c r="K1287" s="29">
        <v>5</v>
      </c>
      <c r="L1287" s="24">
        <v>284.05</v>
      </c>
      <c r="M1287" s="24">
        <v>284.05</v>
      </c>
      <c r="N1287" s="24">
        <v>296.32600000000002</v>
      </c>
      <c r="O1287" s="24">
        <v>296.32600000000002</v>
      </c>
      <c r="P1287">
        <v>0</v>
      </c>
      <c r="Q1287">
        <v>1</v>
      </c>
      <c r="R1287" t="str">
        <v>TPCK</v>
      </c>
      <c r="S1287" t="str">
        <v>NANNO</v>
      </c>
      <c r="T1287" t="str">
        <v/>
      </c>
      <c r="U1287" t="str">
        <v/>
      </c>
      <c r="V1287" t="str">
        <v>NANNO</v>
      </c>
      <c r="W1287" t="str">
        <v>TPCK11961701</v>
      </c>
      <c r="X1287">
        <v>44897.676388888889</v>
      </c>
      <c r="Y1287" t="str">
        <v>JRS_BROOKS</v>
      </c>
      <c r="Z1287" t="str">
        <v>JR</v>
      </c>
      <c r="AA1287">
        <v>0</v>
      </c>
      <c r="AB1287" t="str">
        <v>397-U1588A-37X-3-W 75/75-NANNO</v>
      </c>
    </row>
    <row r="1288" spans="1:28" x14ac:dyDescent="0.15">
      <c r="A1288">
        <v>397</v>
      </c>
      <c r="B1288" t="str">
        <v>U1588</v>
      </c>
      <c r="C1288" t="str">
        <v>A</v>
      </c>
      <c r="D1288">
        <v>37</v>
      </c>
      <c r="E1288" t="str">
        <v>X</v>
      </c>
      <c r="F1288">
        <v>4</v>
      </c>
      <c r="G1288" t="str">
        <v/>
      </c>
      <c r="H1288" s="29">
        <v>0</v>
      </c>
      <c r="I1288" s="29">
        <v>5</v>
      </c>
      <c r="J1288" s="29">
        <v>0</v>
      </c>
      <c r="K1288" s="29">
        <v>5</v>
      </c>
      <c r="L1288" s="24">
        <v>284.8</v>
      </c>
      <c r="M1288" s="24">
        <v>284.85000000000002</v>
      </c>
      <c r="N1288" s="24">
        <v>296.92600000000004</v>
      </c>
      <c r="O1288" s="24">
        <v>296.96600000000001</v>
      </c>
      <c r="P1288">
        <v>5</v>
      </c>
      <c r="Q1288">
        <v>5</v>
      </c>
      <c r="R1288" t="str">
        <v>CYL</v>
      </c>
      <c r="S1288" t="str">
        <v>HS</v>
      </c>
      <c r="T1288" t="str">
        <v/>
      </c>
      <c r="U1288" t="str">
        <v/>
      </c>
      <c r="V1288" t="str">
        <v>HS</v>
      </c>
      <c r="W1288" t="str">
        <v>CYL11953241</v>
      </c>
      <c r="X1288">
        <v>44896.914583333331</v>
      </c>
      <c r="Y1288" t="str">
        <v>LEWIS</v>
      </c>
      <c r="Z1288" t="str">
        <v>JR</v>
      </c>
      <c r="AA1288">
        <v>0</v>
      </c>
      <c r="AB1288" t="str">
        <v>397-U1588A-37X-4-HS</v>
      </c>
    </row>
    <row r="1289" spans="1:28" x14ac:dyDescent="0.15">
      <c r="A1289">
        <v>397</v>
      </c>
      <c r="B1289" t="str">
        <v>U1588</v>
      </c>
      <c r="C1289" t="str">
        <v>A</v>
      </c>
      <c r="D1289">
        <v>37</v>
      </c>
      <c r="E1289" t="str">
        <v>X</v>
      </c>
      <c r="F1289">
        <v>4</v>
      </c>
      <c r="G1289" t="str">
        <v>W</v>
      </c>
      <c r="H1289" s="29">
        <v>75</v>
      </c>
      <c r="I1289" s="29">
        <v>75</v>
      </c>
      <c r="J1289" s="29">
        <v>75</v>
      </c>
      <c r="K1289" s="29">
        <v>5</v>
      </c>
      <c r="L1289" s="24">
        <v>285.55</v>
      </c>
      <c r="M1289" s="24">
        <v>285.55</v>
      </c>
      <c r="N1289" s="24">
        <v>297.52600000000001</v>
      </c>
      <c r="O1289" s="24">
        <v>297.52600000000001</v>
      </c>
      <c r="P1289">
        <v>0</v>
      </c>
      <c r="Q1289">
        <v>1</v>
      </c>
      <c r="R1289" t="str">
        <v>TPCK</v>
      </c>
      <c r="S1289" t="str">
        <v>NANNO</v>
      </c>
      <c r="T1289" t="str">
        <v/>
      </c>
      <c r="U1289" t="str">
        <v/>
      </c>
      <c r="V1289" t="str">
        <v>NANNO</v>
      </c>
      <c r="W1289" t="str">
        <v>TPCK11961711</v>
      </c>
      <c r="X1289">
        <v>44897.676388888889</v>
      </c>
      <c r="Y1289" t="str">
        <v>JRS_BROOKS</v>
      </c>
      <c r="Z1289" t="str">
        <v>JR</v>
      </c>
      <c r="AA1289">
        <v>0</v>
      </c>
      <c r="AB1289" t="str">
        <v>397-U1588A-37X-4-W 75/75-NANNO</v>
      </c>
    </row>
    <row r="1290" spans="1:28" x14ac:dyDescent="0.15">
      <c r="A1290">
        <v>397</v>
      </c>
      <c r="B1290" t="str">
        <v>U1588</v>
      </c>
      <c r="C1290" t="str">
        <v>A</v>
      </c>
      <c r="D1290">
        <v>38</v>
      </c>
      <c r="E1290" t="str">
        <v>X</v>
      </c>
      <c r="F1290">
        <v>1</v>
      </c>
      <c r="G1290" t="str">
        <v>W</v>
      </c>
      <c r="H1290" s="29">
        <v>71</v>
      </c>
      <c r="I1290" s="29">
        <v>71</v>
      </c>
      <c r="J1290" s="29">
        <v>71</v>
      </c>
      <c r="K1290" s="29">
        <v>5</v>
      </c>
      <c r="L1290" s="24">
        <v>285.81</v>
      </c>
      <c r="M1290" s="24">
        <v>285.81</v>
      </c>
      <c r="N1290" s="24">
        <v>298.81099999999998</v>
      </c>
      <c r="O1290" s="24">
        <v>298.81099999999998</v>
      </c>
      <c r="P1290">
        <v>0</v>
      </c>
      <c r="Q1290">
        <v>1</v>
      </c>
      <c r="R1290" t="str">
        <v>TPCK</v>
      </c>
      <c r="S1290" t="str">
        <v>NANNO</v>
      </c>
      <c r="T1290" t="str">
        <v/>
      </c>
      <c r="U1290" t="str">
        <v/>
      </c>
      <c r="V1290" t="str">
        <v>NANNO</v>
      </c>
      <c r="W1290" t="str">
        <v>TPCK11961771</v>
      </c>
      <c r="X1290">
        <v>44897.70416666667</v>
      </c>
      <c r="Y1290" t="str">
        <v>JRS_BROOKS</v>
      </c>
      <c r="Z1290" t="str">
        <v>JR</v>
      </c>
      <c r="AA1290">
        <v>0</v>
      </c>
      <c r="AB1290" t="str">
        <v>397-U1588A-38X-1-W 71/71-NANNO</v>
      </c>
    </row>
    <row r="1291" spans="1:28" x14ac:dyDescent="0.15">
      <c r="A1291">
        <v>397</v>
      </c>
      <c r="B1291" t="str">
        <v>U1588</v>
      </c>
      <c r="C1291" t="str">
        <v>A</v>
      </c>
      <c r="D1291">
        <v>37</v>
      </c>
      <c r="E1291" t="str">
        <v>X</v>
      </c>
      <c r="F1291" t="str">
        <v>CC</v>
      </c>
      <c r="G1291" t="str">
        <v/>
      </c>
      <c r="H1291" s="29">
        <v>9</v>
      </c>
      <c r="I1291" s="29">
        <v>16</v>
      </c>
      <c r="J1291" s="29">
        <v>0</v>
      </c>
      <c r="K1291" s="29">
        <v>5</v>
      </c>
      <c r="L1291" s="24">
        <v>286.21999999999997</v>
      </c>
      <c r="M1291" s="24">
        <v>286.29000000000002</v>
      </c>
      <c r="N1291" s="24">
        <v>298.06200000000001</v>
      </c>
      <c r="O1291" s="24">
        <v>298.11800000000005</v>
      </c>
      <c r="P1291">
        <v>7</v>
      </c>
      <c r="Q1291">
        <v>20</v>
      </c>
      <c r="R1291" t="str">
        <v>OTHR</v>
      </c>
      <c r="S1291" t="str">
        <v/>
      </c>
      <c r="T1291" t="str">
        <v>PERA</v>
      </c>
      <c r="U1291" t="str">
        <v>95471IODP</v>
      </c>
      <c r="V1291" t="str">
        <v>PALPERA</v>
      </c>
      <c r="W1291" t="str">
        <v>OTHR11953271</v>
      </c>
      <c r="X1291">
        <v>44896.914583333331</v>
      </c>
      <c r="Y1291" t="str">
        <v>LEWIS</v>
      </c>
      <c r="Z1291" t="str">
        <v>JR</v>
      </c>
      <c r="AA1291">
        <v>0</v>
      </c>
      <c r="AB1291" t="str">
        <v>397-U1588A-37X-CC-PAL-PALPERA</v>
      </c>
    </row>
    <row r="1292" spans="1:28" x14ac:dyDescent="0.15">
      <c r="A1292">
        <v>397</v>
      </c>
      <c r="B1292" t="str">
        <v>U1588</v>
      </c>
      <c r="C1292" t="str">
        <v>A</v>
      </c>
      <c r="D1292">
        <v>37</v>
      </c>
      <c r="E1292" t="str">
        <v>X</v>
      </c>
      <c r="F1292" t="str">
        <v>CC</v>
      </c>
      <c r="G1292" t="str">
        <v/>
      </c>
      <c r="H1292" s="29">
        <v>9</v>
      </c>
      <c r="I1292" s="29">
        <v>16</v>
      </c>
      <c r="J1292" s="29">
        <v>0</v>
      </c>
      <c r="K1292" s="29">
        <v>5</v>
      </c>
      <c r="L1292" s="24">
        <v>286.21999999999997</v>
      </c>
      <c r="M1292" s="24">
        <v>286.29000000000002</v>
      </c>
      <c r="N1292" s="24">
        <v>298.06200000000001</v>
      </c>
      <c r="O1292" s="24">
        <v>298.11800000000005</v>
      </c>
      <c r="P1292">
        <v>7</v>
      </c>
      <c r="Q1292">
        <v>5</v>
      </c>
      <c r="R1292" t="str">
        <v>OTHR</v>
      </c>
      <c r="S1292" t="str">
        <v>NANNO</v>
      </c>
      <c r="T1292" t="str">
        <v/>
      </c>
      <c r="U1292" t="str">
        <v/>
      </c>
      <c r="V1292" t="str">
        <v>NANNO</v>
      </c>
      <c r="W1292" t="str">
        <v>OTHR11953331</v>
      </c>
      <c r="X1292">
        <v>44896.914583333331</v>
      </c>
      <c r="Y1292" t="str">
        <v>LEWIS</v>
      </c>
      <c r="Z1292" t="str">
        <v>JR</v>
      </c>
      <c r="AA1292" t="str">
        <v>Shipboard Test</v>
      </c>
      <c r="AB1292" t="str">
        <v>397-U1588A-37X-CC-PAL-NANNO</v>
      </c>
    </row>
    <row r="1293" spans="1:28" x14ac:dyDescent="0.15">
      <c r="A1293">
        <v>397</v>
      </c>
      <c r="B1293" t="str">
        <v>U1588</v>
      </c>
      <c r="C1293" t="str">
        <v>A</v>
      </c>
      <c r="D1293">
        <v>37</v>
      </c>
      <c r="E1293" t="str">
        <v>X</v>
      </c>
      <c r="F1293" t="str">
        <v>CC</v>
      </c>
      <c r="G1293" t="str">
        <v/>
      </c>
      <c r="H1293" s="29">
        <v>9</v>
      </c>
      <c r="I1293" s="29">
        <v>16</v>
      </c>
      <c r="J1293" s="29">
        <v>0</v>
      </c>
      <c r="K1293" s="29">
        <v>5</v>
      </c>
      <c r="L1293" s="24">
        <v>286.21999999999997</v>
      </c>
      <c r="M1293" s="24">
        <v>286.29000000000002</v>
      </c>
      <c r="N1293" s="24">
        <v>298.06200000000001</v>
      </c>
      <c r="O1293" s="24">
        <v>298.11800000000005</v>
      </c>
      <c r="P1293">
        <v>7</v>
      </c>
      <c r="Q1293">
        <v>5</v>
      </c>
      <c r="R1293" t="str">
        <v>OTHR</v>
      </c>
      <c r="S1293" t="str">
        <v/>
      </c>
      <c r="T1293" t="str">
        <v>ABRA</v>
      </c>
      <c r="U1293" t="str">
        <v>95438IODP</v>
      </c>
      <c r="V1293" t="str">
        <v>PALABRA</v>
      </c>
      <c r="W1293" t="str">
        <v>OTHR11953321</v>
      </c>
      <c r="X1293">
        <v>44896.914583333331</v>
      </c>
      <c r="Y1293" t="str">
        <v>LEWIS</v>
      </c>
      <c r="Z1293" t="str">
        <v>JR</v>
      </c>
      <c r="AA1293">
        <v>0</v>
      </c>
      <c r="AB1293" t="str">
        <v>397-U1588A-37X-CC-PAL-PALABRA</v>
      </c>
    </row>
    <row r="1294" spans="1:28" x14ac:dyDescent="0.15">
      <c r="A1294">
        <v>397</v>
      </c>
      <c r="B1294" t="str">
        <v>U1588</v>
      </c>
      <c r="C1294" t="str">
        <v>A</v>
      </c>
      <c r="D1294">
        <v>37</v>
      </c>
      <c r="E1294" t="str">
        <v>X</v>
      </c>
      <c r="F1294" t="str">
        <v>CC</v>
      </c>
      <c r="G1294" t="str">
        <v/>
      </c>
      <c r="H1294" s="29">
        <v>9</v>
      </c>
      <c r="I1294" s="29">
        <v>16</v>
      </c>
      <c r="J1294" s="29">
        <v>9</v>
      </c>
      <c r="K1294" s="29">
        <v>5</v>
      </c>
      <c r="L1294" s="24">
        <v>286.21999999999997</v>
      </c>
      <c r="M1294" s="24">
        <v>286.29000000000002</v>
      </c>
      <c r="N1294" s="24">
        <v>298.06200000000001</v>
      </c>
      <c r="O1294" s="24">
        <v>298.11800000000005</v>
      </c>
      <c r="P1294">
        <v>7</v>
      </c>
      <c r="Q1294">
        <v>247</v>
      </c>
      <c r="R1294" t="str">
        <v>WRND</v>
      </c>
      <c r="S1294" t="str">
        <v>PAL</v>
      </c>
      <c r="T1294" t="str">
        <v/>
      </c>
      <c r="U1294" t="str">
        <v/>
      </c>
      <c r="V1294" t="str">
        <v>PAL</v>
      </c>
      <c r="W1294" t="str">
        <v>WRND11953251</v>
      </c>
      <c r="X1294">
        <v>44896.914583333331</v>
      </c>
      <c r="Y1294" t="str">
        <v>LEWIS</v>
      </c>
      <c r="Z1294" t="str">
        <v>JR</v>
      </c>
      <c r="AA1294">
        <v>0</v>
      </c>
      <c r="AB1294" t="str">
        <v>397-U1588A-37X-CC-PAL</v>
      </c>
    </row>
    <row r="1295" spans="1:28" x14ac:dyDescent="0.15">
      <c r="A1295">
        <v>397</v>
      </c>
      <c r="B1295" t="str">
        <v>U1588</v>
      </c>
      <c r="C1295" t="str">
        <v>A</v>
      </c>
      <c r="D1295">
        <v>37</v>
      </c>
      <c r="E1295" t="str">
        <v>X</v>
      </c>
      <c r="F1295" t="str">
        <v>CC</v>
      </c>
      <c r="G1295" t="str">
        <v/>
      </c>
      <c r="H1295" s="29">
        <v>9</v>
      </c>
      <c r="I1295" s="29">
        <v>16</v>
      </c>
      <c r="J1295" s="29">
        <v>0</v>
      </c>
      <c r="K1295" s="29">
        <v>5</v>
      </c>
      <c r="L1295" s="24">
        <v>286.21999999999997</v>
      </c>
      <c r="M1295" s="24">
        <v>286.29000000000002</v>
      </c>
      <c r="N1295" s="24">
        <v>298.06200000000001</v>
      </c>
      <c r="O1295" s="24">
        <v>298.11800000000005</v>
      </c>
      <c r="P1295">
        <v>7</v>
      </c>
      <c r="Q1295">
        <v>30</v>
      </c>
      <c r="R1295" t="str">
        <v>OTHR</v>
      </c>
      <c r="S1295" t="str">
        <v/>
      </c>
      <c r="T1295" t="str">
        <v>ZARI</v>
      </c>
      <c r="U1295" t="str">
        <v>95883IODP</v>
      </c>
      <c r="V1295" t="str">
        <v>PALZARI</v>
      </c>
      <c r="W1295" t="str">
        <v>OTHR11953311</v>
      </c>
      <c r="X1295">
        <v>44896.914583333331</v>
      </c>
      <c r="Y1295" t="str">
        <v>LEWIS</v>
      </c>
      <c r="Z1295" t="str">
        <v>JR</v>
      </c>
      <c r="AA1295">
        <v>0</v>
      </c>
      <c r="AB1295" t="str">
        <v>397-U1588A-37X-CC-PAL-PALZARI</v>
      </c>
    </row>
    <row r="1296" spans="1:28" x14ac:dyDescent="0.15">
      <c r="A1296">
        <v>397</v>
      </c>
      <c r="B1296" t="str">
        <v>U1588</v>
      </c>
      <c r="C1296" t="str">
        <v>A</v>
      </c>
      <c r="D1296">
        <v>37</v>
      </c>
      <c r="E1296" t="str">
        <v>X</v>
      </c>
      <c r="F1296" t="str">
        <v>CC</v>
      </c>
      <c r="G1296" t="str">
        <v/>
      </c>
      <c r="H1296" s="29">
        <v>9</v>
      </c>
      <c r="I1296" s="29">
        <v>16</v>
      </c>
      <c r="J1296" s="29">
        <v>0</v>
      </c>
      <c r="K1296" s="29">
        <v>5</v>
      </c>
      <c r="L1296" s="24">
        <v>286.21999999999997</v>
      </c>
      <c r="M1296" s="24">
        <v>286.29000000000002</v>
      </c>
      <c r="N1296" s="24">
        <v>298.06200000000001</v>
      </c>
      <c r="O1296" s="24">
        <v>298.11800000000005</v>
      </c>
      <c r="P1296">
        <v>7</v>
      </c>
      <c r="Q1296">
        <v>20</v>
      </c>
      <c r="R1296" t="str">
        <v>OTHR</v>
      </c>
      <c r="S1296" t="str">
        <v>FORAM</v>
      </c>
      <c r="T1296" t="str">
        <v/>
      </c>
      <c r="U1296" t="str">
        <v/>
      </c>
      <c r="V1296" t="str">
        <v>FORAM</v>
      </c>
      <c r="W1296" t="str">
        <v>OTHR11953341</v>
      </c>
      <c r="X1296">
        <v>44896.914583333331</v>
      </c>
      <c r="Y1296" t="str">
        <v>LEWIS</v>
      </c>
      <c r="Z1296" t="str">
        <v>JR</v>
      </c>
      <c r="AA1296" t="str">
        <v>Shipboard Test</v>
      </c>
      <c r="AB1296" t="str">
        <v>397-U1588A-37X-CC-PAL-FORAM</v>
      </c>
    </row>
    <row r="1297" spans="1:28" x14ac:dyDescent="0.15">
      <c r="A1297">
        <v>397</v>
      </c>
      <c r="B1297" t="str">
        <v>U1588</v>
      </c>
      <c r="C1297" t="str">
        <v>A</v>
      </c>
      <c r="D1297">
        <v>37</v>
      </c>
      <c r="E1297" t="str">
        <v>X</v>
      </c>
      <c r="F1297" t="str">
        <v>CC</v>
      </c>
      <c r="G1297" t="str">
        <v/>
      </c>
      <c r="H1297" s="29">
        <v>9</v>
      </c>
      <c r="I1297" s="29">
        <v>16</v>
      </c>
      <c r="J1297" s="29">
        <v>0</v>
      </c>
      <c r="K1297" s="29">
        <v>5</v>
      </c>
      <c r="L1297" s="24">
        <v>286.21999999999997</v>
      </c>
      <c r="M1297" s="24">
        <v>286.29000000000002</v>
      </c>
      <c r="N1297" s="24">
        <v>298.06200000000001</v>
      </c>
      <c r="O1297" s="24">
        <v>298.11800000000005</v>
      </c>
      <c r="P1297">
        <v>7</v>
      </c>
      <c r="Q1297">
        <v>5</v>
      </c>
      <c r="R1297" t="str">
        <v>OTHR</v>
      </c>
      <c r="S1297" t="str">
        <v/>
      </c>
      <c r="T1297" t="str">
        <v>CLAR</v>
      </c>
      <c r="U1297" t="str">
        <v>95439IODP</v>
      </c>
      <c r="V1297" t="str">
        <v>PALCLAR</v>
      </c>
      <c r="W1297" t="str">
        <v>OTHR11953291</v>
      </c>
      <c r="X1297">
        <v>44896.914583333331</v>
      </c>
      <c r="Y1297" t="str">
        <v>LEWIS</v>
      </c>
      <c r="Z1297" t="str">
        <v>JR</v>
      </c>
      <c r="AA1297">
        <v>0</v>
      </c>
      <c r="AB1297" t="str">
        <v>397-U1588A-37X-CC-PAL-PALCLAR</v>
      </c>
    </row>
    <row r="1298" spans="1:28" x14ac:dyDescent="0.15">
      <c r="A1298">
        <v>397</v>
      </c>
      <c r="B1298" t="str">
        <v>U1588</v>
      </c>
      <c r="C1298" t="str">
        <v>A</v>
      </c>
      <c r="D1298">
        <v>37</v>
      </c>
      <c r="E1298" t="str">
        <v>X</v>
      </c>
      <c r="F1298" t="str">
        <v>CC</v>
      </c>
      <c r="G1298" t="str">
        <v/>
      </c>
      <c r="H1298" s="29">
        <v>9</v>
      </c>
      <c r="I1298" s="29">
        <v>16</v>
      </c>
      <c r="J1298" s="29">
        <v>0</v>
      </c>
      <c r="K1298" s="29">
        <v>5</v>
      </c>
      <c r="L1298" s="24">
        <v>286.21999999999997</v>
      </c>
      <c r="M1298" s="24">
        <v>286.29000000000002</v>
      </c>
      <c r="N1298" s="24">
        <v>298.06200000000001</v>
      </c>
      <c r="O1298" s="24">
        <v>298.11800000000005</v>
      </c>
      <c r="P1298">
        <v>7</v>
      </c>
      <c r="Q1298">
        <v>30</v>
      </c>
      <c r="R1298" t="str">
        <v>OTHR</v>
      </c>
      <c r="S1298" t="str">
        <v/>
      </c>
      <c r="T1298" t="str">
        <v>HUAN</v>
      </c>
      <c r="U1298" t="str">
        <v>98758IODP</v>
      </c>
      <c r="V1298" t="str">
        <v>PALHUAN</v>
      </c>
      <c r="W1298" t="str">
        <v>OTHR11953301</v>
      </c>
      <c r="X1298">
        <v>44896.914583333331</v>
      </c>
      <c r="Y1298" t="str">
        <v>LEWIS</v>
      </c>
      <c r="Z1298" t="str">
        <v>JR</v>
      </c>
      <c r="AA1298">
        <v>0</v>
      </c>
      <c r="AB1298" t="str">
        <v>397-U1588A-37X-CC-PAL-PALHUAN</v>
      </c>
    </row>
    <row r="1299" spans="1:28" x14ac:dyDescent="0.15">
      <c r="A1299">
        <v>397</v>
      </c>
      <c r="B1299" t="str">
        <v>U1588</v>
      </c>
      <c r="C1299" t="str">
        <v>A</v>
      </c>
      <c r="D1299">
        <v>37</v>
      </c>
      <c r="E1299" t="str">
        <v>X</v>
      </c>
      <c r="F1299" t="str">
        <v>CC</v>
      </c>
      <c r="G1299" t="str">
        <v/>
      </c>
      <c r="H1299" s="29">
        <v>9</v>
      </c>
      <c r="I1299" s="29">
        <v>16</v>
      </c>
      <c r="J1299" s="29">
        <v>0</v>
      </c>
      <c r="K1299" s="29">
        <v>5</v>
      </c>
      <c r="L1299" s="24">
        <v>286.21999999999997</v>
      </c>
      <c r="M1299" s="24">
        <v>286.29000000000002</v>
      </c>
      <c r="N1299" s="24">
        <v>298.06200000000001</v>
      </c>
      <c r="O1299" s="24">
        <v>298.11800000000005</v>
      </c>
      <c r="P1299">
        <v>7</v>
      </c>
      <c r="Q1299">
        <v>20</v>
      </c>
      <c r="R1299" t="str">
        <v>OTHR</v>
      </c>
      <c r="S1299" t="str">
        <v/>
      </c>
      <c r="T1299" t="str">
        <v>VERM</v>
      </c>
      <c r="U1299" t="str">
        <v>95746IODP</v>
      </c>
      <c r="V1299" t="str">
        <v>PALVERM</v>
      </c>
      <c r="W1299" t="str">
        <v>OTHR11953261</v>
      </c>
      <c r="X1299">
        <v>44896.914583333331</v>
      </c>
      <c r="Y1299" t="str">
        <v>LEWIS</v>
      </c>
      <c r="Z1299" t="str">
        <v>JR</v>
      </c>
      <c r="AA1299">
        <v>0</v>
      </c>
      <c r="AB1299" t="str">
        <v>397-U1588A-37X-CC-PAL-PALVERM</v>
      </c>
    </row>
    <row r="1300" spans="1:28" x14ac:dyDescent="0.15">
      <c r="A1300">
        <v>397</v>
      </c>
      <c r="B1300" t="str">
        <v>U1588</v>
      </c>
      <c r="C1300" t="str">
        <v>A</v>
      </c>
      <c r="D1300">
        <v>37</v>
      </c>
      <c r="E1300" t="str">
        <v>X</v>
      </c>
      <c r="F1300" t="str">
        <v>CC</v>
      </c>
      <c r="G1300" t="str">
        <v/>
      </c>
      <c r="H1300" s="29">
        <v>9</v>
      </c>
      <c r="I1300" s="29">
        <v>16</v>
      </c>
      <c r="J1300" s="29">
        <v>0</v>
      </c>
      <c r="K1300" s="29">
        <v>5</v>
      </c>
      <c r="L1300" s="24">
        <v>286.21999999999997</v>
      </c>
      <c r="M1300" s="24">
        <v>286.29000000000002</v>
      </c>
      <c r="N1300" s="24">
        <v>298.06200000000001</v>
      </c>
      <c r="O1300" s="24">
        <v>298.11800000000005</v>
      </c>
      <c r="P1300">
        <v>7</v>
      </c>
      <c r="Q1300">
        <v>5</v>
      </c>
      <c r="R1300" t="str">
        <v>OTHR</v>
      </c>
      <c r="S1300" t="str">
        <v/>
      </c>
      <c r="T1300" t="str">
        <v>FLOR</v>
      </c>
      <c r="U1300" t="str">
        <v>95504IODP</v>
      </c>
      <c r="V1300" t="str">
        <v>PALFLOR</v>
      </c>
      <c r="W1300" t="str">
        <v>OTHR11953281</v>
      </c>
      <c r="X1300">
        <v>44896.914583333331</v>
      </c>
      <c r="Y1300" t="str">
        <v>LEWIS</v>
      </c>
      <c r="Z1300" t="str">
        <v>JR</v>
      </c>
      <c r="AA1300">
        <v>0</v>
      </c>
      <c r="AB1300" t="str">
        <v>397-U1588A-37X-CC-PAL-PALFLOR</v>
      </c>
    </row>
    <row r="1301" spans="1:28" x14ac:dyDescent="0.15">
      <c r="A1301">
        <v>397</v>
      </c>
      <c r="B1301" t="str">
        <v>U1588</v>
      </c>
      <c r="C1301" t="str">
        <v>A</v>
      </c>
      <c r="D1301">
        <v>38</v>
      </c>
      <c r="E1301" t="str">
        <v>X</v>
      </c>
      <c r="F1301">
        <v>2</v>
      </c>
      <c r="G1301" t="str">
        <v>W</v>
      </c>
      <c r="H1301" s="29">
        <v>72</v>
      </c>
      <c r="I1301" s="29">
        <v>72</v>
      </c>
      <c r="J1301" s="29">
        <v>72</v>
      </c>
      <c r="K1301" s="29">
        <v>5</v>
      </c>
      <c r="L1301" s="24">
        <v>287.32000000000005</v>
      </c>
      <c r="M1301" s="24">
        <v>287.32000000000005</v>
      </c>
      <c r="N1301" s="24">
        <v>300.32099999999997</v>
      </c>
      <c r="O1301" s="24">
        <v>300.32099999999997</v>
      </c>
      <c r="P1301">
        <v>0</v>
      </c>
      <c r="Q1301">
        <v>1</v>
      </c>
      <c r="R1301" t="str">
        <v>TPCK</v>
      </c>
      <c r="S1301" t="str">
        <v>NANNO</v>
      </c>
      <c r="T1301" t="str">
        <v/>
      </c>
      <c r="U1301" t="str">
        <v/>
      </c>
      <c r="V1301" t="str">
        <v>NANNO78</v>
      </c>
      <c r="W1301" t="str">
        <v>TPCK11961781</v>
      </c>
      <c r="X1301">
        <v>44897.70416666667</v>
      </c>
      <c r="Y1301" t="str">
        <v>JRS_BROOKS</v>
      </c>
      <c r="Z1301" t="str">
        <v>JR</v>
      </c>
      <c r="AA1301">
        <v>0</v>
      </c>
      <c r="AB1301" t="str">
        <v>397-U1588A-38X-2-W 72/72-NANNO78</v>
      </c>
    </row>
    <row r="1302" spans="1:28" x14ac:dyDescent="0.15">
      <c r="A1302">
        <v>397</v>
      </c>
      <c r="B1302" t="str">
        <v>U1588</v>
      </c>
      <c r="C1302" t="str">
        <v>A</v>
      </c>
      <c r="D1302">
        <v>38</v>
      </c>
      <c r="E1302" t="str">
        <v>X</v>
      </c>
      <c r="F1302">
        <v>2</v>
      </c>
      <c r="G1302" t="str">
        <v>A</v>
      </c>
      <c r="H1302" s="29">
        <v>91</v>
      </c>
      <c r="I1302" s="29">
        <v>91</v>
      </c>
      <c r="J1302" s="29">
        <v>91</v>
      </c>
      <c r="K1302" s="29">
        <v>5</v>
      </c>
      <c r="L1302" s="24">
        <v>287.51000000000005</v>
      </c>
      <c r="M1302" s="24">
        <v>287.51000000000005</v>
      </c>
      <c r="N1302" s="24">
        <v>300.51099999999997</v>
      </c>
      <c r="O1302" s="24">
        <v>300.51099999999997</v>
      </c>
      <c r="P1302">
        <v>0</v>
      </c>
      <c r="Q1302">
        <v>0</v>
      </c>
      <c r="R1302" t="str">
        <v>SS</v>
      </c>
      <c r="S1302" t="str">
        <v>SED</v>
      </c>
      <c r="T1302" t="str">
        <v/>
      </c>
      <c r="U1302" t="str">
        <v/>
      </c>
      <c r="V1302" t="str">
        <v>SED</v>
      </c>
      <c r="W1302" t="str">
        <v>SS11962061</v>
      </c>
      <c r="X1302">
        <v>44897.737500000003</v>
      </c>
      <c r="Y1302" t="str">
        <v>JRS_PANG</v>
      </c>
      <c r="Z1302" t="str">
        <v>JR</v>
      </c>
      <c r="AA1302">
        <v>0</v>
      </c>
      <c r="AB1302" t="str">
        <v>397-U1588A-38X-2-A 91/91-SED</v>
      </c>
    </row>
    <row r="1303" spans="1:28" x14ac:dyDescent="0.15">
      <c r="A1303">
        <v>397</v>
      </c>
      <c r="B1303" t="str">
        <v>U1588</v>
      </c>
      <c r="C1303" t="str">
        <v>A</v>
      </c>
      <c r="D1303">
        <v>38</v>
      </c>
      <c r="E1303" t="str">
        <v>X</v>
      </c>
      <c r="F1303">
        <v>2</v>
      </c>
      <c r="G1303" t="str">
        <v>W</v>
      </c>
      <c r="H1303" s="29">
        <v>91</v>
      </c>
      <c r="I1303" s="29">
        <v>92</v>
      </c>
      <c r="J1303" s="29">
        <v>91</v>
      </c>
      <c r="K1303" s="29">
        <v>5</v>
      </c>
      <c r="L1303" s="24">
        <v>287.51000000000005</v>
      </c>
      <c r="M1303" s="24">
        <v>287.52000000000004</v>
      </c>
      <c r="N1303" s="24">
        <v>300.51099999999997</v>
      </c>
      <c r="O1303" s="24">
        <v>300.52099999999996</v>
      </c>
      <c r="P1303">
        <v>1</v>
      </c>
      <c r="Q1303">
        <v>5</v>
      </c>
      <c r="R1303" t="str">
        <v>CYL</v>
      </c>
      <c r="S1303" t="str">
        <v>XRD</v>
      </c>
      <c r="T1303" t="str">
        <v/>
      </c>
      <c r="U1303" t="str">
        <v/>
      </c>
      <c r="V1303" t="str">
        <v>XRD</v>
      </c>
      <c r="W1303" t="str">
        <v>CYL11961851</v>
      </c>
      <c r="X1303">
        <v>44897.726388888892</v>
      </c>
      <c r="Y1303" t="str">
        <v>NOVAK</v>
      </c>
      <c r="Z1303" t="str">
        <v>JR</v>
      </c>
      <c r="AA1303">
        <v>0</v>
      </c>
      <c r="AB1303" t="str">
        <v>397-U1588A-38X-2-W 91/92-XRD</v>
      </c>
    </row>
    <row r="1304" spans="1:28" x14ac:dyDescent="0.15">
      <c r="A1304">
        <v>397</v>
      </c>
      <c r="B1304" t="str">
        <v>U1588</v>
      </c>
      <c r="C1304" t="str">
        <v>A</v>
      </c>
      <c r="D1304">
        <v>38</v>
      </c>
      <c r="E1304" t="str">
        <v>X</v>
      </c>
      <c r="F1304">
        <v>2</v>
      </c>
      <c r="G1304" t="str">
        <v>W</v>
      </c>
      <c r="H1304" s="29">
        <v>91</v>
      </c>
      <c r="I1304" s="29">
        <v>92</v>
      </c>
      <c r="J1304" s="29">
        <v>91</v>
      </c>
      <c r="K1304" s="29">
        <v>5</v>
      </c>
      <c r="L1304" s="24">
        <v>287.51000000000005</v>
      </c>
      <c r="M1304" s="24">
        <v>287.52000000000004</v>
      </c>
      <c r="N1304" s="24">
        <v>300.51099999999997</v>
      </c>
      <c r="O1304" s="24">
        <v>300.52099999999996</v>
      </c>
      <c r="P1304">
        <v>1</v>
      </c>
      <c r="Q1304">
        <v>5</v>
      </c>
      <c r="R1304" t="str">
        <v>CYL</v>
      </c>
      <c r="S1304" t="str">
        <v>CARB</v>
      </c>
      <c r="T1304" t="str">
        <v/>
      </c>
      <c r="U1304" t="str">
        <v/>
      </c>
      <c r="V1304" t="str">
        <v>CARB</v>
      </c>
      <c r="W1304" t="str">
        <v>CYL11961861</v>
      </c>
      <c r="X1304">
        <v>44897.726388888892</v>
      </c>
      <c r="Y1304" t="str">
        <v>JRS_BROOKS</v>
      </c>
      <c r="Z1304" t="str">
        <v>JR</v>
      </c>
      <c r="AA1304">
        <v>0</v>
      </c>
      <c r="AB1304" t="str">
        <v>397-U1588A-38X-2-W 91/92-CARB</v>
      </c>
    </row>
    <row r="1305" spans="1:28" x14ac:dyDescent="0.15">
      <c r="A1305">
        <v>397</v>
      </c>
      <c r="B1305" t="str">
        <v>U1588</v>
      </c>
      <c r="C1305" t="str">
        <v>A</v>
      </c>
      <c r="D1305">
        <v>38</v>
      </c>
      <c r="E1305" t="str">
        <v>X</v>
      </c>
      <c r="F1305">
        <v>3</v>
      </c>
      <c r="G1305" t="str">
        <v>W</v>
      </c>
      <c r="H1305" s="29">
        <v>54</v>
      </c>
      <c r="I1305" s="29">
        <v>56</v>
      </c>
      <c r="J1305" s="29">
        <v>54</v>
      </c>
      <c r="K1305" s="29">
        <v>5</v>
      </c>
      <c r="L1305" s="24">
        <v>288.63</v>
      </c>
      <c r="M1305" s="24">
        <v>288.64999999999998</v>
      </c>
      <c r="N1305" s="24">
        <v>301.63099999999997</v>
      </c>
      <c r="O1305" s="24">
        <v>301.65099999999995</v>
      </c>
      <c r="P1305">
        <v>2</v>
      </c>
      <c r="Q1305">
        <v>10</v>
      </c>
      <c r="R1305" t="str">
        <v>CYL</v>
      </c>
      <c r="S1305" t="str">
        <v>MAD</v>
      </c>
      <c r="T1305" t="str">
        <v/>
      </c>
      <c r="U1305" t="str">
        <v/>
      </c>
      <c r="V1305">
        <v>31211</v>
      </c>
      <c r="W1305" t="str">
        <v>CYL11961751</v>
      </c>
      <c r="X1305">
        <v>44897.7</v>
      </c>
      <c r="Y1305" t="str">
        <v>JRS_BROOKS</v>
      </c>
      <c r="Z1305" t="str">
        <v>JR</v>
      </c>
      <c r="AA1305">
        <v>0</v>
      </c>
      <c r="AB1305" t="str">
        <v>397-U1588A-38X-3-W 54/56-31211</v>
      </c>
    </row>
    <row r="1306" spans="1:28" x14ac:dyDescent="0.15">
      <c r="A1306">
        <v>397</v>
      </c>
      <c r="B1306" t="str">
        <v>U1588</v>
      </c>
      <c r="C1306" t="str">
        <v>A</v>
      </c>
      <c r="D1306">
        <v>38</v>
      </c>
      <c r="E1306" t="str">
        <v>X</v>
      </c>
      <c r="F1306">
        <v>3</v>
      </c>
      <c r="G1306" t="str">
        <v>W</v>
      </c>
      <c r="H1306" s="29">
        <v>80</v>
      </c>
      <c r="I1306" s="29">
        <v>80</v>
      </c>
      <c r="J1306" s="29">
        <v>80</v>
      </c>
      <c r="K1306" s="29">
        <v>5</v>
      </c>
      <c r="L1306" s="24">
        <v>288.89</v>
      </c>
      <c r="M1306" s="24">
        <v>288.89</v>
      </c>
      <c r="N1306" s="24">
        <v>301.89099999999996</v>
      </c>
      <c r="O1306" s="24">
        <v>301.89099999999996</v>
      </c>
      <c r="P1306">
        <v>0</v>
      </c>
      <c r="Q1306">
        <v>1</v>
      </c>
      <c r="R1306" t="str">
        <v>TPCK</v>
      </c>
      <c r="S1306" t="str">
        <v>NANNO</v>
      </c>
      <c r="T1306" t="str">
        <v/>
      </c>
      <c r="U1306" t="str">
        <v/>
      </c>
      <c r="V1306" t="str">
        <v>NANNO79</v>
      </c>
      <c r="W1306" t="str">
        <v>TPCK11961791</v>
      </c>
      <c r="X1306">
        <v>44897.70416666667</v>
      </c>
      <c r="Y1306" t="str">
        <v>JRS_BROOKS</v>
      </c>
      <c r="Z1306" t="str">
        <v>JR</v>
      </c>
      <c r="AA1306">
        <v>0</v>
      </c>
      <c r="AB1306" t="str">
        <v>397-U1588A-38X-3-W 80/80-NANNO79</v>
      </c>
    </row>
    <row r="1307" spans="1:28" x14ac:dyDescent="0.15">
      <c r="A1307">
        <v>397</v>
      </c>
      <c r="B1307" t="str">
        <v>U1588</v>
      </c>
      <c r="C1307" t="str">
        <v>A</v>
      </c>
      <c r="D1307">
        <v>38</v>
      </c>
      <c r="E1307" t="str">
        <v>X</v>
      </c>
      <c r="F1307">
        <v>3</v>
      </c>
      <c r="G1307" t="str">
        <v>W</v>
      </c>
      <c r="H1307" s="29">
        <v>118</v>
      </c>
      <c r="I1307" s="29">
        <v>120</v>
      </c>
      <c r="J1307" s="29">
        <v>118</v>
      </c>
      <c r="K1307" s="29">
        <v>5</v>
      </c>
      <c r="L1307" s="24">
        <v>289.27</v>
      </c>
      <c r="M1307" s="24">
        <v>289.28999999999996</v>
      </c>
      <c r="N1307" s="24">
        <v>302.27099999999996</v>
      </c>
      <c r="O1307" s="24">
        <v>302.291</v>
      </c>
      <c r="P1307">
        <v>2</v>
      </c>
      <c r="Q1307">
        <v>7</v>
      </c>
      <c r="R1307" t="str">
        <v>CUBE</v>
      </c>
      <c r="S1307" t="str">
        <v>PMAG</v>
      </c>
      <c r="T1307" t="str">
        <v>XUAN</v>
      </c>
      <c r="U1307" t="str">
        <v>95810IODP</v>
      </c>
      <c r="V1307" t="str">
        <v>PMAG</v>
      </c>
      <c r="W1307" t="str">
        <v>CUBE11961761</v>
      </c>
      <c r="X1307">
        <v>44897.700694444444</v>
      </c>
      <c r="Y1307" t="str">
        <v>LEWIS</v>
      </c>
      <c r="Z1307" t="str">
        <v>JR</v>
      </c>
      <c r="AA1307">
        <v>0</v>
      </c>
      <c r="AB1307" t="str">
        <v>397-U1588A-38X-3-W 118/120-PMAG</v>
      </c>
    </row>
    <row r="1308" spans="1:28" x14ac:dyDescent="0.15">
      <c r="A1308">
        <v>397</v>
      </c>
      <c r="B1308" t="str">
        <v>U1588</v>
      </c>
      <c r="C1308" t="str">
        <v>A</v>
      </c>
      <c r="D1308">
        <v>38</v>
      </c>
      <c r="E1308" t="str">
        <v>X</v>
      </c>
      <c r="F1308">
        <v>4</v>
      </c>
      <c r="G1308" t="str">
        <v>A</v>
      </c>
      <c r="H1308" s="29">
        <v>22</v>
      </c>
      <c r="I1308" s="29">
        <v>22</v>
      </c>
      <c r="J1308" s="29">
        <v>22</v>
      </c>
      <c r="K1308" s="29">
        <v>5</v>
      </c>
      <c r="L1308" s="24">
        <v>289.81</v>
      </c>
      <c r="M1308" s="24">
        <v>289.81</v>
      </c>
      <c r="N1308" s="24">
        <v>302.81099999999998</v>
      </c>
      <c r="O1308" s="24">
        <v>302.81099999999998</v>
      </c>
      <c r="P1308">
        <v>0</v>
      </c>
      <c r="Q1308">
        <v>0</v>
      </c>
      <c r="R1308" t="str">
        <v>SS</v>
      </c>
      <c r="S1308" t="str">
        <v>SED</v>
      </c>
      <c r="T1308" t="str">
        <v/>
      </c>
      <c r="U1308" t="str">
        <v/>
      </c>
      <c r="V1308" t="str">
        <v>SED</v>
      </c>
      <c r="W1308" t="str">
        <v>SS11962071</v>
      </c>
      <c r="X1308">
        <v>44897.737500000003</v>
      </c>
      <c r="Y1308" t="str">
        <v>JRS_PANG</v>
      </c>
      <c r="Z1308" t="str">
        <v>JR</v>
      </c>
      <c r="AA1308">
        <v>0</v>
      </c>
      <c r="AB1308" t="str">
        <v>397-U1588A-38X-4-A 22/22-SED</v>
      </c>
    </row>
    <row r="1309" spans="1:28" x14ac:dyDescent="0.15">
      <c r="A1309">
        <v>397</v>
      </c>
      <c r="B1309" t="str">
        <v>U1588</v>
      </c>
      <c r="C1309" t="str">
        <v>A</v>
      </c>
      <c r="D1309">
        <v>38</v>
      </c>
      <c r="E1309" t="str">
        <v>X</v>
      </c>
      <c r="F1309">
        <v>4</v>
      </c>
      <c r="G1309" t="str">
        <v>W</v>
      </c>
      <c r="H1309" s="29">
        <v>22</v>
      </c>
      <c r="I1309" s="29">
        <v>23</v>
      </c>
      <c r="J1309" s="29">
        <v>22</v>
      </c>
      <c r="K1309" s="29">
        <v>5</v>
      </c>
      <c r="L1309" s="24">
        <v>289.81</v>
      </c>
      <c r="M1309" s="24">
        <v>289.82</v>
      </c>
      <c r="N1309" s="24">
        <v>302.81099999999998</v>
      </c>
      <c r="O1309" s="24">
        <v>302.82099999999997</v>
      </c>
      <c r="P1309">
        <v>1</v>
      </c>
      <c r="Q1309">
        <v>5</v>
      </c>
      <c r="R1309" t="str">
        <v>CYL</v>
      </c>
      <c r="S1309" t="str">
        <v>CARB</v>
      </c>
      <c r="T1309" t="str">
        <v/>
      </c>
      <c r="U1309" t="str">
        <v/>
      </c>
      <c r="V1309" t="str">
        <v>CARB</v>
      </c>
      <c r="W1309" t="str">
        <v>CYL11961871</v>
      </c>
      <c r="X1309">
        <v>44897.726388888892</v>
      </c>
      <c r="Y1309" t="str">
        <v>JRS_BROOKS</v>
      </c>
      <c r="Z1309" t="str">
        <v>JR</v>
      </c>
      <c r="AA1309">
        <v>0</v>
      </c>
      <c r="AB1309" t="str">
        <v>397-U1588A-38X-4-W 22/23-CARB</v>
      </c>
    </row>
    <row r="1310" spans="1:28" x14ac:dyDescent="0.15">
      <c r="A1310">
        <v>397</v>
      </c>
      <c r="B1310" t="str">
        <v>U1588</v>
      </c>
      <c r="C1310" t="str">
        <v>A</v>
      </c>
      <c r="D1310">
        <v>38</v>
      </c>
      <c r="E1310" t="str">
        <v>X</v>
      </c>
      <c r="F1310">
        <v>4</v>
      </c>
      <c r="G1310" t="str">
        <v>W</v>
      </c>
      <c r="H1310" s="29">
        <v>76</v>
      </c>
      <c r="I1310" s="29">
        <v>76</v>
      </c>
      <c r="J1310" s="29">
        <v>76</v>
      </c>
      <c r="K1310" s="29">
        <v>5</v>
      </c>
      <c r="L1310" s="24">
        <v>290.34999999999997</v>
      </c>
      <c r="M1310" s="24">
        <v>290.34999999999997</v>
      </c>
      <c r="N1310" s="24">
        <v>303.351</v>
      </c>
      <c r="O1310" s="24">
        <v>303.351</v>
      </c>
      <c r="P1310">
        <v>0</v>
      </c>
      <c r="Q1310">
        <v>1</v>
      </c>
      <c r="R1310" t="str">
        <v>TPCK</v>
      </c>
      <c r="S1310" t="str">
        <v>NANNO</v>
      </c>
      <c r="T1310" t="str">
        <v/>
      </c>
      <c r="U1310" t="str">
        <v/>
      </c>
      <c r="V1310" t="str">
        <v>NANNO80</v>
      </c>
      <c r="W1310" t="str">
        <v>TPCK11961801</v>
      </c>
      <c r="X1310">
        <v>44897.70416666667</v>
      </c>
      <c r="Y1310" t="str">
        <v>JRS_BROOKS</v>
      </c>
      <c r="Z1310" t="str">
        <v>JR</v>
      </c>
      <c r="AA1310">
        <v>0</v>
      </c>
      <c r="AB1310" t="str">
        <v>397-U1588A-38X-4-W 76/76-NANNO80</v>
      </c>
    </row>
    <row r="1311" spans="1:28" x14ac:dyDescent="0.15">
      <c r="A1311">
        <v>397</v>
      </c>
      <c r="B1311" t="str">
        <v>U1588</v>
      </c>
      <c r="C1311" t="str">
        <v>A</v>
      </c>
      <c r="D1311">
        <v>38</v>
      </c>
      <c r="E1311" t="str">
        <v>X</v>
      </c>
      <c r="F1311">
        <v>5</v>
      </c>
      <c r="G1311" t="str">
        <v/>
      </c>
      <c r="H1311" s="29">
        <v>0</v>
      </c>
      <c r="I1311" s="29">
        <v>0</v>
      </c>
      <c r="J1311" s="29">
        <v>0</v>
      </c>
      <c r="K1311" s="29">
        <v>5</v>
      </c>
      <c r="L1311" s="24">
        <v>290.70999999999998</v>
      </c>
      <c r="M1311" s="24">
        <v>290.70999999999998</v>
      </c>
      <c r="N1311" s="24">
        <v>303.71099999999996</v>
      </c>
      <c r="O1311" s="24">
        <v>303.71099999999996</v>
      </c>
      <c r="P1311">
        <v>0</v>
      </c>
      <c r="Q1311">
        <v>1</v>
      </c>
      <c r="R1311" t="str">
        <v>GAS</v>
      </c>
      <c r="S1311" t="str">
        <v>VAC</v>
      </c>
      <c r="T1311" t="str">
        <v/>
      </c>
      <c r="U1311" t="str">
        <v/>
      </c>
      <c r="V1311" t="str">
        <v>VAC_VOID</v>
      </c>
      <c r="W1311" t="str">
        <v>GAS11953681</v>
      </c>
      <c r="X1311">
        <v>44896.947222222225</v>
      </c>
      <c r="Y1311" t="str">
        <v>LEWIS</v>
      </c>
      <c r="Z1311" t="str">
        <v>JR</v>
      </c>
      <c r="AA1311">
        <v>0</v>
      </c>
      <c r="AB1311" t="str">
        <v>397-U1588A-38X-5-VAC_VOID</v>
      </c>
    </row>
    <row r="1312" spans="1:28" x14ac:dyDescent="0.15">
      <c r="A1312">
        <v>397</v>
      </c>
      <c r="B1312" t="str">
        <v>U1588</v>
      </c>
      <c r="C1312" t="str">
        <v>A</v>
      </c>
      <c r="D1312">
        <v>38</v>
      </c>
      <c r="E1312" t="str">
        <v>X</v>
      </c>
      <c r="F1312">
        <v>5</v>
      </c>
      <c r="G1312" t="str">
        <v>W</v>
      </c>
      <c r="H1312" s="29">
        <v>62</v>
      </c>
      <c r="I1312" s="29">
        <v>62</v>
      </c>
      <c r="J1312" s="29">
        <v>62</v>
      </c>
      <c r="K1312" s="29">
        <v>5</v>
      </c>
      <c r="L1312" s="24">
        <v>291.33</v>
      </c>
      <c r="M1312" s="24">
        <v>291.33</v>
      </c>
      <c r="N1312" s="24">
        <v>304.33099999999996</v>
      </c>
      <c r="O1312" s="24">
        <v>304.33099999999996</v>
      </c>
      <c r="P1312">
        <v>0</v>
      </c>
      <c r="Q1312">
        <v>1</v>
      </c>
      <c r="R1312" t="str">
        <v>TPCK</v>
      </c>
      <c r="S1312" t="str">
        <v>NANNO</v>
      </c>
      <c r="T1312" t="str">
        <v/>
      </c>
      <c r="U1312" t="str">
        <v/>
      </c>
      <c r="V1312" t="str">
        <v>NANNO81</v>
      </c>
      <c r="W1312" t="str">
        <v>TPCK11961811</v>
      </c>
      <c r="X1312">
        <v>44897.70416666667</v>
      </c>
      <c r="Y1312" t="str">
        <v>JRS_BROOKS</v>
      </c>
      <c r="Z1312" t="str">
        <v>JR</v>
      </c>
      <c r="AA1312">
        <v>0</v>
      </c>
      <c r="AB1312" t="str">
        <v>397-U1588A-38X-5-W 62/62-NANNO81</v>
      </c>
    </row>
    <row r="1313" spans="1:28" x14ac:dyDescent="0.15">
      <c r="A1313">
        <v>397</v>
      </c>
      <c r="B1313" t="str">
        <v>U1588</v>
      </c>
      <c r="C1313" t="str">
        <v>A</v>
      </c>
      <c r="D1313">
        <v>38</v>
      </c>
      <c r="E1313" t="str">
        <v>X</v>
      </c>
      <c r="F1313">
        <v>5</v>
      </c>
      <c r="G1313" t="str">
        <v/>
      </c>
      <c r="H1313" s="29">
        <v>114</v>
      </c>
      <c r="I1313" s="29">
        <v>124</v>
      </c>
      <c r="J1313" s="29">
        <v>0</v>
      </c>
      <c r="K1313" s="29">
        <v>5</v>
      </c>
      <c r="L1313" s="24">
        <v>291.84999999999997</v>
      </c>
      <c r="M1313" s="24">
        <v>291.95</v>
      </c>
      <c r="N1313" s="24">
        <v>304.851</v>
      </c>
      <c r="O1313" s="24">
        <v>304.90099999999995</v>
      </c>
      <c r="P1313">
        <v>5</v>
      </c>
      <c r="Q1313">
        <v>6</v>
      </c>
      <c r="R1313" t="str">
        <v>LIQ</v>
      </c>
      <c r="S1313" t="str">
        <v/>
      </c>
      <c r="T1313" t="str">
        <v/>
      </c>
      <c r="U1313" t="str">
        <v/>
      </c>
      <c r="V1313" t="str">
        <v>IWS</v>
      </c>
      <c r="W1313" t="str">
        <v>LIQ11955371</v>
      </c>
      <c r="X1313">
        <v>44897.076388888891</v>
      </c>
      <c r="Y1313" t="str">
        <v>JR_LIU</v>
      </c>
      <c r="Z1313" t="str">
        <v>JR</v>
      </c>
      <c r="AA1313" t="str">
        <v>shipboard untreated</v>
      </c>
      <c r="AB1313" t="str">
        <v>397-U1588A-38X-5-IW(114-124)-IWS</v>
      </c>
    </row>
    <row r="1314" spans="1:28" x14ac:dyDescent="0.15">
      <c r="A1314">
        <v>397</v>
      </c>
      <c r="B1314" t="str">
        <v>U1588</v>
      </c>
      <c r="C1314" t="str">
        <v>A</v>
      </c>
      <c r="D1314">
        <v>38</v>
      </c>
      <c r="E1314" t="str">
        <v>X</v>
      </c>
      <c r="F1314">
        <v>5</v>
      </c>
      <c r="G1314" t="str">
        <v/>
      </c>
      <c r="H1314" s="29">
        <v>114</v>
      </c>
      <c r="I1314" s="29">
        <v>124</v>
      </c>
      <c r="J1314" s="29">
        <v>0</v>
      </c>
      <c r="K1314" s="29">
        <v>5</v>
      </c>
      <c r="L1314" s="24">
        <v>291.84999999999997</v>
      </c>
      <c r="M1314" s="24">
        <v>291.95</v>
      </c>
      <c r="N1314" s="24">
        <v>304.851</v>
      </c>
      <c r="O1314" s="24">
        <v>304.90099999999995</v>
      </c>
      <c r="P1314">
        <v>5</v>
      </c>
      <c r="Q1314">
        <v>2</v>
      </c>
      <c r="R1314" t="str">
        <v>LIQ</v>
      </c>
      <c r="S1314" t="str">
        <v/>
      </c>
      <c r="T1314" t="str">
        <v>BRAD</v>
      </c>
      <c r="U1314" t="str">
        <v>95829IODP</v>
      </c>
      <c r="V1314" t="str">
        <v>IWBRAD</v>
      </c>
      <c r="W1314" t="str">
        <v>LIQ11955441</v>
      </c>
      <c r="X1314">
        <v>44897.076388888891</v>
      </c>
      <c r="Y1314" t="str">
        <v>JR_LIU</v>
      </c>
      <c r="Z1314" t="str">
        <v>JR</v>
      </c>
      <c r="AA1314" t="str">
        <v>10 ul HgCl2</v>
      </c>
      <c r="AB1314" t="str">
        <v>397-U1588A-38X-5-IW(114-124)-IWBRAD</v>
      </c>
    </row>
    <row r="1315" spans="1:28" x14ac:dyDescent="0.15">
      <c r="A1315">
        <v>397</v>
      </c>
      <c r="B1315" t="str">
        <v>U1588</v>
      </c>
      <c r="C1315" t="str">
        <v>A</v>
      </c>
      <c r="D1315">
        <v>38</v>
      </c>
      <c r="E1315" t="str">
        <v>X</v>
      </c>
      <c r="F1315">
        <v>5</v>
      </c>
      <c r="G1315" t="str">
        <v/>
      </c>
      <c r="H1315" s="29">
        <v>114</v>
      </c>
      <c r="I1315" s="29">
        <v>124</v>
      </c>
      <c r="J1315" s="29">
        <v>0</v>
      </c>
      <c r="K1315" s="29">
        <v>5</v>
      </c>
      <c r="L1315" s="24">
        <v>291.84999999999997</v>
      </c>
      <c r="M1315" s="24">
        <v>291.95</v>
      </c>
      <c r="N1315" s="24">
        <v>304.851</v>
      </c>
      <c r="O1315" s="24">
        <v>304.90099999999995</v>
      </c>
      <c r="P1315">
        <v>5</v>
      </c>
      <c r="Q1315">
        <v>4</v>
      </c>
      <c r="R1315" t="str">
        <v>LIQ</v>
      </c>
      <c r="S1315" t="str">
        <v/>
      </c>
      <c r="T1315" t="str">
        <v>ROCH</v>
      </c>
      <c r="U1315" t="str">
        <v>95231IODP</v>
      </c>
      <c r="V1315" t="str">
        <v>IWROCH</v>
      </c>
      <c r="W1315" t="str">
        <v>LIQ11955451</v>
      </c>
      <c r="X1315">
        <v>44897.076388888891</v>
      </c>
      <c r="Y1315" t="str">
        <v>JR_LIU</v>
      </c>
      <c r="Z1315" t="str">
        <v>JR</v>
      </c>
      <c r="AA1315" t="str">
        <v>20uL Optima HCl</v>
      </c>
      <c r="AB1315" t="str">
        <v>397-U1588A-38X-5-IW(114-124)-IWROCH</v>
      </c>
    </row>
    <row r="1316" spans="1:28" x14ac:dyDescent="0.15">
      <c r="A1316">
        <v>397</v>
      </c>
      <c r="B1316" t="str">
        <v>U1588</v>
      </c>
      <c r="C1316" t="str">
        <v>A</v>
      </c>
      <c r="D1316">
        <v>38</v>
      </c>
      <c r="E1316" t="str">
        <v>X</v>
      </c>
      <c r="F1316">
        <v>5</v>
      </c>
      <c r="G1316" t="str">
        <v/>
      </c>
      <c r="H1316" s="29">
        <v>114</v>
      </c>
      <c r="I1316" s="29">
        <v>124</v>
      </c>
      <c r="J1316" s="29">
        <v>0</v>
      </c>
      <c r="K1316" s="29">
        <v>5</v>
      </c>
      <c r="L1316" s="24">
        <v>291.84999999999997</v>
      </c>
      <c r="M1316" s="24">
        <v>291.95</v>
      </c>
      <c r="N1316" s="24">
        <v>304.851</v>
      </c>
      <c r="O1316" s="24">
        <v>304.90099999999995</v>
      </c>
      <c r="P1316">
        <v>5</v>
      </c>
      <c r="Q1316">
        <v>10</v>
      </c>
      <c r="R1316" t="str">
        <v>LIQ</v>
      </c>
      <c r="S1316" t="str">
        <v/>
      </c>
      <c r="T1316" t="str">
        <v>YOBO</v>
      </c>
      <c r="U1316" t="str">
        <v>96010IODP</v>
      </c>
      <c r="V1316" t="str">
        <v>IWYOBO</v>
      </c>
      <c r="W1316" t="str">
        <v>LIQ11955411</v>
      </c>
      <c r="X1316">
        <v>44897.076388888891</v>
      </c>
      <c r="Y1316" t="str">
        <v>JR_LIU</v>
      </c>
      <c r="Z1316" t="str">
        <v>JR</v>
      </c>
      <c r="AA1316" t="str">
        <v>30ul optima HNO3</v>
      </c>
      <c r="AB1316" t="str">
        <v>397-U1588A-38X-5-IW(114-124)-IWYOBO</v>
      </c>
    </row>
    <row r="1317" spans="1:28" x14ac:dyDescent="0.15">
      <c r="A1317">
        <v>397</v>
      </c>
      <c r="B1317" t="str">
        <v>U1588</v>
      </c>
      <c r="C1317" t="str">
        <v>A</v>
      </c>
      <c r="D1317">
        <v>38</v>
      </c>
      <c r="E1317" t="str">
        <v>X</v>
      </c>
      <c r="F1317">
        <v>5</v>
      </c>
      <c r="G1317" t="str">
        <v/>
      </c>
      <c r="H1317" s="29">
        <v>114</v>
      </c>
      <c r="I1317" s="29">
        <v>124</v>
      </c>
      <c r="J1317" s="29">
        <v>0</v>
      </c>
      <c r="K1317" s="29">
        <v>5</v>
      </c>
      <c r="L1317" s="24">
        <v>291.84999999999997</v>
      </c>
      <c r="M1317" s="24">
        <v>291.95</v>
      </c>
      <c r="N1317" s="24">
        <v>304.851</v>
      </c>
      <c r="O1317" s="24">
        <v>304.90099999999995</v>
      </c>
      <c r="P1317">
        <v>5</v>
      </c>
      <c r="Q1317">
        <v>25</v>
      </c>
      <c r="R1317" t="str">
        <v>CAKE</v>
      </c>
      <c r="S1317" t="str">
        <v/>
      </c>
      <c r="T1317" t="str">
        <v>WU</v>
      </c>
      <c r="U1317" t="str">
        <v>95353IODP</v>
      </c>
      <c r="V1317" t="str">
        <v>SCWU</v>
      </c>
      <c r="W1317" t="str">
        <v>CAKE11955421</v>
      </c>
      <c r="X1317">
        <v>44897.076388888891</v>
      </c>
      <c r="Y1317" t="str">
        <v>JR_LIU</v>
      </c>
      <c r="Z1317" t="str">
        <v>JR</v>
      </c>
      <c r="AA1317">
        <v>0</v>
      </c>
      <c r="AB1317" t="str">
        <v>397-U1588A-38X-5-IW(114-124)-SCWU</v>
      </c>
    </row>
    <row r="1318" spans="1:28" x14ac:dyDescent="0.15">
      <c r="A1318">
        <v>397</v>
      </c>
      <c r="B1318" t="str">
        <v>U1588</v>
      </c>
      <c r="C1318" t="str">
        <v>A</v>
      </c>
      <c r="D1318">
        <v>38</v>
      </c>
      <c r="E1318" t="str">
        <v>X</v>
      </c>
      <c r="F1318">
        <v>5</v>
      </c>
      <c r="G1318" t="str">
        <v/>
      </c>
      <c r="H1318" s="29">
        <v>114</v>
      </c>
      <c r="I1318" s="29">
        <v>124</v>
      </c>
      <c r="J1318" s="29">
        <v>0</v>
      </c>
      <c r="K1318" s="29">
        <v>5</v>
      </c>
      <c r="L1318" s="24">
        <v>291.84999999999997</v>
      </c>
      <c r="M1318" s="24">
        <v>291.95</v>
      </c>
      <c r="N1318" s="24">
        <v>304.851</v>
      </c>
      <c r="O1318" s="24">
        <v>304.90099999999995</v>
      </c>
      <c r="P1318">
        <v>5</v>
      </c>
      <c r="Q1318">
        <v>2</v>
      </c>
      <c r="R1318" t="str">
        <v>LIQ</v>
      </c>
      <c r="S1318" t="str">
        <v>ICP</v>
      </c>
      <c r="T1318" t="str">
        <v/>
      </c>
      <c r="U1318" t="str">
        <v/>
      </c>
      <c r="V1318" t="str">
        <v>IWICP</v>
      </c>
      <c r="W1318" t="str">
        <v>LIQ11955391</v>
      </c>
      <c r="X1318">
        <v>44897.076388888891</v>
      </c>
      <c r="Y1318" t="str">
        <v>JR_LIU</v>
      </c>
      <c r="Z1318" t="str">
        <v>JR</v>
      </c>
      <c r="AA1318" t="str">
        <v>10uL HNO3</v>
      </c>
      <c r="AB1318" t="str">
        <v>397-U1588A-38X-5-IW(114-124)-IWICP</v>
      </c>
    </row>
    <row r="1319" spans="1:28" x14ac:dyDescent="0.15">
      <c r="A1319">
        <v>397</v>
      </c>
      <c r="B1319" t="str">
        <v>U1588</v>
      </c>
      <c r="C1319" t="str">
        <v>A</v>
      </c>
      <c r="D1319">
        <v>38</v>
      </c>
      <c r="E1319" t="str">
        <v>X</v>
      </c>
      <c r="F1319">
        <v>5</v>
      </c>
      <c r="G1319" t="str">
        <v/>
      </c>
      <c r="H1319" s="29">
        <v>114</v>
      </c>
      <c r="I1319" s="29">
        <v>124</v>
      </c>
      <c r="J1319" s="29">
        <v>0</v>
      </c>
      <c r="K1319" s="29">
        <v>5</v>
      </c>
      <c r="L1319" s="24">
        <v>291.84999999999997</v>
      </c>
      <c r="M1319" s="24">
        <v>291.95</v>
      </c>
      <c r="N1319" s="24">
        <v>304.851</v>
      </c>
      <c r="O1319" s="24">
        <v>304.90099999999995</v>
      </c>
      <c r="P1319">
        <v>5</v>
      </c>
      <c r="Q1319">
        <v>10</v>
      </c>
      <c r="R1319" t="str">
        <v>LIQ</v>
      </c>
      <c r="S1319" t="str">
        <v/>
      </c>
      <c r="T1319" t="str">
        <v>WU</v>
      </c>
      <c r="U1319" t="str">
        <v>95353IODP</v>
      </c>
      <c r="V1319" t="str">
        <v>IWWU</v>
      </c>
      <c r="W1319" t="str">
        <v>LIQ11955401</v>
      </c>
      <c r="X1319">
        <v>44897.076388888891</v>
      </c>
      <c r="Y1319" t="str">
        <v>JR_LIU</v>
      </c>
      <c r="Z1319" t="str">
        <v>JR</v>
      </c>
      <c r="AA1319" t="str">
        <v>30 ul TM HCl</v>
      </c>
      <c r="AB1319" t="str">
        <v>397-U1588A-38X-5-IW(114-124)-IWWU</v>
      </c>
    </row>
    <row r="1320" spans="1:28" x14ac:dyDescent="0.15">
      <c r="A1320">
        <v>397</v>
      </c>
      <c r="B1320" t="str">
        <v>U1588</v>
      </c>
      <c r="C1320" t="str">
        <v>A</v>
      </c>
      <c r="D1320">
        <v>38</v>
      </c>
      <c r="E1320" t="str">
        <v>X</v>
      </c>
      <c r="F1320">
        <v>5</v>
      </c>
      <c r="G1320" t="str">
        <v/>
      </c>
      <c r="H1320" s="29">
        <v>114</v>
      </c>
      <c r="I1320" s="29">
        <v>124</v>
      </c>
      <c r="J1320" s="29">
        <v>114</v>
      </c>
      <c r="K1320" s="29">
        <v>5</v>
      </c>
      <c r="L1320" s="24">
        <v>291.84999999999997</v>
      </c>
      <c r="M1320" s="24">
        <v>291.95</v>
      </c>
      <c r="N1320" s="24">
        <v>304.851</v>
      </c>
      <c r="O1320" s="24">
        <v>304.95099999999996</v>
      </c>
      <c r="P1320">
        <v>10</v>
      </c>
      <c r="Q1320">
        <v>353</v>
      </c>
      <c r="R1320" t="str">
        <v>WRND</v>
      </c>
      <c r="S1320" t="str">
        <v>IW</v>
      </c>
      <c r="T1320" t="str">
        <v/>
      </c>
      <c r="U1320" t="str">
        <v/>
      </c>
      <c r="V1320" t="str">
        <v>IW(114-124)</v>
      </c>
      <c r="W1320" t="str">
        <v>WRND11953691</v>
      </c>
      <c r="X1320">
        <v>44896.947222222225</v>
      </c>
      <c r="Y1320" t="str">
        <v>LEWIS</v>
      </c>
      <c r="Z1320" t="str">
        <v>JR</v>
      </c>
      <c r="AA1320">
        <v>0</v>
      </c>
      <c r="AB1320" t="str">
        <v>397-U1588A-38X-5-IW(114-124)</v>
      </c>
    </row>
    <row r="1321" spans="1:28" x14ac:dyDescent="0.15">
      <c r="A1321">
        <v>397</v>
      </c>
      <c r="B1321" t="str">
        <v>U1588</v>
      </c>
      <c r="C1321" t="str">
        <v>A</v>
      </c>
      <c r="D1321">
        <v>38</v>
      </c>
      <c r="E1321" t="str">
        <v>X</v>
      </c>
      <c r="F1321">
        <v>5</v>
      </c>
      <c r="G1321" t="str">
        <v/>
      </c>
      <c r="H1321" s="29">
        <v>114</v>
      </c>
      <c r="I1321" s="29">
        <v>124</v>
      </c>
      <c r="J1321" s="29">
        <v>0</v>
      </c>
      <c r="K1321" s="29">
        <v>5</v>
      </c>
      <c r="L1321" s="24">
        <v>291.84999999999997</v>
      </c>
      <c r="M1321" s="24">
        <v>291.95</v>
      </c>
      <c r="N1321" s="24">
        <v>304.851</v>
      </c>
      <c r="O1321" s="24">
        <v>304.90099999999995</v>
      </c>
      <c r="P1321">
        <v>5</v>
      </c>
      <c r="Q1321">
        <v>75</v>
      </c>
      <c r="R1321" t="str">
        <v>CAKE</v>
      </c>
      <c r="S1321" t="str">
        <v/>
      </c>
      <c r="T1321" t="str">
        <v/>
      </c>
      <c r="U1321" t="str">
        <v/>
      </c>
      <c r="V1321" t="str">
        <v>SC</v>
      </c>
      <c r="W1321" t="str">
        <v>CAKE11955431</v>
      </c>
      <c r="X1321">
        <v>44897.076388888891</v>
      </c>
      <c r="Y1321" t="str">
        <v>JR_LIU</v>
      </c>
      <c r="Z1321" t="str">
        <v>JR</v>
      </c>
      <c r="AA1321" t="str">
        <v>repository</v>
      </c>
      <c r="AB1321" t="str">
        <v>397-U1588A-38X-5-IW(114-124)-SC</v>
      </c>
    </row>
    <row r="1322" spans="1:28" x14ac:dyDescent="0.15">
      <c r="A1322">
        <v>397</v>
      </c>
      <c r="B1322" t="str">
        <v>U1588</v>
      </c>
      <c r="C1322" t="str">
        <v>A</v>
      </c>
      <c r="D1322">
        <v>38</v>
      </c>
      <c r="E1322" t="str">
        <v>X</v>
      </c>
      <c r="F1322">
        <v>5</v>
      </c>
      <c r="G1322" t="str">
        <v/>
      </c>
      <c r="H1322" s="29">
        <v>114</v>
      </c>
      <c r="I1322" s="29">
        <v>124</v>
      </c>
      <c r="J1322" s="29">
        <v>0</v>
      </c>
      <c r="K1322" s="29">
        <v>5</v>
      </c>
      <c r="L1322" s="24">
        <v>291.84999999999997</v>
      </c>
      <c r="M1322" s="24">
        <v>291.95</v>
      </c>
      <c r="N1322" s="24">
        <v>304.851</v>
      </c>
      <c r="O1322" s="24">
        <v>304.90099999999995</v>
      </c>
      <c r="P1322">
        <v>5</v>
      </c>
      <c r="Q1322">
        <v>3</v>
      </c>
      <c r="R1322" t="str">
        <v>LIQ</v>
      </c>
      <c r="S1322" t="str">
        <v/>
      </c>
      <c r="T1322" t="str">
        <v/>
      </c>
      <c r="U1322" t="str">
        <v/>
      </c>
      <c r="V1322" t="str">
        <v>IWALK</v>
      </c>
      <c r="W1322" t="str">
        <v>LIQ11955381</v>
      </c>
      <c r="X1322">
        <v>44897.076388888891</v>
      </c>
      <c r="Y1322" t="str">
        <v>JR_LIU</v>
      </c>
      <c r="Z1322" t="str">
        <v>JR</v>
      </c>
      <c r="AA1322" t="str">
        <v>alkalinity residue</v>
      </c>
      <c r="AB1322" t="str">
        <v>397-U1588A-38X-5-IW(114-124)-IWALK</v>
      </c>
    </row>
    <row r="1323" spans="1:28" x14ac:dyDescent="0.15">
      <c r="A1323">
        <v>397</v>
      </c>
      <c r="B1323" t="str">
        <v>U1588</v>
      </c>
      <c r="C1323" t="str">
        <v>A</v>
      </c>
      <c r="D1323">
        <v>38</v>
      </c>
      <c r="E1323" t="str">
        <v>X</v>
      </c>
      <c r="F1323">
        <v>6</v>
      </c>
      <c r="G1323" t="str">
        <v/>
      </c>
      <c r="H1323" s="29">
        <v>0</v>
      </c>
      <c r="I1323" s="29">
        <v>5</v>
      </c>
      <c r="J1323" s="29">
        <v>0</v>
      </c>
      <c r="K1323" s="29">
        <v>5</v>
      </c>
      <c r="L1323" s="24">
        <v>291.95</v>
      </c>
      <c r="M1323" s="24">
        <v>292</v>
      </c>
      <c r="N1323" s="24">
        <v>304.95099999999996</v>
      </c>
      <c r="O1323" s="24">
        <v>305.00099999999998</v>
      </c>
      <c r="P1323">
        <v>5</v>
      </c>
      <c r="Q1323">
        <v>5</v>
      </c>
      <c r="R1323" t="str">
        <v>CYL</v>
      </c>
      <c r="S1323" t="str">
        <v>HS</v>
      </c>
      <c r="T1323" t="str">
        <v/>
      </c>
      <c r="U1323" t="str">
        <v/>
      </c>
      <c r="V1323" t="str">
        <v>HS</v>
      </c>
      <c r="W1323" t="str">
        <v>CYL11953701</v>
      </c>
      <c r="X1323">
        <v>44896.947222222225</v>
      </c>
      <c r="Y1323" t="str">
        <v>LEWIS</v>
      </c>
      <c r="Z1323" t="str">
        <v>JR</v>
      </c>
      <c r="AA1323">
        <v>0</v>
      </c>
      <c r="AB1323" t="str">
        <v>397-U1588A-38X-6-HS</v>
      </c>
    </row>
    <row r="1324" spans="1:28" x14ac:dyDescent="0.15">
      <c r="A1324">
        <v>397</v>
      </c>
      <c r="B1324" t="str">
        <v>U1588</v>
      </c>
      <c r="C1324" t="str">
        <v>A</v>
      </c>
      <c r="D1324">
        <v>38</v>
      </c>
      <c r="E1324" t="str">
        <v>X</v>
      </c>
      <c r="F1324">
        <v>6</v>
      </c>
      <c r="G1324" t="str">
        <v>W</v>
      </c>
      <c r="H1324" s="29">
        <v>35</v>
      </c>
      <c r="I1324" s="29">
        <v>35</v>
      </c>
      <c r="J1324" s="29">
        <v>35</v>
      </c>
      <c r="K1324" s="29">
        <v>5</v>
      </c>
      <c r="L1324" s="24">
        <v>292.3</v>
      </c>
      <c r="M1324" s="24">
        <v>292.3</v>
      </c>
      <c r="N1324" s="24">
        <v>305.30099999999999</v>
      </c>
      <c r="O1324" s="24">
        <v>305.30099999999999</v>
      </c>
      <c r="P1324">
        <v>0</v>
      </c>
      <c r="Q1324">
        <v>1</v>
      </c>
      <c r="R1324" t="str">
        <v>TPCK</v>
      </c>
      <c r="S1324" t="str">
        <v>NANNO</v>
      </c>
      <c r="T1324" t="str">
        <v/>
      </c>
      <c r="U1324" t="str">
        <v/>
      </c>
      <c r="V1324" t="str">
        <v>NANNO82</v>
      </c>
      <c r="W1324" t="str">
        <v>TPCK11961821</v>
      </c>
      <c r="X1324">
        <v>44897.70416666667</v>
      </c>
      <c r="Y1324" t="str">
        <v>JRS_BROOKS</v>
      </c>
      <c r="Z1324" t="str">
        <v>JR</v>
      </c>
      <c r="AA1324">
        <v>0</v>
      </c>
      <c r="AB1324" t="str">
        <v>397-U1588A-38X-6-W 35/35-NANNO82</v>
      </c>
    </row>
    <row r="1325" spans="1:28" x14ac:dyDescent="0.15">
      <c r="A1325">
        <v>397</v>
      </c>
      <c r="B1325" t="str">
        <v>U1588</v>
      </c>
      <c r="C1325" t="str">
        <v>A</v>
      </c>
      <c r="D1325">
        <v>38</v>
      </c>
      <c r="E1325" t="str">
        <v>X</v>
      </c>
      <c r="F1325">
        <v>6</v>
      </c>
      <c r="G1325" t="str">
        <v>W</v>
      </c>
      <c r="H1325" s="29">
        <v>90</v>
      </c>
      <c r="I1325" s="29">
        <v>90</v>
      </c>
      <c r="J1325" s="29">
        <v>90</v>
      </c>
      <c r="K1325" s="29">
        <v>5</v>
      </c>
      <c r="L1325" s="24">
        <v>292.84999999999997</v>
      </c>
      <c r="M1325" s="24">
        <v>292.84999999999997</v>
      </c>
      <c r="N1325" s="24">
        <v>305.851</v>
      </c>
      <c r="O1325" s="24">
        <v>305.851</v>
      </c>
      <c r="P1325">
        <v>0</v>
      </c>
      <c r="Q1325">
        <v>1</v>
      </c>
      <c r="R1325" t="str">
        <v>TPCK</v>
      </c>
      <c r="S1325" t="str">
        <v>NANNO</v>
      </c>
      <c r="T1325" t="str">
        <v/>
      </c>
      <c r="U1325" t="str">
        <v/>
      </c>
      <c r="V1325" t="str">
        <v>NANNO</v>
      </c>
      <c r="W1325" t="str">
        <v>TPCK11961831</v>
      </c>
      <c r="X1325">
        <v>44897.709722222222</v>
      </c>
      <c r="Y1325" t="str">
        <v>JRS_BROOKS</v>
      </c>
      <c r="Z1325" t="str">
        <v>JR</v>
      </c>
      <c r="AA1325">
        <v>0</v>
      </c>
      <c r="AB1325" t="str">
        <v>397-U1588A-38X-6-W 90/90-NANNO</v>
      </c>
    </row>
    <row r="1326" spans="1:28" x14ac:dyDescent="0.15">
      <c r="A1326">
        <v>397</v>
      </c>
      <c r="B1326" t="str">
        <v>U1588</v>
      </c>
      <c r="C1326" t="str">
        <v>A</v>
      </c>
      <c r="D1326">
        <v>38</v>
      </c>
      <c r="E1326" t="str">
        <v>X</v>
      </c>
      <c r="F1326" t="str">
        <v>CC</v>
      </c>
      <c r="G1326" t="str">
        <v/>
      </c>
      <c r="H1326" s="29">
        <v>71</v>
      </c>
      <c r="I1326" s="29">
        <v>78</v>
      </c>
      <c r="J1326" s="29">
        <v>0</v>
      </c>
      <c r="K1326" s="29">
        <v>5</v>
      </c>
      <c r="L1326" s="24">
        <v>294.03999999999996</v>
      </c>
      <c r="M1326" s="24">
        <v>294.10999999999996</v>
      </c>
      <c r="N1326" s="24">
        <v>307.041</v>
      </c>
      <c r="O1326" s="24">
        <v>307.11099999999999</v>
      </c>
      <c r="P1326">
        <v>7</v>
      </c>
      <c r="Q1326">
        <v>5</v>
      </c>
      <c r="R1326" t="str">
        <v>OTHR</v>
      </c>
      <c r="S1326" t="str">
        <v>NANNO</v>
      </c>
      <c r="T1326" t="str">
        <v/>
      </c>
      <c r="U1326" t="str">
        <v/>
      </c>
      <c r="V1326" t="str">
        <v>NANNO</v>
      </c>
      <c r="W1326" t="str">
        <v>OTHR11953791</v>
      </c>
      <c r="X1326">
        <v>44896.947916666664</v>
      </c>
      <c r="Y1326" t="str">
        <v>LEWIS</v>
      </c>
      <c r="Z1326" t="str">
        <v>JR</v>
      </c>
      <c r="AA1326" t="str">
        <v>Shipboard Test</v>
      </c>
      <c r="AB1326" t="str">
        <v>397-U1588A-38X-CC-PAL-NANNO</v>
      </c>
    </row>
    <row r="1327" spans="1:28" x14ac:dyDescent="0.15">
      <c r="A1327">
        <v>397</v>
      </c>
      <c r="B1327" t="str">
        <v>U1588</v>
      </c>
      <c r="C1327" t="str">
        <v>A</v>
      </c>
      <c r="D1327">
        <v>38</v>
      </c>
      <c r="E1327" t="str">
        <v>X</v>
      </c>
      <c r="F1327" t="str">
        <v>CC</v>
      </c>
      <c r="G1327" t="str">
        <v/>
      </c>
      <c r="H1327" s="29">
        <v>71</v>
      </c>
      <c r="I1327" s="29">
        <v>78</v>
      </c>
      <c r="J1327" s="29">
        <v>0</v>
      </c>
      <c r="K1327" s="29">
        <v>5</v>
      </c>
      <c r="L1327" s="24">
        <v>294.03999999999996</v>
      </c>
      <c r="M1327" s="24">
        <v>294.10999999999996</v>
      </c>
      <c r="N1327" s="24">
        <v>307.041</v>
      </c>
      <c r="O1327" s="24">
        <v>307.11099999999999</v>
      </c>
      <c r="P1327">
        <v>7</v>
      </c>
      <c r="Q1327">
        <v>30</v>
      </c>
      <c r="R1327" t="str">
        <v>OTHR</v>
      </c>
      <c r="S1327" t="str">
        <v/>
      </c>
      <c r="T1327" t="str">
        <v>HUAN</v>
      </c>
      <c r="U1327" t="str">
        <v>98758IODP</v>
      </c>
      <c r="V1327" t="str">
        <v>PALHUAN</v>
      </c>
      <c r="W1327" t="str">
        <v>OTHR11953761</v>
      </c>
      <c r="X1327">
        <v>44896.947916666664</v>
      </c>
      <c r="Y1327" t="str">
        <v>LEWIS</v>
      </c>
      <c r="Z1327" t="str">
        <v>JR</v>
      </c>
      <c r="AA1327">
        <v>0</v>
      </c>
      <c r="AB1327" t="str">
        <v>397-U1588A-38X-CC-PAL-PALHUAN</v>
      </c>
    </row>
    <row r="1328" spans="1:28" x14ac:dyDescent="0.15">
      <c r="A1328">
        <v>397</v>
      </c>
      <c r="B1328" t="str">
        <v>U1588</v>
      </c>
      <c r="C1328" t="str">
        <v>A</v>
      </c>
      <c r="D1328">
        <v>38</v>
      </c>
      <c r="E1328" t="str">
        <v>X</v>
      </c>
      <c r="F1328" t="str">
        <v>CC</v>
      </c>
      <c r="G1328" t="str">
        <v/>
      </c>
      <c r="H1328" s="29">
        <v>71</v>
      </c>
      <c r="I1328" s="29">
        <v>78</v>
      </c>
      <c r="J1328" s="29">
        <v>0</v>
      </c>
      <c r="K1328" s="29">
        <v>5</v>
      </c>
      <c r="L1328" s="24">
        <v>294.03999999999996</v>
      </c>
      <c r="M1328" s="24">
        <v>294.10999999999996</v>
      </c>
      <c r="N1328" s="24">
        <v>307.041</v>
      </c>
      <c r="O1328" s="24">
        <v>307.11099999999999</v>
      </c>
      <c r="P1328">
        <v>7</v>
      </c>
      <c r="Q1328">
        <v>20</v>
      </c>
      <c r="R1328" t="str">
        <v>OTHR</v>
      </c>
      <c r="S1328" t="str">
        <v/>
      </c>
      <c r="T1328" t="str">
        <v>PERA</v>
      </c>
      <c r="U1328" t="str">
        <v>95471IODP</v>
      </c>
      <c r="V1328" t="str">
        <v>PALPERA</v>
      </c>
      <c r="W1328" t="str">
        <v>OTHR11953731</v>
      </c>
      <c r="X1328">
        <v>44896.947916666664</v>
      </c>
      <c r="Y1328" t="str">
        <v>LEWIS</v>
      </c>
      <c r="Z1328" t="str">
        <v>JR</v>
      </c>
      <c r="AA1328">
        <v>0</v>
      </c>
      <c r="AB1328" t="str">
        <v>397-U1588A-38X-CC-PAL-PALPERA</v>
      </c>
    </row>
    <row r="1329" spans="1:28" x14ac:dyDescent="0.15">
      <c r="A1329">
        <v>397</v>
      </c>
      <c r="B1329" t="str">
        <v>U1588</v>
      </c>
      <c r="C1329" t="str">
        <v>A</v>
      </c>
      <c r="D1329">
        <v>38</v>
      </c>
      <c r="E1329" t="str">
        <v>X</v>
      </c>
      <c r="F1329" t="str">
        <v>CC</v>
      </c>
      <c r="G1329" t="str">
        <v/>
      </c>
      <c r="H1329" s="29">
        <v>71</v>
      </c>
      <c r="I1329" s="29">
        <v>78</v>
      </c>
      <c r="J1329" s="29">
        <v>0</v>
      </c>
      <c r="K1329" s="29">
        <v>5</v>
      </c>
      <c r="L1329" s="24">
        <v>294.03999999999996</v>
      </c>
      <c r="M1329" s="24">
        <v>294.10999999999996</v>
      </c>
      <c r="N1329" s="24">
        <v>307.041</v>
      </c>
      <c r="O1329" s="24">
        <v>307.11099999999999</v>
      </c>
      <c r="P1329">
        <v>7</v>
      </c>
      <c r="Q1329">
        <v>5</v>
      </c>
      <c r="R1329" t="str">
        <v>OTHR</v>
      </c>
      <c r="S1329" t="str">
        <v/>
      </c>
      <c r="T1329" t="str">
        <v>ABRA</v>
      </c>
      <c r="U1329" t="str">
        <v>95438IODP</v>
      </c>
      <c r="V1329" t="str">
        <v>PALABRA</v>
      </c>
      <c r="W1329" t="str">
        <v>OTHR11953781</v>
      </c>
      <c r="X1329">
        <v>44896.947916666664</v>
      </c>
      <c r="Y1329" t="str">
        <v>LEWIS</v>
      </c>
      <c r="Z1329" t="str">
        <v>JR</v>
      </c>
      <c r="AA1329">
        <v>0</v>
      </c>
      <c r="AB1329" t="str">
        <v>397-U1588A-38X-CC-PAL-PALABRA</v>
      </c>
    </row>
    <row r="1330" spans="1:28" x14ac:dyDescent="0.15">
      <c r="A1330">
        <v>397</v>
      </c>
      <c r="B1330" t="str">
        <v>U1588</v>
      </c>
      <c r="C1330" t="str">
        <v>A</v>
      </c>
      <c r="D1330">
        <v>38</v>
      </c>
      <c r="E1330" t="str">
        <v>X</v>
      </c>
      <c r="F1330" t="str">
        <v>CC</v>
      </c>
      <c r="G1330" t="str">
        <v/>
      </c>
      <c r="H1330" s="29">
        <v>71</v>
      </c>
      <c r="I1330" s="29">
        <v>78</v>
      </c>
      <c r="J1330" s="29">
        <v>0</v>
      </c>
      <c r="K1330" s="29">
        <v>5</v>
      </c>
      <c r="L1330" s="24">
        <v>294.03999999999996</v>
      </c>
      <c r="M1330" s="24">
        <v>294.10999999999996</v>
      </c>
      <c r="N1330" s="24">
        <v>307.041</v>
      </c>
      <c r="O1330" s="24">
        <v>307.11099999999999</v>
      </c>
      <c r="P1330">
        <v>7</v>
      </c>
      <c r="Q1330">
        <v>30</v>
      </c>
      <c r="R1330" t="str">
        <v>OTHR</v>
      </c>
      <c r="S1330" t="str">
        <v/>
      </c>
      <c r="T1330" t="str">
        <v>ZARI</v>
      </c>
      <c r="U1330" t="str">
        <v>95883IODP</v>
      </c>
      <c r="V1330" t="str">
        <v>PALZARI</v>
      </c>
      <c r="W1330" t="str">
        <v>OTHR11953771</v>
      </c>
      <c r="X1330">
        <v>44896.947916666664</v>
      </c>
      <c r="Y1330" t="str">
        <v>LEWIS</v>
      </c>
      <c r="Z1330" t="str">
        <v>JR</v>
      </c>
      <c r="AA1330">
        <v>0</v>
      </c>
      <c r="AB1330" t="str">
        <v>397-U1588A-38X-CC-PAL-PALZARI</v>
      </c>
    </row>
    <row r="1331" spans="1:28" x14ac:dyDescent="0.15">
      <c r="A1331">
        <v>397</v>
      </c>
      <c r="B1331" t="str">
        <v>U1588</v>
      </c>
      <c r="C1331" t="str">
        <v>A</v>
      </c>
      <c r="D1331">
        <v>38</v>
      </c>
      <c r="E1331" t="str">
        <v>X</v>
      </c>
      <c r="F1331" t="str">
        <v>CC</v>
      </c>
      <c r="G1331" t="str">
        <v/>
      </c>
      <c r="H1331" s="29">
        <v>71</v>
      </c>
      <c r="I1331" s="29">
        <v>78</v>
      </c>
      <c r="J1331" s="29">
        <v>71</v>
      </c>
      <c r="K1331" s="29">
        <v>5</v>
      </c>
      <c r="L1331" s="24">
        <v>294.03999999999996</v>
      </c>
      <c r="M1331" s="24">
        <v>294.10999999999996</v>
      </c>
      <c r="N1331" s="24">
        <v>307.041</v>
      </c>
      <c r="O1331" s="24">
        <v>307.11099999999999</v>
      </c>
      <c r="P1331">
        <v>7</v>
      </c>
      <c r="Q1331">
        <v>247</v>
      </c>
      <c r="R1331" t="str">
        <v>WRND</v>
      </c>
      <c r="S1331" t="str">
        <v>PAL</v>
      </c>
      <c r="T1331" t="str">
        <v/>
      </c>
      <c r="U1331" t="str">
        <v/>
      </c>
      <c r="V1331" t="str">
        <v>PAL</v>
      </c>
      <c r="W1331" t="str">
        <v>WRND11953711</v>
      </c>
      <c r="X1331">
        <v>44896.947222222225</v>
      </c>
      <c r="Y1331" t="str">
        <v>LEWIS</v>
      </c>
      <c r="Z1331" t="str">
        <v>JR</v>
      </c>
      <c r="AA1331">
        <v>0</v>
      </c>
      <c r="AB1331" t="str">
        <v>397-U1588A-38X-CC-PAL</v>
      </c>
    </row>
    <row r="1332" spans="1:28" x14ac:dyDescent="0.15">
      <c r="A1332">
        <v>397</v>
      </c>
      <c r="B1332" t="str">
        <v>U1588</v>
      </c>
      <c r="C1332" t="str">
        <v>A</v>
      </c>
      <c r="D1332">
        <v>38</v>
      </c>
      <c r="E1332" t="str">
        <v>X</v>
      </c>
      <c r="F1332" t="str">
        <v>CC</v>
      </c>
      <c r="G1332" t="str">
        <v/>
      </c>
      <c r="H1332" s="29">
        <v>71</v>
      </c>
      <c r="I1332" s="29">
        <v>78</v>
      </c>
      <c r="J1332" s="29">
        <v>0</v>
      </c>
      <c r="K1332" s="29">
        <v>5</v>
      </c>
      <c r="L1332" s="24">
        <v>294.03999999999996</v>
      </c>
      <c r="M1332" s="24">
        <v>294.10999999999996</v>
      </c>
      <c r="N1332" s="24">
        <v>307.041</v>
      </c>
      <c r="O1332" s="24">
        <v>307.11099999999999</v>
      </c>
      <c r="P1332">
        <v>7</v>
      </c>
      <c r="Q1332">
        <v>5</v>
      </c>
      <c r="R1332" t="str">
        <v>OTHR</v>
      </c>
      <c r="S1332" t="str">
        <v/>
      </c>
      <c r="T1332" t="str">
        <v>CLAR</v>
      </c>
      <c r="U1332" t="str">
        <v>95439IODP</v>
      </c>
      <c r="V1332" t="str">
        <v>PALCLAR</v>
      </c>
      <c r="W1332" t="str">
        <v>OTHR11953751</v>
      </c>
      <c r="X1332">
        <v>44896.947916666664</v>
      </c>
      <c r="Y1332" t="str">
        <v>LEWIS</v>
      </c>
      <c r="Z1332" t="str">
        <v>JR</v>
      </c>
      <c r="AA1332">
        <v>0</v>
      </c>
      <c r="AB1332" t="str">
        <v>397-U1588A-38X-CC-PAL-PALCLAR</v>
      </c>
    </row>
    <row r="1333" spans="1:28" x14ac:dyDescent="0.15">
      <c r="A1333">
        <v>397</v>
      </c>
      <c r="B1333" t="str">
        <v>U1588</v>
      </c>
      <c r="C1333" t="str">
        <v>A</v>
      </c>
      <c r="D1333">
        <v>38</v>
      </c>
      <c r="E1333" t="str">
        <v>X</v>
      </c>
      <c r="F1333" t="str">
        <v>CC</v>
      </c>
      <c r="G1333" t="str">
        <v/>
      </c>
      <c r="H1333" s="29">
        <v>71</v>
      </c>
      <c r="I1333" s="29">
        <v>78</v>
      </c>
      <c r="J1333" s="29">
        <v>0</v>
      </c>
      <c r="K1333" s="29">
        <v>5</v>
      </c>
      <c r="L1333" s="24">
        <v>294.03999999999996</v>
      </c>
      <c r="M1333" s="24">
        <v>294.10999999999996</v>
      </c>
      <c r="N1333" s="24">
        <v>307.041</v>
      </c>
      <c r="O1333" s="24">
        <v>307.11099999999999</v>
      </c>
      <c r="P1333">
        <v>7</v>
      </c>
      <c r="Q1333">
        <v>5</v>
      </c>
      <c r="R1333" t="str">
        <v>OTHR</v>
      </c>
      <c r="S1333" t="str">
        <v/>
      </c>
      <c r="T1333" t="str">
        <v>FLOR</v>
      </c>
      <c r="U1333" t="str">
        <v>95504IODP</v>
      </c>
      <c r="V1333" t="str">
        <v>PALFLOR</v>
      </c>
      <c r="W1333" t="str">
        <v>OTHR11953741</v>
      </c>
      <c r="X1333">
        <v>44896.947916666664</v>
      </c>
      <c r="Y1333" t="str">
        <v>LEWIS</v>
      </c>
      <c r="Z1333" t="str">
        <v>JR</v>
      </c>
      <c r="AA1333">
        <v>0</v>
      </c>
      <c r="AB1333" t="str">
        <v>397-U1588A-38X-CC-PAL-PALFLOR</v>
      </c>
    </row>
    <row r="1334" spans="1:28" x14ac:dyDescent="0.15">
      <c r="A1334">
        <v>397</v>
      </c>
      <c r="B1334" t="str">
        <v>U1588</v>
      </c>
      <c r="C1334" t="str">
        <v>A</v>
      </c>
      <c r="D1334">
        <v>38</v>
      </c>
      <c r="E1334" t="str">
        <v>X</v>
      </c>
      <c r="F1334" t="str">
        <v>CC</v>
      </c>
      <c r="G1334" t="str">
        <v/>
      </c>
      <c r="H1334" s="29">
        <v>71</v>
      </c>
      <c r="I1334" s="29">
        <v>78</v>
      </c>
      <c r="J1334" s="29">
        <v>0</v>
      </c>
      <c r="K1334" s="29">
        <v>5</v>
      </c>
      <c r="L1334" s="24">
        <v>294.03999999999996</v>
      </c>
      <c r="M1334" s="24">
        <v>294.10999999999996</v>
      </c>
      <c r="N1334" s="24">
        <v>307.041</v>
      </c>
      <c r="O1334" s="24">
        <v>307.11099999999999</v>
      </c>
      <c r="P1334">
        <v>7</v>
      </c>
      <c r="Q1334">
        <v>20</v>
      </c>
      <c r="R1334" t="str">
        <v>OTHR</v>
      </c>
      <c r="S1334" t="str">
        <v>FORAM</v>
      </c>
      <c r="T1334" t="str">
        <v/>
      </c>
      <c r="U1334" t="str">
        <v/>
      </c>
      <c r="V1334" t="str">
        <v>FORAM</v>
      </c>
      <c r="W1334" t="str">
        <v>OTHR11953801</v>
      </c>
      <c r="X1334">
        <v>44896.947916666664</v>
      </c>
      <c r="Y1334" t="str">
        <v>LEWIS</v>
      </c>
      <c r="Z1334" t="str">
        <v>JR</v>
      </c>
      <c r="AA1334" t="str">
        <v>Shipboard Test</v>
      </c>
      <c r="AB1334" t="str">
        <v>397-U1588A-38X-CC-PAL-FORAM</v>
      </c>
    </row>
    <row r="1335" spans="1:28" x14ac:dyDescent="0.15">
      <c r="A1335">
        <v>397</v>
      </c>
      <c r="B1335" t="str">
        <v>U1588</v>
      </c>
      <c r="C1335" t="str">
        <v>A</v>
      </c>
      <c r="D1335">
        <v>38</v>
      </c>
      <c r="E1335" t="str">
        <v>X</v>
      </c>
      <c r="F1335" t="str">
        <v>CC</v>
      </c>
      <c r="G1335" t="str">
        <v/>
      </c>
      <c r="H1335" s="29">
        <v>71</v>
      </c>
      <c r="I1335" s="29">
        <v>78</v>
      </c>
      <c r="J1335" s="29">
        <v>0</v>
      </c>
      <c r="K1335" s="29">
        <v>5</v>
      </c>
      <c r="L1335" s="24">
        <v>294.03999999999996</v>
      </c>
      <c r="M1335" s="24">
        <v>294.10999999999996</v>
      </c>
      <c r="N1335" s="24">
        <v>307.041</v>
      </c>
      <c r="O1335" s="24">
        <v>307.11099999999999</v>
      </c>
      <c r="P1335">
        <v>7</v>
      </c>
      <c r="Q1335">
        <v>20</v>
      </c>
      <c r="R1335" t="str">
        <v>OTHR</v>
      </c>
      <c r="S1335" t="str">
        <v/>
      </c>
      <c r="T1335" t="str">
        <v>VERM</v>
      </c>
      <c r="U1335" t="str">
        <v>95746IODP</v>
      </c>
      <c r="V1335" t="str">
        <v>PALVERM</v>
      </c>
      <c r="W1335" t="str">
        <v>OTHR11953721</v>
      </c>
      <c r="X1335">
        <v>44896.947916666664</v>
      </c>
      <c r="Y1335" t="str">
        <v>LEWIS</v>
      </c>
      <c r="Z1335" t="str">
        <v>JR</v>
      </c>
      <c r="AA1335">
        <v>0</v>
      </c>
      <c r="AB1335" t="str">
        <v>397-U1588A-38X-CC-PAL-PALVERM</v>
      </c>
    </row>
    <row r="1336" spans="1:28" x14ac:dyDescent="0.15">
      <c r="A1336">
        <v>397</v>
      </c>
      <c r="B1336" t="str">
        <v>U1588</v>
      </c>
      <c r="C1336" t="str">
        <v>A</v>
      </c>
      <c r="D1336">
        <v>39</v>
      </c>
      <c r="E1336" t="str">
        <v>X</v>
      </c>
      <c r="F1336">
        <v>1</v>
      </c>
      <c r="G1336" t="str">
        <v>W</v>
      </c>
      <c r="H1336" s="29">
        <v>77</v>
      </c>
      <c r="I1336" s="29">
        <v>77</v>
      </c>
      <c r="J1336" s="29">
        <v>77</v>
      </c>
      <c r="K1336" s="29">
        <v>5</v>
      </c>
      <c r="L1336" s="24">
        <v>295.57</v>
      </c>
      <c r="M1336" s="24">
        <v>295.57</v>
      </c>
      <c r="N1336" s="24">
        <v>307.89662686567164</v>
      </c>
      <c r="O1336" s="24">
        <v>307.89662686567164</v>
      </c>
      <c r="P1336">
        <v>0</v>
      </c>
      <c r="Q1336">
        <v>1</v>
      </c>
      <c r="R1336" t="str">
        <v>TPCK</v>
      </c>
      <c r="S1336" t="str">
        <v>NANNO</v>
      </c>
      <c r="T1336" t="str">
        <v/>
      </c>
      <c r="U1336" t="str">
        <v/>
      </c>
      <c r="V1336" t="str">
        <v>NANNO</v>
      </c>
      <c r="W1336" t="str">
        <v>TPCK11962091</v>
      </c>
      <c r="X1336">
        <v>44897.746527777781</v>
      </c>
      <c r="Y1336" t="str">
        <v>JRS_BROOKS</v>
      </c>
      <c r="Z1336" t="str">
        <v>JR</v>
      </c>
      <c r="AA1336">
        <v>0</v>
      </c>
      <c r="AB1336" t="str">
        <v>397-U1588A-39X-1-W 77/77-NANNO</v>
      </c>
    </row>
    <row r="1337" spans="1:28" x14ac:dyDescent="0.15">
      <c r="A1337">
        <v>397</v>
      </c>
      <c r="B1337" t="str">
        <v>U1588</v>
      </c>
      <c r="C1337" t="str">
        <v>A</v>
      </c>
      <c r="D1337">
        <v>39</v>
      </c>
      <c r="E1337" t="str">
        <v>X</v>
      </c>
      <c r="F1337">
        <v>2</v>
      </c>
      <c r="G1337" t="str">
        <v>W</v>
      </c>
      <c r="H1337" s="29">
        <v>29</v>
      </c>
      <c r="I1337" s="29">
        <v>30</v>
      </c>
      <c r="J1337" s="29">
        <v>29</v>
      </c>
      <c r="K1337" s="29">
        <v>5</v>
      </c>
      <c r="L1337" s="24">
        <v>296.57</v>
      </c>
      <c r="M1337" s="24">
        <v>296.58</v>
      </c>
      <c r="N1337" s="24">
        <v>308.64289552238807</v>
      </c>
      <c r="O1337" s="24">
        <v>308.6503582089552</v>
      </c>
      <c r="P1337">
        <v>1</v>
      </c>
      <c r="Q1337">
        <v>5</v>
      </c>
      <c r="R1337" t="str">
        <v>CYL</v>
      </c>
      <c r="S1337" t="str">
        <v>CARB</v>
      </c>
      <c r="T1337" t="str">
        <v/>
      </c>
      <c r="U1337" t="str">
        <v/>
      </c>
      <c r="V1337" t="str">
        <v>CARB</v>
      </c>
      <c r="W1337" t="str">
        <v>CYL11962081</v>
      </c>
      <c r="X1337">
        <v>44897.743750000001</v>
      </c>
      <c r="Y1337" t="str">
        <v>JRS_BROOKS</v>
      </c>
      <c r="Z1337" t="str">
        <v>JR</v>
      </c>
      <c r="AA1337">
        <v>0</v>
      </c>
      <c r="AB1337" t="str">
        <v>397-U1588A-39X-2-W 29/30-CARB</v>
      </c>
    </row>
    <row r="1338" spans="1:28" x14ac:dyDescent="0.15">
      <c r="A1338">
        <v>397</v>
      </c>
      <c r="B1338" t="str">
        <v>U1588</v>
      </c>
      <c r="C1338" t="str">
        <v>A</v>
      </c>
      <c r="D1338">
        <v>39</v>
      </c>
      <c r="E1338" t="str">
        <v>X</v>
      </c>
      <c r="F1338">
        <v>2</v>
      </c>
      <c r="G1338" t="str">
        <v>A</v>
      </c>
      <c r="H1338" s="29">
        <v>29</v>
      </c>
      <c r="I1338" s="29">
        <v>29</v>
      </c>
      <c r="J1338" s="29">
        <v>29</v>
      </c>
      <c r="K1338" s="29">
        <v>5</v>
      </c>
      <c r="L1338" s="24">
        <v>296.57</v>
      </c>
      <c r="M1338" s="24">
        <v>296.57</v>
      </c>
      <c r="N1338" s="24">
        <v>308.64289552238807</v>
      </c>
      <c r="O1338" s="24">
        <v>308.64289552238807</v>
      </c>
      <c r="P1338">
        <v>0</v>
      </c>
      <c r="Q1338">
        <v>0</v>
      </c>
      <c r="R1338" t="str">
        <v>SS</v>
      </c>
      <c r="S1338" t="str">
        <v>SED</v>
      </c>
      <c r="T1338" t="str">
        <v/>
      </c>
      <c r="U1338" t="str">
        <v/>
      </c>
      <c r="V1338" t="str">
        <v>SED</v>
      </c>
      <c r="W1338" t="str">
        <v>SS11962331</v>
      </c>
      <c r="X1338">
        <v>44897.769444444442</v>
      </c>
      <c r="Y1338" t="str">
        <v>JRS_PANG</v>
      </c>
      <c r="Z1338" t="str">
        <v>JR</v>
      </c>
      <c r="AA1338">
        <v>0</v>
      </c>
      <c r="AB1338" t="str">
        <v>397-U1588A-39X-2-A 29/29-SED</v>
      </c>
    </row>
    <row r="1339" spans="1:28" x14ac:dyDescent="0.15">
      <c r="A1339">
        <v>397</v>
      </c>
      <c r="B1339" t="str">
        <v>U1588</v>
      </c>
      <c r="C1339" t="str">
        <v>A</v>
      </c>
      <c r="D1339">
        <v>39</v>
      </c>
      <c r="E1339" t="str">
        <v>X</v>
      </c>
      <c r="F1339">
        <v>2</v>
      </c>
      <c r="G1339" t="str">
        <v>W</v>
      </c>
      <c r="H1339" s="29">
        <v>70</v>
      </c>
      <c r="I1339" s="29">
        <v>70</v>
      </c>
      <c r="J1339" s="29">
        <v>70</v>
      </c>
      <c r="K1339" s="29">
        <v>5</v>
      </c>
      <c r="L1339" s="24">
        <v>296.97999999999996</v>
      </c>
      <c r="M1339" s="24">
        <v>296.97999999999996</v>
      </c>
      <c r="N1339" s="24">
        <v>308.94886567164178</v>
      </c>
      <c r="O1339" s="24">
        <v>308.94886567164178</v>
      </c>
      <c r="P1339">
        <v>0</v>
      </c>
      <c r="Q1339">
        <v>1</v>
      </c>
      <c r="R1339" t="str">
        <v>TPCK</v>
      </c>
      <c r="S1339" t="str">
        <v>NANNO</v>
      </c>
      <c r="T1339" t="str">
        <v/>
      </c>
      <c r="U1339" t="str">
        <v/>
      </c>
      <c r="V1339" t="str">
        <v>NANNO10</v>
      </c>
      <c r="W1339" t="str">
        <v>TPCK11962101</v>
      </c>
      <c r="X1339">
        <v>44897.746527777781</v>
      </c>
      <c r="Y1339" t="str">
        <v>JRS_BROOKS</v>
      </c>
      <c r="Z1339" t="str">
        <v>JR</v>
      </c>
      <c r="AA1339">
        <v>0</v>
      </c>
      <c r="AB1339" t="str">
        <v>397-U1588A-39X-2-W 70/70-NANNO10</v>
      </c>
    </row>
    <row r="1340" spans="1:28" x14ac:dyDescent="0.15">
      <c r="A1340">
        <v>397</v>
      </c>
      <c r="B1340" t="str">
        <v>U1588</v>
      </c>
      <c r="C1340" t="str">
        <v>A</v>
      </c>
      <c r="D1340">
        <v>39</v>
      </c>
      <c r="E1340" t="str">
        <v>X</v>
      </c>
      <c r="F1340">
        <v>3</v>
      </c>
      <c r="G1340" t="str">
        <v>W</v>
      </c>
      <c r="H1340" s="29">
        <v>81</v>
      </c>
      <c r="I1340" s="29">
        <v>81</v>
      </c>
      <c r="J1340" s="29">
        <v>81</v>
      </c>
      <c r="K1340" s="29">
        <v>5</v>
      </c>
      <c r="L1340" s="24">
        <v>298.56</v>
      </c>
      <c r="M1340" s="24">
        <v>298.56</v>
      </c>
      <c r="N1340" s="24">
        <v>310.12797014925371</v>
      </c>
      <c r="O1340" s="24">
        <v>310.12797014925371</v>
      </c>
      <c r="P1340">
        <v>0</v>
      </c>
      <c r="Q1340">
        <v>1</v>
      </c>
      <c r="R1340" t="str">
        <v>TPCK</v>
      </c>
      <c r="S1340" t="str">
        <v>NANNO</v>
      </c>
      <c r="T1340" t="str">
        <v/>
      </c>
      <c r="U1340" t="str">
        <v/>
      </c>
      <c r="V1340" t="str">
        <v>NANNO11</v>
      </c>
      <c r="W1340" t="str">
        <v>TPCK11962111</v>
      </c>
      <c r="X1340">
        <v>44897.746527777781</v>
      </c>
      <c r="Y1340" t="str">
        <v>JRS_BROOKS</v>
      </c>
      <c r="Z1340" t="str">
        <v>JR</v>
      </c>
      <c r="AA1340">
        <v>0</v>
      </c>
      <c r="AB1340" t="str">
        <v>397-U1588A-39X-3-W 81/81-NANNO11</v>
      </c>
    </row>
    <row r="1341" spans="1:28" x14ac:dyDescent="0.15">
      <c r="A1341">
        <v>397</v>
      </c>
      <c r="B1341" t="str">
        <v>U1588</v>
      </c>
      <c r="C1341" t="str">
        <v>A</v>
      </c>
      <c r="D1341">
        <v>39</v>
      </c>
      <c r="E1341" t="str">
        <v>X</v>
      </c>
      <c r="F1341">
        <v>4</v>
      </c>
      <c r="G1341" t="str">
        <v>W</v>
      </c>
      <c r="H1341" s="29">
        <v>75</v>
      </c>
      <c r="I1341" s="29">
        <v>75</v>
      </c>
      <c r="J1341" s="29">
        <v>75</v>
      </c>
      <c r="K1341" s="29">
        <v>5</v>
      </c>
      <c r="L1341" s="24">
        <v>299.98</v>
      </c>
      <c r="M1341" s="24">
        <v>299.98</v>
      </c>
      <c r="N1341" s="24">
        <v>311.18767164179104</v>
      </c>
      <c r="O1341" s="24">
        <v>311.18767164179104</v>
      </c>
      <c r="P1341">
        <v>0</v>
      </c>
      <c r="Q1341">
        <v>1</v>
      </c>
      <c r="R1341" t="str">
        <v>TPCK</v>
      </c>
      <c r="S1341" t="str">
        <v>NANNO</v>
      </c>
      <c r="T1341" t="str">
        <v/>
      </c>
      <c r="U1341" t="str">
        <v/>
      </c>
      <c r="V1341" t="str">
        <v>NANNO12</v>
      </c>
      <c r="W1341" t="str">
        <v>TPCK11962121</v>
      </c>
      <c r="X1341">
        <v>44897.746527777781</v>
      </c>
      <c r="Y1341" t="str">
        <v>JRS_BROOKS</v>
      </c>
      <c r="Z1341" t="str">
        <v>JR</v>
      </c>
      <c r="AA1341">
        <v>0</v>
      </c>
      <c r="AB1341" t="str">
        <v>397-U1588A-39X-4-W 75/75-NANNO12</v>
      </c>
    </row>
    <row r="1342" spans="1:28" x14ac:dyDescent="0.15">
      <c r="A1342">
        <v>397</v>
      </c>
      <c r="B1342" t="str">
        <v>U1588</v>
      </c>
      <c r="C1342" t="str">
        <v>A</v>
      </c>
      <c r="D1342">
        <v>40</v>
      </c>
      <c r="E1342" t="str">
        <v>X</v>
      </c>
      <c r="F1342">
        <v>1</v>
      </c>
      <c r="G1342" t="str">
        <v>W</v>
      </c>
      <c r="H1342" s="29">
        <v>49</v>
      </c>
      <c r="I1342" s="29">
        <v>50</v>
      </c>
      <c r="J1342" s="29">
        <v>49</v>
      </c>
      <c r="K1342" s="29">
        <v>5</v>
      </c>
      <c r="L1342" s="24">
        <v>300.19</v>
      </c>
      <c r="M1342" s="24">
        <v>300.2</v>
      </c>
      <c r="N1342" s="24">
        <v>313.26114851485153</v>
      </c>
      <c r="O1342" s="24">
        <v>313.2710495049505</v>
      </c>
      <c r="P1342">
        <v>1</v>
      </c>
      <c r="Q1342">
        <v>5</v>
      </c>
      <c r="R1342" t="str">
        <v>CYL</v>
      </c>
      <c r="S1342" t="str">
        <v>XRD</v>
      </c>
      <c r="T1342" t="str">
        <v/>
      </c>
      <c r="U1342" t="str">
        <v/>
      </c>
      <c r="V1342" t="str">
        <v>XRD</v>
      </c>
      <c r="W1342" t="str">
        <v>CYL11962591</v>
      </c>
      <c r="X1342">
        <v>44897.79791666667</v>
      </c>
      <c r="Y1342" t="str">
        <v>JRS_BROOKS</v>
      </c>
      <c r="Z1342" t="str">
        <v>JR</v>
      </c>
      <c r="AA1342">
        <v>0</v>
      </c>
      <c r="AB1342" t="str">
        <v>397-U1588A-40X-1-W 49/50-XRD</v>
      </c>
    </row>
    <row r="1343" spans="1:28" x14ac:dyDescent="0.15">
      <c r="A1343">
        <v>397</v>
      </c>
      <c r="B1343" t="str">
        <v>U1588</v>
      </c>
      <c r="C1343" t="str">
        <v>A</v>
      </c>
      <c r="D1343">
        <v>40</v>
      </c>
      <c r="E1343" t="str">
        <v>X</v>
      </c>
      <c r="F1343">
        <v>1</v>
      </c>
      <c r="G1343" t="str">
        <v>W</v>
      </c>
      <c r="H1343" s="29">
        <v>49</v>
      </c>
      <c r="I1343" s="29">
        <v>50</v>
      </c>
      <c r="J1343" s="29">
        <v>49</v>
      </c>
      <c r="K1343" s="29">
        <v>5</v>
      </c>
      <c r="L1343" s="24">
        <v>300.19</v>
      </c>
      <c r="M1343" s="24">
        <v>300.2</v>
      </c>
      <c r="N1343" s="24">
        <v>313.26114851485153</v>
      </c>
      <c r="O1343" s="24">
        <v>313.2710495049505</v>
      </c>
      <c r="P1343">
        <v>1</v>
      </c>
      <c r="Q1343">
        <v>5</v>
      </c>
      <c r="R1343" t="str">
        <v>CYL</v>
      </c>
      <c r="S1343" t="str">
        <v>CARB</v>
      </c>
      <c r="T1343" t="str">
        <v/>
      </c>
      <c r="U1343" t="str">
        <v/>
      </c>
      <c r="V1343" t="str">
        <v>CARB</v>
      </c>
      <c r="W1343" t="str">
        <v>CYL11962581</v>
      </c>
      <c r="X1343">
        <v>44897.79791666667</v>
      </c>
      <c r="Y1343" t="str">
        <v>JRS_BROOKS</v>
      </c>
      <c r="Z1343" t="str">
        <v>JR</v>
      </c>
      <c r="AA1343">
        <v>0</v>
      </c>
      <c r="AB1343" t="str">
        <v>397-U1588A-40X-1-W 49/50-CARB</v>
      </c>
    </row>
    <row r="1344" spans="1:28" x14ac:dyDescent="0.15">
      <c r="A1344">
        <v>397</v>
      </c>
      <c r="B1344" t="str">
        <v>U1588</v>
      </c>
      <c r="C1344" t="str">
        <v>A</v>
      </c>
      <c r="D1344">
        <v>40</v>
      </c>
      <c r="E1344" t="str">
        <v>X</v>
      </c>
      <c r="F1344">
        <v>1</v>
      </c>
      <c r="G1344" t="str">
        <v>A</v>
      </c>
      <c r="H1344" s="29">
        <v>49</v>
      </c>
      <c r="I1344" s="29">
        <v>49</v>
      </c>
      <c r="J1344" s="29">
        <v>49</v>
      </c>
      <c r="K1344" s="29">
        <v>5</v>
      </c>
      <c r="L1344" s="24">
        <v>300.19</v>
      </c>
      <c r="M1344" s="24">
        <v>300.19</v>
      </c>
      <c r="N1344" s="24">
        <v>313.26114851485153</v>
      </c>
      <c r="O1344" s="24">
        <v>313.26114851485153</v>
      </c>
      <c r="P1344">
        <v>0</v>
      </c>
      <c r="Q1344">
        <v>0</v>
      </c>
      <c r="R1344" t="str">
        <v>SS</v>
      </c>
      <c r="S1344" t="str">
        <v>SED</v>
      </c>
      <c r="T1344" t="str">
        <v/>
      </c>
      <c r="U1344" t="str">
        <v/>
      </c>
      <c r="V1344" t="str">
        <v>SED</v>
      </c>
      <c r="W1344" t="str">
        <v>SS11962811</v>
      </c>
      <c r="X1344">
        <v>44897.804166666669</v>
      </c>
      <c r="Y1344" t="str">
        <v>JRS_PANG</v>
      </c>
      <c r="Z1344" t="str">
        <v>JR</v>
      </c>
      <c r="AA1344">
        <v>0</v>
      </c>
      <c r="AB1344" t="str">
        <v>397-U1588A-40X-1-A 49/49-SED</v>
      </c>
    </row>
    <row r="1345" spans="1:28" x14ac:dyDescent="0.15">
      <c r="A1345">
        <v>397</v>
      </c>
      <c r="B1345" t="str">
        <v>U1588</v>
      </c>
      <c r="C1345" t="str">
        <v>A</v>
      </c>
      <c r="D1345">
        <v>40</v>
      </c>
      <c r="E1345" t="str">
        <v>X</v>
      </c>
      <c r="F1345">
        <v>1</v>
      </c>
      <c r="G1345" t="str">
        <v>W</v>
      </c>
      <c r="H1345" s="29">
        <v>71</v>
      </c>
      <c r="I1345" s="29">
        <v>71</v>
      </c>
      <c r="J1345" s="29">
        <v>71</v>
      </c>
      <c r="K1345" s="29">
        <v>5</v>
      </c>
      <c r="L1345" s="24">
        <v>300.40999999999997</v>
      </c>
      <c r="M1345" s="24">
        <v>300.40999999999997</v>
      </c>
      <c r="N1345" s="24">
        <v>313.47897029702978</v>
      </c>
      <c r="O1345" s="24">
        <v>313.47897029702978</v>
      </c>
      <c r="P1345">
        <v>0</v>
      </c>
      <c r="Q1345">
        <v>1</v>
      </c>
      <c r="R1345" t="str">
        <v>TPCK</v>
      </c>
      <c r="S1345" t="str">
        <v>NANNO</v>
      </c>
      <c r="T1345" t="str">
        <v/>
      </c>
      <c r="U1345" t="str">
        <v/>
      </c>
      <c r="V1345" t="str">
        <v>NANNO</v>
      </c>
      <c r="W1345" t="str">
        <v>TPCK11962531</v>
      </c>
      <c r="X1345">
        <v>44897.794444444444</v>
      </c>
      <c r="Y1345" t="str">
        <v>JRS_BROOKS</v>
      </c>
      <c r="Z1345" t="str">
        <v>JR</v>
      </c>
      <c r="AA1345">
        <v>0</v>
      </c>
      <c r="AB1345" t="str">
        <v>397-U1588A-40X-1-W 71/71-NANNO</v>
      </c>
    </row>
    <row r="1346" spans="1:28" x14ac:dyDescent="0.15">
      <c r="A1346">
        <v>397</v>
      </c>
      <c r="B1346" t="str">
        <v>U1588</v>
      </c>
      <c r="C1346" t="str">
        <v>A</v>
      </c>
      <c r="D1346">
        <v>39</v>
      </c>
      <c r="E1346" t="str">
        <v>X</v>
      </c>
      <c r="F1346">
        <v>5</v>
      </c>
      <c r="G1346" t="str">
        <v>W</v>
      </c>
      <c r="H1346" s="29">
        <v>29</v>
      </c>
      <c r="I1346" s="29">
        <v>29</v>
      </c>
      <c r="J1346" s="29">
        <v>29</v>
      </c>
      <c r="K1346" s="29">
        <v>5</v>
      </c>
      <c r="L1346" s="24">
        <v>300.99</v>
      </c>
      <c r="M1346" s="24">
        <v>300.99</v>
      </c>
      <c r="N1346" s="24">
        <v>311.9414029850746</v>
      </c>
      <c r="O1346" s="24">
        <v>311.9414029850746</v>
      </c>
      <c r="P1346">
        <v>0</v>
      </c>
      <c r="Q1346">
        <v>1</v>
      </c>
      <c r="R1346" t="str">
        <v>TPCK</v>
      </c>
      <c r="S1346" t="str">
        <v>NANNO</v>
      </c>
      <c r="T1346" t="str">
        <v/>
      </c>
      <c r="U1346" t="str">
        <v/>
      </c>
      <c r="V1346" t="str">
        <v>NANNO13</v>
      </c>
      <c r="W1346" t="str">
        <v>TPCK11962131</v>
      </c>
      <c r="X1346">
        <v>44897.746527777781</v>
      </c>
      <c r="Y1346" t="str">
        <v>JRS_BROOKS</v>
      </c>
      <c r="Z1346" t="str">
        <v>JR</v>
      </c>
      <c r="AA1346">
        <v>0</v>
      </c>
      <c r="AB1346" t="str">
        <v>397-U1588A-39X-5-W 29/29-NANNO13</v>
      </c>
    </row>
    <row r="1347" spans="1:28" x14ac:dyDescent="0.15">
      <c r="A1347">
        <v>397</v>
      </c>
      <c r="B1347" t="str">
        <v>U1588</v>
      </c>
      <c r="C1347" t="str">
        <v>A</v>
      </c>
      <c r="D1347">
        <v>39</v>
      </c>
      <c r="E1347" t="str">
        <v>X</v>
      </c>
      <c r="F1347" t="str">
        <v>CC</v>
      </c>
      <c r="G1347" t="str">
        <v/>
      </c>
      <c r="H1347" s="29">
        <v>10</v>
      </c>
      <c r="I1347" s="29">
        <v>17</v>
      </c>
      <c r="J1347" s="29">
        <v>0</v>
      </c>
      <c r="K1347" s="29">
        <v>5</v>
      </c>
      <c r="L1347" s="24">
        <v>301.32000000000005</v>
      </c>
      <c r="M1347" s="24">
        <v>301.39000000000004</v>
      </c>
      <c r="N1347" s="24">
        <v>312.18767164179104</v>
      </c>
      <c r="O1347" s="24">
        <v>312.23991044776119</v>
      </c>
      <c r="P1347">
        <v>7</v>
      </c>
      <c r="Q1347">
        <v>30</v>
      </c>
      <c r="R1347" t="str">
        <v>OTHR</v>
      </c>
      <c r="S1347" t="str">
        <v/>
      </c>
      <c r="T1347" t="str">
        <v>HUAN</v>
      </c>
      <c r="U1347" t="str">
        <v>98758IODP</v>
      </c>
      <c r="V1347" t="str">
        <v>PALHUAN</v>
      </c>
      <c r="W1347" t="str">
        <v>OTHR11954081</v>
      </c>
      <c r="X1347">
        <v>44896.969444444447</v>
      </c>
      <c r="Y1347" t="str">
        <v>LEWIS</v>
      </c>
      <c r="Z1347" t="str">
        <v>JR</v>
      </c>
      <c r="AA1347">
        <v>0</v>
      </c>
      <c r="AB1347" t="str">
        <v>397-U1588A-39X-CC-PAL-PALHUAN</v>
      </c>
    </row>
    <row r="1348" spans="1:28" x14ac:dyDescent="0.15">
      <c r="A1348">
        <v>397</v>
      </c>
      <c r="B1348" t="str">
        <v>U1588</v>
      </c>
      <c r="C1348" t="str">
        <v>A</v>
      </c>
      <c r="D1348">
        <v>39</v>
      </c>
      <c r="E1348" t="str">
        <v>X</v>
      </c>
      <c r="F1348" t="str">
        <v>CC</v>
      </c>
      <c r="G1348" t="str">
        <v/>
      </c>
      <c r="H1348" s="29">
        <v>10</v>
      </c>
      <c r="I1348" s="29">
        <v>17</v>
      </c>
      <c r="J1348" s="29">
        <v>0</v>
      </c>
      <c r="K1348" s="29">
        <v>5</v>
      </c>
      <c r="L1348" s="24">
        <v>301.32000000000005</v>
      </c>
      <c r="M1348" s="24">
        <v>301.39000000000004</v>
      </c>
      <c r="N1348" s="24">
        <v>312.18767164179104</v>
      </c>
      <c r="O1348" s="24">
        <v>312.23991044776119</v>
      </c>
      <c r="P1348">
        <v>7</v>
      </c>
      <c r="Q1348">
        <v>20</v>
      </c>
      <c r="R1348" t="str">
        <v>OTHR</v>
      </c>
      <c r="S1348" t="str">
        <v>FORAM</v>
      </c>
      <c r="T1348" t="str">
        <v/>
      </c>
      <c r="U1348" t="str">
        <v/>
      </c>
      <c r="V1348" t="str">
        <v>FORAM</v>
      </c>
      <c r="W1348" t="str">
        <v>OTHR11954121</v>
      </c>
      <c r="X1348">
        <v>44896.969444444447</v>
      </c>
      <c r="Y1348" t="str">
        <v>LEWIS</v>
      </c>
      <c r="Z1348" t="str">
        <v>JR</v>
      </c>
      <c r="AA1348" t="str">
        <v>Shipboard Test</v>
      </c>
      <c r="AB1348" t="str">
        <v>397-U1588A-39X-CC-PAL-FORAM</v>
      </c>
    </row>
    <row r="1349" spans="1:28" x14ac:dyDescent="0.15">
      <c r="A1349">
        <v>397</v>
      </c>
      <c r="B1349" t="str">
        <v>U1588</v>
      </c>
      <c r="C1349" t="str">
        <v>A</v>
      </c>
      <c r="D1349">
        <v>39</v>
      </c>
      <c r="E1349" t="str">
        <v>X</v>
      </c>
      <c r="F1349" t="str">
        <v>CC</v>
      </c>
      <c r="G1349" t="str">
        <v/>
      </c>
      <c r="H1349" s="29">
        <v>10</v>
      </c>
      <c r="I1349" s="29">
        <v>17</v>
      </c>
      <c r="J1349" s="29">
        <v>0</v>
      </c>
      <c r="K1349" s="29">
        <v>5</v>
      </c>
      <c r="L1349" s="24">
        <v>301.32000000000005</v>
      </c>
      <c r="M1349" s="24">
        <v>301.39000000000004</v>
      </c>
      <c r="N1349" s="24">
        <v>312.18767164179104</v>
      </c>
      <c r="O1349" s="24">
        <v>312.23991044776119</v>
      </c>
      <c r="P1349">
        <v>7</v>
      </c>
      <c r="Q1349">
        <v>5</v>
      </c>
      <c r="R1349" t="str">
        <v>OTHR</v>
      </c>
      <c r="S1349" t="str">
        <v/>
      </c>
      <c r="T1349" t="str">
        <v>FLOR</v>
      </c>
      <c r="U1349" t="str">
        <v>95504IODP</v>
      </c>
      <c r="V1349" t="str">
        <v>PALFLOR</v>
      </c>
      <c r="W1349" t="str">
        <v>OTHR11954061</v>
      </c>
      <c r="X1349">
        <v>44896.969444444447</v>
      </c>
      <c r="Y1349" t="str">
        <v>LEWIS</v>
      </c>
      <c r="Z1349" t="str">
        <v>JR</v>
      </c>
      <c r="AA1349">
        <v>0</v>
      </c>
      <c r="AB1349" t="str">
        <v>397-U1588A-39X-CC-PAL-PALFLOR</v>
      </c>
    </row>
    <row r="1350" spans="1:28" x14ac:dyDescent="0.15">
      <c r="A1350">
        <v>397</v>
      </c>
      <c r="B1350" t="str">
        <v>U1588</v>
      </c>
      <c r="C1350" t="str">
        <v>A</v>
      </c>
      <c r="D1350">
        <v>39</v>
      </c>
      <c r="E1350" t="str">
        <v>X</v>
      </c>
      <c r="F1350" t="str">
        <v>CC</v>
      </c>
      <c r="G1350" t="str">
        <v/>
      </c>
      <c r="H1350" s="29">
        <v>10</v>
      </c>
      <c r="I1350" s="29">
        <v>17</v>
      </c>
      <c r="J1350" s="29">
        <v>0</v>
      </c>
      <c r="K1350" s="29">
        <v>5</v>
      </c>
      <c r="L1350" s="24">
        <v>301.32000000000005</v>
      </c>
      <c r="M1350" s="24">
        <v>301.39000000000004</v>
      </c>
      <c r="N1350" s="24">
        <v>312.18767164179104</v>
      </c>
      <c r="O1350" s="24">
        <v>312.23991044776119</v>
      </c>
      <c r="P1350">
        <v>7</v>
      </c>
      <c r="Q1350">
        <v>5</v>
      </c>
      <c r="R1350" t="str">
        <v>OTHR</v>
      </c>
      <c r="S1350" t="str">
        <v/>
      </c>
      <c r="T1350" t="str">
        <v>CLAR</v>
      </c>
      <c r="U1350" t="str">
        <v>95439IODP</v>
      </c>
      <c r="V1350" t="str">
        <v>PALCLAR</v>
      </c>
      <c r="W1350" t="str">
        <v>OTHR11954071</v>
      </c>
      <c r="X1350">
        <v>44896.969444444447</v>
      </c>
      <c r="Y1350" t="str">
        <v>LEWIS</v>
      </c>
      <c r="Z1350" t="str">
        <v>JR</v>
      </c>
      <c r="AA1350">
        <v>0</v>
      </c>
      <c r="AB1350" t="str">
        <v>397-U1588A-39X-CC-PAL-PALCLAR</v>
      </c>
    </row>
    <row r="1351" spans="1:28" x14ac:dyDescent="0.15">
      <c r="A1351">
        <v>397</v>
      </c>
      <c r="B1351" t="str">
        <v>U1588</v>
      </c>
      <c r="C1351" t="str">
        <v>A</v>
      </c>
      <c r="D1351">
        <v>39</v>
      </c>
      <c r="E1351" t="str">
        <v>X</v>
      </c>
      <c r="F1351" t="str">
        <v>CC</v>
      </c>
      <c r="G1351" t="str">
        <v/>
      </c>
      <c r="H1351" s="29">
        <v>10</v>
      </c>
      <c r="I1351" s="29">
        <v>17</v>
      </c>
      <c r="J1351" s="29">
        <v>10</v>
      </c>
      <c r="K1351" s="29">
        <v>5</v>
      </c>
      <c r="L1351" s="24">
        <v>301.32000000000005</v>
      </c>
      <c r="M1351" s="24">
        <v>301.39000000000004</v>
      </c>
      <c r="N1351" s="24">
        <v>312.18767164179104</v>
      </c>
      <c r="O1351" s="24">
        <v>312.23991044776119</v>
      </c>
      <c r="P1351">
        <v>7</v>
      </c>
      <c r="Q1351">
        <v>247</v>
      </c>
      <c r="R1351" t="str">
        <v>WRND</v>
      </c>
      <c r="S1351" t="str">
        <v>PAL</v>
      </c>
      <c r="T1351" t="str">
        <v/>
      </c>
      <c r="U1351" t="str">
        <v/>
      </c>
      <c r="V1351" t="str">
        <v>PAL</v>
      </c>
      <c r="W1351" t="str">
        <v>WRND11954031</v>
      </c>
      <c r="X1351">
        <v>44896.969444444447</v>
      </c>
      <c r="Y1351" t="str">
        <v>LEWIS</v>
      </c>
      <c r="Z1351" t="str">
        <v>JR</v>
      </c>
      <c r="AA1351">
        <v>0</v>
      </c>
      <c r="AB1351" t="str">
        <v>397-U1588A-39X-CC-PAL</v>
      </c>
    </row>
    <row r="1352" spans="1:28" x14ac:dyDescent="0.15">
      <c r="A1352">
        <v>397</v>
      </c>
      <c r="B1352" t="str">
        <v>U1588</v>
      </c>
      <c r="C1352" t="str">
        <v>A</v>
      </c>
      <c r="D1352">
        <v>39</v>
      </c>
      <c r="E1352" t="str">
        <v>X</v>
      </c>
      <c r="F1352" t="str">
        <v>CC</v>
      </c>
      <c r="G1352" t="str">
        <v/>
      </c>
      <c r="H1352" s="29">
        <v>10</v>
      </c>
      <c r="I1352" s="29">
        <v>17</v>
      </c>
      <c r="J1352" s="29">
        <v>0</v>
      </c>
      <c r="K1352" s="29">
        <v>5</v>
      </c>
      <c r="L1352" s="24">
        <v>301.32000000000005</v>
      </c>
      <c r="M1352" s="24">
        <v>301.39000000000004</v>
      </c>
      <c r="N1352" s="24">
        <v>312.18767164179104</v>
      </c>
      <c r="O1352" s="24">
        <v>312.23991044776119</v>
      </c>
      <c r="P1352">
        <v>7</v>
      </c>
      <c r="Q1352">
        <v>5</v>
      </c>
      <c r="R1352" t="str">
        <v>OTHR</v>
      </c>
      <c r="S1352" t="str">
        <v>NANNO</v>
      </c>
      <c r="T1352" t="str">
        <v/>
      </c>
      <c r="U1352" t="str">
        <v/>
      </c>
      <c r="V1352" t="str">
        <v>NANNO</v>
      </c>
      <c r="W1352" t="str">
        <v>OTHR11954111</v>
      </c>
      <c r="X1352">
        <v>44896.969444444447</v>
      </c>
      <c r="Y1352" t="str">
        <v>LEWIS</v>
      </c>
      <c r="Z1352" t="str">
        <v>JR</v>
      </c>
      <c r="AA1352" t="str">
        <v>Shipboard Test</v>
      </c>
      <c r="AB1352" t="str">
        <v>397-U1588A-39X-CC-PAL-NANNO</v>
      </c>
    </row>
    <row r="1353" spans="1:28" x14ac:dyDescent="0.15">
      <c r="A1353">
        <v>397</v>
      </c>
      <c r="B1353" t="str">
        <v>U1588</v>
      </c>
      <c r="C1353" t="str">
        <v>A</v>
      </c>
      <c r="D1353">
        <v>39</v>
      </c>
      <c r="E1353" t="str">
        <v>X</v>
      </c>
      <c r="F1353" t="str">
        <v>CC</v>
      </c>
      <c r="G1353" t="str">
        <v/>
      </c>
      <c r="H1353" s="29">
        <v>10</v>
      </c>
      <c r="I1353" s="29">
        <v>17</v>
      </c>
      <c r="J1353" s="29">
        <v>0</v>
      </c>
      <c r="K1353" s="29">
        <v>5</v>
      </c>
      <c r="L1353" s="24">
        <v>301.32000000000005</v>
      </c>
      <c r="M1353" s="24">
        <v>301.39000000000004</v>
      </c>
      <c r="N1353" s="24">
        <v>312.18767164179104</v>
      </c>
      <c r="O1353" s="24">
        <v>312.23991044776119</v>
      </c>
      <c r="P1353">
        <v>7</v>
      </c>
      <c r="Q1353">
        <v>5</v>
      </c>
      <c r="R1353" t="str">
        <v>OTHR</v>
      </c>
      <c r="S1353" t="str">
        <v/>
      </c>
      <c r="T1353" t="str">
        <v>ABRA</v>
      </c>
      <c r="U1353" t="str">
        <v>95438IODP</v>
      </c>
      <c r="V1353" t="str">
        <v>PALABRA</v>
      </c>
      <c r="W1353" t="str">
        <v>OTHR11954101</v>
      </c>
      <c r="X1353">
        <v>44896.969444444447</v>
      </c>
      <c r="Y1353" t="str">
        <v>LEWIS</v>
      </c>
      <c r="Z1353" t="str">
        <v>JR</v>
      </c>
      <c r="AA1353">
        <v>0</v>
      </c>
      <c r="AB1353" t="str">
        <v>397-U1588A-39X-CC-PAL-PALABRA</v>
      </c>
    </row>
    <row r="1354" spans="1:28" x14ac:dyDescent="0.15">
      <c r="A1354">
        <v>397</v>
      </c>
      <c r="B1354" t="str">
        <v>U1588</v>
      </c>
      <c r="C1354" t="str">
        <v>A</v>
      </c>
      <c r="D1354">
        <v>39</v>
      </c>
      <c r="E1354" t="str">
        <v>X</v>
      </c>
      <c r="F1354" t="str">
        <v>CC</v>
      </c>
      <c r="G1354" t="str">
        <v/>
      </c>
      <c r="H1354" s="29">
        <v>10</v>
      </c>
      <c r="I1354" s="29">
        <v>17</v>
      </c>
      <c r="J1354" s="29">
        <v>0</v>
      </c>
      <c r="K1354" s="29">
        <v>5</v>
      </c>
      <c r="L1354" s="24">
        <v>301.32000000000005</v>
      </c>
      <c r="M1354" s="24">
        <v>301.39000000000004</v>
      </c>
      <c r="N1354" s="24">
        <v>312.18767164179104</v>
      </c>
      <c r="O1354" s="24">
        <v>312.23991044776119</v>
      </c>
      <c r="P1354">
        <v>7</v>
      </c>
      <c r="Q1354">
        <v>30</v>
      </c>
      <c r="R1354" t="str">
        <v>OTHR</v>
      </c>
      <c r="S1354" t="str">
        <v/>
      </c>
      <c r="T1354" t="str">
        <v>ZARI</v>
      </c>
      <c r="U1354" t="str">
        <v>95883IODP</v>
      </c>
      <c r="V1354" t="str">
        <v>PALZARI</v>
      </c>
      <c r="W1354" t="str">
        <v>OTHR11954091</v>
      </c>
      <c r="X1354">
        <v>44896.969444444447</v>
      </c>
      <c r="Y1354" t="str">
        <v>LEWIS</v>
      </c>
      <c r="Z1354" t="str">
        <v>JR</v>
      </c>
      <c r="AA1354">
        <v>0</v>
      </c>
      <c r="AB1354" t="str">
        <v>397-U1588A-39X-CC-PAL-PALZARI</v>
      </c>
    </row>
    <row r="1355" spans="1:28" x14ac:dyDescent="0.15">
      <c r="A1355">
        <v>397</v>
      </c>
      <c r="B1355" t="str">
        <v>U1588</v>
      </c>
      <c r="C1355" t="str">
        <v>A</v>
      </c>
      <c r="D1355">
        <v>39</v>
      </c>
      <c r="E1355" t="str">
        <v>X</v>
      </c>
      <c r="F1355" t="str">
        <v>CC</v>
      </c>
      <c r="G1355" t="str">
        <v/>
      </c>
      <c r="H1355" s="29">
        <v>10</v>
      </c>
      <c r="I1355" s="29">
        <v>17</v>
      </c>
      <c r="J1355" s="29">
        <v>0</v>
      </c>
      <c r="K1355" s="29">
        <v>5</v>
      </c>
      <c r="L1355" s="24">
        <v>301.32000000000005</v>
      </c>
      <c r="M1355" s="24">
        <v>301.39000000000004</v>
      </c>
      <c r="N1355" s="24">
        <v>312.18767164179104</v>
      </c>
      <c r="O1355" s="24">
        <v>312.23991044776119</v>
      </c>
      <c r="P1355">
        <v>7</v>
      </c>
      <c r="Q1355">
        <v>20</v>
      </c>
      <c r="R1355" t="str">
        <v>OTHR</v>
      </c>
      <c r="S1355" t="str">
        <v/>
      </c>
      <c r="T1355" t="str">
        <v>VERM</v>
      </c>
      <c r="U1355" t="str">
        <v>95746IODP</v>
      </c>
      <c r="V1355" t="str">
        <v>PALVERM</v>
      </c>
      <c r="W1355" t="str">
        <v>OTHR11954041</v>
      </c>
      <c r="X1355">
        <v>44896.969444444447</v>
      </c>
      <c r="Y1355" t="str">
        <v>LEWIS</v>
      </c>
      <c r="Z1355" t="str">
        <v>JR</v>
      </c>
      <c r="AA1355">
        <v>0</v>
      </c>
      <c r="AB1355" t="str">
        <v>397-U1588A-39X-CC-PAL-PALVERM</v>
      </c>
    </row>
    <row r="1356" spans="1:28" x14ac:dyDescent="0.15">
      <c r="A1356">
        <v>397</v>
      </c>
      <c r="B1356" t="str">
        <v>U1588</v>
      </c>
      <c r="C1356" t="str">
        <v>A</v>
      </c>
      <c r="D1356">
        <v>39</v>
      </c>
      <c r="E1356" t="str">
        <v>X</v>
      </c>
      <c r="F1356" t="str">
        <v>CC</v>
      </c>
      <c r="G1356" t="str">
        <v/>
      </c>
      <c r="H1356" s="29">
        <v>10</v>
      </c>
      <c r="I1356" s="29">
        <v>17</v>
      </c>
      <c r="J1356" s="29">
        <v>0</v>
      </c>
      <c r="K1356" s="29">
        <v>5</v>
      </c>
      <c r="L1356" s="24">
        <v>301.32000000000005</v>
      </c>
      <c r="M1356" s="24">
        <v>301.39000000000004</v>
      </c>
      <c r="N1356" s="24">
        <v>312.18767164179104</v>
      </c>
      <c r="O1356" s="24">
        <v>312.23991044776119</v>
      </c>
      <c r="P1356">
        <v>7</v>
      </c>
      <c r="Q1356">
        <v>20</v>
      </c>
      <c r="R1356" t="str">
        <v>OTHR</v>
      </c>
      <c r="S1356" t="str">
        <v/>
      </c>
      <c r="T1356" t="str">
        <v>PERA</v>
      </c>
      <c r="U1356" t="str">
        <v>95471IODP</v>
      </c>
      <c r="V1356" t="str">
        <v>PALPERA</v>
      </c>
      <c r="W1356" t="str">
        <v>OTHR11954051</v>
      </c>
      <c r="X1356">
        <v>44896.969444444447</v>
      </c>
      <c r="Y1356" t="str">
        <v>LEWIS</v>
      </c>
      <c r="Z1356" t="str">
        <v>JR</v>
      </c>
      <c r="AA1356">
        <v>0</v>
      </c>
      <c r="AB1356" t="str">
        <v>397-U1588A-39X-CC-PAL-PALPERA</v>
      </c>
    </row>
    <row r="1357" spans="1:28" x14ac:dyDescent="0.15">
      <c r="A1357">
        <v>397</v>
      </c>
      <c r="B1357" t="str">
        <v>U1588</v>
      </c>
      <c r="C1357" t="str">
        <v>A</v>
      </c>
      <c r="D1357">
        <v>40</v>
      </c>
      <c r="E1357" t="str">
        <v>X</v>
      </c>
      <c r="F1357">
        <v>2</v>
      </c>
      <c r="G1357" t="str">
        <v>W</v>
      </c>
      <c r="H1357" s="29">
        <v>68</v>
      </c>
      <c r="I1357" s="29">
        <v>68</v>
      </c>
      <c r="J1357" s="29">
        <v>68</v>
      </c>
      <c r="K1357" s="29">
        <v>5</v>
      </c>
      <c r="L1357" s="24">
        <v>301.86</v>
      </c>
      <c r="M1357" s="24">
        <v>301.86</v>
      </c>
      <c r="N1357" s="24">
        <v>314.91461386138616</v>
      </c>
      <c r="O1357" s="24">
        <v>314.91461386138616</v>
      </c>
      <c r="P1357">
        <v>0</v>
      </c>
      <c r="Q1357">
        <v>1</v>
      </c>
      <c r="R1357" t="str">
        <v>TPCK</v>
      </c>
      <c r="S1357" t="str">
        <v>NANNO</v>
      </c>
      <c r="T1357" t="str">
        <v/>
      </c>
      <c r="U1357" t="str">
        <v/>
      </c>
      <c r="V1357" t="str">
        <v>NANNO54</v>
      </c>
      <c r="W1357" t="str">
        <v>TPCK11962541</v>
      </c>
      <c r="X1357">
        <v>44897.794444444444</v>
      </c>
      <c r="Y1357" t="str">
        <v>JRS_BROOKS</v>
      </c>
      <c r="Z1357" t="str">
        <v>JR</v>
      </c>
      <c r="AA1357">
        <v>0</v>
      </c>
      <c r="AB1357" t="str">
        <v>397-U1588A-40X-2-W 68/68-NANNO54</v>
      </c>
    </row>
    <row r="1358" spans="1:28" x14ac:dyDescent="0.15">
      <c r="A1358">
        <v>397</v>
      </c>
      <c r="B1358" t="str">
        <v>U1588</v>
      </c>
      <c r="C1358" t="str">
        <v>A</v>
      </c>
      <c r="D1358">
        <v>40</v>
      </c>
      <c r="E1358" t="str">
        <v>X</v>
      </c>
      <c r="F1358">
        <v>3</v>
      </c>
      <c r="G1358" t="str">
        <v>W</v>
      </c>
      <c r="H1358" s="29">
        <v>30</v>
      </c>
      <c r="I1358" s="29">
        <v>32</v>
      </c>
      <c r="J1358" s="29">
        <v>30</v>
      </c>
      <c r="K1358" s="29">
        <v>5</v>
      </c>
      <c r="L1358" s="24">
        <v>302.95</v>
      </c>
      <c r="M1358" s="24">
        <v>302.96999999999997</v>
      </c>
      <c r="N1358" s="24">
        <v>315.9938217821782</v>
      </c>
      <c r="O1358" s="24">
        <v>316.01362376237631</v>
      </c>
      <c r="P1358">
        <v>2</v>
      </c>
      <c r="Q1358">
        <v>7</v>
      </c>
      <c r="R1358" t="str">
        <v>CUBE</v>
      </c>
      <c r="S1358" t="str">
        <v>PMAG</v>
      </c>
      <c r="T1358" t="str">
        <v>XUAN</v>
      </c>
      <c r="U1358" t="str">
        <v>95810IODP</v>
      </c>
      <c r="V1358" t="str">
        <v>PMAG</v>
      </c>
      <c r="W1358" t="str">
        <v>CUBE11962621</v>
      </c>
      <c r="X1358">
        <v>44897.802777777775</v>
      </c>
      <c r="Y1358" t="str">
        <v>LEWIS</v>
      </c>
      <c r="Z1358" t="str">
        <v>JR</v>
      </c>
      <c r="AA1358">
        <v>0</v>
      </c>
      <c r="AB1358" t="str">
        <v>397-U1588A-40X-3-W 30/32-PMAG</v>
      </c>
    </row>
    <row r="1359" spans="1:28" x14ac:dyDescent="0.15">
      <c r="A1359">
        <v>397</v>
      </c>
      <c r="B1359" t="str">
        <v>U1588</v>
      </c>
      <c r="C1359" t="str">
        <v>A</v>
      </c>
      <c r="D1359">
        <v>40</v>
      </c>
      <c r="E1359" t="str">
        <v>X</v>
      </c>
      <c r="F1359">
        <v>3</v>
      </c>
      <c r="G1359" t="str">
        <v>W</v>
      </c>
      <c r="H1359" s="29">
        <v>49</v>
      </c>
      <c r="I1359" s="29">
        <v>51</v>
      </c>
      <c r="J1359" s="29">
        <v>49</v>
      </c>
      <c r="K1359" s="29">
        <v>5</v>
      </c>
      <c r="L1359" s="24">
        <v>303.14</v>
      </c>
      <c r="M1359" s="24">
        <v>303.15999999999997</v>
      </c>
      <c r="N1359" s="24">
        <v>316.18194059405943</v>
      </c>
      <c r="O1359" s="24">
        <v>316.20174257425748</v>
      </c>
      <c r="P1359">
        <v>2</v>
      </c>
      <c r="Q1359">
        <v>10</v>
      </c>
      <c r="R1359" t="str">
        <v>CYL</v>
      </c>
      <c r="S1359" t="str">
        <v>MAD</v>
      </c>
      <c r="T1359" t="str">
        <v/>
      </c>
      <c r="U1359" t="str">
        <v/>
      </c>
      <c r="V1359">
        <v>31212</v>
      </c>
      <c r="W1359" t="str">
        <v>CYL11962571</v>
      </c>
      <c r="X1359">
        <v>44897.797222222223</v>
      </c>
      <c r="Y1359" t="str">
        <v>JRS_BROOKS</v>
      </c>
      <c r="Z1359" t="str">
        <v>JR</v>
      </c>
      <c r="AA1359">
        <v>0</v>
      </c>
      <c r="AB1359" t="str">
        <v>397-U1588A-40X-3-W 49/51-31212</v>
      </c>
    </row>
    <row r="1360" spans="1:28" x14ac:dyDescent="0.15">
      <c r="A1360">
        <v>397</v>
      </c>
      <c r="B1360" t="str">
        <v>U1588</v>
      </c>
      <c r="C1360" t="str">
        <v>A</v>
      </c>
      <c r="D1360">
        <v>40</v>
      </c>
      <c r="E1360" t="str">
        <v>X</v>
      </c>
      <c r="F1360">
        <v>3</v>
      </c>
      <c r="G1360" t="str">
        <v>W</v>
      </c>
      <c r="H1360" s="29">
        <v>67</v>
      </c>
      <c r="I1360" s="29">
        <v>67</v>
      </c>
      <c r="J1360" s="29">
        <v>67</v>
      </c>
      <c r="K1360" s="29">
        <v>5</v>
      </c>
      <c r="L1360" s="24">
        <v>303.32</v>
      </c>
      <c r="M1360" s="24">
        <v>303.32</v>
      </c>
      <c r="N1360" s="24">
        <v>316.36015841584162</v>
      </c>
      <c r="O1360" s="24">
        <v>316.36015841584162</v>
      </c>
      <c r="P1360">
        <v>0</v>
      </c>
      <c r="Q1360">
        <v>1</v>
      </c>
      <c r="R1360" t="str">
        <v>TPCK</v>
      </c>
      <c r="S1360" t="str">
        <v>NANNO</v>
      </c>
      <c r="T1360" t="str">
        <v/>
      </c>
      <c r="U1360" t="str">
        <v/>
      </c>
      <c r="V1360" t="str">
        <v>NANNO55</v>
      </c>
      <c r="W1360" t="str">
        <v>TPCK11962551</v>
      </c>
      <c r="X1360">
        <v>44897.794444444444</v>
      </c>
      <c r="Y1360" t="str">
        <v>JRS_BROOKS</v>
      </c>
      <c r="Z1360" t="str">
        <v>JR</v>
      </c>
      <c r="AA1360">
        <v>0</v>
      </c>
      <c r="AB1360" t="str">
        <v>397-U1588A-40X-3-W 67/67-NANNO55</v>
      </c>
    </row>
    <row r="1361" spans="1:28" x14ac:dyDescent="0.15">
      <c r="A1361">
        <v>397</v>
      </c>
      <c r="B1361" t="str">
        <v>U1588</v>
      </c>
      <c r="C1361" t="str">
        <v>A</v>
      </c>
      <c r="D1361">
        <v>40</v>
      </c>
      <c r="E1361" t="str">
        <v>X</v>
      </c>
      <c r="F1361">
        <v>3</v>
      </c>
      <c r="G1361" t="str">
        <v/>
      </c>
      <c r="H1361" s="29">
        <v>106</v>
      </c>
      <c r="I1361" s="29">
        <v>116</v>
      </c>
      <c r="J1361" s="29">
        <v>0</v>
      </c>
      <c r="K1361" s="29">
        <v>5</v>
      </c>
      <c r="L1361" s="24">
        <v>303.70999999999998</v>
      </c>
      <c r="M1361" s="24">
        <v>303.81</v>
      </c>
      <c r="N1361" s="24">
        <v>316.74629702970299</v>
      </c>
      <c r="O1361" s="24">
        <v>316.79580198019801</v>
      </c>
      <c r="P1361">
        <v>5</v>
      </c>
      <c r="Q1361">
        <v>2</v>
      </c>
      <c r="R1361" t="str">
        <v>LIQ</v>
      </c>
      <c r="S1361" t="str">
        <v>ICP</v>
      </c>
      <c r="T1361" t="str">
        <v/>
      </c>
      <c r="U1361" t="str">
        <v/>
      </c>
      <c r="V1361" t="str">
        <v>IWICP</v>
      </c>
      <c r="W1361" t="str">
        <v>LIQ11955851</v>
      </c>
      <c r="X1361">
        <v>44897.092361111114</v>
      </c>
      <c r="Y1361" t="str">
        <v>JR_LIU</v>
      </c>
      <c r="Z1361" t="str">
        <v>JR</v>
      </c>
      <c r="AA1361" t="str">
        <v>10uL HNO3</v>
      </c>
      <c r="AB1361" t="str">
        <v>397-U1588A-40X-3-IW(106-116)-IWICP</v>
      </c>
    </row>
    <row r="1362" spans="1:28" x14ac:dyDescent="0.15">
      <c r="A1362">
        <v>397</v>
      </c>
      <c r="B1362" t="str">
        <v>U1588</v>
      </c>
      <c r="C1362" t="str">
        <v>A</v>
      </c>
      <c r="D1362">
        <v>40</v>
      </c>
      <c r="E1362" t="str">
        <v>X</v>
      </c>
      <c r="F1362">
        <v>3</v>
      </c>
      <c r="G1362" t="str">
        <v/>
      </c>
      <c r="H1362" s="29">
        <v>106</v>
      </c>
      <c r="I1362" s="29">
        <v>116</v>
      </c>
      <c r="J1362" s="29">
        <v>0</v>
      </c>
      <c r="K1362" s="29">
        <v>5</v>
      </c>
      <c r="L1362" s="24">
        <v>303.70999999999998</v>
      </c>
      <c r="M1362" s="24">
        <v>303.81</v>
      </c>
      <c r="N1362" s="24">
        <v>316.74629702970299</v>
      </c>
      <c r="O1362" s="24">
        <v>316.79580198019801</v>
      </c>
      <c r="P1362">
        <v>5</v>
      </c>
      <c r="Q1362">
        <v>6</v>
      </c>
      <c r="R1362" t="str">
        <v>LIQ</v>
      </c>
      <c r="S1362" t="str">
        <v/>
      </c>
      <c r="T1362" t="str">
        <v/>
      </c>
      <c r="U1362" t="str">
        <v/>
      </c>
      <c r="V1362" t="str">
        <v>IWS</v>
      </c>
      <c r="W1362" t="str">
        <v>LIQ11955831</v>
      </c>
      <c r="X1362">
        <v>44897.092361111114</v>
      </c>
      <c r="Y1362" t="str">
        <v>JR_LIU</v>
      </c>
      <c r="Z1362" t="str">
        <v>JR</v>
      </c>
      <c r="AA1362" t="str">
        <v>shipboard untreated</v>
      </c>
      <c r="AB1362" t="str">
        <v>397-U1588A-40X-3-IW(106-116)-IWS</v>
      </c>
    </row>
    <row r="1363" spans="1:28" x14ac:dyDescent="0.15">
      <c r="A1363">
        <v>397</v>
      </c>
      <c r="B1363" t="str">
        <v>U1588</v>
      </c>
      <c r="C1363" t="str">
        <v>A</v>
      </c>
      <c r="D1363">
        <v>40</v>
      </c>
      <c r="E1363" t="str">
        <v>X</v>
      </c>
      <c r="F1363">
        <v>3</v>
      </c>
      <c r="G1363" t="str">
        <v/>
      </c>
      <c r="H1363" s="29">
        <v>106</v>
      </c>
      <c r="I1363" s="29">
        <v>116</v>
      </c>
      <c r="J1363" s="29">
        <v>0</v>
      </c>
      <c r="K1363" s="29">
        <v>5</v>
      </c>
      <c r="L1363" s="24">
        <v>303.70999999999998</v>
      </c>
      <c r="M1363" s="24">
        <v>303.81</v>
      </c>
      <c r="N1363" s="24">
        <v>316.74629702970299</v>
      </c>
      <c r="O1363" s="24">
        <v>316.79580198019801</v>
      </c>
      <c r="P1363">
        <v>5</v>
      </c>
      <c r="Q1363">
        <v>3</v>
      </c>
      <c r="R1363" t="str">
        <v>LIQ</v>
      </c>
      <c r="S1363" t="str">
        <v/>
      </c>
      <c r="T1363" t="str">
        <v/>
      </c>
      <c r="U1363" t="str">
        <v/>
      </c>
      <c r="V1363" t="str">
        <v>IWALK</v>
      </c>
      <c r="W1363" t="str">
        <v>LIQ11955841</v>
      </c>
      <c r="X1363">
        <v>44897.092361111114</v>
      </c>
      <c r="Y1363" t="str">
        <v>JR_LIU</v>
      </c>
      <c r="Z1363" t="str">
        <v>JR</v>
      </c>
      <c r="AA1363" t="str">
        <v>alkalinity residue</v>
      </c>
      <c r="AB1363" t="str">
        <v>397-U1588A-40X-3-IW(106-116)-IWALK</v>
      </c>
    </row>
    <row r="1364" spans="1:28" x14ac:dyDescent="0.15">
      <c r="A1364">
        <v>397</v>
      </c>
      <c r="B1364" t="str">
        <v>U1588</v>
      </c>
      <c r="C1364" t="str">
        <v>A</v>
      </c>
      <c r="D1364">
        <v>40</v>
      </c>
      <c r="E1364" t="str">
        <v>X</v>
      </c>
      <c r="F1364">
        <v>3</v>
      </c>
      <c r="G1364" t="str">
        <v/>
      </c>
      <c r="H1364" s="29">
        <v>106</v>
      </c>
      <c r="I1364" s="29">
        <v>116</v>
      </c>
      <c r="J1364" s="29">
        <v>0</v>
      </c>
      <c r="K1364" s="29">
        <v>5</v>
      </c>
      <c r="L1364" s="24">
        <v>303.70999999999998</v>
      </c>
      <c r="M1364" s="24">
        <v>303.81</v>
      </c>
      <c r="N1364" s="24">
        <v>316.74629702970299</v>
      </c>
      <c r="O1364" s="24">
        <v>316.79580198019801</v>
      </c>
      <c r="P1364">
        <v>5</v>
      </c>
      <c r="Q1364">
        <v>75</v>
      </c>
      <c r="R1364" t="str">
        <v>CAKE</v>
      </c>
      <c r="S1364" t="str">
        <v/>
      </c>
      <c r="T1364" t="str">
        <v/>
      </c>
      <c r="U1364" t="str">
        <v/>
      </c>
      <c r="V1364" t="str">
        <v>SC</v>
      </c>
      <c r="W1364" t="str">
        <v>CAKE11955891</v>
      </c>
      <c r="X1364">
        <v>44897.092361111114</v>
      </c>
      <c r="Y1364" t="str">
        <v>JR_LIU</v>
      </c>
      <c r="Z1364" t="str">
        <v>JR</v>
      </c>
      <c r="AA1364" t="str">
        <v>repository</v>
      </c>
      <c r="AB1364" t="str">
        <v>397-U1588A-40X-3-IW(106-116)-SC</v>
      </c>
    </row>
    <row r="1365" spans="1:28" x14ac:dyDescent="0.15">
      <c r="A1365">
        <v>397</v>
      </c>
      <c r="B1365" t="str">
        <v>U1588</v>
      </c>
      <c r="C1365" t="str">
        <v>A</v>
      </c>
      <c r="D1365">
        <v>40</v>
      </c>
      <c r="E1365" t="str">
        <v>X</v>
      </c>
      <c r="F1365">
        <v>3</v>
      </c>
      <c r="G1365" t="str">
        <v/>
      </c>
      <c r="H1365" s="29">
        <v>106</v>
      </c>
      <c r="I1365" s="29">
        <v>116</v>
      </c>
      <c r="J1365" s="29">
        <v>0</v>
      </c>
      <c r="K1365" s="29">
        <v>5</v>
      </c>
      <c r="L1365" s="24">
        <v>303.70999999999998</v>
      </c>
      <c r="M1365" s="24">
        <v>303.81</v>
      </c>
      <c r="N1365" s="24">
        <v>316.74629702970299</v>
      </c>
      <c r="O1365" s="24">
        <v>316.79580198019801</v>
      </c>
      <c r="P1365">
        <v>5</v>
      </c>
      <c r="Q1365">
        <v>25</v>
      </c>
      <c r="R1365" t="str">
        <v>CAKE</v>
      </c>
      <c r="S1365" t="str">
        <v/>
      </c>
      <c r="T1365" t="str">
        <v>WU</v>
      </c>
      <c r="U1365" t="str">
        <v>95353IODP</v>
      </c>
      <c r="V1365" t="str">
        <v>SCWU</v>
      </c>
      <c r="W1365" t="str">
        <v>CAKE11955881</v>
      </c>
      <c r="X1365">
        <v>44897.092361111114</v>
      </c>
      <c r="Y1365" t="str">
        <v>JR_LIU</v>
      </c>
      <c r="Z1365" t="str">
        <v>JR</v>
      </c>
      <c r="AA1365">
        <v>0</v>
      </c>
      <c r="AB1365" t="str">
        <v>397-U1588A-40X-3-IW(106-116)-SCWU</v>
      </c>
    </row>
    <row r="1366" spans="1:28" x14ac:dyDescent="0.15">
      <c r="A1366">
        <v>397</v>
      </c>
      <c r="B1366" t="str">
        <v>U1588</v>
      </c>
      <c r="C1366" t="str">
        <v>A</v>
      </c>
      <c r="D1366">
        <v>40</v>
      </c>
      <c r="E1366" t="str">
        <v>X</v>
      </c>
      <c r="F1366">
        <v>3</v>
      </c>
      <c r="G1366" t="str">
        <v/>
      </c>
      <c r="H1366" s="29">
        <v>106</v>
      </c>
      <c r="I1366" s="29">
        <v>116</v>
      </c>
      <c r="J1366" s="29">
        <v>0</v>
      </c>
      <c r="K1366" s="29">
        <v>5</v>
      </c>
      <c r="L1366" s="24">
        <v>303.70999999999998</v>
      </c>
      <c r="M1366" s="24">
        <v>303.81</v>
      </c>
      <c r="N1366" s="24">
        <v>316.74629702970299</v>
      </c>
      <c r="O1366" s="24">
        <v>316.79580198019801</v>
      </c>
      <c r="P1366">
        <v>5</v>
      </c>
      <c r="Q1366">
        <v>10</v>
      </c>
      <c r="R1366" t="str">
        <v>LIQ</v>
      </c>
      <c r="S1366" t="str">
        <v/>
      </c>
      <c r="T1366" t="str">
        <v>YOBO</v>
      </c>
      <c r="U1366" t="str">
        <v>96010IODP</v>
      </c>
      <c r="V1366" t="str">
        <v>IWYOBO</v>
      </c>
      <c r="W1366" t="str">
        <v>LIQ11955871</v>
      </c>
      <c r="X1366">
        <v>44897.092361111114</v>
      </c>
      <c r="Y1366" t="str">
        <v>JR_LIU</v>
      </c>
      <c r="Z1366" t="str">
        <v>JR</v>
      </c>
      <c r="AA1366" t="str">
        <v>30ul optima HNO3</v>
      </c>
      <c r="AB1366" t="str">
        <v>397-U1588A-40X-3-IW(106-116)-IWYOBO</v>
      </c>
    </row>
    <row r="1367" spans="1:28" x14ac:dyDescent="0.15">
      <c r="A1367">
        <v>397</v>
      </c>
      <c r="B1367" t="str">
        <v>U1588</v>
      </c>
      <c r="C1367" t="str">
        <v>A</v>
      </c>
      <c r="D1367">
        <v>40</v>
      </c>
      <c r="E1367" t="str">
        <v>X</v>
      </c>
      <c r="F1367">
        <v>3</v>
      </c>
      <c r="G1367" t="str">
        <v/>
      </c>
      <c r="H1367" s="29">
        <v>106</v>
      </c>
      <c r="I1367" s="29">
        <v>116</v>
      </c>
      <c r="J1367" s="29">
        <v>106</v>
      </c>
      <c r="K1367" s="29">
        <v>5</v>
      </c>
      <c r="L1367" s="24">
        <v>303.70999999999998</v>
      </c>
      <c r="M1367" s="24">
        <v>303.81</v>
      </c>
      <c r="N1367" s="24">
        <v>316.74629702970299</v>
      </c>
      <c r="O1367" s="24">
        <v>316.84530693069308</v>
      </c>
      <c r="P1367">
        <v>10</v>
      </c>
      <c r="Q1367">
        <v>353</v>
      </c>
      <c r="R1367" t="str">
        <v>WRND</v>
      </c>
      <c r="S1367" t="str">
        <v>IW</v>
      </c>
      <c r="T1367" t="str">
        <v/>
      </c>
      <c r="U1367" t="str">
        <v/>
      </c>
      <c r="V1367" t="str">
        <v>IW(106-116)</v>
      </c>
      <c r="W1367" t="str">
        <v>WRND11954401</v>
      </c>
      <c r="X1367">
        <v>44896.995833333334</v>
      </c>
      <c r="Y1367" t="str">
        <v>LEWIS</v>
      </c>
      <c r="Z1367" t="str">
        <v>JR</v>
      </c>
      <c r="AA1367">
        <v>0</v>
      </c>
      <c r="AB1367" t="str">
        <v>397-U1588A-40X-3-IW(106-116)</v>
      </c>
    </row>
    <row r="1368" spans="1:28" x14ac:dyDescent="0.15">
      <c r="A1368">
        <v>397</v>
      </c>
      <c r="B1368" t="str">
        <v>U1588</v>
      </c>
      <c r="C1368" t="str">
        <v>A</v>
      </c>
      <c r="D1368">
        <v>40</v>
      </c>
      <c r="E1368" t="str">
        <v>X</v>
      </c>
      <c r="F1368">
        <v>3</v>
      </c>
      <c r="G1368" t="str">
        <v/>
      </c>
      <c r="H1368" s="29">
        <v>106</v>
      </c>
      <c r="I1368" s="29">
        <v>116</v>
      </c>
      <c r="J1368" s="29">
        <v>0</v>
      </c>
      <c r="K1368" s="29">
        <v>5</v>
      </c>
      <c r="L1368" s="24">
        <v>303.70999999999998</v>
      </c>
      <c r="M1368" s="24">
        <v>303.81</v>
      </c>
      <c r="N1368" s="24">
        <v>316.74629702970299</v>
      </c>
      <c r="O1368" s="24">
        <v>316.79580198019801</v>
      </c>
      <c r="P1368">
        <v>5</v>
      </c>
      <c r="Q1368">
        <v>10</v>
      </c>
      <c r="R1368" t="str">
        <v>LIQ</v>
      </c>
      <c r="S1368" t="str">
        <v/>
      </c>
      <c r="T1368" t="str">
        <v>WU</v>
      </c>
      <c r="U1368" t="str">
        <v>95353IODP</v>
      </c>
      <c r="V1368" t="str">
        <v>IWWU</v>
      </c>
      <c r="W1368" t="str">
        <v>LIQ11955861</v>
      </c>
      <c r="X1368">
        <v>44897.092361111114</v>
      </c>
      <c r="Y1368" t="str">
        <v>JR_LIU</v>
      </c>
      <c r="Z1368" t="str">
        <v>JR</v>
      </c>
      <c r="AA1368" t="str">
        <v>30 ul TM HCl</v>
      </c>
      <c r="AB1368" t="str">
        <v>397-U1588A-40X-3-IW(106-116)-IWWU</v>
      </c>
    </row>
    <row r="1369" spans="1:28" x14ac:dyDescent="0.15">
      <c r="A1369">
        <v>397</v>
      </c>
      <c r="B1369" t="str">
        <v>U1588</v>
      </c>
      <c r="C1369" t="str">
        <v>A</v>
      </c>
      <c r="D1369">
        <v>40</v>
      </c>
      <c r="E1369" t="str">
        <v>X</v>
      </c>
      <c r="F1369">
        <v>3</v>
      </c>
      <c r="G1369" t="str">
        <v/>
      </c>
      <c r="H1369" s="29">
        <v>106</v>
      </c>
      <c r="I1369" s="29">
        <v>116</v>
      </c>
      <c r="J1369" s="29">
        <v>0</v>
      </c>
      <c r="K1369" s="29">
        <v>5</v>
      </c>
      <c r="L1369" s="24">
        <v>303.70999999999998</v>
      </c>
      <c r="M1369" s="24">
        <v>303.81</v>
      </c>
      <c r="N1369" s="24">
        <v>316.74629702970299</v>
      </c>
      <c r="O1369" s="24">
        <v>316.79580198019801</v>
      </c>
      <c r="P1369">
        <v>5</v>
      </c>
      <c r="Q1369">
        <v>2</v>
      </c>
      <c r="R1369" t="str">
        <v>LIQ</v>
      </c>
      <c r="S1369" t="str">
        <v/>
      </c>
      <c r="T1369" t="str">
        <v>BRAD</v>
      </c>
      <c r="U1369" t="str">
        <v>95829IODP</v>
      </c>
      <c r="V1369" t="str">
        <v>IWBRAD</v>
      </c>
      <c r="W1369" t="str">
        <v>LIQ11955901</v>
      </c>
      <c r="X1369">
        <v>44897.092361111114</v>
      </c>
      <c r="Y1369" t="str">
        <v>JR_LIU</v>
      </c>
      <c r="Z1369" t="str">
        <v>JR</v>
      </c>
      <c r="AA1369" t="str">
        <v>10 ul HgCl2</v>
      </c>
      <c r="AB1369" t="str">
        <v>397-U1588A-40X-3-IW(106-116)-IWBRAD</v>
      </c>
    </row>
    <row r="1370" spans="1:28" x14ac:dyDescent="0.15">
      <c r="A1370">
        <v>397</v>
      </c>
      <c r="B1370" t="str">
        <v>U1588</v>
      </c>
      <c r="C1370" t="str">
        <v>A</v>
      </c>
      <c r="D1370">
        <v>40</v>
      </c>
      <c r="E1370" t="str">
        <v>X</v>
      </c>
      <c r="F1370">
        <v>3</v>
      </c>
      <c r="G1370" t="str">
        <v/>
      </c>
      <c r="H1370" s="29">
        <v>106</v>
      </c>
      <c r="I1370" s="29">
        <v>116</v>
      </c>
      <c r="J1370" s="29">
        <v>0</v>
      </c>
      <c r="K1370" s="29">
        <v>5</v>
      </c>
      <c r="L1370" s="24">
        <v>303.70999999999998</v>
      </c>
      <c r="M1370" s="24">
        <v>303.81</v>
      </c>
      <c r="N1370" s="24">
        <v>316.74629702970299</v>
      </c>
      <c r="O1370" s="24">
        <v>316.79580198019801</v>
      </c>
      <c r="P1370">
        <v>5</v>
      </c>
      <c r="Q1370">
        <v>4</v>
      </c>
      <c r="R1370" t="str">
        <v>LIQ</v>
      </c>
      <c r="S1370" t="str">
        <v/>
      </c>
      <c r="T1370" t="str">
        <v>ROCH</v>
      </c>
      <c r="U1370" t="str">
        <v>95231IODP</v>
      </c>
      <c r="V1370" t="str">
        <v>IWROCH</v>
      </c>
      <c r="W1370" t="str">
        <v>LIQ11955911</v>
      </c>
      <c r="X1370">
        <v>44897.092361111114</v>
      </c>
      <c r="Y1370" t="str">
        <v>JR_LIU</v>
      </c>
      <c r="Z1370" t="str">
        <v>JR</v>
      </c>
      <c r="AA1370" t="str">
        <v>20uL Optima HCl</v>
      </c>
      <c r="AB1370" t="str">
        <v>397-U1588A-40X-3-IW(106-116)-IWROCH</v>
      </c>
    </row>
    <row r="1371" spans="1:28" x14ac:dyDescent="0.15">
      <c r="A1371">
        <v>397</v>
      </c>
      <c r="B1371" t="str">
        <v>U1588</v>
      </c>
      <c r="C1371" t="str">
        <v>A</v>
      </c>
      <c r="D1371">
        <v>40</v>
      </c>
      <c r="E1371" t="str">
        <v>X</v>
      </c>
      <c r="F1371">
        <v>4</v>
      </c>
      <c r="G1371" t="str">
        <v/>
      </c>
      <c r="H1371" s="29">
        <v>0</v>
      </c>
      <c r="I1371" s="29">
        <v>5</v>
      </c>
      <c r="J1371" s="29">
        <v>0</v>
      </c>
      <c r="K1371" s="29">
        <v>5</v>
      </c>
      <c r="L1371" s="24">
        <v>303.81</v>
      </c>
      <c r="M1371" s="24">
        <v>303.86</v>
      </c>
      <c r="N1371" s="24">
        <v>316.84530693069308</v>
      </c>
      <c r="O1371" s="24">
        <v>316.89481188118816</v>
      </c>
      <c r="P1371">
        <v>5</v>
      </c>
      <c r="Q1371">
        <v>5</v>
      </c>
      <c r="R1371" t="str">
        <v>CYL</v>
      </c>
      <c r="S1371" t="str">
        <v>HS</v>
      </c>
      <c r="T1371" t="str">
        <v/>
      </c>
      <c r="U1371" t="str">
        <v/>
      </c>
      <c r="V1371" t="str">
        <v>HS</v>
      </c>
      <c r="W1371" t="str">
        <v>CYL11954411</v>
      </c>
      <c r="X1371">
        <v>44896.995833333334</v>
      </c>
      <c r="Y1371" t="str">
        <v>LEWIS</v>
      </c>
      <c r="Z1371" t="str">
        <v>JR</v>
      </c>
      <c r="AA1371">
        <v>0</v>
      </c>
      <c r="AB1371" t="str">
        <v>397-U1588A-40X-4-HS</v>
      </c>
    </row>
    <row r="1372" spans="1:28" x14ac:dyDescent="0.15">
      <c r="A1372">
        <v>397</v>
      </c>
      <c r="B1372" t="str">
        <v>U1588</v>
      </c>
      <c r="C1372" t="str">
        <v>A</v>
      </c>
      <c r="D1372">
        <v>40</v>
      </c>
      <c r="E1372" t="str">
        <v>X</v>
      </c>
      <c r="F1372">
        <v>4</v>
      </c>
      <c r="G1372" t="str">
        <v>W</v>
      </c>
      <c r="H1372" s="29">
        <v>34</v>
      </c>
      <c r="I1372" s="29">
        <v>34</v>
      </c>
      <c r="J1372" s="29">
        <v>34</v>
      </c>
      <c r="K1372" s="29">
        <v>5</v>
      </c>
      <c r="L1372" s="24">
        <v>304.14999999999998</v>
      </c>
      <c r="M1372" s="24">
        <v>304.14999999999998</v>
      </c>
      <c r="N1372" s="24">
        <v>317.18194059405943</v>
      </c>
      <c r="O1372" s="24">
        <v>317.18194059405943</v>
      </c>
      <c r="P1372">
        <v>0</v>
      </c>
      <c r="Q1372">
        <v>1</v>
      </c>
      <c r="R1372" t="str">
        <v>TPCK</v>
      </c>
      <c r="S1372" t="str">
        <v>NANNO</v>
      </c>
      <c r="T1372" t="str">
        <v/>
      </c>
      <c r="U1372" t="str">
        <v/>
      </c>
      <c r="V1372" t="str">
        <v>NANNO56</v>
      </c>
      <c r="W1372" t="str">
        <v>TPCK11962561</v>
      </c>
      <c r="X1372">
        <v>44897.794444444444</v>
      </c>
      <c r="Y1372" t="str">
        <v>JRS_BROOKS</v>
      </c>
      <c r="Z1372" t="str">
        <v>JR</v>
      </c>
      <c r="AA1372">
        <v>0</v>
      </c>
      <c r="AB1372" t="str">
        <v>397-U1588A-40X-4-W 34/34-NANNO56</v>
      </c>
    </row>
    <row r="1373" spans="1:28" x14ac:dyDescent="0.15">
      <c r="A1373">
        <v>397</v>
      </c>
      <c r="B1373" t="str">
        <v>U1588</v>
      </c>
      <c r="C1373" t="str">
        <v>A</v>
      </c>
      <c r="D1373">
        <v>40</v>
      </c>
      <c r="E1373" t="str">
        <v>X</v>
      </c>
      <c r="F1373" t="str">
        <v>CC</v>
      </c>
      <c r="G1373" t="str">
        <v/>
      </c>
      <c r="H1373" s="29">
        <v>14</v>
      </c>
      <c r="I1373" s="29">
        <v>21</v>
      </c>
      <c r="J1373" s="29">
        <v>0</v>
      </c>
      <c r="K1373" s="29">
        <v>5</v>
      </c>
      <c r="L1373" s="24">
        <v>304.47999999999996</v>
      </c>
      <c r="M1373" s="24">
        <v>304.54999999999995</v>
      </c>
      <c r="N1373" s="24">
        <v>317.5086732673268</v>
      </c>
      <c r="O1373" s="24">
        <v>317.57798019801982</v>
      </c>
      <c r="P1373">
        <v>7</v>
      </c>
      <c r="Q1373">
        <v>20</v>
      </c>
      <c r="R1373" t="str">
        <v>OTHR</v>
      </c>
      <c r="S1373" t="str">
        <v/>
      </c>
      <c r="T1373" t="str">
        <v>PERA</v>
      </c>
      <c r="U1373" t="str">
        <v>95471IODP</v>
      </c>
      <c r="V1373" t="str">
        <v>PALPERA</v>
      </c>
      <c r="W1373" t="str">
        <v>OTHR11954531</v>
      </c>
      <c r="X1373">
        <v>44896.995833333334</v>
      </c>
      <c r="Y1373" t="str">
        <v>LEWIS</v>
      </c>
      <c r="Z1373" t="str">
        <v>JR</v>
      </c>
      <c r="AA1373">
        <v>0</v>
      </c>
      <c r="AB1373" t="str">
        <v>397-U1588A-40X-CC-PAL-PALPERA</v>
      </c>
    </row>
    <row r="1374" spans="1:28" x14ac:dyDescent="0.15">
      <c r="A1374">
        <v>397</v>
      </c>
      <c r="B1374" t="str">
        <v>U1588</v>
      </c>
      <c r="C1374" t="str">
        <v>A</v>
      </c>
      <c r="D1374">
        <v>40</v>
      </c>
      <c r="E1374" t="str">
        <v>X</v>
      </c>
      <c r="F1374" t="str">
        <v>CC</v>
      </c>
      <c r="G1374" t="str">
        <v/>
      </c>
      <c r="H1374" s="29">
        <v>14</v>
      </c>
      <c r="I1374" s="29">
        <v>21</v>
      </c>
      <c r="J1374" s="29">
        <v>0</v>
      </c>
      <c r="K1374" s="29">
        <v>5</v>
      </c>
      <c r="L1374" s="24">
        <v>304.47999999999996</v>
      </c>
      <c r="M1374" s="24">
        <v>304.54999999999995</v>
      </c>
      <c r="N1374" s="24">
        <v>317.5086732673268</v>
      </c>
      <c r="O1374" s="24">
        <v>317.57798019801982</v>
      </c>
      <c r="P1374">
        <v>7</v>
      </c>
      <c r="Q1374">
        <v>5</v>
      </c>
      <c r="R1374" t="str">
        <v>OTHR</v>
      </c>
      <c r="S1374" t="str">
        <v/>
      </c>
      <c r="T1374" t="str">
        <v>CLAR</v>
      </c>
      <c r="U1374" t="str">
        <v>95439IODP</v>
      </c>
      <c r="V1374" t="str">
        <v>PALCLAR</v>
      </c>
      <c r="W1374" t="str">
        <v>OTHR11954551</v>
      </c>
      <c r="X1374">
        <v>44896.995833333334</v>
      </c>
      <c r="Y1374" t="str">
        <v>LEWIS</v>
      </c>
      <c r="Z1374" t="str">
        <v>JR</v>
      </c>
      <c r="AA1374">
        <v>0</v>
      </c>
      <c r="AB1374" t="str">
        <v>397-U1588A-40X-CC-PAL-PALCLAR</v>
      </c>
    </row>
    <row r="1375" spans="1:28" x14ac:dyDescent="0.15">
      <c r="A1375">
        <v>397</v>
      </c>
      <c r="B1375" t="str">
        <v>U1588</v>
      </c>
      <c r="C1375" t="str">
        <v>A</v>
      </c>
      <c r="D1375">
        <v>40</v>
      </c>
      <c r="E1375" t="str">
        <v>X</v>
      </c>
      <c r="F1375" t="str">
        <v>CC</v>
      </c>
      <c r="G1375" t="str">
        <v/>
      </c>
      <c r="H1375" s="29">
        <v>14</v>
      </c>
      <c r="I1375" s="29">
        <v>21</v>
      </c>
      <c r="J1375" s="29">
        <v>0</v>
      </c>
      <c r="K1375" s="29">
        <v>5</v>
      </c>
      <c r="L1375" s="24">
        <v>304.47999999999996</v>
      </c>
      <c r="M1375" s="24">
        <v>304.54999999999995</v>
      </c>
      <c r="N1375" s="24">
        <v>317.5086732673268</v>
      </c>
      <c r="O1375" s="24">
        <v>317.57798019801982</v>
      </c>
      <c r="P1375">
        <v>7</v>
      </c>
      <c r="Q1375">
        <v>5</v>
      </c>
      <c r="R1375" t="str">
        <v>OTHR</v>
      </c>
      <c r="S1375" t="str">
        <v>NANNO</v>
      </c>
      <c r="T1375" t="str">
        <v/>
      </c>
      <c r="U1375" t="str">
        <v/>
      </c>
      <c r="V1375" t="str">
        <v>NANNO</v>
      </c>
      <c r="W1375" t="str">
        <v>OTHR11954591</v>
      </c>
      <c r="X1375">
        <v>44896.995833333334</v>
      </c>
      <c r="Y1375" t="str">
        <v>LEWIS</v>
      </c>
      <c r="Z1375" t="str">
        <v>JR</v>
      </c>
      <c r="AA1375" t="str">
        <v>Shipboard Test</v>
      </c>
      <c r="AB1375" t="str">
        <v>397-U1588A-40X-CC-PAL-NANNO</v>
      </c>
    </row>
    <row r="1376" spans="1:28" x14ac:dyDescent="0.15">
      <c r="A1376">
        <v>397</v>
      </c>
      <c r="B1376" t="str">
        <v>U1588</v>
      </c>
      <c r="C1376" t="str">
        <v>A</v>
      </c>
      <c r="D1376">
        <v>40</v>
      </c>
      <c r="E1376" t="str">
        <v>X</v>
      </c>
      <c r="F1376" t="str">
        <v>CC</v>
      </c>
      <c r="G1376" t="str">
        <v/>
      </c>
      <c r="H1376" s="29">
        <v>14</v>
      </c>
      <c r="I1376" s="29">
        <v>21</v>
      </c>
      <c r="J1376" s="29">
        <v>0</v>
      </c>
      <c r="K1376" s="29">
        <v>5</v>
      </c>
      <c r="L1376" s="24">
        <v>304.47999999999996</v>
      </c>
      <c r="M1376" s="24">
        <v>304.54999999999995</v>
      </c>
      <c r="N1376" s="24">
        <v>317.5086732673268</v>
      </c>
      <c r="O1376" s="24">
        <v>317.57798019801982</v>
      </c>
      <c r="P1376">
        <v>7</v>
      </c>
      <c r="Q1376">
        <v>5</v>
      </c>
      <c r="R1376" t="str">
        <v>OTHR</v>
      </c>
      <c r="S1376" t="str">
        <v/>
      </c>
      <c r="T1376" t="str">
        <v>FLOR</v>
      </c>
      <c r="U1376" t="str">
        <v>95504IODP</v>
      </c>
      <c r="V1376" t="str">
        <v>PALFLOR</v>
      </c>
      <c r="W1376" t="str">
        <v>OTHR11954541</v>
      </c>
      <c r="X1376">
        <v>44896.995833333334</v>
      </c>
      <c r="Y1376" t="str">
        <v>LEWIS</v>
      </c>
      <c r="Z1376" t="str">
        <v>JR</v>
      </c>
      <c r="AA1376">
        <v>0</v>
      </c>
      <c r="AB1376" t="str">
        <v>397-U1588A-40X-CC-PAL-PALFLOR</v>
      </c>
    </row>
    <row r="1377" spans="1:28" x14ac:dyDescent="0.15">
      <c r="A1377">
        <v>397</v>
      </c>
      <c r="B1377" t="str">
        <v>U1588</v>
      </c>
      <c r="C1377" t="str">
        <v>A</v>
      </c>
      <c r="D1377">
        <v>40</v>
      </c>
      <c r="E1377" t="str">
        <v>X</v>
      </c>
      <c r="F1377" t="str">
        <v>CC</v>
      </c>
      <c r="G1377" t="str">
        <v/>
      </c>
      <c r="H1377" s="29">
        <v>14</v>
      </c>
      <c r="I1377" s="29">
        <v>21</v>
      </c>
      <c r="J1377" s="29">
        <v>0</v>
      </c>
      <c r="K1377" s="29">
        <v>5</v>
      </c>
      <c r="L1377" s="24">
        <v>304.47999999999996</v>
      </c>
      <c r="M1377" s="24">
        <v>304.54999999999995</v>
      </c>
      <c r="N1377" s="24">
        <v>317.5086732673268</v>
      </c>
      <c r="O1377" s="24">
        <v>317.57798019801982</v>
      </c>
      <c r="P1377">
        <v>7</v>
      </c>
      <c r="Q1377">
        <v>30</v>
      </c>
      <c r="R1377" t="str">
        <v>OTHR</v>
      </c>
      <c r="S1377" t="str">
        <v/>
      </c>
      <c r="T1377" t="str">
        <v>ZARI</v>
      </c>
      <c r="U1377" t="str">
        <v>95883IODP</v>
      </c>
      <c r="V1377" t="str">
        <v>PALZARI</v>
      </c>
      <c r="W1377" t="str">
        <v>OTHR11954571</v>
      </c>
      <c r="X1377">
        <v>44896.995833333334</v>
      </c>
      <c r="Y1377" t="str">
        <v>LEWIS</v>
      </c>
      <c r="Z1377" t="str">
        <v>JR</v>
      </c>
      <c r="AA1377">
        <v>0</v>
      </c>
      <c r="AB1377" t="str">
        <v>397-U1588A-40X-CC-PAL-PALZARI</v>
      </c>
    </row>
    <row r="1378" spans="1:28" x14ac:dyDescent="0.15">
      <c r="A1378">
        <v>397</v>
      </c>
      <c r="B1378" t="str">
        <v>U1588</v>
      </c>
      <c r="C1378" t="str">
        <v>A</v>
      </c>
      <c r="D1378">
        <v>40</v>
      </c>
      <c r="E1378" t="str">
        <v>X</v>
      </c>
      <c r="F1378" t="str">
        <v>CC</v>
      </c>
      <c r="G1378" t="str">
        <v/>
      </c>
      <c r="H1378" s="29">
        <v>14</v>
      </c>
      <c r="I1378" s="29">
        <v>21</v>
      </c>
      <c r="J1378" s="29">
        <v>0</v>
      </c>
      <c r="K1378" s="29">
        <v>5</v>
      </c>
      <c r="L1378" s="24">
        <v>304.47999999999996</v>
      </c>
      <c r="M1378" s="24">
        <v>304.54999999999995</v>
      </c>
      <c r="N1378" s="24">
        <v>317.5086732673268</v>
      </c>
      <c r="O1378" s="24">
        <v>317.57798019801982</v>
      </c>
      <c r="P1378">
        <v>7</v>
      </c>
      <c r="Q1378">
        <v>20</v>
      </c>
      <c r="R1378" t="str">
        <v>OTHR</v>
      </c>
      <c r="S1378" t="str">
        <v>FORAM</v>
      </c>
      <c r="T1378" t="str">
        <v/>
      </c>
      <c r="U1378" t="str">
        <v/>
      </c>
      <c r="V1378" t="str">
        <v>FORAM</v>
      </c>
      <c r="W1378" t="str">
        <v>OTHR11954601</v>
      </c>
      <c r="X1378">
        <v>44896.995833333334</v>
      </c>
      <c r="Y1378" t="str">
        <v>LEWIS</v>
      </c>
      <c r="Z1378" t="str">
        <v>JR</v>
      </c>
      <c r="AA1378" t="str">
        <v>Shipboard Test</v>
      </c>
      <c r="AB1378" t="str">
        <v>397-U1588A-40X-CC-PAL-FORAM</v>
      </c>
    </row>
    <row r="1379" spans="1:28" x14ac:dyDescent="0.15">
      <c r="A1379">
        <v>397</v>
      </c>
      <c r="B1379" t="str">
        <v>U1588</v>
      </c>
      <c r="C1379" t="str">
        <v>A</v>
      </c>
      <c r="D1379">
        <v>40</v>
      </c>
      <c r="E1379" t="str">
        <v>X</v>
      </c>
      <c r="F1379" t="str">
        <v>CC</v>
      </c>
      <c r="G1379" t="str">
        <v/>
      </c>
      <c r="H1379" s="29">
        <v>14</v>
      </c>
      <c r="I1379" s="29">
        <v>21</v>
      </c>
      <c r="J1379" s="29">
        <v>0</v>
      </c>
      <c r="K1379" s="29">
        <v>5</v>
      </c>
      <c r="L1379" s="24">
        <v>304.47999999999996</v>
      </c>
      <c r="M1379" s="24">
        <v>304.54999999999995</v>
      </c>
      <c r="N1379" s="24">
        <v>317.5086732673268</v>
      </c>
      <c r="O1379" s="24">
        <v>317.57798019801982</v>
      </c>
      <c r="P1379">
        <v>7</v>
      </c>
      <c r="Q1379">
        <v>20</v>
      </c>
      <c r="R1379" t="str">
        <v>OTHR</v>
      </c>
      <c r="S1379" t="str">
        <v/>
      </c>
      <c r="T1379" t="str">
        <v>VERM</v>
      </c>
      <c r="U1379" t="str">
        <v>95746IODP</v>
      </c>
      <c r="V1379" t="str">
        <v>PALVERM</v>
      </c>
      <c r="W1379" t="str">
        <v>OTHR11954521</v>
      </c>
      <c r="X1379">
        <v>44896.995833333334</v>
      </c>
      <c r="Y1379" t="str">
        <v>LEWIS</v>
      </c>
      <c r="Z1379" t="str">
        <v>JR</v>
      </c>
      <c r="AA1379">
        <v>0</v>
      </c>
      <c r="AB1379" t="str">
        <v>397-U1588A-40X-CC-PAL-PALVERM</v>
      </c>
    </row>
    <row r="1380" spans="1:28" x14ac:dyDescent="0.15">
      <c r="A1380">
        <v>397</v>
      </c>
      <c r="B1380" t="str">
        <v>U1588</v>
      </c>
      <c r="C1380" t="str">
        <v>A</v>
      </c>
      <c r="D1380">
        <v>40</v>
      </c>
      <c r="E1380" t="str">
        <v>X</v>
      </c>
      <c r="F1380" t="str">
        <v>CC</v>
      </c>
      <c r="G1380" t="str">
        <v/>
      </c>
      <c r="H1380" s="29">
        <v>14</v>
      </c>
      <c r="I1380" s="29">
        <v>21</v>
      </c>
      <c r="J1380" s="29">
        <v>0</v>
      </c>
      <c r="K1380" s="29">
        <v>5</v>
      </c>
      <c r="L1380" s="24">
        <v>304.47999999999996</v>
      </c>
      <c r="M1380" s="24">
        <v>304.54999999999995</v>
      </c>
      <c r="N1380" s="24">
        <v>317.5086732673268</v>
      </c>
      <c r="O1380" s="24">
        <v>317.57798019801982</v>
      </c>
      <c r="P1380">
        <v>7</v>
      </c>
      <c r="Q1380">
        <v>30</v>
      </c>
      <c r="R1380" t="str">
        <v>OTHR</v>
      </c>
      <c r="S1380" t="str">
        <v/>
      </c>
      <c r="T1380" t="str">
        <v>HUAN</v>
      </c>
      <c r="U1380" t="str">
        <v>98758IODP</v>
      </c>
      <c r="V1380" t="str">
        <v>PALHUAN</v>
      </c>
      <c r="W1380" t="str">
        <v>OTHR11954561</v>
      </c>
      <c r="X1380">
        <v>44896.995833333334</v>
      </c>
      <c r="Y1380" t="str">
        <v>LEWIS</v>
      </c>
      <c r="Z1380" t="str">
        <v>JR</v>
      </c>
      <c r="AA1380">
        <v>0</v>
      </c>
      <c r="AB1380" t="str">
        <v>397-U1588A-40X-CC-PAL-PALHUAN</v>
      </c>
    </row>
    <row r="1381" spans="1:28" x14ac:dyDescent="0.15">
      <c r="A1381">
        <v>397</v>
      </c>
      <c r="B1381" t="str">
        <v>U1588</v>
      </c>
      <c r="C1381" t="str">
        <v>A</v>
      </c>
      <c r="D1381">
        <v>40</v>
      </c>
      <c r="E1381" t="str">
        <v>X</v>
      </c>
      <c r="F1381" t="str">
        <v>CC</v>
      </c>
      <c r="G1381" t="str">
        <v/>
      </c>
      <c r="H1381" s="29">
        <v>14</v>
      </c>
      <c r="I1381" s="29">
        <v>21</v>
      </c>
      <c r="J1381" s="29">
        <v>0</v>
      </c>
      <c r="K1381" s="29">
        <v>5</v>
      </c>
      <c r="L1381" s="24">
        <v>304.47999999999996</v>
      </c>
      <c r="M1381" s="24">
        <v>304.54999999999995</v>
      </c>
      <c r="N1381" s="24">
        <v>317.5086732673268</v>
      </c>
      <c r="O1381" s="24">
        <v>317.57798019801982</v>
      </c>
      <c r="P1381">
        <v>7</v>
      </c>
      <c r="Q1381">
        <v>5</v>
      </c>
      <c r="R1381" t="str">
        <v>OTHR</v>
      </c>
      <c r="S1381" t="str">
        <v/>
      </c>
      <c r="T1381" t="str">
        <v>ABRA</v>
      </c>
      <c r="U1381" t="str">
        <v>95438IODP</v>
      </c>
      <c r="V1381" t="str">
        <v>PALABRA</v>
      </c>
      <c r="W1381" t="str">
        <v>OTHR11954581</v>
      </c>
      <c r="X1381">
        <v>44896.995833333334</v>
      </c>
      <c r="Y1381" t="str">
        <v>LEWIS</v>
      </c>
      <c r="Z1381" t="str">
        <v>JR</v>
      </c>
      <c r="AA1381">
        <v>0</v>
      </c>
      <c r="AB1381" t="str">
        <v>397-U1588A-40X-CC-PAL-PALABRA</v>
      </c>
    </row>
    <row r="1382" spans="1:28" x14ac:dyDescent="0.15">
      <c r="A1382">
        <v>397</v>
      </c>
      <c r="B1382" t="str">
        <v>U1588</v>
      </c>
      <c r="C1382" t="str">
        <v>A</v>
      </c>
      <c r="D1382">
        <v>40</v>
      </c>
      <c r="E1382" t="str">
        <v>X</v>
      </c>
      <c r="F1382" t="str">
        <v>CC</v>
      </c>
      <c r="G1382" t="str">
        <v/>
      </c>
      <c r="H1382" s="29">
        <v>14</v>
      </c>
      <c r="I1382" s="29">
        <v>21</v>
      </c>
      <c r="J1382" s="29">
        <v>14</v>
      </c>
      <c r="K1382" s="29">
        <v>5</v>
      </c>
      <c r="L1382" s="24">
        <v>304.47999999999996</v>
      </c>
      <c r="M1382" s="24">
        <v>304.54999999999995</v>
      </c>
      <c r="N1382" s="24">
        <v>317.5086732673268</v>
      </c>
      <c r="O1382" s="24">
        <v>317.57798019801982</v>
      </c>
      <c r="P1382">
        <v>7</v>
      </c>
      <c r="Q1382">
        <v>247</v>
      </c>
      <c r="R1382" t="str">
        <v>WRND</v>
      </c>
      <c r="S1382" t="str">
        <v>PAL</v>
      </c>
      <c r="T1382" t="str">
        <v/>
      </c>
      <c r="U1382" t="str">
        <v/>
      </c>
      <c r="V1382" t="str">
        <v>PAL</v>
      </c>
      <c r="W1382" t="str">
        <v>WRND11954421</v>
      </c>
      <c r="X1382">
        <v>44896.995833333334</v>
      </c>
      <c r="Y1382" t="str">
        <v>LEWIS</v>
      </c>
      <c r="Z1382" t="str">
        <v>JR</v>
      </c>
      <c r="AA1382">
        <v>0</v>
      </c>
      <c r="AB1382" t="str">
        <v>397-U1588A-40X-CC-PAL</v>
      </c>
    </row>
    <row r="1383" spans="1:28" x14ac:dyDescent="0.15">
      <c r="A1383">
        <v>397</v>
      </c>
      <c r="B1383" t="str">
        <v>U1588</v>
      </c>
      <c r="C1383" t="str">
        <v>A</v>
      </c>
      <c r="D1383">
        <v>41</v>
      </c>
      <c r="E1383" t="str">
        <v>X</v>
      </c>
      <c r="F1383">
        <v>1</v>
      </c>
      <c r="G1383" t="str">
        <v>W</v>
      </c>
      <c r="H1383" s="29">
        <v>75</v>
      </c>
      <c r="I1383" s="29">
        <v>75</v>
      </c>
      <c r="J1383" s="29">
        <v>75</v>
      </c>
      <c r="K1383" s="29">
        <v>5</v>
      </c>
      <c r="L1383" s="24">
        <v>305.25</v>
      </c>
      <c r="M1383" s="24">
        <v>305.25</v>
      </c>
      <c r="N1383" s="24">
        <v>318.23771428571428</v>
      </c>
      <c r="O1383" s="24">
        <v>318.23771428571428</v>
      </c>
      <c r="P1383">
        <v>0</v>
      </c>
      <c r="Q1383">
        <v>1</v>
      </c>
      <c r="R1383" t="str">
        <v>TPCK</v>
      </c>
      <c r="S1383" t="str">
        <v>NANNO</v>
      </c>
      <c r="T1383" t="str">
        <v/>
      </c>
      <c r="U1383" t="str">
        <v/>
      </c>
      <c r="V1383" t="str">
        <v>NANNO</v>
      </c>
      <c r="W1383" t="str">
        <v>TPCK11962821</v>
      </c>
      <c r="X1383">
        <v>44897.818055555559</v>
      </c>
      <c r="Y1383" t="str">
        <v>JRS_BROOKS</v>
      </c>
      <c r="Z1383" t="str">
        <v>JR</v>
      </c>
      <c r="AA1383">
        <v>0</v>
      </c>
      <c r="AB1383" t="str">
        <v>397-U1588A-41X-1-W 75/75-NANNO</v>
      </c>
    </row>
    <row r="1384" spans="1:28" x14ac:dyDescent="0.15">
      <c r="A1384">
        <v>397</v>
      </c>
      <c r="B1384" t="str">
        <v>U1588</v>
      </c>
      <c r="C1384" t="str">
        <v>A</v>
      </c>
      <c r="D1384">
        <v>41</v>
      </c>
      <c r="E1384" t="str">
        <v>X</v>
      </c>
      <c r="F1384">
        <v>2</v>
      </c>
      <c r="G1384" t="str">
        <v>W</v>
      </c>
      <c r="H1384" s="29">
        <v>80</v>
      </c>
      <c r="I1384" s="29">
        <v>80</v>
      </c>
      <c r="J1384" s="29">
        <v>80</v>
      </c>
      <c r="K1384" s="29">
        <v>5</v>
      </c>
      <c r="L1384" s="24">
        <v>306.79000000000002</v>
      </c>
      <c r="M1384" s="24">
        <v>306.79000000000002</v>
      </c>
      <c r="N1384" s="24">
        <v>319.3377142857143</v>
      </c>
      <c r="O1384" s="24">
        <v>319.3377142857143</v>
      </c>
      <c r="P1384">
        <v>0</v>
      </c>
      <c r="Q1384">
        <v>1</v>
      </c>
      <c r="R1384" t="str">
        <v>TPCK</v>
      </c>
      <c r="S1384" t="str">
        <v>NANNO</v>
      </c>
      <c r="T1384" t="str">
        <v/>
      </c>
      <c r="U1384" t="str">
        <v/>
      </c>
      <c r="V1384" t="str">
        <v>NANNO</v>
      </c>
      <c r="W1384" t="str">
        <v>TPCK11962831</v>
      </c>
      <c r="X1384">
        <v>44897.818055555559</v>
      </c>
      <c r="Y1384" t="str">
        <v>JRS_BROOKS</v>
      </c>
      <c r="Z1384" t="str">
        <v>JR</v>
      </c>
      <c r="AA1384">
        <v>0</v>
      </c>
      <c r="AB1384" t="str">
        <v>397-U1588A-41X-2-W 80/80-NANNO</v>
      </c>
    </row>
    <row r="1385" spans="1:28" x14ac:dyDescent="0.15">
      <c r="A1385">
        <v>397</v>
      </c>
      <c r="B1385" t="str">
        <v>U1588</v>
      </c>
      <c r="C1385" t="str">
        <v>A</v>
      </c>
      <c r="D1385">
        <v>41</v>
      </c>
      <c r="E1385" t="str">
        <v>X</v>
      </c>
      <c r="F1385">
        <v>3</v>
      </c>
      <c r="G1385" t="str">
        <v>W</v>
      </c>
      <c r="H1385" s="29">
        <v>73</v>
      </c>
      <c r="I1385" s="29">
        <v>73</v>
      </c>
      <c r="J1385" s="29">
        <v>73</v>
      </c>
      <c r="K1385" s="29">
        <v>5</v>
      </c>
      <c r="L1385" s="24">
        <v>308.20000000000005</v>
      </c>
      <c r="M1385" s="24">
        <v>308.20000000000005</v>
      </c>
      <c r="N1385" s="24">
        <v>320.34485714285711</v>
      </c>
      <c r="O1385" s="24">
        <v>320.34485714285711</v>
      </c>
      <c r="P1385">
        <v>0</v>
      </c>
      <c r="Q1385">
        <v>1</v>
      </c>
      <c r="R1385" t="str">
        <v>TPCK</v>
      </c>
      <c r="S1385" t="str">
        <v>NANNO</v>
      </c>
      <c r="T1385" t="str">
        <v/>
      </c>
      <c r="U1385" t="str">
        <v/>
      </c>
      <c r="V1385" t="str">
        <v>NANNO</v>
      </c>
      <c r="W1385" t="str">
        <v>TPCK11962841</v>
      </c>
      <c r="X1385">
        <v>44897.818055555559</v>
      </c>
      <c r="Y1385" t="str">
        <v>JRS_BROOKS</v>
      </c>
      <c r="Z1385" t="str">
        <v>JR</v>
      </c>
      <c r="AA1385">
        <v>0</v>
      </c>
      <c r="AB1385" t="str">
        <v>397-U1588A-41X-3-W 73/73-NANNO</v>
      </c>
    </row>
    <row r="1386" spans="1:28" x14ac:dyDescent="0.15">
      <c r="A1386">
        <v>397</v>
      </c>
      <c r="B1386" t="str">
        <v>U1588</v>
      </c>
      <c r="C1386" t="str">
        <v>A</v>
      </c>
      <c r="D1386">
        <v>41</v>
      </c>
      <c r="E1386" t="str">
        <v>X</v>
      </c>
      <c r="F1386">
        <v>4</v>
      </c>
      <c r="G1386" t="str">
        <v>W</v>
      </c>
      <c r="H1386" s="29">
        <v>75</v>
      </c>
      <c r="I1386" s="29">
        <v>75</v>
      </c>
      <c r="J1386" s="29">
        <v>75</v>
      </c>
      <c r="K1386" s="29">
        <v>5</v>
      </c>
      <c r="L1386" s="24">
        <v>309.72000000000003</v>
      </c>
      <c r="M1386" s="24">
        <v>309.72000000000003</v>
      </c>
      <c r="N1386" s="24">
        <v>321.43057142857145</v>
      </c>
      <c r="O1386" s="24">
        <v>321.43057142857145</v>
      </c>
      <c r="P1386">
        <v>0</v>
      </c>
      <c r="Q1386">
        <v>1</v>
      </c>
      <c r="R1386" t="str">
        <v>TPCK</v>
      </c>
      <c r="S1386" t="str">
        <v>NANNO</v>
      </c>
      <c r="T1386" t="str">
        <v/>
      </c>
      <c r="U1386" t="str">
        <v/>
      </c>
      <c r="V1386" t="str">
        <v>NANNO</v>
      </c>
      <c r="W1386" t="str">
        <v>TPCK11962851</v>
      </c>
      <c r="X1386">
        <v>44897.818055555559</v>
      </c>
      <c r="Y1386" t="str">
        <v>JRS_BROOKS</v>
      </c>
      <c r="Z1386" t="str">
        <v>JR</v>
      </c>
      <c r="AA1386">
        <v>0</v>
      </c>
      <c r="AB1386" t="str">
        <v>397-U1588A-41X-4-W 75/75-NANNO</v>
      </c>
    </row>
    <row r="1387" spans="1:28" x14ac:dyDescent="0.15">
      <c r="A1387">
        <v>397</v>
      </c>
      <c r="B1387" t="str">
        <v>U1588</v>
      </c>
      <c r="C1387" t="str">
        <v>A</v>
      </c>
      <c r="D1387">
        <v>42</v>
      </c>
      <c r="E1387" t="str">
        <v>X</v>
      </c>
      <c r="F1387">
        <v>1</v>
      </c>
      <c r="G1387" t="str">
        <v>W</v>
      </c>
      <c r="H1387" s="29">
        <v>71</v>
      </c>
      <c r="I1387" s="29">
        <v>71</v>
      </c>
      <c r="J1387" s="29">
        <v>71</v>
      </c>
      <c r="K1387" s="29">
        <v>5</v>
      </c>
      <c r="L1387" s="24">
        <v>310.10999999999996</v>
      </c>
      <c r="M1387" s="24">
        <v>310.10999999999996</v>
      </c>
      <c r="N1387" s="24">
        <v>322.97619047619048</v>
      </c>
      <c r="O1387" s="24">
        <v>322.97619047619048</v>
      </c>
      <c r="P1387">
        <v>0</v>
      </c>
      <c r="Q1387">
        <v>1</v>
      </c>
      <c r="R1387" t="str">
        <v>TPCK</v>
      </c>
      <c r="S1387" t="str">
        <v>NANNO</v>
      </c>
      <c r="T1387" t="str">
        <v/>
      </c>
      <c r="U1387" t="str">
        <v/>
      </c>
      <c r="V1387" t="str">
        <v>NANNO</v>
      </c>
      <c r="W1387" t="str">
        <v>TPCK11963151</v>
      </c>
      <c r="X1387">
        <v>44897.849305555559</v>
      </c>
      <c r="Y1387" t="str">
        <v>JRS_BROOKS</v>
      </c>
      <c r="Z1387" t="str">
        <v>JR</v>
      </c>
      <c r="AA1387">
        <v>0</v>
      </c>
      <c r="AB1387" t="str">
        <v>397-U1588A-42X-1-W 71/71-NANNO</v>
      </c>
    </row>
    <row r="1388" spans="1:28" x14ac:dyDescent="0.15">
      <c r="A1388">
        <v>397</v>
      </c>
      <c r="B1388" t="str">
        <v>U1588</v>
      </c>
      <c r="C1388" t="str">
        <v>A</v>
      </c>
      <c r="D1388">
        <v>41</v>
      </c>
      <c r="E1388" t="str">
        <v>X</v>
      </c>
      <c r="F1388">
        <v>5</v>
      </c>
      <c r="G1388" t="str">
        <v>W</v>
      </c>
      <c r="H1388" s="29">
        <v>8</v>
      </c>
      <c r="I1388" s="29">
        <v>9</v>
      </c>
      <c r="J1388" s="29">
        <v>8</v>
      </c>
      <c r="K1388" s="29">
        <v>5</v>
      </c>
      <c r="L1388" s="24">
        <v>310.53999999999996</v>
      </c>
      <c r="M1388" s="24">
        <v>310.54999999999995</v>
      </c>
      <c r="N1388" s="24">
        <v>322.01628571428574</v>
      </c>
      <c r="O1388" s="24">
        <v>322.02342857142855</v>
      </c>
      <c r="P1388">
        <v>1</v>
      </c>
      <c r="Q1388">
        <v>5</v>
      </c>
      <c r="R1388" t="str">
        <v>CYL</v>
      </c>
      <c r="S1388" t="str">
        <v>CARB</v>
      </c>
      <c r="T1388" t="str">
        <v/>
      </c>
      <c r="U1388" t="str">
        <v/>
      </c>
      <c r="V1388" t="str">
        <v>CARB</v>
      </c>
      <c r="W1388" t="str">
        <v>CYL11962871</v>
      </c>
      <c r="X1388">
        <v>44897.822222222225</v>
      </c>
      <c r="Y1388" t="str">
        <v>JRS_BROOKS</v>
      </c>
      <c r="Z1388" t="str">
        <v>JR</v>
      </c>
      <c r="AA1388">
        <v>0</v>
      </c>
      <c r="AB1388" t="str">
        <v>397-U1588A-41X-5-W 8/9-CARB</v>
      </c>
    </row>
    <row r="1389" spans="1:28" x14ac:dyDescent="0.15">
      <c r="A1389">
        <v>397</v>
      </c>
      <c r="B1389" t="str">
        <v>U1588</v>
      </c>
      <c r="C1389" t="str">
        <v>A</v>
      </c>
      <c r="D1389">
        <v>41</v>
      </c>
      <c r="E1389" t="str">
        <v>X</v>
      </c>
      <c r="F1389">
        <v>5</v>
      </c>
      <c r="G1389" t="str">
        <v>A</v>
      </c>
      <c r="H1389" s="29">
        <v>8</v>
      </c>
      <c r="I1389" s="29">
        <v>8</v>
      </c>
      <c r="J1389" s="29">
        <v>8</v>
      </c>
      <c r="K1389" s="29">
        <v>5</v>
      </c>
      <c r="L1389" s="24">
        <v>310.53999999999996</v>
      </c>
      <c r="M1389" s="24">
        <v>310.53999999999996</v>
      </c>
      <c r="N1389" s="24">
        <v>322.01628571428574</v>
      </c>
      <c r="O1389" s="24">
        <v>322.01628571428574</v>
      </c>
      <c r="P1389">
        <v>0</v>
      </c>
      <c r="Q1389">
        <v>0</v>
      </c>
      <c r="R1389" t="str">
        <v>SS</v>
      </c>
      <c r="S1389" t="str">
        <v>SED</v>
      </c>
      <c r="T1389" t="str">
        <v/>
      </c>
      <c r="U1389" t="str">
        <v/>
      </c>
      <c r="V1389" t="str">
        <v>SED</v>
      </c>
      <c r="W1389" t="str">
        <v>SS11963101</v>
      </c>
      <c r="X1389">
        <v>44897.831944444442</v>
      </c>
      <c r="Y1389" t="str">
        <v>JRS_PANG</v>
      </c>
      <c r="Z1389" t="str">
        <v>JR</v>
      </c>
      <c r="AA1389">
        <v>0</v>
      </c>
      <c r="AB1389" t="str">
        <v>397-U1588A-41X-5-A 8/8-SED</v>
      </c>
    </row>
    <row r="1390" spans="1:28" x14ac:dyDescent="0.15">
      <c r="A1390">
        <v>397</v>
      </c>
      <c r="B1390" t="str">
        <v>U1588</v>
      </c>
      <c r="C1390" t="str">
        <v>A</v>
      </c>
      <c r="D1390">
        <v>42</v>
      </c>
      <c r="E1390" t="str">
        <v>X</v>
      </c>
      <c r="F1390">
        <v>2</v>
      </c>
      <c r="G1390" t="str">
        <v>A</v>
      </c>
      <c r="H1390" s="29">
        <v>19</v>
      </c>
      <c r="I1390" s="29">
        <v>19</v>
      </c>
      <c r="J1390" s="29">
        <v>19</v>
      </c>
      <c r="K1390" s="29">
        <v>5</v>
      </c>
      <c r="L1390" s="24">
        <v>311.08</v>
      </c>
      <c r="M1390" s="24">
        <v>311.08</v>
      </c>
      <c r="N1390" s="24">
        <v>323.89999999999998</v>
      </c>
      <c r="O1390" s="24">
        <v>323.89999999999998</v>
      </c>
      <c r="P1390">
        <v>0</v>
      </c>
      <c r="Q1390">
        <v>0</v>
      </c>
      <c r="R1390" t="str">
        <v>SS</v>
      </c>
      <c r="S1390" t="str">
        <v>SED</v>
      </c>
      <c r="T1390" t="str">
        <v/>
      </c>
      <c r="U1390" t="str">
        <v/>
      </c>
      <c r="V1390" t="str">
        <v>SED</v>
      </c>
      <c r="W1390" t="str">
        <v>SS11963381</v>
      </c>
      <c r="X1390">
        <v>44897.852083333331</v>
      </c>
      <c r="Y1390" t="str">
        <v>JRS_PANG</v>
      </c>
      <c r="Z1390" t="str">
        <v>JR</v>
      </c>
      <c r="AA1390">
        <v>0</v>
      </c>
      <c r="AB1390" t="str">
        <v>397-U1588A-42X-2-A 19/19-SED</v>
      </c>
    </row>
    <row r="1391" spans="1:28" x14ac:dyDescent="0.15">
      <c r="A1391">
        <v>397</v>
      </c>
      <c r="B1391" t="str">
        <v>U1588</v>
      </c>
      <c r="C1391" t="str">
        <v>A</v>
      </c>
      <c r="D1391">
        <v>42</v>
      </c>
      <c r="E1391" t="str">
        <v>X</v>
      </c>
      <c r="F1391">
        <v>2</v>
      </c>
      <c r="G1391" t="str">
        <v>W</v>
      </c>
      <c r="H1391" s="29">
        <v>20</v>
      </c>
      <c r="I1391" s="29">
        <v>21</v>
      </c>
      <c r="J1391" s="29">
        <v>20</v>
      </c>
      <c r="K1391" s="29">
        <v>5</v>
      </c>
      <c r="L1391" s="24">
        <v>311.08999999999997</v>
      </c>
      <c r="M1391" s="24">
        <v>311.09999999999997</v>
      </c>
      <c r="N1391" s="24">
        <v>323.90952380952376</v>
      </c>
      <c r="O1391" s="24">
        <v>323.9190476190476</v>
      </c>
      <c r="P1391">
        <v>1</v>
      </c>
      <c r="Q1391">
        <v>5</v>
      </c>
      <c r="R1391" t="str">
        <v>CYL</v>
      </c>
      <c r="S1391" t="str">
        <v>CARB</v>
      </c>
      <c r="T1391" t="str">
        <v/>
      </c>
      <c r="U1391" t="str">
        <v/>
      </c>
      <c r="V1391" t="str">
        <v>CARB</v>
      </c>
      <c r="W1391" t="str">
        <v>CYL11963141</v>
      </c>
      <c r="X1391">
        <v>44897.847222222219</v>
      </c>
      <c r="Y1391" t="str">
        <v>JRS_BROOKS</v>
      </c>
      <c r="Z1391" t="str">
        <v>JR</v>
      </c>
      <c r="AA1391">
        <v>0</v>
      </c>
      <c r="AB1391" t="str">
        <v>397-U1588A-42X-2-W 20/21-CARB</v>
      </c>
    </row>
    <row r="1392" spans="1:28" x14ac:dyDescent="0.15">
      <c r="A1392">
        <v>397</v>
      </c>
      <c r="B1392" t="str">
        <v>U1588</v>
      </c>
      <c r="C1392" t="str">
        <v>A</v>
      </c>
      <c r="D1392">
        <v>42</v>
      </c>
      <c r="E1392" t="str">
        <v>X</v>
      </c>
      <c r="F1392">
        <v>2</v>
      </c>
      <c r="G1392" t="str">
        <v>W</v>
      </c>
      <c r="H1392" s="29">
        <v>20</v>
      </c>
      <c r="I1392" s="29">
        <v>21</v>
      </c>
      <c r="J1392" s="29">
        <v>20</v>
      </c>
      <c r="K1392" s="29">
        <v>5</v>
      </c>
      <c r="L1392" s="24">
        <v>311.08999999999997</v>
      </c>
      <c r="M1392" s="24">
        <v>311.09999999999997</v>
      </c>
      <c r="N1392" s="24">
        <v>323.90952380952376</v>
      </c>
      <c r="O1392" s="24">
        <v>323.9190476190476</v>
      </c>
      <c r="P1392">
        <v>1</v>
      </c>
      <c r="Q1392">
        <v>5</v>
      </c>
      <c r="R1392" t="str">
        <v>CYL</v>
      </c>
      <c r="S1392" t="str">
        <v>XRD</v>
      </c>
      <c r="T1392" t="str">
        <v/>
      </c>
      <c r="U1392" t="str">
        <v/>
      </c>
      <c r="V1392" t="str">
        <v>XRD</v>
      </c>
      <c r="W1392" t="str">
        <v>CYL11963131</v>
      </c>
      <c r="X1392">
        <v>44897.847222222219</v>
      </c>
      <c r="Y1392" t="str">
        <v>JRS_BROOKS</v>
      </c>
      <c r="Z1392" t="str">
        <v>JR</v>
      </c>
      <c r="AA1392">
        <v>0</v>
      </c>
      <c r="AB1392" t="str">
        <v>397-U1588A-42X-2-W 20/21-XRD</v>
      </c>
    </row>
    <row r="1393" spans="1:28" x14ac:dyDescent="0.15">
      <c r="A1393">
        <v>397</v>
      </c>
      <c r="B1393" t="str">
        <v>U1588</v>
      </c>
      <c r="C1393" t="str">
        <v>A</v>
      </c>
      <c r="D1393">
        <v>41</v>
      </c>
      <c r="E1393" t="str">
        <v>X</v>
      </c>
      <c r="F1393">
        <v>5</v>
      </c>
      <c r="G1393" t="str">
        <v>W</v>
      </c>
      <c r="H1393" s="29">
        <v>70</v>
      </c>
      <c r="I1393" s="29">
        <v>70</v>
      </c>
      <c r="J1393" s="29">
        <v>70</v>
      </c>
      <c r="K1393" s="29">
        <v>5</v>
      </c>
      <c r="L1393" s="24">
        <v>311.15999999999997</v>
      </c>
      <c r="M1393" s="24">
        <v>311.15999999999997</v>
      </c>
      <c r="N1393" s="24">
        <v>322.45914285714287</v>
      </c>
      <c r="O1393" s="24">
        <v>322.45914285714287</v>
      </c>
      <c r="P1393">
        <v>0</v>
      </c>
      <c r="Q1393">
        <v>1</v>
      </c>
      <c r="R1393" t="str">
        <v>TPCK</v>
      </c>
      <c r="S1393" t="str">
        <v>NANNO</v>
      </c>
      <c r="T1393" t="str">
        <v/>
      </c>
      <c r="U1393" t="str">
        <v/>
      </c>
      <c r="V1393" t="str">
        <v>NANNO</v>
      </c>
      <c r="W1393" t="str">
        <v>TPCK11962861</v>
      </c>
      <c r="X1393">
        <v>44897.818055555559</v>
      </c>
      <c r="Y1393" t="str">
        <v>JRS_BROOKS</v>
      </c>
      <c r="Z1393" t="str">
        <v>JR</v>
      </c>
      <c r="AA1393">
        <v>0</v>
      </c>
      <c r="AB1393" t="str">
        <v>397-U1588A-41X-5-W 70/70-NANNO</v>
      </c>
    </row>
    <row r="1394" spans="1:28" x14ac:dyDescent="0.15">
      <c r="A1394">
        <v>397</v>
      </c>
      <c r="B1394" t="str">
        <v>U1588</v>
      </c>
      <c r="C1394" t="str">
        <v>A</v>
      </c>
      <c r="D1394">
        <v>41</v>
      </c>
      <c r="E1394" t="str">
        <v>X</v>
      </c>
      <c r="F1394" t="str">
        <v>CC</v>
      </c>
      <c r="G1394" t="str">
        <v/>
      </c>
      <c r="H1394" s="29">
        <v>10</v>
      </c>
      <c r="I1394" s="29">
        <v>17</v>
      </c>
      <c r="J1394" s="29">
        <v>0</v>
      </c>
      <c r="K1394" s="29">
        <v>5</v>
      </c>
      <c r="L1394" s="24">
        <v>311.29000000000002</v>
      </c>
      <c r="M1394" s="24">
        <v>311.36</v>
      </c>
      <c r="N1394" s="24">
        <v>322.55200000000002</v>
      </c>
      <c r="O1394" s="24">
        <v>322.60200000000003</v>
      </c>
      <c r="P1394">
        <v>7</v>
      </c>
      <c r="Q1394">
        <v>20</v>
      </c>
      <c r="R1394" t="str">
        <v>OTHR</v>
      </c>
      <c r="S1394" t="str">
        <v>FORAM</v>
      </c>
      <c r="T1394" t="str">
        <v/>
      </c>
      <c r="U1394" t="str">
        <v/>
      </c>
      <c r="V1394" t="str">
        <v>FORAM</v>
      </c>
      <c r="W1394" t="str">
        <v>OTHR11954931</v>
      </c>
      <c r="X1394">
        <v>44897.022222222222</v>
      </c>
      <c r="Y1394" t="str">
        <v>LEWIS</v>
      </c>
      <c r="Z1394" t="str">
        <v>JR</v>
      </c>
      <c r="AA1394" t="str">
        <v>Shipboard Test</v>
      </c>
      <c r="AB1394" t="str">
        <v>397-U1588A-41X-CC-PAL-FORAM</v>
      </c>
    </row>
    <row r="1395" spans="1:28" x14ac:dyDescent="0.15">
      <c r="A1395">
        <v>397</v>
      </c>
      <c r="B1395" t="str">
        <v>U1588</v>
      </c>
      <c r="C1395" t="str">
        <v>A</v>
      </c>
      <c r="D1395">
        <v>41</v>
      </c>
      <c r="E1395" t="str">
        <v>X</v>
      </c>
      <c r="F1395" t="str">
        <v>CC</v>
      </c>
      <c r="G1395" t="str">
        <v/>
      </c>
      <c r="H1395" s="29">
        <v>10</v>
      </c>
      <c r="I1395" s="29">
        <v>17</v>
      </c>
      <c r="J1395" s="29">
        <v>10</v>
      </c>
      <c r="K1395" s="29">
        <v>5</v>
      </c>
      <c r="L1395" s="24">
        <v>311.29000000000002</v>
      </c>
      <c r="M1395" s="24">
        <v>311.36</v>
      </c>
      <c r="N1395" s="24">
        <v>322.55200000000002</v>
      </c>
      <c r="O1395" s="24">
        <v>322.60200000000003</v>
      </c>
      <c r="P1395">
        <v>7</v>
      </c>
      <c r="Q1395">
        <v>247</v>
      </c>
      <c r="R1395" t="str">
        <v>WRND</v>
      </c>
      <c r="S1395" t="str">
        <v>PAL</v>
      </c>
      <c r="T1395" t="str">
        <v/>
      </c>
      <c r="U1395" t="str">
        <v/>
      </c>
      <c r="V1395" t="str">
        <v>PAL</v>
      </c>
      <c r="W1395" t="str">
        <v>WRND11954841</v>
      </c>
      <c r="X1395">
        <v>44897.021527777775</v>
      </c>
      <c r="Y1395" t="str">
        <v>LEWIS</v>
      </c>
      <c r="Z1395" t="str">
        <v>JR</v>
      </c>
      <c r="AA1395">
        <v>0</v>
      </c>
      <c r="AB1395" t="str">
        <v>397-U1588A-41X-CC-PAL</v>
      </c>
    </row>
    <row r="1396" spans="1:28" x14ac:dyDescent="0.15">
      <c r="A1396">
        <v>397</v>
      </c>
      <c r="B1396" t="str">
        <v>U1588</v>
      </c>
      <c r="C1396" t="str">
        <v>A</v>
      </c>
      <c r="D1396">
        <v>41</v>
      </c>
      <c r="E1396" t="str">
        <v>X</v>
      </c>
      <c r="F1396" t="str">
        <v>CC</v>
      </c>
      <c r="G1396" t="str">
        <v/>
      </c>
      <c r="H1396" s="29">
        <v>10</v>
      </c>
      <c r="I1396" s="29">
        <v>17</v>
      </c>
      <c r="J1396" s="29">
        <v>0</v>
      </c>
      <c r="K1396" s="29">
        <v>5</v>
      </c>
      <c r="L1396" s="24">
        <v>311.29000000000002</v>
      </c>
      <c r="M1396" s="24">
        <v>311.36</v>
      </c>
      <c r="N1396" s="24">
        <v>322.55200000000002</v>
      </c>
      <c r="O1396" s="24">
        <v>322.60200000000003</v>
      </c>
      <c r="P1396">
        <v>7</v>
      </c>
      <c r="Q1396">
        <v>30</v>
      </c>
      <c r="R1396" t="str">
        <v>OTHR</v>
      </c>
      <c r="S1396" t="str">
        <v/>
      </c>
      <c r="T1396" t="str">
        <v>HUAN</v>
      </c>
      <c r="U1396" t="str">
        <v>98758IODP</v>
      </c>
      <c r="V1396" t="str">
        <v>PALHUAN</v>
      </c>
      <c r="W1396" t="str">
        <v>OTHR11954891</v>
      </c>
      <c r="X1396">
        <v>44897.022222222222</v>
      </c>
      <c r="Y1396" t="str">
        <v>LEWIS</v>
      </c>
      <c r="Z1396" t="str">
        <v>JR</v>
      </c>
      <c r="AA1396">
        <v>0</v>
      </c>
      <c r="AB1396" t="str">
        <v>397-U1588A-41X-CC-PAL-PALHUAN</v>
      </c>
    </row>
    <row r="1397" spans="1:28" x14ac:dyDescent="0.15">
      <c r="A1397">
        <v>397</v>
      </c>
      <c r="B1397" t="str">
        <v>U1588</v>
      </c>
      <c r="C1397" t="str">
        <v>A</v>
      </c>
      <c r="D1397">
        <v>41</v>
      </c>
      <c r="E1397" t="str">
        <v>X</v>
      </c>
      <c r="F1397" t="str">
        <v>CC</v>
      </c>
      <c r="G1397" t="str">
        <v/>
      </c>
      <c r="H1397" s="29">
        <v>10</v>
      </c>
      <c r="I1397" s="29">
        <v>17</v>
      </c>
      <c r="J1397" s="29">
        <v>0</v>
      </c>
      <c r="K1397" s="29">
        <v>5</v>
      </c>
      <c r="L1397" s="24">
        <v>311.29000000000002</v>
      </c>
      <c r="M1397" s="24">
        <v>311.36</v>
      </c>
      <c r="N1397" s="24">
        <v>322.55200000000002</v>
      </c>
      <c r="O1397" s="24">
        <v>322.60200000000003</v>
      </c>
      <c r="P1397">
        <v>7</v>
      </c>
      <c r="Q1397">
        <v>5</v>
      </c>
      <c r="R1397" t="str">
        <v>OTHR</v>
      </c>
      <c r="S1397" t="str">
        <v/>
      </c>
      <c r="T1397" t="str">
        <v>ABRA</v>
      </c>
      <c r="U1397" t="str">
        <v>95438IODP</v>
      </c>
      <c r="V1397" t="str">
        <v>PALABRA</v>
      </c>
      <c r="W1397" t="str">
        <v>OTHR11954911</v>
      </c>
      <c r="X1397">
        <v>44897.022222222222</v>
      </c>
      <c r="Y1397" t="str">
        <v>LEWIS</v>
      </c>
      <c r="Z1397" t="str">
        <v>JR</v>
      </c>
      <c r="AA1397">
        <v>0</v>
      </c>
      <c r="AB1397" t="str">
        <v>397-U1588A-41X-CC-PAL-PALABRA</v>
      </c>
    </row>
    <row r="1398" spans="1:28" x14ac:dyDescent="0.15">
      <c r="A1398">
        <v>397</v>
      </c>
      <c r="B1398" t="str">
        <v>U1588</v>
      </c>
      <c r="C1398" t="str">
        <v>A</v>
      </c>
      <c r="D1398">
        <v>41</v>
      </c>
      <c r="E1398" t="str">
        <v>X</v>
      </c>
      <c r="F1398" t="str">
        <v>CC</v>
      </c>
      <c r="G1398" t="str">
        <v/>
      </c>
      <c r="H1398" s="29">
        <v>10</v>
      </c>
      <c r="I1398" s="29">
        <v>17</v>
      </c>
      <c r="J1398" s="29">
        <v>0</v>
      </c>
      <c r="K1398" s="29">
        <v>5</v>
      </c>
      <c r="L1398" s="24">
        <v>311.29000000000002</v>
      </c>
      <c r="M1398" s="24">
        <v>311.36</v>
      </c>
      <c r="N1398" s="24">
        <v>322.55200000000002</v>
      </c>
      <c r="O1398" s="24">
        <v>322.60200000000003</v>
      </c>
      <c r="P1398">
        <v>7</v>
      </c>
      <c r="Q1398">
        <v>5</v>
      </c>
      <c r="R1398" t="str">
        <v>OTHR</v>
      </c>
      <c r="S1398" t="str">
        <v/>
      </c>
      <c r="T1398" t="str">
        <v>CLAR</v>
      </c>
      <c r="U1398" t="str">
        <v>95439IODP</v>
      </c>
      <c r="V1398" t="str">
        <v>PALCLAR</v>
      </c>
      <c r="W1398" t="str">
        <v>OTHR11954881</v>
      </c>
      <c r="X1398">
        <v>44897.022222222222</v>
      </c>
      <c r="Y1398" t="str">
        <v>LEWIS</v>
      </c>
      <c r="Z1398" t="str">
        <v>JR</v>
      </c>
      <c r="AA1398">
        <v>0</v>
      </c>
      <c r="AB1398" t="str">
        <v>397-U1588A-41X-CC-PAL-PALCLAR</v>
      </c>
    </row>
    <row r="1399" spans="1:28" x14ac:dyDescent="0.15">
      <c r="A1399">
        <v>397</v>
      </c>
      <c r="B1399" t="str">
        <v>U1588</v>
      </c>
      <c r="C1399" t="str">
        <v>A</v>
      </c>
      <c r="D1399">
        <v>41</v>
      </c>
      <c r="E1399" t="str">
        <v>X</v>
      </c>
      <c r="F1399" t="str">
        <v>CC</v>
      </c>
      <c r="G1399" t="str">
        <v/>
      </c>
      <c r="H1399" s="29">
        <v>10</v>
      </c>
      <c r="I1399" s="29">
        <v>17</v>
      </c>
      <c r="J1399" s="29">
        <v>0</v>
      </c>
      <c r="K1399" s="29">
        <v>5</v>
      </c>
      <c r="L1399" s="24">
        <v>311.29000000000002</v>
      </c>
      <c r="M1399" s="24">
        <v>311.36</v>
      </c>
      <c r="N1399" s="24">
        <v>322.55200000000002</v>
      </c>
      <c r="O1399" s="24">
        <v>322.60200000000003</v>
      </c>
      <c r="P1399">
        <v>7</v>
      </c>
      <c r="Q1399">
        <v>5</v>
      </c>
      <c r="R1399" t="str">
        <v>OTHR</v>
      </c>
      <c r="S1399" t="str">
        <v/>
      </c>
      <c r="T1399" t="str">
        <v>FLOR</v>
      </c>
      <c r="U1399" t="str">
        <v>95504IODP</v>
      </c>
      <c r="V1399" t="str">
        <v>PALFLOR</v>
      </c>
      <c r="W1399" t="str">
        <v>OTHR11954871</v>
      </c>
      <c r="X1399">
        <v>44897.022222222222</v>
      </c>
      <c r="Y1399" t="str">
        <v>LEWIS</v>
      </c>
      <c r="Z1399" t="str">
        <v>JR</v>
      </c>
      <c r="AA1399">
        <v>0</v>
      </c>
      <c r="AB1399" t="str">
        <v>397-U1588A-41X-CC-PAL-PALFLOR</v>
      </c>
    </row>
    <row r="1400" spans="1:28" x14ac:dyDescent="0.15">
      <c r="A1400">
        <v>397</v>
      </c>
      <c r="B1400" t="str">
        <v>U1588</v>
      </c>
      <c r="C1400" t="str">
        <v>A</v>
      </c>
      <c r="D1400">
        <v>41</v>
      </c>
      <c r="E1400" t="str">
        <v>X</v>
      </c>
      <c r="F1400" t="str">
        <v>CC</v>
      </c>
      <c r="G1400" t="str">
        <v/>
      </c>
      <c r="H1400" s="29">
        <v>10</v>
      </c>
      <c r="I1400" s="29">
        <v>17</v>
      </c>
      <c r="J1400" s="29">
        <v>0</v>
      </c>
      <c r="K1400" s="29">
        <v>5</v>
      </c>
      <c r="L1400" s="24">
        <v>311.29000000000002</v>
      </c>
      <c r="M1400" s="24">
        <v>311.36</v>
      </c>
      <c r="N1400" s="24">
        <v>322.55200000000002</v>
      </c>
      <c r="O1400" s="24">
        <v>322.60200000000003</v>
      </c>
      <c r="P1400">
        <v>7</v>
      </c>
      <c r="Q1400">
        <v>20</v>
      </c>
      <c r="R1400" t="str">
        <v>OTHR</v>
      </c>
      <c r="S1400" t="str">
        <v/>
      </c>
      <c r="T1400" t="str">
        <v>PERA</v>
      </c>
      <c r="U1400" t="str">
        <v>95471IODP</v>
      </c>
      <c r="V1400" t="str">
        <v>PALPERA</v>
      </c>
      <c r="W1400" t="str">
        <v>OTHR11954861</v>
      </c>
      <c r="X1400">
        <v>44897.022222222222</v>
      </c>
      <c r="Y1400" t="str">
        <v>LEWIS</v>
      </c>
      <c r="Z1400" t="str">
        <v>JR</v>
      </c>
      <c r="AA1400">
        <v>0</v>
      </c>
      <c r="AB1400" t="str">
        <v>397-U1588A-41X-CC-PAL-PALPERA</v>
      </c>
    </row>
    <row r="1401" spans="1:28" x14ac:dyDescent="0.15">
      <c r="A1401">
        <v>397</v>
      </c>
      <c r="B1401" t="str">
        <v>U1588</v>
      </c>
      <c r="C1401" t="str">
        <v>A</v>
      </c>
      <c r="D1401">
        <v>41</v>
      </c>
      <c r="E1401" t="str">
        <v>X</v>
      </c>
      <c r="F1401" t="str">
        <v>CC</v>
      </c>
      <c r="G1401" t="str">
        <v/>
      </c>
      <c r="H1401" s="29">
        <v>10</v>
      </c>
      <c r="I1401" s="29">
        <v>17</v>
      </c>
      <c r="J1401" s="29">
        <v>0</v>
      </c>
      <c r="K1401" s="29">
        <v>5</v>
      </c>
      <c r="L1401" s="24">
        <v>311.29000000000002</v>
      </c>
      <c r="M1401" s="24">
        <v>311.36</v>
      </c>
      <c r="N1401" s="24">
        <v>322.55200000000002</v>
      </c>
      <c r="O1401" s="24">
        <v>322.60200000000003</v>
      </c>
      <c r="P1401">
        <v>7</v>
      </c>
      <c r="Q1401">
        <v>20</v>
      </c>
      <c r="R1401" t="str">
        <v>OTHR</v>
      </c>
      <c r="S1401" t="str">
        <v/>
      </c>
      <c r="T1401" t="str">
        <v>VERM</v>
      </c>
      <c r="U1401" t="str">
        <v>95746IODP</v>
      </c>
      <c r="V1401" t="str">
        <v>PALVERM</v>
      </c>
      <c r="W1401" t="str">
        <v>OTHR11954851</v>
      </c>
      <c r="X1401">
        <v>44897.022222222222</v>
      </c>
      <c r="Y1401" t="str">
        <v>LEWIS</v>
      </c>
      <c r="Z1401" t="str">
        <v>JR</v>
      </c>
      <c r="AA1401">
        <v>0</v>
      </c>
      <c r="AB1401" t="str">
        <v>397-U1588A-41X-CC-PAL-PALVERM</v>
      </c>
    </row>
    <row r="1402" spans="1:28" x14ac:dyDescent="0.15">
      <c r="A1402">
        <v>397</v>
      </c>
      <c r="B1402" t="str">
        <v>U1588</v>
      </c>
      <c r="C1402" t="str">
        <v>A</v>
      </c>
      <c r="D1402">
        <v>41</v>
      </c>
      <c r="E1402" t="str">
        <v>X</v>
      </c>
      <c r="F1402" t="str">
        <v>CC</v>
      </c>
      <c r="G1402" t="str">
        <v/>
      </c>
      <c r="H1402" s="29">
        <v>10</v>
      </c>
      <c r="I1402" s="29">
        <v>17</v>
      </c>
      <c r="J1402" s="29">
        <v>0</v>
      </c>
      <c r="K1402" s="29">
        <v>5</v>
      </c>
      <c r="L1402" s="24">
        <v>311.29000000000002</v>
      </c>
      <c r="M1402" s="24">
        <v>311.36</v>
      </c>
      <c r="N1402" s="24">
        <v>322.55200000000002</v>
      </c>
      <c r="O1402" s="24">
        <v>322.60200000000003</v>
      </c>
      <c r="P1402">
        <v>7</v>
      </c>
      <c r="Q1402">
        <v>30</v>
      </c>
      <c r="R1402" t="str">
        <v>OTHR</v>
      </c>
      <c r="S1402" t="str">
        <v/>
      </c>
      <c r="T1402" t="str">
        <v>ZARI</v>
      </c>
      <c r="U1402" t="str">
        <v>95883IODP</v>
      </c>
      <c r="V1402" t="str">
        <v>PALZARI</v>
      </c>
      <c r="W1402" t="str">
        <v>OTHR11954901</v>
      </c>
      <c r="X1402">
        <v>44897.022222222222</v>
      </c>
      <c r="Y1402" t="str">
        <v>LEWIS</v>
      </c>
      <c r="Z1402" t="str">
        <v>JR</v>
      </c>
      <c r="AA1402">
        <v>0</v>
      </c>
      <c r="AB1402" t="str">
        <v>397-U1588A-41X-CC-PAL-PALZARI</v>
      </c>
    </row>
    <row r="1403" spans="1:28" x14ac:dyDescent="0.15">
      <c r="A1403">
        <v>397</v>
      </c>
      <c r="B1403" t="str">
        <v>U1588</v>
      </c>
      <c r="C1403" t="str">
        <v>A</v>
      </c>
      <c r="D1403">
        <v>41</v>
      </c>
      <c r="E1403" t="str">
        <v>X</v>
      </c>
      <c r="F1403" t="str">
        <v>CC</v>
      </c>
      <c r="G1403" t="str">
        <v/>
      </c>
      <c r="H1403" s="29">
        <v>10</v>
      </c>
      <c r="I1403" s="29">
        <v>17</v>
      </c>
      <c r="J1403" s="29">
        <v>0</v>
      </c>
      <c r="K1403" s="29">
        <v>5</v>
      </c>
      <c r="L1403" s="24">
        <v>311.29000000000002</v>
      </c>
      <c r="M1403" s="24">
        <v>311.36</v>
      </c>
      <c r="N1403" s="24">
        <v>322.55200000000002</v>
      </c>
      <c r="O1403" s="24">
        <v>322.60200000000003</v>
      </c>
      <c r="P1403">
        <v>7</v>
      </c>
      <c r="Q1403">
        <v>5</v>
      </c>
      <c r="R1403" t="str">
        <v>OTHR</v>
      </c>
      <c r="S1403" t="str">
        <v>NANNO</v>
      </c>
      <c r="T1403" t="str">
        <v/>
      </c>
      <c r="U1403" t="str">
        <v/>
      </c>
      <c r="V1403" t="str">
        <v>NANNO</v>
      </c>
      <c r="W1403" t="str">
        <v>OTHR11954921</v>
      </c>
      <c r="X1403">
        <v>44897.022222222222</v>
      </c>
      <c r="Y1403" t="str">
        <v>LEWIS</v>
      </c>
      <c r="Z1403" t="str">
        <v>JR</v>
      </c>
      <c r="AA1403" t="str">
        <v>Shipboard Test</v>
      </c>
      <c r="AB1403" t="str">
        <v>397-U1588A-41X-CC-PAL-NANNO</v>
      </c>
    </row>
    <row r="1404" spans="1:28" x14ac:dyDescent="0.15">
      <c r="A1404">
        <v>397</v>
      </c>
      <c r="B1404" t="str">
        <v>U1588</v>
      </c>
      <c r="C1404" t="str">
        <v>A</v>
      </c>
      <c r="D1404">
        <v>42</v>
      </c>
      <c r="E1404" t="str">
        <v>X</v>
      </c>
      <c r="F1404">
        <v>2</v>
      </c>
      <c r="G1404" t="str">
        <v>W</v>
      </c>
      <c r="H1404" s="29">
        <v>61</v>
      </c>
      <c r="I1404" s="29">
        <v>63</v>
      </c>
      <c r="J1404" s="29">
        <v>61</v>
      </c>
      <c r="K1404" s="29">
        <v>5</v>
      </c>
      <c r="L1404" s="24">
        <v>311.5</v>
      </c>
      <c r="M1404" s="24">
        <v>311.52</v>
      </c>
      <c r="N1404" s="24">
        <v>324.29999999999995</v>
      </c>
      <c r="O1404" s="24">
        <v>324.31904761904758</v>
      </c>
      <c r="P1404">
        <v>2</v>
      </c>
      <c r="Q1404">
        <v>10</v>
      </c>
      <c r="R1404" t="str">
        <v>CYL</v>
      </c>
      <c r="S1404" t="str">
        <v>MAD</v>
      </c>
      <c r="T1404" t="str">
        <v/>
      </c>
      <c r="U1404" t="str">
        <v/>
      </c>
      <c r="V1404">
        <v>31213</v>
      </c>
      <c r="W1404" t="str">
        <v>CYL11963121</v>
      </c>
      <c r="X1404">
        <v>44897.845138888886</v>
      </c>
      <c r="Y1404" t="str">
        <v>JRS_BROOKS</v>
      </c>
      <c r="Z1404" t="str">
        <v>JR</v>
      </c>
      <c r="AA1404">
        <v>0</v>
      </c>
      <c r="AB1404" t="str">
        <v>397-U1588A-42X-2-W 61/63-31213</v>
      </c>
    </row>
    <row r="1405" spans="1:28" x14ac:dyDescent="0.15">
      <c r="A1405">
        <v>397</v>
      </c>
      <c r="B1405" t="str">
        <v>U1588</v>
      </c>
      <c r="C1405" t="str">
        <v>A</v>
      </c>
      <c r="D1405">
        <v>42</v>
      </c>
      <c r="E1405" t="str">
        <v>X</v>
      </c>
      <c r="F1405">
        <v>2</v>
      </c>
      <c r="G1405" t="str">
        <v>W</v>
      </c>
      <c r="H1405" s="29">
        <v>76</v>
      </c>
      <c r="I1405" s="29">
        <v>76</v>
      </c>
      <c r="J1405" s="29">
        <v>76</v>
      </c>
      <c r="K1405" s="29">
        <v>5</v>
      </c>
      <c r="L1405" s="24">
        <v>311.64999999999998</v>
      </c>
      <c r="M1405" s="24">
        <v>311.64999999999998</v>
      </c>
      <c r="N1405" s="24">
        <v>324.44285714285712</v>
      </c>
      <c r="O1405" s="24">
        <v>324.44285714285712</v>
      </c>
      <c r="P1405">
        <v>0</v>
      </c>
      <c r="Q1405">
        <v>1</v>
      </c>
      <c r="R1405" t="str">
        <v>TPCK</v>
      </c>
      <c r="S1405" t="str">
        <v>NANNO</v>
      </c>
      <c r="T1405" t="str">
        <v/>
      </c>
      <c r="U1405" t="str">
        <v/>
      </c>
      <c r="V1405" t="str">
        <v>NANNO</v>
      </c>
      <c r="W1405" t="str">
        <v>TPCK11963161</v>
      </c>
      <c r="X1405">
        <v>44897.849305555559</v>
      </c>
      <c r="Y1405" t="str">
        <v>JRS_BROOKS</v>
      </c>
      <c r="Z1405" t="str">
        <v>JR</v>
      </c>
      <c r="AA1405">
        <v>0</v>
      </c>
      <c r="AB1405" t="str">
        <v>397-U1588A-42X-2-W 76/76-NANNO</v>
      </c>
    </row>
    <row r="1406" spans="1:28" x14ac:dyDescent="0.15">
      <c r="A1406">
        <v>397</v>
      </c>
      <c r="B1406" t="str">
        <v>U1588</v>
      </c>
      <c r="C1406" t="str">
        <v>A</v>
      </c>
      <c r="D1406">
        <v>42</v>
      </c>
      <c r="E1406" t="str">
        <v>X</v>
      </c>
      <c r="F1406">
        <v>3</v>
      </c>
      <c r="G1406" t="str">
        <v>W</v>
      </c>
      <c r="H1406" s="29">
        <v>41</v>
      </c>
      <c r="I1406" s="29">
        <v>43</v>
      </c>
      <c r="J1406" s="29">
        <v>41</v>
      </c>
      <c r="K1406" s="29">
        <v>5</v>
      </c>
      <c r="L1406" s="24">
        <v>312.79000000000002</v>
      </c>
      <c r="M1406" s="24">
        <v>312.81</v>
      </c>
      <c r="N1406" s="24">
        <v>325.52857142857141</v>
      </c>
      <c r="O1406" s="24">
        <v>325.54761904761904</v>
      </c>
      <c r="P1406">
        <v>2</v>
      </c>
      <c r="Q1406">
        <v>7</v>
      </c>
      <c r="R1406" t="str">
        <v>CUBE</v>
      </c>
      <c r="S1406" t="str">
        <v>PMAG</v>
      </c>
      <c r="T1406" t="str">
        <v>XUAN</v>
      </c>
      <c r="U1406" t="str">
        <v>95810IODP</v>
      </c>
      <c r="V1406" t="str">
        <v>PMAG</v>
      </c>
      <c r="W1406" t="str">
        <v>CUBE11963371</v>
      </c>
      <c r="X1406">
        <v>44897.851388888892</v>
      </c>
      <c r="Y1406" t="str">
        <v>LEWIS</v>
      </c>
      <c r="Z1406" t="str">
        <v>JR</v>
      </c>
      <c r="AA1406">
        <v>0</v>
      </c>
      <c r="AB1406" t="str">
        <v>397-U1588A-42X-3-W 41/43-PMAG</v>
      </c>
    </row>
    <row r="1407" spans="1:28" x14ac:dyDescent="0.15">
      <c r="A1407">
        <v>397</v>
      </c>
      <c r="B1407" t="str">
        <v>U1588</v>
      </c>
      <c r="C1407" t="str">
        <v>A</v>
      </c>
      <c r="D1407">
        <v>42</v>
      </c>
      <c r="E1407" t="str">
        <v>X</v>
      </c>
      <c r="F1407">
        <v>3</v>
      </c>
      <c r="G1407" t="str">
        <v>W</v>
      </c>
      <c r="H1407" s="29">
        <v>73</v>
      </c>
      <c r="I1407" s="29">
        <v>73</v>
      </c>
      <c r="J1407" s="29">
        <v>73</v>
      </c>
      <c r="K1407" s="29">
        <v>5</v>
      </c>
      <c r="L1407" s="24">
        <v>313.11</v>
      </c>
      <c r="M1407" s="24">
        <v>313.11</v>
      </c>
      <c r="N1407" s="24">
        <v>325.83333333333331</v>
      </c>
      <c r="O1407" s="24">
        <v>325.83333333333331</v>
      </c>
      <c r="P1407">
        <v>0</v>
      </c>
      <c r="Q1407">
        <v>1</v>
      </c>
      <c r="R1407" t="str">
        <v>TPCK</v>
      </c>
      <c r="S1407" t="str">
        <v>NANNO</v>
      </c>
      <c r="T1407" t="str">
        <v/>
      </c>
      <c r="U1407" t="str">
        <v/>
      </c>
      <c r="V1407" t="str">
        <v>NANNO</v>
      </c>
      <c r="W1407" t="str">
        <v>TPCK11963171</v>
      </c>
      <c r="X1407">
        <v>44897.849305555559</v>
      </c>
      <c r="Y1407" t="str">
        <v>JRS_BROOKS</v>
      </c>
      <c r="Z1407" t="str">
        <v>JR</v>
      </c>
      <c r="AA1407">
        <v>0</v>
      </c>
      <c r="AB1407" t="str">
        <v>397-U1588A-42X-3-W 73/73-NANNO</v>
      </c>
    </row>
    <row r="1408" spans="1:28" x14ac:dyDescent="0.15">
      <c r="A1408">
        <v>397</v>
      </c>
      <c r="B1408" t="str">
        <v>U1588</v>
      </c>
      <c r="C1408" t="str">
        <v>A</v>
      </c>
      <c r="D1408">
        <v>42</v>
      </c>
      <c r="E1408" t="str">
        <v>X</v>
      </c>
      <c r="F1408">
        <v>3</v>
      </c>
      <c r="G1408" t="str">
        <v/>
      </c>
      <c r="H1408" s="29">
        <v>117</v>
      </c>
      <c r="I1408" s="29">
        <v>127</v>
      </c>
      <c r="J1408" s="29">
        <v>0</v>
      </c>
      <c r="K1408" s="29">
        <v>5</v>
      </c>
      <c r="L1408" s="24">
        <v>313.55</v>
      </c>
      <c r="M1408" s="24">
        <v>313.64999999999998</v>
      </c>
      <c r="N1408" s="24">
        <v>326.25238095238092</v>
      </c>
      <c r="O1408" s="24">
        <v>326.3</v>
      </c>
      <c r="P1408">
        <v>5</v>
      </c>
      <c r="Q1408">
        <v>25</v>
      </c>
      <c r="R1408" t="str">
        <v>CAKE</v>
      </c>
      <c r="S1408" t="str">
        <v/>
      </c>
      <c r="T1408" t="str">
        <v>WU</v>
      </c>
      <c r="U1408" t="str">
        <v>95353IODP</v>
      </c>
      <c r="V1408" t="str">
        <v>SCWU</v>
      </c>
      <c r="W1408" t="str">
        <v>CAKE11956681</v>
      </c>
      <c r="X1408">
        <v>44897.140972222223</v>
      </c>
      <c r="Y1408" t="str">
        <v>JR_LIU</v>
      </c>
      <c r="Z1408" t="str">
        <v>JR</v>
      </c>
      <c r="AA1408">
        <v>0</v>
      </c>
      <c r="AB1408" t="str">
        <v>397-U1588A-42X-3-IW(117-127)-SCWU</v>
      </c>
    </row>
    <row r="1409" spans="1:28" x14ac:dyDescent="0.15">
      <c r="A1409">
        <v>397</v>
      </c>
      <c r="B1409" t="str">
        <v>U1588</v>
      </c>
      <c r="C1409" t="str">
        <v>A</v>
      </c>
      <c r="D1409">
        <v>42</v>
      </c>
      <c r="E1409" t="str">
        <v>X</v>
      </c>
      <c r="F1409">
        <v>3</v>
      </c>
      <c r="G1409" t="str">
        <v/>
      </c>
      <c r="H1409" s="29">
        <v>117</v>
      </c>
      <c r="I1409" s="29">
        <v>127</v>
      </c>
      <c r="J1409" s="29">
        <v>0</v>
      </c>
      <c r="K1409" s="29">
        <v>5</v>
      </c>
      <c r="L1409" s="24">
        <v>313.55</v>
      </c>
      <c r="M1409" s="24">
        <v>313.64999999999998</v>
      </c>
      <c r="N1409" s="24">
        <v>326.25238095238092</v>
      </c>
      <c r="O1409" s="24">
        <v>326.3</v>
      </c>
      <c r="P1409">
        <v>5</v>
      </c>
      <c r="Q1409">
        <v>4</v>
      </c>
      <c r="R1409" t="str">
        <v>LIQ</v>
      </c>
      <c r="S1409" t="str">
        <v/>
      </c>
      <c r="T1409" t="str">
        <v>ROCH</v>
      </c>
      <c r="U1409" t="str">
        <v>95231IODP</v>
      </c>
      <c r="V1409" t="str">
        <v>IWROCH</v>
      </c>
      <c r="W1409" t="str">
        <v>LIQ11956711</v>
      </c>
      <c r="X1409">
        <v>44897.140972222223</v>
      </c>
      <c r="Y1409" t="str">
        <v>JR_LIU</v>
      </c>
      <c r="Z1409" t="str">
        <v>JR</v>
      </c>
      <c r="AA1409" t="str">
        <v>20uL Optima HCl</v>
      </c>
      <c r="AB1409" t="str">
        <v>397-U1588A-42X-3-IW(117-127)-IWROCH</v>
      </c>
    </row>
    <row r="1410" spans="1:28" x14ac:dyDescent="0.15">
      <c r="A1410">
        <v>397</v>
      </c>
      <c r="B1410" t="str">
        <v>U1588</v>
      </c>
      <c r="C1410" t="str">
        <v>A</v>
      </c>
      <c r="D1410">
        <v>42</v>
      </c>
      <c r="E1410" t="str">
        <v>X</v>
      </c>
      <c r="F1410">
        <v>3</v>
      </c>
      <c r="G1410" t="str">
        <v/>
      </c>
      <c r="H1410" s="29">
        <v>117</v>
      </c>
      <c r="I1410" s="29">
        <v>127</v>
      </c>
      <c r="J1410" s="29">
        <v>0</v>
      </c>
      <c r="K1410" s="29">
        <v>5</v>
      </c>
      <c r="L1410" s="24">
        <v>313.55</v>
      </c>
      <c r="M1410" s="24">
        <v>313.64999999999998</v>
      </c>
      <c r="N1410" s="24">
        <v>326.25238095238092</v>
      </c>
      <c r="O1410" s="24">
        <v>326.3</v>
      </c>
      <c r="P1410">
        <v>5</v>
      </c>
      <c r="Q1410">
        <v>2</v>
      </c>
      <c r="R1410" t="str">
        <v>LIQ</v>
      </c>
      <c r="S1410" t="str">
        <v>ICP</v>
      </c>
      <c r="T1410" t="str">
        <v/>
      </c>
      <c r="U1410" t="str">
        <v/>
      </c>
      <c r="V1410" t="str">
        <v>IWICP</v>
      </c>
      <c r="W1410" t="str">
        <v>LIQ11956651</v>
      </c>
      <c r="X1410">
        <v>44897.140972222223</v>
      </c>
      <c r="Y1410" t="str">
        <v>JR_LIU</v>
      </c>
      <c r="Z1410" t="str">
        <v>JR</v>
      </c>
      <c r="AA1410" t="str">
        <v>10uL HNO3</v>
      </c>
      <c r="AB1410" t="str">
        <v>397-U1588A-42X-3-IW(117-127)-IWICP</v>
      </c>
    </row>
    <row r="1411" spans="1:28" x14ac:dyDescent="0.15">
      <c r="A1411">
        <v>397</v>
      </c>
      <c r="B1411" t="str">
        <v>U1588</v>
      </c>
      <c r="C1411" t="str">
        <v>A</v>
      </c>
      <c r="D1411">
        <v>42</v>
      </c>
      <c r="E1411" t="str">
        <v>X</v>
      </c>
      <c r="F1411">
        <v>3</v>
      </c>
      <c r="G1411" t="str">
        <v/>
      </c>
      <c r="H1411" s="29">
        <v>117</v>
      </c>
      <c r="I1411" s="29">
        <v>127</v>
      </c>
      <c r="J1411" s="29">
        <v>0</v>
      </c>
      <c r="K1411" s="29">
        <v>5</v>
      </c>
      <c r="L1411" s="24">
        <v>313.55</v>
      </c>
      <c r="M1411" s="24">
        <v>313.64999999999998</v>
      </c>
      <c r="N1411" s="24">
        <v>326.25238095238092</v>
      </c>
      <c r="O1411" s="24">
        <v>326.3</v>
      </c>
      <c r="P1411">
        <v>5</v>
      </c>
      <c r="Q1411">
        <v>6</v>
      </c>
      <c r="R1411" t="str">
        <v>LIQ</v>
      </c>
      <c r="S1411" t="str">
        <v/>
      </c>
      <c r="T1411" t="str">
        <v/>
      </c>
      <c r="U1411" t="str">
        <v/>
      </c>
      <c r="V1411" t="str">
        <v>IWS</v>
      </c>
      <c r="W1411" t="str">
        <v>LIQ11956631</v>
      </c>
      <c r="X1411">
        <v>44897.140277777777</v>
      </c>
      <c r="Y1411" t="str">
        <v>JR_LIU</v>
      </c>
      <c r="Z1411" t="str">
        <v>JR</v>
      </c>
      <c r="AA1411" t="str">
        <v>shipboard untreated</v>
      </c>
      <c r="AB1411" t="str">
        <v>397-U1588A-42X-3-IW(117-127)-IWS</v>
      </c>
    </row>
    <row r="1412" spans="1:28" x14ac:dyDescent="0.15">
      <c r="A1412">
        <v>397</v>
      </c>
      <c r="B1412" t="str">
        <v>U1588</v>
      </c>
      <c r="C1412" t="str">
        <v>A</v>
      </c>
      <c r="D1412">
        <v>42</v>
      </c>
      <c r="E1412" t="str">
        <v>X</v>
      </c>
      <c r="F1412">
        <v>3</v>
      </c>
      <c r="G1412" t="str">
        <v/>
      </c>
      <c r="H1412" s="29">
        <v>117</v>
      </c>
      <c r="I1412" s="29">
        <v>127</v>
      </c>
      <c r="J1412" s="29">
        <v>0</v>
      </c>
      <c r="K1412" s="29">
        <v>5</v>
      </c>
      <c r="L1412" s="24">
        <v>313.55</v>
      </c>
      <c r="M1412" s="24">
        <v>313.64999999999998</v>
      </c>
      <c r="N1412" s="24">
        <v>326.25238095238092</v>
      </c>
      <c r="O1412" s="24">
        <v>326.3</v>
      </c>
      <c r="P1412">
        <v>5</v>
      </c>
      <c r="Q1412">
        <v>75</v>
      </c>
      <c r="R1412" t="str">
        <v>CAKE</v>
      </c>
      <c r="S1412" t="str">
        <v/>
      </c>
      <c r="T1412" t="str">
        <v/>
      </c>
      <c r="U1412" t="str">
        <v/>
      </c>
      <c r="V1412" t="str">
        <v>SC</v>
      </c>
      <c r="W1412" t="str">
        <v>CAKE11956691</v>
      </c>
      <c r="X1412">
        <v>44897.140972222223</v>
      </c>
      <c r="Y1412" t="str">
        <v>JR_LIU</v>
      </c>
      <c r="Z1412" t="str">
        <v>JR</v>
      </c>
      <c r="AA1412" t="str">
        <v>repository</v>
      </c>
      <c r="AB1412" t="str">
        <v>397-U1588A-42X-3-IW(117-127)-SC</v>
      </c>
    </row>
    <row r="1413" spans="1:28" x14ac:dyDescent="0.15">
      <c r="A1413">
        <v>397</v>
      </c>
      <c r="B1413" t="str">
        <v>U1588</v>
      </c>
      <c r="C1413" t="str">
        <v>A</v>
      </c>
      <c r="D1413">
        <v>42</v>
      </c>
      <c r="E1413" t="str">
        <v>X</v>
      </c>
      <c r="F1413">
        <v>3</v>
      </c>
      <c r="G1413" t="str">
        <v/>
      </c>
      <c r="H1413" s="29">
        <v>117</v>
      </c>
      <c r="I1413" s="29">
        <v>127</v>
      </c>
      <c r="J1413" s="29">
        <v>0</v>
      </c>
      <c r="K1413" s="29">
        <v>5</v>
      </c>
      <c r="L1413" s="24">
        <v>313.55</v>
      </c>
      <c r="M1413" s="24">
        <v>313.64999999999998</v>
      </c>
      <c r="N1413" s="24">
        <v>326.25238095238092</v>
      </c>
      <c r="O1413" s="24">
        <v>326.3</v>
      </c>
      <c r="P1413">
        <v>5</v>
      </c>
      <c r="Q1413">
        <v>2</v>
      </c>
      <c r="R1413" t="str">
        <v>LIQ</v>
      </c>
      <c r="S1413" t="str">
        <v/>
      </c>
      <c r="T1413" t="str">
        <v>BRAD</v>
      </c>
      <c r="U1413" t="str">
        <v>95829IODP</v>
      </c>
      <c r="V1413" t="str">
        <v>IWBRAD</v>
      </c>
      <c r="W1413" t="str">
        <v>LIQ11956701</v>
      </c>
      <c r="X1413">
        <v>44897.140972222223</v>
      </c>
      <c r="Y1413" t="str">
        <v>JR_LIU</v>
      </c>
      <c r="Z1413" t="str">
        <v>JR</v>
      </c>
      <c r="AA1413" t="str">
        <v>10 ul HgCl2</v>
      </c>
      <c r="AB1413" t="str">
        <v>397-U1588A-42X-3-IW(117-127)-IWBRAD</v>
      </c>
    </row>
    <row r="1414" spans="1:28" x14ac:dyDescent="0.15">
      <c r="A1414">
        <v>397</v>
      </c>
      <c r="B1414" t="str">
        <v>U1588</v>
      </c>
      <c r="C1414" t="str">
        <v>A</v>
      </c>
      <c r="D1414">
        <v>42</v>
      </c>
      <c r="E1414" t="str">
        <v>X</v>
      </c>
      <c r="F1414">
        <v>3</v>
      </c>
      <c r="G1414" t="str">
        <v/>
      </c>
      <c r="H1414" s="29">
        <v>117</v>
      </c>
      <c r="I1414" s="29">
        <v>127</v>
      </c>
      <c r="J1414" s="29">
        <v>0</v>
      </c>
      <c r="K1414" s="29">
        <v>5</v>
      </c>
      <c r="L1414" s="24">
        <v>313.55</v>
      </c>
      <c r="M1414" s="24">
        <v>313.64999999999998</v>
      </c>
      <c r="N1414" s="24">
        <v>326.25238095238092</v>
      </c>
      <c r="O1414" s="24">
        <v>326.3</v>
      </c>
      <c r="P1414">
        <v>5</v>
      </c>
      <c r="Q1414">
        <v>10</v>
      </c>
      <c r="R1414" t="str">
        <v>LIQ</v>
      </c>
      <c r="S1414" t="str">
        <v/>
      </c>
      <c r="T1414" t="str">
        <v>WU</v>
      </c>
      <c r="U1414" t="str">
        <v>95353IODP</v>
      </c>
      <c r="V1414" t="str">
        <v>IWWU</v>
      </c>
      <c r="W1414" t="str">
        <v>LIQ11956661</v>
      </c>
      <c r="X1414">
        <v>44897.140972222223</v>
      </c>
      <c r="Y1414" t="str">
        <v>JR_LIU</v>
      </c>
      <c r="Z1414" t="str">
        <v>JR</v>
      </c>
      <c r="AA1414" t="str">
        <v>30 ul TM HCl</v>
      </c>
      <c r="AB1414" t="str">
        <v>397-U1588A-42X-3-IW(117-127)-IWWU</v>
      </c>
    </row>
    <row r="1415" spans="1:28" x14ac:dyDescent="0.15">
      <c r="A1415">
        <v>397</v>
      </c>
      <c r="B1415" t="str">
        <v>U1588</v>
      </c>
      <c r="C1415" t="str">
        <v>A</v>
      </c>
      <c r="D1415">
        <v>42</v>
      </c>
      <c r="E1415" t="str">
        <v>X</v>
      </c>
      <c r="F1415">
        <v>3</v>
      </c>
      <c r="G1415" t="str">
        <v/>
      </c>
      <c r="H1415" s="29">
        <v>117</v>
      </c>
      <c r="I1415" s="29">
        <v>127</v>
      </c>
      <c r="J1415" s="29">
        <v>117</v>
      </c>
      <c r="K1415" s="29">
        <v>5</v>
      </c>
      <c r="L1415" s="24">
        <v>313.55</v>
      </c>
      <c r="M1415" s="24">
        <v>313.64999999999998</v>
      </c>
      <c r="N1415" s="24">
        <v>326.25238095238092</v>
      </c>
      <c r="O1415" s="24">
        <v>326.34761904761899</v>
      </c>
      <c r="P1415">
        <v>10</v>
      </c>
      <c r="Q1415">
        <v>353</v>
      </c>
      <c r="R1415" t="str">
        <v>WRND</v>
      </c>
      <c r="S1415" t="str">
        <v>IW</v>
      </c>
      <c r="T1415" t="str">
        <v/>
      </c>
      <c r="U1415" t="str">
        <v/>
      </c>
      <c r="V1415" t="str">
        <v>IW(117-127)</v>
      </c>
      <c r="W1415" t="str">
        <v>WRND11955251</v>
      </c>
      <c r="X1415">
        <v>44897.047222222223</v>
      </c>
      <c r="Y1415" t="str">
        <v>KOWALSKI</v>
      </c>
      <c r="Z1415" t="str">
        <v>JR</v>
      </c>
      <c r="AA1415">
        <v>0</v>
      </c>
      <c r="AB1415" t="str">
        <v>397-U1588A-42X-3-IW(117-127)</v>
      </c>
    </row>
    <row r="1416" spans="1:28" x14ac:dyDescent="0.15">
      <c r="A1416">
        <v>397</v>
      </c>
      <c r="B1416" t="str">
        <v>U1588</v>
      </c>
      <c r="C1416" t="str">
        <v>A</v>
      </c>
      <c r="D1416">
        <v>42</v>
      </c>
      <c r="E1416" t="str">
        <v>X</v>
      </c>
      <c r="F1416">
        <v>3</v>
      </c>
      <c r="G1416" t="str">
        <v/>
      </c>
      <c r="H1416" s="29">
        <v>117</v>
      </c>
      <c r="I1416" s="29">
        <v>127</v>
      </c>
      <c r="J1416" s="29">
        <v>0</v>
      </c>
      <c r="K1416" s="29">
        <v>5</v>
      </c>
      <c r="L1416" s="24">
        <v>313.55</v>
      </c>
      <c r="M1416" s="24">
        <v>313.64999999999998</v>
      </c>
      <c r="N1416" s="24">
        <v>326.25238095238092</v>
      </c>
      <c r="O1416" s="24">
        <v>326.3</v>
      </c>
      <c r="P1416">
        <v>5</v>
      </c>
      <c r="Q1416">
        <v>3</v>
      </c>
      <c r="R1416" t="str">
        <v>LIQ</v>
      </c>
      <c r="S1416" t="str">
        <v/>
      </c>
      <c r="T1416" t="str">
        <v/>
      </c>
      <c r="U1416" t="str">
        <v/>
      </c>
      <c r="V1416" t="str">
        <v>IWALK</v>
      </c>
      <c r="W1416" t="str">
        <v>LIQ11956641</v>
      </c>
      <c r="X1416">
        <v>44897.140277777777</v>
      </c>
      <c r="Y1416" t="str">
        <v>JR_LIU</v>
      </c>
      <c r="Z1416" t="str">
        <v>JR</v>
      </c>
      <c r="AA1416" t="str">
        <v>alkalinity residue</v>
      </c>
      <c r="AB1416" t="str">
        <v>397-U1588A-42X-3-IW(117-127)-IWALK</v>
      </c>
    </row>
    <row r="1417" spans="1:28" x14ac:dyDescent="0.15">
      <c r="A1417">
        <v>397</v>
      </c>
      <c r="B1417" t="str">
        <v>U1588</v>
      </c>
      <c r="C1417" t="str">
        <v>A</v>
      </c>
      <c r="D1417">
        <v>42</v>
      </c>
      <c r="E1417" t="str">
        <v>X</v>
      </c>
      <c r="F1417">
        <v>3</v>
      </c>
      <c r="G1417" t="str">
        <v/>
      </c>
      <c r="H1417" s="29">
        <v>117</v>
      </c>
      <c r="I1417" s="29">
        <v>127</v>
      </c>
      <c r="J1417" s="29">
        <v>0</v>
      </c>
      <c r="K1417" s="29">
        <v>5</v>
      </c>
      <c r="L1417" s="24">
        <v>313.55</v>
      </c>
      <c r="M1417" s="24">
        <v>313.64999999999998</v>
      </c>
      <c r="N1417" s="24">
        <v>326.25238095238092</v>
      </c>
      <c r="O1417" s="24">
        <v>326.3</v>
      </c>
      <c r="P1417">
        <v>5</v>
      </c>
      <c r="Q1417">
        <v>10</v>
      </c>
      <c r="R1417" t="str">
        <v>LIQ</v>
      </c>
      <c r="S1417" t="str">
        <v/>
      </c>
      <c r="T1417" t="str">
        <v>YOBO</v>
      </c>
      <c r="U1417" t="str">
        <v>96010IODP</v>
      </c>
      <c r="V1417" t="str">
        <v>IWYOBO</v>
      </c>
      <c r="W1417" t="str">
        <v>LIQ11956671</v>
      </c>
      <c r="X1417">
        <v>44897.140972222223</v>
      </c>
      <c r="Y1417" t="str">
        <v>JR_LIU</v>
      </c>
      <c r="Z1417" t="str">
        <v>JR</v>
      </c>
      <c r="AA1417" t="str">
        <v>30ul optima HNO3</v>
      </c>
      <c r="AB1417" t="str">
        <v>397-U1588A-42X-3-IW(117-127)-IWYOBO</v>
      </c>
    </row>
    <row r="1418" spans="1:28" x14ac:dyDescent="0.15">
      <c r="A1418">
        <v>397</v>
      </c>
      <c r="B1418" t="str">
        <v>U1588</v>
      </c>
      <c r="C1418" t="str">
        <v>A</v>
      </c>
      <c r="D1418">
        <v>42</v>
      </c>
      <c r="E1418" t="str">
        <v>X</v>
      </c>
      <c r="F1418">
        <v>4</v>
      </c>
      <c r="G1418" t="str">
        <v/>
      </c>
      <c r="H1418" s="29">
        <v>0</v>
      </c>
      <c r="I1418" s="29">
        <v>5</v>
      </c>
      <c r="J1418" s="29">
        <v>0</v>
      </c>
      <c r="K1418" s="29">
        <v>5</v>
      </c>
      <c r="L1418" s="24">
        <v>313.64999999999998</v>
      </c>
      <c r="M1418" s="24">
        <v>313.7</v>
      </c>
      <c r="N1418" s="24">
        <v>326.34761904761899</v>
      </c>
      <c r="O1418" s="24">
        <v>326.39523809523808</v>
      </c>
      <c r="P1418">
        <v>5</v>
      </c>
      <c r="Q1418">
        <v>5</v>
      </c>
      <c r="R1418" t="str">
        <v>CYL</v>
      </c>
      <c r="S1418" t="str">
        <v>HS</v>
      </c>
      <c r="T1418" t="str">
        <v/>
      </c>
      <c r="U1418" t="str">
        <v/>
      </c>
      <c r="V1418" t="str">
        <v>HS</v>
      </c>
      <c r="W1418" t="str">
        <v>CYL11955241</v>
      </c>
      <c r="X1418">
        <v>44897.047222222223</v>
      </c>
      <c r="Y1418" t="str">
        <v>KOWALSKI</v>
      </c>
      <c r="Z1418" t="str">
        <v>JR</v>
      </c>
      <c r="AA1418">
        <v>0</v>
      </c>
      <c r="AB1418" t="str">
        <v>397-U1588A-42X-4-HS</v>
      </c>
    </row>
    <row r="1419" spans="1:28" x14ac:dyDescent="0.15">
      <c r="A1419">
        <v>397</v>
      </c>
      <c r="B1419" t="str">
        <v>U1588</v>
      </c>
      <c r="C1419" t="str">
        <v>A</v>
      </c>
      <c r="D1419">
        <v>42</v>
      </c>
      <c r="E1419" t="str">
        <v>X</v>
      </c>
      <c r="F1419">
        <v>4</v>
      </c>
      <c r="G1419" t="str">
        <v>W</v>
      </c>
      <c r="H1419" s="29">
        <v>27</v>
      </c>
      <c r="I1419" s="29">
        <v>27</v>
      </c>
      <c r="J1419" s="29">
        <v>27</v>
      </c>
      <c r="K1419" s="29">
        <v>5</v>
      </c>
      <c r="L1419" s="24">
        <v>313.91999999999996</v>
      </c>
      <c r="M1419" s="24">
        <v>313.91999999999996</v>
      </c>
      <c r="N1419" s="24">
        <v>326.60476190476192</v>
      </c>
      <c r="O1419" s="24">
        <v>326.60476190476192</v>
      </c>
      <c r="P1419">
        <v>0</v>
      </c>
      <c r="Q1419">
        <v>1</v>
      </c>
      <c r="R1419" t="str">
        <v>TPCK</v>
      </c>
      <c r="S1419" t="str">
        <v>NANNO</v>
      </c>
      <c r="T1419" t="str">
        <v/>
      </c>
      <c r="U1419" t="str">
        <v/>
      </c>
      <c r="V1419" t="str">
        <v>NANNO</v>
      </c>
      <c r="W1419" t="str">
        <v>TPCK11963181</v>
      </c>
      <c r="X1419">
        <v>44897.849305555559</v>
      </c>
      <c r="Y1419" t="str">
        <v>JRS_BROOKS</v>
      </c>
      <c r="Z1419" t="str">
        <v>JR</v>
      </c>
      <c r="AA1419">
        <v>0</v>
      </c>
      <c r="AB1419" t="str">
        <v>397-U1588A-42X-4-W 27/27-NANNO</v>
      </c>
    </row>
    <row r="1420" spans="1:28" x14ac:dyDescent="0.15">
      <c r="A1420">
        <v>397</v>
      </c>
      <c r="B1420" t="str">
        <v>U1588</v>
      </c>
      <c r="C1420" t="str">
        <v>A</v>
      </c>
      <c r="D1420">
        <v>42</v>
      </c>
      <c r="E1420" t="str">
        <v>X</v>
      </c>
      <c r="F1420" t="str">
        <v>CC</v>
      </c>
      <c r="G1420" t="str">
        <v/>
      </c>
      <c r="H1420" s="29">
        <v>19</v>
      </c>
      <c r="I1420" s="29">
        <v>26</v>
      </c>
      <c r="J1420" s="29">
        <v>19</v>
      </c>
      <c r="K1420" s="29">
        <v>5</v>
      </c>
      <c r="L1420" s="24">
        <v>314.36</v>
      </c>
      <c r="M1420" s="24">
        <v>314.43</v>
      </c>
      <c r="N1420" s="24">
        <v>327.02380952380952</v>
      </c>
      <c r="O1420" s="24">
        <v>327.09047619047618</v>
      </c>
      <c r="P1420">
        <v>7</v>
      </c>
      <c r="Q1420">
        <v>247</v>
      </c>
      <c r="R1420" t="str">
        <v>WRND</v>
      </c>
      <c r="S1420" t="str">
        <v>PAL</v>
      </c>
      <c r="T1420" t="str">
        <v/>
      </c>
      <c r="U1420" t="str">
        <v/>
      </c>
      <c r="V1420" t="str">
        <v>PAL</v>
      </c>
      <c r="W1420" t="str">
        <v>WRND11955261</v>
      </c>
      <c r="X1420">
        <v>44897.047222222223</v>
      </c>
      <c r="Y1420" t="str">
        <v>KOWALSKI</v>
      </c>
      <c r="Z1420" t="str">
        <v>JR</v>
      </c>
      <c r="AA1420">
        <v>0</v>
      </c>
      <c r="AB1420" t="str">
        <v>397-U1588A-42X-CC-PAL</v>
      </c>
    </row>
    <row r="1421" spans="1:28" x14ac:dyDescent="0.15">
      <c r="A1421">
        <v>397</v>
      </c>
      <c r="B1421" t="str">
        <v>U1588</v>
      </c>
      <c r="C1421" t="str">
        <v>A</v>
      </c>
      <c r="D1421">
        <v>42</v>
      </c>
      <c r="E1421" t="str">
        <v>X</v>
      </c>
      <c r="F1421" t="str">
        <v>CC</v>
      </c>
      <c r="G1421" t="str">
        <v/>
      </c>
      <c r="H1421" s="29">
        <v>19</v>
      </c>
      <c r="I1421" s="29">
        <v>26</v>
      </c>
      <c r="J1421" s="29">
        <v>0</v>
      </c>
      <c r="K1421" s="29">
        <v>5</v>
      </c>
      <c r="L1421" s="24">
        <v>314.36</v>
      </c>
      <c r="M1421" s="24">
        <v>314.43</v>
      </c>
      <c r="N1421" s="24">
        <v>327.02380952380952</v>
      </c>
      <c r="O1421" s="24">
        <v>327.09047619047618</v>
      </c>
      <c r="P1421">
        <v>7</v>
      </c>
      <c r="Q1421">
        <v>5</v>
      </c>
      <c r="R1421" t="str">
        <v>OTHR</v>
      </c>
      <c r="S1421" t="str">
        <v/>
      </c>
      <c r="T1421" t="str">
        <v>FLOR</v>
      </c>
      <c r="U1421" t="str">
        <v>95504IODP</v>
      </c>
      <c r="V1421" t="str">
        <v>PALFLOR</v>
      </c>
      <c r="W1421" t="str">
        <v>OTHR11955291</v>
      </c>
      <c r="X1421">
        <v>44897.047222222223</v>
      </c>
      <c r="Y1421" t="str">
        <v>LEWIS</v>
      </c>
      <c r="Z1421" t="str">
        <v>JR</v>
      </c>
      <c r="AA1421">
        <v>0</v>
      </c>
      <c r="AB1421" t="str">
        <v>397-U1588A-42X-CC-PAL-PALFLOR</v>
      </c>
    </row>
    <row r="1422" spans="1:28" x14ac:dyDescent="0.15">
      <c r="A1422">
        <v>397</v>
      </c>
      <c r="B1422" t="str">
        <v>U1588</v>
      </c>
      <c r="C1422" t="str">
        <v>A</v>
      </c>
      <c r="D1422">
        <v>42</v>
      </c>
      <c r="E1422" t="str">
        <v>X</v>
      </c>
      <c r="F1422" t="str">
        <v>CC</v>
      </c>
      <c r="G1422" t="str">
        <v/>
      </c>
      <c r="H1422" s="29">
        <v>19</v>
      </c>
      <c r="I1422" s="29">
        <v>26</v>
      </c>
      <c r="J1422" s="29">
        <v>0</v>
      </c>
      <c r="K1422" s="29">
        <v>5</v>
      </c>
      <c r="L1422" s="24">
        <v>314.36</v>
      </c>
      <c r="M1422" s="24">
        <v>314.43</v>
      </c>
      <c r="N1422" s="24">
        <v>327.02380952380952</v>
      </c>
      <c r="O1422" s="24">
        <v>327.09047619047618</v>
      </c>
      <c r="P1422">
        <v>7</v>
      </c>
      <c r="Q1422">
        <v>5</v>
      </c>
      <c r="R1422" t="str">
        <v>OTHR</v>
      </c>
      <c r="S1422" t="str">
        <v/>
      </c>
      <c r="T1422" t="str">
        <v>ABRA</v>
      </c>
      <c r="U1422" t="str">
        <v>95438IODP</v>
      </c>
      <c r="V1422" t="str">
        <v>PALABRA</v>
      </c>
      <c r="W1422" t="str">
        <v>OTHR11955331</v>
      </c>
      <c r="X1422">
        <v>44897.047222222223</v>
      </c>
      <c r="Y1422" t="str">
        <v>LEWIS</v>
      </c>
      <c r="Z1422" t="str">
        <v>JR</v>
      </c>
      <c r="AA1422">
        <v>0</v>
      </c>
      <c r="AB1422" t="str">
        <v>397-U1588A-42X-CC-PAL-PALABRA</v>
      </c>
    </row>
    <row r="1423" spans="1:28" x14ac:dyDescent="0.15">
      <c r="A1423">
        <v>397</v>
      </c>
      <c r="B1423" t="str">
        <v>U1588</v>
      </c>
      <c r="C1423" t="str">
        <v>A</v>
      </c>
      <c r="D1423">
        <v>42</v>
      </c>
      <c r="E1423" t="str">
        <v>X</v>
      </c>
      <c r="F1423" t="str">
        <v>CC</v>
      </c>
      <c r="G1423" t="str">
        <v/>
      </c>
      <c r="H1423" s="29">
        <v>19</v>
      </c>
      <c r="I1423" s="29">
        <v>26</v>
      </c>
      <c r="J1423" s="29">
        <v>0</v>
      </c>
      <c r="K1423" s="29">
        <v>5</v>
      </c>
      <c r="L1423" s="24">
        <v>314.36</v>
      </c>
      <c r="M1423" s="24">
        <v>314.43</v>
      </c>
      <c r="N1423" s="24">
        <v>327.02380952380952</v>
      </c>
      <c r="O1423" s="24">
        <v>327.09047619047618</v>
      </c>
      <c r="P1423">
        <v>7</v>
      </c>
      <c r="Q1423">
        <v>30</v>
      </c>
      <c r="R1423" t="str">
        <v>OTHR</v>
      </c>
      <c r="S1423" t="str">
        <v/>
      </c>
      <c r="T1423" t="str">
        <v>HUAN</v>
      </c>
      <c r="U1423" t="str">
        <v>98758IODP</v>
      </c>
      <c r="V1423" t="str">
        <v>PALHUAN</v>
      </c>
      <c r="W1423" t="str">
        <v>OTHR11955311</v>
      </c>
      <c r="X1423">
        <v>44897.047222222223</v>
      </c>
      <c r="Y1423" t="str">
        <v>LEWIS</v>
      </c>
      <c r="Z1423" t="str">
        <v>JR</v>
      </c>
      <c r="AA1423">
        <v>0</v>
      </c>
      <c r="AB1423" t="str">
        <v>397-U1588A-42X-CC-PAL-PALHUAN</v>
      </c>
    </row>
    <row r="1424" spans="1:28" x14ac:dyDescent="0.15">
      <c r="A1424">
        <v>397</v>
      </c>
      <c r="B1424" t="str">
        <v>U1588</v>
      </c>
      <c r="C1424" t="str">
        <v>A</v>
      </c>
      <c r="D1424">
        <v>42</v>
      </c>
      <c r="E1424" t="str">
        <v>X</v>
      </c>
      <c r="F1424" t="str">
        <v>CC</v>
      </c>
      <c r="G1424" t="str">
        <v/>
      </c>
      <c r="H1424" s="29">
        <v>19</v>
      </c>
      <c r="I1424" s="29">
        <v>26</v>
      </c>
      <c r="J1424" s="29">
        <v>0</v>
      </c>
      <c r="K1424" s="29">
        <v>5</v>
      </c>
      <c r="L1424" s="24">
        <v>314.36</v>
      </c>
      <c r="M1424" s="24">
        <v>314.43</v>
      </c>
      <c r="N1424" s="24">
        <v>327.02380952380952</v>
      </c>
      <c r="O1424" s="24">
        <v>327.09047619047618</v>
      </c>
      <c r="P1424">
        <v>7</v>
      </c>
      <c r="Q1424">
        <v>5</v>
      </c>
      <c r="R1424" t="str">
        <v>OTHR</v>
      </c>
      <c r="S1424" t="str">
        <v>NANNO</v>
      </c>
      <c r="T1424" t="str">
        <v/>
      </c>
      <c r="U1424" t="str">
        <v/>
      </c>
      <c r="V1424" t="str">
        <v>NANNO</v>
      </c>
      <c r="W1424" t="str">
        <v>OTHR11955341</v>
      </c>
      <c r="X1424">
        <v>44897.047222222223</v>
      </c>
      <c r="Y1424" t="str">
        <v>LEWIS</v>
      </c>
      <c r="Z1424" t="str">
        <v>JR</v>
      </c>
      <c r="AA1424" t="str">
        <v>Shipboard Test</v>
      </c>
      <c r="AB1424" t="str">
        <v>397-U1588A-42X-CC-PAL-NANNO</v>
      </c>
    </row>
    <row r="1425" spans="1:28" x14ac:dyDescent="0.15">
      <c r="A1425">
        <v>397</v>
      </c>
      <c r="B1425" t="str">
        <v>U1588</v>
      </c>
      <c r="C1425" t="str">
        <v>A</v>
      </c>
      <c r="D1425">
        <v>42</v>
      </c>
      <c r="E1425" t="str">
        <v>X</v>
      </c>
      <c r="F1425" t="str">
        <v>CC</v>
      </c>
      <c r="G1425" t="str">
        <v/>
      </c>
      <c r="H1425" s="29">
        <v>19</v>
      </c>
      <c r="I1425" s="29">
        <v>26</v>
      </c>
      <c r="J1425" s="29">
        <v>0</v>
      </c>
      <c r="K1425" s="29">
        <v>5</v>
      </c>
      <c r="L1425" s="24">
        <v>314.36</v>
      </c>
      <c r="M1425" s="24">
        <v>314.43</v>
      </c>
      <c r="N1425" s="24">
        <v>327.02380952380952</v>
      </c>
      <c r="O1425" s="24">
        <v>327.09047619047618</v>
      </c>
      <c r="P1425">
        <v>7</v>
      </c>
      <c r="Q1425">
        <v>20</v>
      </c>
      <c r="R1425" t="str">
        <v>OTHR</v>
      </c>
      <c r="S1425" t="str">
        <v/>
      </c>
      <c r="T1425" t="str">
        <v>PERA</v>
      </c>
      <c r="U1425" t="str">
        <v>95471IODP</v>
      </c>
      <c r="V1425" t="str">
        <v>PALPERA</v>
      </c>
      <c r="W1425" t="str">
        <v>OTHR11955281</v>
      </c>
      <c r="X1425">
        <v>44897.047222222223</v>
      </c>
      <c r="Y1425" t="str">
        <v>LEWIS</v>
      </c>
      <c r="Z1425" t="str">
        <v>JR</v>
      </c>
      <c r="AA1425">
        <v>0</v>
      </c>
      <c r="AB1425" t="str">
        <v>397-U1588A-42X-CC-PAL-PALPERA</v>
      </c>
    </row>
    <row r="1426" spans="1:28" x14ac:dyDescent="0.15">
      <c r="A1426">
        <v>397</v>
      </c>
      <c r="B1426" t="str">
        <v>U1588</v>
      </c>
      <c r="C1426" t="str">
        <v>A</v>
      </c>
      <c r="D1426">
        <v>42</v>
      </c>
      <c r="E1426" t="str">
        <v>X</v>
      </c>
      <c r="F1426" t="str">
        <v>CC</v>
      </c>
      <c r="G1426" t="str">
        <v/>
      </c>
      <c r="H1426" s="29">
        <v>19</v>
      </c>
      <c r="I1426" s="29">
        <v>26</v>
      </c>
      <c r="J1426" s="29">
        <v>0</v>
      </c>
      <c r="K1426" s="29">
        <v>5</v>
      </c>
      <c r="L1426" s="24">
        <v>314.36</v>
      </c>
      <c r="M1426" s="24">
        <v>314.43</v>
      </c>
      <c r="N1426" s="24">
        <v>327.02380952380952</v>
      </c>
      <c r="O1426" s="24">
        <v>327.09047619047618</v>
      </c>
      <c r="P1426">
        <v>7</v>
      </c>
      <c r="Q1426">
        <v>20</v>
      </c>
      <c r="R1426" t="str">
        <v>OTHR</v>
      </c>
      <c r="S1426" t="str">
        <v/>
      </c>
      <c r="T1426" t="str">
        <v>VERM</v>
      </c>
      <c r="U1426" t="str">
        <v>95746IODP</v>
      </c>
      <c r="V1426" t="str">
        <v>PALVERM</v>
      </c>
      <c r="W1426" t="str">
        <v>OTHR11955271</v>
      </c>
      <c r="X1426">
        <v>44897.047222222223</v>
      </c>
      <c r="Y1426" t="str">
        <v>LEWIS</v>
      </c>
      <c r="Z1426" t="str">
        <v>JR</v>
      </c>
      <c r="AA1426">
        <v>0</v>
      </c>
      <c r="AB1426" t="str">
        <v>397-U1588A-42X-CC-PAL-PALVERM</v>
      </c>
    </row>
    <row r="1427" spans="1:28" x14ac:dyDescent="0.15">
      <c r="A1427">
        <v>397</v>
      </c>
      <c r="B1427" t="str">
        <v>U1588</v>
      </c>
      <c r="C1427" t="str">
        <v>A</v>
      </c>
      <c r="D1427">
        <v>42</v>
      </c>
      <c r="E1427" t="str">
        <v>X</v>
      </c>
      <c r="F1427" t="str">
        <v>CC</v>
      </c>
      <c r="G1427" t="str">
        <v/>
      </c>
      <c r="H1427" s="29">
        <v>19</v>
      </c>
      <c r="I1427" s="29">
        <v>26</v>
      </c>
      <c r="J1427" s="29">
        <v>0</v>
      </c>
      <c r="K1427" s="29">
        <v>5</v>
      </c>
      <c r="L1427" s="24">
        <v>314.36</v>
      </c>
      <c r="M1427" s="24">
        <v>314.43</v>
      </c>
      <c r="N1427" s="24">
        <v>327.02380952380952</v>
      </c>
      <c r="O1427" s="24">
        <v>327.09047619047618</v>
      </c>
      <c r="P1427">
        <v>7</v>
      </c>
      <c r="Q1427">
        <v>5</v>
      </c>
      <c r="R1427" t="str">
        <v>OTHR</v>
      </c>
      <c r="S1427" t="str">
        <v/>
      </c>
      <c r="T1427" t="str">
        <v>CLAR</v>
      </c>
      <c r="U1427" t="str">
        <v>95439IODP</v>
      </c>
      <c r="V1427" t="str">
        <v>PALCLAR</v>
      </c>
      <c r="W1427" t="str">
        <v>OTHR11955301</v>
      </c>
      <c r="X1427">
        <v>44897.047222222223</v>
      </c>
      <c r="Y1427" t="str">
        <v>LEWIS</v>
      </c>
      <c r="Z1427" t="str">
        <v>JR</v>
      </c>
      <c r="AA1427">
        <v>0</v>
      </c>
      <c r="AB1427" t="str">
        <v>397-U1588A-42X-CC-PAL-PALCLAR</v>
      </c>
    </row>
    <row r="1428" spans="1:28" x14ac:dyDescent="0.15">
      <c r="A1428">
        <v>397</v>
      </c>
      <c r="B1428" t="str">
        <v>U1588</v>
      </c>
      <c r="C1428" t="str">
        <v>A</v>
      </c>
      <c r="D1428">
        <v>42</v>
      </c>
      <c r="E1428" t="str">
        <v>X</v>
      </c>
      <c r="F1428" t="str">
        <v>CC</v>
      </c>
      <c r="G1428" t="str">
        <v/>
      </c>
      <c r="H1428" s="29">
        <v>19</v>
      </c>
      <c r="I1428" s="29">
        <v>26</v>
      </c>
      <c r="J1428" s="29">
        <v>0</v>
      </c>
      <c r="K1428" s="29">
        <v>5</v>
      </c>
      <c r="L1428" s="24">
        <v>314.36</v>
      </c>
      <c r="M1428" s="24">
        <v>314.43</v>
      </c>
      <c r="N1428" s="24">
        <v>327.02380952380952</v>
      </c>
      <c r="O1428" s="24">
        <v>327.09047619047618</v>
      </c>
      <c r="P1428">
        <v>7</v>
      </c>
      <c r="Q1428">
        <v>30</v>
      </c>
      <c r="R1428" t="str">
        <v>OTHR</v>
      </c>
      <c r="S1428" t="str">
        <v/>
      </c>
      <c r="T1428" t="str">
        <v>ZARI</v>
      </c>
      <c r="U1428" t="str">
        <v>95883IODP</v>
      </c>
      <c r="V1428" t="str">
        <v>PALZARI</v>
      </c>
      <c r="W1428" t="str">
        <v>OTHR11955321</v>
      </c>
      <c r="X1428">
        <v>44897.047222222223</v>
      </c>
      <c r="Y1428" t="str">
        <v>LEWIS</v>
      </c>
      <c r="Z1428" t="str">
        <v>JR</v>
      </c>
      <c r="AA1428">
        <v>0</v>
      </c>
      <c r="AB1428" t="str">
        <v>397-U1588A-42X-CC-PAL-PALZARI</v>
      </c>
    </row>
    <row r="1429" spans="1:28" x14ac:dyDescent="0.15">
      <c r="A1429">
        <v>397</v>
      </c>
      <c r="B1429" t="str">
        <v>U1588</v>
      </c>
      <c r="C1429" t="str">
        <v>A</v>
      </c>
      <c r="D1429">
        <v>42</v>
      </c>
      <c r="E1429" t="str">
        <v>X</v>
      </c>
      <c r="F1429" t="str">
        <v>CC</v>
      </c>
      <c r="G1429" t="str">
        <v/>
      </c>
      <c r="H1429" s="29">
        <v>19</v>
      </c>
      <c r="I1429" s="29">
        <v>26</v>
      </c>
      <c r="J1429" s="29">
        <v>0</v>
      </c>
      <c r="K1429" s="29">
        <v>5</v>
      </c>
      <c r="L1429" s="24">
        <v>314.36</v>
      </c>
      <c r="M1429" s="24">
        <v>314.43</v>
      </c>
      <c r="N1429" s="24">
        <v>327.02380952380952</v>
      </c>
      <c r="O1429" s="24">
        <v>327.09047619047618</v>
      </c>
      <c r="P1429">
        <v>7</v>
      </c>
      <c r="Q1429">
        <v>20</v>
      </c>
      <c r="R1429" t="str">
        <v>OTHR</v>
      </c>
      <c r="S1429" t="str">
        <v>FORAM</v>
      </c>
      <c r="T1429" t="str">
        <v/>
      </c>
      <c r="U1429" t="str">
        <v/>
      </c>
      <c r="V1429" t="str">
        <v>FORAM</v>
      </c>
      <c r="W1429" t="str">
        <v>OTHR11955351</v>
      </c>
      <c r="X1429">
        <v>44897.047222222223</v>
      </c>
      <c r="Y1429" t="str">
        <v>LEWIS</v>
      </c>
      <c r="Z1429" t="str">
        <v>JR</v>
      </c>
      <c r="AA1429" t="str">
        <v>Shipboard Test</v>
      </c>
      <c r="AB1429" t="str">
        <v>397-U1588A-42X-CC-PAL-FORAM</v>
      </c>
    </row>
    <row r="1430" spans="1:28" x14ac:dyDescent="0.15">
      <c r="A1430">
        <v>397</v>
      </c>
      <c r="B1430" t="str">
        <v>U1588</v>
      </c>
      <c r="C1430" t="str">
        <v>A</v>
      </c>
      <c r="D1430">
        <v>43</v>
      </c>
      <c r="E1430" t="str">
        <v>X</v>
      </c>
      <c r="F1430">
        <v>1</v>
      </c>
      <c r="G1430" t="str">
        <v>W</v>
      </c>
      <c r="H1430" s="29">
        <v>70</v>
      </c>
      <c r="I1430" s="29">
        <v>70</v>
      </c>
      <c r="J1430" s="29">
        <v>70</v>
      </c>
      <c r="K1430" s="29">
        <v>5</v>
      </c>
      <c r="L1430" s="24">
        <v>314.89999999999998</v>
      </c>
      <c r="M1430" s="24">
        <v>314.89999999999998</v>
      </c>
      <c r="N1430" s="24">
        <v>327.322</v>
      </c>
      <c r="O1430" s="24">
        <v>327.322</v>
      </c>
      <c r="P1430">
        <v>0</v>
      </c>
      <c r="Q1430">
        <v>1</v>
      </c>
      <c r="R1430" t="str">
        <v>TPCK</v>
      </c>
      <c r="S1430" t="str">
        <v>NANNO</v>
      </c>
      <c r="T1430" t="str">
        <v/>
      </c>
      <c r="U1430" t="str">
        <v/>
      </c>
      <c r="V1430" t="str">
        <v>NANNO</v>
      </c>
      <c r="W1430" t="str">
        <v>TPCK11963581</v>
      </c>
      <c r="X1430">
        <v>44897.89166666667</v>
      </c>
      <c r="Y1430" t="str">
        <v>JRS_BROOKS</v>
      </c>
      <c r="Z1430" t="str">
        <v>JR</v>
      </c>
      <c r="AA1430">
        <v>0</v>
      </c>
      <c r="AB1430" t="str">
        <v>397-U1588A-43X-1-W 70/70-NANNO</v>
      </c>
    </row>
    <row r="1431" spans="1:28" x14ac:dyDescent="0.15">
      <c r="A1431">
        <v>397</v>
      </c>
      <c r="B1431" t="str">
        <v>U1588</v>
      </c>
      <c r="C1431" t="str">
        <v>A</v>
      </c>
      <c r="D1431">
        <v>43</v>
      </c>
      <c r="E1431" t="str">
        <v>X</v>
      </c>
      <c r="F1431">
        <v>2</v>
      </c>
      <c r="G1431" t="str">
        <v>W</v>
      </c>
      <c r="H1431" s="29">
        <v>78</v>
      </c>
      <c r="I1431" s="29">
        <v>78</v>
      </c>
      <c r="J1431" s="29">
        <v>78</v>
      </c>
      <c r="K1431" s="29">
        <v>5</v>
      </c>
      <c r="L1431" s="24">
        <v>316.45999999999998</v>
      </c>
      <c r="M1431" s="24">
        <v>316.45999999999998</v>
      </c>
      <c r="N1431" s="24">
        <v>328.88200000000001</v>
      </c>
      <c r="O1431" s="24">
        <v>328.88200000000001</v>
      </c>
      <c r="P1431">
        <v>0</v>
      </c>
      <c r="Q1431">
        <v>1</v>
      </c>
      <c r="R1431" t="str">
        <v>TPCK</v>
      </c>
      <c r="S1431" t="str">
        <v>NANNO</v>
      </c>
      <c r="T1431" t="str">
        <v/>
      </c>
      <c r="U1431" t="str">
        <v/>
      </c>
      <c r="V1431" t="str">
        <v>NANNO</v>
      </c>
      <c r="W1431" t="str">
        <v>TPCK11963591</v>
      </c>
      <c r="X1431">
        <v>44897.89166666667</v>
      </c>
      <c r="Y1431" t="str">
        <v>JRS_BROOKS</v>
      </c>
      <c r="Z1431" t="str">
        <v>JR</v>
      </c>
      <c r="AA1431">
        <v>0</v>
      </c>
      <c r="AB1431" t="str">
        <v>397-U1588A-43X-2-W 78/78-NANNO</v>
      </c>
    </row>
    <row r="1432" spans="1:28" x14ac:dyDescent="0.15">
      <c r="A1432">
        <v>397</v>
      </c>
      <c r="B1432" t="str">
        <v>U1588</v>
      </c>
      <c r="C1432" t="str">
        <v>A</v>
      </c>
      <c r="D1432">
        <v>43</v>
      </c>
      <c r="E1432" t="str">
        <v>X</v>
      </c>
      <c r="F1432">
        <v>3</v>
      </c>
      <c r="G1432" t="str">
        <v>A</v>
      </c>
      <c r="H1432" s="29">
        <v>30</v>
      </c>
      <c r="I1432" s="29">
        <v>30</v>
      </c>
      <c r="J1432" s="29">
        <v>30</v>
      </c>
      <c r="K1432" s="29">
        <v>5</v>
      </c>
      <c r="L1432" s="24">
        <v>317.46000000000004</v>
      </c>
      <c r="M1432" s="24">
        <v>317.46000000000004</v>
      </c>
      <c r="N1432" s="24">
        <v>329.88200000000001</v>
      </c>
      <c r="O1432" s="24">
        <v>329.88200000000001</v>
      </c>
      <c r="P1432">
        <v>0</v>
      </c>
      <c r="Q1432">
        <v>0</v>
      </c>
      <c r="R1432" t="str">
        <v>SS</v>
      </c>
      <c r="S1432" t="str">
        <v>SED</v>
      </c>
      <c r="T1432" t="str">
        <v/>
      </c>
      <c r="U1432" t="str">
        <v/>
      </c>
      <c r="V1432" t="str">
        <v>SED</v>
      </c>
      <c r="W1432" t="str">
        <v>SS11963941</v>
      </c>
      <c r="X1432">
        <v>44897.898611111108</v>
      </c>
      <c r="Y1432" t="str">
        <v>JRS_PANG</v>
      </c>
      <c r="Z1432" t="str">
        <v>JR</v>
      </c>
      <c r="AA1432">
        <v>0</v>
      </c>
      <c r="AB1432" t="str">
        <v>397-U1588A-43X-3-A 30/30-SED</v>
      </c>
    </row>
    <row r="1433" spans="1:28" x14ac:dyDescent="0.15">
      <c r="A1433">
        <v>397</v>
      </c>
      <c r="B1433" t="str">
        <v>U1588</v>
      </c>
      <c r="C1433" t="str">
        <v>A</v>
      </c>
      <c r="D1433">
        <v>43</v>
      </c>
      <c r="E1433" t="str">
        <v>X</v>
      </c>
      <c r="F1433">
        <v>3</v>
      </c>
      <c r="G1433" t="str">
        <v>W</v>
      </c>
      <c r="H1433" s="29">
        <v>30</v>
      </c>
      <c r="I1433" s="29">
        <v>31</v>
      </c>
      <c r="J1433" s="29">
        <v>30</v>
      </c>
      <c r="K1433" s="29">
        <v>5</v>
      </c>
      <c r="L1433" s="24">
        <v>317.46000000000004</v>
      </c>
      <c r="M1433" s="24">
        <v>317.47000000000003</v>
      </c>
      <c r="N1433" s="24">
        <v>329.88200000000001</v>
      </c>
      <c r="O1433" s="24">
        <v>329.89200000000005</v>
      </c>
      <c r="P1433">
        <v>1</v>
      </c>
      <c r="Q1433">
        <v>1</v>
      </c>
      <c r="R1433" t="str">
        <v>CYL</v>
      </c>
      <c r="S1433" t="str">
        <v>CARB</v>
      </c>
      <c r="T1433" t="str">
        <v/>
      </c>
      <c r="U1433" t="str">
        <v/>
      </c>
      <c r="V1433" t="str">
        <v>CARB</v>
      </c>
      <c r="W1433" t="str">
        <v>CYL11963671</v>
      </c>
      <c r="X1433">
        <v>44897.897222222222</v>
      </c>
      <c r="Y1433" t="str">
        <v>JRS_BROOKS</v>
      </c>
      <c r="Z1433" t="str">
        <v>JR</v>
      </c>
      <c r="AA1433">
        <v>0</v>
      </c>
      <c r="AB1433" t="str">
        <v>397-U1588A-43X-3-W 30/31-CARB</v>
      </c>
    </row>
    <row r="1434" spans="1:28" x14ac:dyDescent="0.15">
      <c r="A1434">
        <v>397</v>
      </c>
      <c r="B1434" t="str">
        <v>U1588</v>
      </c>
      <c r="C1434" t="str">
        <v>A</v>
      </c>
      <c r="D1434">
        <v>43</v>
      </c>
      <c r="E1434" t="str">
        <v>X</v>
      </c>
      <c r="F1434">
        <v>3</v>
      </c>
      <c r="G1434" t="str">
        <v>W</v>
      </c>
      <c r="H1434" s="29">
        <v>64</v>
      </c>
      <c r="I1434" s="29">
        <v>64</v>
      </c>
      <c r="J1434" s="29">
        <v>64</v>
      </c>
      <c r="K1434" s="29">
        <v>5</v>
      </c>
      <c r="L1434" s="24">
        <v>317.8</v>
      </c>
      <c r="M1434" s="24">
        <v>317.8</v>
      </c>
      <c r="N1434" s="24">
        <v>330.22200000000004</v>
      </c>
      <c r="O1434" s="24">
        <v>330.22200000000004</v>
      </c>
      <c r="P1434">
        <v>0</v>
      </c>
      <c r="Q1434">
        <v>1</v>
      </c>
      <c r="R1434" t="str">
        <v>TPCK</v>
      </c>
      <c r="S1434" t="str">
        <v>NANNO</v>
      </c>
      <c r="T1434" t="str">
        <v/>
      </c>
      <c r="U1434" t="str">
        <v/>
      </c>
      <c r="V1434" t="str">
        <v>NANNO</v>
      </c>
      <c r="W1434" t="str">
        <v>TPCK11963601</v>
      </c>
      <c r="X1434">
        <v>44897.89166666667</v>
      </c>
      <c r="Y1434" t="str">
        <v>JRS_BROOKS</v>
      </c>
      <c r="Z1434" t="str">
        <v>JR</v>
      </c>
      <c r="AA1434">
        <v>0</v>
      </c>
      <c r="AB1434" t="str">
        <v>397-U1588A-43X-3-W 64/64-NANNO</v>
      </c>
    </row>
    <row r="1435" spans="1:28" x14ac:dyDescent="0.15">
      <c r="A1435">
        <v>397</v>
      </c>
      <c r="B1435" t="str">
        <v>U1588</v>
      </c>
      <c r="C1435" t="str">
        <v>A</v>
      </c>
      <c r="D1435">
        <v>43</v>
      </c>
      <c r="E1435" t="str">
        <v>X</v>
      </c>
      <c r="F1435">
        <v>4</v>
      </c>
      <c r="G1435" t="str">
        <v>W</v>
      </c>
      <c r="H1435" s="29">
        <v>70</v>
      </c>
      <c r="I1435" s="29">
        <v>70</v>
      </c>
      <c r="J1435" s="29">
        <v>70</v>
      </c>
      <c r="K1435" s="29">
        <v>5</v>
      </c>
      <c r="L1435" s="24">
        <v>319.24</v>
      </c>
      <c r="M1435" s="24">
        <v>319.24</v>
      </c>
      <c r="N1435" s="24">
        <v>331.66200000000003</v>
      </c>
      <c r="O1435" s="24">
        <v>331.66200000000003</v>
      </c>
      <c r="P1435">
        <v>0</v>
      </c>
      <c r="Q1435">
        <v>1</v>
      </c>
      <c r="R1435" t="str">
        <v>TPCK</v>
      </c>
      <c r="S1435" t="str">
        <v>NANNO</v>
      </c>
      <c r="T1435" t="str">
        <v/>
      </c>
      <c r="U1435" t="str">
        <v/>
      </c>
      <c r="V1435" t="str">
        <v>NANNO</v>
      </c>
      <c r="W1435" t="str">
        <v>TPCK11963611</v>
      </c>
      <c r="X1435">
        <v>44897.89166666667</v>
      </c>
      <c r="Y1435" t="str">
        <v>JRS_BROOKS</v>
      </c>
      <c r="Z1435" t="str">
        <v>JR</v>
      </c>
      <c r="AA1435">
        <v>0</v>
      </c>
      <c r="AB1435" t="str">
        <v>397-U1588A-43X-4-W 70/70-NANNO</v>
      </c>
    </row>
    <row r="1436" spans="1:28" x14ac:dyDescent="0.15">
      <c r="A1436">
        <v>397</v>
      </c>
      <c r="B1436" t="str">
        <v>U1588</v>
      </c>
      <c r="C1436" t="str">
        <v>A</v>
      </c>
      <c r="D1436">
        <v>43</v>
      </c>
      <c r="E1436" t="str">
        <v>X</v>
      </c>
      <c r="F1436">
        <v>5</v>
      </c>
      <c r="G1436" t="str">
        <v/>
      </c>
      <c r="H1436" s="29">
        <v>0</v>
      </c>
      <c r="I1436" s="29">
        <v>0</v>
      </c>
      <c r="J1436" s="29">
        <v>0</v>
      </c>
      <c r="K1436" s="29">
        <v>5</v>
      </c>
      <c r="L1436" s="24">
        <v>319.74</v>
      </c>
      <c r="M1436" s="24">
        <v>319.74</v>
      </c>
      <c r="N1436" s="24">
        <v>332.16200000000003</v>
      </c>
      <c r="O1436" s="24">
        <v>332.16200000000003</v>
      </c>
      <c r="P1436">
        <v>0</v>
      </c>
      <c r="Q1436">
        <v>1</v>
      </c>
      <c r="R1436" t="str">
        <v>GAS</v>
      </c>
      <c r="S1436" t="str">
        <v>VAC</v>
      </c>
      <c r="T1436" t="str">
        <v/>
      </c>
      <c r="U1436" t="str">
        <v/>
      </c>
      <c r="V1436" t="str">
        <v>VAC_VOID</v>
      </c>
      <c r="W1436" t="str">
        <v>GAS11955731</v>
      </c>
      <c r="X1436">
        <v>44897.086111111108</v>
      </c>
      <c r="Y1436" t="str">
        <v>KOWALSKI</v>
      </c>
      <c r="Z1436" t="str">
        <v>JR</v>
      </c>
      <c r="AA1436">
        <v>0</v>
      </c>
      <c r="AB1436" t="str">
        <v>397-U1588A-43X-5-VAC_VOID</v>
      </c>
    </row>
    <row r="1437" spans="1:28" x14ac:dyDescent="0.15">
      <c r="A1437">
        <v>397</v>
      </c>
      <c r="B1437" t="str">
        <v>U1588</v>
      </c>
      <c r="C1437" t="str">
        <v>A</v>
      </c>
      <c r="D1437">
        <v>43</v>
      </c>
      <c r="E1437" t="str">
        <v>X</v>
      </c>
      <c r="F1437">
        <v>5</v>
      </c>
      <c r="G1437" t="str">
        <v>W</v>
      </c>
      <c r="H1437" s="29">
        <v>68</v>
      </c>
      <c r="I1437" s="29">
        <v>70</v>
      </c>
      <c r="J1437" s="29">
        <v>68</v>
      </c>
      <c r="K1437" s="29">
        <v>5</v>
      </c>
      <c r="L1437" s="24">
        <v>320.42</v>
      </c>
      <c r="M1437" s="24">
        <v>320.44</v>
      </c>
      <c r="N1437" s="24">
        <v>332.84200000000004</v>
      </c>
      <c r="O1437" s="24">
        <v>332.86200000000002</v>
      </c>
      <c r="P1437">
        <v>2</v>
      </c>
      <c r="Q1437">
        <v>10</v>
      </c>
      <c r="R1437" t="str">
        <v>CYL</v>
      </c>
      <c r="S1437" t="str">
        <v>MAD</v>
      </c>
      <c r="T1437" t="str">
        <v/>
      </c>
      <c r="U1437" t="str">
        <v/>
      </c>
      <c r="V1437">
        <v>31214</v>
      </c>
      <c r="W1437" t="str">
        <v>CYL11963961</v>
      </c>
      <c r="X1437">
        <v>44897.900694444441</v>
      </c>
      <c r="Y1437" t="str">
        <v>JRS_BROOKS</v>
      </c>
      <c r="Z1437" t="str">
        <v>JR</v>
      </c>
      <c r="AA1437">
        <v>0</v>
      </c>
      <c r="AB1437" t="str">
        <v>397-U1588A-43X-5-W 68/70-31214</v>
      </c>
    </row>
    <row r="1438" spans="1:28" x14ac:dyDescent="0.15">
      <c r="A1438">
        <v>397</v>
      </c>
      <c r="B1438" t="str">
        <v>U1588</v>
      </c>
      <c r="C1438" t="str">
        <v>A</v>
      </c>
      <c r="D1438">
        <v>43</v>
      </c>
      <c r="E1438" t="str">
        <v>X</v>
      </c>
      <c r="F1438">
        <v>5</v>
      </c>
      <c r="G1438" t="str">
        <v>W</v>
      </c>
      <c r="H1438" s="29">
        <v>68</v>
      </c>
      <c r="I1438" s="29">
        <v>68</v>
      </c>
      <c r="J1438" s="29">
        <v>68</v>
      </c>
      <c r="K1438" s="29">
        <v>5</v>
      </c>
      <c r="L1438" s="24">
        <v>320.42</v>
      </c>
      <c r="M1438" s="24">
        <v>320.42</v>
      </c>
      <c r="N1438" s="24">
        <v>332.84200000000004</v>
      </c>
      <c r="O1438" s="24">
        <v>332.84200000000004</v>
      </c>
      <c r="P1438">
        <v>0</v>
      </c>
      <c r="Q1438">
        <v>1</v>
      </c>
      <c r="R1438" t="str">
        <v>TPCK</v>
      </c>
      <c r="S1438" t="str">
        <v>NANNO</v>
      </c>
      <c r="T1438" t="str">
        <v/>
      </c>
      <c r="U1438" t="str">
        <v/>
      </c>
      <c r="V1438" t="str">
        <v>NANNO</v>
      </c>
      <c r="W1438" t="str">
        <v>TPCK11963621</v>
      </c>
      <c r="X1438">
        <v>44897.89166666667</v>
      </c>
      <c r="Y1438" t="str">
        <v>JRS_BROOKS</v>
      </c>
      <c r="Z1438" t="str">
        <v>JR</v>
      </c>
      <c r="AA1438">
        <v>0</v>
      </c>
      <c r="AB1438" t="str">
        <v>397-U1588A-43X-5-W 68/68-NANNO</v>
      </c>
    </row>
    <row r="1439" spans="1:28" x14ac:dyDescent="0.15">
      <c r="A1439">
        <v>397</v>
      </c>
      <c r="B1439" t="str">
        <v>U1588</v>
      </c>
      <c r="C1439" t="str">
        <v>A</v>
      </c>
      <c r="D1439">
        <v>43</v>
      </c>
      <c r="E1439" t="str">
        <v>X</v>
      </c>
      <c r="F1439">
        <v>5</v>
      </c>
      <c r="G1439" t="str">
        <v/>
      </c>
      <c r="H1439" s="29">
        <v>103</v>
      </c>
      <c r="I1439" s="29">
        <v>113</v>
      </c>
      <c r="J1439" s="29">
        <v>0</v>
      </c>
      <c r="K1439" s="29">
        <v>5</v>
      </c>
      <c r="L1439" s="24">
        <v>320.77</v>
      </c>
      <c r="M1439" s="24">
        <v>320.87</v>
      </c>
      <c r="N1439" s="24">
        <v>333.19200000000001</v>
      </c>
      <c r="O1439" s="24">
        <v>333.24200000000002</v>
      </c>
      <c r="P1439">
        <v>5</v>
      </c>
      <c r="Q1439">
        <v>2</v>
      </c>
      <c r="R1439" t="str">
        <v>LIQ</v>
      </c>
      <c r="S1439" t="str">
        <v>ICP</v>
      </c>
      <c r="T1439" t="str">
        <v/>
      </c>
      <c r="U1439" t="str">
        <v/>
      </c>
      <c r="V1439" t="str">
        <v>IWICP</v>
      </c>
      <c r="W1439" t="str">
        <v>LIQ11957241</v>
      </c>
      <c r="X1439">
        <v>44897.178472222222</v>
      </c>
      <c r="Y1439" t="str">
        <v>JR_LIU</v>
      </c>
      <c r="Z1439" t="str">
        <v>JR</v>
      </c>
      <c r="AA1439" t="str">
        <v>10uL HNO3</v>
      </c>
      <c r="AB1439" t="str">
        <v>397-U1588A-43X-5-IW(103-113)-IWICP</v>
      </c>
    </row>
    <row r="1440" spans="1:28" x14ac:dyDescent="0.15">
      <c r="A1440">
        <v>397</v>
      </c>
      <c r="B1440" t="str">
        <v>U1588</v>
      </c>
      <c r="C1440" t="str">
        <v>A</v>
      </c>
      <c r="D1440">
        <v>43</v>
      </c>
      <c r="E1440" t="str">
        <v>X</v>
      </c>
      <c r="F1440">
        <v>5</v>
      </c>
      <c r="G1440" t="str">
        <v/>
      </c>
      <c r="H1440" s="29">
        <v>103</v>
      </c>
      <c r="I1440" s="29">
        <v>113</v>
      </c>
      <c r="J1440" s="29">
        <v>0</v>
      </c>
      <c r="K1440" s="29">
        <v>5</v>
      </c>
      <c r="L1440" s="24">
        <v>320.77</v>
      </c>
      <c r="M1440" s="24">
        <v>320.87</v>
      </c>
      <c r="N1440" s="24">
        <v>333.19200000000001</v>
      </c>
      <c r="O1440" s="24">
        <v>333.24200000000002</v>
      </c>
      <c r="P1440">
        <v>5</v>
      </c>
      <c r="Q1440">
        <v>10</v>
      </c>
      <c r="R1440" t="str">
        <v>LIQ</v>
      </c>
      <c r="S1440" t="str">
        <v/>
      </c>
      <c r="T1440" t="str">
        <v>YOBO</v>
      </c>
      <c r="U1440" t="str">
        <v>96010IODP</v>
      </c>
      <c r="V1440" t="str">
        <v>IWYOBO</v>
      </c>
      <c r="W1440" t="str">
        <v>LIQ11957261</v>
      </c>
      <c r="X1440">
        <v>44897.178472222222</v>
      </c>
      <c r="Y1440" t="str">
        <v>JR_LIU</v>
      </c>
      <c r="Z1440" t="str">
        <v>JR</v>
      </c>
      <c r="AA1440" t="str">
        <v>30ul optima HNO3</v>
      </c>
      <c r="AB1440" t="str">
        <v>397-U1588A-43X-5-IW(103-113)-IWYOBO</v>
      </c>
    </row>
    <row r="1441" spans="1:28" x14ac:dyDescent="0.15">
      <c r="A1441">
        <v>397</v>
      </c>
      <c r="B1441" t="str">
        <v>U1588</v>
      </c>
      <c r="C1441" t="str">
        <v>A</v>
      </c>
      <c r="D1441">
        <v>43</v>
      </c>
      <c r="E1441" t="str">
        <v>X</v>
      </c>
      <c r="F1441">
        <v>5</v>
      </c>
      <c r="G1441" t="str">
        <v/>
      </c>
      <c r="H1441" s="29">
        <v>103</v>
      </c>
      <c r="I1441" s="29">
        <v>113</v>
      </c>
      <c r="J1441" s="29">
        <v>0</v>
      </c>
      <c r="K1441" s="29">
        <v>5</v>
      </c>
      <c r="L1441" s="24">
        <v>320.77</v>
      </c>
      <c r="M1441" s="24">
        <v>320.87</v>
      </c>
      <c r="N1441" s="24">
        <v>333.19200000000001</v>
      </c>
      <c r="O1441" s="24">
        <v>333.24200000000002</v>
      </c>
      <c r="P1441">
        <v>5</v>
      </c>
      <c r="Q1441">
        <v>3</v>
      </c>
      <c r="R1441" t="str">
        <v>LIQ</v>
      </c>
      <c r="S1441" t="str">
        <v/>
      </c>
      <c r="T1441" t="str">
        <v/>
      </c>
      <c r="U1441" t="str">
        <v/>
      </c>
      <c r="V1441" t="str">
        <v>IWALK</v>
      </c>
      <c r="W1441" t="str">
        <v>LIQ11957231</v>
      </c>
      <c r="X1441">
        <v>44897.178472222222</v>
      </c>
      <c r="Y1441" t="str">
        <v>JR_LIU</v>
      </c>
      <c r="Z1441" t="str">
        <v>JR</v>
      </c>
      <c r="AA1441" t="str">
        <v>alkalinity residue</v>
      </c>
      <c r="AB1441" t="str">
        <v>397-U1588A-43X-5-IW(103-113)-IWALK</v>
      </c>
    </row>
    <row r="1442" spans="1:28" x14ac:dyDescent="0.15">
      <c r="A1442">
        <v>397</v>
      </c>
      <c r="B1442" t="str">
        <v>U1588</v>
      </c>
      <c r="C1442" t="str">
        <v>A</v>
      </c>
      <c r="D1442">
        <v>43</v>
      </c>
      <c r="E1442" t="str">
        <v>X</v>
      </c>
      <c r="F1442">
        <v>5</v>
      </c>
      <c r="G1442" t="str">
        <v/>
      </c>
      <c r="H1442" s="29">
        <v>103</v>
      </c>
      <c r="I1442" s="29">
        <v>113</v>
      </c>
      <c r="J1442" s="29">
        <v>0</v>
      </c>
      <c r="K1442" s="29">
        <v>5</v>
      </c>
      <c r="L1442" s="24">
        <v>320.77</v>
      </c>
      <c r="M1442" s="24">
        <v>320.87</v>
      </c>
      <c r="N1442" s="24">
        <v>333.19200000000001</v>
      </c>
      <c r="O1442" s="24">
        <v>333.24200000000002</v>
      </c>
      <c r="P1442">
        <v>5</v>
      </c>
      <c r="Q1442">
        <v>25</v>
      </c>
      <c r="R1442" t="str">
        <v>CAKE</v>
      </c>
      <c r="S1442" t="str">
        <v/>
      </c>
      <c r="T1442" t="str">
        <v>WU</v>
      </c>
      <c r="U1442" t="str">
        <v>95353IODP</v>
      </c>
      <c r="V1442" t="str">
        <v>SCWU</v>
      </c>
      <c r="W1442" t="str">
        <v>CAKE11957271</v>
      </c>
      <c r="X1442">
        <v>44897.178472222222</v>
      </c>
      <c r="Y1442" t="str">
        <v>JR_LIU</v>
      </c>
      <c r="Z1442" t="str">
        <v>JR</v>
      </c>
      <c r="AA1442">
        <v>0</v>
      </c>
      <c r="AB1442" t="str">
        <v>397-U1588A-43X-5-IW(103-113)-SCWU</v>
      </c>
    </row>
    <row r="1443" spans="1:28" x14ac:dyDescent="0.15">
      <c r="A1443">
        <v>397</v>
      </c>
      <c r="B1443" t="str">
        <v>U1588</v>
      </c>
      <c r="C1443" t="str">
        <v>A</v>
      </c>
      <c r="D1443">
        <v>43</v>
      </c>
      <c r="E1443" t="str">
        <v>X</v>
      </c>
      <c r="F1443">
        <v>5</v>
      </c>
      <c r="G1443" t="str">
        <v/>
      </c>
      <c r="H1443" s="29">
        <v>103</v>
      </c>
      <c r="I1443" s="29">
        <v>113</v>
      </c>
      <c r="J1443" s="29">
        <v>103</v>
      </c>
      <c r="K1443" s="29">
        <v>5</v>
      </c>
      <c r="L1443" s="24">
        <v>320.77</v>
      </c>
      <c r="M1443" s="24">
        <v>320.87</v>
      </c>
      <c r="N1443" s="24">
        <v>333.19200000000001</v>
      </c>
      <c r="O1443" s="24">
        <v>333.29200000000003</v>
      </c>
      <c r="P1443">
        <v>10</v>
      </c>
      <c r="Q1443">
        <v>353</v>
      </c>
      <c r="R1443" t="str">
        <v>WRND</v>
      </c>
      <c r="S1443" t="str">
        <v>IW</v>
      </c>
      <c r="T1443" t="str">
        <v/>
      </c>
      <c r="U1443" t="str">
        <v/>
      </c>
      <c r="V1443" t="str">
        <v>IW(103-113)</v>
      </c>
      <c r="W1443" t="str">
        <v>WRND11955711</v>
      </c>
      <c r="X1443">
        <v>44897.086111111108</v>
      </c>
      <c r="Y1443" t="str">
        <v>KOWALSKI</v>
      </c>
      <c r="Z1443" t="str">
        <v>JR</v>
      </c>
      <c r="AA1443">
        <v>0</v>
      </c>
      <c r="AB1443" t="str">
        <v>397-U1588A-43X-5-IW(103-113)</v>
      </c>
    </row>
    <row r="1444" spans="1:28" x14ac:dyDescent="0.15">
      <c r="A1444">
        <v>397</v>
      </c>
      <c r="B1444" t="str">
        <v>U1588</v>
      </c>
      <c r="C1444" t="str">
        <v>A</v>
      </c>
      <c r="D1444">
        <v>43</v>
      </c>
      <c r="E1444" t="str">
        <v>X</v>
      </c>
      <c r="F1444">
        <v>5</v>
      </c>
      <c r="G1444" t="str">
        <v/>
      </c>
      <c r="H1444" s="29">
        <v>103</v>
      </c>
      <c r="I1444" s="29">
        <v>113</v>
      </c>
      <c r="J1444" s="29">
        <v>0</v>
      </c>
      <c r="K1444" s="29">
        <v>5</v>
      </c>
      <c r="L1444" s="24">
        <v>320.77</v>
      </c>
      <c r="M1444" s="24">
        <v>320.87</v>
      </c>
      <c r="N1444" s="24">
        <v>333.19200000000001</v>
      </c>
      <c r="O1444" s="24">
        <v>333.24200000000002</v>
      </c>
      <c r="P1444">
        <v>5</v>
      </c>
      <c r="Q1444">
        <v>75</v>
      </c>
      <c r="R1444" t="str">
        <v>CAKE</v>
      </c>
      <c r="S1444" t="str">
        <v/>
      </c>
      <c r="T1444" t="str">
        <v/>
      </c>
      <c r="U1444" t="str">
        <v/>
      </c>
      <c r="V1444" t="str">
        <v>SC</v>
      </c>
      <c r="W1444" t="str">
        <v>CAKE11957281</v>
      </c>
      <c r="X1444">
        <v>44897.178472222222</v>
      </c>
      <c r="Y1444" t="str">
        <v>JR_LIU</v>
      </c>
      <c r="Z1444" t="str">
        <v>JR</v>
      </c>
      <c r="AA1444" t="str">
        <v>repository</v>
      </c>
      <c r="AB1444" t="str">
        <v>397-U1588A-43X-5-IW(103-113)-SC</v>
      </c>
    </row>
    <row r="1445" spans="1:28" x14ac:dyDescent="0.15">
      <c r="A1445">
        <v>397</v>
      </c>
      <c r="B1445" t="str">
        <v>U1588</v>
      </c>
      <c r="C1445" t="str">
        <v>A</v>
      </c>
      <c r="D1445">
        <v>43</v>
      </c>
      <c r="E1445" t="str">
        <v>X</v>
      </c>
      <c r="F1445">
        <v>5</v>
      </c>
      <c r="G1445" t="str">
        <v/>
      </c>
      <c r="H1445" s="29">
        <v>103</v>
      </c>
      <c r="I1445" s="29">
        <v>113</v>
      </c>
      <c r="J1445" s="29">
        <v>0</v>
      </c>
      <c r="K1445" s="29">
        <v>5</v>
      </c>
      <c r="L1445" s="24">
        <v>320.77</v>
      </c>
      <c r="M1445" s="24">
        <v>320.87</v>
      </c>
      <c r="N1445" s="24">
        <v>333.19200000000001</v>
      </c>
      <c r="O1445" s="24">
        <v>333.24200000000002</v>
      </c>
      <c r="P1445">
        <v>5</v>
      </c>
      <c r="Q1445">
        <v>10</v>
      </c>
      <c r="R1445" t="str">
        <v>LIQ</v>
      </c>
      <c r="S1445" t="str">
        <v/>
      </c>
      <c r="T1445" t="str">
        <v>WU</v>
      </c>
      <c r="U1445" t="str">
        <v>95353IODP</v>
      </c>
      <c r="V1445" t="str">
        <v>IWWU</v>
      </c>
      <c r="W1445" t="str">
        <v>LIQ11957251</v>
      </c>
      <c r="X1445">
        <v>44897.178472222222</v>
      </c>
      <c r="Y1445" t="str">
        <v>JR_LIU</v>
      </c>
      <c r="Z1445" t="str">
        <v>JR</v>
      </c>
      <c r="AA1445" t="str">
        <v>30 ul TM HCl</v>
      </c>
      <c r="AB1445" t="str">
        <v>397-U1588A-43X-5-IW(103-113)-IWWU</v>
      </c>
    </row>
    <row r="1446" spans="1:28" x14ac:dyDescent="0.15">
      <c r="A1446">
        <v>397</v>
      </c>
      <c r="B1446" t="str">
        <v>U1588</v>
      </c>
      <c r="C1446" t="str">
        <v>A</v>
      </c>
      <c r="D1446">
        <v>43</v>
      </c>
      <c r="E1446" t="str">
        <v>X</v>
      </c>
      <c r="F1446">
        <v>5</v>
      </c>
      <c r="G1446" t="str">
        <v/>
      </c>
      <c r="H1446" s="29">
        <v>103</v>
      </c>
      <c r="I1446" s="29">
        <v>113</v>
      </c>
      <c r="J1446" s="29">
        <v>0</v>
      </c>
      <c r="K1446" s="29">
        <v>5</v>
      </c>
      <c r="L1446" s="24">
        <v>320.77</v>
      </c>
      <c r="M1446" s="24">
        <v>320.87</v>
      </c>
      <c r="N1446" s="24">
        <v>333.19200000000001</v>
      </c>
      <c r="O1446" s="24">
        <v>333.24200000000002</v>
      </c>
      <c r="P1446">
        <v>5</v>
      </c>
      <c r="Q1446">
        <v>6</v>
      </c>
      <c r="R1446" t="str">
        <v>LIQ</v>
      </c>
      <c r="S1446" t="str">
        <v/>
      </c>
      <c r="T1446" t="str">
        <v/>
      </c>
      <c r="U1446" t="str">
        <v/>
      </c>
      <c r="V1446" t="str">
        <v>IWS</v>
      </c>
      <c r="W1446" t="str">
        <v>LIQ11957221</v>
      </c>
      <c r="X1446">
        <v>44897.178472222222</v>
      </c>
      <c r="Y1446" t="str">
        <v>JR_LIU</v>
      </c>
      <c r="Z1446" t="str">
        <v>JR</v>
      </c>
      <c r="AA1446" t="str">
        <v>shipboard untreated</v>
      </c>
      <c r="AB1446" t="str">
        <v>397-U1588A-43X-5-IW(103-113)-IWS</v>
      </c>
    </row>
    <row r="1447" spans="1:28" x14ac:dyDescent="0.15">
      <c r="A1447">
        <v>397</v>
      </c>
      <c r="B1447" t="str">
        <v>U1588</v>
      </c>
      <c r="C1447" t="str">
        <v>A</v>
      </c>
      <c r="D1447">
        <v>43</v>
      </c>
      <c r="E1447" t="str">
        <v>X</v>
      </c>
      <c r="F1447">
        <v>5</v>
      </c>
      <c r="G1447" t="str">
        <v/>
      </c>
      <c r="H1447" s="29">
        <v>103</v>
      </c>
      <c r="I1447" s="29">
        <v>113</v>
      </c>
      <c r="J1447" s="29">
        <v>0</v>
      </c>
      <c r="K1447" s="29">
        <v>5</v>
      </c>
      <c r="L1447" s="24">
        <v>320.77</v>
      </c>
      <c r="M1447" s="24">
        <v>320.87</v>
      </c>
      <c r="N1447" s="24">
        <v>333.19200000000001</v>
      </c>
      <c r="O1447" s="24">
        <v>333.24200000000002</v>
      </c>
      <c r="P1447">
        <v>5</v>
      </c>
      <c r="Q1447">
        <v>4</v>
      </c>
      <c r="R1447" t="str">
        <v>LIQ</v>
      </c>
      <c r="S1447" t="str">
        <v/>
      </c>
      <c r="T1447" t="str">
        <v>ROCH</v>
      </c>
      <c r="U1447" t="str">
        <v>95231IODP</v>
      </c>
      <c r="V1447" t="str">
        <v>IWROCH</v>
      </c>
      <c r="W1447" t="str">
        <v>LIQ11957301</v>
      </c>
      <c r="X1447">
        <v>44897.178472222222</v>
      </c>
      <c r="Y1447" t="str">
        <v>JR_LIU</v>
      </c>
      <c r="Z1447" t="str">
        <v>JR</v>
      </c>
      <c r="AA1447" t="str">
        <v>20uL Optima HCl</v>
      </c>
      <c r="AB1447" t="str">
        <v>397-U1588A-43X-5-IW(103-113)-IWROCH</v>
      </c>
    </row>
    <row r="1448" spans="1:28" x14ac:dyDescent="0.15">
      <c r="A1448">
        <v>397</v>
      </c>
      <c r="B1448" t="str">
        <v>U1588</v>
      </c>
      <c r="C1448" t="str">
        <v>A</v>
      </c>
      <c r="D1448">
        <v>43</v>
      </c>
      <c r="E1448" t="str">
        <v>X</v>
      </c>
      <c r="F1448">
        <v>5</v>
      </c>
      <c r="G1448" t="str">
        <v/>
      </c>
      <c r="H1448" s="29">
        <v>103</v>
      </c>
      <c r="I1448" s="29">
        <v>113</v>
      </c>
      <c r="J1448" s="29">
        <v>0</v>
      </c>
      <c r="K1448" s="29">
        <v>5</v>
      </c>
      <c r="L1448" s="24">
        <v>320.77</v>
      </c>
      <c r="M1448" s="24">
        <v>320.87</v>
      </c>
      <c r="N1448" s="24">
        <v>333.19200000000001</v>
      </c>
      <c r="O1448" s="24">
        <v>333.24200000000002</v>
      </c>
      <c r="P1448">
        <v>5</v>
      </c>
      <c r="Q1448">
        <v>2</v>
      </c>
      <c r="R1448" t="str">
        <v>LIQ</v>
      </c>
      <c r="S1448" t="str">
        <v/>
      </c>
      <c r="T1448" t="str">
        <v>BRAD</v>
      </c>
      <c r="U1448" t="str">
        <v>95829IODP</v>
      </c>
      <c r="V1448" t="str">
        <v>IWBRAD</v>
      </c>
      <c r="W1448" t="str">
        <v>LIQ11957291</v>
      </c>
      <c r="X1448">
        <v>44897.178472222222</v>
      </c>
      <c r="Y1448" t="str">
        <v>JR_LIU</v>
      </c>
      <c r="Z1448" t="str">
        <v>JR</v>
      </c>
      <c r="AA1448" t="str">
        <v>10 ul HgCl2</v>
      </c>
      <c r="AB1448" t="str">
        <v>397-U1588A-43X-5-IW(103-113)-IWBRAD</v>
      </c>
    </row>
    <row r="1449" spans="1:28" x14ac:dyDescent="0.15">
      <c r="A1449">
        <v>397</v>
      </c>
      <c r="B1449" t="str">
        <v>U1588</v>
      </c>
      <c r="C1449" t="str">
        <v>A</v>
      </c>
      <c r="D1449">
        <v>43</v>
      </c>
      <c r="E1449" t="str">
        <v>X</v>
      </c>
      <c r="F1449">
        <v>6</v>
      </c>
      <c r="G1449" t="str">
        <v/>
      </c>
      <c r="H1449" s="29">
        <v>0</v>
      </c>
      <c r="I1449" s="29">
        <v>5</v>
      </c>
      <c r="J1449" s="29">
        <v>0</v>
      </c>
      <c r="K1449" s="29">
        <v>5</v>
      </c>
      <c r="L1449" s="24">
        <v>320.87</v>
      </c>
      <c r="M1449" s="24">
        <v>320.92</v>
      </c>
      <c r="N1449" s="24">
        <v>333.29200000000003</v>
      </c>
      <c r="O1449" s="24">
        <v>333.34200000000004</v>
      </c>
      <c r="P1449">
        <v>5</v>
      </c>
      <c r="Q1449">
        <v>5</v>
      </c>
      <c r="R1449" t="str">
        <v>CYL</v>
      </c>
      <c r="S1449" t="str">
        <v>HS</v>
      </c>
      <c r="T1449" t="str">
        <v/>
      </c>
      <c r="U1449" t="str">
        <v/>
      </c>
      <c r="V1449" t="str">
        <v>HS</v>
      </c>
      <c r="W1449" t="str">
        <v>CYL11955701</v>
      </c>
      <c r="X1449">
        <v>44897.086111111108</v>
      </c>
      <c r="Y1449" t="str">
        <v>KOWALSKI</v>
      </c>
      <c r="Z1449" t="str">
        <v>JR</v>
      </c>
      <c r="AA1449">
        <v>0</v>
      </c>
      <c r="AB1449" t="str">
        <v>397-U1588A-43X-6-HS</v>
      </c>
    </row>
    <row r="1450" spans="1:28" x14ac:dyDescent="0.15">
      <c r="A1450">
        <v>397</v>
      </c>
      <c r="B1450" t="str">
        <v>U1588</v>
      </c>
      <c r="C1450" t="str">
        <v>A</v>
      </c>
      <c r="D1450">
        <v>43</v>
      </c>
      <c r="E1450" t="str">
        <v>X</v>
      </c>
      <c r="F1450">
        <v>6</v>
      </c>
      <c r="G1450" t="str">
        <v>W</v>
      </c>
      <c r="H1450" s="29">
        <v>47</v>
      </c>
      <c r="I1450" s="29">
        <v>48</v>
      </c>
      <c r="J1450" s="29">
        <v>47</v>
      </c>
      <c r="K1450" s="29">
        <v>5</v>
      </c>
      <c r="L1450" s="24">
        <v>321.34000000000003</v>
      </c>
      <c r="M1450" s="24">
        <v>321.35000000000002</v>
      </c>
      <c r="N1450" s="24">
        <v>333.762</v>
      </c>
      <c r="O1450" s="24">
        <v>333.77200000000005</v>
      </c>
      <c r="P1450">
        <v>1</v>
      </c>
      <c r="Q1450">
        <v>1</v>
      </c>
      <c r="R1450" t="str">
        <v>CYL</v>
      </c>
      <c r="S1450" t="str">
        <v>CARB</v>
      </c>
      <c r="T1450" t="str">
        <v/>
      </c>
      <c r="U1450" t="str">
        <v/>
      </c>
      <c r="V1450" t="str">
        <v>CARB</v>
      </c>
      <c r="W1450" t="str">
        <v>CYL11963681</v>
      </c>
      <c r="X1450">
        <v>44897.897222222222</v>
      </c>
      <c r="Y1450" t="str">
        <v>JRS_BROOKS</v>
      </c>
      <c r="Z1450" t="str">
        <v>JR</v>
      </c>
      <c r="AA1450">
        <v>0</v>
      </c>
      <c r="AB1450" t="str">
        <v>397-U1588A-43X-6-W 47/48-CARB</v>
      </c>
    </row>
    <row r="1451" spans="1:28" x14ac:dyDescent="0.15">
      <c r="A1451">
        <v>397</v>
      </c>
      <c r="B1451" t="str">
        <v>U1588</v>
      </c>
      <c r="C1451" t="str">
        <v>A</v>
      </c>
      <c r="D1451">
        <v>43</v>
      </c>
      <c r="E1451" t="str">
        <v>X</v>
      </c>
      <c r="F1451">
        <v>6</v>
      </c>
      <c r="G1451" t="str">
        <v>W</v>
      </c>
      <c r="H1451" s="29">
        <v>47</v>
      </c>
      <c r="I1451" s="29">
        <v>48</v>
      </c>
      <c r="J1451" s="29">
        <v>47</v>
      </c>
      <c r="K1451" s="29">
        <v>5</v>
      </c>
      <c r="L1451" s="24">
        <v>321.34000000000003</v>
      </c>
      <c r="M1451" s="24">
        <v>321.35000000000002</v>
      </c>
      <c r="N1451" s="24">
        <v>333.762</v>
      </c>
      <c r="O1451" s="24">
        <v>333.77200000000005</v>
      </c>
      <c r="P1451">
        <v>1</v>
      </c>
      <c r="Q1451">
        <v>1</v>
      </c>
      <c r="R1451" t="str">
        <v>CYL</v>
      </c>
      <c r="S1451" t="str">
        <v>XRD</v>
      </c>
      <c r="T1451" t="str">
        <v/>
      </c>
      <c r="U1451" t="str">
        <v/>
      </c>
      <c r="V1451" t="str">
        <v>XRD</v>
      </c>
      <c r="W1451" t="str">
        <v>CYL11963691</v>
      </c>
      <c r="X1451">
        <v>44897.897222222222</v>
      </c>
      <c r="Y1451" t="str">
        <v>JRS_BROOKS</v>
      </c>
      <c r="Z1451" t="str">
        <v>JR</v>
      </c>
      <c r="AA1451">
        <v>0</v>
      </c>
      <c r="AB1451" t="str">
        <v>397-U1588A-43X-6-W 47/48-XRD</v>
      </c>
    </row>
    <row r="1452" spans="1:28" x14ac:dyDescent="0.15">
      <c r="A1452">
        <v>397</v>
      </c>
      <c r="B1452" t="str">
        <v>U1588</v>
      </c>
      <c r="C1452" t="str">
        <v>A</v>
      </c>
      <c r="D1452">
        <v>43</v>
      </c>
      <c r="E1452" t="str">
        <v>X</v>
      </c>
      <c r="F1452">
        <v>6</v>
      </c>
      <c r="G1452" t="str">
        <v>A</v>
      </c>
      <c r="H1452" s="29">
        <v>47</v>
      </c>
      <c r="I1452" s="29">
        <v>47</v>
      </c>
      <c r="J1452" s="29">
        <v>47</v>
      </c>
      <c r="K1452" s="29">
        <v>5</v>
      </c>
      <c r="L1452" s="24">
        <v>321.34000000000003</v>
      </c>
      <c r="M1452" s="24">
        <v>321.34000000000003</v>
      </c>
      <c r="N1452" s="24">
        <v>333.762</v>
      </c>
      <c r="O1452" s="24">
        <v>333.762</v>
      </c>
      <c r="P1452">
        <v>0</v>
      </c>
      <c r="Q1452">
        <v>0</v>
      </c>
      <c r="R1452" t="str">
        <v>SS</v>
      </c>
      <c r="S1452" t="str">
        <v>SED</v>
      </c>
      <c r="T1452" t="str">
        <v/>
      </c>
      <c r="U1452" t="str">
        <v/>
      </c>
      <c r="V1452" t="str">
        <v>SED</v>
      </c>
      <c r="W1452" t="str">
        <v>SS11963951</v>
      </c>
      <c r="X1452">
        <v>44897.898611111108</v>
      </c>
      <c r="Y1452" t="str">
        <v>JRS_PANG</v>
      </c>
      <c r="Z1452" t="str">
        <v>JR</v>
      </c>
      <c r="AA1452">
        <v>0</v>
      </c>
      <c r="AB1452" t="str">
        <v>397-U1588A-43X-6-A 47/47-SED</v>
      </c>
    </row>
    <row r="1453" spans="1:28" x14ac:dyDescent="0.15">
      <c r="A1453">
        <v>397</v>
      </c>
      <c r="B1453" t="str">
        <v>U1588</v>
      </c>
      <c r="C1453" t="str">
        <v>A</v>
      </c>
      <c r="D1453">
        <v>43</v>
      </c>
      <c r="E1453" t="str">
        <v>X</v>
      </c>
      <c r="F1453">
        <v>6</v>
      </c>
      <c r="G1453" t="str">
        <v>W</v>
      </c>
      <c r="H1453" s="29">
        <v>60</v>
      </c>
      <c r="I1453" s="29">
        <v>60</v>
      </c>
      <c r="J1453" s="29">
        <v>60</v>
      </c>
      <c r="K1453" s="29">
        <v>5</v>
      </c>
      <c r="L1453" s="24">
        <v>321.47000000000003</v>
      </c>
      <c r="M1453" s="24">
        <v>321.47000000000003</v>
      </c>
      <c r="N1453" s="24">
        <v>333.89200000000005</v>
      </c>
      <c r="O1453" s="24">
        <v>333.89200000000005</v>
      </c>
      <c r="P1453">
        <v>0</v>
      </c>
      <c r="Q1453">
        <v>1</v>
      </c>
      <c r="R1453" t="str">
        <v>TPCK</v>
      </c>
      <c r="S1453" t="str">
        <v>NANNO</v>
      </c>
      <c r="T1453" t="str">
        <v/>
      </c>
      <c r="U1453" t="str">
        <v/>
      </c>
      <c r="V1453" t="str">
        <v>NANNO</v>
      </c>
      <c r="W1453" t="str">
        <v>TPCK11963631</v>
      </c>
      <c r="X1453">
        <v>44897.89166666667</v>
      </c>
      <c r="Y1453" t="str">
        <v>JRS_BROOKS</v>
      </c>
      <c r="Z1453" t="str">
        <v>JR</v>
      </c>
      <c r="AA1453">
        <v>0</v>
      </c>
      <c r="AB1453" t="str">
        <v>397-U1588A-43X-6-W 60/60-NANNO</v>
      </c>
    </row>
    <row r="1454" spans="1:28" x14ac:dyDescent="0.15">
      <c r="A1454">
        <v>397</v>
      </c>
      <c r="B1454" t="str">
        <v>U1588</v>
      </c>
      <c r="C1454" t="str">
        <v>A</v>
      </c>
      <c r="D1454">
        <v>43</v>
      </c>
      <c r="E1454" t="str">
        <v>X</v>
      </c>
      <c r="F1454">
        <v>7</v>
      </c>
      <c r="G1454" t="str">
        <v>A</v>
      </c>
      <c r="H1454" s="29">
        <v>61</v>
      </c>
      <c r="I1454" s="29">
        <v>61</v>
      </c>
      <c r="J1454" s="29">
        <v>61</v>
      </c>
      <c r="K1454" s="29">
        <v>5</v>
      </c>
      <c r="L1454" s="24">
        <v>322.56</v>
      </c>
      <c r="M1454" s="24">
        <v>322.56</v>
      </c>
      <c r="N1454" s="24">
        <v>334.98200000000003</v>
      </c>
      <c r="O1454" s="24">
        <v>334.98200000000003</v>
      </c>
      <c r="P1454">
        <v>0</v>
      </c>
      <c r="Q1454">
        <v>1</v>
      </c>
      <c r="R1454" t="str">
        <v>TPCK</v>
      </c>
      <c r="S1454" t="str">
        <v>NANNO</v>
      </c>
      <c r="T1454" t="str">
        <v/>
      </c>
      <c r="U1454" t="str">
        <v/>
      </c>
      <c r="V1454" t="str">
        <v>NANNO</v>
      </c>
      <c r="W1454" t="str">
        <v>TPCK11963641</v>
      </c>
      <c r="X1454">
        <v>44897.89166666667</v>
      </c>
      <c r="Y1454" t="str">
        <v>JRS_BROOKS</v>
      </c>
      <c r="Z1454" t="str">
        <v>JR</v>
      </c>
      <c r="AA1454">
        <v>0</v>
      </c>
      <c r="AB1454" t="str">
        <v>397-U1588A-43X-7-A 61/61-NANNO</v>
      </c>
    </row>
    <row r="1455" spans="1:28" x14ac:dyDescent="0.15">
      <c r="A1455">
        <v>397</v>
      </c>
      <c r="B1455" t="str">
        <v>U1588</v>
      </c>
      <c r="C1455" t="str">
        <v>A</v>
      </c>
      <c r="D1455">
        <v>43</v>
      </c>
      <c r="E1455" t="str">
        <v>X</v>
      </c>
      <c r="F1455">
        <v>7</v>
      </c>
      <c r="G1455" t="str">
        <v>W</v>
      </c>
      <c r="H1455" s="29">
        <v>61</v>
      </c>
      <c r="I1455" s="29">
        <v>61</v>
      </c>
      <c r="J1455" s="29">
        <v>61</v>
      </c>
      <c r="K1455" s="29">
        <v>5</v>
      </c>
      <c r="L1455" s="24">
        <v>322.56</v>
      </c>
      <c r="M1455" s="24">
        <v>322.56</v>
      </c>
      <c r="N1455" s="24">
        <v>334.98200000000003</v>
      </c>
      <c r="O1455" s="24">
        <v>334.98200000000003</v>
      </c>
      <c r="P1455">
        <v>0</v>
      </c>
      <c r="Q1455">
        <v>1</v>
      </c>
      <c r="R1455" t="str">
        <v>TPCK</v>
      </c>
      <c r="S1455" t="str">
        <v>NANNO</v>
      </c>
      <c r="T1455" t="str">
        <v/>
      </c>
      <c r="U1455" t="str">
        <v/>
      </c>
      <c r="V1455" t="str">
        <v>NANNO</v>
      </c>
      <c r="W1455" t="str">
        <v>TPCK11963651</v>
      </c>
      <c r="X1455">
        <v>44897.893055555556</v>
      </c>
      <c r="Y1455" t="str">
        <v>JRS_BROOKS</v>
      </c>
      <c r="Z1455" t="str">
        <v>JR</v>
      </c>
      <c r="AA1455">
        <v>0</v>
      </c>
      <c r="AB1455" t="str">
        <v>397-U1588A-43X-7-W 61/61-NANNO</v>
      </c>
    </row>
    <row r="1456" spans="1:28" x14ac:dyDescent="0.15">
      <c r="A1456">
        <v>397</v>
      </c>
      <c r="B1456" t="str">
        <v>U1588</v>
      </c>
      <c r="C1456" t="str">
        <v>A</v>
      </c>
      <c r="D1456">
        <v>43</v>
      </c>
      <c r="E1456" t="str">
        <v>X</v>
      </c>
      <c r="F1456" t="str">
        <v>CC</v>
      </c>
      <c r="G1456" t="str">
        <v/>
      </c>
      <c r="H1456" s="29">
        <v>40</v>
      </c>
      <c r="I1456" s="29">
        <v>47</v>
      </c>
      <c r="J1456" s="29">
        <v>0</v>
      </c>
      <c r="K1456" s="29">
        <v>5</v>
      </c>
      <c r="L1456" s="24">
        <v>323.78999999999996</v>
      </c>
      <c r="M1456" s="24">
        <v>323.86</v>
      </c>
      <c r="N1456" s="24">
        <v>336.21200000000005</v>
      </c>
      <c r="O1456" s="24">
        <v>336.28200000000004</v>
      </c>
      <c r="P1456">
        <v>7</v>
      </c>
      <c r="Q1456">
        <v>5</v>
      </c>
      <c r="R1456" t="str">
        <v>OTHR</v>
      </c>
      <c r="S1456" t="str">
        <v>NANNO</v>
      </c>
      <c r="T1456" t="str">
        <v/>
      </c>
      <c r="U1456" t="str">
        <v/>
      </c>
      <c r="V1456" t="str">
        <v>NANNO</v>
      </c>
      <c r="W1456" t="str">
        <v>OTHR11955811</v>
      </c>
      <c r="X1456">
        <v>44897.086805555555</v>
      </c>
      <c r="Y1456" t="str">
        <v>LEWIS</v>
      </c>
      <c r="Z1456" t="str">
        <v>JR</v>
      </c>
      <c r="AA1456" t="str">
        <v>Shipboard Test</v>
      </c>
      <c r="AB1456" t="str">
        <v>397-U1588A-43X-CC-PAL-NANNO</v>
      </c>
    </row>
    <row r="1457" spans="1:28" x14ac:dyDescent="0.15">
      <c r="A1457">
        <v>397</v>
      </c>
      <c r="B1457" t="str">
        <v>U1588</v>
      </c>
      <c r="C1457" t="str">
        <v>A</v>
      </c>
      <c r="D1457">
        <v>43</v>
      </c>
      <c r="E1457" t="str">
        <v>X</v>
      </c>
      <c r="F1457" t="str">
        <v>CC</v>
      </c>
      <c r="G1457" t="str">
        <v/>
      </c>
      <c r="H1457" s="29">
        <v>40</v>
      </c>
      <c r="I1457" s="29">
        <v>47</v>
      </c>
      <c r="J1457" s="29">
        <v>0</v>
      </c>
      <c r="K1457" s="29">
        <v>5</v>
      </c>
      <c r="L1457" s="24">
        <v>323.78999999999996</v>
      </c>
      <c r="M1457" s="24">
        <v>323.86</v>
      </c>
      <c r="N1457" s="24">
        <v>336.21200000000005</v>
      </c>
      <c r="O1457" s="24">
        <v>336.28200000000004</v>
      </c>
      <c r="P1457">
        <v>7</v>
      </c>
      <c r="Q1457">
        <v>20</v>
      </c>
      <c r="R1457" t="str">
        <v>OTHR</v>
      </c>
      <c r="S1457" t="str">
        <v/>
      </c>
      <c r="T1457" t="str">
        <v>PERA</v>
      </c>
      <c r="U1457" t="str">
        <v>95471IODP</v>
      </c>
      <c r="V1457" t="str">
        <v>PALPERA</v>
      </c>
      <c r="W1457" t="str">
        <v>OTHR11955751</v>
      </c>
      <c r="X1457">
        <v>44897.086805555555</v>
      </c>
      <c r="Y1457" t="str">
        <v>LEWIS</v>
      </c>
      <c r="Z1457" t="str">
        <v>JR</v>
      </c>
      <c r="AA1457">
        <v>0</v>
      </c>
      <c r="AB1457" t="str">
        <v>397-U1588A-43X-CC-PAL-PALPERA</v>
      </c>
    </row>
    <row r="1458" spans="1:28" x14ac:dyDescent="0.15">
      <c r="A1458">
        <v>397</v>
      </c>
      <c r="B1458" t="str">
        <v>U1588</v>
      </c>
      <c r="C1458" t="str">
        <v>A</v>
      </c>
      <c r="D1458">
        <v>43</v>
      </c>
      <c r="E1458" t="str">
        <v>X</v>
      </c>
      <c r="F1458" t="str">
        <v>CC</v>
      </c>
      <c r="G1458" t="str">
        <v/>
      </c>
      <c r="H1458" s="29">
        <v>40</v>
      </c>
      <c r="I1458" s="29">
        <v>47</v>
      </c>
      <c r="J1458" s="29">
        <v>0</v>
      </c>
      <c r="K1458" s="29">
        <v>5</v>
      </c>
      <c r="L1458" s="24">
        <v>323.78999999999996</v>
      </c>
      <c r="M1458" s="24">
        <v>323.86</v>
      </c>
      <c r="N1458" s="24">
        <v>336.21200000000005</v>
      </c>
      <c r="O1458" s="24">
        <v>336.28200000000004</v>
      </c>
      <c r="P1458">
        <v>7</v>
      </c>
      <c r="Q1458">
        <v>30</v>
      </c>
      <c r="R1458" t="str">
        <v>OTHR</v>
      </c>
      <c r="S1458" t="str">
        <v/>
      </c>
      <c r="T1458" t="str">
        <v>HUAN</v>
      </c>
      <c r="U1458" t="str">
        <v>98758IODP</v>
      </c>
      <c r="V1458" t="str">
        <v>PALHUAN</v>
      </c>
      <c r="W1458" t="str">
        <v>OTHR11955781</v>
      </c>
      <c r="X1458">
        <v>44897.086805555555</v>
      </c>
      <c r="Y1458" t="str">
        <v>LEWIS</v>
      </c>
      <c r="Z1458" t="str">
        <v>JR</v>
      </c>
      <c r="AA1458">
        <v>0</v>
      </c>
      <c r="AB1458" t="str">
        <v>397-U1588A-43X-CC-PAL-PALHUAN</v>
      </c>
    </row>
    <row r="1459" spans="1:28" x14ac:dyDescent="0.15">
      <c r="A1459">
        <v>397</v>
      </c>
      <c r="B1459" t="str">
        <v>U1588</v>
      </c>
      <c r="C1459" t="str">
        <v>A</v>
      </c>
      <c r="D1459">
        <v>43</v>
      </c>
      <c r="E1459" t="str">
        <v>X</v>
      </c>
      <c r="F1459" t="str">
        <v>CC</v>
      </c>
      <c r="G1459" t="str">
        <v/>
      </c>
      <c r="H1459" s="29">
        <v>40</v>
      </c>
      <c r="I1459" s="29">
        <v>47</v>
      </c>
      <c r="J1459" s="29">
        <v>0</v>
      </c>
      <c r="K1459" s="29">
        <v>5</v>
      </c>
      <c r="L1459" s="24">
        <v>323.78999999999996</v>
      </c>
      <c r="M1459" s="24">
        <v>323.86</v>
      </c>
      <c r="N1459" s="24">
        <v>336.21200000000005</v>
      </c>
      <c r="O1459" s="24">
        <v>336.28200000000004</v>
      </c>
      <c r="P1459">
        <v>7</v>
      </c>
      <c r="Q1459">
        <v>30</v>
      </c>
      <c r="R1459" t="str">
        <v>OTHR</v>
      </c>
      <c r="S1459" t="str">
        <v/>
      </c>
      <c r="T1459" t="str">
        <v>ZARI</v>
      </c>
      <c r="U1459" t="str">
        <v>95883IODP</v>
      </c>
      <c r="V1459" t="str">
        <v>PALZARI</v>
      </c>
      <c r="W1459" t="str">
        <v>OTHR11955791</v>
      </c>
      <c r="X1459">
        <v>44897.086805555555</v>
      </c>
      <c r="Y1459" t="str">
        <v>LEWIS</v>
      </c>
      <c r="Z1459" t="str">
        <v>JR</v>
      </c>
      <c r="AA1459">
        <v>0</v>
      </c>
      <c r="AB1459" t="str">
        <v>397-U1588A-43X-CC-PAL-PALZARI</v>
      </c>
    </row>
    <row r="1460" spans="1:28" x14ac:dyDescent="0.15">
      <c r="A1460">
        <v>397</v>
      </c>
      <c r="B1460" t="str">
        <v>U1588</v>
      </c>
      <c r="C1460" t="str">
        <v>A</v>
      </c>
      <c r="D1460">
        <v>43</v>
      </c>
      <c r="E1460" t="str">
        <v>X</v>
      </c>
      <c r="F1460" t="str">
        <v>CC</v>
      </c>
      <c r="G1460" t="str">
        <v/>
      </c>
      <c r="H1460" s="29">
        <v>40</v>
      </c>
      <c r="I1460" s="29">
        <v>47</v>
      </c>
      <c r="J1460" s="29">
        <v>0</v>
      </c>
      <c r="K1460" s="29">
        <v>5</v>
      </c>
      <c r="L1460" s="24">
        <v>323.78999999999996</v>
      </c>
      <c r="M1460" s="24">
        <v>323.86</v>
      </c>
      <c r="N1460" s="24">
        <v>336.21200000000005</v>
      </c>
      <c r="O1460" s="24">
        <v>336.28200000000004</v>
      </c>
      <c r="P1460">
        <v>7</v>
      </c>
      <c r="Q1460">
        <v>5</v>
      </c>
      <c r="R1460" t="str">
        <v>OTHR</v>
      </c>
      <c r="S1460" t="str">
        <v/>
      </c>
      <c r="T1460" t="str">
        <v>ABRA</v>
      </c>
      <c r="U1460" t="str">
        <v>95438IODP</v>
      </c>
      <c r="V1460" t="str">
        <v>PALABRA</v>
      </c>
      <c r="W1460" t="str">
        <v>OTHR11955801</v>
      </c>
      <c r="X1460">
        <v>44897.086805555555</v>
      </c>
      <c r="Y1460" t="str">
        <v>LEWIS</v>
      </c>
      <c r="Z1460" t="str">
        <v>JR</v>
      </c>
      <c r="AA1460">
        <v>0</v>
      </c>
      <c r="AB1460" t="str">
        <v>397-U1588A-43X-CC-PAL-PALABRA</v>
      </c>
    </row>
    <row r="1461" spans="1:28" x14ac:dyDescent="0.15">
      <c r="A1461">
        <v>397</v>
      </c>
      <c r="B1461" t="str">
        <v>U1588</v>
      </c>
      <c r="C1461" t="str">
        <v>A</v>
      </c>
      <c r="D1461">
        <v>43</v>
      </c>
      <c r="E1461" t="str">
        <v>X</v>
      </c>
      <c r="F1461" t="str">
        <v>CC</v>
      </c>
      <c r="G1461" t="str">
        <v/>
      </c>
      <c r="H1461" s="29">
        <v>40</v>
      </c>
      <c r="I1461" s="29">
        <v>47</v>
      </c>
      <c r="J1461" s="29">
        <v>0</v>
      </c>
      <c r="K1461" s="29">
        <v>5</v>
      </c>
      <c r="L1461" s="24">
        <v>323.78999999999996</v>
      </c>
      <c r="M1461" s="24">
        <v>323.86</v>
      </c>
      <c r="N1461" s="24">
        <v>336.21200000000005</v>
      </c>
      <c r="O1461" s="24">
        <v>336.28200000000004</v>
      </c>
      <c r="P1461">
        <v>7</v>
      </c>
      <c r="Q1461">
        <v>20</v>
      </c>
      <c r="R1461" t="str">
        <v>OTHR</v>
      </c>
      <c r="S1461" t="str">
        <v>FORAM</v>
      </c>
      <c r="T1461" t="str">
        <v/>
      </c>
      <c r="U1461" t="str">
        <v/>
      </c>
      <c r="V1461" t="str">
        <v>FORAM</v>
      </c>
      <c r="W1461" t="str">
        <v>OTHR11955821</v>
      </c>
      <c r="X1461">
        <v>44897.086805555555</v>
      </c>
      <c r="Y1461" t="str">
        <v>LEWIS</v>
      </c>
      <c r="Z1461" t="str">
        <v>JR</v>
      </c>
      <c r="AA1461" t="str">
        <v>Shipboard Test</v>
      </c>
      <c r="AB1461" t="str">
        <v>397-U1588A-43X-CC-PAL-FORAM</v>
      </c>
    </row>
    <row r="1462" spans="1:28" x14ac:dyDescent="0.15">
      <c r="A1462">
        <v>397</v>
      </c>
      <c r="B1462" t="str">
        <v>U1588</v>
      </c>
      <c r="C1462" t="str">
        <v>A</v>
      </c>
      <c r="D1462">
        <v>43</v>
      </c>
      <c r="E1462" t="str">
        <v>X</v>
      </c>
      <c r="F1462" t="str">
        <v>CC</v>
      </c>
      <c r="G1462" t="str">
        <v/>
      </c>
      <c r="H1462" s="29">
        <v>40</v>
      </c>
      <c r="I1462" s="29">
        <v>47</v>
      </c>
      <c r="J1462" s="29">
        <v>40</v>
      </c>
      <c r="K1462" s="29">
        <v>5</v>
      </c>
      <c r="L1462" s="24">
        <v>323.78999999999996</v>
      </c>
      <c r="M1462" s="24">
        <v>323.86</v>
      </c>
      <c r="N1462" s="24">
        <v>336.21200000000005</v>
      </c>
      <c r="O1462" s="24">
        <v>336.28200000000004</v>
      </c>
      <c r="P1462">
        <v>7</v>
      </c>
      <c r="Q1462">
        <v>247</v>
      </c>
      <c r="R1462" t="str">
        <v>WRND</v>
      </c>
      <c r="S1462" t="str">
        <v>PAL</v>
      </c>
      <c r="T1462" t="str">
        <v/>
      </c>
      <c r="U1462" t="str">
        <v/>
      </c>
      <c r="V1462" t="str">
        <v>PAL</v>
      </c>
      <c r="W1462" t="str">
        <v>WRND11955721</v>
      </c>
      <c r="X1462">
        <v>44897.086111111108</v>
      </c>
      <c r="Y1462" t="str">
        <v>KOWALSKI</v>
      </c>
      <c r="Z1462" t="str">
        <v>JR</v>
      </c>
      <c r="AA1462">
        <v>0</v>
      </c>
      <c r="AB1462" t="str">
        <v>397-U1588A-43X-CC-PAL</v>
      </c>
    </row>
    <row r="1463" spans="1:28" x14ac:dyDescent="0.15">
      <c r="A1463">
        <v>397</v>
      </c>
      <c r="B1463" t="str">
        <v>U1588</v>
      </c>
      <c r="C1463" t="str">
        <v>A</v>
      </c>
      <c r="D1463">
        <v>43</v>
      </c>
      <c r="E1463" t="str">
        <v>X</v>
      </c>
      <c r="F1463" t="str">
        <v>CC</v>
      </c>
      <c r="G1463" t="str">
        <v/>
      </c>
      <c r="H1463" s="29">
        <v>40</v>
      </c>
      <c r="I1463" s="29">
        <v>47</v>
      </c>
      <c r="J1463" s="29">
        <v>0</v>
      </c>
      <c r="K1463" s="29">
        <v>5</v>
      </c>
      <c r="L1463" s="24">
        <v>323.78999999999996</v>
      </c>
      <c r="M1463" s="24">
        <v>323.86</v>
      </c>
      <c r="N1463" s="24">
        <v>336.21200000000005</v>
      </c>
      <c r="O1463" s="24">
        <v>336.28200000000004</v>
      </c>
      <c r="P1463">
        <v>7</v>
      </c>
      <c r="Q1463">
        <v>20</v>
      </c>
      <c r="R1463" t="str">
        <v>OTHR</v>
      </c>
      <c r="S1463" t="str">
        <v/>
      </c>
      <c r="T1463" t="str">
        <v>VERM</v>
      </c>
      <c r="U1463" t="str">
        <v>95746IODP</v>
      </c>
      <c r="V1463" t="str">
        <v>PALVERM</v>
      </c>
      <c r="W1463" t="str">
        <v>OTHR11955741</v>
      </c>
      <c r="X1463">
        <v>44897.086805555555</v>
      </c>
      <c r="Y1463" t="str">
        <v>LEWIS</v>
      </c>
      <c r="Z1463" t="str">
        <v>JR</v>
      </c>
      <c r="AA1463">
        <v>0</v>
      </c>
      <c r="AB1463" t="str">
        <v>397-U1588A-43X-CC-PAL-PALVERM</v>
      </c>
    </row>
    <row r="1464" spans="1:28" x14ac:dyDescent="0.15">
      <c r="A1464">
        <v>397</v>
      </c>
      <c r="B1464" t="str">
        <v>U1588</v>
      </c>
      <c r="C1464" t="str">
        <v>A</v>
      </c>
      <c r="D1464">
        <v>43</v>
      </c>
      <c r="E1464" t="str">
        <v>X</v>
      </c>
      <c r="F1464" t="str">
        <v>CC</v>
      </c>
      <c r="G1464" t="str">
        <v/>
      </c>
      <c r="H1464" s="29">
        <v>40</v>
      </c>
      <c r="I1464" s="29">
        <v>47</v>
      </c>
      <c r="J1464" s="29">
        <v>0</v>
      </c>
      <c r="K1464" s="29">
        <v>5</v>
      </c>
      <c r="L1464" s="24">
        <v>323.78999999999996</v>
      </c>
      <c r="M1464" s="24">
        <v>323.86</v>
      </c>
      <c r="N1464" s="24">
        <v>336.21200000000005</v>
      </c>
      <c r="O1464" s="24">
        <v>336.28200000000004</v>
      </c>
      <c r="P1464">
        <v>7</v>
      </c>
      <c r="Q1464">
        <v>5</v>
      </c>
      <c r="R1464" t="str">
        <v>OTHR</v>
      </c>
      <c r="S1464" t="str">
        <v/>
      </c>
      <c r="T1464" t="str">
        <v>CLAR</v>
      </c>
      <c r="U1464" t="str">
        <v>95439IODP</v>
      </c>
      <c r="V1464" t="str">
        <v>PALCLAR</v>
      </c>
      <c r="W1464" t="str">
        <v>OTHR11955771</v>
      </c>
      <c r="X1464">
        <v>44897.086805555555</v>
      </c>
      <c r="Y1464" t="str">
        <v>LEWIS</v>
      </c>
      <c r="Z1464" t="str">
        <v>JR</v>
      </c>
      <c r="AA1464">
        <v>0</v>
      </c>
      <c r="AB1464" t="str">
        <v>397-U1588A-43X-CC-PAL-PALCLAR</v>
      </c>
    </row>
    <row r="1465" spans="1:28" x14ac:dyDescent="0.15">
      <c r="A1465">
        <v>397</v>
      </c>
      <c r="B1465" t="str">
        <v>U1588</v>
      </c>
      <c r="C1465" t="str">
        <v>A</v>
      </c>
      <c r="D1465">
        <v>43</v>
      </c>
      <c r="E1465" t="str">
        <v>X</v>
      </c>
      <c r="F1465" t="str">
        <v>CC</v>
      </c>
      <c r="G1465" t="str">
        <v/>
      </c>
      <c r="H1465" s="29">
        <v>40</v>
      </c>
      <c r="I1465" s="29">
        <v>47</v>
      </c>
      <c r="J1465" s="29">
        <v>0</v>
      </c>
      <c r="K1465" s="29">
        <v>5</v>
      </c>
      <c r="L1465" s="24">
        <v>323.78999999999996</v>
      </c>
      <c r="M1465" s="24">
        <v>323.86</v>
      </c>
      <c r="N1465" s="24">
        <v>336.21200000000005</v>
      </c>
      <c r="O1465" s="24">
        <v>336.28200000000004</v>
      </c>
      <c r="P1465">
        <v>7</v>
      </c>
      <c r="Q1465">
        <v>5</v>
      </c>
      <c r="R1465" t="str">
        <v>OTHR</v>
      </c>
      <c r="S1465" t="str">
        <v/>
      </c>
      <c r="T1465" t="str">
        <v>FLOR</v>
      </c>
      <c r="U1465" t="str">
        <v>95504IODP</v>
      </c>
      <c r="V1465" t="str">
        <v>PALFLOR</v>
      </c>
      <c r="W1465" t="str">
        <v>OTHR11955761</v>
      </c>
      <c r="X1465">
        <v>44897.086805555555</v>
      </c>
      <c r="Y1465" t="str">
        <v>LEWIS</v>
      </c>
      <c r="Z1465" t="str">
        <v>JR</v>
      </c>
      <c r="AA1465">
        <v>0</v>
      </c>
      <c r="AB1465" t="str">
        <v>397-U1588A-43X-CC-PAL-PALFLOR</v>
      </c>
    </row>
    <row r="1466" spans="1:28" x14ac:dyDescent="0.15">
      <c r="A1466">
        <v>397</v>
      </c>
      <c r="B1466" t="str">
        <v>U1588</v>
      </c>
      <c r="C1466" t="str">
        <v>A</v>
      </c>
      <c r="D1466">
        <v>44</v>
      </c>
      <c r="E1466" t="str">
        <v>X</v>
      </c>
      <c r="F1466">
        <v>1</v>
      </c>
      <c r="G1466" t="str">
        <v>W</v>
      </c>
      <c r="H1466" s="29">
        <v>75</v>
      </c>
      <c r="I1466" s="29">
        <v>75</v>
      </c>
      <c r="J1466" s="29">
        <v>75</v>
      </c>
      <c r="K1466" s="29">
        <v>5</v>
      </c>
      <c r="L1466" s="24">
        <v>324.64999999999998</v>
      </c>
      <c r="M1466" s="24">
        <v>324.64999999999998</v>
      </c>
      <c r="N1466" s="24">
        <v>337.09218181818181</v>
      </c>
      <c r="O1466" s="24">
        <v>337.09218181818181</v>
      </c>
      <c r="P1466">
        <v>0</v>
      </c>
      <c r="Q1466">
        <v>1</v>
      </c>
      <c r="R1466" t="str">
        <v>TPCK</v>
      </c>
      <c r="S1466" t="str">
        <v>NANNO</v>
      </c>
      <c r="T1466" t="str">
        <v/>
      </c>
      <c r="U1466" t="str">
        <v/>
      </c>
      <c r="V1466" t="str">
        <v>NANNO</v>
      </c>
      <c r="W1466" t="str">
        <v>TPCK11964211</v>
      </c>
      <c r="X1466">
        <v>44897.938194444447</v>
      </c>
      <c r="Y1466" t="str">
        <v>JRS_BROOKS</v>
      </c>
      <c r="Z1466" t="str">
        <v>JR</v>
      </c>
      <c r="AA1466">
        <v>0</v>
      </c>
      <c r="AB1466" t="str">
        <v>397-U1588A-44X-1-W 75/75-NANNO</v>
      </c>
    </row>
    <row r="1467" spans="1:28" x14ac:dyDescent="0.15">
      <c r="A1467">
        <v>397</v>
      </c>
      <c r="B1467" t="str">
        <v>U1588</v>
      </c>
      <c r="C1467" t="str">
        <v>A</v>
      </c>
      <c r="D1467">
        <v>44</v>
      </c>
      <c r="E1467" t="str">
        <v>X</v>
      </c>
      <c r="F1467">
        <v>2</v>
      </c>
      <c r="G1467" t="str">
        <v>W</v>
      </c>
      <c r="H1467" s="29">
        <v>76</v>
      </c>
      <c r="I1467" s="29">
        <v>76</v>
      </c>
      <c r="J1467" s="29">
        <v>76</v>
      </c>
      <c r="K1467" s="29">
        <v>5</v>
      </c>
      <c r="L1467" s="24">
        <v>326.14999999999998</v>
      </c>
      <c r="M1467" s="24">
        <v>326.14999999999998</v>
      </c>
      <c r="N1467" s="24">
        <v>338.22854545454544</v>
      </c>
      <c r="O1467" s="24">
        <v>338.22854545454544</v>
      </c>
      <c r="P1467">
        <v>0</v>
      </c>
      <c r="Q1467">
        <v>1</v>
      </c>
      <c r="R1467" t="str">
        <v>TPCK</v>
      </c>
      <c r="S1467" t="str">
        <v>NANNO</v>
      </c>
      <c r="T1467" t="str">
        <v/>
      </c>
      <c r="U1467" t="str">
        <v/>
      </c>
      <c r="V1467" t="str">
        <v>NANNO</v>
      </c>
      <c r="W1467" t="str">
        <v>TPCK11964221</v>
      </c>
      <c r="X1467">
        <v>44897.938194444447</v>
      </c>
      <c r="Y1467" t="str">
        <v>JRS_BROOKS</v>
      </c>
      <c r="Z1467" t="str">
        <v>JR</v>
      </c>
      <c r="AA1467">
        <v>0</v>
      </c>
      <c r="AB1467" t="str">
        <v>397-U1588A-44X-2-W 76/76-NANNO</v>
      </c>
    </row>
    <row r="1468" spans="1:28" x14ac:dyDescent="0.15">
      <c r="A1468">
        <v>397</v>
      </c>
      <c r="B1468" t="str">
        <v>U1588</v>
      </c>
      <c r="C1468" t="str">
        <v>A</v>
      </c>
      <c r="D1468">
        <v>44</v>
      </c>
      <c r="E1468" t="str">
        <v>X</v>
      </c>
      <c r="F1468">
        <v>3</v>
      </c>
      <c r="G1468" t="str">
        <v>W</v>
      </c>
      <c r="H1468" s="29">
        <v>29</v>
      </c>
      <c r="I1468" s="29">
        <v>30</v>
      </c>
      <c r="J1468" s="29">
        <v>29</v>
      </c>
      <c r="K1468" s="29">
        <v>5</v>
      </c>
      <c r="L1468" s="24">
        <v>327.17</v>
      </c>
      <c r="M1468" s="24">
        <v>327.18</v>
      </c>
      <c r="N1468" s="24">
        <v>339.00127272727275</v>
      </c>
      <c r="O1468" s="24">
        <v>339.0088484848485</v>
      </c>
      <c r="P1468">
        <v>1</v>
      </c>
      <c r="Q1468">
        <v>5</v>
      </c>
      <c r="R1468" t="str">
        <v>CYL</v>
      </c>
      <c r="S1468" t="str">
        <v>CARB</v>
      </c>
      <c r="T1468" t="str">
        <v/>
      </c>
      <c r="U1468" t="str">
        <v/>
      </c>
      <c r="V1468" t="str">
        <v>CARB</v>
      </c>
      <c r="W1468" t="str">
        <v>CYL11964201</v>
      </c>
      <c r="X1468">
        <v>44897.931944444441</v>
      </c>
      <c r="Y1468" t="str">
        <v>JRS_BROOKS</v>
      </c>
      <c r="Z1468" t="str">
        <v>JR</v>
      </c>
      <c r="AA1468">
        <v>0</v>
      </c>
      <c r="AB1468" t="str">
        <v>397-U1588A-44X-3-W 29/30-CARB</v>
      </c>
    </row>
    <row r="1469" spans="1:28" x14ac:dyDescent="0.15">
      <c r="A1469">
        <v>397</v>
      </c>
      <c r="B1469" t="str">
        <v>U1588</v>
      </c>
      <c r="C1469" t="str">
        <v>A</v>
      </c>
      <c r="D1469">
        <v>44</v>
      </c>
      <c r="E1469" t="str">
        <v>X</v>
      </c>
      <c r="F1469">
        <v>3</v>
      </c>
      <c r="G1469" t="str">
        <v>W</v>
      </c>
      <c r="H1469" s="29">
        <v>29</v>
      </c>
      <c r="I1469" s="29">
        <v>30</v>
      </c>
      <c r="J1469" s="29">
        <v>29</v>
      </c>
      <c r="K1469" s="29">
        <v>5</v>
      </c>
      <c r="L1469" s="24">
        <v>327.17</v>
      </c>
      <c r="M1469" s="24">
        <v>327.18</v>
      </c>
      <c r="N1469" s="24">
        <v>339.00127272727275</v>
      </c>
      <c r="O1469" s="24">
        <v>339.0088484848485</v>
      </c>
      <c r="P1469">
        <v>1</v>
      </c>
      <c r="Q1469">
        <v>5</v>
      </c>
      <c r="R1469" t="str">
        <v>CYL</v>
      </c>
      <c r="S1469" t="str">
        <v>XRD</v>
      </c>
      <c r="T1469" t="str">
        <v/>
      </c>
      <c r="U1469" t="str">
        <v/>
      </c>
      <c r="V1469" t="str">
        <v>XRD</v>
      </c>
      <c r="W1469" t="str">
        <v>CYL11964281</v>
      </c>
      <c r="X1469">
        <v>44897.942361111112</v>
      </c>
      <c r="Y1469" t="str">
        <v>JRS_BROOKS</v>
      </c>
      <c r="Z1469" t="str">
        <v>JR</v>
      </c>
      <c r="AA1469">
        <v>0</v>
      </c>
      <c r="AB1469" t="str">
        <v>397-U1588A-44X-3-W 29/30-XRD</v>
      </c>
    </row>
    <row r="1470" spans="1:28" x14ac:dyDescent="0.15">
      <c r="A1470">
        <v>397</v>
      </c>
      <c r="B1470" t="str">
        <v>U1588</v>
      </c>
      <c r="C1470" t="str">
        <v>A</v>
      </c>
      <c r="D1470">
        <v>44</v>
      </c>
      <c r="E1470" t="str">
        <v>X</v>
      </c>
      <c r="F1470">
        <v>3</v>
      </c>
      <c r="G1470" t="str">
        <v>A</v>
      </c>
      <c r="H1470" s="29">
        <v>29</v>
      </c>
      <c r="I1470" s="29">
        <v>29</v>
      </c>
      <c r="J1470" s="29">
        <v>29</v>
      </c>
      <c r="K1470" s="29">
        <v>5</v>
      </c>
      <c r="L1470" s="24">
        <v>327.17</v>
      </c>
      <c r="M1470" s="24">
        <v>327.17</v>
      </c>
      <c r="N1470" s="24">
        <v>339.00127272727275</v>
      </c>
      <c r="O1470" s="24">
        <v>339.00127272727275</v>
      </c>
      <c r="P1470">
        <v>0</v>
      </c>
      <c r="Q1470">
        <v>0</v>
      </c>
      <c r="R1470" t="str">
        <v>SS</v>
      </c>
      <c r="S1470" t="str">
        <v>SED</v>
      </c>
      <c r="T1470" t="str">
        <v/>
      </c>
      <c r="U1470" t="str">
        <v/>
      </c>
      <c r="V1470" t="str">
        <v>SED</v>
      </c>
      <c r="W1470" t="str">
        <v>SS11964291</v>
      </c>
      <c r="X1470">
        <v>44897.944444444445</v>
      </c>
      <c r="Y1470" t="str">
        <v>JRS_PANG</v>
      </c>
      <c r="Z1470" t="str">
        <v>JR</v>
      </c>
      <c r="AA1470">
        <v>0</v>
      </c>
      <c r="AB1470" t="str">
        <v>397-U1588A-44X-3-A 29/29-SED</v>
      </c>
    </row>
    <row r="1471" spans="1:28" x14ac:dyDescent="0.15">
      <c r="A1471">
        <v>397</v>
      </c>
      <c r="B1471" t="str">
        <v>U1588</v>
      </c>
      <c r="C1471" t="str">
        <v>A</v>
      </c>
      <c r="D1471">
        <v>44</v>
      </c>
      <c r="E1471" t="str">
        <v>X</v>
      </c>
      <c r="F1471">
        <v>3</v>
      </c>
      <c r="G1471" t="str">
        <v>W</v>
      </c>
      <c r="H1471" s="29">
        <v>51</v>
      </c>
      <c r="I1471" s="29">
        <v>53</v>
      </c>
      <c r="J1471" s="29">
        <v>51</v>
      </c>
      <c r="K1471" s="29">
        <v>5</v>
      </c>
      <c r="L1471" s="24">
        <v>327.39</v>
      </c>
      <c r="M1471" s="24">
        <v>327.40999999999997</v>
      </c>
      <c r="N1471" s="24">
        <v>339.16793939393938</v>
      </c>
      <c r="O1471" s="24">
        <v>339.18309090909094</v>
      </c>
      <c r="P1471">
        <v>2</v>
      </c>
      <c r="Q1471">
        <v>10</v>
      </c>
      <c r="R1471" t="str">
        <v>CYL</v>
      </c>
      <c r="S1471" t="str">
        <v>MAD</v>
      </c>
      <c r="T1471" t="str">
        <v/>
      </c>
      <c r="U1471" t="str">
        <v/>
      </c>
      <c r="V1471">
        <v>31215</v>
      </c>
      <c r="W1471" t="str">
        <v>CYL11964191</v>
      </c>
      <c r="X1471">
        <v>44897.925694444442</v>
      </c>
      <c r="Y1471" t="str">
        <v>JRS_BROOKS</v>
      </c>
      <c r="Z1471" t="str">
        <v>JR</v>
      </c>
      <c r="AA1471">
        <v>0</v>
      </c>
      <c r="AB1471" t="str">
        <v>397-U1588A-44X-3-W 51/53-31215</v>
      </c>
    </row>
    <row r="1472" spans="1:28" x14ac:dyDescent="0.15">
      <c r="A1472">
        <v>397</v>
      </c>
      <c r="B1472" t="str">
        <v>U1588</v>
      </c>
      <c r="C1472" t="str">
        <v>A</v>
      </c>
      <c r="D1472">
        <v>44</v>
      </c>
      <c r="E1472" t="str">
        <v>X</v>
      </c>
      <c r="F1472">
        <v>3</v>
      </c>
      <c r="G1472" t="str">
        <v>W</v>
      </c>
      <c r="H1472" s="29">
        <v>71</v>
      </c>
      <c r="I1472" s="29">
        <v>71</v>
      </c>
      <c r="J1472" s="29">
        <v>71</v>
      </c>
      <c r="K1472" s="29">
        <v>5</v>
      </c>
      <c r="L1472" s="24">
        <v>327.58999999999997</v>
      </c>
      <c r="M1472" s="24">
        <v>327.58999999999997</v>
      </c>
      <c r="N1472" s="24">
        <v>339.31945454545456</v>
      </c>
      <c r="O1472" s="24">
        <v>339.31945454545456</v>
      </c>
      <c r="P1472">
        <v>0</v>
      </c>
      <c r="Q1472">
        <v>1</v>
      </c>
      <c r="R1472" t="str">
        <v>TPCK</v>
      </c>
      <c r="S1472" t="str">
        <v>NANNO</v>
      </c>
      <c r="T1472" t="str">
        <v/>
      </c>
      <c r="U1472" t="str">
        <v/>
      </c>
      <c r="V1472" t="str">
        <v>NANNO</v>
      </c>
      <c r="W1472" t="str">
        <v>TPCK11964231</v>
      </c>
      <c r="X1472">
        <v>44897.938194444447</v>
      </c>
      <c r="Y1472" t="str">
        <v>JRS_BROOKS</v>
      </c>
      <c r="Z1472" t="str">
        <v>JR</v>
      </c>
      <c r="AA1472">
        <v>0</v>
      </c>
      <c r="AB1472" t="str">
        <v>397-U1588A-44X-3-W 71/71-NANNO</v>
      </c>
    </row>
    <row r="1473" spans="1:28" x14ac:dyDescent="0.15">
      <c r="A1473">
        <v>397</v>
      </c>
      <c r="B1473" t="str">
        <v>U1588</v>
      </c>
      <c r="C1473" t="str">
        <v>A</v>
      </c>
      <c r="D1473">
        <v>44</v>
      </c>
      <c r="E1473" t="str">
        <v>X</v>
      </c>
      <c r="F1473">
        <v>3</v>
      </c>
      <c r="G1473" t="str">
        <v>W</v>
      </c>
      <c r="H1473" s="29">
        <v>79</v>
      </c>
      <c r="I1473" s="29">
        <v>81</v>
      </c>
      <c r="J1473" s="29">
        <v>79</v>
      </c>
      <c r="K1473" s="29">
        <v>5</v>
      </c>
      <c r="L1473" s="24">
        <v>327.67</v>
      </c>
      <c r="M1473" s="24">
        <v>327.69</v>
      </c>
      <c r="N1473" s="24">
        <v>339.38006060606062</v>
      </c>
      <c r="O1473" s="24">
        <v>339.39521212121213</v>
      </c>
      <c r="P1473">
        <v>2</v>
      </c>
      <c r="Q1473">
        <v>7</v>
      </c>
      <c r="R1473" t="str">
        <v>CUBE</v>
      </c>
      <c r="S1473" t="str">
        <v>PMAG</v>
      </c>
      <c r="T1473" t="str">
        <v>XUAN</v>
      </c>
      <c r="U1473" t="str">
        <v>95810IODP</v>
      </c>
      <c r="V1473" t="str">
        <v>PMAG</v>
      </c>
      <c r="W1473" t="str">
        <v>CUBE11964271</v>
      </c>
      <c r="X1473">
        <v>44897.940972222219</v>
      </c>
      <c r="Y1473" t="str">
        <v>LEWIS</v>
      </c>
      <c r="Z1473" t="str">
        <v>JR</v>
      </c>
      <c r="AA1473">
        <v>0</v>
      </c>
      <c r="AB1473" t="str">
        <v>397-U1588A-44X-3-W 79/81-PMAG</v>
      </c>
    </row>
    <row r="1474" spans="1:28" x14ac:dyDescent="0.15">
      <c r="A1474">
        <v>397</v>
      </c>
      <c r="B1474" t="str">
        <v>U1588</v>
      </c>
      <c r="C1474" t="str">
        <v>A</v>
      </c>
      <c r="D1474">
        <v>44</v>
      </c>
      <c r="E1474" t="str">
        <v>X</v>
      </c>
      <c r="F1474">
        <v>4</v>
      </c>
      <c r="G1474" t="str">
        <v>W</v>
      </c>
      <c r="H1474" s="29">
        <v>80</v>
      </c>
      <c r="I1474" s="29">
        <v>80</v>
      </c>
      <c r="J1474" s="29">
        <v>80</v>
      </c>
      <c r="K1474" s="29">
        <v>5</v>
      </c>
      <c r="L1474" s="24">
        <v>329.16</v>
      </c>
      <c r="M1474" s="24">
        <v>329.16</v>
      </c>
      <c r="N1474" s="24">
        <v>340.5088484848485</v>
      </c>
      <c r="O1474" s="24">
        <v>340.5088484848485</v>
      </c>
      <c r="P1474">
        <v>0</v>
      </c>
      <c r="Q1474">
        <v>1</v>
      </c>
      <c r="R1474" t="str">
        <v>TPCK</v>
      </c>
      <c r="S1474" t="str">
        <v>NANNO</v>
      </c>
      <c r="T1474" t="str">
        <v/>
      </c>
      <c r="U1474" t="str">
        <v/>
      </c>
      <c r="V1474" t="str">
        <v>NANNO</v>
      </c>
      <c r="W1474" t="str">
        <v>TPCK11964241</v>
      </c>
      <c r="X1474">
        <v>44897.938194444447</v>
      </c>
      <c r="Y1474" t="str">
        <v>JRS_BROOKS</v>
      </c>
      <c r="Z1474" t="str">
        <v>JR</v>
      </c>
      <c r="AA1474">
        <v>0</v>
      </c>
      <c r="AB1474" t="str">
        <v>397-U1588A-44X-4-W 80/80-NANNO</v>
      </c>
    </row>
    <row r="1475" spans="1:28" x14ac:dyDescent="0.15">
      <c r="A1475">
        <v>397</v>
      </c>
      <c r="B1475" t="str">
        <v>U1588</v>
      </c>
      <c r="C1475" t="str">
        <v>A</v>
      </c>
      <c r="D1475">
        <v>45</v>
      </c>
      <c r="E1475" t="str">
        <v>X</v>
      </c>
      <c r="F1475">
        <v>1</v>
      </c>
      <c r="G1475" t="str">
        <v>W</v>
      </c>
      <c r="H1475" s="29">
        <v>78</v>
      </c>
      <c r="I1475" s="29">
        <v>78</v>
      </c>
      <c r="J1475" s="29">
        <v>78</v>
      </c>
      <c r="K1475" s="29">
        <v>5</v>
      </c>
      <c r="L1475" s="24">
        <v>329.58</v>
      </c>
      <c r="M1475" s="24">
        <v>329.58</v>
      </c>
      <c r="N1475" s="24">
        <v>342.20546218487397</v>
      </c>
      <c r="O1475" s="24">
        <v>342.20546218487397</v>
      </c>
      <c r="P1475">
        <v>0</v>
      </c>
      <c r="Q1475">
        <v>1</v>
      </c>
      <c r="R1475" t="str">
        <v>TPCK</v>
      </c>
      <c r="S1475" t="str">
        <v>NANNO</v>
      </c>
      <c r="T1475" t="str">
        <v/>
      </c>
      <c r="U1475" t="str">
        <v/>
      </c>
      <c r="V1475" t="str">
        <v>NANNO</v>
      </c>
      <c r="W1475" t="str">
        <v>TPCK11964701</v>
      </c>
      <c r="X1475">
        <v>44897.992361111108</v>
      </c>
      <c r="Y1475" t="str">
        <v>JRS_BROOKS</v>
      </c>
      <c r="Z1475" t="str">
        <v>JR</v>
      </c>
      <c r="AA1475">
        <v>0</v>
      </c>
      <c r="AB1475" t="str">
        <v>397-U1588A-45X-1-W 78/78-NANNO</v>
      </c>
    </row>
    <row r="1476" spans="1:28" x14ac:dyDescent="0.15">
      <c r="A1476">
        <v>397</v>
      </c>
      <c r="B1476" t="str">
        <v>U1588</v>
      </c>
      <c r="C1476" t="str">
        <v>A</v>
      </c>
      <c r="D1476">
        <v>44</v>
      </c>
      <c r="E1476" t="str">
        <v>X</v>
      </c>
      <c r="F1476">
        <v>5</v>
      </c>
      <c r="G1476" t="str">
        <v>W</v>
      </c>
      <c r="H1476" s="29">
        <v>25</v>
      </c>
      <c r="I1476" s="29">
        <v>25</v>
      </c>
      <c r="J1476" s="29">
        <v>25</v>
      </c>
      <c r="K1476" s="29">
        <v>5</v>
      </c>
      <c r="L1476" s="24">
        <v>329.91</v>
      </c>
      <c r="M1476" s="24">
        <v>329.91</v>
      </c>
      <c r="N1476" s="24">
        <v>341.07703030303031</v>
      </c>
      <c r="O1476" s="24">
        <v>341.07703030303031</v>
      </c>
      <c r="P1476">
        <v>0</v>
      </c>
      <c r="Q1476">
        <v>1</v>
      </c>
      <c r="R1476" t="str">
        <v>TPCK</v>
      </c>
      <c r="S1476" t="str">
        <v>NANNO</v>
      </c>
      <c r="T1476" t="str">
        <v/>
      </c>
      <c r="U1476" t="str">
        <v/>
      </c>
      <c r="V1476" t="str">
        <v>NANNO</v>
      </c>
      <c r="W1476" t="str">
        <v>TPCK11964251</v>
      </c>
      <c r="X1476">
        <v>44897.938194444447</v>
      </c>
      <c r="Y1476" t="str">
        <v>JRS_BROOKS</v>
      </c>
      <c r="Z1476" t="str">
        <v>JR</v>
      </c>
      <c r="AA1476">
        <v>0</v>
      </c>
      <c r="AB1476" t="str">
        <v>397-U1588A-44X-5-W 25/25-NANNO</v>
      </c>
    </row>
    <row r="1477" spans="1:28" x14ac:dyDescent="0.15">
      <c r="A1477">
        <v>397</v>
      </c>
      <c r="B1477" t="str">
        <v>U1588</v>
      </c>
      <c r="C1477" t="str">
        <v>A</v>
      </c>
      <c r="D1477">
        <v>44</v>
      </c>
      <c r="E1477" t="str">
        <v>X</v>
      </c>
      <c r="F1477" t="str">
        <v>CC</v>
      </c>
      <c r="G1477" t="str">
        <v/>
      </c>
      <c r="H1477" s="29">
        <v>9</v>
      </c>
      <c r="I1477" s="29">
        <v>16</v>
      </c>
      <c r="J1477" s="29">
        <v>0</v>
      </c>
      <c r="K1477" s="29">
        <v>5</v>
      </c>
      <c r="L1477" s="24">
        <v>330.28</v>
      </c>
      <c r="M1477" s="24">
        <v>330.35</v>
      </c>
      <c r="N1477" s="24">
        <v>341.35733333333332</v>
      </c>
      <c r="O1477" s="24">
        <v>341.41036363636368</v>
      </c>
      <c r="P1477">
        <v>7</v>
      </c>
      <c r="Q1477">
        <v>5</v>
      </c>
      <c r="R1477" t="str">
        <v>OTHR</v>
      </c>
      <c r="S1477" t="str">
        <v/>
      </c>
      <c r="T1477" t="str">
        <v>ABRA</v>
      </c>
      <c r="U1477" t="str">
        <v>95438IODP</v>
      </c>
      <c r="V1477" t="str">
        <v>PALABRA</v>
      </c>
      <c r="W1477" t="str">
        <v>OTHR11956251</v>
      </c>
      <c r="X1477">
        <v>44897.1</v>
      </c>
      <c r="Y1477" t="str">
        <v>LEWIS</v>
      </c>
      <c r="Z1477" t="str">
        <v>JR</v>
      </c>
      <c r="AA1477">
        <v>0</v>
      </c>
      <c r="AB1477" t="str">
        <v>397-U1588A-44X-CC-PAL-PALABRA</v>
      </c>
    </row>
    <row r="1478" spans="1:28" x14ac:dyDescent="0.15">
      <c r="A1478">
        <v>397</v>
      </c>
      <c r="B1478" t="str">
        <v>U1588</v>
      </c>
      <c r="C1478" t="str">
        <v>A</v>
      </c>
      <c r="D1478">
        <v>44</v>
      </c>
      <c r="E1478" t="str">
        <v>X</v>
      </c>
      <c r="F1478" t="str">
        <v>CC</v>
      </c>
      <c r="G1478" t="str">
        <v/>
      </c>
      <c r="H1478" s="29">
        <v>9</v>
      </c>
      <c r="I1478" s="29">
        <v>16</v>
      </c>
      <c r="J1478" s="29">
        <v>0</v>
      </c>
      <c r="K1478" s="29">
        <v>5</v>
      </c>
      <c r="L1478" s="24">
        <v>330.28</v>
      </c>
      <c r="M1478" s="24">
        <v>330.35</v>
      </c>
      <c r="N1478" s="24">
        <v>341.35733333333332</v>
      </c>
      <c r="O1478" s="24">
        <v>341.41036363636368</v>
      </c>
      <c r="P1478">
        <v>7</v>
      </c>
      <c r="Q1478">
        <v>5</v>
      </c>
      <c r="R1478" t="str">
        <v>OTHR</v>
      </c>
      <c r="S1478" t="str">
        <v/>
      </c>
      <c r="T1478" t="str">
        <v>FLOR</v>
      </c>
      <c r="U1478" t="str">
        <v>95504IODP</v>
      </c>
      <c r="V1478" t="str">
        <v>PALFLOR</v>
      </c>
      <c r="W1478" t="str">
        <v>OTHR11956211</v>
      </c>
      <c r="X1478">
        <v>44897.1</v>
      </c>
      <c r="Y1478" t="str">
        <v>LEWIS</v>
      </c>
      <c r="Z1478" t="str">
        <v>JR</v>
      </c>
      <c r="AA1478">
        <v>0</v>
      </c>
      <c r="AB1478" t="str">
        <v>397-U1588A-44X-CC-PAL-PALFLOR</v>
      </c>
    </row>
    <row r="1479" spans="1:28" x14ac:dyDescent="0.15">
      <c r="A1479">
        <v>397</v>
      </c>
      <c r="B1479" t="str">
        <v>U1588</v>
      </c>
      <c r="C1479" t="str">
        <v>A</v>
      </c>
      <c r="D1479">
        <v>44</v>
      </c>
      <c r="E1479" t="str">
        <v>X</v>
      </c>
      <c r="F1479" t="str">
        <v>CC</v>
      </c>
      <c r="G1479" t="str">
        <v/>
      </c>
      <c r="H1479" s="29">
        <v>9</v>
      </c>
      <c r="I1479" s="29">
        <v>16</v>
      </c>
      <c r="J1479" s="29">
        <v>0</v>
      </c>
      <c r="K1479" s="29">
        <v>5</v>
      </c>
      <c r="L1479" s="24">
        <v>330.28</v>
      </c>
      <c r="M1479" s="24">
        <v>330.35</v>
      </c>
      <c r="N1479" s="24">
        <v>341.35733333333332</v>
      </c>
      <c r="O1479" s="24">
        <v>341.41036363636368</v>
      </c>
      <c r="P1479">
        <v>7</v>
      </c>
      <c r="Q1479">
        <v>20</v>
      </c>
      <c r="R1479" t="str">
        <v>OTHR</v>
      </c>
      <c r="S1479" t="str">
        <v/>
      </c>
      <c r="T1479" t="str">
        <v>VERM</v>
      </c>
      <c r="U1479" t="str">
        <v>95746IODP</v>
      </c>
      <c r="V1479" t="str">
        <v>PALVERM</v>
      </c>
      <c r="W1479" t="str">
        <v>OTHR11956191</v>
      </c>
      <c r="X1479">
        <v>44897.1</v>
      </c>
      <c r="Y1479" t="str">
        <v>LEWIS</v>
      </c>
      <c r="Z1479" t="str">
        <v>JR</v>
      </c>
      <c r="AA1479">
        <v>0</v>
      </c>
      <c r="AB1479" t="str">
        <v>397-U1588A-44X-CC-PAL-PALVERM</v>
      </c>
    </row>
    <row r="1480" spans="1:28" x14ac:dyDescent="0.15">
      <c r="A1480">
        <v>397</v>
      </c>
      <c r="B1480" t="str">
        <v>U1588</v>
      </c>
      <c r="C1480" t="str">
        <v>A</v>
      </c>
      <c r="D1480">
        <v>44</v>
      </c>
      <c r="E1480" t="str">
        <v>X</v>
      </c>
      <c r="F1480" t="str">
        <v>CC</v>
      </c>
      <c r="G1480" t="str">
        <v/>
      </c>
      <c r="H1480" s="29">
        <v>9</v>
      </c>
      <c r="I1480" s="29">
        <v>16</v>
      </c>
      <c r="J1480" s="29">
        <v>0</v>
      </c>
      <c r="K1480" s="29">
        <v>5</v>
      </c>
      <c r="L1480" s="24">
        <v>330.28</v>
      </c>
      <c r="M1480" s="24">
        <v>330.35</v>
      </c>
      <c r="N1480" s="24">
        <v>341.35733333333332</v>
      </c>
      <c r="O1480" s="24">
        <v>341.41036363636368</v>
      </c>
      <c r="P1480">
        <v>7</v>
      </c>
      <c r="Q1480">
        <v>20</v>
      </c>
      <c r="R1480" t="str">
        <v>OTHR</v>
      </c>
      <c r="S1480" t="str">
        <v>FORAM</v>
      </c>
      <c r="T1480" t="str">
        <v/>
      </c>
      <c r="U1480" t="str">
        <v/>
      </c>
      <c r="V1480" t="str">
        <v>FORAM</v>
      </c>
      <c r="W1480" t="str">
        <v>OTHR11956271</v>
      </c>
      <c r="X1480">
        <v>44897.1</v>
      </c>
      <c r="Y1480" t="str">
        <v>LEWIS</v>
      </c>
      <c r="Z1480" t="str">
        <v>JR</v>
      </c>
      <c r="AA1480" t="str">
        <v>Shipboard Test</v>
      </c>
      <c r="AB1480" t="str">
        <v>397-U1588A-44X-CC-PAL-FORAM</v>
      </c>
    </row>
    <row r="1481" spans="1:28" x14ac:dyDescent="0.15">
      <c r="A1481">
        <v>397</v>
      </c>
      <c r="B1481" t="str">
        <v>U1588</v>
      </c>
      <c r="C1481" t="str">
        <v>A</v>
      </c>
      <c r="D1481">
        <v>44</v>
      </c>
      <c r="E1481" t="str">
        <v>X</v>
      </c>
      <c r="F1481" t="str">
        <v>CC</v>
      </c>
      <c r="G1481" t="str">
        <v/>
      </c>
      <c r="H1481" s="29">
        <v>9</v>
      </c>
      <c r="I1481" s="29">
        <v>16</v>
      </c>
      <c r="J1481" s="29">
        <v>9</v>
      </c>
      <c r="K1481" s="29">
        <v>5</v>
      </c>
      <c r="L1481" s="24">
        <v>330.28</v>
      </c>
      <c r="M1481" s="24">
        <v>330.35</v>
      </c>
      <c r="N1481" s="24">
        <v>341.35733333333332</v>
      </c>
      <c r="O1481" s="24">
        <v>341.41036363636368</v>
      </c>
      <c r="P1481">
        <v>7</v>
      </c>
      <c r="Q1481">
        <v>247</v>
      </c>
      <c r="R1481" t="str">
        <v>WRND</v>
      </c>
      <c r="S1481" t="str">
        <v>PAL</v>
      </c>
      <c r="T1481" t="str">
        <v/>
      </c>
      <c r="U1481" t="str">
        <v/>
      </c>
      <c r="V1481" t="str">
        <v>PAL</v>
      </c>
      <c r="W1481" t="str">
        <v>WRND11956181</v>
      </c>
      <c r="X1481">
        <v>44897.1</v>
      </c>
      <c r="Y1481" t="str">
        <v>KOWALSKI</v>
      </c>
      <c r="Z1481" t="str">
        <v>JR</v>
      </c>
      <c r="AA1481">
        <v>0</v>
      </c>
      <c r="AB1481" t="str">
        <v>397-U1588A-44X-CC-PAL</v>
      </c>
    </row>
    <row r="1482" spans="1:28" x14ac:dyDescent="0.15">
      <c r="A1482">
        <v>397</v>
      </c>
      <c r="B1482" t="str">
        <v>U1588</v>
      </c>
      <c r="C1482" t="str">
        <v>A</v>
      </c>
      <c r="D1482">
        <v>44</v>
      </c>
      <c r="E1482" t="str">
        <v>X</v>
      </c>
      <c r="F1482" t="str">
        <v>CC</v>
      </c>
      <c r="G1482" t="str">
        <v/>
      </c>
      <c r="H1482" s="29">
        <v>9</v>
      </c>
      <c r="I1482" s="29">
        <v>16</v>
      </c>
      <c r="J1482" s="29">
        <v>0</v>
      </c>
      <c r="K1482" s="29">
        <v>5</v>
      </c>
      <c r="L1482" s="24">
        <v>330.28</v>
      </c>
      <c r="M1482" s="24">
        <v>330.35</v>
      </c>
      <c r="N1482" s="24">
        <v>341.35733333333332</v>
      </c>
      <c r="O1482" s="24">
        <v>341.41036363636368</v>
      </c>
      <c r="P1482">
        <v>7</v>
      </c>
      <c r="Q1482">
        <v>30</v>
      </c>
      <c r="R1482" t="str">
        <v>OTHR</v>
      </c>
      <c r="S1482" t="str">
        <v/>
      </c>
      <c r="T1482" t="str">
        <v>ZARI</v>
      </c>
      <c r="U1482" t="str">
        <v>95883IODP</v>
      </c>
      <c r="V1482" t="str">
        <v>PALZARI</v>
      </c>
      <c r="W1482" t="str">
        <v>OTHR11956241</v>
      </c>
      <c r="X1482">
        <v>44897.1</v>
      </c>
      <c r="Y1482" t="str">
        <v>LEWIS</v>
      </c>
      <c r="Z1482" t="str">
        <v>JR</v>
      </c>
      <c r="AA1482">
        <v>0</v>
      </c>
      <c r="AB1482" t="str">
        <v>397-U1588A-44X-CC-PAL-PALZARI</v>
      </c>
    </row>
    <row r="1483" spans="1:28" x14ac:dyDescent="0.15">
      <c r="A1483">
        <v>397</v>
      </c>
      <c r="B1483" t="str">
        <v>U1588</v>
      </c>
      <c r="C1483" t="str">
        <v>A</v>
      </c>
      <c r="D1483">
        <v>44</v>
      </c>
      <c r="E1483" t="str">
        <v>X</v>
      </c>
      <c r="F1483" t="str">
        <v>CC</v>
      </c>
      <c r="G1483" t="str">
        <v/>
      </c>
      <c r="H1483" s="29">
        <v>9</v>
      </c>
      <c r="I1483" s="29">
        <v>16</v>
      </c>
      <c r="J1483" s="29">
        <v>0</v>
      </c>
      <c r="K1483" s="29">
        <v>5</v>
      </c>
      <c r="L1483" s="24">
        <v>330.28</v>
      </c>
      <c r="M1483" s="24">
        <v>330.35</v>
      </c>
      <c r="N1483" s="24">
        <v>341.35733333333332</v>
      </c>
      <c r="O1483" s="24">
        <v>341.41036363636368</v>
      </c>
      <c r="P1483">
        <v>7</v>
      </c>
      <c r="Q1483">
        <v>20</v>
      </c>
      <c r="R1483" t="str">
        <v>OTHR</v>
      </c>
      <c r="S1483" t="str">
        <v/>
      </c>
      <c r="T1483" t="str">
        <v>PERA</v>
      </c>
      <c r="U1483" t="str">
        <v>95471IODP</v>
      </c>
      <c r="V1483" t="str">
        <v>PALPERA</v>
      </c>
      <c r="W1483" t="str">
        <v>OTHR11956201</v>
      </c>
      <c r="X1483">
        <v>44897.1</v>
      </c>
      <c r="Y1483" t="str">
        <v>LEWIS</v>
      </c>
      <c r="Z1483" t="str">
        <v>JR</v>
      </c>
      <c r="AA1483">
        <v>0</v>
      </c>
      <c r="AB1483" t="str">
        <v>397-U1588A-44X-CC-PAL-PALPERA</v>
      </c>
    </row>
    <row r="1484" spans="1:28" x14ac:dyDescent="0.15">
      <c r="A1484">
        <v>397</v>
      </c>
      <c r="B1484" t="str">
        <v>U1588</v>
      </c>
      <c r="C1484" t="str">
        <v>A</v>
      </c>
      <c r="D1484">
        <v>44</v>
      </c>
      <c r="E1484" t="str">
        <v>X</v>
      </c>
      <c r="F1484" t="str">
        <v>CC</v>
      </c>
      <c r="G1484" t="str">
        <v/>
      </c>
      <c r="H1484" s="29">
        <v>9</v>
      </c>
      <c r="I1484" s="29">
        <v>16</v>
      </c>
      <c r="J1484" s="29">
        <v>0</v>
      </c>
      <c r="K1484" s="29">
        <v>5</v>
      </c>
      <c r="L1484" s="24">
        <v>330.28</v>
      </c>
      <c r="M1484" s="24">
        <v>330.35</v>
      </c>
      <c r="N1484" s="24">
        <v>341.35733333333332</v>
      </c>
      <c r="O1484" s="24">
        <v>341.41036363636368</v>
      </c>
      <c r="P1484">
        <v>7</v>
      </c>
      <c r="Q1484">
        <v>5</v>
      </c>
      <c r="R1484" t="str">
        <v>OTHR</v>
      </c>
      <c r="S1484" t="str">
        <v/>
      </c>
      <c r="T1484" t="str">
        <v>CLAR</v>
      </c>
      <c r="U1484" t="str">
        <v>95439IODP</v>
      </c>
      <c r="V1484" t="str">
        <v>PALCLAR</v>
      </c>
      <c r="W1484" t="str">
        <v>OTHR11956221</v>
      </c>
      <c r="X1484">
        <v>44897.1</v>
      </c>
      <c r="Y1484" t="str">
        <v>LEWIS</v>
      </c>
      <c r="Z1484" t="str">
        <v>JR</v>
      </c>
      <c r="AA1484">
        <v>0</v>
      </c>
      <c r="AB1484" t="str">
        <v>397-U1588A-44X-CC-PAL-PALCLAR</v>
      </c>
    </row>
    <row r="1485" spans="1:28" x14ac:dyDescent="0.15">
      <c r="A1485">
        <v>397</v>
      </c>
      <c r="B1485" t="str">
        <v>U1588</v>
      </c>
      <c r="C1485" t="str">
        <v>A</v>
      </c>
      <c r="D1485">
        <v>44</v>
      </c>
      <c r="E1485" t="str">
        <v>X</v>
      </c>
      <c r="F1485" t="str">
        <v>CC</v>
      </c>
      <c r="G1485" t="str">
        <v/>
      </c>
      <c r="H1485" s="29">
        <v>9</v>
      </c>
      <c r="I1485" s="29">
        <v>16</v>
      </c>
      <c r="J1485" s="29">
        <v>0</v>
      </c>
      <c r="K1485" s="29">
        <v>5</v>
      </c>
      <c r="L1485" s="24">
        <v>330.28</v>
      </c>
      <c r="M1485" s="24">
        <v>330.35</v>
      </c>
      <c r="N1485" s="24">
        <v>341.35733333333332</v>
      </c>
      <c r="O1485" s="24">
        <v>341.41036363636368</v>
      </c>
      <c r="P1485">
        <v>7</v>
      </c>
      <c r="Q1485">
        <v>30</v>
      </c>
      <c r="R1485" t="str">
        <v>OTHR</v>
      </c>
      <c r="S1485" t="str">
        <v/>
      </c>
      <c r="T1485" t="str">
        <v>HUAN</v>
      </c>
      <c r="U1485" t="str">
        <v>98758IODP</v>
      </c>
      <c r="V1485" t="str">
        <v>PALHUAN</v>
      </c>
      <c r="W1485" t="str">
        <v>OTHR11956231</v>
      </c>
      <c r="X1485">
        <v>44897.1</v>
      </c>
      <c r="Y1485" t="str">
        <v>LEWIS</v>
      </c>
      <c r="Z1485" t="str">
        <v>JR</v>
      </c>
      <c r="AA1485">
        <v>0</v>
      </c>
      <c r="AB1485" t="str">
        <v>397-U1588A-44X-CC-PAL-PALHUAN</v>
      </c>
    </row>
    <row r="1486" spans="1:28" x14ac:dyDescent="0.15">
      <c r="A1486">
        <v>397</v>
      </c>
      <c r="B1486" t="str">
        <v>U1588</v>
      </c>
      <c r="C1486" t="str">
        <v>A</v>
      </c>
      <c r="D1486">
        <v>44</v>
      </c>
      <c r="E1486" t="str">
        <v>X</v>
      </c>
      <c r="F1486" t="str">
        <v>CC</v>
      </c>
      <c r="G1486" t="str">
        <v/>
      </c>
      <c r="H1486" s="29">
        <v>9</v>
      </c>
      <c r="I1486" s="29">
        <v>16</v>
      </c>
      <c r="J1486" s="29">
        <v>0</v>
      </c>
      <c r="K1486" s="29">
        <v>5</v>
      </c>
      <c r="L1486" s="24">
        <v>330.28</v>
      </c>
      <c r="M1486" s="24">
        <v>330.35</v>
      </c>
      <c r="N1486" s="24">
        <v>341.35733333333332</v>
      </c>
      <c r="O1486" s="24">
        <v>341.41036363636368</v>
      </c>
      <c r="P1486">
        <v>7</v>
      </c>
      <c r="Q1486">
        <v>5</v>
      </c>
      <c r="R1486" t="str">
        <v>OTHR</v>
      </c>
      <c r="S1486" t="str">
        <v>NANNO</v>
      </c>
      <c r="T1486" t="str">
        <v/>
      </c>
      <c r="U1486" t="str">
        <v/>
      </c>
      <c r="V1486" t="str">
        <v>NANNO</v>
      </c>
      <c r="W1486" t="str">
        <v>OTHR11956261</v>
      </c>
      <c r="X1486">
        <v>44897.1</v>
      </c>
      <c r="Y1486" t="str">
        <v>LEWIS</v>
      </c>
      <c r="Z1486" t="str">
        <v>JR</v>
      </c>
      <c r="AA1486" t="str">
        <v>Shipboard Test</v>
      </c>
      <c r="AB1486" t="str">
        <v>397-U1588A-44X-CC-PAL-NANNO</v>
      </c>
    </row>
    <row r="1487" spans="1:28" x14ac:dyDescent="0.15">
      <c r="A1487">
        <v>397</v>
      </c>
      <c r="B1487" t="str">
        <v>U1588</v>
      </c>
      <c r="C1487" t="str">
        <v>A</v>
      </c>
      <c r="D1487">
        <v>45</v>
      </c>
      <c r="E1487" t="str">
        <v>X</v>
      </c>
      <c r="F1487">
        <v>2</v>
      </c>
      <c r="G1487" t="str">
        <v>A</v>
      </c>
      <c r="H1487" s="29">
        <v>57</v>
      </c>
      <c r="I1487" s="29">
        <v>57</v>
      </c>
      <c r="J1487" s="29">
        <v>57</v>
      </c>
      <c r="K1487" s="29">
        <v>5</v>
      </c>
      <c r="L1487" s="24">
        <v>330.86</v>
      </c>
      <c r="M1487" s="24">
        <v>330.86</v>
      </c>
      <c r="N1487" s="24">
        <v>343.2810924369748</v>
      </c>
      <c r="O1487" s="24">
        <v>343.2810924369748</v>
      </c>
      <c r="P1487">
        <v>0</v>
      </c>
      <c r="Q1487">
        <v>0</v>
      </c>
      <c r="R1487" t="str">
        <v>SS</v>
      </c>
      <c r="S1487" t="str">
        <v>SED</v>
      </c>
      <c r="T1487" t="str">
        <v/>
      </c>
      <c r="U1487" t="str">
        <v/>
      </c>
      <c r="V1487" t="str">
        <v>SED</v>
      </c>
      <c r="W1487" t="str">
        <v>SS11964681</v>
      </c>
      <c r="X1487">
        <v>44897.974305555559</v>
      </c>
      <c r="Y1487" t="str">
        <v>JRS_PANG</v>
      </c>
      <c r="Z1487" t="str">
        <v>JR</v>
      </c>
      <c r="AA1487">
        <v>0</v>
      </c>
      <c r="AB1487" t="str">
        <v>397-U1588A-45X-2-A 57/57-SED</v>
      </c>
    </row>
    <row r="1488" spans="1:28" x14ac:dyDescent="0.15">
      <c r="A1488">
        <v>397</v>
      </c>
      <c r="B1488" t="str">
        <v>U1588</v>
      </c>
      <c r="C1488" t="str">
        <v>A</v>
      </c>
      <c r="D1488">
        <v>45</v>
      </c>
      <c r="E1488" t="str">
        <v>X</v>
      </c>
      <c r="F1488">
        <v>2</v>
      </c>
      <c r="G1488" t="str">
        <v>W</v>
      </c>
      <c r="H1488" s="29">
        <v>57</v>
      </c>
      <c r="I1488" s="29">
        <v>58</v>
      </c>
      <c r="J1488" s="29">
        <v>57</v>
      </c>
      <c r="K1488" s="29">
        <v>5</v>
      </c>
      <c r="L1488" s="24">
        <v>330.86</v>
      </c>
      <c r="M1488" s="24">
        <v>330.87</v>
      </c>
      <c r="N1488" s="24">
        <v>343.2810924369748</v>
      </c>
      <c r="O1488" s="24">
        <v>343.28949579831931</v>
      </c>
      <c r="P1488">
        <v>1</v>
      </c>
      <c r="Q1488">
        <v>5</v>
      </c>
      <c r="R1488" t="str">
        <v>CYL</v>
      </c>
      <c r="S1488" t="str">
        <v>CARB</v>
      </c>
      <c r="T1488" t="str">
        <v/>
      </c>
      <c r="U1488" t="str">
        <v/>
      </c>
      <c r="V1488" t="str">
        <v>CARB</v>
      </c>
      <c r="W1488" t="str">
        <v>CYL11964491</v>
      </c>
      <c r="X1488">
        <v>44897.965277777781</v>
      </c>
      <c r="Y1488" t="str">
        <v>JRS_BROOKS</v>
      </c>
      <c r="Z1488" t="str">
        <v>JR</v>
      </c>
      <c r="AA1488">
        <v>0</v>
      </c>
      <c r="AB1488" t="str">
        <v>397-U1588A-45X-2-W 57/58-CARB</v>
      </c>
    </row>
    <row r="1489" spans="1:28" x14ac:dyDescent="0.15">
      <c r="A1489">
        <v>397</v>
      </c>
      <c r="B1489" t="str">
        <v>U1588</v>
      </c>
      <c r="C1489" t="str">
        <v>A</v>
      </c>
      <c r="D1489">
        <v>45</v>
      </c>
      <c r="E1489" t="str">
        <v>X</v>
      </c>
      <c r="F1489">
        <v>2</v>
      </c>
      <c r="G1489" t="str">
        <v>W</v>
      </c>
      <c r="H1489" s="29">
        <v>77</v>
      </c>
      <c r="I1489" s="29">
        <v>77</v>
      </c>
      <c r="J1489" s="29">
        <v>77</v>
      </c>
      <c r="K1489" s="29">
        <v>5</v>
      </c>
      <c r="L1489" s="24">
        <v>331.06</v>
      </c>
      <c r="M1489" s="24">
        <v>331.06</v>
      </c>
      <c r="N1489" s="24">
        <v>343.44915966386554</v>
      </c>
      <c r="O1489" s="24">
        <v>343.44915966386554</v>
      </c>
      <c r="P1489">
        <v>0</v>
      </c>
      <c r="Q1489">
        <v>1</v>
      </c>
      <c r="R1489" t="str">
        <v>TPCK</v>
      </c>
      <c r="S1489" t="str">
        <v>NANNO</v>
      </c>
      <c r="T1489" t="str">
        <v/>
      </c>
      <c r="U1489" t="str">
        <v/>
      </c>
      <c r="V1489" t="str">
        <v>NANNO</v>
      </c>
      <c r="W1489" t="str">
        <v>TPCK11964711</v>
      </c>
      <c r="X1489">
        <v>44897.992361111108</v>
      </c>
      <c r="Y1489" t="str">
        <v>JRS_BROOKS</v>
      </c>
      <c r="Z1489" t="str">
        <v>JR</v>
      </c>
      <c r="AA1489">
        <v>0</v>
      </c>
      <c r="AB1489" t="str">
        <v>397-U1588A-45X-2-W 77/77-NANNO</v>
      </c>
    </row>
    <row r="1490" spans="1:28" x14ac:dyDescent="0.15">
      <c r="A1490">
        <v>397</v>
      </c>
      <c r="B1490" t="str">
        <v>U1588</v>
      </c>
      <c r="C1490" t="str">
        <v>A</v>
      </c>
      <c r="D1490">
        <v>45</v>
      </c>
      <c r="E1490" t="str">
        <v>X</v>
      </c>
      <c r="F1490">
        <v>3</v>
      </c>
      <c r="G1490" t="str">
        <v>W</v>
      </c>
      <c r="H1490" s="29">
        <v>77</v>
      </c>
      <c r="I1490" s="29">
        <v>77</v>
      </c>
      <c r="J1490" s="29">
        <v>77</v>
      </c>
      <c r="K1490" s="29">
        <v>5</v>
      </c>
      <c r="L1490" s="24">
        <v>332.54999999999995</v>
      </c>
      <c r="M1490" s="24">
        <v>332.54999999999995</v>
      </c>
      <c r="N1490" s="24">
        <v>344.70126050420168</v>
      </c>
      <c r="O1490" s="24">
        <v>344.70126050420168</v>
      </c>
      <c r="P1490">
        <v>0</v>
      </c>
      <c r="Q1490">
        <v>1</v>
      </c>
      <c r="R1490" t="str">
        <v>TPCK</v>
      </c>
      <c r="S1490" t="str">
        <v>NANNO</v>
      </c>
      <c r="T1490" t="str">
        <v/>
      </c>
      <c r="U1490" t="str">
        <v/>
      </c>
      <c r="V1490" t="str">
        <v>NANNO</v>
      </c>
      <c r="W1490" t="str">
        <v>TPCK11964721</v>
      </c>
      <c r="X1490">
        <v>44897.992361111108</v>
      </c>
      <c r="Y1490" t="str">
        <v>JRS_BROOKS</v>
      </c>
      <c r="Z1490" t="str">
        <v>JR</v>
      </c>
      <c r="AA1490">
        <v>0</v>
      </c>
      <c r="AB1490" t="str">
        <v>397-U1588A-45X-3-W 77/77-NANNO</v>
      </c>
    </row>
    <row r="1491" spans="1:28" x14ac:dyDescent="0.15">
      <c r="A1491">
        <v>397</v>
      </c>
      <c r="B1491" t="str">
        <v>U1588</v>
      </c>
      <c r="C1491" t="str">
        <v>A</v>
      </c>
      <c r="D1491">
        <v>45</v>
      </c>
      <c r="E1491" t="str">
        <v>X</v>
      </c>
      <c r="F1491">
        <v>3</v>
      </c>
      <c r="G1491" t="str">
        <v/>
      </c>
      <c r="H1491" s="29">
        <v>139</v>
      </c>
      <c r="I1491" s="29">
        <v>149</v>
      </c>
      <c r="J1491" s="29">
        <v>0</v>
      </c>
      <c r="K1491" s="29">
        <v>5</v>
      </c>
      <c r="L1491" s="24">
        <v>333.16999999999996</v>
      </c>
      <c r="M1491" s="24">
        <v>333.27</v>
      </c>
      <c r="N1491" s="24">
        <v>345.22226890756303</v>
      </c>
      <c r="O1491" s="24">
        <v>345.26428571428573</v>
      </c>
      <c r="P1491">
        <v>5</v>
      </c>
      <c r="Q1491">
        <v>6</v>
      </c>
      <c r="R1491" t="str">
        <v>LIQ</v>
      </c>
      <c r="S1491" t="str">
        <v/>
      </c>
      <c r="T1491" t="str">
        <v/>
      </c>
      <c r="U1491" t="str">
        <v/>
      </c>
      <c r="V1491" t="str">
        <v>IWS</v>
      </c>
      <c r="W1491" t="str">
        <v>LIQ11957131</v>
      </c>
      <c r="X1491">
        <v>44897.177777777775</v>
      </c>
      <c r="Y1491" t="str">
        <v>JR_LIU</v>
      </c>
      <c r="Z1491" t="str">
        <v>JR</v>
      </c>
      <c r="AA1491" t="str">
        <v>shipboard untreated</v>
      </c>
      <c r="AB1491" t="str">
        <v>397-U1588A-45X-3-IW(139-149)-IWS</v>
      </c>
    </row>
    <row r="1492" spans="1:28" x14ac:dyDescent="0.15">
      <c r="A1492">
        <v>397</v>
      </c>
      <c r="B1492" t="str">
        <v>U1588</v>
      </c>
      <c r="C1492" t="str">
        <v>A</v>
      </c>
      <c r="D1492">
        <v>45</v>
      </c>
      <c r="E1492" t="str">
        <v>X</v>
      </c>
      <c r="F1492">
        <v>3</v>
      </c>
      <c r="G1492" t="str">
        <v/>
      </c>
      <c r="H1492" s="29">
        <v>139</v>
      </c>
      <c r="I1492" s="29">
        <v>149</v>
      </c>
      <c r="J1492" s="29">
        <v>0</v>
      </c>
      <c r="K1492" s="29">
        <v>5</v>
      </c>
      <c r="L1492" s="24">
        <v>333.16999999999996</v>
      </c>
      <c r="M1492" s="24">
        <v>333.27</v>
      </c>
      <c r="N1492" s="24">
        <v>345.22226890756303</v>
      </c>
      <c r="O1492" s="24">
        <v>345.26428571428573</v>
      </c>
      <c r="P1492">
        <v>5</v>
      </c>
      <c r="Q1492">
        <v>2</v>
      </c>
      <c r="R1492" t="str">
        <v>LIQ</v>
      </c>
      <c r="S1492" t="str">
        <v/>
      </c>
      <c r="T1492" t="str">
        <v>BRAD</v>
      </c>
      <c r="U1492" t="str">
        <v>95829IODP</v>
      </c>
      <c r="V1492" t="str">
        <v>IWBRAD</v>
      </c>
      <c r="W1492" t="str">
        <v>LIQ11957201</v>
      </c>
      <c r="X1492">
        <v>44897.177777777775</v>
      </c>
      <c r="Y1492" t="str">
        <v>JR_LIU</v>
      </c>
      <c r="Z1492" t="str">
        <v>JR</v>
      </c>
      <c r="AA1492" t="str">
        <v>10 ul HgCl2</v>
      </c>
      <c r="AB1492" t="str">
        <v>397-U1588A-45X-3-IW(139-149)-IWBRAD</v>
      </c>
    </row>
    <row r="1493" spans="1:28" x14ac:dyDescent="0.15">
      <c r="A1493">
        <v>397</v>
      </c>
      <c r="B1493" t="str">
        <v>U1588</v>
      </c>
      <c r="C1493" t="str">
        <v>A</v>
      </c>
      <c r="D1493">
        <v>45</v>
      </c>
      <c r="E1493" t="str">
        <v>X</v>
      </c>
      <c r="F1493">
        <v>3</v>
      </c>
      <c r="G1493" t="str">
        <v/>
      </c>
      <c r="H1493" s="29">
        <v>139</v>
      </c>
      <c r="I1493" s="29">
        <v>149</v>
      </c>
      <c r="J1493" s="29">
        <v>0</v>
      </c>
      <c r="K1493" s="29">
        <v>5</v>
      </c>
      <c r="L1493" s="24">
        <v>333.16999999999996</v>
      </c>
      <c r="M1493" s="24">
        <v>333.27</v>
      </c>
      <c r="N1493" s="24">
        <v>345.22226890756303</v>
      </c>
      <c r="O1493" s="24">
        <v>345.26428571428573</v>
      </c>
      <c r="P1493">
        <v>5</v>
      </c>
      <c r="Q1493">
        <v>10</v>
      </c>
      <c r="R1493" t="str">
        <v>LIQ</v>
      </c>
      <c r="S1493" t="str">
        <v/>
      </c>
      <c r="T1493" t="str">
        <v>WU</v>
      </c>
      <c r="U1493" t="str">
        <v>95353IODP</v>
      </c>
      <c r="V1493" t="str">
        <v>IWWU</v>
      </c>
      <c r="W1493" t="str">
        <v>LIQ11957161</v>
      </c>
      <c r="X1493">
        <v>44897.177777777775</v>
      </c>
      <c r="Y1493" t="str">
        <v>JR_LIU</v>
      </c>
      <c r="Z1493" t="str">
        <v>JR</v>
      </c>
      <c r="AA1493" t="str">
        <v>30 ul TM HCl</v>
      </c>
      <c r="AB1493" t="str">
        <v>397-U1588A-45X-3-IW(139-149)-IWWU</v>
      </c>
    </row>
    <row r="1494" spans="1:28" x14ac:dyDescent="0.15">
      <c r="A1494">
        <v>397</v>
      </c>
      <c r="B1494" t="str">
        <v>U1588</v>
      </c>
      <c r="C1494" t="str">
        <v>A</v>
      </c>
      <c r="D1494">
        <v>45</v>
      </c>
      <c r="E1494" t="str">
        <v>X</v>
      </c>
      <c r="F1494">
        <v>3</v>
      </c>
      <c r="G1494" t="str">
        <v/>
      </c>
      <c r="H1494" s="29">
        <v>139</v>
      </c>
      <c r="I1494" s="29">
        <v>149</v>
      </c>
      <c r="J1494" s="29">
        <v>0</v>
      </c>
      <c r="K1494" s="29">
        <v>5</v>
      </c>
      <c r="L1494" s="24">
        <v>333.16999999999996</v>
      </c>
      <c r="M1494" s="24">
        <v>333.27</v>
      </c>
      <c r="N1494" s="24">
        <v>345.22226890756303</v>
      </c>
      <c r="O1494" s="24">
        <v>345.26428571428573</v>
      </c>
      <c r="P1494">
        <v>5</v>
      </c>
      <c r="Q1494">
        <v>3</v>
      </c>
      <c r="R1494" t="str">
        <v>LIQ</v>
      </c>
      <c r="S1494" t="str">
        <v/>
      </c>
      <c r="T1494" t="str">
        <v/>
      </c>
      <c r="U1494" t="str">
        <v/>
      </c>
      <c r="V1494" t="str">
        <v>IWALK</v>
      </c>
      <c r="W1494" t="str">
        <v>LIQ11957141</v>
      </c>
      <c r="X1494">
        <v>44897.177777777775</v>
      </c>
      <c r="Y1494" t="str">
        <v>JR_LIU</v>
      </c>
      <c r="Z1494" t="str">
        <v>JR</v>
      </c>
      <c r="AA1494" t="str">
        <v>alkalinity residue</v>
      </c>
      <c r="AB1494" t="str">
        <v>397-U1588A-45X-3-IW(139-149)-IWALK</v>
      </c>
    </row>
    <row r="1495" spans="1:28" x14ac:dyDescent="0.15">
      <c r="A1495">
        <v>397</v>
      </c>
      <c r="B1495" t="str">
        <v>U1588</v>
      </c>
      <c r="C1495" t="str">
        <v>A</v>
      </c>
      <c r="D1495">
        <v>45</v>
      </c>
      <c r="E1495" t="str">
        <v>X</v>
      </c>
      <c r="F1495">
        <v>3</v>
      </c>
      <c r="G1495" t="str">
        <v/>
      </c>
      <c r="H1495" s="29">
        <v>139</v>
      </c>
      <c r="I1495" s="29">
        <v>149</v>
      </c>
      <c r="J1495" s="29">
        <v>0</v>
      </c>
      <c r="K1495" s="29">
        <v>5</v>
      </c>
      <c r="L1495" s="24">
        <v>333.16999999999996</v>
      </c>
      <c r="M1495" s="24">
        <v>333.27</v>
      </c>
      <c r="N1495" s="24">
        <v>345.22226890756303</v>
      </c>
      <c r="O1495" s="24">
        <v>345.26428571428573</v>
      </c>
      <c r="P1495">
        <v>5</v>
      </c>
      <c r="Q1495">
        <v>4</v>
      </c>
      <c r="R1495" t="str">
        <v>LIQ</v>
      </c>
      <c r="S1495" t="str">
        <v/>
      </c>
      <c r="T1495" t="str">
        <v>ROCH</v>
      </c>
      <c r="U1495" t="str">
        <v>95231IODP</v>
      </c>
      <c r="V1495" t="str">
        <v>IWROCH</v>
      </c>
      <c r="W1495" t="str">
        <v>LIQ11957211</v>
      </c>
      <c r="X1495">
        <v>44897.177777777775</v>
      </c>
      <c r="Y1495" t="str">
        <v>JR_LIU</v>
      </c>
      <c r="Z1495" t="str">
        <v>JR</v>
      </c>
      <c r="AA1495" t="str">
        <v>20uL Optima HCl</v>
      </c>
      <c r="AB1495" t="str">
        <v>397-U1588A-45X-3-IW(139-149)-IWROCH</v>
      </c>
    </row>
    <row r="1496" spans="1:28" x14ac:dyDescent="0.15">
      <c r="A1496">
        <v>397</v>
      </c>
      <c r="B1496" t="str">
        <v>U1588</v>
      </c>
      <c r="C1496" t="str">
        <v>A</v>
      </c>
      <c r="D1496">
        <v>45</v>
      </c>
      <c r="E1496" t="str">
        <v>X</v>
      </c>
      <c r="F1496">
        <v>3</v>
      </c>
      <c r="G1496" t="str">
        <v/>
      </c>
      <c r="H1496" s="29">
        <v>139</v>
      </c>
      <c r="I1496" s="29">
        <v>149</v>
      </c>
      <c r="J1496" s="29">
        <v>0</v>
      </c>
      <c r="K1496" s="29">
        <v>5</v>
      </c>
      <c r="L1496" s="24">
        <v>333.16999999999996</v>
      </c>
      <c r="M1496" s="24">
        <v>333.27</v>
      </c>
      <c r="N1496" s="24">
        <v>345.22226890756303</v>
      </c>
      <c r="O1496" s="24">
        <v>345.26428571428573</v>
      </c>
      <c r="P1496">
        <v>5</v>
      </c>
      <c r="Q1496">
        <v>75</v>
      </c>
      <c r="R1496" t="str">
        <v>CAKE</v>
      </c>
      <c r="S1496" t="str">
        <v/>
      </c>
      <c r="T1496" t="str">
        <v/>
      </c>
      <c r="U1496" t="str">
        <v/>
      </c>
      <c r="V1496" t="str">
        <v>SC</v>
      </c>
      <c r="W1496" t="str">
        <v>CAKE11957191</v>
      </c>
      <c r="X1496">
        <v>44897.177777777775</v>
      </c>
      <c r="Y1496" t="str">
        <v>JR_LIU</v>
      </c>
      <c r="Z1496" t="str">
        <v>JR</v>
      </c>
      <c r="AA1496" t="str">
        <v>repository</v>
      </c>
      <c r="AB1496" t="str">
        <v>397-U1588A-45X-3-IW(139-149)-SC</v>
      </c>
    </row>
    <row r="1497" spans="1:28" x14ac:dyDescent="0.15">
      <c r="A1497">
        <v>397</v>
      </c>
      <c r="B1497" t="str">
        <v>U1588</v>
      </c>
      <c r="C1497" t="str">
        <v>A</v>
      </c>
      <c r="D1497">
        <v>45</v>
      </c>
      <c r="E1497" t="str">
        <v>X</v>
      </c>
      <c r="F1497">
        <v>3</v>
      </c>
      <c r="G1497" t="str">
        <v/>
      </c>
      <c r="H1497" s="29">
        <v>139</v>
      </c>
      <c r="I1497" s="29">
        <v>149</v>
      </c>
      <c r="J1497" s="29">
        <v>0</v>
      </c>
      <c r="K1497" s="29">
        <v>5</v>
      </c>
      <c r="L1497" s="24">
        <v>333.16999999999996</v>
      </c>
      <c r="M1497" s="24">
        <v>333.27</v>
      </c>
      <c r="N1497" s="24">
        <v>345.22226890756303</v>
      </c>
      <c r="O1497" s="24">
        <v>345.26428571428573</v>
      </c>
      <c r="P1497">
        <v>5</v>
      </c>
      <c r="Q1497">
        <v>2</v>
      </c>
      <c r="R1497" t="str">
        <v>LIQ</v>
      </c>
      <c r="S1497" t="str">
        <v>ICP</v>
      </c>
      <c r="T1497" t="str">
        <v/>
      </c>
      <c r="U1497" t="str">
        <v/>
      </c>
      <c r="V1497" t="str">
        <v>IWICP</v>
      </c>
      <c r="W1497" t="str">
        <v>LIQ11957151</v>
      </c>
      <c r="X1497">
        <v>44897.177777777775</v>
      </c>
      <c r="Y1497" t="str">
        <v>JR_LIU</v>
      </c>
      <c r="Z1497" t="str">
        <v>JR</v>
      </c>
      <c r="AA1497" t="str">
        <v>10uL HNO3</v>
      </c>
      <c r="AB1497" t="str">
        <v>397-U1588A-45X-3-IW(139-149)-IWICP</v>
      </c>
    </row>
    <row r="1498" spans="1:28" x14ac:dyDescent="0.15">
      <c r="A1498">
        <v>397</v>
      </c>
      <c r="B1498" t="str">
        <v>U1588</v>
      </c>
      <c r="C1498" t="str">
        <v>A</v>
      </c>
      <c r="D1498">
        <v>45</v>
      </c>
      <c r="E1498" t="str">
        <v>X</v>
      </c>
      <c r="F1498">
        <v>3</v>
      </c>
      <c r="G1498" t="str">
        <v/>
      </c>
      <c r="H1498" s="29">
        <v>139</v>
      </c>
      <c r="I1498" s="29">
        <v>149</v>
      </c>
      <c r="J1498" s="29">
        <v>0</v>
      </c>
      <c r="K1498" s="29">
        <v>5</v>
      </c>
      <c r="L1498" s="24">
        <v>333.16999999999996</v>
      </c>
      <c r="M1498" s="24">
        <v>333.27</v>
      </c>
      <c r="N1498" s="24">
        <v>345.22226890756303</v>
      </c>
      <c r="O1498" s="24">
        <v>345.26428571428573</v>
      </c>
      <c r="P1498">
        <v>5</v>
      </c>
      <c r="Q1498">
        <v>10</v>
      </c>
      <c r="R1498" t="str">
        <v>LIQ</v>
      </c>
      <c r="S1498" t="str">
        <v/>
      </c>
      <c r="T1498" t="str">
        <v>YOBO</v>
      </c>
      <c r="U1498" t="str">
        <v>96010IODP</v>
      </c>
      <c r="V1498" t="str">
        <v>IWYOBO</v>
      </c>
      <c r="W1498" t="str">
        <v>LIQ11957171</v>
      </c>
      <c r="X1498">
        <v>44897.177777777775</v>
      </c>
      <c r="Y1498" t="str">
        <v>JR_LIU</v>
      </c>
      <c r="Z1498" t="str">
        <v>JR</v>
      </c>
      <c r="AA1498" t="str">
        <v>30ul optima HNO3</v>
      </c>
      <c r="AB1498" t="str">
        <v>397-U1588A-45X-3-IW(139-149)-IWYOBO</v>
      </c>
    </row>
    <row r="1499" spans="1:28" x14ac:dyDescent="0.15">
      <c r="A1499">
        <v>397</v>
      </c>
      <c r="B1499" t="str">
        <v>U1588</v>
      </c>
      <c r="C1499" t="str">
        <v>A</v>
      </c>
      <c r="D1499">
        <v>45</v>
      </c>
      <c r="E1499" t="str">
        <v>X</v>
      </c>
      <c r="F1499">
        <v>3</v>
      </c>
      <c r="G1499" t="str">
        <v/>
      </c>
      <c r="H1499" s="29">
        <v>139</v>
      </c>
      <c r="I1499" s="29">
        <v>149</v>
      </c>
      <c r="J1499" s="29">
        <v>139</v>
      </c>
      <c r="K1499" s="29">
        <v>5</v>
      </c>
      <c r="L1499" s="24">
        <v>333.16999999999996</v>
      </c>
      <c r="M1499" s="24">
        <v>333.27</v>
      </c>
      <c r="N1499" s="24">
        <v>345.22226890756303</v>
      </c>
      <c r="O1499" s="24">
        <v>345.30630252100838</v>
      </c>
      <c r="P1499">
        <v>10</v>
      </c>
      <c r="Q1499">
        <v>353</v>
      </c>
      <c r="R1499" t="str">
        <v>WRND</v>
      </c>
      <c r="S1499" t="str">
        <v>IW</v>
      </c>
      <c r="T1499" t="str">
        <v/>
      </c>
      <c r="U1499" t="str">
        <v/>
      </c>
      <c r="V1499" t="str">
        <v>IW(139-149)</v>
      </c>
      <c r="W1499" t="str">
        <v>WRND11956521</v>
      </c>
      <c r="X1499">
        <v>44897.125</v>
      </c>
      <c r="Y1499" t="str">
        <v>KOWALSKI</v>
      </c>
      <c r="Z1499" t="str">
        <v>JR</v>
      </c>
      <c r="AA1499">
        <v>0</v>
      </c>
      <c r="AB1499" t="str">
        <v>397-U1588A-45X-3-IW(139-149)</v>
      </c>
    </row>
    <row r="1500" spans="1:28" x14ac:dyDescent="0.15">
      <c r="A1500">
        <v>397</v>
      </c>
      <c r="B1500" t="str">
        <v>U1588</v>
      </c>
      <c r="C1500" t="str">
        <v>A</v>
      </c>
      <c r="D1500">
        <v>45</v>
      </c>
      <c r="E1500" t="str">
        <v>X</v>
      </c>
      <c r="F1500">
        <v>3</v>
      </c>
      <c r="G1500" t="str">
        <v/>
      </c>
      <c r="H1500" s="29">
        <v>139</v>
      </c>
      <c r="I1500" s="29">
        <v>149</v>
      </c>
      <c r="J1500" s="29">
        <v>0</v>
      </c>
      <c r="K1500" s="29">
        <v>5</v>
      </c>
      <c r="L1500" s="24">
        <v>333.16999999999996</v>
      </c>
      <c r="M1500" s="24">
        <v>333.27</v>
      </c>
      <c r="N1500" s="24">
        <v>345.22226890756303</v>
      </c>
      <c r="O1500" s="24">
        <v>345.26428571428573</v>
      </c>
      <c r="P1500">
        <v>5</v>
      </c>
      <c r="Q1500">
        <v>25</v>
      </c>
      <c r="R1500" t="str">
        <v>CAKE</v>
      </c>
      <c r="S1500" t="str">
        <v/>
      </c>
      <c r="T1500" t="str">
        <v>WU</v>
      </c>
      <c r="U1500" t="str">
        <v>95353IODP</v>
      </c>
      <c r="V1500" t="str">
        <v>SCWU</v>
      </c>
      <c r="W1500" t="str">
        <v>CAKE11957181</v>
      </c>
      <c r="X1500">
        <v>44897.177777777775</v>
      </c>
      <c r="Y1500" t="str">
        <v>JR_LIU</v>
      </c>
      <c r="Z1500" t="str">
        <v>JR</v>
      </c>
      <c r="AA1500">
        <v>0</v>
      </c>
      <c r="AB1500" t="str">
        <v>397-U1588A-45X-3-IW(139-149)-SCWU</v>
      </c>
    </row>
    <row r="1501" spans="1:28" x14ac:dyDescent="0.15">
      <c r="A1501">
        <v>397</v>
      </c>
      <c r="B1501" t="str">
        <v>U1588</v>
      </c>
      <c r="C1501" t="str">
        <v>A</v>
      </c>
      <c r="D1501">
        <v>45</v>
      </c>
      <c r="E1501" t="str">
        <v>X</v>
      </c>
      <c r="F1501">
        <v>4</v>
      </c>
      <c r="G1501" t="str">
        <v/>
      </c>
      <c r="H1501" s="29">
        <v>0</v>
      </c>
      <c r="I1501" s="29">
        <v>5</v>
      </c>
      <c r="J1501" s="29">
        <v>0</v>
      </c>
      <c r="K1501" s="29">
        <v>5</v>
      </c>
      <c r="L1501" s="24">
        <v>333.27</v>
      </c>
      <c r="M1501" s="24">
        <v>333.32</v>
      </c>
      <c r="N1501" s="24">
        <v>345.30630252100838</v>
      </c>
      <c r="O1501" s="24">
        <v>345.34831932773108</v>
      </c>
      <c r="P1501">
        <v>5</v>
      </c>
      <c r="Q1501">
        <v>5</v>
      </c>
      <c r="R1501" t="str">
        <v>CYL</v>
      </c>
      <c r="S1501" t="str">
        <v>HS</v>
      </c>
      <c r="T1501" t="str">
        <v/>
      </c>
      <c r="U1501" t="str">
        <v/>
      </c>
      <c r="V1501" t="str">
        <v>HS</v>
      </c>
      <c r="W1501" t="str">
        <v>CYL11956511</v>
      </c>
      <c r="X1501">
        <v>44897.125</v>
      </c>
      <c r="Y1501" t="str">
        <v>KOWALSKI</v>
      </c>
      <c r="Z1501" t="str">
        <v>JR</v>
      </c>
      <c r="AA1501">
        <v>0</v>
      </c>
      <c r="AB1501" t="str">
        <v>397-U1588A-45X-4-HS</v>
      </c>
    </row>
    <row r="1502" spans="1:28" x14ac:dyDescent="0.15">
      <c r="A1502">
        <v>397</v>
      </c>
      <c r="B1502" t="str">
        <v>U1588</v>
      </c>
      <c r="C1502" t="str">
        <v>A</v>
      </c>
      <c r="D1502">
        <v>45</v>
      </c>
      <c r="E1502" t="str">
        <v>X</v>
      </c>
      <c r="F1502">
        <v>4</v>
      </c>
      <c r="G1502" t="str">
        <v>W</v>
      </c>
      <c r="H1502" s="29">
        <v>51</v>
      </c>
      <c r="I1502" s="29">
        <v>51</v>
      </c>
      <c r="J1502" s="29">
        <v>51</v>
      </c>
      <c r="K1502" s="29">
        <v>5</v>
      </c>
      <c r="L1502" s="24">
        <v>333.78</v>
      </c>
      <c r="M1502" s="24">
        <v>333.78</v>
      </c>
      <c r="N1502" s="24">
        <v>345.73487394957982</v>
      </c>
      <c r="O1502" s="24">
        <v>345.73487394957982</v>
      </c>
      <c r="P1502">
        <v>0</v>
      </c>
      <c r="Q1502">
        <v>1</v>
      </c>
      <c r="R1502" t="str">
        <v>TPCK</v>
      </c>
      <c r="S1502" t="str">
        <v>NANNO</v>
      </c>
      <c r="T1502" t="str">
        <v/>
      </c>
      <c r="U1502" t="str">
        <v/>
      </c>
      <c r="V1502" t="str">
        <v>NANNO</v>
      </c>
      <c r="W1502" t="str">
        <v>TPCK11964731</v>
      </c>
      <c r="X1502">
        <v>44897.992361111108</v>
      </c>
      <c r="Y1502" t="str">
        <v>JRS_BROOKS</v>
      </c>
      <c r="Z1502" t="str">
        <v>JR</v>
      </c>
      <c r="AA1502">
        <v>0</v>
      </c>
      <c r="AB1502" t="str">
        <v>397-U1588A-45X-4-W 51/51-NANNO</v>
      </c>
    </row>
    <row r="1503" spans="1:28" x14ac:dyDescent="0.15">
      <c r="A1503">
        <v>397</v>
      </c>
      <c r="B1503" t="str">
        <v>U1588</v>
      </c>
      <c r="C1503" t="str">
        <v>A</v>
      </c>
      <c r="D1503">
        <v>46</v>
      </c>
      <c r="E1503" t="str">
        <v>X</v>
      </c>
      <c r="F1503">
        <v>1</v>
      </c>
      <c r="G1503" t="str">
        <v>W</v>
      </c>
      <c r="H1503" s="29">
        <v>74</v>
      </c>
      <c r="I1503" s="29">
        <v>74</v>
      </c>
      <c r="J1503" s="29">
        <v>74</v>
      </c>
      <c r="K1503" s="29">
        <v>5</v>
      </c>
      <c r="L1503" s="24">
        <v>334.34000000000003</v>
      </c>
      <c r="M1503" s="24">
        <v>334.34000000000003</v>
      </c>
      <c r="N1503" s="24">
        <v>346.82072727272725</v>
      </c>
      <c r="O1503" s="24">
        <v>346.82072727272725</v>
      </c>
      <c r="P1503">
        <v>0</v>
      </c>
      <c r="Q1503">
        <v>1</v>
      </c>
      <c r="R1503" t="str">
        <v>TPCK</v>
      </c>
      <c r="S1503" t="str">
        <v>NANNO</v>
      </c>
      <c r="T1503" t="str">
        <v/>
      </c>
      <c r="U1503" t="str">
        <v/>
      </c>
      <c r="V1503" t="str">
        <v>NANNO</v>
      </c>
      <c r="W1503" t="str">
        <v>TPCK11964981</v>
      </c>
      <c r="X1503">
        <v>44898.015972222223</v>
      </c>
      <c r="Y1503" t="str">
        <v>JRS_BROOKS</v>
      </c>
      <c r="Z1503" t="str">
        <v>JR</v>
      </c>
      <c r="AA1503">
        <v>0</v>
      </c>
      <c r="AB1503" t="str">
        <v>397-U1588A-46X-1-W 74/74-NANNO</v>
      </c>
    </row>
    <row r="1504" spans="1:28" x14ac:dyDescent="0.15">
      <c r="A1504">
        <v>397</v>
      </c>
      <c r="B1504" t="str">
        <v>U1588</v>
      </c>
      <c r="C1504" t="str">
        <v>A</v>
      </c>
      <c r="D1504">
        <v>45</v>
      </c>
      <c r="E1504" t="str">
        <v>X</v>
      </c>
      <c r="F1504" t="str">
        <v>CC</v>
      </c>
      <c r="G1504" t="str">
        <v/>
      </c>
      <c r="H1504" s="29">
        <v>17</v>
      </c>
      <c r="I1504" s="29">
        <v>24</v>
      </c>
      <c r="J1504" s="29">
        <v>17</v>
      </c>
      <c r="K1504" s="29">
        <v>5</v>
      </c>
      <c r="L1504" s="24">
        <v>334.44</v>
      </c>
      <c r="M1504" s="24">
        <v>334.51</v>
      </c>
      <c r="N1504" s="24">
        <v>346.28949579831931</v>
      </c>
      <c r="O1504" s="24">
        <v>346.34831932773108</v>
      </c>
      <c r="P1504">
        <v>7</v>
      </c>
      <c r="Q1504">
        <v>247</v>
      </c>
      <c r="R1504" t="str">
        <v>WRND</v>
      </c>
      <c r="S1504" t="str">
        <v>PAL</v>
      </c>
      <c r="T1504" t="str">
        <v/>
      </c>
      <c r="U1504" t="str">
        <v/>
      </c>
      <c r="V1504" t="str">
        <v>PAL</v>
      </c>
      <c r="W1504" t="str">
        <v>WRND11956531</v>
      </c>
      <c r="X1504">
        <v>44897.125</v>
      </c>
      <c r="Y1504" t="str">
        <v>KOWALSKI</v>
      </c>
      <c r="Z1504" t="str">
        <v>JR</v>
      </c>
      <c r="AA1504">
        <v>0</v>
      </c>
      <c r="AB1504" t="str">
        <v>397-U1588A-45X-CC-PAL</v>
      </c>
    </row>
    <row r="1505" spans="1:28" x14ac:dyDescent="0.15">
      <c r="A1505">
        <v>397</v>
      </c>
      <c r="B1505" t="str">
        <v>U1588</v>
      </c>
      <c r="C1505" t="str">
        <v>A</v>
      </c>
      <c r="D1505">
        <v>45</v>
      </c>
      <c r="E1505" t="str">
        <v>X</v>
      </c>
      <c r="F1505" t="str">
        <v>CC</v>
      </c>
      <c r="G1505" t="str">
        <v/>
      </c>
      <c r="H1505" s="29">
        <v>17</v>
      </c>
      <c r="I1505" s="29">
        <v>24</v>
      </c>
      <c r="J1505" s="29">
        <v>0</v>
      </c>
      <c r="K1505" s="29">
        <v>5</v>
      </c>
      <c r="L1505" s="24">
        <v>334.44</v>
      </c>
      <c r="M1505" s="24">
        <v>334.51</v>
      </c>
      <c r="N1505" s="24">
        <v>346.28949579831931</v>
      </c>
      <c r="O1505" s="24">
        <v>346.34831932773108</v>
      </c>
      <c r="P1505">
        <v>7</v>
      </c>
      <c r="Q1505">
        <v>5</v>
      </c>
      <c r="R1505" t="str">
        <v>OTHR</v>
      </c>
      <c r="S1505" t="str">
        <v>NANNO</v>
      </c>
      <c r="T1505" t="str">
        <v/>
      </c>
      <c r="U1505" t="str">
        <v/>
      </c>
      <c r="V1505" t="str">
        <v>NANNO</v>
      </c>
      <c r="W1505" t="str">
        <v>OTHR11956611</v>
      </c>
      <c r="X1505">
        <v>44897.125694444447</v>
      </c>
      <c r="Y1505" t="str">
        <v>LEWIS</v>
      </c>
      <c r="Z1505" t="str">
        <v>JR</v>
      </c>
      <c r="AA1505" t="str">
        <v>Shipboard Test</v>
      </c>
      <c r="AB1505" t="str">
        <v>397-U1588A-45X-CC-PAL-NANNO</v>
      </c>
    </row>
    <row r="1506" spans="1:28" x14ac:dyDescent="0.15">
      <c r="A1506">
        <v>397</v>
      </c>
      <c r="B1506" t="str">
        <v>U1588</v>
      </c>
      <c r="C1506" t="str">
        <v>A</v>
      </c>
      <c r="D1506">
        <v>45</v>
      </c>
      <c r="E1506" t="str">
        <v>X</v>
      </c>
      <c r="F1506" t="str">
        <v>CC</v>
      </c>
      <c r="G1506" t="str">
        <v/>
      </c>
      <c r="H1506" s="29">
        <v>17</v>
      </c>
      <c r="I1506" s="29">
        <v>24</v>
      </c>
      <c r="J1506" s="29">
        <v>0</v>
      </c>
      <c r="K1506" s="29">
        <v>5</v>
      </c>
      <c r="L1506" s="24">
        <v>334.44</v>
      </c>
      <c r="M1506" s="24">
        <v>334.51</v>
      </c>
      <c r="N1506" s="24">
        <v>346.28949579831931</v>
      </c>
      <c r="O1506" s="24">
        <v>346.34831932773108</v>
      </c>
      <c r="P1506">
        <v>7</v>
      </c>
      <c r="Q1506">
        <v>20</v>
      </c>
      <c r="R1506" t="str">
        <v>OTHR</v>
      </c>
      <c r="S1506" t="str">
        <v/>
      </c>
      <c r="T1506" t="str">
        <v>PERA</v>
      </c>
      <c r="U1506" t="str">
        <v>95471IODP</v>
      </c>
      <c r="V1506" t="str">
        <v>PALPERA</v>
      </c>
      <c r="W1506" t="str">
        <v>OTHR11956551</v>
      </c>
      <c r="X1506">
        <v>44897.125694444447</v>
      </c>
      <c r="Y1506" t="str">
        <v>LEWIS</v>
      </c>
      <c r="Z1506" t="str">
        <v>JR</v>
      </c>
      <c r="AA1506">
        <v>0</v>
      </c>
      <c r="AB1506" t="str">
        <v>397-U1588A-45X-CC-PAL-PALPERA</v>
      </c>
    </row>
    <row r="1507" spans="1:28" x14ac:dyDescent="0.15">
      <c r="A1507">
        <v>397</v>
      </c>
      <c r="B1507" t="str">
        <v>U1588</v>
      </c>
      <c r="C1507" t="str">
        <v>A</v>
      </c>
      <c r="D1507">
        <v>45</v>
      </c>
      <c r="E1507" t="str">
        <v>X</v>
      </c>
      <c r="F1507" t="str">
        <v>CC</v>
      </c>
      <c r="G1507" t="str">
        <v/>
      </c>
      <c r="H1507" s="29">
        <v>17</v>
      </c>
      <c r="I1507" s="29">
        <v>24</v>
      </c>
      <c r="J1507" s="29">
        <v>0</v>
      </c>
      <c r="K1507" s="29">
        <v>5</v>
      </c>
      <c r="L1507" s="24">
        <v>334.44</v>
      </c>
      <c r="M1507" s="24">
        <v>334.51</v>
      </c>
      <c r="N1507" s="24">
        <v>346.28949579831931</v>
      </c>
      <c r="O1507" s="24">
        <v>346.34831932773108</v>
      </c>
      <c r="P1507">
        <v>7</v>
      </c>
      <c r="Q1507">
        <v>5</v>
      </c>
      <c r="R1507" t="str">
        <v>OTHR</v>
      </c>
      <c r="S1507" t="str">
        <v/>
      </c>
      <c r="T1507" t="str">
        <v>FLOR</v>
      </c>
      <c r="U1507" t="str">
        <v>95504IODP</v>
      </c>
      <c r="V1507" t="str">
        <v>PALFLOR</v>
      </c>
      <c r="W1507" t="str">
        <v>OTHR11956561</v>
      </c>
      <c r="X1507">
        <v>44897.125694444447</v>
      </c>
      <c r="Y1507" t="str">
        <v>LEWIS</v>
      </c>
      <c r="Z1507" t="str">
        <v>JR</v>
      </c>
      <c r="AA1507">
        <v>0</v>
      </c>
      <c r="AB1507" t="str">
        <v>397-U1588A-45X-CC-PAL-PALFLOR</v>
      </c>
    </row>
    <row r="1508" spans="1:28" x14ac:dyDescent="0.15">
      <c r="A1508">
        <v>397</v>
      </c>
      <c r="B1508" t="str">
        <v>U1588</v>
      </c>
      <c r="C1508" t="str">
        <v>A</v>
      </c>
      <c r="D1508">
        <v>45</v>
      </c>
      <c r="E1508" t="str">
        <v>X</v>
      </c>
      <c r="F1508" t="str">
        <v>CC</v>
      </c>
      <c r="G1508" t="str">
        <v/>
      </c>
      <c r="H1508" s="29">
        <v>17</v>
      </c>
      <c r="I1508" s="29">
        <v>24</v>
      </c>
      <c r="J1508" s="29">
        <v>0</v>
      </c>
      <c r="K1508" s="29">
        <v>5</v>
      </c>
      <c r="L1508" s="24">
        <v>334.44</v>
      </c>
      <c r="M1508" s="24">
        <v>334.51</v>
      </c>
      <c r="N1508" s="24">
        <v>346.28949579831931</v>
      </c>
      <c r="O1508" s="24">
        <v>346.34831932773108</v>
      </c>
      <c r="P1508">
        <v>7</v>
      </c>
      <c r="Q1508">
        <v>20</v>
      </c>
      <c r="R1508" t="str">
        <v>OTHR</v>
      </c>
      <c r="S1508" t="str">
        <v/>
      </c>
      <c r="T1508" t="str">
        <v>VERM</v>
      </c>
      <c r="U1508" t="str">
        <v>95746IODP</v>
      </c>
      <c r="V1508" t="str">
        <v>PALVERM</v>
      </c>
      <c r="W1508" t="str">
        <v>OTHR11956541</v>
      </c>
      <c r="X1508">
        <v>44897.125694444447</v>
      </c>
      <c r="Y1508" t="str">
        <v>LEWIS</v>
      </c>
      <c r="Z1508" t="str">
        <v>JR</v>
      </c>
      <c r="AA1508">
        <v>0</v>
      </c>
      <c r="AB1508" t="str">
        <v>397-U1588A-45X-CC-PAL-PALVERM</v>
      </c>
    </row>
    <row r="1509" spans="1:28" x14ac:dyDescent="0.15">
      <c r="A1509">
        <v>397</v>
      </c>
      <c r="B1509" t="str">
        <v>U1588</v>
      </c>
      <c r="C1509" t="str">
        <v>A</v>
      </c>
      <c r="D1509">
        <v>45</v>
      </c>
      <c r="E1509" t="str">
        <v>X</v>
      </c>
      <c r="F1509" t="str">
        <v>CC</v>
      </c>
      <c r="G1509" t="str">
        <v/>
      </c>
      <c r="H1509" s="29">
        <v>17</v>
      </c>
      <c r="I1509" s="29">
        <v>24</v>
      </c>
      <c r="J1509" s="29">
        <v>0</v>
      </c>
      <c r="K1509" s="29">
        <v>5</v>
      </c>
      <c r="L1509" s="24">
        <v>334.44</v>
      </c>
      <c r="M1509" s="24">
        <v>334.51</v>
      </c>
      <c r="N1509" s="24">
        <v>346.28949579831931</v>
      </c>
      <c r="O1509" s="24">
        <v>346.34831932773108</v>
      </c>
      <c r="P1509">
        <v>7</v>
      </c>
      <c r="Q1509">
        <v>5</v>
      </c>
      <c r="R1509" t="str">
        <v>OTHR</v>
      </c>
      <c r="S1509" t="str">
        <v/>
      </c>
      <c r="T1509" t="str">
        <v>CLAR</v>
      </c>
      <c r="U1509" t="str">
        <v>95439IODP</v>
      </c>
      <c r="V1509" t="str">
        <v>PALCLAR</v>
      </c>
      <c r="W1509" t="str">
        <v>OTHR11956571</v>
      </c>
      <c r="X1509">
        <v>44897.125694444447</v>
      </c>
      <c r="Y1509" t="str">
        <v>LEWIS</v>
      </c>
      <c r="Z1509" t="str">
        <v>JR</v>
      </c>
      <c r="AA1509">
        <v>0</v>
      </c>
      <c r="AB1509" t="str">
        <v>397-U1588A-45X-CC-PAL-PALCLAR</v>
      </c>
    </row>
    <row r="1510" spans="1:28" x14ac:dyDescent="0.15">
      <c r="A1510">
        <v>397</v>
      </c>
      <c r="B1510" t="str">
        <v>U1588</v>
      </c>
      <c r="C1510" t="str">
        <v>A</v>
      </c>
      <c r="D1510">
        <v>45</v>
      </c>
      <c r="E1510" t="str">
        <v>X</v>
      </c>
      <c r="F1510" t="str">
        <v>CC</v>
      </c>
      <c r="G1510" t="str">
        <v/>
      </c>
      <c r="H1510" s="29">
        <v>17</v>
      </c>
      <c r="I1510" s="29">
        <v>24</v>
      </c>
      <c r="J1510" s="29">
        <v>0</v>
      </c>
      <c r="K1510" s="29">
        <v>5</v>
      </c>
      <c r="L1510" s="24">
        <v>334.44</v>
      </c>
      <c r="M1510" s="24">
        <v>334.51</v>
      </c>
      <c r="N1510" s="24">
        <v>346.28949579831931</v>
      </c>
      <c r="O1510" s="24">
        <v>346.34831932773108</v>
      </c>
      <c r="P1510">
        <v>7</v>
      </c>
      <c r="Q1510">
        <v>30</v>
      </c>
      <c r="R1510" t="str">
        <v>OTHR</v>
      </c>
      <c r="S1510" t="str">
        <v/>
      </c>
      <c r="T1510" t="str">
        <v>ZARI</v>
      </c>
      <c r="U1510" t="str">
        <v>95883IODP</v>
      </c>
      <c r="V1510" t="str">
        <v>PALZARI</v>
      </c>
      <c r="W1510" t="str">
        <v>OTHR11956591</v>
      </c>
      <c r="X1510">
        <v>44897.125694444447</v>
      </c>
      <c r="Y1510" t="str">
        <v>LEWIS</v>
      </c>
      <c r="Z1510" t="str">
        <v>JR</v>
      </c>
      <c r="AA1510">
        <v>0</v>
      </c>
      <c r="AB1510" t="str">
        <v>397-U1588A-45X-CC-PAL-PALZARI</v>
      </c>
    </row>
    <row r="1511" spans="1:28" x14ac:dyDescent="0.15">
      <c r="A1511">
        <v>397</v>
      </c>
      <c r="B1511" t="str">
        <v>U1588</v>
      </c>
      <c r="C1511" t="str">
        <v>A</v>
      </c>
      <c r="D1511">
        <v>45</v>
      </c>
      <c r="E1511" t="str">
        <v>X</v>
      </c>
      <c r="F1511" t="str">
        <v>CC</v>
      </c>
      <c r="G1511" t="str">
        <v/>
      </c>
      <c r="H1511" s="29">
        <v>17</v>
      </c>
      <c r="I1511" s="29">
        <v>24</v>
      </c>
      <c r="J1511" s="29">
        <v>0</v>
      </c>
      <c r="K1511" s="29">
        <v>5</v>
      </c>
      <c r="L1511" s="24">
        <v>334.44</v>
      </c>
      <c r="M1511" s="24">
        <v>334.51</v>
      </c>
      <c r="N1511" s="24">
        <v>346.28949579831931</v>
      </c>
      <c r="O1511" s="24">
        <v>346.34831932773108</v>
      </c>
      <c r="P1511">
        <v>7</v>
      </c>
      <c r="Q1511">
        <v>20</v>
      </c>
      <c r="R1511" t="str">
        <v>OTHR</v>
      </c>
      <c r="S1511" t="str">
        <v>FORAM</v>
      </c>
      <c r="T1511" t="str">
        <v/>
      </c>
      <c r="U1511" t="str">
        <v/>
      </c>
      <c r="V1511" t="str">
        <v>FORAM</v>
      </c>
      <c r="W1511" t="str">
        <v>OTHR11956621</v>
      </c>
      <c r="X1511">
        <v>44897.125694444447</v>
      </c>
      <c r="Y1511" t="str">
        <v>LEWIS</v>
      </c>
      <c r="Z1511" t="str">
        <v>JR</v>
      </c>
      <c r="AA1511" t="str">
        <v>Shipboard Test</v>
      </c>
      <c r="AB1511" t="str">
        <v>397-U1588A-45X-CC-PAL-FORAM</v>
      </c>
    </row>
    <row r="1512" spans="1:28" x14ac:dyDescent="0.15">
      <c r="A1512">
        <v>397</v>
      </c>
      <c r="B1512" t="str">
        <v>U1588</v>
      </c>
      <c r="C1512" t="str">
        <v>A</v>
      </c>
      <c r="D1512">
        <v>45</v>
      </c>
      <c r="E1512" t="str">
        <v>X</v>
      </c>
      <c r="F1512" t="str">
        <v>CC</v>
      </c>
      <c r="G1512" t="str">
        <v/>
      </c>
      <c r="H1512" s="29">
        <v>17</v>
      </c>
      <c r="I1512" s="29">
        <v>24</v>
      </c>
      <c r="J1512" s="29">
        <v>0</v>
      </c>
      <c r="K1512" s="29">
        <v>5</v>
      </c>
      <c r="L1512" s="24">
        <v>334.44</v>
      </c>
      <c r="M1512" s="24">
        <v>334.51</v>
      </c>
      <c r="N1512" s="24">
        <v>346.28949579831931</v>
      </c>
      <c r="O1512" s="24">
        <v>346.34831932773108</v>
      </c>
      <c r="P1512">
        <v>7</v>
      </c>
      <c r="Q1512">
        <v>5</v>
      </c>
      <c r="R1512" t="str">
        <v>OTHR</v>
      </c>
      <c r="S1512" t="str">
        <v/>
      </c>
      <c r="T1512" t="str">
        <v>ABRA</v>
      </c>
      <c r="U1512" t="str">
        <v>95438IODP</v>
      </c>
      <c r="V1512" t="str">
        <v>PALABRA</v>
      </c>
      <c r="W1512" t="str">
        <v>OTHR11956601</v>
      </c>
      <c r="X1512">
        <v>44897.125694444447</v>
      </c>
      <c r="Y1512" t="str">
        <v>LEWIS</v>
      </c>
      <c r="Z1512" t="str">
        <v>JR</v>
      </c>
      <c r="AA1512">
        <v>0</v>
      </c>
      <c r="AB1512" t="str">
        <v>397-U1588A-45X-CC-PAL-PALABRA</v>
      </c>
    </row>
    <row r="1513" spans="1:28" x14ac:dyDescent="0.15">
      <c r="A1513">
        <v>397</v>
      </c>
      <c r="B1513" t="str">
        <v>U1588</v>
      </c>
      <c r="C1513" t="str">
        <v>A</v>
      </c>
      <c r="D1513">
        <v>45</v>
      </c>
      <c r="E1513" t="str">
        <v>X</v>
      </c>
      <c r="F1513" t="str">
        <v>CC</v>
      </c>
      <c r="G1513" t="str">
        <v/>
      </c>
      <c r="H1513" s="29">
        <v>17</v>
      </c>
      <c r="I1513" s="29">
        <v>24</v>
      </c>
      <c r="J1513" s="29">
        <v>0</v>
      </c>
      <c r="K1513" s="29">
        <v>5</v>
      </c>
      <c r="L1513" s="24">
        <v>334.44</v>
      </c>
      <c r="M1513" s="24">
        <v>334.51</v>
      </c>
      <c r="N1513" s="24">
        <v>346.28949579831931</v>
      </c>
      <c r="O1513" s="24">
        <v>346.34831932773108</v>
      </c>
      <c r="P1513">
        <v>7</v>
      </c>
      <c r="Q1513">
        <v>30</v>
      </c>
      <c r="R1513" t="str">
        <v>OTHR</v>
      </c>
      <c r="S1513" t="str">
        <v/>
      </c>
      <c r="T1513" t="str">
        <v>HUAN</v>
      </c>
      <c r="U1513" t="str">
        <v>98758IODP</v>
      </c>
      <c r="V1513" t="str">
        <v>PALHUAN</v>
      </c>
      <c r="W1513" t="str">
        <v>OTHR11956581</v>
      </c>
      <c r="X1513">
        <v>44897.125694444447</v>
      </c>
      <c r="Y1513" t="str">
        <v>LEWIS</v>
      </c>
      <c r="Z1513" t="str">
        <v>JR</v>
      </c>
      <c r="AA1513">
        <v>0</v>
      </c>
      <c r="AB1513" t="str">
        <v>397-U1588A-45X-CC-PAL-PALHUAN</v>
      </c>
    </row>
    <row r="1514" spans="1:28" x14ac:dyDescent="0.15">
      <c r="A1514">
        <v>397</v>
      </c>
      <c r="B1514" t="str">
        <v>U1588</v>
      </c>
      <c r="C1514" t="str">
        <v>A</v>
      </c>
      <c r="D1514">
        <v>46</v>
      </c>
      <c r="E1514" t="str">
        <v>X</v>
      </c>
      <c r="F1514">
        <v>2</v>
      </c>
      <c r="G1514" t="str">
        <v>W</v>
      </c>
      <c r="H1514" s="29">
        <v>47</v>
      </c>
      <c r="I1514" s="29">
        <v>49</v>
      </c>
      <c r="J1514" s="29">
        <v>47</v>
      </c>
      <c r="K1514" s="29">
        <v>5</v>
      </c>
      <c r="L1514" s="24">
        <v>335.56</v>
      </c>
      <c r="M1514" s="24">
        <v>335.58</v>
      </c>
      <c r="N1514" s="24">
        <v>347.92981818181818</v>
      </c>
      <c r="O1514" s="24">
        <v>347.94799999999998</v>
      </c>
      <c r="P1514">
        <v>2</v>
      </c>
      <c r="Q1514">
        <v>7</v>
      </c>
      <c r="R1514" t="str">
        <v>CUBE</v>
      </c>
      <c r="S1514" t="str">
        <v>PMAG</v>
      </c>
      <c r="T1514" t="str">
        <v>XUAN</v>
      </c>
      <c r="U1514" t="str">
        <v>95810IODP</v>
      </c>
      <c r="V1514" t="str">
        <v>PMAG</v>
      </c>
      <c r="W1514" t="str">
        <v>CUBE11964961</v>
      </c>
      <c r="X1514">
        <v>44898.011111111111</v>
      </c>
      <c r="Y1514" t="str">
        <v>LEWIS</v>
      </c>
      <c r="Z1514" t="str">
        <v>JR</v>
      </c>
      <c r="AA1514">
        <v>0</v>
      </c>
      <c r="AB1514" t="str">
        <v>397-U1588A-46X-2-W 47/49-PMAG</v>
      </c>
    </row>
    <row r="1515" spans="1:28" x14ac:dyDescent="0.15">
      <c r="A1515">
        <v>397</v>
      </c>
      <c r="B1515" t="str">
        <v>U1588</v>
      </c>
      <c r="C1515" t="str">
        <v>A</v>
      </c>
      <c r="D1515">
        <v>46</v>
      </c>
      <c r="E1515" t="str">
        <v>X</v>
      </c>
      <c r="F1515">
        <v>2</v>
      </c>
      <c r="G1515" t="str">
        <v>A</v>
      </c>
      <c r="H1515" s="29">
        <v>60</v>
      </c>
      <c r="I1515" s="29">
        <v>60</v>
      </c>
      <c r="J1515" s="29">
        <v>60</v>
      </c>
      <c r="K1515" s="29">
        <v>5</v>
      </c>
      <c r="L1515" s="24">
        <v>335.69</v>
      </c>
      <c r="M1515" s="24">
        <v>335.69</v>
      </c>
      <c r="N1515" s="24">
        <v>348.048</v>
      </c>
      <c r="O1515" s="24">
        <v>348.048</v>
      </c>
      <c r="P1515">
        <v>0</v>
      </c>
      <c r="Q1515">
        <v>0</v>
      </c>
      <c r="R1515" t="str">
        <v>SS</v>
      </c>
      <c r="S1515" t="str">
        <v>SED</v>
      </c>
      <c r="T1515" t="str">
        <v/>
      </c>
      <c r="U1515" t="str">
        <v/>
      </c>
      <c r="V1515" t="str">
        <v>SED</v>
      </c>
      <c r="W1515" t="str">
        <v>SS11965231</v>
      </c>
      <c r="X1515">
        <v>44898.037499999999</v>
      </c>
      <c r="Y1515" t="str">
        <v>JRS_PANG</v>
      </c>
      <c r="Z1515" t="str">
        <v>JR</v>
      </c>
      <c r="AA1515">
        <v>0</v>
      </c>
      <c r="AB1515" t="str">
        <v>397-U1588A-46X-2-A 60/60-SED</v>
      </c>
    </row>
    <row r="1516" spans="1:28" x14ac:dyDescent="0.15">
      <c r="A1516">
        <v>397</v>
      </c>
      <c r="B1516" t="str">
        <v>U1588</v>
      </c>
      <c r="C1516" t="str">
        <v>A</v>
      </c>
      <c r="D1516">
        <v>46</v>
      </c>
      <c r="E1516" t="str">
        <v>X</v>
      </c>
      <c r="F1516">
        <v>2</v>
      </c>
      <c r="G1516" t="str">
        <v>W</v>
      </c>
      <c r="H1516" s="29">
        <v>60</v>
      </c>
      <c r="I1516" s="29">
        <v>61</v>
      </c>
      <c r="J1516" s="29">
        <v>60</v>
      </c>
      <c r="K1516" s="29">
        <v>5</v>
      </c>
      <c r="L1516" s="24">
        <v>335.69</v>
      </c>
      <c r="M1516" s="24">
        <v>335.7</v>
      </c>
      <c r="N1516" s="24">
        <v>348.048</v>
      </c>
      <c r="O1516" s="24">
        <v>348.0570909090909</v>
      </c>
      <c r="P1516">
        <v>1</v>
      </c>
      <c r="Q1516">
        <v>5</v>
      </c>
      <c r="R1516" t="str">
        <v>CYL</v>
      </c>
      <c r="S1516" t="str">
        <v>CARB</v>
      </c>
      <c r="T1516" t="str">
        <v/>
      </c>
      <c r="U1516" t="str">
        <v/>
      </c>
      <c r="V1516" t="str">
        <v>CARB</v>
      </c>
      <c r="W1516" t="str">
        <v>CYL11965211</v>
      </c>
      <c r="X1516">
        <v>44898.019444444442</v>
      </c>
      <c r="Y1516" t="str">
        <v>JRS_BROOKS</v>
      </c>
      <c r="Z1516" t="str">
        <v>JR</v>
      </c>
      <c r="AA1516">
        <v>0</v>
      </c>
      <c r="AB1516" t="str">
        <v>397-U1588A-46X-2-W 60/61-CARB</v>
      </c>
    </row>
    <row r="1517" spans="1:28" x14ac:dyDescent="0.15">
      <c r="A1517">
        <v>397</v>
      </c>
      <c r="B1517" t="str">
        <v>U1588</v>
      </c>
      <c r="C1517" t="str">
        <v>A</v>
      </c>
      <c r="D1517">
        <v>46</v>
      </c>
      <c r="E1517" t="str">
        <v>X</v>
      </c>
      <c r="F1517">
        <v>2</v>
      </c>
      <c r="G1517" t="str">
        <v>W</v>
      </c>
      <c r="H1517" s="29">
        <v>60</v>
      </c>
      <c r="I1517" s="29">
        <v>61</v>
      </c>
      <c r="J1517" s="29">
        <v>60</v>
      </c>
      <c r="K1517" s="29">
        <v>5</v>
      </c>
      <c r="L1517" s="24">
        <v>335.69</v>
      </c>
      <c r="M1517" s="24">
        <v>335.7</v>
      </c>
      <c r="N1517" s="24">
        <v>348.048</v>
      </c>
      <c r="O1517" s="24">
        <v>348.0570909090909</v>
      </c>
      <c r="P1517">
        <v>1</v>
      </c>
      <c r="Q1517">
        <v>5</v>
      </c>
      <c r="R1517" t="str">
        <v>CYL</v>
      </c>
      <c r="S1517" t="str">
        <v>XRD</v>
      </c>
      <c r="T1517" t="str">
        <v/>
      </c>
      <c r="U1517" t="str">
        <v/>
      </c>
      <c r="V1517" t="str">
        <v>XRD</v>
      </c>
      <c r="W1517" t="str">
        <v>CYL11965201</v>
      </c>
      <c r="X1517">
        <v>44898.019444444442</v>
      </c>
      <c r="Y1517" t="str">
        <v>JRS_BROOKS</v>
      </c>
      <c r="Z1517" t="str">
        <v>JR</v>
      </c>
      <c r="AA1517">
        <v>0</v>
      </c>
      <c r="AB1517" t="str">
        <v>397-U1588A-46X-2-W 60/61-XRD</v>
      </c>
    </row>
    <row r="1518" spans="1:28" x14ac:dyDescent="0.15">
      <c r="A1518">
        <v>397</v>
      </c>
      <c r="B1518" t="str">
        <v>U1588</v>
      </c>
      <c r="C1518" t="str">
        <v>A</v>
      </c>
      <c r="D1518">
        <v>46</v>
      </c>
      <c r="E1518" t="str">
        <v>X</v>
      </c>
      <c r="F1518">
        <v>2</v>
      </c>
      <c r="G1518" t="str">
        <v>W</v>
      </c>
      <c r="H1518" s="29">
        <v>77</v>
      </c>
      <c r="I1518" s="29">
        <v>77</v>
      </c>
      <c r="J1518" s="29">
        <v>77</v>
      </c>
      <c r="K1518" s="29">
        <v>5</v>
      </c>
      <c r="L1518" s="24">
        <v>335.85999999999996</v>
      </c>
      <c r="M1518" s="24">
        <v>335.85999999999996</v>
      </c>
      <c r="N1518" s="24">
        <v>348.20254545454549</v>
      </c>
      <c r="O1518" s="24">
        <v>348.20254545454549</v>
      </c>
      <c r="P1518">
        <v>0</v>
      </c>
      <c r="Q1518">
        <v>1</v>
      </c>
      <c r="R1518" t="str">
        <v>TPCK</v>
      </c>
      <c r="S1518" t="str">
        <v>NANNO</v>
      </c>
      <c r="T1518" t="str">
        <v/>
      </c>
      <c r="U1518" t="str">
        <v/>
      </c>
      <c r="V1518" t="str">
        <v>NANNO</v>
      </c>
      <c r="W1518" t="str">
        <v>TPCK11964991</v>
      </c>
      <c r="X1518">
        <v>44898.015972222223</v>
      </c>
      <c r="Y1518" t="str">
        <v>JRS_BROOKS</v>
      </c>
      <c r="Z1518" t="str">
        <v>JR</v>
      </c>
      <c r="AA1518">
        <v>0</v>
      </c>
      <c r="AB1518" t="str">
        <v>397-U1588A-46X-2-W 77/77-NANNO</v>
      </c>
    </row>
    <row r="1519" spans="1:28" x14ac:dyDescent="0.15">
      <c r="A1519">
        <v>397</v>
      </c>
      <c r="B1519" t="str">
        <v>U1588</v>
      </c>
      <c r="C1519" t="str">
        <v>A</v>
      </c>
      <c r="D1519">
        <v>46</v>
      </c>
      <c r="E1519" t="str">
        <v>X</v>
      </c>
      <c r="F1519">
        <v>3</v>
      </c>
      <c r="G1519" t="str">
        <v>W</v>
      </c>
      <c r="H1519" s="29">
        <v>23</v>
      </c>
      <c r="I1519" s="29">
        <v>25</v>
      </c>
      <c r="J1519" s="29">
        <v>23</v>
      </c>
      <c r="K1519" s="29">
        <v>5</v>
      </c>
      <c r="L1519" s="24">
        <v>336.81</v>
      </c>
      <c r="M1519" s="24">
        <v>336.83</v>
      </c>
      <c r="N1519" s="24">
        <v>349.0661818181818</v>
      </c>
      <c r="O1519" s="24">
        <v>349.08436363636361</v>
      </c>
      <c r="P1519">
        <v>2</v>
      </c>
      <c r="Q1519">
        <v>10</v>
      </c>
      <c r="R1519" t="str">
        <v>CYL</v>
      </c>
      <c r="S1519" t="str">
        <v>MAD</v>
      </c>
      <c r="T1519" t="str">
        <v/>
      </c>
      <c r="U1519" t="str">
        <v/>
      </c>
      <c r="V1519">
        <v>31216</v>
      </c>
      <c r="W1519" t="str">
        <v>CYL11964971</v>
      </c>
      <c r="X1519">
        <v>44898.012499999997</v>
      </c>
      <c r="Y1519" t="str">
        <v>JRS_BROOKS</v>
      </c>
      <c r="Z1519" t="str">
        <v>JR</v>
      </c>
      <c r="AA1519">
        <v>0</v>
      </c>
      <c r="AB1519" t="str">
        <v>397-U1588A-46X-3-W 23/25-31216</v>
      </c>
    </row>
    <row r="1520" spans="1:28" x14ac:dyDescent="0.15">
      <c r="A1520">
        <v>397</v>
      </c>
      <c r="B1520" t="str">
        <v>U1588</v>
      </c>
      <c r="C1520" t="str">
        <v>A</v>
      </c>
      <c r="D1520">
        <v>46</v>
      </c>
      <c r="E1520" t="str">
        <v>X</v>
      </c>
      <c r="F1520">
        <v>3</v>
      </c>
      <c r="G1520" t="str">
        <v>W</v>
      </c>
      <c r="H1520" s="29">
        <v>71</v>
      </c>
      <c r="I1520" s="29">
        <v>71</v>
      </c>
      <c r="J1520" s="29">
        <v>71</v>
      </c>
      <c r="K1520" s="29">
        <v>5</v>
      </c>
      <c r="L1520" s="24">
        <v>337.28999999999996</v>
      </c>
      <c r="M1520" s="24">
        <v>337.28999999999996</v>
      </c>
      <c r="N1520" s="24">
        <v>349.5025454545455</v>
      </c>
      <c r="O1520" s="24">
        <v>349.5025454545455</v>
      </c>
      <c r="P1520">
        <v>0</v>
      </c>
      <c r="Q1520">
        <v>1</v>
      </c>
      <c r="R1520" t="str">
        <v>TPCK</v>
      </c>
      <c r="S1520" t="str">
        <v>NANNO</v>
      </c>
      <c r="T1520" t="str">
        <v/>
      </c>
      <c r="U1520" t="str">
        <v/>
      </c>
      <c r="V1520" t="str">
        <v>NANNO</v>
      </c>
      <c r="W1520" t="str">
        <v>TPCK11965001</v>
      </c>
      <c r="X1520">
        <v>44898.015972222223</v>
      </c>
      <c r="Y1520" t="str">
        <v>JRS_BROOKS</v>
      </c>
      <c r="Z1520" t="str">
        <v>JR</v>
      </c>
      <c r="AA1520">
        <v>0</v>
      </c>
      <c r="AB1520" t="str">
        <v>397-U1588A-46X-3-W 71/71-NANNO</v>
      </c>
    </row>
    <row r="1521" spans="1:28" x14ac:dyDescent="0.15">
      <c r="A1521">
        <v>397</v>
      </c>
      <c r="B1521" t="str">
        <v>U1588</v>
      </c>
      <c r="C1521" t="str">
        <v>A</v>
      </c>
      <c r="D1521">
        <v>46</v>
      </c>
      <c r="E1521" t="str">
        <v>X</v>
      </c>
      <c r="F1521">
        <v>4</v>
      </c>
      <c r="G1521" t="str">
        <v>W</v>
      </c>
      <c r="H1521" s="29">
        <v>33</v>
      </c>
      <c r="I1521" s="29">
        <v>33</v>
      </c>
      <c r="J1521" s="29">
        <v>33</v>
      </c>
      <c r="K1521" s="29">
        <v>5</v>
      </c>
      <c r="L1521" s="24">
        <v>338.4</v>
      </c>
      <c r="M1521" s="24">
        <v>338.4</v>
      </c>
      <c r="N1521" s="24">
        <v>350.51163636363634</v>
      </c>
      <c r="O1521" s="24">
        <v>350.51163636363634</v>
      </c>
      <c r="P1521">
        <v>0</v>
      </c>
      <c r="Q1521">
        <v>1</v>
      </c>
      <c r="R1521" t="str">
        <v>TPCK</v>
      </c>
      <c r="S1521" t="str">
        <v>NANNO</v>
      </c>
      <c r="T1521" t="str">
        <v/>
      </c>
      <c r="U1521" t="str">
        <v/>
      </c>
      <c r="V1521" t="str">
        <v>NANNO</v>
      </c>
      <c r="W1521" t="str">
        <v>TPCK11965011</v>
      </c>
      <c r="X1521">
        <v>44898.015972222223</v>
      </c>
      <c r="Y1521" t="str">
        <v>JRS_BROOKS</v>
      </c>
      <c r="Z1521" t="str">
        <v>JR</v>
      </c>
      <c r="AA1521">
        <v>0</v>
      </c>
      <c r="AB1521" t="str">
        <v>397-U1588A-46X-4-W 33/33-NANNO</v>
      </c>
    </row>
    <row r="1522" spans="1:28" x14ac:dyDescent="0.15">
      <c r="A1522">
        <v>397</v>
      </c>
      <c r="B1522" t="str">
        <v>U1588</v>
      </c>
      <c r="C1522" t="str">
        <v>A</v>
      </c>
      <c r="D1522">
        <v>46</v>
      </c>
      <c r="E1522" t="str">
        <v>X</v>
      </c>
      <c r="F1522" t="str">
        <v>CC</v>
      </c>
      <c r="G1522" t="str">
        <v/>
      </c>
      <c r="H1522" s="29">
        <v>13</v>
      </c>
      <c r="I1522" s="29">
        <v>20</v>
      </c>
      <c r="J1522" s="29">
        <v>0</v>
      </c>
      <c r="K1522" s="29">
        <v>5</v>
      </c>
      <c r="L1522" s="24">
        <v>338.90999999999997</v>
      </c>
      <c r="M1522" s="24">
        <v>338.97999999999996</v>
      </c>
      <c r="N1522" s="24">
        <v>350.97527272727274</v>
      </c>
      <c r="O1522" s="24">
        <v>351.0389090909091</v>
      </c>
      <c r="P1522">
        <v>7</v>
      </c>
      <c r="Q1522">
        <v>20</v>
      </c>
      <c r="R1522" t="str">
        <v>OTHR</v>
      </c>
      <c r="S1522" t="str">
        <v/>
      </c>
      <c r="T1522" t="str">
        <v>VERM</v>
      </c>
      <c r="U1522" t="str">
        <v>95746IODP</v>
      </c>
      <c r="V1522" t="str">
        <v>PALVERM</v>
      </c>
      <c r="W1522" t="str">
        <v>OTHR11956891</v>
      </c>
      <c r="X1522">
        <v>44897.15</v>
      </c>
      <c r="Y1522" t="str">
        <v>LEWIS</v>
      </c>
      <c r="Z1522" t="str">
        <v>JR</v>
      </c>
      <c r="AA1522">
        <v>0</v>
      </c>
      <c r="AB1522" t="str">
        <v>397-U1588A-46X-CC-PAL-PALVERM</v>
      </c>
    </row>
    <row r="1523" spans="1:28" x14ac:dyDescent="0.15">
      <c r="A1523">
        <v>397</v>
      </c>
      <c r="B1523" t="str">
        <v>U1588</v>
      </c>
      <c r="C1523" t="str">
        <v>A</v>
      </c>
      <c r="D1523">
        <v>46</v>
      </c>
      <c r="E1523" t="str">
        <v>X</v>
      </c>
      <c r="F1523" t="str">
        <v>CC</v>
      </c>
      <c r="G1523" t="str">
        <v/>
      </c>
      <c r="H1523" s="29">
        <v>13</v>
      </c>
      <c r="I1523" s="29">
        <v>20</v>
      </c>
      <c r="J1523" s="29">
        <v>0</v>
      </c>
      <c r="K1523" s="29">
        <v>5</v>
      </c>
      <c r="L1523" s="24">
        <v>338.90999999999997</v>
      </c>
      <c r="M1523" s="24">
        <v>338.97999999999996</v>
      </c>
      <c r="N1523" s="24">
        <v>350.97527272727274</v>
      </c>
      <c r="O1523" s="24">
        <v>351.0389090909091</v>
      </c>
      <c r="P1523">
        <v>7</v>
      </c>
      <c r="Q1523">
        <v>20</v>
      </c>
      <c r="R1523" t="str">
        <v>OTHR</v>
      </c>
      <c r="S1523" t="str">
        <v/>
      </c>
      <c r="T1523" t="str">
        <v>PERA</v>
      </c>
      <c r="U1523" t="str">
        <v>95471IODP</v>
      </c>
      <c r="V1523" t="str">
        <v>PALPERA</v>
      </c>
      <c r="W1523" t="str">
        <v>OTHR11956901</v>
      </c>
      <c r="X1523">
        <v>44897.15</v>
      </c>
      <c r="Y1523" t="str">
        <v>LEWIS</v>
      </c>
      <c r="Z1523" t="str">
        <v>JR</v>
      </c>
      <c r="AA1523">
        <v>0</v>
      </c>
      <c r="AB1523" t="str">
        <v>397-U1588A-46X-CC-PAL-PALPERA</v>
      </c>
    </row>
    <row r="1524" spans="1:28" x14ac:dyDescent="0.15">
      <c r="A1524">
        <v>397</v>
      </c>
      <c r="B1524" t="str">
        <v>U1588</v>
      </c>
      <c r="C1524" t="str">
        <v>A</v>
      </c>
      <c r="D1524">
        <v>46</v>
      </c>
      <c r="E1524" t="str">
        <v>X</v>
      </c>
      <c r="F1524" t="str">
        <v>CC</v>
      </c>
      <c r="G1524" t="str">
        <v/>
      </c>
      <c r="H1524" s="29">
        <v>13</v>
      </c>
      <c r="I1524" s="29">
        <v>20</v>
      </c>
      <c r="J1524" s="29">
        <v>0</v>
      </c>
      <c r="K1524" s="29">
        <v>5</v>
      </c>
      <c r="L1524" s="24">
        <v>338.90999999999997</v>
      </c>
      <c r="M1524" s="24">
        <v>338.97999999999996</v>
      </c>
      <c r="N1524" s="24">
        <v>350.97527272727274</v>
      </c>
      <c r="O1524" s="24">
        <v>351.0389090909091</v>
      </c>
      <c r="P1524">
        <v>7</v>
      </c>
      <c r="Q1524">
        <v>30</v>
      </c>
      <c r="R1524" t="str">
        <v>OTHR</v>
      </c>
      <c r="S1524" t="str">
        <v/>
      </c>
      <c r="T1524" t="str">
        <v>ZARI</v>
      </c>
      <c r="U1524" t="str">
        <v>95883IODP</v>
      </c>
      <c r="V1524" t="str">
        <v>PALZARI</v>
      </c>
      <c r="W1524" t="str">
        <v>OTHR11956941</v>
      </c>
      <c r="X1524">
        <v>44897.15</v>
      </c>
      <c r="Y1524" t="str">
        <v>LEWIS</v>
      </c>
      <c r="Z1524" t="str">
        <v>JR</v>
      </c>
      <c r="AA1524">
        <v>0</v>
      </c>
      <c r="AB1524" t="str">
        <v>397-U1588A-46X-CC-PAL-PALZARI</v>
      </c>
    </row>
    <row r="1525" spans="1:28" x14ac:dyDescent="0.15">
      <c r="A1525">
        <v>397</v>
      </c>
      <c r="B1525" t="str">
        <v>U1588</v>
      </c>
      <c r="C1525" t="str">
        <v>A</v>
      </c>
      <c r="D1525">
        <v>46</v>
      </c>
      <c r="E1525" t="str">
        <v>X</v>
      </c>
      <c r="F1525" t="str">
        <v>CC</v>
      </c>
      <c r="G1525" t="str">
        <v/>
      </c>
      <c r="H1525" s="29">
        <v>13</v>
      </c>
      <c r="I1525" s="29">
        <v>20</v>
      </c>
      <c r="J1525" s="29">
        <v>0</v>
      </c>
      <c r="K1525" s="29">
        <v>5</v>
      </c>
      <c r="L1525" s="24">
        <v>338.90999999999997</v>
      </c>
      <c r="M1525" s="24">
        <v>338.97999999999996</v>
      </c>
      <c r="N1525" s="24">
        <v>350.97527272727274</v>
      </c>
      <c r="O1525" s="24">
        <v>351.0389090909091</v>
      </c>
      <c r="P1525">
        <v>7</v>
      </c>
      <c r="Q1525">
        <v>5</v>
      </c>
      <c r="R1525" t="str">
        <v>OTHR</v>
      </c>
      <c r="S1525" t="str">
        <v/>
      </c>
      <c r="T1525" t="str">
        <v>CLAR</v>
      </c>
      <c r="U1525" t="str">
        <v>95439IODP</v>
      </c>
      <c r="V1525" t="str">
        <v>PALCLAR</v>
      </c>
      <c r="W1525" t="str">
        <v>OTHR11956921</v>
      </c>
      <c r="X1525">
        <v>44897.15</v>
      </c>
      <c r="Y1525" t="str">
        <v>LEWIS</v>
      </c>
      <c r="Z1525" t="str">
        <v>JR</v>
      </c>
      <c r="AA1525">
        <v>0</v>
      </c>
      <c r="AB1525" t="str">
        <v>397-U1588A-46X-CC-PAL-PALCLAR</v>
      </c>
    </row>
    <row r="1526" spans="1:28" x14ac:dyDescent="0.15">
      <c r="A1526">
        <v>397</v>
      </c>
      <c r="B1526" t="str">
        <v>U1588</v>
      </c>
      <c r="C1526" t="str">
        <v>A</v>
      </c>
      <c r="D1526">
        <v>46</v>
      </c>
      <c r="E1526" t="str">
        <v>X</v>
      </c>
      <c r="F1526" t="str">
        <v>CC</v>
      </c>
      <c r="G1526" t="str">
        <v/>
      </c>
      <c r="H1526" s="29">
        <v>13</v>
      </c>
      <c r="I1526" s="29">
        <v>20</v>
      </c>
      <c r="J1526" s="29">
        <v>13</v>
      </c>
      <c r="K1526" s="29">
        <v>5</v>
      </c>
      <c r="L1526" s="24">
        <v>338.90999999999997</v>
      </c>
      <c r="M1526" s="24">
        <v>338.97999999999996</v>
      </c>
      <c r="N1526" s="24">
        <v>350.97527272727274</v>
      </c>
      <c r="O1526" s="24">
        <v>351.0389090909091</v>
      </c>
      <c r="P1526">
        <v>7</v>
      </c>
      <c r="Q1526">
        <v>247</v>
      </c>
      <c r="R1526" t="str">
        <v>WRND</v>
      </c>
      <c r="S1526" t="str">
        <v>PAL</v>
      </c>
      <c r="T1526" t="str">
        <v/>
      </c>
      <c r="U1526" t="str">
        <v/>
      </c>
      <c r="V1526" t="str">
        <v>PAL</v>
      </c>
      <c r="W1526" t="str">
        <v>WRND11956881</v>
      </c>
      <c r="X1526">
        <v>44897.149305555555</v>
      </c>
      <c r="Y1526" t="str">
        <v>KOWALSKI</v>
      </c>
      <c r="Z1526" t="str">
        <v>JR</v>
      </c>
      <c r="AA1526">
        <v>0</v>
      </c>
      <c r="AB1526" t="str">
        <v>397-U1588A-46X-CC-PAL</v>
      </c>
    </row>
    <row r="1527" spans="1:28" x14ac:dyDescent="0.15">
      <c r="A1527">
        <v>397</v>
      </c>
      <c r="B1527" t="str">
        <v>U1588</v>
      </c>
      <c r="C1527" t="str">
        <v>A</v>
      </c>
      <c r="D1527">
        <v>46</v>
      </c>
      <c r="E1527" t="str">
        <v>X</v>
      </c>
      <c r="F1527" t="str">
        <v>CC</v>
      </c>
      <c r="G1527" t="str">
        <v/>
      </c>
      <c r="H1527" s="29">
        <v>13</v>
      </c>
      <c r="I1527" s="29">
        <v>20</v>
      </c>
      <c r="J1527" s="29">
        <v>0</v>
      </c>
      <c r="K1527" s="29">
        <v>5</v>
      </c>
      <c r="L1527" s="24">
        <v>338.90999999999997</v>
      </c>
      <c r="M1527" s="24">
        <v>338.97999999999996</v>
      </c>
      <c r="N1527" s="24">
        <v>350.97527272727274</v>
      </c>
      <c r="O1527" s="24">
        <v>351.0389090909091</v>
      </c>
      <c r="P1527">
        <v>7</v>
      </c>
      <c r="Q1527">
        <v>5</v>
      </c>
      <c r="R1527" t="str">
        <v>OTHR</v>
      </c>
      <c r="S1527" t="str">
        <v>NANNO</v>
      </c>
      <c r="T1527" t="str">
        <v/>
      </c>
      <c r="U1527" t="str">
        <v/>
      </c>
      <c r="V1527" t="str">
        <v>NANNO</v>
      </c>
      <c r="W1527" t="str">
        <v>OTHR11956961</v>
      </c>
      <c r="X1527">
        <v>44897.15</v>
      </c>
      <c r="Y1527" t="str">
        <v>LEWIS</v>
      </c>
      <c r="Z1527" t="str">
        <v>JR</v>
      </c>
      <c r="AA1527" t="str">
        <v>Shipboard Test</v>
      </c>
      <c r="AB1527" t="str">
        <v>397-U1588A-46X-CC-PAL-NANNO</v>
      </c>
    </row>
    <row r="1528" spans="1:28" x14ac:dyDescent="0.15">
      <c r="A1528">
        <v>397</v>
      </c>
      <c r="B1528" t="str">
        <v>U1588</v>
      </c>
      <c r="C1528" t="str">
        <v>A</v>
      </c>
      <c r="D1528">
        <v>46</v>
      </c>
      <c r="E1528" t="str">
        <v>X</v>
      </c>
      <c r="F1528" t="str">
        <v>CC</v>
      </c>
      <c r="G1528" t="str">
        <v/>
      </c>
      <c r="H1528" s="29">
        <v>13</v>
      </c>
      <c r="I1528" s="29">
        <v>20</v>
      </c>
      <c r="J1528" s="29">
        <v>0</v>
      </c>
      <c r="K1528" s="29">
        <v>5</v>
      </c>
      <c r="L1528" s="24">
        <v>338.90999999999997</v>
      </c>
      <c r="M1528" s="24">
        <v>338.97999999999996</v>
      </c>
      <c r="N1528" s="24">
        <v>350.97527272727274</v>
      </c>
      <c r="O1528" s="24">
        <v>351.0389090909091</v>
      </c>
      <c r="P1528">
        <v>7</v>
      </c>
      <c r="Q1528">
        <v>30</v>
      </c>
      <c r="R1528" t="str">
        <v>OTHR</v>
      </c>
      <c r="S1528" t="str">
        <v/>
      </c>
      <c r="T1528" t="str">
        <v>HUAN</v>
      </c>
      <c r="U1528" t="str">
        <v>98758IODP</v>
      </c>
      <c r="V1528" t="str">
        <v>PALHUAN</v>
      </c>
      <c r="W1528" t="str">
        <v>OTHR11956931</v>
      </c>
      <c r="X1528">
        <v>44897.15</v>
      </c>
      <c r="Y1528" t="str">
        <v>LEWIS</v>
      </c>
      <c r="Z1528" t="str">
        <v>JR</v>
      </c>
      <c r="AA1528">
        <v>0</v>
      </c>
      <c r="AB1528" t="str">
        <v>397-U1588A-46X-CC-PAL-PALHUAN</v>
      </c>
    </row>
    <row r="1529" spans="1:28" x14ac:dyDescent="0.15">
      <c r="A1529">
        <v>397</v>
      </c>
      <c r="B1529" t="str">
        <v>U1588</v>
      </c>
      <c r="C1529" t="str">
        <v>A</v>
      </c>
      <c r="D1529">
        <v>46</v>
      </c>
      <c r="E1529" t="str">
        <v>X</v>
      </c>
      <c r="F1529" t="str">
        <v>CC</v>
      </c>
      <c r="G1529" t="str">
        <v/>
      </c>
      <c r="H1529" s="29">
        <v>13</v>
      </c>
      <c r="I1529" s="29">
        <v>20</v>
      </c>
      <c r="J1529" s="29">
        <v>0</v>
      </c>
      <c r="K1529" s="29">
        <v>5</v>
      </c>
      <c r="L1529" s="24">
        <v>338.90999999999997</v>
      </c>
      <c r="M1529" s="24">
        <v>338.97999999999996</v>
      </c>
      <c r="N1529" s="24">
        <v>350.97527272727274</v>
      </c>
      <c r="O1529" s="24">
        <v>351.0389090909091</v>
      </c>
      <c r="P1529">
        <v>7</v>
      </c>
      <c r="Q1529">
        <v>5</v>
      </c>
      <c r="R1529" t="str">
        <v>OTHR</v>
      </c>
      <c r="S1529" t="str">
        <v/>
      </c>
      <c r="T1529" t="str">
        <v>FLOR</v>
      </c>
      <c r="U1529" t="str">
        <v>95504IODP</v>
      </c>
      <c r="V1529" t="str">
        <v>PALFLOR</v>
      </c>
      <c r="W1529" t="str">
        <v>OTHR11956911</v>
      </c>
      <c r="X1529">
        <v>44897.15</v>
      </c>
      <c r="Y1529" t="str">
        <v>LEWIS</v>
      </c>
      <c r="Z1529" t="str">
        <v>JR</v>
      </c>
      <c r="AA1529">
        <v>0</v>
      </c>
      <c r="AB1529" t="str">
        <v>397-U1588A-46X-CC-PAL-PALFLOR</v>
      </c>
    </row>
    <row r="1530" spans="1:28" x14ac:dyDescent="0.15">
      <c r="A1530">
        <v>397</v>
      </c>
      <c r="B1530" t="str">
        <v>U1588</v>
      </c>
      <c r="C1530" t="str">
        <v>A</v>
      </c>
      <c r="D1530">
        <v>46</v>
      </c>
      <c r="E1530" t="str">
        <v>X</v>
      </c>
      <c r="F1530" t="str">
        <v>CC</v>
      </c>
      <c r="G1530" t="str">
        <v/>
      </c>
      <c r="H1530" s="29">
        <v>13</v>
      </c>
      <c r="I1530" s="29">
        <v>20</v>
      </c>
      <c r="J1530" s="29">
        <v>0</v>
      </c>
      <c r="K1530" s="29">
        <v>5</v>
      </c>
      <c r="L1530" s="24">
        <v>338.90999999999997</v>
      </c>
      <c r="M1530" s="24">
        <v>338.97999999999996</v>
      </c>
      <c r="N1530" s="24">
        <v>350.97527272727274</v>
      </c>
      <c r="O1530" s="24">
        <v>351.0389090909091</v>
      </c>
      <c r="P1530">
        <v>7</v>
      </c>
      <c r="Q1530">
        <v>20</v>
      </c>
      <c r="R1530" t="str">
        <v>OTHR</v>
      </c>
      <c r="S1530" t="str">
        <v>FORAM</v>
      </c>
      <c r="T1530" t="str">
        <v/>
      </c>
      <c r="U1530" t="str">
        <v/>
      </c>
      <c r="V1530" t="str">
        <v>FORAM</v>
      </c>
      <c r="W1530" t="str">
        <v>OTHR11956971</v>
      </c>
      <c r="X1530">
        <v>44897.15</v>
      </c>
      <c r="Y1530" t="str">
        <v>LEWIS</v>
      </c>
      <c r="Z1530" t="str">
        <v>JR</v>
      </c>
      <c r="AA1530" t="str">
        <v>Shipboard Test</v>
      </c>
      <c r="AB1530" t="str">
        <v>397-U1588A-46X-CC-PAL-FORAM</v>
      </c>
    </row>
    <row r="1531" spans="1:28" x14ac:dyDescent="0.15">
      <c r="A1531">
        <v>397</v>
      </c>
      <c r="B1531" t="str">
        <v>U1588</v>
      </c>
      <c r="C1531" t="str">
        <v>A</v>
      </c>
      <c r="D1531">
        <v>46</v>
      </c>
      <c r="E1531" t="str">
        <v>X</v>
      </c>
      <c r="F1531" t="str">
        <v>CC</v>
      </c>
      <c r="G1531" t="str">
        <v/>
      </c>
      <c r="H1531" s="29">
        <v>13</v>
      </c>
      <c r="I1531" s="29">
        <v>20</v>
      </c>
      <c r="J1531" s="29">
        <v>0</v>
      </c>
      <c r="K1531" s="29">
        <v>5</v>
      </c>
      <c r="L1531" s="24">
        <v>338.90999999999997</v>
      </c>
      <c r="M1531" s="24">
        <v>338.97999999999996</v>
      </c>
      <c r="N1531" s="24">
        <v>350.97527272727274</v>
      </c>
      <c r="O1531" s="24">
        <v>351.0389090909091</v>
      </c>
      <c r="P1531">
        <v>7</v>
      </c>
      <c r="Q1531">
        <v>5</v>
      </c>
      <c r="R1531" t="str">
        <v>OTHR</v>
      </c>
      <c r="S1531" t="str">
        <v/>
      </c>
      <c r="T1531" t="str">
        <v>ABRA</v>
      </c>
      <c r="U1531" t="str">
        <v>95438IODP</v>
      </c>
      <c r="V1531" t="str">
        <v>PALABRA</v>
      </c>
      <c r="W1531" t="str">
        <v>OTHR11956951</v>
      </c>
      <c r="X1531">
        <v>44897.15</v>
      </c>
      <c r="Y1531" t="str">
        <v>LEWIS</v>
      </c>
      <c r="Z1531" t="str">
        <v>JR</v>
      </c>
      <c r="AA1531">
        <v>0</v>
      </c>
      <c r="AB1531" t="str">
        <v>397-U1588A-46X-CC-PAL-PALABRA</v>
      </c>
    </row>
    <row r="1532" spans="1:28" x14ac:dyDescent="0.15">
      <c r="A1532">
        <v>397</v>
      </c>
      <c r="B1532" t="str">
        <v>U1588</v>
      </c>
      <c r="C1532" t="str">
        <v>A</v>
      </c>
      <c r="D1532">
        <v>47</v>
      </c>
      <c r="E1532" t="str">
        <v>X</v>
      </c>
      <c r="F1532">
        <v>1</v>
      </c>
      <c r="G1532" t="str">
        <v>W</v>
      </c>
      <c r="H1532" s="29">
        <v>75</v>
      </c>
      <c r="I1532" s="29">
        <v>75</v>
      </c>
      <c r="J1532" s="29">
        <v>75</v>
      </c>
      <c r="K1532" s="29">
        <v>5</v>
      </c>
      <c r="L1532" s="24">
        <v>339.25</v>
      </c>
      <c r="M1532" s="24">
        <v>339.25</v>
      </c>
      <c r="N1532" s="24">
        <v>351.56723809523805</v>
      </c>
      <c r="O1532" s="24">
        <v>351.56723809523805</v>
      </c>
      <c r="P1532">
        <v>0</v>
      </c>
      <c r="Q1532">
        <v>1</v>
      </c>
      <c r="R1532" t="str">
        <v>TPCK</v>
      </c>
      <c r="S1532" t="str">
        <v>NANNO</v>
      </c>
      <c r="T1532" t="str">
        <v/>
      </c>
      <c r="U1532" t="str">
        <v/>
      </c>
      <c r="V1532" t="str">
        <v>NANNO</v>
      </c>
      <c r="W1532" t="str">
        <v>TPCK11965241</v>
      </c>
      <c r="X1532">
        <v>44898.037499999999</v>
      </c>
      <c r="Y1532" t="str">
        <v>JRS_BROOKS</v>
      </c>
      <c r="Z1532" t="str">
        <v>JR</v>
      </c>
      <c r="AA1532">
        <v>0</v>
      </c>
      <c r="AB1532" t="str">
        <v>397-U1588A-47X-1-W 75/75-NANNO</v>
      </c>
    </row>
    <row r="1533" spans="1:28" x14ac:dyDescent="0.15">
      <c r="A1533">
        <v>397</v>
      </c>
      <c r="B1533" t="str">
        <v>U1588</v>
      </c>
      <c r="C1533" t="str">
        <v>A</v>
      </c>
      <c r="D1533">
        <v>47</v>
      </c>
      <c r="E1533" t="str">
        <v>X</v>
      </c>
      <c r="F1533">
        <v>2</v>
      </c>
      <c r="G1533" t="str">
        <v>W</v>
      </c>
      <c r="H1533" s="29">
        <v>75</v>
      </c>
      <c r="I1533" s="29">
        <v>75</v>
      </c>
      <c r="J1533" s="29">
        <v>75</v>
      </c>
      <c r="K1533" s="29">
        <v>5</v>
      </c>
      <c r="L1533" s="24">
        <v>340.74</v>
      </c>
      <c r="M1533" s="24">
        <v>340.74</v>
      </c>
      <c r="N1533" s="24">
        <v>352.74977777777775</v>
      </c>
      <c r="O1533" s="24">
        <v>352.74977777777775</v>
      </c>
      <c r="P1533">
        <v>0</v>
      </c>
      <c r="Q1533">
        <v>1</v>
      </c>
      <c r="R1533" t="str">
        <v>TPCK</v>
      </c>
      <c r="S1533" t="str">
        <v>NANNO</v>
      </c>
      <c r="T1533" t="str">
        <v/>
      </c>
      <c r="U1533" t="str">
        <v/>
      </c>
      <c r="V1533" t="str">
        <v>NANNO</v>
      </c>
      <c r="W1533" t="str">
        <v>TPCK11965251</v>
      </c>
      <c r="X1533">
        <v>44898.037499999999</v>
      </c>
      <c r="Y1533" t="str">
        <v>JRS_BROOKS</v>
      </c>
      <c r="Z1533" t="str">
        <v>JR</v>
      </c>
      <c r="AA1533">
        <v>0</v>
      </c>
      <c r="AB1533" t="str">
        <v>397-U1588A-47X-2-W 75/75-NANNO</v>
      </c>
    </row>
    <row r="1534" spans="1:28" x14ac:dyDescent="0.15">
      <c r="A1534">
        <v>397</v>
      </c>
      <c r="B1534" t="str">
        <v>U1588</v>
      </c>
      <c r="C1534" t="str">
        <v>A</v>
      </c>
      <c r="D1534">
        <v>47</v>
      </c>
      <c r="E1534" t="str">
        <v>X</v>
      </c>
      <c r="F1534">
        <v>3</v>
      </c>
      <c r="G1534" t="str">
        <v>W</v>
      </c>
      <c r="H1534" s="29">
        <v>75</v>
      </c>
      <c r="I1534" s="29">
        <v>75</v>
      </c>
      <c r="J1534" s="29">
        <v>75</v>
      </c>
      <c r="K1534" s="29">
        <v>5</v>
      </c>
      <c r="L1534" s="24">
        <v>342.2</v>
      </c>
      <c r="M1534" s="24">
        <v>342.2</v>
      </c>
      <c r="N1534" s="24">
        <v>353.90850793650793</v>
      </c>
      <c r="O1534" s="24">
        <v>353.90850793650793</v>
      </c>
      <c r="P1534">
        <v>0</v>
      </c>
      <c r="Q1534">
        <v>1</v>
      </c>
      <c r="R1534" t="str">
        <v>TPCK</v>
      </c>
      <c r="S1534" t="str">
        <v>NANNO</v>
      </c>
      <c r="T1534" t="str">
        <v/>
      </c>
      <c r="U1534" t="str">
        <v/>
      </c>
      <c r="V1534" t="str">
        <v>NANNO</v>
      </c>
      <c r="W1534" t="str">
        <v>TPCK11965261</v>
      </c>
      <c r="X1534">
        <v>44898.037499999999</v>
      </c>
      <c r="Y1534" t="str">
        <v>JRS_BROOKS</v>
      </c>
      <c r="Z1534" t="str">
        <v>JR</v>
      </c>
      <c r="AA1534">
        <v>0</v>
      </c>
      <c r="AB1534" t="str">
        <v>397-U1588A-47X-3-W 75/75-NANNO</v>
      </c>
    </row>
    <row r="1535" spans="1:28" x14ac:dyDescent="0.15">
      <c r="A1535">
        <v>397</v>
      </c>
      <c r="B1535" t="str">
        <v>U1588</v>
      </c>
      <c r="C1535" t="str">
        <v>A</v>
      </c>
      <c r="D1535">
        <v>47</v>
      </c>
      <c r="E1535" t="str">
        <v>X</v>
      </c>
      <c r="F1535">
        <v>3</v>
      </c>
      <c r="G1535" t="str">
        <v>W</v>
      </c>
      <c r="H1535" s="29">
        <v>82</v>
      </c>
      <c r="I1535" s="29">
        <v>83</v>
      </c>
      <c r="J1535" s="29">
        <v>82</v>
      </c>
      <c r="K1535" s="29">
        <v>5</v>
      </c>
      <c r="L1535" s="24">
        <v>342.27</v>
      </c>
      <c r="M1535" s="24">
        <v>342.28</v>
      </c>
      <c r="N1535" s="24">
        <v>353.96406349206347</v>
      </c>
      <c r="O1535" s="24">
        <v>353.97199999999998</v>
      </c>
      <c r="P1535">
        <v>1</v>
      </c>
      <c r="Q1535">
        <v>5</v>
      </c>
      <c r="R1535" t="str">
        <v>CYL</v>
      </c>
      <c r="S1535" t="str">
        <v>XRD</v>
      </c>
      <c r="T1535" t="str">
        <v/>
      </c>
      <c r="U1535" t="str">
        <v/>
      </c>
      <c r="V1535" t="str">
        <v>XRD</v>
      </c>
      <c r="W1535" t="str">
        <v>CYL11965461</v>
      </c>
      <c r="X1535">
        <v>44898.042361111111</v>
      </c>
      <c r="Y1535" t="str">
        <v>JRS_BROOKS</v>
      </c>
      <c r="Z1535" t="str">
        <v>JR</v>
      </c>
      <c r="AA1535">
        <v>0</v>
      </c>
      <c r="AB1535" t="str">
        <v>397-U1588A-47X-3-W 82/83-XRD</v>
      </c>
    </row>
    <row r="1536" spans="1:28" x14ac:dyDescent="0.15">
      <c r="A1536">
        <v>397</v>
      </c>
      <c r="B1536" t="str">
        <v>U1588</v>
      </c>
      <c r="C1536" t="str">
        <v>A</v>
      </c>
      <c r="D1536">
        <v>47</v>
      </c>
      <c r="E1536" t="str">
        <v>X</v>
      </c>
      <c r="F1536">
        <v>3</v>
      </c>
      <c r="G1536" t="str">
        <v>W</v>
      </c>
      <c r="H1536" s="29">
        <v>82</v>
      </c>
      <c r="I1536" s="29">
        <v>83</v>
      </c>
      <c r="J1536" s="29">
        <v>82</v>
      </c>
      <c r="K1536" s="29">
        <v>5</v>
      </c>
      <c r="L1536" s="24">
        <v>342.27</v>
      </c>
      <c r="M1536" s="24">
        <v>342.28</v>
      </c>
      <c r="N1536" s="24">
        <v>353.96406349206347</v>
      </c>
      <c r="O1536" s="24">
        <v>353.97199999999998</v>
      </c>
      <c r="P1536">
        <v>1</v>
      </c>
      <c r="Q1536">
        <v>5</v>
      </c>
      <c r="R1536" t="str">
        <v>CYL</v>
      </c>
      <c r="S1536" t="str">
        <v>CARB</v>
      </c>
      <c r="T1536" t="str">
        <v/>
      </c>
      <c r="U1536" t="str">
        <v/>
      </c>
      <c r="V1536" t="str">
        <v>CARB</v>
      </c>
      <c r="W1536" t="str">
        <v>CYL11965471</v>
      </c>
      <c r="X1536">
        <v>44898.042361111111</v>
      </c>
      <c r="Y1536" t="str">
        <v>JRS_BROOKS</v>
      </c>
      <c r="Z1536" t="str">
        <v>JR</v>
      </c>
      <c r="AA1536">
        <v>0</v>
      </c>
      <c r="AB1536" t="str">
        <v>397-U1588A-47X-3-W 82/83-CARB</v>
      </c>
    </row>
    <row r="1537" spans="1:28" x14ac:dyDescent="0.15">
      <c r="A1537">
        <v>397</v>
      </c>
      <c r="B1537" t="str">
        <v>U1588</v>
      </c>
      <c r="C1537" t="str">
        <v>A</v>
      </c>
      <c r="D1537">
        <v>47</v>
      </c>
      <c r="E1537" t="str">
        <v>X</v>
      </c>
      <c r="F1537">
        <v>3</v>
      </c>
      <c r="G1537" t="str">
        <v/>
      </c>
      <c r="H1537" s="29">
        <v>139</v>
      </c>
      <c r="I1537" s="29">
        <v>149</v>
      </c>
      <c r="J1537" s="29">
        <v>0</v>
      </c>
      <c r="K1537" s="29">
        <v>5</v>
      </c>
      <c r="L1537" s="24">
        <v>342.84</v>
      </c>
      <c r="M1537" s="24">
        <v>342.94</v>
      </c>
      <c r="N1537" s="24">
        <v>354.41644444444438</v>
      </c>
      <c r="O1537" s="24">
        <v>354.45612698412697</v>
      </c>
      <c r="P1537">
        <v>5</v>
      </c>
      <c r="Q1537">
        <v>10</v>
      </c>
      <c r="R1537" t="str">
        <v>LIQ</v>
      </c>
      <c r="S1537" t="str">
        <v/>
      </c>
      <c r="T1537" t="str">
        <v>YOBO</v>
      </c>
      <c r="U1537" t="str">
        <v>96010IODP</v>
      </c>
      <c r="V1537" t="str">
        <v>IWYOBO</v>
      </c>
      <c r="W1537" t="str">
        <v>LIQ11958581</v>
      </c>
      <c r="X1537">
        <v>44897.302083333336</v>
      </c>
      <c r="Y1537" t="str">
        <v>JR_LIU</v>
      </c>
      <c r="Z1537" t="str">
        <v>JR</v>
      </c>
      <c r="AA1537" t="str">
        <v>30ul optima HNO3</v>
      </c>
      <c r="AB1537" t="str">
        <v>397-U1588A-47X-3-IW(139-149)-IWYOBO</v>
      </c>
    </row>
    <row r="1538" spans="1:28" x14ac:dyDescent="0.15">
      <c r="A1538">
        <v>397</v>
      </c>
      <c r="B1538" t="str">
        <v>U1588</v>
      </c>
      <c r="C1538" t="str">
        <v>A</v>
      </c>
      <c r="D1538">
        <v>47</v>
      </c>
      <c r="E1538" t="str">
        <v>X</v>
      </c>
      <c r="F1538">
        <v>3</v>
      </c>
      <c r="G1538" t="str">
        <v/>
      </c>
      <c r="H1538" s="29">
        <v>139</v>
      </c>
      <c r="I1538" s="29">
        <v>149</v>
      </c>
      <c r="J1538" s="29">
        <v>0</v>
      </c>
      <c r="K1538" s="29">
        <v>5</v>
      </c>
      <c r="L1538" s="24">
        <v>342.84</v>
      </c>
      <c r="M1538" s="24">
        <v>342.94</v>
      </c>
      <c r="N1538" s="24">
        <v>354.41644444444438</v>
      </c>
      <c r="O1538" s="24">
        <v>354.45612698412697</v>
      </c>
      <c r="P1538">
        <v>5</v>
      </c>
      <c r="Q1538">
        <v>4</v>
      </c>
      <c r="R1538" t="str">
        <v>LIQ</v>
      </c>
      <c r="S1538" t="str">
        <v/>
      </c>
      <c r="T1538" t="str">
        <v>ROCH</v>
      </c>
      <c r="U1538" t="str">
        <v>95231IODP</v>
      </c>
      <c r="V1538" t="str">
        <v>IWROCH</v>
      </c>
      <c r="W1538" t="str">
        <v>LIQ11958621</v>
      </c>
      <c r="X1538">
        <v>44897.302083333336</v>
      </c>
      <c r="Y1538" t="str">
        <v>JR_LIU</v>
      </c>
      <c r="Z1538" t="str">
        <v>JR</v>
      </c>
      <c r="AA1538" t="str">
        <v>20uL Optima HCl</v>
      </c>
      <c r="AB1538" t="str">
        <v>397-U1588A-47X-3-IW(139-149)-IWROCH</v>
      </c>
    </row>
    <row r="1539" spans="1:28" x14ac:dyDescent="0.15">
      <c r="A1539">
        <v>397</v>
      </c>
      <c r="B1539" t="str">
        <v>U1588</v>
      </c>
      <c r="C1539" t="str">
        <v>A</v>
      </c>
      <c r="D1539">
        <v>47</v>
      </c>
      <c r="E1539" t="str">
        <v>X</v>
      </c>
      <c r="F1539">
        <v>3</v>
      </c>
      <c r="G1539" t="str">
        <v/>
      </c>
      <c r="H1539" s="29">
        <v>139</v>
      </c>
      <c r="I1539" s="29">
        <v>149</v>
      </c>
      <c r="J1539" s="29">
        <v>0</v>
      </c>
      <c r="K1539" s="29">
        <v>5</v>
      </c>
      <c r="L1539" s="24">
        <v>342.84</v>
      </c>
      <c r="M1539" s="24">
        <v>342.94</v>
      </c>
      <c r="N1539" s="24">
        <v>354.41644444444438</v>
      </c>
      <c r="O1539" s="24">
        <v>354.45612698412697</v>
      </c>
      <c r="P1539">
        <v>5</v>
      </c>
      <c r="Q1539">
        <v>2</v>
      </c>
      <c r="R1539" t="str">
        <v>LIQ</v>
      </c>
      <c r="S1539" t="str">
        <v>ICP</v>
      </c>
      <c r="T1539" t="str">
        <v/>
      </c>
      <c r="U1539" t="str">
        <v/>
      </c>
      <c r="V1539" t="str">
        <v>IWICP</v>
      </c>
      <c r="W1539" t="str">
        <v>LIQ11958561</v>
      </c>
      <c r="X1539">
        <v>44897.302083333336</v>
      </c>
      <c r="Y1539" t="str">
        <v>JR_LIU</v>
      </c>
      <c r="Z1539" t="str">
        <v>JR</v>
      </c>
      <c r="AA1539" t="str">
        <v>10uL HNO3</v>
      </c>
      <c r="AB1539" t="str">
        <v>397-U1588A-47X-3-IW(139-149)-IWICP</v>
      </c>
    </row>
    <row r="1540" spans="1:28" x14ac:dyDescent="0.15">
      <c r="A1540">
        <v>397</v>
      </c>
      <c r="B1540" t="str">
        <v>U1588</v>
      </c>
      <c r="C1540" t="str">
        <v>A</v>
      </c>
      <c r="D1540">
        <v>47</v>
      </c>
      <c r="E1540" t="str">
        <v>X</v>
      </c>
      <c r="F1540">
        <v>3</v>
      </c>
      <c r="G1540" t="str">
        <v/>
      </c>
      <c r="H1540" s="29">
        <v>139</v>
      </c>
      <c r="I1540" s="29">
        <v>149</v>
      </c>
      <c r="J1540" s="29">
        <v>0</v>
      </c>
      <c r="K1540" s="29">
        <v>5</v>
      </c>
      <c r="L1540" s="24">
        <v>342.84</v>
      </c>
      <c r="M1540" s="24">
        <v>342.94</v>
      </c>
      <c r="N1540" s="24">
        <v>354.41644444444438</v>
      </c>
      <c r="O1540" s="24">
        <v>354.45612698412697</v>
      </c>
      <c r="P1540">
        <v>5</v>
      </c>
      <c r="Q1540">
        <v>75</v>
      </c>
      <c r="R1540" t="str">
        <v>CAKE</v>
      </c>
      <c r="S1540" t="str">
        <v/>
      </c>
      <c r="T1540" t="str">
        <v/>
      </c>
      <c r="U1540" t="str">
        <v/>
      </c>
      <c r="V1540" t="str">
        <v>SC</v>
      </c>
      <c r="W1540" t="str">
        <v>CAKE11958601</v>
      </c>
      <c r="X1540">
        <v>44897.302083333336</v>
      </c>
      <c r="Y1540" t="str">
        <v>JR_LIU</v>
      </c>
      <c r="Z1540" t="str">
        <v>JR</v>
      </c>
      <c r="AA1540" t="str">
        <v>repository</v>
      </c>
      <c r="AB1540" t="str">
        <v>397-U1588A-47X-3-IW(139-149)-SC</v>
      </c>
    </row>
    <row r="1541" spans="1:28" x14ac:dyDescent="0.15">
      <c r="A1541">
        <v>397</v>
      </c>
      <c r="B1541" t="str">
        <v>U1588</v>
      </c>
      <c r="C1541" t="str">
        <v>A</v>
      </c>
      <c r="D1541">
        <v>47</v>
      </c>
      <c r="E1541" t="str">
        <v>X</v>
      </c>
      <c r="F1541">
        <v>3</v>
      </c>
      <c r="G1541" t="str">
        <v/>
      </c>
      <c r="H1541" s="29">
        <v>139</v>
      </c>
      <c r="I1541" s="29">
        <v>149</v>
      </c>
      <c r="J1541" s="29">
        <v>139</v>
      </c>
      <c r="K1541" s="29">
        <v>5</v>
      </c>
      <c r="L1541" s="24">
        <v>342.84</v>
      </c>
      <c r="M1541" s="24">
        <v>342.94</v>
      </c>
      <c r="N1541" s="24">
        <v>354.41644444444438</v>
      </c>
      <c r="O1541" s="24">
        <v>354.4958095238095</v>
      </c>
      <c r="P1541">
        <v>10</v>
      </c>
      <c r="Q1541">
        <v>353</v>
      </c>
      <c r="R1541" t="str">
        <v>WRND</v>
      </c>
      <c r="S1541" t="str">
        <v>IW</v>
      </c>
      <c r="T1541" t="str">
        <v/>
      </c>
      <c r="U1541" t="str">
        <v/>
      </c>
      <c r="V1541" t="str">
        <v>IW(139-149)</v>
      </c>
      <c r="W1541" t="str">
        <v>WRND11957491</v>
      </c>
      <c r="X1541">
        <v>44897.182638888888</v>
      </c>
      <c r="Y1541" t="str">
        <v>KOWALSKI</v>
      </c>
      <c r="Z1541" t="str">
        <v>JR</v>
      </c>
      <c r="AA1541">
        <v>0</v>
      </c>
      <c r="AB1541" t="str">
        <v>397-U1588A-47X-3-IW(139-149)</v>
      </c>
    </row>
    <row r="1542" spans="1:28" x14ac:dyDescent="0.15">
      <c r="A1542">
        <v>397</v>
      </c>
      <c r="B1542" t="str">
        <v>U1588</v>
      </c>
      <c r="C1542" t="str">
        <v>A</v>
      </c>
      <c r="D1542">
        <v>47</v>
      </c>
      <c r="E1542" t="str">
        <v>X</v>
      </c>
      <c r="F1542">
        <v>3</v>
      </c>
      <c r="G1542" t="str">
        <v/>
      </c>
      <c r="H1542" s="29">
        <v>139</v>
      </c>
      <c r="I1542" s="29">
        <v>149</v>
      </c>
      <c r="J1542" s="29">
        <v>0</v>
      </c>
      <c r="K1542" s="29">
        <v>5</v>
      </c>
      <c r="L1542" s="24">
        <v>342.84</v>
      </c>
      <c r="M1542" s="24">
        <v>342.94</v>
      </c>
      <c r="N1542" s="24">
        <v>354.41644444444438</v>
      </c>
      <c r="O1542" s="24">
        <v>354.45612698412697</v>
      </c>
      <c r="P1542">
        <v>5</v>
      </c>
      <c r="Q1542">
        <v>25</v>
      </c>
      <c r="R1542" t="str">
        <v>CAKE</v>
      </c>
      <c r="S1542" t="str">
        <v/>
      </c>
      <c r="T1542" t="str">
        <v>WU</v>
      </c>
      <c r="U1542" t="str">
        <v>95353IODP</v>
      </c>
      <c r="V1542" t="str">
        <v>SCWU</v>
      </c>
      <c r="W1542" t="str">
        <v>CAKE11958591</v>
      </c>
      <c r="X1542">
        <v>44897.302083333336</v>
      </c>
      <c r="Y1542" t="str">
        <v>JR_LIU</v>
      </c>
      <c r="Z1542" t="str">
        <v>JR</v>
      </c>
      <c r="AA1542">
        <v>0</v>
      </c>
      <c r="AB1542" t="str">
        <v>397-U1588A-47X-3-IW(139-149)-SCWU</v>
      </c>
    </row>
    <row r="1543" spans="1:28" x14ac:dyDescent="0.15">
      <c r="A1543">
        <v>397</v>
      </c>
      <c r="B1543" t="str">
        <v>U1588</v>
      </c>
      <c r="C1543" t="str">
        <v>A</v>
      </c>
      <c r="D1543">
        <v>47</v>
      </c>
      <c r="E1543" t="str">
        <v>X</v>
      </c>
      <c r="F1543">
        <v>3</v>
      </c>
      <c r="G1543" t="str">
        <v/>
      </c>
      <c r="H1543" s="29">
        <v>139</v>
      </c>
      <c r="I1543" s="29">
        <v>149</v>
      </c>
      <c r="J1543" s="29">
        <v>0</v>
      </c>
      <c r="K1543" s="29">
        <v>5</v>
      </c>
      <c r="L1543" s="24">
        <v>342.84</v>
      </c>
      <c r="M1543" s="24">
        <v>342.94</v>
      </c>
      <c r="N1543" s="24">
        <v>354.41644444444438</v>
      </c>
      <c r="O1543" s="24">
        <v>354.45612698412697</v>
      </c>
      <c r="P1543">
        <v>5</v>
      </c>
      <c r="Q1543">
        <v>10</v>
      </c>
      <c r="R1543" t="str">
        <v>LIQ</v>
      </c>
      <c r="S1543" t="str">
        <v/>
      </c>
      <c r="T1543" t="str">
        <v>WU</v>
      </c>
      <c r="U1543" t="str">
        <v>95353IODP</v>
      </c>
      <c r="V1543" t="str">
        <v>IWWU</v>
      </c>
      <c r="W1543" t="str">
        <v>LIQ11958571</v>
      </c>
      <c r="X1543">
        <v>44897.302083333336</v>
      </c>
      <c r="Y1543" t="str">
        <v>JR_LIU</v>
      </c>
      <c r="Z1543" t="str">
        <v>JR</v>
      </c>
      <c r="AA1543" t="str">
        <v>30 ul TM HCl</v>
      </c>
      <c r="AB1543" t="str">
        <v>397-U1588A-47X-3-IW(139-149)-IWWU</v>
      </c>
    </row>
    <row r="1544" spans="1:28" x14ac:dyDescent="0.15">
      <c r="A1544">
        <v>397</v>
      </c>
      <c r="B1544" t="str">
        <v>U1588</v>
      </c>
      <c r="C1544" t="str">
        <v>A</v>
      </c>
      <c r="D1544">
        <v>47</v>
      </c>
      <c r="E1544" t="str">
        <v>X</v>
      </c>
      <c r="F1544">
        <v>3</v>
      </c>
      <c r="G1544" t="str">
        <v/>
      </c>
      <c r="H1544" s="29">
        <v>139</v>
      </c>
      <c r="I1544" s="29">
        <v>149</v>
      </c>
      <c r="J1544" s="29">
        <v>0</v>
      </c>
      <c r="K1544" s="29">
        <v>5</v>
      </c>
      <c r="L1544" s="24">
        <v>342.84</v>
      </c>
      <c r="M1544" s="24">
        <v>342.94</v>
      </c>
      <c r="N1544" s="24">
        <v>354.41644444444438</v>
      </c>
      <c r="O1544" s="24">
        <v>354.45612698412697</v>
      </c>
      <c r="P1544">
        <v>5</v>
      </c>
      <c r="Q1544">
        <v>6</v>
      </c>
      <c r="R1544" t="str">
        <v>LIQ</v>
      </c>
      <c r="S1544" t="str">
        <v/>
      </c>
      <c r="T1544" t="str">
        <v/>
      </c>
      <c r="U1544" t="str">
        <v/>
      </c>
      <c r="V1544" t="str">
        <v>IWS</v>
      </c>
      <c r="W1544" t="str">
        <v>LIQ11958541</v>
      </c>
      <c r="X1544">
        <v>44897.302083333336</v>
      </c>
      <c r="Y1544" t="str">
        <v>JR_LIU</v>
      </c>
      <c r="Z1544" t="str">
        <v>JR</v>
      </c>
      <c r="AA1544" t="str">
        <v>shipboard untreated</v>
      </c>
      <c r="AB1544" t="str">
        <v>397-U1588A-47X-3-IW(139-149)-IWS</v>
      </c>
    </row>
    <row r="1545" spans="1:28" x14ac:dyDescent="0.15">
      <c r="A1545">
        <v>397</v>
      </c>
      <c r="B1545" t="str">
        <v>U1588</v>
      </c>
      <c r="C1545" t="str">
        <v>A</v>
      </c>
      <c r="D1545">
        <v>47</v>
      </c>
      <c r="E1545" t="str">
        <v>X</v>
      </c>
      <c r="F1545">
        <v>3</v>
      </c>
      <c r="G1545" t="str">
        <v/>
      </c>
      <c r="H1545" s="29">
        <v>139</v>
      </c>
      <c r="I1545" s="29">
        <v>149</v>
      </c>
      <c r="J1545" s="29">
        <v>0</v>
      </c>
      <c r="K1545" s="29">
        <v>5</v>
      </c>
      <c r="L1545" s="24">
        <v>342.84</v>
      </c>
      <c r="M1545" s="24">
        <v>342.94</v>
      </c>
      <c r="N1545" s="24">
        <v>354.41644444444438</v>
      </c>
      <c r="O1545" s="24">
        <v>354.45612698412697</v>
      </c>
      <c r="P1545">
        <v>5</v>
      </c>
      <c r="Q1545">
        <v>2</v>
      </c>
      <c r="R1545" t="str">
        <v>LIQ</v>
      </c>
      <c r="S1545" t="str">
        <v/>
      </c>
      <c r="T1545" t="str">
        <v>BRAD</v>
      </c>
      <c r="U1545" t="str">
        <v>95829IODP</v>
      </c>
      <c r="V1545" t="str">
        <v>IWBRAD</v>
      </c>
      <c r="W1545" t="str">
        <v>LIQ11958611</v>
      </c>
      <c r="X1545">
        <v>44897.302083333336</v>
      </c>
      <c r="Y1545" t="str">
        <v>JR_LIU</v>
      </c>
      <c r="Z1545" t="str">
        <v>JR</v>
      </c>
      <c r="AA1545" t="str">
        <v>10 ul HgCl2</v>
      </c>
      <c r="AB1545" t="str">
        <v>397-U1588A-47X-3-IW(139-149)-IWBRAD</v>
      </c>
    </row>
    <row r="1546" spans="1:28" x14ac:dyDescent="0.15">
      <c r="A1546">
        <v>397</v>
      </c>
      <c r="B1546" t="str">
        <v>U1588</v>
      </c>
      <c r="C1546" t="str">
        <v>A</v>
      </c>
      <c r="D1546">
        <v>47</v>
      </c>
      <c r="E1546" t="str">
        <v>X</v>
      </c>
      <c r="F1546">
        <v>3</v>
      </c>
      <c r="G1546" t="str">
        <v/>
      </c>
      <c r="H1546" s="29">
        <v>139</v>
      </c>
      <c r="I1546" s="29">
        <v>149</v>
      </c>
      <c r="J1546" s="29">
        <v>0</v>
      </c>
      <c r="K1546" s="29">
        <v>5</v>
      </c>
      <c r="L1546" s="24">
        <v>342.84</v>
      </c>
      <c r="M1546" s="24">
        <v>342.94</v>
      </c>
      <c r="N1546" s="24">
        <v>354.41644444444438</v>
      </c>
      <c r="O1546" s="24">
        <v>354.45612698412697</v>
      </c>
      <c r="P1546">
        <v>5</v>
      </c>
      <c r="Q1546">
        <v>3</v>
      </c>
      <c r="R1546" t="str">
        <v>LIQ</v>
      </c>
      <c r="S1546" t="str">
        <v/>
      </c>
      <c r="T1546" t="str">
        <v/>
      </c>
      <c r="U1546" t="str">
        <v/>
      </c>
      <c r="V1546" t="str">
        <v>IWALK</v>
      </c>
      <c r="W1546" t="str">
        <v>LIQ11958551</v>
      </c>
      <c r="X1546">
        <v>44897.302083333336</v>
      </c>
      <c r="Y1546" t="str">
        <v>JR_LIU</v>
      </c>
      <c r="Z1546" t="str">
        <v>JR</v>
      </c>
      <c r="AA1546" t="str">
        <v>alkalinity residue</v>
      </c>
      <c r="AB1546" t="str">
        <v>397-U1588A-47X-3-IW(139-149)-IWALK</v>
      </c>
    </row>
    <row r="1547" spans="1:28" x14ac:dyDescent="0.15">
      <c r="A1547">
        <v>397</v>
      </c>
      <c r="B1547" t="str">
        <v>U1588</v>
      </c>
      <c r="C1547" t="str">
        <v>A</v>
      </c>
      <c r="D1547">
        <v>47</v>
      </c>
      <c r="E1547" t="str">
        <v>X</v>
      </c>
      <c r="F1547">
        <v>4</v>
      </c>
      <c r="G1547" t="str">
        <v/>
      </c>
      <c r="H1547" s="29">
        <v>0</v>
      </c>
      <c r="I1547" s="29">
        <v>5</v>
      </c>
      <c r="J1547" s="29">
        <v>0</v>
      </c>
      <c r="K1547" s="29">
        <v>5</v>
      </c>
      <c r="L1547" s="24">
        <v>342.94</v>
      </c>
      <c r="M1547" s="24">
        <v>342.99</v>
      </c>
      <c r="N1547" s="24">
        <v>354.4958095238095</v>
      </c>
      <c r="O1547" s="24">
        <v>354.53549206349203</v>
      </c>
      <c r="P1547">
        <v>5</v>
      </c>
      <c r="Q1547">
        <v>5</v>
      </c>
      <c r="R1547" t="str">
        <v>CYL</v>
      </c>
      <c r="S1547" t="str">
        <v>HS</v>
      </c>
      <c r="T1547" t="str">
        <v/>
      </c>
      <c r="U1547" t="str">
        <v/>
      </c>
      <c r="V1547" t="str">
        <v>HS</v>
      </c>
      <c r="W1547" t="str">
        <v>CYL11957481</v>
      </c>
      <c r="X1547">
        <v>44897.182638888888</v>
      </c>
      <c r="Y1547" t="str">
        <v>KOWALSKI</v>
      </c>
      <c r="Z1547" t="str">
        <v>JR</v>
      </c>
      <c r="AA1547">
        <v>0</v>
      </c>
      <c r="AB1547" t="str">
        <v>397-U1588A-47X-4-HS</v>
      </c>
    </row>
    <row r="1548" spans="1:28" x14ac:dyDescent="0.15">
      <c r="A1548">
        <v>397</v>
      </c>
      <c r="B1548" t="str">
        <v>U1588</v>
      </c>
      <c r="C1548" t="str">
        <v>A</v>
      </c>
      <c r="D1548">
        <v>47</v>
      </c>
      <c r="E1548" t="str">
        <v>X</v>
      </c>
      <c r="F1548">
        <v>4</v>
      </c>
      <c r="G1548" t="str">
        <v>W</v>
      </c>
      <c r="H1548" s="29">
        <v>75</v>
      </c>
      <c r="I1548" s="29">
        <v>75</v>
      </c>
      <c r="J1548" s="29">
        <v>75</v>
      </c>
      <c r="K1548" s="29">
        <v>5</v>
      </c>
      <c r="L1548" s="24">
        <v>343.69</v>
      </c>
      <c r="M1548" s="24">
        <v>343.69</v>
      </c>
      <c r="N1548" s="24">
        <v>355.09104761904757</v>
      </c>
      <c r="O1548" s="24">
        <v>355.09104761904757</v>
      </c>
      <c r="P1548">
        <v>0</v>
      </c>
      <c r="Q1548">
        <v>1</v>
      </c>
      <c r="R1548" t="str">
        <v>TPCK</v>
      </c>
      <c r="S1548" t="str">
        <v>NANNO</v>
      </c>
      <c r="T1548" t="str">
        <v/>
      </c>
      <c r="U1548" t="str">
        <v/>
      </c>
      <c r="V1548" t="str">
        <v>NANNO</v>
      </c>
      <c r="W1548" t="str">
        <v>TPCK11965271</v>
      </c>
      <c r="X1548">
        <v>44898.037499999999</v>
      </c>
      <c r="Y1548" t="str">
        <v>JRS_BROOKS</v>
      </c>
      <c r="Z1548" t="str">
        <v>JR</v>
      </c>
      <c r="AA1548">
        <v>0</v>
      </c>
      <c r="AB1548" t="str">
        <v>397-U1588A-47X-4-W 75/75-NANNO</v>
      </c>
    </row>
    <row r="1549" spans="1:28" x14ac:dyDescent="0.15">
      <c r="A1549">
        <v>397</v>
      </c>
      <c r="B1549" t="str">
        <v>U1588</v>
      </c>
      <c r="C1549" t="str">
        <v>A</v>
      </c>
      <c r="D1549">
        <v>47</v>
      </c>
      <c r="E1549" t="str">
        <v>X</v>
      </c>
      <c r="F1549">
        <v>4</v>
      </c>
      <c r="G1549" t="str">
        <v>A</v>
      </c>
      <c r="H1549" s="29">
        <v>82</v>
      </c>
      <c r="I1549" s="29">
        <v>82</v>
      </c>
      <c r="J1549" s="29">
        <v>82</v>
      </c>
      <c r="K1549" s="29">
        <v>5</v>
      </c>
      <c r="L1549" s="24">
        <v>343.76</v>
      </c>
      <c r="M1549" s="24">
        <v>343.76</v>
      </c>
      <c r="N1549" s="24">
        <v>355.14660317460317</v>
      </c>
      <c r="O1549" s="24">
        <v>355.14660317460317</v>
      </c>
      <c r="P1549">
        <v>0</v>
      </c>
      <c r="Q1549">
        <v>0</v>
      </c>
      <c r="R1549" t="str">
        <v>SS</v>
      </c>
      <c r="S1549" t="str">
        <v>SED</v>
      </c>
      <c r="T1549" t="str">
        <v/>
      </c>
      <c r="U1549" t="str">
        <v/>
      </c>
      <c r="V1549" t="str">
        <v>SED</v>
      </c>
      <c r="W1549" t="str">
        <v>SS11965481</v>
      </c>
      <c r="X1549">
        <v>44898.048611111109</v>
      </c>
      <c r="Y1549" t="str">
        <v>JRS_PANG</v>
      </c>
      <c r="Z1549" t="str">
        <v>JR</v>
      </c>
      <c r="AA1549">
        <v>0</v>
      </c>
      <c r="AB1549" t="str">
        <v>397-U1588A-47X-4-A 82/82-SED</v>
      </c>
    </row>
    <row r="1550" spans="1:28" x14ac:dyDescent="0.15">
      <c r="A1550">
        <v>397</v>
      </c>
      <c r="B1550" t="str">
        <v>U1588</v>
      </c>
      <c r="C1550" t="str">
        <v>A</v>
      </c>
      <c r="D1550">
        <v>48</v>
      </c>
      <c r="E1550" t="str">
        <v>X</v>
      </c>
      <c r="F1550">
        <v>1</v>
      </c>
      <c r="G1550" t="str">
        <v>W</v>
      </c>
      <c r="H1550" s="29">
        <v>75</v>
      </c>
      <c r="I1550" s="29">
        <v>75</v>
      </c>
      <c r="J1550" s="29">
        <v>75</v>
      </c>
      <c r="K1550" s="29">
        <v>5</v>
      </c>
      <c r="L1550" s="24">
        <v>344.05</v>
      </c>
      <c r="M1550" s="24">
        <v>344.05</v>
      </c>
      <c r="N1550" s="24">
        <v>357.22323809523806</v>
      </c>
      <c r="O1550" s="24">
        <v>357.22323809523806</v>
      </c>
      <c r="P1550">
        <v>0</v>
      </c>
      <c r="Q1550">
        <v>1</v>
      </c>
      <c r="R1550" t="str">
        <v>TPCK</v>
      </c>
      <c r="S1550" t="str">
        <v>NANNO</v>
      </c>
      <c r="T1550" t="str">
        <v/>
      </c>
      <c r="U1550" t="str">
        <v/>
      </c>
      <c r="V1550" t="str">
        <v>NANNO</v>
      </c>
      <c r="W1550" t="str">
        <v>TPCK11965491</v>
      </c>
      <c r="X1550">
        <v>44898.056944444441</v>
      </c>
      <c r="Y1550" t="str">
        <v>JRS_BROOKS</v>
      </c>
      <c r="Z1550" t="str">
        <v>JR</v>
      </c>
      <c r="AA1550">
        <v>0</v>
      </c>
      <c r="AB1550" t="str">
        <v>397-U1588A-48X-1-W 75/75-NANNO</v>
      </c>
    </row>
    <row r="1551" spans="1:28" x14ac:dyDescent="0.15">
      <c r="A1551">
        <v>397</v>
      </c>
      <c r="B1551" t="str">
        <v>U1588</v>
      </c>
      <c r="C1551" t="str">
        <v>A</v>
      </c>
      <c r="D1551">
        <v>47</v>
      </c>
      <c r="E1551" t="str">
        <v>X</v>
      </c>
      <c r="F1551" t="str">
        <v>CC</v>
      </c>
      <c r="G1551" t="str">
        <v/>
      </c>
      <c r="H1551" s="29">
        <v>29</v>
      </c>
      <c r="I1551" s="29">
        <v>36</v>
      </c>
      <c r="J1551" s="29">
        <v>0</v>
      </c>
      <c r="K1551" s="29">
        <v>5</v>
      </c>
      <c r="L1551" s="24">
        <v>344.47</v>
      </c>
      <c r="M1551" s="24">
        <v>344.54</v>
      </c>
      <c r="N1551" s="24">
        <v>355.71009523809522</v>
      </c>
      <c r="O1551" s="24">
        <v>355.76565079365076</v>
      </c>
      <c r="P1551">
        <v>7</v>
      </c>
      <c r="Q1551">
        <v>5</v>
      </c>
      <c r="R1551" t="str">
        <v>OTHR</v>
      </c>
      <c r="S1551" t="str">
        <v/>
      </c>
      <c r="T1551" t="str">
        <v>ABRA</v>
      </c>
      <c r="U1551" t="str">
        <v>95438IODP</v>
      </c>
      <c r="V1551" t="str">
        <v>PALABRA</v>
      </c>
      <c r="W1551" t="str">
        <v>OTHR11957571</v>
      </c>
      <c r="X1551">
        <v>44897.183333333334</v>
      </c>
      <c r="Y1551" t="str">
        <v>LEWIS</v>
      </c>
      <c r="Z1551" t="str">
        <v>JR</v>
      </c>
      <c r="AA1551">
        <v>0</v>
      </c>
      <c r="AB1551" t="str">
        <v>397-U1588A-47X-CC-PAL-PALABRA</v>
      </c>
    </row>
    <row r="1552" spans="1:28" x14ac:dyDescent="0.15">
      <c r="A1552">
        <v>397</v>
      </c>
      <c r="B1552" t="str">
        <v>U1588</v>
      </c>
      <c r="C1552" t="str">
        <v>A</v>
      </c>
      <c r="D1552">
        <v>47</v>
      </c>
      <c r="E1552" t="str">
        <v>X</v>
      </c>
      <c r="F1552" t="str">
        <v>CC</v>
      </c>
      <c r="G1552" t="str">
        <v/>
      </c>
      <c r="H1552" s="29">
        <v>29</v>
      </c>
      <c r="I1552" s="29">
        <v>36</v>
      </c>
      <c r="J1552" s="29">
        <v>0</v>
      </c>
      <c r="K1552" s="29">
        <v>5</v>
      </c>
      <c r="L1552" s="24">
        <v>344.47</v>
      </c>
      <c r="M1552" s="24">
        <v>344.54</v>
      </c>
      <c r="N1552" s="24">
        <v>355.71009523809522</v>
      </c>
      <c r="O1552" s="24">
        <v>355.76565079365076</v>
      </c>
      <c r="P1552">
        <v>7</v>
      </c>
      <c r="Q1552">
        <v>30</v>
      </c>
      <c r="R1552" t="str">
        <v>OTHR</v>
      </c>
      <c r="S1552" t="str">
        <v/>
      </c>
      <c r="T1552" t="str">
        <v>HUAN</v>
      </c>
      <c r="U1552" t="str">
        <v>98758IODP</v>
      </c>
      <c r="V1552" t="str">
        <v>PALHUAN</v>
      </c>
      <c r="W1552" t="str">
        <v>OTHR11957551</v>
      </c>
      <c r="X1552">
        <v>44897.183333333334</v>
      </c>
      <c r="Y1552" t="str">
        <v>LEWIS</v>
      </c>
      <c r="Z1552" t="str">
        <v>JR</v>
      </c>
      <c r="AA1552">
        <v>0</v>
      </c>
      <c r="AB1552" t="str">
        <v>397-U1588A-47X-CC-PAL-PALHUAN</v>
      </c>
    </row>
    <row r="1553" spans="1:28" x14ac:dyDescent="0.15">
      <c r="A1553">
        <v>397</v>
      </c>
      <c r="B1553" t="str">
        <v>U1588</v>
      </c>
      <c r="C1553" t="str">
        <v>A</v>
      </c>
      <c r="D1553">
        <v>47</v>
      </c>
      <c r="E1553" t="str">
        <v>X</v>
      </c>
      <c r="F1553" t="str">
        <v>CC</v>
      </c>
      <c r="G1553" t="str">
        <v/>
      </c>
      <c r="H1553" s="29">
        <v>29</v>
      </c>
      <c r="I1553" s="29">
        <v>36</v>
      </c>
      <c r="J1553" s="29">
        <v>0</v>
      </c>
      <c r="K1553" s="29">
        <v>5</v>
      </c>
      <c r="L1553" s="24">
        <v>344.47</v>
      </c>
      <c r="M1553" s="24">
        <v>344.54</v>
      </c>
      <c r="N1553" s="24">
        <v>355.71009523809522</v>
      </c>
      <c r="O1553" s="24">
        <v>355.76565079365076</v>
      </c>
      <c r="P1553">
        <v>7</v>
      </c>
      <c r="Q1553">
        <v>5</v>
      </c>
      <c r="R1553" t="str">
        <v>OTHR</v>
      </c>
      <c r="S1553" t="str">
        <v>NANNO</v>
      </c>
      <c r="T1553" t="str">
        <v/>
      </c>
      <c r="U1553" t="str">
        <v/>
      </c>
      <c r="V1553" t="str">
        <v>NANNO</v>
      </c>
      <c r="W1553" t="str">
        <v>OTHR11957581</v>
      </c>
      <c r="X1553">
        <v>44897.183333333334</v>
      </c>
      <c r="Y1553" t="str">
        <v>LEWIS</v>
      </c>
      <c r="Z1553" t="str">
        <v>JR</v>
      </c>
      <c r="AA1553" t="str">
        <v>Shipboard Test</v>
      </c>
      <c r="AB1553" t="str">
        <v>397-U1588A-47X-CC-PAL-NANNO</v>
      </c>
    </row>
    <row r="1554" spans="1:28" x14ac:dyDescent="0.15">
      <c r="A1554">
        <v>397</v>
      </c>
      <c r="B1554" t="str">
        <v>U1588</v>
      </c>
      <c r="C1554" t="str">
        <v>A</v>
      </c>
      <c r="D1554">
        <v>47</v>
      </c>
      <c r="E1554" t="str">
        <v>X</v>
      </c>
      <c r="F1554" t="str">
        <v>CC</v>
      </c>
      <c r="G1554" t="str">
        <v/>
      </c>
      <c r="H1554" s="29">
        <v>29</v>
      </c>
      <c r="I1554" s="29">
        <v>36</v>
      </c>
      <c r="J1554" s="29">
        <v>0</v>
      </c>
      <c r="K1554" s="29">
        <v>5</v>
      </c>
      <c r="L1554" s="24">
        <v>344.47</v>
      </c>
      <c r="M1554" s="24">
        <v>344.54</v>
      </c>
      <c r="N1554" s="24">
        <v>355.71009523809522</v>
      </c>
      <c r="O1554" s="24">
        <v>355.76565079365076</v>
      </c>
      <c r="P1554">
        <v>7</v>
      </c>
      <c r="Q1554">
        <v>5</v>
      </c>
      <c r="R1554" t="str">
        <v>OTHR</v>
      </c>
      <c r="S1554" t="str">
        <v/>
      </c>
      <c r="T1554" t="str">
        <v>CLAR</v>
      </c>
      <c r="U1554" t="str">
        <v>95439IODP</v>
      </c>
      <c r="V1554" t="str">
        <v>PALCLAR</v>
      </c>
      <c r="W1554" t="str">
        <v>OTHR11957541</v>
      </c>
      <c r="X1554">
        <v>44897.183333333334</v>
      </c>
      <c r="Y1554" t="str">
        <v>LEWIS</v>
      </c>
      <c r="Z1554" t="str">
        <v>JR</v>
      </c>
      <c r="AA1554">
        <v>0</v>
      </c>
      <c r="AB1554" t="str">
        <v>397-U1588A-47X-CC-PAL-PALCLAR</v>
      </c>
    </row>
    <row r="1555" spans="1:28" x14ac:dyDescent="0.15">
      <c r="A1555">
        <v>397</v>
      </c>
      <c r="B1555" t="str">
        <v>U1588</v>
      </c>
      <c r="C1555" t="str">
        <v>A</v>
      </c>
      <c r="D1555">
        <v>47</v>
      </c>
      <c r="E1555" t="str">
        <v>X</v>
      </c>
      <c r="F1555" t="str">
        <v>CC</v>
      </c>
      <c r="G1555" t="str">
        <v/>
      </c>
      <c r="H1555" s="29">
        <v>29</v>
      </c>
      <c r="I1555" s="29">
        <v>36</v>
      </c>
      <c r="J1555" s="29">
        <v>0</v>
      </c>
      <c r="K1555" s="29">
        <v>5</v>
      </c>
      <c r="L1555" s="24">
        <v>344.47</v>
      </c>
      <c r="M1555" s="24">
        <v>344.54</v>
      </c>
      <c r="N1555" s="24">
        <v>355.71009523809522</v>
      </c>
      <c r="O1555" s="24">
        <v>355.76565079365076</v>
      </c>
      <c r="P1555">
        <v>7</v>
      </c>
      <c r="Q1555">
        <v>30</v>
      </c>
      <c r="R1555" t="str">
        <v>OTHR</v>
      </c>
      <c r="S1555" t="str">
        <v/>
      </c>
      <c r="T1555" t="str">
        <v>ZARI</v>
      </c>
      <c r="U1555" t="str">
        <v>95883IODP</v>
      </c>
      <c r="V1555" t="str">
        <v>PALZARI</v>
      </c>
      <c r="W1555" t="str">
        <v>OTHR11957561</v>
      </c>
      <c r="X1555">
        <v>44897.183333333334</v>
      </c>
      <c r="Y1555" t="str">
        <v>LEWIS</v>
      </c>
      <c r="Z1555" t="str">
        <v>JR</v>
      </c>
      <c r="AA1555">
        <v>0</v>
      </c>
      <c r="AB1555" t="str">
        <v>397-U1588A-47X-CC-PAL-PALZARI</v>
      </c>
    </row>
    <row r="1556" spans="1:28" x14ac:dyDescent="0.15">
      <c r="A1556">
        <v>397</v>
      </c>
      <c r="B1556" t="str">
        <v>U1588</v>
      </c>
      <c r="C1556" t="str">
        <v>A</v>
      </c>
      <c r="D1556">
        <v>47</v>
      </c>
      <c r="E1556" t="str">
        <v>X</v>
      </c>
      <c r="F1556" t="str">
        <v>CC</v>
      </c>
      <c r="G1556" t="str">
        <v/>
      </c>
      <c r="H1556" s="29">
        <v>29</v>
      </c>
      <c r="I1556" s="29">
        <v>36</v>
      </c>
      <c r="J1556" s="29">
        <v>0</v>
      </c>
      <c r="K1556" s="29">
        <v>5</v>
      </c>
      <c r="L1556" s="24">
        <v>344.47</v>
      </c>
      <c r="M1556" s="24">
        <v>344.54</v>
      </c>
      <c r="N1556" s="24">
        <v>355.71009523809522</v>
      </c>
      <c r="O1556" s="24">
        <v>355.76565079365076</v>
      </c>
      <c r="P1556">
        <v>7</v>
      </c>
      <c r="Q1556">
        <v>20</v>
      </c>
      <c r="R1556" t="str">
        <v>OTHR</v>
      </c>
      <c r="S1556" t="str">
        <v>FORAM</v>
      </c>
      <c r="T1556" t="str">
        <v/>
      </c>
      <c r="U1556" t="str">
        <v/>
      </c>
      <c r="V1556" t="str">
        <v>FORAM</v>
      </c>
      <c r="W1556" t="str">
        <v>OTHR11957591</v>
      </c>
      <c r="X1556">
        <v>44897.183333333334</v>
      </c>
      <c r="Y1556" t="str">
        <v>LEWIS</v>
      </c>
      <c r="Z1556" t="str">
        <v>JR</v>
      </c>
      <c r="AA1556" t="str">
        <v>Shipboard Test</v>
      </c>
      <c r="AB1556" t="str">
        <v>397-U1588A-47X-CC-PAL-FORAM</v>
      </c>
    </row>
    <row r="1557" spans="1:28" x14ac:dyDescent="0.15">
      <c r="A1557">
        <v>397</v>
      </c>
      <c r="B1557" t="str">
        <v>U1588</v>
      </c>
      <c r="C1557" t="str">
        <v>A</v>
      </c>
      <c r="D1557">
        <v>47</v>
      </c>
      <c r="E1557" t="str">
        <v>X</v>
      </c>
      <c r="F1557" t="str">
        <v>CC</v>
      </c>
      <c r="G1557" t="str">
        <v/>
      </c>
      <c r="H1557" s="29">
        <v>29</v>
      </c>
      <c r="I1557" s="29">
        <v>36</v>
      </c>
      <c r="J1557" s="29">
        <v>29</v>
      </c>
      <c r="K1557" s="29">
        <v>5</v>
      </c>
      <c r="L1557" s="24">
        <v>344.47</v>
      </c>
      <c r="M1557" s="24">
        <v>344.54</v>
      </c>
      <c r="N1557" s="24">
        <v>355.71009523809522</v>
      </c>
      <c r="O1557" s="24">
        <v>355.76565079365076</v>
      </c>
      <c r="P1557">
        <v>7</v>
      </c>
      <c r="Q1557">
        <v>247</v>
      </c>
      <c r="R1557" t="str">
        <v>WRND</v>
      </c>
      <c r="S1557" t="str">
        <v>PAL</v>
      </c>
      <c r="T1557" t="str">
        <v/>
      </c>
      <c r="U1557" t="str">
        <v/>
      </c>
      <c r="V1557" t="str">
        <v>PAL</v>
      </c>
      <c r="W1557" t="str">
        <v>WRND11957501</v>
      </c>
      <c r="X1557">
        <v>44897.182638888888</v>
      </c>
      <c r="Y1557" t="str">
        <v>KOWALSKI</v>
      </c>
      <c r="Z1557" t="str">
        <v>JR</v>
      </c>
      <c r="AA1557">
        <v>0</v>
      </c>
      <c r="AB1557" t="str">
        <v>397-U1588A-47X-CC-PAL</v>
      </c>
    </row>
    <row r="1558" spans="1:28" x14ac:dyDescent="0.15">
      <c r="A1558">
        <v>397</v>
      </c>
      <c r="B1558" t="str">
        <v>U1588</v>
      </c>
      <c r="C1558" t="str">
        <v>A</v>
      </c>
      <c r="D1558">
        <v>47</v>
      </c>
      <c r="E1558" t="str">
        <v>X</v>
      </c>
      <c r="F1558" t="str">
        <v>CC</v>
      </c>
      <c r="G1558" t="str">
        <v/>
      </c>
      <c r="H1558" s="29">
        <v>29</v>
      </c>
      <c r="I1558" s="29">
        <v>36</v>
      </c>
      <c r="J1558" s="29">
        <v>0</v>
      </c>
      <c r="K1558" s="29">
        <v>5</v>
      </c>
      <c r="L1558" s="24">
        <v>344.47</v>
      </c>
      <c r="M1558" s="24">
        <v>344.54</v>
      </c>
      <c r="N1558" s="24">
        <v>355.71009523809522</v>
      </c>
      <c r="O1558" s="24">
        <v>355.76565079365076</v>
      </c>
      <c r="P1558">
        <v>7</v>
      </c>
      <c r="Q1558">
        <v>5</v>
      </c>
      <c r="R1558" t="str">
        <v>OTHR</v>
      </c>
      <c r="S1558" t="str">
        <v/>
      </c>
      <c r="T1558" t="str">
        <v>FLOR</v>
      </c>
      <c r="U1558" t="str">
        <v>95504IODP</v>
      </c>
      <c r="V1558" t="str">
        <v>PALFLOR</v>
      </c>
      <c r="W1558" t="str">
        <v>OTHR11957531</v>
      </c>
      <c r="X1558">
        <v>44897.183333333334</v>
      </c>
      <c r="Y1558" t="str">
        <v>LEWIS</v>
      </c>
      <c r="Z1558" t="str">
        <v>JR</v>
      </c>
      <c r="AA1558">
        <v>0</v>
      </c>
      <c r="AB1558" t="str">
        <v>397-U1588A-47X-CC-PAL-PALFLOR</v>
      </c>
    </row>
    <row r="1559" spans="1:28" x14ac:dyDescent="0.15">
      <c r="A1559">
        <v>397</v>
      </c>
      <c r="B1559" t="str">
        <v>U1588</v>
      </c>
      <c r="C1559" t="str">
        <v>A</v>
      </c>
      <c r="D1559">
        <v>47</v>
      </c>
      <c r="E1559" t="str">
        <v>X</v>
      </c>
      <c r="F1559" t="str">
        <v>CC</v>
      </c>
      <c r="G1559" t="str">
        <v/>
      </c>
      <c r="H1559" s="29">
        <v>29</v>
      </c>
      <c r="I1559" s="29">
        <v>36</v>
      </c>
      <c r="J1559" s="29">
        <v>0</v>
      </c>
      <c r="K1559" s="29">
        <v>5</v>
      </c>
      <c r="L1559" s="24">
        <v>344.47</v>
      </c>
      <c r="M1559" s="24">
        <v>344.54</v>
      </c>
      <c r="N1559" s="24">
        <v>355.71009523809522</v>
      </c>
      <c r="O1559" s="24">
        <v>355.76565079365076</v>
      </c>
      <c r="P1559">
        <v>7</v>
      </c>
      <c r="Q1559">
        <v>20</v>
      </c>
      <c r="R1559" t="str">
        <v>OTHR</v>
      </c>
      <c r="S1559" t="str">
        <v/>
      </c>
      <c r="T1559" t="str">
        <v>VERM</v>
      </c>
      <c r="U1559" t="str">
        <v>95746IODP</v>
      </c>
      <c r="V1559" t="str">
        <v>PALVERM</v>
      </c>
      <c r="W1559" t="str">
        <v>OTHR11957511</v>
      </c>
      <c r="X1559">
        <v>44897.183333333334</v>
      </c>
      <c r="Y1559" t="str">
        <v>LEWIS</v>
      </c>
      <c r="Z1559" t="str">
        <v>JR</v>
      </c>
      <c r="AA1559">
        <v>0</v>
      </c>
      <c r="AB1559" t="str">
        <v>397-U1588A-47X-CC-PAL-PALVERM</v>
      </c>
    </row>
    <row r="1560" spans="1:28" x14ac:dyDescent="0.15">
      <c r="A1560">
        <v>397</v>
      </c>
      <c r="B1560" t="str">
        <v>U1588</v>
      </c>
      <c r="C1560" t="str">
        <v>A</v>
      </c>
      <c r="D1560">
        <v>47</v>
      </c>
      <c r="E1560" t="str">
        <v>X</v>
      </c>
      <c r="F1560" t="str">
        <v>CC</v>
      </c>
      <c r="G1560" t="str">
        <v/>
      </c>
      <c r="H1560" s="29">
        <v>29</v>
      </c>
      <c r="I1560" s="29">
        <v>36</v>
      </c>
      <c r="J1560" s="29">
        <v>0</v>
      </c>
      <c r="K1560" s="29">
        <v>5</v>
      </c>
      <c r="L1560" s="24">
        <v>344.47</v>
      </c>
      <c r="M1560" s="24">
        <v>344.54</v>
      </c>
      <c r="N1560" s="24">
        <v>355.71009523809522</v>
      </c>
      <c r="O1560" s="24">
        <v>355.76565079365076</v>
      </c>
      <c r="P1560">
        <v>7</v>
      </c>
      <c r="Q1560">
        <v>20</v>
      </c>
      <c r="R1560" t="str">
        <v>OTHR</v>
      </c>
      <c r="S1560" t="str">
        <v/>
      </c>
      <c r="T1560" t="str">
        <v>PERA</v>
      </c>
      <c r="U1560" t="str">
        <v>95471IODP</v>
      </c>
      <c r="V1560" t="str">
        <v>PALPERA</v>
      </c>
      <c r="W1560" t="str">
        <v>OTHR11957521</v>
      </c>
      <c r="X1560">
        <v>44897.183333333334</v>
      </c>
      <c r="Y1560" t="str">
        <v>LEWIS</v>
      </c>
      <c r="Z1560" t="str">
        <v>JR</v>
      </c>
      <c r="AA1560">
        <v>0</v>
      </c>
      <c r="AB1560" t="str">
        <v>397-U1588A-47X-CC-PAL-PALPERA</v>
      </c>
    </row>
    <row r="1561" spans="1:28" x14ac:dyDescent="0.15">
      <c r="A1561">
        <v>397</v>
      </c>
      <c r="B1561" t="str">
        <v>U1588</v>
      </c>
      <c r="C1561" t="str">
        <v>A</v>
      </c>
      <c r="D1561">
        <v>48</v>
      </c>
      <c r="E1561" t="str">
        <v>X</v>
      </c>
      <c r="F1561">
        <v>2</v>
      </c>
      <c r="G1561" t="str">
        <v>W</v>
      </c>
      <c r="H1561" s="29">
        <v>28</v>
      </c>
      <c r="I1561" s="29">
        <v>29</v>
      </c>
      <c r="J1561" s="29">
        <v>28</v>
      </c>
      <c r="K1561" s="29">
        <v>5</v>
      </c>
      <c r="L1561" s="24">
        <v>345.03999999999996</v>
      </c>
      <c r="M1561" s="24">
        <v>345.05</v>
      </c>
      <c r="N1561" s="24">
        <v>358.00895238095239</v>
      </c>
      <c r="O1561" s="24">
        <v>358.0168888888889</v>
      </c>
      <c r="P1561">
        <v>1</v>
      </c>
      <c r="Q1561">
        <v>5</v>
      </c>
      <c r="R1561" t="str">
        <v>CYL</v>
      </c>
      <c r="S1561" t="str">
        <v>CARB</v>
      </c>
      <c r="T1561" t="str">
        <v/>
      </c>
      <c r="U1561" t="str">
        <v/>
      </c>
      <c r="V1561" t="str">
        <v>CARB</v>
      </c>
      <c r="W1561" t="str">
        <v>CYL11965731</v>
      </c>
      <c r="X1561">
        <v>44898.066666666666</v>
      </c>
      <c r="Y1561" t="str">
        <v>JRS_BROOKS</v>
      </c>
      <c r="Z1561" t="str">
        <v>JR</v>
      </c>
      <c r="AA1561">
        <v>0</v>
      </c>
      <c r="AB1561" t="str">
        <v>397-U1588A-48X-2-W 28/29-CARB</v>
      </c>
    </row>
    <row r="1562" spans="1:28" x14ac:dyDescent="0.15">
      <c r="A1562">
        <v>397</v>
      </c>
      <c r="B1562" t="str">
        <v>U1588</v>
      </c>
      <c r="C1562" t="str">
        <v>A</v>
      </c>
      <c r="D1562">
        <v>48</v>
      </c>
      <c r="E1562" t="str">
        <v>X</v>
      </c>
      <c r="F1562">
        <v>2</v>
      </c>
      <c r="G1562" t="str">
        <v>A</v>
      </c>
      <c r="H1562" s="29">
        <v>28</v>
      </c>
      <c r="I1562" s="29">
        <v>28</v>
      </c>
      <c r="J1562" s="29">
        <v>28</v>
      </c>
      <c r="K1562" s="29">
        <v>5</v>
      </c>
      <c r="L1562" s="24">
        <v>345.03999999999996</v>
      </c>
      <c r="M1562" s="24">
        <v>345.03999999999996</v>
      </c>
      <c r="N1562" s="24">
        <v>358.00895238095239</v>
      </c>
      <c r="O1562" s="24">
        <v>358.00895238095239</v>
      </c>
      <c r="P1562">
        <v>0</v>
      </c>
      <c r="Q1562">
        <v>0</v>
      </c>
      <c r="R1562" t="str">
        <v>SS</v>
      </c>
      <c r="S1562" t="str">
        <v>SED</v>
      </c>
      <c r="T1562" t="str">
        <v/>
      </c>
      <c r="U1562" t="str">
        <v/>
      </c>
      <c r="V1562" t="str">
        <v>SED</v>
      </c>
      <c r="W1562" t="str">
        <v>SS11965751</v>
      </c>
      <c r="X1562">
        <v>44898.07708333333</v>
      </c>
      <c r="Y1562" t="str">
        <v>JRS_PANG</v>
      </c>
      <c r="Z1562" t="str">
        <v>JR</v>
      </c>
      <c r="AA1562">
        <v>0</v>
      </c>
      <c r="AB1562" t="str">
        <v>397-U1588A-48X-2-A 28/28-SED</v>
      </c>
    </row>
    <row r="1563" spans="1:28" x14ac:dyDescent="0.15">
      <c r="A1563">
        <v>397</v>
      </c>
      <c r="B1563" t="str">
        <v>U1588</v>
      </c>
      <c r="C1563" t="str">
        <v>A</v>
      </c>
      <c r="D1563">
        <v>48</v>
      </c>
      <c r="E1563" t="str">
        <v>X</v>
      </c>
      <c r="F1563">
        <v>2</v>
      </c>
      <c r="G1563" t="str">
        <v>W</v>
      </c>
      <c r="H1563" s="29">
        <v>48</v>
      </c>
      <c r="I1563" s="29">
        <v>50</v>
      </c>
      <c r="J1563" s="29">
        <v>48</v>
      </c>
      <c r="K1563" s="29">
        <v>5</v>
      </c>
      <c r="L1563" s="24">
        <v>345.24</v>
      </c>
      <c r="M1563" s="24">
        <v>345.26</v>
      </c>
      <c r="N1563" s="24">
        <v>358.16768253968252</v>
      </c>
      <c r="O1563" s="24">
        <v>358.18355555555553</v>
      </c>
      <c r="P1563">
        <v>2</v>
      </c>
      <c r="Q1563">
        <v>10</v>
      </c>
      <c r="R1563" t="str">
        <v>CYL</v>
      </c>
      <c r="S1563" t="str">
        <v>MAD</v>
      </c>
      <c r="T1563" t="str">
        <v/>
      </c>
      <c r="U1563" t="str">
        <v/>
      </c>
      <c r="V1563">
        <v>31217</v>
      </c>
      <c r="W1563" t="str">
        <v>CYL11965541</v>
      </c>
      <c r="X1563">
        <v>44898.05972222222</v>
      </c>
      <c r="Y1563" t="str">
        <v>JRS_BROOKS</v>
      </c>
      <c r="Z1563" t="str">
        <v>JR</v>
      </c>
      <c r="AA1563">
        <v>0</v>
      </c>
      <c r="AB1563" t="str">
        <v>397-U1588A-48X-2-W 48/50-31217</v>
      </c>
    </row>
    <row r="1564" spans="1:28" x14ac:dyDescent="0.15">
      <c r="A1564">
        <v>397</v>
      </c>
      <c r="B1564" t="str">
        <v>U1588</v>
      </c>
      <c r="C1564" t="str">
        <v>A</v>
      </c>
      <c r="D1564">
        <v>48</v>
      </c>
      <c r="E1564" t="str">
        <v>X</v>
      </c>
      <c r="F1564">
        <v>2</v>
      </c>
      <c r="G1564" t="str">
        <v>W</v>
      </c>
      <c r="H1564" s="29">
        <v>75</v>
      </c>
      <c r="I1564" s="29">
        <v>75</v>
      </c>
      <c r="J1564" s="29">
        <v>75</v>
      </c>
      <c r="K1564" s="29">
        <v>5</v>
      </c>
      <c r="L1564" s="24">
        <v>345.51</v>
      </c>
      <c r="M1564" s="24">
        <v>345.51</v>
      </c>
      <c r="N1564" s="24">
        <v>358.38196825396824</v>
      </c>
      <c r="O1564" s="24">
        <v>358.38196825396824</v>
      </c>
      <c r="P1564">
        <v>0</v>
      </c>
      <c r="Q1564">
        <v>1</v>
      </c>
      <c r="R1564" t="str">
        <v>TPCK</v>
      </c>
      <c r="S1564" t="str">
        <v>NANNO</v>
      </c>
      <c r="T1564" t="str">
        <v/>
      </c>
      <c r="U1564" t="str">
        <v/>
      </c>
      <c r="V1564" t="str">
        <v>NANNO</v>
      </c>
      <c r="W1564" t="str">
        <v>TPCK11965501</v>
      </c>
      <c r="X1564">
        <v>44898.056944444441</v>
      </c>
      <c r="Y1564" t="str">
        <v>JRS_BROOKS</v>
      </c>
      <c r="Z1564" t="str">
        <v>JR</v>
      </c>
      <c r="AA1564">
        <v>0</v>
      </c>
      <c r="AB1564" t="str">
        <v>397-U1588A-48X-2-W 75/75-NANNO</v>
      </c>
    </row>
    <row r="1565" spans="1:28" x14ac:dyDescent="0.15">
      <c r="A1565">
        <v>397</v>
      </c>
      <c r="B1565" t="str">
        <v>U1588</v>
      </c>
      <c r="C1565" t="str">
        <v>A</v>
      </c>
      <c r="D1565">
        <v>48</v>
      </c>
      <c r="E1565" t="str">
        <v>X</v>
      </c>
      <c r="F1565">
        <v>3</v>
      </c>
      <c r="G1565" t="str">
        <v>W</v>
      </c>
      <c r="H1565" s="29">
        <v>75</v>
      </c>
      <c r="I1565" s="29">
        <v>75</v>
      </c>
      <c r="J1565" s="29">
        <v>75</v>
      </c>
      <c r="K1565" s="29">
        <v>5</v>
      </c>
      <c r="L1565" s="24">
        <v>347.01</v>
      </c>
      <c r="M1565" s="24">
        <v>347.01</v>
      </c>
      <c r="N1565" s="24">
        <v>359.57244444444439</v>
      </c>
      <c r="O1565" s="24">
        <v>359.57244444444439</v>
      </c>
      <c r="P1565">
        <v>0</v>
      </c>
      <c r="Q1565">
        <v>1</v>
      </c>
      <c r="R1565" t="str">
        <v>TPCK</v>
      </c>
      <c r="S1565" t="str">
        <v>NANNO</v>
      </c>
      <c r="T1565" t="str">
        <v/>
      </c>
      <c r="U1565" t="str">
        <v/>
      </c>
      <c r="V1565" t="str">
        <v>NANNO</v>
      </c>
      <c r="W1565" t="str">
        <v>TPCK11965511</v>
      </c>
      <c r="X1565">
        <v>44898.056944444441</v>
      </c>
      <c r="Y1565" t="str">
        <v>JRS_BROOKS</v>
      </c>
      <c r="Z1565" t="str">
        <v>JR</v>
      </c>
      <c r="AA1565">
        <v>0</v>
      </c>
      <c r="AB1565" t="str">
        <v>397-U1588A-48X-3-W 75/75-NANNO</v>
      </c>
    </row>
    <row r="1566" spans="1:28" x14ac:dyDescent="0.15">
      <c r="A1566">
        <v>397</v>
      </c>
      <c r="B1566" t="str">
        <v>U1588</v>
      </c>
      <c r="C1566" t="str">
        <v>A</v>
      </c>
      <c r="D1566">
        <v>48</v>
      </c>
      <c r="E1566" t="str">
        <v>X</v>
      </c>
      <c r="F1566">
        <v>4</v>
      </c>
      <c r="G1566" t="str">
        <v>W</v>
      </c>
      <c r="H1566" s="29">
        <v>67</v>
      </c>
      <c r="I1566" s="29">
        <v>69</v>
      </c>
      <c r="J1566" s="29">
        <v>67</v>
      </c>
      <c r="K1566" s="29">
        <v>5</v>
      </c>
      <c r="L1566" s="24">
        <v>348.43</v>
      </c>
      <c r="M1566" s="24">
        <v>348.45</v>
      </c>
      <c r="N1566" s="24">
        <v>360.69942857142854</v>
      </c>
      <c r="O1566" s="24">
        <v>360.71530158730155</v>
      </c>
      <c r="P1566">
        <v>2</v>
      </c>
      <c r="Q1566">
        <v>7</v>
      </c>
      <c r="R1566" t="str">
        <v>CUBE</v>
      </c>
      <c r="S1566" t="str">
        <v>PMAG</v>
      </c>
      <c r="T1566" t="str">
        <v>XUAN</v>
      </c>
      <c r="U1566" t="str">
        <v>95810IODP</v>
      </c>
      <c r="V1566" t="str">
        <v>PMAG</v>
      </c>
      <c r="W1566" t="str">
        <v>CUBE11965741</v>
      </c>
      <c r="X1566">
        <v>44898.069444444445</v>
      </c>
      <c r="Y1566" t="str">
        <v>LEWIS</v>
      </c>
      <c r="Z1566" t="str">
        <v>JR</v>
      </c>
      <c r="AA1566">
        <v>0</v>
      </c>
      <c r="AB1566" t="str">
        <v>397-U1588A-48X-4-W 67/69-PMAG</v>
      </c>
    </row>
    <row r="1567" spans="1:28" x14ac:dyDescent="0.15">
      <c r="A1567">
        <v>397</v>
      </c>
      <c r="B1567" t="str">
        <v>U1588</v>
      </c>
      <c r="C1567" t="str">
        <v>A</v>
      </c>
      <c r="D1567">
        <v>48</v>
      </c>
      <c r="E1567" t="str">
        <v>X</v>
      </c>
      <c r="F1567">
        <v>4</v>
      </c>
      <c r="G1567" t="str">
        <v>W</v>
      </c>
      <c r="H1567" s="29">
        <v>75</v>
      </c>
      <c r="I1567" s="29">
        <v>75</v>
      </c>
      <c r="J1567" s="29">
        <v>75</v>
      </c>
      <c r="K1567" s="29">
        <v>5</v>
      </c>
      <c r="L1567" s="24">
        <v>348.51</v>
      </c>
      <c r="M1567" s="24">
        <v>348.51</v>
      </c>
      <c r="N1567" s="24">
        <v>360.76292063492059</v>
      </c>
      <c r="O1567" s="24">
        <v>360.76292063492059</v>
      </c>
      <c r="P1567">
        <v>0</v>
      </c>
      <c r="Q1567">
        <v>1</v>
      </c>
      <c r="R1567" t="str">
        <v>TPCK</v>
      </c>
      <c r="S1567" t="str">
        <v>NANNO</v>
      </c>
      <c r="T1567" t="str">
        <v/>
      </c>
      <c r="U1567" t="str">
        <v/>
      </c>
      <c r="V1567" t="str">
        <v>NANNO</v>
      </c>
      <c r="W1567" t="str">
        <v>TPCK11965521</v>
      </c>
      <c r="X1567">
        <v>44898.056944444441</v>
      </c>
      <c r="Y1567" t="str">
        <v>JRS_BROOKS</v>
      </c>
      <c r="Z1567" t="str">
        <v>JR</v>
      </c>
      <c r="AA1567">
        <v>0</v>
      </c>
      <c r="AB1567" t="str">
        <v>397-U1588A-48X-4-W 75/75-NANNO</v>
      </c>
    </row>
    <row r="1568" spans="1:28" x14ac:dyDescent="0.15">
      <c r="A1568">
        <v>397</v>
      </c>
      <c r="B1568" t="str">
        <v>U1588</v>
      </c>
      <c r="C1568" t="str">
        <v>A</v>
      </c>
      <c r="D1568">
        <v>49</v>
      </c>
      <c r="E1568" t="str">
        <v>X</v>
      </c>
      <c r="F1568">
        <v>1</v>
      </c>
      <c r="G1568" t="str">
        <v>W</v>
      </c>
      <c r="H1568" s="29">
        <v>75</v>
      </c>
      <c r="I1568" s="29">
        <v>75</v>
      </c>
      <c r="J1568" s="29">
        <v>75</v>
      </c>
      <c r="K1568" s="29">
        <v>5</v>
      </c>
      <c r="L1568" s="24">
        <v>348.95</v>
      </c>
      <c r="M1568" s="24">
        <v>348.95</v>
      </c>
      <c r="N1568" s="24">
        <v>361.56455118110233</v>
      </c>
      <c r="O1568" s="24">
        <v>361.56455118110233</v>
      </c>
      <c r="P1568">
        <v>0</v>
      </c>
      <c r="Q1568">
        <v>1</v>
      </c>
      <c r="R1568" t="str">
        <v>TPCK</v>
      </c>
      <c r="S1568" t="str">
        <v>NANNO</v>
      </c>
      <c r="T1568" t="str">
        <v/>
      </c>
      <c r="U1568" t="str">
        <v/>
      </c>
      <c r="V1568" t="str">
        <v>NANNO</v>
      </c>
      <c r="W1568" t="str">
        <v>TPCK11965981</v>
      </c>
      <c r="X1568">
        <v>44898.09375</v>
      </c>
      <c r="Y1568" t="str">
        <v>JRS_BROOKS</v>
      </c>
      <c r="Z1568" t="str">
        <v>JR</v>
      </c>
      <c r="AA1568">
        <v>0</v>
      </c>
      <c r="AB1568" t="str">
        <v>397-U1588A-49X-1-W 75/75-NANNO</v>
      </c>
    </row>
    <row r="1569" spans="1:28" x14ac:dyDescent="0.15">
      <c r="A1569">
        <v>397</v>
      </c>
      <c r="B1569" t="str">
        <v>U1588</v>
      </c>
      <c r="C1569" t="str">
        <v>A</v>
      </c>
      <c r="D1569">
        <v>48</v>
      </c>
      <c r="E1569" t="str">
        <v>X</v>
      </c>
      <c r="F1569" t="str">
        <v>CC</v>
      </c>
      <c r="G1569" t="str">
        <v/>
      </c>
      <c r="H1569" s="29">
        <v>30</v>
      </c>
      <c r="I1569" s="29">
        <v>37</v>
      </c>
      <c r="J1569" s="29">
        <v>0</v>
      </c>
      <c r="K1569" s="29">
        <v>5</v>
      </c>
      <c r="L1569" s="24">
        <v>349.39</v>
      </c>
      <c r="M1569" s="24">
        <v>349.46</v>
      </c>
      <c r="N1569" s="24">
        <v>361.4613333333333</v>
      </c>
      <c r="O1569" s="24">
        <v>361.51688888888884</v>
      </c>
      <c r="P1569">
        <v>7</v>
      </c>
      <c r="Q1569">
        <v>5</v>
      </c>
      <c r="R1569" t="str">
        <v>OTHR</v>
      </c>
      <c r="S1569" t="str">
        <v/>
      </c>
      <c r="T1569" t="str">
        <v>ABRA</v>
      </c>
      <c r="U1569" t="str">
        <v>95438IODP</v>
      </c>
      <c r="V1569" t="str">
        <v>PALABRA</v>
      </c>
      <c r="W1569" t="str">
        <v>OTHR11957871</v>
      </c>
      <c r="X1569">
        <v>44897.211111111108</v>
      </c>
      <c r="Y1569" t="str">
        <v>NOVAK</v>
      </c>
      <c r="Z1569" t="str">
        <v>JR</v>
      </c>
      <c r="AA1569">
        <v>0</v>
      </c>
      <c r="AB1569" t="str">
        <v>397-U1588A-48X-CC-PAL-PALABRA</v>
      </c>
    </row>
    <row r="1570" spans="1:28" x14ac:dyDescent="0.15">
      <c r="A1570">
        <v>397</v>
      </c>
      <c r="B1570" t="str">
        <v>U1588</v>
      </c>
      <c r="C1570" t="str">
        <v>A</v>
      </c>
      <c r="D1570">
        <v>48</v>
      </c>
      <c r="E1570" t="str">
        <v>X</v>
      </c>
      <c r="F1570" t="str">
        <v>CC</v>
      </c>
      <c r="G1570" t="str">
        <v/>
      </c>
      <c r="H1570" s="29">
        <v>30</v>
      </c>
      <c r="I1570" s="29">
        <v>37</v>
      </c>
      <c r="J1570" s="29">
        <v>0</v>
      </c>
      <c r="K1570" s="29">
        <v>5</v>
      </c>
      <c r="L1570" s="24">
        <v>349.39</v>
      </c>
      <c r="M1570" s="24">
        <v>349.46</v>
      </c>
      <c r="N1570" s="24">
        <v>361.4613333333333</v>
      </c>
      <c r="O1570" s="24">
        <v>361.51688888888884</v>
      </c>
      <c r="P1570">
        <v>7</v>
      </c>
      <c r="Q1570">
        <v>30</v>
      </c>
      <c r="R1570" t="str">
        <v>OTHR</v>
      </c>
      <c r="S1570" t="str">
        <v/>
      </c>
      <c r="T1570" t="str">
        <v>ZARI</v>
      </c>
      <c r="U1570" t="str">
        <v>95883IODP</v>
      </c>
      <c r="V1570" t="str">
        <v>PALZARI</v>
      </c>
      <c r="W1570" t="str">
        <v>OTHR11957861</v>
      </c>
      <c r="X1570">
        <v>44897.211111111108</v>
      </c>
      <c r="Y1570" t="str">
        <v>NOVAK</v>
      </c>
      <c r="Z1570" t="str">
        <v>JR</v>
      </c>
      <c r="AA1570">
        <v>0</v>
      </c>
      <c r="AB1570" t="str">
        <v>397-U1588A-48X-CC-PAL-PALZARI</v>
      </c>
    </row>
    <row r="1571" spans="1:28" x14ac:dyDescent="0.15">
      <c r="A1571">
        <v>397</v>
      </c>
      <c r="B1571" t="str">
        <v>U1588</v>
      </c>
      <c r="C1571" t="str">
        <v>A</v>
      </c>
      <c r="D1571">
        <v>48</v>
      </c>
      <c r="E1571" t="str">
        <v>X</v>
      </c>
      <c r="F1571" t="str">
        <v>CC</v>
      </c>
      <c r="G1571" t="str">
        <v/>
      </c>
      <c r="H1571" s="29">
        <v>30</v>
      </c>
      <c r="I1571" s="29">
        <v>37</v>
      </c>
      <c r="J1571" s="29">
        <v>0</v>
      </c>
      <c r="K1571" s="29">
        <v>5</v>
      </c>
      <c r="L1571" s="24">
        <v>349.39</v>
      </c>
      <c r="M1571" s="24">
        <v>349.46</v>
      </c>
      <c r="N1571" s="24">
        <v>361.4613333333333</v>
      </c>
      <c r="O1571" s="24">
        <v>361.51688888888884</v>
      </c>
      <c r="P1571">
        <v>7</v>
      </c>
      <c r="Q1571">
        <v>5</v>
      </c>
      <c r="R1571" t="str">
        <v>OTHR</v>
      </c>
      <c r="S1571" t="str">
        <v>NANNO</v>
      </c>
      <c r="T1571" t="str">
        <v/>
      </c>
      <c r="U1571" t="str">
        <v/>
      </c>
      <c r="V1571" t="str">
        <v>NANNO</v>
      </c>
      <c r="W1571" t="str">
        <v>OTHR11957881</v>
      </c>
      <c r="X1571">
        <v>44897.211111111108</v>
      </c>
      <c r="Y1571" t="str">
        <v>NOVAK</v>
      </c>
      <c r="Z1571" t="str">
        <v>JR</v>
      </c>
      <c r="AA1571" t="str">
        <v>Shipboard Test</v>
      </c>
      <c r="AB1571" t="str">
        <v>397-U1588A-48X-CC-PAL-NANNO</v>
      </c>
    </row>
    <row r="1572" spans="1:28" x14ac:dyDescent="0.15">
      <c r="A1572">
        <v>397</v>
      </c>
      <c r="B1572" t="str">
        <v>U1588</v>
      </c>
      <c r="C1572" t="str">
        <v>A</v>
      </c>
      <c r="D1572">
        <v>48</v>
      </c>
      <c r="E1572" t="str">
        <v>X</v>
      </c>
      <c r="F1572" t="str">
        <v>CC</v>
      </c>
      <c r="G1572" t="str">
        <v/>
      </c>
      <c r="H1572" s="29">
        <v>30</v>
      </c>
      <c r="I1572" s="29">
        <v>37</v>
      </c>
      <c r="J1572" s="29">
        <v>0</v>
      </c>
      <c r="K1572" s="29">
        <v>5</v>
      </c>
      <c r="L1572" s="24">
        <v>349.39</v>
      </c>
      <c r="M1572" s="24">
        <v>349.46</v>
      </c>
      <c r="N1572" s="24">
        <v>361.4613333333333</v>
      </c>
      <c r="O1572" s="24">
        <v>361.51688888888884</v>
      </c>
      <c r="P1572">
        <v>7</v>
      </c>
      <c r="Q1572">
        <v>20</v>
      </c>
      <c r="R1572" t="str">
        <v>OTHR</v>
      </c>
      <c r="S1572" t="str">
        <v/>
      </c>
      <c r="T1572" t="str">
        <v>VERM</v>
      </c>
      <c r="U1572" t="str">
        <v>95746IODP</v>
      </c>
      <c r="V1572" t="str">
        <v>PALVERM</v>
      </c>
      <c r="W1572" t="str">
        <v>OTHR11957811</v>
      </c>
      <c r="X1572">
        <v>44897.211111111108</v>
      </c>
      <c r="Y1572" t="str">
        <v>NOVAK</v>
      </c>
      <c r="Z1572" t="str">
        <v>JR</v>
      </c>
      <c r="AA1572">
        <v>0</v>
      </c>
      <c r="AB1572" t="str">
        <v>397-U1588A-48X-CC-PAL-PALVERM</v>
      </c>
    </row>
    <row r="1573" spans="1:28" x14ac:dyDescent="0.15">
      <c r="A1573">
        <v>397</v>
      </c>
      <c r="B1573" t="str">
        <v>U1588</v>
      </c>
      <c r="C1573" t="str">
        <v>A</v>
      </c>
      <c r="D1573">
        <v>48</v>
      </c>
      <c r="E1573" t="str">
        <v>X</v>
      </c>
      <c r="F1573" t="str">
        <v>CC</v>
      </c>
      <c r="G1573" t="str">
        <v/>
      </c>
      <c r="H1573" s="29">
        <v>30</v>
      </c>
      <c r="I1573" s="29">
        <v>37</v>
      </c>
      <c r="J1573" s="29">
        <v>0</v>
      </c>
      <c r="K1573" s="29">
        <v>5</v>
      </c>
      <c r="L1573" s="24">
        <v>349.39</v>
      </c>
      <c r="M1573" s="24">
        <v>349.46</v>
      </c>
      <c r="N1573" s="24">
        <v>361.4613333333333</v>
      </c>
      <c r="O1573" s="24">
        <v>361.51688888888884</v>
      </c>
      <c r="P1573">
        <v>7</v>
      </c>
      <c r="Q1573">
        <v>20</v>
      </c>
      <c r="R1573" t="str">
        <v>OTHR</v>
      </c>
      <c r="S1573" t="str">
        <v>FORAM</v>
      </c>
      <c r="T1573" t="str">
        <v/>
      </c>
      <c r="U1573" t="str">
        <v/>
      </c>
      <c r="V1573" t="str">
        <v>FORAM</v>
      </c>
      <c r="W1573" t="str">
        <v>OTHR11957891</v>
      </c>
      <c r="X1573">
        <v>44897.211111111108</v>
      </c>
      <c r="Y1573" t="str">
        <v>NOVAK</v>
      </c>
      <c r="Z1573" t="str">
        <v>JR</v>
      </c>
      <c r="AA1573" t="str">
        <v>Shipboard Test</v>
      </c>
      <c r="AB1573" t="str">
        <v>397-U1588A-48X-CC-PAL-FORAM</v>
      </c>
    </row>
    <row r="1574" spans="1:28" x14ac:dyDescent="0.15">
      <c r="A1574">
        <v>397</v>
      </c>
      <c r="B1574" t="str">
        <v>U1588</v>
      </c>
      <c r="C1574" t="str">
        <v>A</v>
      </c>
      <c r="D1574">
        <v>48</v>
      </c>
      <c r="E1574" t="str">
        <v>X</v>
      </c>
      <c r="F1574" t="str">
        <v>CC</v>
      </c>
      <c r="G1574" t="str">
        <v/>
      </c>
      <c r="H1574" s="29">
        <v>30</v>
      </c>
      <c r="I1574" s="29">
        <v>37</v>
      </c>
      <c r="J1574" s="29">
        <v>30</v>
      </c>
      <c r="K1574" s="29">
        <v>5</v>
      </c>
      <c r="L1574" s="24">
        <v>349.39</v>
      </c>
      <c r="M1574" s="24">
        <v>349.46</v>
      </c>
      <c r="N1574" s="24">
        <v>361.4613333333333</v>
      </c>
      <c r="O1574" s="24">
        <v>361.51688888888884</v>
      </c>
      <c r="P1574">
        <v>7</v>
      </c>
      <c r="Q1574">
        <v>247</v>
      </c>
      <c r="R1574" t="str">
        <v>WRND</v>
      </c>
      <c r="S1574" t="str">
        <v>PAL</v>
      </c>
      <c r="T1574" t="str">
        <v/>
      </c>
      <c r="U1574" t="str">
        <v/>
      </c>
      <c r="V1574" t="str">
        <v>PAL</v>
      </c>
      <c r="W1574" t="str">
        <v>WRND11957801</v>
      </c>
      <c r="X1574">
        <v>44897.210416666669</v>
      </c>
      <c r="Y1574" t="str">
        <v>NOVAK</v>
      </c>
      <c r="Z1574" t="str">
        <v>JR</v>
      </c>
      <c r="AA1574">
        <v>0</v>
      </c>
      <c r="AB1574" t="str">
        <v>397-U1588A-48X-CC-PAL</v>
      </c>
    </row>
    <row r="1575" spans="1:28" x14ac:dyDescent="0.15">
      <c r="A1575">
        <v>397</v>
      </c>
      <c r="B1575" t="str">
        <v>U1588</v>
      </c>
      <c r="C1575" t="str">
        <v>A</v>
      </c>
      <c r="D1575">
        <v>48</v>
      </c>
      <c r="E1575" t="str">
        <v>X</v>
      </c>
      <c r="F1575" t="str">
        <v>CC</v>
      </c>
      <c r="G1575" t="str">
        <v/>
      </c>
      <c r="H1575" s="29">
        <v>30</v>
      </c>
      <c r="I1575" s="29">
        <v>37</v>
      </c>
      <c r="J1575" s="29">
        <v>0</v>
      </c>
      <c r="K1575" s="29">
        <v>5</v>
      </c>
      <c r="L1575" s="24">
        <v>349.39</v>
      </c>
      <c r="M1575" s="24">
        <v>349.46</v>
      </c>
      <c r="N1575" s="24">
        <v>361.4613333333333</v>
      </c>
      <c r="O1575" s="24">
        <v>361.51688888888884</v>
      </c>
      <c r="P1575">
        <v>7</v>
      </c>
      <c r="Q1575">
        <v>5</v>
      </c>
      <c r="R1575" t="str">
        <v>OTHR</v>
      </c>
      <c r="S1575" t="str">
        <v/>
      </c>
      <c r="T1575" t="str">
        <v>CLAR</v>
      </c>
      <c r="U1575" t="str">
        <v>95439IODP</v>
      </c>
      <c r="V1575" t="str">
        <v>PALCLAR</v>
      </c>
      <c r="W1575" t="str">
        <v>OTHR11957841</v>
      </c>
      <c r="X1575">
        <v>44897.211111111108</v>
      </c>
      <c r="Y1575" t="str">
        <v>NOVAK</v>
      </c>
      <c r="Z1575" t="str">
        <v>JR</v>
      </c>
      <c r="AA1575">
        <v>0</v>
      </c>
      <c r="AB1575" t="str">
        <v>397-U1588A-48X-CC-PAL-PALCLAR</v>
      </c>
    </row>
    <row r="1576" spans="1:28" x14ac:dyDescent="0.15">
      <c r="A1576">
        <v>397</v>
      </c>
      <c r="B1576" t="str">
        <v>U1588</v>
      </c>
      <c r="C1576" t="str">
        <v>A</v>
      </c>
      <c r="D1576">
        <v>48</v>
      </c>
      <c r="E1576" t="str">
        <v>X</v>
      </c>
      <c r="F1576" t="str">
        <v>CC</v>
      </c>
      <c r="G1576" t="str">
        <v/>
      </c>
      <c r="H1576" s="29">
        <v>30</v>
      </c>
      <c r="I1576" s="29">
        <v>37</v>
      </c>
      <c r="J1576" s="29">
        <v>0</v>
      </c>
      <c r="K1576" s="29">
        <v>5</v>
      </c>
      <c r="L1576" s="24">
        <v>349.39</v>
      </c>
      <c r="M1576" s="24">
        <v>349.46</v>
      </c>
      <c r="N1576" s="24">
        <v>361.4613333333333</v>
      </c>
      <c r="O1576" s="24">
        <v>361.51688888888884</v>
      </c>
      <c r="P1576">
        <v>7</v>
      </c>
      <c r="Q1576">
        <v>30</v>
      </c>
      <c r="R1576" t="str">
        <v>OTHR</v>
      </c>
      <c r="S1576" t="str">
        <v/>
      </c>
      <c r="T1576" t="str">
        <v>HUAN</v>
      </c>
      <c r="U1576" t="str">
        <v>98758IODP</v>
      </c>
      <c r="V1576" t="str">
        <v>PALHUAN</v>
      </c>
      <c r="W1576" t="str">
        <v>OTHR11957851</v>
      </c>
      <c r="X1576">
        <v>44897.211111111108</v>
      </c>
      <c r="Y1576" t="str">
        <v>NOVAK</v>
      </c>
      <c r="Z1576" t="str">
        <v>JR</v>
      </c>
      <c r="AA1576">
        <v>0</v>
      </c>
      <c r="AB1576" t="str">
        <v>397-U1588A-48X-CC-PAL-PALHUAN</v>
      </c>
    </row>
    <row r="1577" spans="1:28" x14ac:dyDescent="0.15">
      <c r="A1577">
        <v>397</v>
      </c>
      <c r="B1577" t="str">
        <v>U1588</v>
      </c>
      <c r="C1577" t="str">
        <v>A</v>
      </c>
      <c r="D1577">
        <v>48</v>
      </c>
      <c r="E1577" t="str">
        <v>X</v>
      </c>
      <c r="F1577" t="str">
        <v>CC</v>
      </c>
      <c r="G1577" t="str">
        <v/>
      </c>
      <c r="H1577" s="29">
        <v>30</v>
      </c>
      <c r="I1577" s="29">
        <v>37</v>
      </c>
      <c r="J1577" s="29">
        <v>0</v>
      </c>
      <c r="K1577" s="29">
        <v>5</v>
      </c>
      <c r="L1577" s="24">
        <v>349.39</v>
      </c>
      <c r="M1577" s="24">
        <v>349.46</v>
      </c>
      <c r="N1577" s="24">
        <v>361.4613333333333</v>
      </c>
      <c r="O1577" s="24">
        <v>361.51688888888884</v>
      </c>
      <c r="P1577">
        <v>7</v>
      </c>
      <c r="Q1577">
        <v>5</v>
      </c>
      <c r="R1577" t="str">
        <v>OTHR</v>
      </c>
      <c r="S1577" t="str">
        <v/>
      </c>
      <c r="T1577" t="str">
        <v>FLOR</v>
      </c>
      <c r="U1577" t="str">
        <v>95504IODP</v>
      </c>
      <c r="V1577" t="str">
        <v>PALFLOR</v>
      </c>
      <c r="W1577" t="str">
        <v>OTHR11957831</v>
      </c>
      <c r="X1577">
        <v>44897.211111111108</v>
      </c>
      <c r="Y1577" t="str">
        <v>NOVAK</v>
      </c>
      <c r="Z1577" t="str">
        <v>JR</v>
      </c>
      <c r="AA1577">
        <v>0</v>
      </c>
      <c r="AB1577" t="str">
        <v>397-U1588A-48X-CC-PAL-PALFLOR</v>
      </c>
    </row>
    <row r="1578" spans="1:28" x14ac:dyDescent="0.15">
      <c r="A1578">
        <v>397</v>
      </c>
      <c r="B1578" t="str">
        <v>U1588</v>
      </c>
      <c r="C1578" t="str">
        <v>A</v>
      </c>
      <c r="D1578">
        <v>48</v>
      </c>
      <c r="E1578" t="str">
        <v>X</v>
      </c>
      <c r="F1578" t="str">
        <v>CC</v>
      </c>
      <c r="G1578" t="str">
        <v/>
      </c>
      <c r="H1578" s="29">
        <v>30</v>
      </c>
      <c r="I1578" s="29">
        <v>37</v>
      </c>
      <c r="J1578" s="29">
        <v>0</v>
      </c>
      <c r="K1578" s="29">
        <v>5</v>
      </c>
      <c r="L1578" s="24">
        <v>349.39</v>
      </c>
      <c r="M1578" s="24">
        <v>349.46</v>
      </c>
      <c r="N1578" s="24">
        <v>361.4613333333333</v>
      </c>
      <c r="O1578" s="24">
        <v>361.51688888888884</v>
      </c>
      <c r="P1578">
        <v>7</v>
      </c>
      <c r="Q1578">
        <v>20</v>
      </c>
      <c r="R1578" t="str">
        <v>OTHR</v>
      </c>
      <c r="S1578" t="str">
        <v/>
      </c>
      <c r="T1578" t="str">
        <v>PERA</v>
      </c>
      <c r="U1578" t="str">
        <v>95471IODP</v>
      </c>
      <c r="V1578" t="str">
        <v>PALPERA</v>
      </c>
      <c r="W1578" t="str">
        <v>OTHR11957821</v>
      </c>
      <c r="X1578">
        <v>44897.211111111108</v>
      </c>
      <c r="Y1578" t="str">
        <v>NOVAK</v>
      </c>
      <c r="Z1578" t="str">
        <v>JR</v>
      </c>
      <c r="AA1578">
        <v>0</v>
      </c>
      <c r="AB1578" t="str">
        <v>397-U1588A-48X-CC-PAL-PALPERA</v>
      </c>
    </row>
    <row r="1579" spans="1:28" x14ac:dyDescent="0.15">
      <c r="A1579">
        <v>397</v>
      </c>
      <c r="B1579" t="str">
        <v>U1588</v>
      </c>
      <c r="C1579" t="str">
        <v>A</v>
      </c>
      <c r="D1579">
        <v>49</v>
      </c>
      <c r="E1579" t="str">
        <v>X</v>
      </c>
      <c r="F1579">
        <v>2</v>
      </c>
      <c r="G1579" t="str">
        <v>W</v>
      </c>
      <c r="H1579" s="29">
        <v>75</v>
      </c>
      <c r="I1579" s="29">
        <v>75</v>
      </c>
      <c r="J1579" s="29">
        <v>75</v>
      </c>
      <c r="K1579" s="29">
        <v>5</v>
      </c>
      <c r="L1579" s="24">
        <v>350.45</v>
      </c>
      <c r="M1579" s="24">
        <v>350.45</v>
      </c>
      <c r="N1579" s="24">
        <v>362.74565354330707</v>
      </c>
      <c r="O1579" s="24">
        <v>362.74565354330707</v>
      </c>
      <c r="P1579">
        <v>0</v>
      </c>
      <c r="Q1579">
        <v>1</v>
      </c>
      <c r="R1579" t="str">
        <v>TPCK</v>
      </c>
      <c r="S1579" t="str">
        <v>NANNO</v>
      </c>
      <c r="T1579" t="str">
        <v/>
      </c>
      <c r="U1579" t="str">
        <v/>
      </c>
      <c r="V1579" t="str">
        <v>NANNO</v>
      </c>
      <c r="W1579" t="str">
        <v>TPCK11965991</v>
      </c>
      <c r="X1579">
        <v>44898.09375</v>
      </c>
      <c r="Y1579" t="str">
        <v>JRS_BROOKS</v>
      </c>
      <c r="Z1579" t="str">
        <v>JR</v>
      </c>
      <c r="AA1579">
        <v>0</v>
      </c>
      <c r="AB1579" t="str">
        <v>397-U1588A-49X-2-W 75/75-NANNO</v>
      </c>
    </row>
    <row r="1580" spans="1:28" x14ac:dyDescent="0.15">
      <c r="A1580">
        <v>397</v>
      </c>
      <c r="B1580" t="str">
        <v>U1588</v>
      </c>
      <c r="C1580" t="str">
        <v>A</v>
      </c>
      <c r="D1580">
        <v>49</v>
      </c>
      <c r="E1580" t="str">
        <v>X</v>
      </c>
      <c r="F1580">
        <v>3</v>
      </c>
      <c r="G1580" t="str">
        <v>W</v>
      </c>
      <c r="H1580" s="29">
        <v>32</v>
      </c>
      <c r="I1580" s="29">
        <v>33</v>
      </c>
      <c r="J1580" s="29">
        <v>32</v>
      </c>
      <c r="K1580" s="29">
        <v>5</v>
      </c>
      <c r="L1580" s="24">
        <v>351.52</v>
      </c>
      <c r="M1580" s="24">
        <v>351.53</v>
      </c>
      <c r="N1580" s="24">
        <v>363.58817322834642</v>
      </c>
      <c r="O1580" s="24">
        <v>363.59604724409445</v>
      </c>
      <c r="P1580">
        <v>1</v>
      </c>
      <c r="Q1580">
        <v>5</v>
      </c>
      <c r="R1580" t="str">
        <v>CYL</v>
      </c>
      <c r="S1580" t="str">
        <v>XRD</v>
      </c>
      <c r="T1580" t="str">
        <v/>
      </c>
      <c r="U1580" t="str">
        <v/>
      </c>
      <c r="V1580" t="str">
        <v>XRD</v>
      </c>
      <c r="W1580" t="str">
        <v>CYL11966041</v>
      </c>
      <c r="X1580">
        <v>44898.106944444444</v>
      </c>
      <c r="Y1580" t="str">
        <v>JRS_BROOKS</v>
      </c>
      <c r="Z1580" t="str">
        <v>JR</v>
      </c>
      <c r="AA1580">
        <v>0</v>
      </c>
      <c r="AB1580" t="str">
        <v>397-U1588A-49X-3-W 32/33-XRD</v>
      </c>
    </row>
    <row r="1581" spans="1:28" x14ac:dyDescent="0.15">
      <c r="A1581">
        <v>397</v>
      </c>
      <c r="B1581" t="str">
        <v>U1588</v>
      </c>
      <c r="C1581" t="str">
        <v>A</v>
      </c>
      <c r="D1581">
        <v>49</v>
      </c>
      <c r="E1581" t="str">
        <v>X</v>
      </c>
      <c r="F1581">
        <v>3</v>
      </c>
      <c r="G1581" t="str">
        <v>W</v>
      </c>
      <c r="H1581" s="29">
        <v>32</v>
      </c>
      <c r="I1581" s="29">
        <v>33</v>
      </c>
      <c r="J1581" s="29">
        <v>32</v>
      </c>
      <c r="K1581" s="29">
        <v>5</v>
      </c>
      <c r="L1581" s="24">
        <v>351.52</v>
      </c>
      <c r="M1581" s="24">
        <v>351.53</v>
      </c>
      <c r="N1581" s="24">
        <v>363.58817322834642</v>
      </c>
      <c r="O1581" s="24">
        <v>363.59604724409445</v>
      </c>
      <c r="P1581">
        <v>1</v>
      </c>
      <c r="Q1581">
        <v>5</v>
      </c>
      <c r="R1581" t="str">
        <v>CYL</v>
      </c>
      <c r="S1581" t="str">
        <v>CARB</v>
      </c>
      <c r="T1581" t="str">
        <v/>
      </c>
      <c r="U1581" t="str">
        <v/>
      </c>
      <c r="V1581" t="str">
        <v>CARB</v>
      </c>
      <c r="W1581" t="str">
        <v>CYL11966031</v>
      </c>
      <c r="X1581">
        <v>44898.106944444444</v>
      </c>
      <c r="Y1581" t="str">
        <v>JRS_BROOKS</v>
      </c>
      <c r="Z1581" t="str">
        <v>JR</v>
      </c>
      <c r="AA1581">
        <v>0</v>
      </c>
      <c r="AB1581" t="str">
        <v>397-U1588A-49X-3-W 32/33-CARB</v>
      </c>
    </row>
    <row r="1582" spans="1:28" x14ac:dyDescent="0.15">
      <c r="A1582">
        <v>397</v>
      </c>
      <c r="B1582" t="str">
        <v>U1588</v>
      </c>
      <c r="C1582" t="str">
        <v>A</v>
      </c>
      <c r="D1582">
        <v>49</v>
      </c>
      <c r="E1582" t="str">
        <v>X</v>
      </c>
      <c r="F1582">
        <v>3</v>
      </c>
      <c r="G1582" t="str">
        <v>A</v>
      </c>
      <c r="H1582" s="29">
        <v>32</v>
      </c>
      <c r="I1582" s="29">
        <v>32</v>
      </c>
      <c r="J1582" s="29">
        <v>32</v>
      </c>
      <c r="K1582" s="29">
        <v>5</v>
      </c>
      <c r="L1582" s="24">
        <v>351.52</v>
      </c>
      <c r="M1582" s="24">
        <v>351.52</v>
      </c>
      <c r="N1582" s="24">
        <v>363.58817322834642</v>
      </c>
      <c r="O1582" s="24">
        <v>363.58817322834642</v>
      </c>
      <c r="P1582">
        <v>0</v>
      </c>
      <c r="Q1582">
        <v>0</v>
      </c>
      <c r="R1582" t="str">
        <v>SS</v>
      </c>
      <c r="S1582" t="str">
        <v>SED</v>
      </c>
      <c r="T1582" t="str">
        <v/>
      </c>
      <c r="U1582" t="str">
        <v/>
      </c>
      <c r="V1582" t="str">
        <v>SED</v>
      </c>
      <c r="W1582" t="str">
        <v>SS11966021</v>
      </c>
      <c r="X1582">
        <v>44898.106944444444</v>
      </c>
      <c r="Y1582" t="str">
        <v>JRS_PANG</v>
      </c>
      <c r="Z1582" t="str">
        <v>JR</v>
      </c>
      <c r="AA1582">
        <v>0</v>
      </c>
      <c r="AB1582" t="str">
        <v>397-U1588A-49X-3-A 32/32-SED</v>
      </c>
    </row>
    <row r="1583" spans="1:28" x14ac:dyDescent="0.15">
      <c r="A1583">
        <v>397</v>
      </c>
      <c r="B1583" t="str">
        <v>U1588</v>
      </c>
      <c r="C1583" t="str">
        <v>A</v>
      </c>
      <c r="D1583">
        <v>49</v>
      </c>
      <c r="E1583" t="str">
        <v>X</v>
      </c>
      <c r="F1583">
        <v>3</v>
      </c>
      <c r="G1583" t="str">
        <v>W</v>
      </c>
      <c r="H1583" s="29">
        <v>75</v>
      </c>
      <c r="I1583" s="29">
        <v>75</v>
      </c>
      <c r="J1583" s="29">
        <v>75</v>
      </c>
      <c r="K1583" s="29">
        <v>5</v>
      </c>
      <c r="L1583" s="24">
        <v>351.95</v>
      </c>
      <c r="M1583" s="24">
        <v>351.95</v>
      </c>
      <c r="N1583" s="24">
        <v>363.92675590551181</v>
      </c>
      <c r="O1583" s="24">
        <v>363.92675590551181</v>
      </c>
      <c r="P1583">
        <v>0</v>
      </c>
      <c r="Q1583">
        <v>1</v>
      </c>
      <c r="R1583" t="str">
        <v>TPCK</v>
      </c>
      <c r="S1583" t="str">
        <v>NANNO</v>
      </c>
      <c r="T1583" t="str">
        <v/>
      </c>
      <c r="U1583" t="str">
        <v/>
      </c>
      <c r="V1583" t="str">
        <v>NANNO</v>
      </c>
      <c r="W1583" t="str">
        <v>TPCK11966001</v>
      </c>
      <c r="X1583">
        <v>44898.09375</v>
      </c>
      <c r="Y1583" t="str">
        <v>JRS_BROOKS</v>
      </c>
      <c r="Z1583" t="str">
        <v>JR</v>
      </c>
      <c r="AA1583">
        <v>0</v>
      </c>
      <c r="AB1583" t="str">
        <v>397-U1588A-49X-3-W 75/75-NANNO</v>
      </c>
    </row>
    <row r="1584" spans="1:28" x14ac:dyDescent="0.15">
      <c r="A1584">
        <v>397</v>
      </c>
      <c r="B1584" t="str">
        <v>U1588</v>
      </c>
      <c r="C1584" t="str">
        <v>A</v>
      </c>
      <c r="D1584">
        <v>49</v>
      </c>
      <c r="E1584" t="str">
        <v>X</v>
      </c>
      <c r="F1584">
        <v>3</v>
      </c>
      <c r="G1584" t="str">
        <v/>
      </c>
      <c r="H1584" s="29">
        <v>140</v>
      </c>
      <c r="I1584" s="29">
        <v>150</v>
      </c>
      <c r="J1584" s="29">
        <v>0</v>
      </c>
      <c r="K1584" s="29">
        <v>5</v>
      </c>
      <c r="L1584" s="24">
        <v>352.59999999999997</v>
      </c>
      <c r="M1584" s="24">
        <v>352.7</v>
      </c>
      <c r="N1584" s="24">
        <v>364.43856692913386</v>
      </c>
      <c r="O1584" s="24">
        <v>364.477937007874</v>
      </c>
      <c r="P1584">
        <v>5</v>
      </c>
      <c r="Q1584">
        <v>25</v>
      </c>
      <c r="R1584" t="str">
        <v>CAKE</v>
      </c>
      <c r="S1584" t="str">
        <v/>
      </c>
      <c r="T1584" t="str">
        <v>WU</v>
      </c>
      <c r="U1584" t="str">
        <v>95353IODP</v>
      </c>
      <c r="V1584" t="str">
        <v>SCWU</v>
      </c>
      <c r="W1584" t="str">
        <v>CAKE11958681</v>
      </c>
      <c r="X1584">
        <v>44897.302777777775</v>
      </c>
      <c r="Y1584" t="str">
        <v>JR_LIU</v>
      </c>
      <c r="Z1584" t="str">
        <v>JR</v>
      </c>
      <c r="AA1584">
        <v>0</v>
      </c>
      <c r="AB1584" t="str">
        <v>397-U1588A-49X-3-IW(140-150)-SCWU</v>
      </c>
    </row>
    <row r="1585" spans="1:28" x14ac:dyDescent="0.15">
      <c r="A1585">
        <v>397</v>
      </c>
      <c r="B1585" t="str">
        <v>U1588</v>
      </c>
      <c r="C1585" t="str">
        <v>A</v>
      </c>
      <c r="D1585">
        <v>49</v>
      </c>
      <c r="E1585" t="str">
        <v>X</v>
      </c>
      <c r="F1585">
        <v>3</v>
      </c>
      <c r="G1585" t="str">
        <v/>
      </c>
      <c r="H1585" s="29">
        <v>140</v>
      </c>
      <c r="I1585" s="29">
        <v>150</v>
      </c>
      <c r="J1585" s="29">
        <v>0</v>
      </c>
      <c r="K1585" s="29">
        <v>5</v>
      </c>
      <c r="L1585" s="24">
        <v>352.59999999999997</v>
      </c>
      <c r="M1585" s="24">
        <v>352.7</v>
      </c>
      <c r="N1585" s="24">
        <v>364.43856692913386</v>
      </c>
      <c r="O1585" s="24">
        <v>364.477937007874</v>
      </c>
      <c r="P1585">
        <v>5</v>
      </c>
      <c r="Q1585">
        <v>10</v>
      </c>
      <c r="R1585" t="str">
        <v>LIQ</v>
      </c>
      <c r="S1585" t="str">
        <v/>
      </c>
      <c r="T1585" t="str">
        <v>YOBO</v>
      </c>
      <c r="U1585" t="str">
        <v>96010IODP</v>
      </c>
      <c r="V1585" t="str">
        <v>IWYOBO</v>
      </c>
      <c r="W1585" t="str">
        <v>LIQ11958671</v>
      </c>
      <c r="X1585">
        <v>44897.302777777775</v>
      </c>
      <c r="Y1585" t="str">
        <v>JR_LIU</v>
      </c>
      <c r="Z1585" t="str">
        <v>JR</v>
      </c>
      <c r="AA1585" t="str">
        <v>30ul optima HNO3</v>
      </c>
      <c r="AB1585" t="str">
        <v>397-U1588A-49X-3-IW(140-150)-IWYOBO</v>
      </c>
    </row>
    <row r="1586" spans="1:28" x14ac:dyDescent="0.15">
      <c r="A1586">
        <v>397</v>
      </c>
      <c r="B1586" t="str">
        <v>U1588</v>
      </c>
      <c r="C1586" t="str">
        <v>A</v>
      </c>
      <c r="D1586">
        <v>49</v>
      </c>
      <c r="E1586" t="str">
        <v>X</v>
      </c>
      <c r="F1586">
        <v>3</v>
      </c>
      <c r="G1586" t="str">
        <v/>
      </c>
      <c r="H1586" s="29">
        <v>140</v>
      </c>
      <c r="I1586" s="29">
        <v>150</v>
      </c>
      <c r="J1586" s="29">
        <v>0</v>
      </c>
      <c r="K1586" s="29">
        <v>5</v>
      </c>
      <c r="L1586" s="24">
        <v>352.59999999999997</v>
      </c>
      <c r="M1586" s="24">
        <v>352.7</v>
      </c>
      <c r="N1586" s="24">
        <v>364.43856692913386</v>
      </c>
      <c r="O1586" s="24">
        <v>364.477937007874</v>
      </c>
      <c r="P1586">
        <v>5</v>
      </c>
      <c r="Q1586">
        <v>3</v>
      </c>
      <c r="R1586" t="str">
        <v>LIQ</v>
      </c>
      <c r="S1586" t="str">
        <v/>
      </c>
      <c r="T1586" t="str">
        <v/>
      </c>
      <c r="U1586" t="str">
        <v/>
      </c>
      <c r="V1586" t="str">
        <v>IWALK</v>
      </c>
      <c r="W1586" t="str">
        <v>LIQ11958641</v>
      </c>
      <c r="X1586">
        <v>44897.302777777775</v>
      </c>
      <c r="Y1586" t="str">
        <v>JR_LIU</v>
      </c>
      <c r="Z1586" t="str">
        <v>JR</v>
      </c>
      <c r="AA1586" t="str">
        <v>alkalinity residue</v>
      </c>
      <c r="AB1586" t="str">
        <v>397-U1588A-49X-3-IW(140-150)-IWALK</v>
      </c>
    </row>
    <row r="1587" spans="1:28" x14ac:dyDescent="0.15">
      <c r="A1587">
        <v>397</v>
      </c>
      <c r="B1587" t="str">
        <v>U1588</v>
      </c>
      <c r="C1587" t="str">
        <v>A</v>
      </c>
      <c r="D1587">
        <v>49</v>
      </c>
      <c r="E1587" t="str">
        <v>X</v>
      </c>
      <c r="F1587">
        <v>3</v>
      </c>
      <c r="G1587" t="str">
        <v/>
      </c>
      <c r="H1587" s="29">
        <v>140</v>
      </c>
      <c r="I1587" s="29">
        <v>150</v>
      </c>
      <c r="J1587" s="29">
        <v>140</v>
      </c>
      <c r="K1587" s="29">
        <v>5</v>
      </c>
      <c r="L1587" s="24">
        <v>352.59999999999997</v>
      </c>
      <c r="M1587" s="24">
        <v>352.7</v>
      </c>
      <c r="N1587" s="24">
        <v>364.43856692913386</v>
      </c>
      <c r="O1587" s="24">
        <v>364.51730708661415</v>
      </c>
      <c r="P1587">
        <v>10</v>
      </c>
      <c r="Q1587">
        <v>353</v>
      </c>
      <c r="R1587" t="str">
        <v>WRND</v>
      </c>
      <c r="S1587" t="str">
        <v>IW</v>
      </c>
      <c r="T1587" t="str">
        <v/>
      </c>
      <c r="U1587" t="str">
        <v/>
      </c>
      <c r="V1587" t="str">
        <v>IW(140-150)</v>
      </c>
      <c r="W1587" t="str">
        <v>WRND11958261</v>
      </c>
      <c r="X1587">
        <v>44897.238194444442</v>
      </c>
      <c r="Y1587" t="str">
        <v>NOVAK</v>
      </c>
      <c r="Z1587" t="str">
        <v>JR</v>
      </c>
      <c r="AA1587">
        <v>0</v>
      </c>
      <c r="AB1587" t="str">
        <v>397-U1588A-49X-3-IW(140-150)</v>
      </c>
    </row>
    <row r="1588" spans="1:28" x14ac:dyDescent="0.15">
      <c r="A1588">
        <v>397</v>
      </c>
      <c r="B1588" t="str">
        <v>U1588</v>
      </c>
      <c r="C1588" t="str">
        <v>A</v>
      </c>
      <c r="D1588">
        <v>49</v>
      </c>
      <c r="E1588" t="str">
        <v>X</v>
      </c>
      <c r="F1588">
        <v>3</v>
      </c>
      <c r="G1588" t="str">
        <v/>
      </c>
      <c r="H1588" s="29">
        <v>140</v>
      </c>
      <c r="I1588" s="29">
        <v>150</v>
      </c>
      <c r="J1588" s="29">
        <v>0</v>
      </c>
      <c r="K1588" s="29">
        <v>5</v>
      </c>
      <c r="L1588" s="24">
        <v>352.59999999999997</v>
      </c>
      <c r="M1588" s="24">
        <v>352.7</v>
      </c>
      <c r="N1588" s="24">
        <v>364.43856692913386</v>
      </c>
      <c r="O1588" s="24">
        <v>364.477937007874</v>
      </c>
      <c r="P1588">
        <v>5</v>
      </c>
      <c r="Q1588">
        <v>6</v>
      </c>
      <c r="R1588" t="str">
        <v>LIQ</v>
      </c>
      <c r="S1588" t="str">
        <v/>
      </c>
      <c r="T1588" t="str">
        <v/>
      </c>
      <c r="U1588" t="str">
        <v/>
      </c>
      <c r="V1588" t="str">
        <v>IWS</v>
      </c>
      <c r="W1588" t="str">
        <v>LIQ11958631</v>
      </c>
      <c r="X1588">
        <v>44897.302777777775</v>
      </c>
      <c r="Y1588" t="str">
        <v>JR_LIU</v>
      </c>
      <c r="Z1588" t="str">
        <v>JR</v>
      </c>
      <c r="AA1588" t="str">
        <v>shipboard untreated</v>
      </c>
      <c r="AB1588" t="str">
        <v>397-U1588A-49X-3-IW(140-150)-IWS</v>
      </c>
    </row>
    <row r="1589" spans="1:28" x14ac:dyDescent="0.15">
      <c r="A1589">
        <v>397</v>
      </c>
      <c r="B1589" t="str">
        <v>U1588</v>
      </c>
      <c r="C1589" t="str">
        <v>A</v>
      </c>
      <c r="D1589">
        <v>49</v>
      </c>
      <c r="E1589" t="str">
        <v>X</v>
      </c>
      <c r="F1589">
        <v>3</v>
      </c>
      <c r="G1589" t="str">
        <v/>
      </c>
      <c r="H1589" s="29">
        <v>140</v>
      </c>
      <c r="I1589" s="29">
        <v>150</v>
      </c>
      <c r="J1589" s="29">
        <v>0</v>
      </c>
      <c r="K1589" s="29">
        <v>5</v>
      </c>
      <c r="L1589" s="24">
        <v>352.59999999999997</v>
      </c>
      <c r="M1589" s="24">
        <v>352.7</v>
      </c>
      <c r="N1589" s="24">
        <v>364.43856692913386</v>
      </c>
      <c r="O1589" s="24">
        <v>364.477937007874</v>
      </c>
      <c r="P1589">
        <v>5</v>
      </c>
      <c r="Q1589">
        <v>4</v>
      </c>
      <c r="R1589" t="str">
        <v>LIQ</v>
      </c>
      <c r="S1589" t="str">
        <v/>
      </c>
      <c r="T1589" t="str">
        <v>ROCH</v>
      </c>
      <c r="U1589" t="str">
        <v>95231IODP</v>
      </c>
      <c r="V1589" t="str">
        <v>IWROCH</v>
      </c>
      <c r="W1589" t="str">
        <v>LIQ11958711</v>
      </c>
      <c r="X1589">
        <v>44897.302777777775</v>
      </c>
      <c r="Y1589" t="str">
        <v>JR_LIU</v>
      </c>
      <c r="Z1589" t="str">
        <v>JR</v>
      </c>
      <c r="AA1589" t="str">
        <v>20uL Optima HCl</v>
      </c>
      <c r="AB1589" t="str">
        <v>397-U1588A-49X-3-IW(140-150)-IWROCH</v>
      </c>
    </row>
    <row r="1590" spans="1:28" x14ac:dyDescent="0.15">
      <c r="A1590">
        <v>397</v>
      </c>
      <c r="B1590" t="str">
        <v>U1588</v>
      </c>
      <c r="C1590" t="str">
        <v>A</v>
      </c>
      <c r="D1590">
        <v>49</v>
      </c>
      <c r="E1590" t="str">
        <v>X</v>
      </c>
      <c r="F1590">
        <v>3</v>
      </c>
      <c r="G1590" t="str">
        <v/>
      </c>
      <c r="H1590" s="29">
        <v>140</v>
      </c>
      <c r="I1590" s="29">
        <v>150</v>
      </c>
      <c r="J1590" s="29">
        <v>0</v>
      </c>
      <c r="K1590" s="29">
        <v>5</v>
      </c>
      <c r="L1590" s="24">
        <v>352.59999999999997</v>
      </c>
      <c r="M1590" s="24">
        <v>352.7</v>
      </c>
      <c r="N1590" s="24">
        <v>364.43856692913386</v>
      </c>
      <c r="O1590" s="24">
        <v>364.477937007874</v>
      </c>
      <c r="P1590">
        <v>5</v>
      </c>
      <c r="Q1590">
        <v>2</v>
      </c>
      <c r="R1590" t="str">
        <v>LIQ</v>
      </c>
      <c r="S1590" t="str">
        <v>ICP</v>
      </c>
      <c r="T1590" t="str">
        <v/>
      </c>
      <c r="U1590" t="str">
        <v/>
      </c>
      <c r="V1590" t="str">
        <v>IWICP</v>
      </c>
      <c r="W1590" t="str">
        <v>LIQ11958651</v>
      </c>
      <c r="X1590">
        <v>44897.302777777775</v>
      </c>
      <c r="Y1590" t="str">
        <v>JR_LIU</v>
      </c>
      <c r="Z1590" t="str">
        <v>JR</v>
      </c>
      <c r="AA1590" t="str">
        <v>10uL HNO3</v>
      </c>
      <c r="AB1590" t="str">
        <v>397-U1588A-49X-3-IW(140-150)-IWICP</v>
      </c>
    </row>
    <row r="1591" spans="1:28" x14ac:dyDescent="0.15">
      <c r="A1591">
        <v>397</v>
      </c>
      <c r="B1591" t="str">
        <v>U1588</v>
      </c>
      <c r="C1591" t="str">
        <v>A</v>
      </c>
      <c r="D1591">
        <v>49</v>
      </c>
      <c r="E1591" t="str">
        <v>X</v>
      </c>
      <c r="F1591">
        <v>3</v>
      </c>
      <c r="G1591" t="str">
        <v/>
      </c>
      <c r="H1591" s="29">
        <v>140</v>
      </c>
      <c r="I1591" s="29">
        <v>150</v>
      </c>
      <c r="J1591" s="29">
        <v>0</v>
      </c>
      <c r="K1591" s="29">
        <v>5</v>
      </c>
      <c r="L1591" s="24">
        <v>352.59999999999997</v>
      </c>
      <c r="M1591" s="24">
        <v>352.7</v>
      </c>
      <c r="N1591" s="24">
        <v>364.43856692913386</v>
      </c>
      <c r="O1591" s="24">
        <v>364.477937007874</v>
      </c>
      <c r="P1591">
        <v>5</v>
      </c>
      <c r="Q1591">
        <v>75</v>
      </c>
      <c r="R1591" t="str">
        <v>CAKE</v>
      </c>
      <c r="S1591" t="str">
        <v/>
      </c>
      <c r="T1591" t="str">
        <v/>
      </c>
      <c r="U1591" t="str">
        <v/>
      </c>
      <c r="V1591" t="str">
        <v>SC</v>
      </c>
      <c r="W1591" t="str">
        <v>CAKE11958691</v>
      </c>
      <c r="X1591">
        <v>44897.302777777775</v>
      </c>
      <c r="Y1591" t="str">
        <v>JR_LIU</v>
      </c>
      <c r="Z1591" t="str">
        <v>JR</v>
      </c>
      <c r="AA1591" t="str">
        <v>repository</v>
      </c>
      <c r="AB1591" t="str">
        <v>397-U1588A-49X-3-IW(140-150)-SC</v>
      </c>
    </row>
    <row r="1592" spans="1:28" x14ac:dyDescent="0.15">
      <c r="A1592">
        <v>397</v>
      </c>
      <c r="B1592" t="str">
        <v>U1588</v>
      </c>
      <c r="C1592" t="str">
        <v>A</v>
      </c>
      <c r="D1592">
        <v>49</v>
      </c>
      <c r="E1592" t="str">
        <v>X</v>
      </c>
      <c r="F1592">
        <v>3</v>
      </c>
      <c r="G1592" t="str">
        <v/>
      </c>
      <c r="H1592" s="29">
        <v>140</v>
      </c>
      <c r="I1592" s="29">
        <v>150</v>
      </c>
      <c r="J1592" s="29">
        <v>0</v>
      </c>
      <c r="K1592" s="29">
        <v>5</v>
      </c>
      <c r="L1592" s="24">
        <v>352.59999999999997</v>
      </c>
      <c r="M1592" s="24">
        <v>352.7</v>
      </c>
      <c r="N1592" s="24">
        <v>364.43856692913386</v>
      </c>
      <c r="O1592" s="24">
        <v>364.477937007874</v>
      </c>
      <c r="P1592">
        <v>5</v>
      </c>
      <c r="Q1592">
        <v>10</v>
      </c>
      <c r="R1592" t="str">
        <v>LIQ</v>
      </c>
      <c r="S1592" t="str">
        <v/>
      </c>
      <c r="T1592" t="str">
        <v>WU</v>
      </c>
      <c r="U1592" t="str">
        <v>95353IODP</v>
      </c>
      <c r="V1592" t="str">
        <v>IWWU</v>
      </c>
      <c r="W1592" t="str">
        <v>LIQ11958661</v>
      </c>
      <c r="X1592">
        <v>44897.302777777775</v>
      </c>
      <c r="Y1592" t="str">
        <v>JR_LIU</v>
      </c>
      <c r="Z1592" t="str">
        <v>JR</v>
      </c>
      <c r="AA1592" t="str">
        <v>30 ul TM HCl</v>
      </c>
      <c r="AB1592" t="str">
        <v>397-U1588A-49X-3-IW(140-150)-IWWU</v>
      </c>
    </row>
    <row r="1593" spans="1:28" x14ac:dyDescent="0.15">
      <c r="A1593">
        <v>397</v>
      </c>
      <c r="B1593" t="str">
        <v>U1588</v>
      </c>
      <c r="C1593" t="str">
        <v>A</v>
      </c>
      <c r="D1593">
        <v>49</v>
      </c>
      <c r="E1593" t="str">
        <v>X</v>
      </c>
      <c r="F1593">
        <v>3</v>
      </c>
      <c r="G1593" t="str">
        <v/>
      </c>
      <c r="H1593" s="29">
        <v>140</v>
      </c>
      <c r="I1593" s="29">
        <v>150</v>
      </c>
      <c r="J1593" s="29">
        <v>0</v>
      </c>
      <c r="K1593" s="29">
        <v>5</v>
      </c>
      <c r="L1593" s="24">
        <v>352.59999999999997</v>
      </c>
      <c r="M1593" s="24">
        <v>352.7</v>
      </c>
      <c r="N1593" s="24">
        <v>364.43856692913386</v>
      </c>
      <c r="O1593" s="24">
        <v>364.477937007874</v>
      </c>
      <c r="P1593">
        <v>5</v>
      </c>
      <c r="Q1593">
        <v>2</v>
      </c>
      <c r="R1593" t="str">
        <v>LIQ</v>
      </c>
      <c r="S1593" t="str">
        <v/>
      </c>
      <c r="T1593" t="str">
        <v>BRAD</v>
      </c>
      <c r="U1593" t="str">
        <v>95829IODP</v>
      </c>
      <c r="V1593" t="str">
        <v>IWBRAD</v>
      </c>
      <c r="W1593" t="str">
        <v>LIQ11958701</v>
      </c>
      <c r="X1593">
        <v>44897.302777777775</v>
      </c>
      <c r="Y1593" t="str">
        <v>JR_LIU</v>
      </c>
      <c r="Z1593" t="str">
        <v>JR</v>
      </c>
      <c r="AA1593" t="str">
        <v>10 ul HgCl2</v>
      </c>
      <c r="AB1593" t="str">
        <v>397-U1588A-49X-3-IW(140-150)-IWBRAD</v>
      </c>
    </row>
    <row r="1594" spans="1:28" x14ac:dyDescent="0.15">
      <c r="A1594">
        <v>397</v>
      </c>
      <c r="B1594" t="str">
        <v>U1588</v>
      </c>
      <c r="C1594" t="str">
        <v>A</v>
      </c>
      <c r="D1594">
        <v>49</v>
      </c>
      <c r="E1594" t="str">
        <v>X</v>
      </c>
      <c r="F1594">
        <v>4</v>
      </c>
      <c r="G1594" t="str">
        <v/>
      </c>
      <c r="H1594" s="29">
        <v>0</v>
      </c>
      <c r="I1594" s="29">
        <v>5</v>
      </c>
      <c r="J1594" s="29">
        <v>0</v>
      </c>
      <c r="K1594" s="29">
        <v>5</v>
      </c>
      <c r="L1594" s="24">
        <v>352.7</v>
      </c>
      <c r="M1594" s="24">
        <v>352.75</v>
      </c>
      <c r="N1594" s="24">
        <v>364.51730708661415</v>
      </c>
      <c r="O1594" s="24">
        <v>364.5566771653543</v>
      </c>
      <c r="P1594">
        <v>5</v>
      </c>
      <c r="Q1594">
        <v>5</v>
      </c>
      <c r="R1594" t="str">
        <v>CYL</v>
      </c>
      <c r="S1594" t="str">
        <v>HS</v>
      </c>
      <c r="T1594" t="str">
        <v/>
      </c>
      <c r="U1594" t="str">
        <v/>
      </c>
      <c r="V1594" t="str">
        <v>HS</v>
      </c>
      <c r="W1594" t="str">
        <v>CYL11958251</v>
      </c>
      <c r="X1594">
        <v>44897.238194444442</v>
      </c>
      <c r="Y1594" t="str">
        <v>NOVAK</v>
      </c>
      <c r="Z1594" t="str">
        <v>JR</v>
      </c>
      <c r="AA1594">
        <v>0</v>
      </c>
      <c r="AB1594" t="str">
        <v>397-U1588A-49X-4-HS</v>
      </c>
    </row>
    <row r="1595" spans="1:28" x14ac:dyDescent="0.15">
      <c r="A1595">
        <v>397</v>
      </c>
      <c r="B1595" t="str">
        <v>U1588</v>
      </c>
      <c r="C1595" t="str">
        <v>A</v>
      </c>
      <c r="D1595">
        <v>49</v>
      </c>
      <c r="E1595" t="str">
        <v>X</v>
      </c>
      <c r="F1595">
        <v>4</v>
      </c>
      <c r="G1595" t="str">
        <v>W</v>
      </c>
      <c r="H1595" s="29">
        <v>75</v>
      </c>
      <c r="I1595" s="29">
        <v>75</v>
      </c>
      <c r="J1595" s="29">
        <v>75</v>
      </c>
      <c r="K1595" s="29">
        <v>5</v>
      </c>
      <c r="L1595" s="24">
        <v>353.45</v>
      </c>
      <c r="M1595" s="24">
        <v>353.45</v>
      </c>
      <c r="N1595" s="24">
        <v>365.10785826771655</v>
      </c>
      <c r="O1595" s="24">
        <v>365.10785826771655</v>
      </c>
      <c r="P1595">
        <v>0</v>
      </c>
      <c r="Q1595">
        <v>1</v>
      </c>
      <c r="R1595" t="str">
        <v>TPCK</v>
      </c>
      <c r="S1595" t="str">
        <v>NANNO</v>
      </c>
      <c r="T1595" t="str">
        <v/>
      </c>
      <c r="U1595" t="str">
        <v/>
      </c>
      <c r="V1595" t="str">
        <v>NANNO</v>
      </c>
      <c r="W1595" t="str">
        <v>TPCK11966011</v>
      </c>
      <c r="X1595">
        <v>44898.09375</v>
      </c>
      <c r="Y1595" t="str">
        <v>JRS_BROOKS</v>
      </c>
      <c r="Z1595" t="str">
        <v>JR</v>
      </c>
      <c r="AA1595">
        <v>0</v>
      </c>
      <c r="AB1595" t="str">
        <v>397-U1588A-49X-4-W 75/75-NANNO</v>
      </c>
    </row>
    <row r="1596" spans="1:28" x14ac:dyDescent="0.15">
      <c r="A1596">
        <v>397</v>
      </c>
      <c r="B1596" t="str">
        <v>U1588</v>
      </c>
      <c r="C1596" t="str">
        <v>A</v>
      </c>
      <c r="D1596">
        <v>49</v>
      </c>
      <c r="E1596" t="str">
        <v>X</v>
      </c>
      <c r="F1596" t="str">
        <v>CC</v>
      </c>
      <c r="G1596" t="str">
        <v/>
      </c>
      <c r="H1596" s="29">
        <v>31</v>
      </c>
      <c r="I1596" s="29">
        <v>38</v>
      </c>
      <c r="J1596" s="29">
        <v>0</v>
      </c>
      <c r="K1596" s="29">
        <v>5</v>
      </c>
      <c r="L1596" s="24">
        <v>354.24</v>
      </c>
      <c r="M1596" s="24">
        <v>354.31</v>
      </c>
      <c r="N1596" s="24">
        <v>365.72990551181101</v>
      </c>
      <c r="O1596" s="24">
        <v>365.78502362204722</v>
      </c>
      <c r="P1596">
        <v>7</v>
      </c>
      <c r="Q1596">
        <v>30</v>
      </c>
      <c r="R1596" t="str">
        <v>OTHR</v>
      </c>
      <c r="S1596" t="str">
        <v/>
      </c>
      <c r="T1596" t="str">
        <v>HUAN</v>
      </c>
      <c r="U1596" t="str">
        <v>98758IODP</v>
      </c>
      <c r="V1596" t="str">
        <v>PALHUAN</v>
      </c>
      <c r="W1596" t="str">
        <v>OTHR11958311</v>
      </c>
      <c r="X1596">
        <v>44897.238194444442</v>
      </c>
      <c r="Y1596" t="str">
        <v>NOVAK</v>
      </c>
      <c r="Z1596" t="str">
        <v>JR</v>
      </c>
      <c r="AA1596">
        <v>0</v>
      </c>
      <c r="AB1596" t="str">
        <v>397-U1588A-49X-CC-PAL-PALHUAN</v>
      </c>
    </row>
    <row r="1597" spans="1:28" x14ac:dyDescent="0.15">
      <c r="A1597">
        <v>397</v>
      </c>
      <c r="B1597" t="str">
        <v>U1588</v>
      </c>
      <c r="C1597" t="str">
        <v>A</v>
      </c>
      <c r="D1597">
        <v>49</v>
      </c>
      <c r="E1597" t="str">
        <v>X</v>
      </c>
      <c r="F1597" t="str">
        <v>CC</v>
      </c>
      <c r="G1597" t="str">
        <v/>
      </c>
      <c r="H1597" s="29">
        <v>31</v>
      </c>
      <c r="I1597" s="29">
        <v>38</v>
      </c>
      <c r="J1597" s="29">
        <v>0</v>
      </c>
      <c r="K1597" s="29">
        <v>5</v>
      </c>
      <c r="L1597" s="24">
        <v>354.24</v>
      </c>
      <c r="M1597" s="24">
        <v>354.31</v>
      </c>
      <c r="N1597" s="24">
        <v>365.72990551181101</v>
      </c>
      <c r="O1597" s="24">
        <v>365.78502362204722</v>
      </c>
      <c r="P1597">
        <v>7</v>
      </c>
      <c r="Q1597">
        <v>20</v>
      </c>
      <c r="R1597" t="str">
        <v>OTHR</v>
      </c>
      <c r="S1597" t="str">
        <v>FORAM</v>
      </c>
      <c r="T1597" t="str">
        <v/>
      </c>
      <c r="U1597" t="str">
        <v/>
      </c>
      <c r="V1597" t="str">
        <v>FORAM</v>
      </c>
      <c r="W1597" t="str">
        <v>OTHR11958351</v>
      </c>
      <c r="X1597">
        <v>44897.238194444442</v>
      </c>
      <c r="Y1597" t="str">
        <v>NOVAK</v>
      </c>
      <c r="Z1597" t="str">
        <v>JR</v>
      </c>
      <c r="AA1597" t="str">
        <v>Shipboard Test</v>
      </c>
      <c r="AB1597" t="str">
        <v>397-U1588A-49X-CC-PAL-FORAM</v>
      </c>
    </row>
    <row r="1598" spans="1:28" x14ac:dyDescent="0.15">
      <c r="A1598">
        <v>397</v>
      </c>
      <c r="B1598" t="str">
        <v>U1588</v>
      </c>
      <c r="C1598" t="str">
        <v>A</v>
      </c>
      <c r="D1598">
        <v>49</v>
      </c>
      <c r="E1598" t="str">
        <v>X</v>
      </c>
      <c r="F1598" t="str">
        <v>CC</v>
      </c>
      <c r="G1598" t="str">
        <v/>
      </c>
      <c r="H1598" s="29">
        <v>31</v>
      </c>
      <c r="I1598" s="29">
        <v>38</v>
      </c>
      <c r="J1598" s="29">
        <v>0</v>
      </c>
      <c r="K1598" s="29">
        <v>5</v>
      </c>
      <c r="L1598" s="24">
        <v>354.24</v>
      </c>
      <c r="M1598" s="24">
        <v>354.31</v>
      </c>
      <c r="N1598" s="24">
        <v>365.72990551181101</v>
      </c>
      <c r="O1598" s="24">
        <v>365.78502362204722</v>
      </c>
      <c r="P1598">
        <v>7</v>
      </c>
      <c r="Q1598">
        <v>5</v>
      </c>
      <c r="R1598" t="str">
        <v>OTHR</v>
      </c>
      <c r="S1598" t="str">
        <v/>
      </c>
      <c r="T1598" t="str">
        <v>ABRA</v>
      </c>
      <c r="U1598" t="str">
        <v>95438IODP</v>
      </c>
      <c r="V1598" t="str">
        <v>PALABRA</v>
      </c>
      <c r="W1598" t="str">
        <v>OTHR11958331</v>
      </c>
      <c r="X1598">
        <v>44897.238194444442</v>
      </c>
      <c r="Y1598" t="str">
        <v>NOVAK</v>
      </c>
      <c r="Z1598" t="str">
        <v>JR</v>
      </c>
      <c r="AA1598">
        <v>0</v>
      </c>
      <c r="AB1598" t="str">
        <v>397-U1588A-49X-CC-PAL-PALABRA</v>
      </c>
    </row>
    <row r="1599" spans="1:28" x14ac:dyDescent="0.15">
      <c r="A1599">
        <v>397</v>
      </c>
      <c r="B1599" t="str">
        <v>U1588</v>
      </c>
      <c r="C1599" t="str">
        <v>A</v>
      </c>
      <c r="D1599">
        <v>49</v>
      </c>
      <c r="E1599" t="str">
        <v>X</v>
      </c>
      <c r="F1599" t="str">
        <v>CC</v>
      </c>
      <c r="G1599" t="str">
        <v/>
      </c>
      <c r="H1599" s="29">
        <v>31</v>
      </c>
      <c r="I1599" s="29">
        <v>38</v>
      </c>
      <c r="J1599" s="29">
        <v>0</v>
      </c>
      <c r="K1599" s="29">
        <v>5</v>
      </c>
      <c r="L1599" s="24">
        <v>354.24</v>
      </c>
      <c r="M1599" s="24">
        <v>354.31</v>
      </c>
      <c r="N1599" s="24">
        <v>365.72990551181101</v>
      </c>
      <c r="O1599" s="24">
        <v>365.78502362204722</v>
      </c>
      <c r="P1599">
        <v>7</v>
      </c>
      <c r="Q1599">
        <v>30</v>
      </c>
      <c r="R1599" t="str">
        <v>OTHR</v>
      </c>
      <c r="S1599" t="str">
        <v/>
      </c>
      <c r="T1599" t="str">
        <v>ZARI</v>
      </c>
      <c r="U1599" t="str">
        <v>95883IODP</v>
      </c>
      <c r="V1599" t="str">
        <v>PALZARI</v>
      </c>
      <c r="W1599" t="str">
        <v>OTHR11958321</v>
      </c>
      <c r="X1599">
        <v>44897.238194444442</v>
      </c>
      <c r="Y1599" t="str">
        <v>NOVAK</v>
      </c>
      <c r="Z1599" t="str">
        <v>JR</v>
      </c>
      <c r="AA1599">
        <v>0</v>
      </c>
      <c r="AB1599" t="str">
        <v>397-U1588A-49X-CC-PAL-PALZARI</v>
      </c>
    </row>
    <row r="1600" spans="1:28" x14ac:dyDescent="0.15">
      <c r="A1600">
        <v>397</v>
      </c>
      <c r="B1600" t="str">
        <v>U1588</v>
      </c>
      <c r="C1600" t="str">
        <v>A</v>
      </c>
      <c r="D1600">
        <v>49</v>
      </c>
      <c r="E1600" t="str">
        <v>X</v>
      </c>
      <c r="F1600" t="str">
        <v>CC</v>
      </c>
      <c r="G1600" t="str">
        <v/>
      </c>
      <c r="H1600" s="29">
        <v>31</v>
      </c>
      <c r="I1600" s="29">
        <v>38</v>
      </c>
      <c r="J1600" s="29">
        <v>31</v>
      </c>
      <c r="K1600" s="29">
        <v>5</v>
      </c>
      <c r="L1600" s="24">
        <v>354.24</v>
      </c>
      <c r="M1600" s="24">
        <v>354.31</v>
      </c>
      <c r="N1600" s="24">
        <v>365.72990551181101</v>
      </c>
      <c r="O1600" s="24">
        <v>365.78502362204722</v>
      </c>
      <c r="P1600">
        <v>7</v>
      </c>
      <c r="Q1600">
        <v>247</v>
      </c>
      <c r="R1600" t="str">
        <v>WRND</v>
      </c>
      <c r="S1600" t="str">
        <v>PAL</v>
      </c>
      <c r="T1600" t="str">
        <v/>
      </c>
      <c r="U1600" t="str">
        <v/>
      </c>
      <c r="V1600" t="str">
        <v>PAL</v>
      </c>
      <c r="W1600" t="str">
        <v>WRND11958241</v>
      </c>
      <c r="X1600">
        <v>44897.237500000003</v>
      </c>
      <c r="Y1600" t="str">
        <v>NOVAK</v>
      </c>
      <c r="Z1600" t="str">
        <v>JR</v>
      </c>
      <c r="AA1600">
        <v>0</v>
      </c>
      <c r="AB1600" t="str">
        <v>397-U1588A-49X-CC-PAL</v>
      </c>
    </row>
    <row r="1601" spans="1:28" x14ac:dyDescent="0.15">
      <c r="A1601">
        <v>397</v>
      </c>
      <c r="B1601" t="str">
        <v>U1588</v>
      </c>
      <c r="C1601" t="str">
        <v>A</v>
      </c>
      <c r="D1601">
        <v>49</v>
      </c>
      <c r="E1601" t="str">
        <v>X</v>
      </c>
      <c r="F1601" t="str">
        <v>CC</v>
      </c>
      <c r="G1601" t="str">
        <v/>
      </c>
      <c r="H1601" s="29">
        <v>31</v>
      </c>
      <c r="I1601" s="29">
        <v>38</v>
      </c>
      <c r="J1601" s="29">
        <v>0</v>
      </c>
      <c r="K1601" s="29">
        <v>5</v>
      </c>
      <c r="L1601" s="24">
        <v>354.24</v>
      </c>
      <c r="M1601" s="24">
        <v>354.31</v>
      </c>
      <c r="N1601" s="24">
        <v>365.72990551181101</v>
      </c>
      <c r="O1601" s="24">
        <v>365.78502362204722</v>
      </c>
      <c r="P1601">
        <v>7</v>
      </c>
      <c r="Q1601">
        <v>5</v>
      </c>
      <c r="R1601" t="str">
        <v>OTHR</v>
      </c>
      <c r="S1601" t="str">
        <v/>
      </c>
      <c r="T1601" t="str">
        <v>FLOR</v>
      </c>
      <c r="U1601" t="str">
        <v>95504IODP</v>
      </c>
      <c r="V1601" t="str">
        <v>PALFLOR</v>
      </c>
      <c r="W1601" t="str">
        <v>OTHR11958291</v>
      </c>
      <c r="X1601">
        <v>44897.238194444442</v>
      </c>
      <c r="Y1601" t="str">
        <v>NOVAK</v>
      </c>
      <c r="Z1601" t="str">
        <v>JR</v>
      </c>
      <c r="AA1601">
        <v>0</v>
      </c>
      <c r="AB1601" t="str">
        <v>397-U1588A-49X-CC-PAL-PALFLOR</v>
      </c>
    </row>
    <row r="1602" spans="1:28" x14ac:dyDescent="0.15">
      <c r="A1602">
        <v>397</v>
      </c>
      <c r="B1602" t="str">
        <v>U1588</v>
      </c>
      <c r="C1602" t="str">
        <v>A</v>
      </c>
      <c r="D1602">
        <v>49</v>
      </c>
      <c r="E1602" t="str">
        <v>X</v>
      </c>
      <c r="F1602" t="str">
        <v>CC</v>
      </c>
      <c r="G1602" t="str">
        <v/>
      </c>
      <c r="H1602" s="29">
        <v>31</v>
      </c>
      <c r="I1602" s="29">
        <v>38</v>
      </c>
      <c r="J1602" s="29">
        <v>0</v>
      </c>
      <c r="K1602" s="29">
        <v>5</v>
      </c>
      <c r="L1602" s="24">
        <v>354.24</v>
      </c>
      <c r="M1602" s="24">
        <v>354.31</v>
      </c>
      <c r="N1602" s="24">
        <v>365.72990551181101</v>
      </c>
      <c r="O1602" s="24">
        <v>365.78502362204722</v>
      </c>
      <c r="P1602">
        <v>7</v>
      </c>
      <c r="Q1602">
        <v>20</v>
      </c>
      <c r="R1602" t="str">
        <v>OTHR</v>
      </c>
      <c r="S1602" t="str">
        <v/>
      </c>
      <c r="T1602" t="str">
        <v>VERM</v>
      </c>
      <c r="U1602" t="str">
        <v>95746IODP</v>
      </c>
      <c r="V1602" t="str">
        <v>PALVERM</v>
      </c>
      <c r="W1602" t="str">
        <v>OTHR11958271</v>
      </c>
      <c r="X1602">
        <v>44897.238194444442</v>
      </c>
      <c r="Y1602" t="str">
        <v>NOVAK</v>
      </c>
      <c r="Z1602" t="str">
        <v>JR</v>
      </c>
      <c r="AA1602">
        <v>0</v>
      </c>
      <c r="AB1602" t="str">
        <v>397-U1588A-49X-CC-PAL-PALVERM</v>
      </c>
    </row>
    <row r="1603" spans="1:28" x14ac:dyDescent="0.15">
      <c r="A1603">
        <v>397</v>
      </c>
      <c r="B1603" t="str">
        <v>U1588</v>
      </c>
      <c r="C1603" t="str">
        <v>A</v>
      </c>
      <c r="D1603">
        <v>49</v>
      </c>
      <c r="E1603" t="str">
        <v>X</v>
      </c>
      <c r="F1603" t="str">
        <v>CC</v>
      </c>
      <c r="G1603" t="str">
        <v/>
      </c>
      <c r="H1603" s="29">
        <v>31</v>
      </c>
      <c r="I1603" s="29">
        <v>38</v>
      </c>
      <c r="J1603" s="29">
        <v>0</v>
      </c>
      <c r="K1603" s="29">
        <v>5</v>
      </c>
      <c r="L1603" s="24">
        <v>354.24</v>
      </c>
      <c r="M1603" s="24">
        <v>354.31</v>
      </c>
      <c r="N1603" s="24">
        <v>365.72990551181101</v>
      </c>
      <c r="O1603" s="24">
        <v>365.78502362204722</v>
      </c>
      <c r="P1603">
        <v>7</v>
      </c>
      <c r="Q1603">
        <v>5</v>
      </c>
      <c r="R1603" t="str">
        <v>OTHR</v>
      </c>
      <c r="S1603" t="str">
        <v/>
      </c>
      <c r="T1603" t="str">
        <v>CLAR</v>
      </c>
      <c r="U1603" t="str">
        <v>95439IODP</v>
      </c>
      <c r="V1603" t="str">
        <v>PALCLAR</v>
      </c>
      <c r="W1603" t="str">
        <v>OTHR11958301</v>
      </c>
      <c r="X1603">
        <v>44897.238194444442</v>
      </c>
      <c r="Y1603" t="str">
        <v>NOVAK</v>
      </c>
      <c r="Z1603" t="str">
        <v>JR</v>
      </c>
      <c r="AA1603">
        <v>0</v>
      </c>
      <c r="AB1603" t="str">
        <v>397-U1588A-49X-CC-PAL-PALCLAR</v>
      </c>
    </row>
    <row r="1604" spans="1:28" x14ac:dyDescent="0.15">
      <c r="A1604">
        <v>397</v>
      </c>
      <c r="B1604" t="str">
        <v>U1588</v>
      </c>
      <c r="C1604" t="str">
        <v>A</v>
      </c>
      <c r="D1604">
        <v>49</v>
      </c>
      <c r="E1604" t="str">
        <v>X</v>
      </c>
      <c r="F1604" t="str">
        <v>CC</v>
      </c>
      <c r="G1604" t="str">
        <v/>
      </c>
      <c r="H1604" s="29">
        <v>31</v>
      </c>
      <c r="I1604" s="29">
        <v>38</v>
      </c>
      <c r="J1604" s="29">
        <v>0</v>
      </c>
      <c r="K1604" s="29">
        <v>5</v>
      </c>
      <c r="L1604" s="24">
        <v>354.24</v>
      </c>
      <c r="M1604" s="24">
        <v>354.31</v>
      </c>
      <c r="N1604" s="24">
        <v>365.72990551181101</v>
      </c>
      <c r="O1604" s="24">
        <v>365.78502362204722</v>
      </c>
      <c r="P1604">
        <v>7</v>
      </c>
      <c r="Q1604">
        <v>20</v>
      </c>
      <c r="R1604" t="str">
        <v>OTHR</v>
      </c>
      <c r="S1604" t="str">
        <v/>
      </c>
      <c r="T1604" t="str">
        <v>PERA</v>
      </c>
      <c r="U1604" t="str">
        <v>95471IODP</v>
      </c>
      <c r="V1604" t="str">
        <v>PALPERA</v>
      </c>
      <c r="W1604" t="str">
        <v>OTHR11958281</v>
      </c>
      <c r="X1604">
        <v>44897.238194444442</v>
      </c>
      <c r="Y1604" t="str">
        <v>NOVAK</v>
      </c>
      <c r="Z1604" t="str">
        <v>JR</v>
      </c>
      <c r="AA1604">
        <v>0</v>
      </c>
      <c r="AB1604" t="str">
        <v>397-U1588A-49X-CC-PAL-PALPERA</v>
      </c>
    </row>
    <row r="1605" spans="1:28" x14ac:dyDescent="0.15">
      <c r="A1605">
        <v>397</v>
      </c>
      <c r="B1605" t="str">
        <v>U1588</v>
      </c>
      <c r="C1605" t="str">
        <v>A</v>
      </c>
      <c r="D1605">
        <v>49</v>
      </c>
      <c r="E1605" t="str">
        <v>X</v>
      </c>
      <c r="F1605" t="str">
        <v>CC</v>
      </c>
      <c r="G1605" t="str">
        <v/>
      </c>
      <c r="H1605" s="29">
        <v>31</v>
      </c>
      <c r="I1605" s="29">
        <v>38</v>
      </c>
      <c r="J1605" s="29">
        <v>0</v>
      </c>
      <c r="K1605" s="29">
        <v>5</v>
      </c>
      <c r="L1605" s="24">
        <v>354.24</v>
      </c>
      <c r="M1605" s="24">
        <v>354.31</v>
      </c>
      <c r="N1605" s="24">
        <v>365.72990551181101</v>
      </c>
      <c r="O1605" s="24">
        <v>365.78502362204722</v>
      </c>
      <c r="P1605">
        <v>7</v>
      </c>
      <c r="Q1605">
        <v>5</v>
      </c>
      <c r="R1605" t="str">
        <v>OTHR</v>
      </c>
      <c r="S1605" t="str">
        <v>NANNO</v>
      </c>
      <c r="T1605" t="str">
        <v/>
      </c>
      <c r="U1605" t="str">
        <v/>
      </c>
      <c r="V1605" t="str">
        <v>NANNO</v>
      </c>
      <c r="W1605" t="str">
        <v>OTHR11958341</v>
      </c>
      <c r="X1605">
        <v>44897.238194444442</v>
      </c>
      <c r="Y1605" t="str">
        <v>NOVAK</v>
      </c>
      <c r="Z1605" t="str">
        <v>JR</v>
      </c>
      <c r="AA1605" t="str">
        <v>Shipboard Test</v>
      </c>
      <c r="AB1605" t="str">
        <v>397-U1588A-49X-CC-PAL-NANNO</v>
      </c>
    </row>
    <row r="1606" spans="1:28" x14ac:dyDescent="0.15">
      <c r="A1606">
        <v>397</v>
      </c>
      <c r="B1606" t="str">
        <v>U1588</v>
      </c>
      <c r="C1606" t="str">
        <v>B</v>
      </c>
      <c r="D1606">
        <v>1</v>
      </c>
      <c r="E1606" t="str">
        <v>H</v>
      </c>
      <c r="F1606">
        <v>1</v>
      </c>
      <c r="G1606" t="str">
        <v/>
      </c>
      <c r="H1606" s="29">
        <v>0</v>
      </c>
      <c r="I1606" s="29">
        <v>0</v>
      </c>
      <c r="J1606" s="29">
        <v>0</v>
      </c>
      <c r="K1606" s="29">
        <v>5</v>
      </c>
      <c r="L1606" s="24">
        <v>0</v>
      </c>
      <c r="M1606" s="24">
        <v>0</v>
      </c>
      <c r="N1606" s="24">
        <v>0.10299999999999999</v>
      </c>
      <c r="O1606" s="24">
        <v>0.10299999999999999</v>
      </c>
      <c r="P1606">
        <v>0</v>
      </c>
      <c r="Q1606">
        <v>5000</v>
      </c>
      <c r="R1606" t="str">
        <v>OTHR</v>
      </c>
      <c r="S1606" t="str">
        <v>PAL</v>
      </c>
      <c r="T1606" t="str">
        <v/>
      </c>
      <c r="U1606" t="str">
        <v/>
      </c>
      <c r="V1606" t="str">
        <v>PAL-MUDLINE</v>
      </c>
      <c r="W1606" t="str">
        <v>OTHR11959151</v>
      </c>
      <c r="X1606">
        <v>44897.429166666669</v>
      </c>
      <c r="Y1606" t="str">
        <v>NOVAK</v>
      </c>
      <c r="Z1606" t="str">
        <v>JR</v>
      </c>
      <c r="AA1606">
        <v>0</v>
      </c>
      <c r="AB1606" t="str">
        <v>397-U1588B-1H-1-PAL-MUDLINE</v>
      </c>
    </row>
    <row r="1607" spans="1:28" x14ac:dyDescent="0.15">
      <c r="A1607">
        <v>397</v>
      </c>
      <c r="B1607" t="str">
        <v>U1588</v>
      </c>
      <c r="C1607" t="str">
        <v>B</v>
      </c>
      <c r="D1607">
        <v>1</v>
      </c>
      <c r="E1607" t="str">
        <v>H</v>
      </c>
      <c r="F1607">
        <v>1</v>
      </c>
      <c r="G1607" t="str">
        <v/>
      </c>
      <c r="H1607" s="29">
        <v>0</v>
      </c>
      <c r="I1607" s="29">
        <v>0</v>
      </c>
      <c r="J1607" s="29">
        <v>0</v>
      </c>
      <c r="K1607" s="29">
        <v>5</v>
      </c>
      <c r="L1607" s="24">
        <v>0</v>
      </c>
      <c r="M1607" s="24">
        <v>0</v>
      </c>
      <c r="N1607" s="24">
        <v>0.10299999999999999</v>
      </c>
      <c r="O1607" s="24">
        <v>0.10299999999999999</v>
      </c>
      <c r="P1607">
        <v>0</v>
      </c>
      <c r="Q1607">
        <v>50</v>
      </c>
      <c r="R1607" t="str">
        <v>LIQ</v>
      </c>
      <c r="S1607" t="str">
        <v>CHEM</v>
      </c>
      <c r="T1607" t="str">
        <v/>
      </c>
      <c r="U1607" t="str">
        <v/>
      </c>
      <c r="V1607" t="str">
        <v>CHEM35</v>
      </c>
      <c r="W1607" t="str">
        <v>LIQ11960351</v>
      </c>
      <c r="X1607">
        <v>44897.537499999999</v>
      </c>
      <c r="Y1607" t="str">
        <v>LEWIS</v>
      </c>
      <c r="Z1607" t="str">
        <v>JR</v>
      </c>
      <c r="AA1607">
        <v>0</v>
      </c>
      <c r="AB1607" t="str">
        <v>397-U1588B-1H-1-CHEM35</v>
      </c>
    </row>
    <row r="1608" spans="1:28" x14ac:dyDescent="0.15">
      <c r="A1608">
        <v>397</v>
      </c>
      <c r="B1608" t="str">
        <v>U1588</v>
      </c>
      <c r="C1608" t="str">
        <v>B</v>
      </c>
      <c r="D1608">
        <v>1</v>
      </c>
      <c r="E1608" t="str">
        <v>H</v>
      </c>
      <c r="F1608">
        <v>4</v>
      </c>
      <c r="G1608" t="str">
        <v>A</v>
      </c>
      <c r="H1608" s="29">
        <v>80</v>
      </c>
      <c r="I1608" s="29">
        <v>80</v>
      </c>
      <c r="J1608" s="29">
        <v>80</v>
      </c>
      <c r="K1608" s="29">
        <v>5</v>
      </c>
      <c r="L1608" s="24">
        <v>5.3</v>
      </c>
      <c r="M1608" s="24">
        <v>5.3</v>
      </c>
      <c r="N1608" s="24">
        <v>5.3505247524752475</v>
      </c>
      <c r="O1608" s="24">
        <v>5.3505247524752475</v>
      </c>
      <c r="P1608">
        <v>0</v>
      </c>
      <c r="Q1608">
        <v>0</v>
      </c>
      <c r="R1608" t="str">
        <v>SS</v>
      </c>
      <c r="S1608" t="str">
        <v>SED</v>
      </c>
      <c r="T1608" t="str">
        <v/>
      </c>
      <c r="U1608" t="str">
        <v/>
      </c>
      <c r="V1608" t="str">
        <v>SED</v>
      </c>
      <c r="W1608" t="str">
        <v>SS11966151</v>
      </c>
      <c r="X1608">
        <v>44898.147222222222</v>
      </c>
      <c r="Y1608" t="str">
        <v>JRS_PANG</v>
      </c>
      <c r="Z1608" t="str">
        <v>JR</v>
      </c>
      <c r="AA1608">
        <v>0</v>
      </c>
      <c r="AB1608" t="str">
        <v>397-U1588B-1H-4-A 80/80-SED</v>
      </c>
    </row>
    <row r="1609" spans="1:28" x14ac:dyDescent="0.15">
      <c r="A1609">
        <v>397</v>
      </c>
      <c r="B1609" t="str">
        <v>U1588</v>
      </c>
      <c r="C1609" t="str">
        <v>B</v>
      </c>
      <c r="D1609">
        <v>2</v>
      </c>
      <c r="E1609" t="str">
        <v>H</v>
      </c>
      <c r="F1609">
        <v>4</v>
      </c>
      <c r="G1609" t="str">
        <v>A</v>
      </c>
      <c r="H1609" s="29">
        <v>70</v>
      </c>
      <c r="I1609" s="29">
        <v>70</v>
      </c>
      <c r="J1609" s="29">
        <v>70</v>
      </c>
      <c r="K1609" s="29">
        <v>5</v>
      </c>
      <c r="L1609" s="24">
        <v>11</v>
      </c>
      <c r="M1609" s="24">
        <v>11</v>
      </c>
      <c r="N1609" s="24">
        <v>11.288</v>
      </c>
      <c r="O1609" s="24">
        <v>11.288</v>
      </c>
      <c r="P1609">
        <v>0</v>
      </c>
      <c r="Q1609">
        <v>0</v>
      </c>
      <c r="R1609" t="str">
        <v>SS</v>
      </c>
      <c r="S1609" t="str">
        <v>SED</v>
      </c>
      <c r="T1609" t="str">
        <v/>
      </c>
      <c r="U1609" t="str">
        <v/>
      </c>
      <c r="V1609" t="str">
        <v>SED</v>
      </c>
      <c r="W1609" t="str">
        <v>SS11966161</v>
      </c>
      <c r="X1609">
        <v>44898.177777777775</v>
      </c>
      <c r="Y1609" t="str">
        <v>JRS_PANG</v>
      </c>
      <c r="Z1609" t="str">
        <v>JR</v>
      </c>
      <c r="AA1609">
        <v>0</v>
      </c>
      <c r="AB1609" t="str">
        <v>397-U1588B-2H-4-A 70/70-SED</v>
      </c>
    </row>
    <row r="1610" spans="1:28" x14ac:dyDescent="0.15">
      <c r="A1610">
        <v>397</v>
      </c>
      <c r="B1610" t="str">
        <v>U1588</v>
      </c>
      <c r="C1610" t="str">
        <v>B</v>
      </c>
      <c r="D1610">
        <v>4</v>
      </c>
      <c r="E1610" t="str">
        <v>H</v>
      </c>
      <c r="F1610">
        <v>5</v>
      </c>
      <c r="G1610" t="str">
        <v>A</v>
      </c>
      <c r="H1610" s="29">
        <v>130</v>
      </c>
      <c r="I1610" s="29">
        <v>130</v>
      </c>
      <c r="J1610" s="29">
        <v>130</v>
      </c>
      <c r="K1610" s="29">
        <v>5</v>
      </c>
      <c r="L1610" s="24">
        <v>31.94</v>
      </c>
      <c r="M1610" s="24">
        <v>31.94</v>
      </c>
      <c r="N1610" s="24">
        <v>31.706384615384618</v>
      </c>
      <c r="O1610" s="24">
        <v>31.706384615384618</v>
      </c>
      <c r="P1610">
        <v>0</v>
      </c>
      <c r="Q1610">
        <v>1</v>
      </c>
      <c r="R1610" t="str">
        <v>SS</v>
      </c>
      <c r="S1610" t="str">
        <v>SED</v>
      </c>
      <c r="T1610" t="str">
        <v/>
      </c>
      <c r="U1610" t="str">
        <v/>
      </c>
      <c r="V1610" t="str">
        <v>SED</v>
      </c>
      <c r="W1610" t="str">
        <v>SS11966781</v>
      </c>
      <c r="X1610">
        <v>44898.268055555556</v>
      </c>
      <c r="Y1610" t="str">
        <v>JRS_PANG</v>
      </c>
      <c r="Z1610" t="str">
        <v>JR</v>
      </c>
      <c r="AA1610">
        <v>0</v>
      </c>
      <c r="AB1610" t="str">
        <v>397-U1588B-4H-5-A 130/130-SED</v>
      </c>
    </row>
    <row r="1611" spans="1:28" x14ac:dyDescent="0.15">
      <c r="A1611">
        <v>397</v>
      </c>
      <c r="B1611" t="str">
        <v>U1588</v>
      </c>
      <c r="C1611" t="str">
        <v>B</v>
      </c>
      <c r="D1611">
        <v>6</v>
      </c>
      <c r="E1611" t="str">
        <v>H</v>
      </c>
      <c r="F1611">
        <v>7</v>
      </c>
      <c r="G1611" t="str">
        <v>A</v>
      </c>
      <c r="H1611" s="29">
        <v>70</v>
      </c>
      <c r="I1611" s="29">
        <v>70</v>
      </c>
      <c r="J1611" s="29">
        <v>70</v>
      </c>
      <c r="K1611" s="29">
        <v>5</v>
      </c>
      <c r="L1611" s="24">
        <v>53.410000000000004</v>
      </c>
      <c r="M1611" s="24">
        <v>53.410000000000004</v>
      </c>
      <c r="N1611" s="24">
        <v>53.068384615384609</v>
      </c>
      <c r="O1611" s="24">
        <v>53.068384615384609</v>
      </c>
      <c r="P1611">
        <v>0</v>
      </c>
      <c r="Q1611">
        <v>1</v>
      </c>
      <c r="R1611" t="str">
        <v>SS</v>
      </c>
      <c r="S1611" t="str">
        <v>SED</v>
      </c>
      <c r="T1611" t="str">
        <v/>
      </c>
      <c r="U1611" t="str">
        <v/>
      </c>
      <c r="V1611" t="str">
        <v>SED</v>
      </c>
      <c r="W1611" t="str">
        <v>SS11967761</v>
      </c>
      <c r="X1611">
        <v>44898.379166666666</v>
      </c>
      <c r="Y1611" t="str">
        <v>JRS_PANG</v>
      </c>
      <c r="Z1611" t="str">
        <v>JR</v>
      </c>
      <c r="AA1611">
        <v>0</v>
      </c>
      <c r="AB1611" t="str">
        <v>397-U1588B-6H-7-A 70/70-SED</v>
      </c>
    </row>
    <row r="1612" spans="1:28" x14ac:dyDescent="0.15">
      <c r="A1612">
        <v>397</v>
      </c>
      <c r="B1612" t="str">
        <v>U1588</v>
      </c>
      <c r="C1612" t="str">
        <v>B</v>
      </c>
      <c r="D1612">
        <v>8</v>
      </c>
      <c r="E1612" t="str">
        <v>H</v>
      </c>
      <c r="F1612">
        <v>2</v>
      </c>
      <c r="G1612" t="str">
        <v>A</v>
      </c>
      <c r="H1612" s="29">
        <v>27</v>
      </c>
      <c r="I1612" s="29">
        <v>27</v>
      </c>
      <c r="J1612" s="29">
        <v>27</v>
      </c>
      <c r="K1612" s="29">
        <v>5</v>
      </c>
      <c r="L1612" s="24">
        <v>64.569999999999993</v>
      </c>
      <c r="M1612" s="24">
        <v>64.569999999999993</v>
      </c>
      <c r="N1612" s="24">
        <v>65.708357142857139</v>
      </c>
      <c r="O1612" s="24">
        <v>65.708357142857139</v>
      </c>
      <c r="P1612">
        <v>0</v>
      </c>
      <c r="Q1612">
        <v>1</v>
      </c>
      <c r="R1612" t="str">
        <v>SS</v>
      </c>
      <c r="S1612" t="str">
        <v>SED</v>
      </c>
      <c r="T1612" t="str">
        <v/>
      </c>
      <c r="U1612" t="str">
        <v/>
      </c>
      <c r="V1612" t="str">
        <v>SED</v>
      </c>
      <c r="W1612" t="str">
        <v>SS11968721</v>
      </c>
      <c r="X1612">
        <v>44898.484722222223</v>
      </c>
      <c r="Y1612" t="str">
        <v>JRS_PANG</v>
      </c>
      <c r="Z1612" t="str">
        <v>JR</v>
      </c>
      <c r="AA1612">
        <v>0</v>
      </c>
      <c r="AB1612" t="str">
        <v>397-U1588B-8H-2-A 27/27-SED</v>
      </c>
    </row>
    <row r="1613" spans="1:28" x14ac:dyDescent="0.15">
      <c r="A1613">
        <v>397</v>
      </c>
      <c r="B1613" t="str">
        <v>U1588</v>
      </c>
      <c r="C1613" t="str">
        <v>B</v>
      </c>
      <c r="D1613">
        <v>9</v>
      </c>
      <c r="E1613" t="str">
        <v>H</v>
      </c>
      <c r="F1613">
        <v>2</v>
      </c>
      <c r="G1613" t="str">
        <v>A</v>
      </c>
      <c r="H1613" s="29">
        <v>100</v>
      </c>
      <c r="I1613" s="29">
        <v>100</v>
      </c>
      <c r="J1613" s="29">
        <v>100</v>
      </c>
      <c r="K1613" s="29">
        <v>5</v>
      </c>
      <c r="L1613" s="24">
        <v>74.790000000000006</v>
      </c>
      <c r="M1613" s="24">
        <v>74.790000000000006</v>
      </c>
      <c r="N1613" s="24">
        <v>75.945636363636368</v>
      </c>
      <c r="O1613" s="24">
        <v>75.945636363636368</v>
      </c>
      <c r="P1613">
        <v>0</v>
      </c>
      <c r="Q1613">
        <v>1</v>
      </c>
      <c r="R1613" t="str">
        <v>SS</v>
      </c>
      <c r="S1613" t="str">
        <v>SED</v>
      </c>
      <c r="T1613" t="str">
        <v/>
      </c>
      <c r="U1613" t="str">
        <v/>
      </c>
      <c r="V1613" t="str">
        <v>SED</v>
      </c>
      <c r="W1613" t="str">
        <v>SS11969301</v>
      </c>
      <c r="X1613">
        <v>44898.559027777781</v>
      </c>
      <c r="Y1613" t="str">
        <v>JRS_PANG</v>
      </c>
      <c r="Z1613" t="str">
        <v>JR</v>
      </c>
      <c r="AA1613">
        <v>0</v>
      </c>
      <c r="AB1613" t="str">
        <v>397-U1588B-9H-2-A 100/100-SED</v>
      </c>
    </row>
    <row r="1614" spans="1:28" x14ac:dyDescent="0.15">
      <c r="A1614">
        <v>397</v>
      </c>
      <c r="B1614" t="str">
        <v>U1588</v>
      </c>
      <c r="C1614" t="str">
        <v>B</v>
      </c>
      <c r="D1614">
        <v>9</v>
      </c>
      <c r="E1614" t="str">
        <v>H</v>
      </c>
      <c r="F1614">
        <v>4</v>
      </c>
      <c r="G1614" t="str">
        <v>A</v>
      </c>
      <c r="H1614" s="29">
        <v>50</v>
      </c>
      <c r="I1614" s="29">
        <v>50</v>
      </c>
      <c r="J1614" s="29">
        <v>50</v>
      </c>
      <c r="K1614" s="29">
        <v>5</v>
      </c>
      <c r="L1614" s="24">
        <v>77.12</v>
      </c>
      <c r="M1614" s="24">
        <v>77.12</v>
      </c>
      <c r="N1614" s="24">
        <v>78.063818181818192</v>
      </c>
      <c r="O1614" s="24">
        <v>78.063818181818192</v>
      </c>
      <c r="P1614">
        <v>0</v>
      </c>
      <c r="Q1614">
        <v>1</v>
      </c>
      <c r="R1614" t="str">
        <v>SS</v>
      </c>
      <c r="S1614" t="str">
        <v>SED</v>
      </c>
      <c r="T1614" t="str">
        <v/>
      </c>
      <c r="U1614" t="str">
        <v/>
      </c>
      <c r="V1614" t="str">
        <v>SED</v>
      </c>
      <c r="W1614" t="str">
        <v>SS11969311</v>
      </c>
      <c r="X1614">
        <v>44898.559027777781</v>
      </c>
      <c r="Y1614" t="str">
        <v>JRS_PANG</v>
      </c>
      <c r="Z1614" t="str">
        <v>JR</v>
      </c>
      <c r="AA1614">
        <v>0</v>
      </c>
      <c r="AB1614" t="str">
        <v>397-U1588B-9H-4-A 50/50-SED</v>
      </c>
    </row>
    <row r="1615" spans="1:28" x14ac:dyDescent="0.15">
      <c r="A1615">
        <v>397</v>
      </c>
      <c r="B1615" t="str">
        <v>U1588</v>
      </c>
      <c r="C1615" t="str">
        <v>B</v>
      </c>
      <c r="D1615">
        <v>10</v>
      </c>
      <c r="E1615" t="str">
        <v>X</v>
      </c>
      <c r="F1615">
        <v>4</v>
      </c>
      <c r="G1615" t="str">
        <v>A</v>
      </c>
      <c r="H1615" s="29">
        <v>90</v>
      </c>
      <c r="I1615" s="29">
        <v>90</v>
      </c>
      <c r="J1615" s="29">
        <v>90</v>
      </c>
      <c r="K1615" s="29">
        <v>5</v>
      </c>
      <c r="L1615" s="24">
        <v>86.92</v>
      </c>
      <c r="M1615" s="24">
        <v>86.92</v>
      </c>
      <c r="N1615" s="24">
        <v>87.906592592592602</v>
      </c>
      <c r="O1615" s="24">
        <v>87.906592592592602</v>
      </c>
      <c r="P1615">
        <v>0</v>
      </c>
      <c r="Q1615">
        <v>1</v>
      </c>
      <c r="R1615" t="str">
        <v>SS</v>
      </c>
      <c r="S1615" t="str">
        <v>SED</v>
      </c>
      <c r="T1615" t="str">
        <v/>
      </c>
      <c r="U1615" t="str">
        <v/>
      </c>
      <c r="V1615" t="str">
        <v>SED</v>
      </c>
      <c r="W1615" t="str">
        <v>SS11969701</v>
      </c>
      <c r="X1615">
        <v>44898.61041666667</v>
      </c>
      <c r="Y1615" t="str">
        <v>JRS_PANG</v>
      </c>
      <c r="Z1615" t="str">
        <v>JR</v>
      </c>
      <c r="AA1615">
        <v>0</v>
      </c>
      <c r="AB1615" t="str">
        <v>397-U1588B-10X-4-A 90/90-SED</v>
      </c>
    </row>
    <row r="1616" spans="1:28" x14ac:dyDescent="0.15">
      <c r="A1616">
        <v>397</v>
      </c>
      <c r="B1616" t="str">
        <v>U1588</v>
      </c>
      <c r="C1616" t="str">
        <v>B</v>
      </c>
      <c r="D1616">
        <v>11</v>
      </c>
      <c r="E1616" t="str">
        <v>X</v>
      </c>
      <c r="F1616">
        <v>2</v>
      </c>
      <c r="G1616" t="str">
        <v>A</v>
      </c>
      <c r="H1616" s="29">
        <v>100</v>
      </c>
      <c r="I1616" s="29">
        <v>100</v>
      </c>
      <c r="J1616" s="29">
        <v>100</v>
      </c>
      <c r="K1616" s="29">
        <v>5</v>
      </c>
      <c r="L1616" s="24">
        <v>88.86</v>
      </c>
      <c r="M1616" s="24">
        <v>88.86</v>
      </c>
      <c r="N1616" s="24">
        <v>91.061580645161285</v>
      </c>
      <c r="O1616" s="24">
        <v>91.061580645161285</v>
      </c>
      <c r="P1616">
        <v>0</v>
      </c>
      <c r="Q1616">
        <v>1</v>
      </c>
      <c r="R1616" t="str">
        <v>SS</v>
      </c>
      <c r="S1616" t="str">
        <v>SED</v>
      </c>
      <c r="T1616" t="str">
        <v/>
      </c>
      <c r="U1616" t="str">
        <v/>
      </c>
      <c r="V1616" t="str">
        <v>SED</v>
      </c>
      <c r="W1616" t="str">
        <v>SS11969711</v>
      </c>
      <c r="X1616">
        <v>44898.61041666667</v>
      </c>
      <c r="Y1616" t="str">
        <v>JRS_PANG</v>
      </c>
      <c r="Z1616" t="str">
        <v>JR</v>
      </c>
      <c r="AA1616">
        <v>0</v>
      </c>
      <c r="AB1616" t="str">
        <v>397-U1588B-11X-2-A 100/100-SED</v>
      </c>
    </row>
    <row r="1617" spans="1:28" x14ac:dyDescent="0.15">
      <c r="A1617">
        <v>397</v>
      </c>
      <c r="B1617" t="str">
        <v>U1588</v>
      </c>
      <c r="C1617" t="str">
        <v>B</v>
      </c>
      <c r="D1617">
        <v>12</v>
      </c>
      <c r="E1617" t="str">
        <v>X</v>
      </c>
      <c r="F1617">
        <v>1</v>
      </c>
      <c r="G1617" t="str">
        <v>A</v>
      </c>
      <c r="H1617" s="29">
        <v>72</v>
      </c>
      <c r="I1617" s="29">
        <v>72</v>
      </c>
      <c r="J1617" s="29">
        <v>72</v>
      </c>
      <c r="K1617" s="29">
        <v>5</v>
      </c>
      <c r="L1617" s="24">
        <v>92.22</v>
      </c>
      <c r="M1617" s="24">
        <v>92.22</v>
      </c>
      <c r="N1617" s="24">
        <v>95.462532467532469</v>
      </c>
      <c r="O1617" s="24">
        <v>95.462532467532469</v>
      </c>
      <c r="P1617">
        <v>0</v>
      </c>
      <c r="Q1617">
        <v>1</v>
      </c>
      <c r="R1617" t="str">
        <v>SS</v>
      </c>
      <c r="S1617" t="str">
        <v>SED</v>
      </c>
      <c r="T1617" t="str">
        <v/>
      </c>
      <c r="U1617" t="str">
        <v/>
      </c>
      <c r="V1617" t="str">
        <v>SED</v>
      </c>
      <c r="W1617" t="str">
        <v>SS11970071</v>
      </c>
      <c r="X1617">
        <v>44898.63958333333</v>
      </c>
      <c r="Y1617" t="str">
        <v>JRS_PANG</v>
      </c>
      <c r="Z1617" t="str">
        <v>JR</v>
      </c>
      <c r="AA1617">
        <v>0</v>
      </c>
      <c r="AB1617" t="str">
        <v>397-U1588B-12X-1-A 72/72-SED</v>
      </c>
    </row>
    <row r="1618" spans="1:28" x14ac:dyDescent="0.15">
      <c r="A1618">
        <v>397</v>
      </c>
      <c r="B1618" t="str">
        <v>U1588</v>
      </c>
      <c r="C1618" t="str">
        <v>B</v>
      </c>
      <c r="D1618">
        <v>12</v>
      </c>
      <c r="E1618" t="str">
        <v>X</v>
      </c>
      <c r="F1618">
        <v>5</v>
      </c>
      <c r="G1618" t="str">
        <v>A</v>
      </c>
      <c r="H1618" s="29">
        <v>20</v>
      </c>
      <c r="I1618" s="29">
        <v>20</v>
      </c>
      <c r="J1618" s="29">
        <v>20</v>
      </c>
      <c r="K1618" s="29">
        <v>5</v>
      </c>
      <c r="L1618" s="24">
        <v>97.54</v>
      </c>
      <c r="M1618" s="24">
        <v>97.54</v>
      </c>
      <c r="N1618" s="24">
        <v>98.917077922077937</v>
      </c>
      <c r="O1618" s="24">
        <v>98.917077922077937</v>
      </c>
      <c r="P1618">
        <v>0</v>
      </c>
      <c r="Q1618">
        <v>1</v>
      </c>
      <c r="R1618" t="str">
        <v>SS</v>
      </c>
      <c r="S1618" t="str">
        <v>SED</v>
      </c>
      <c r="T1618" t="str">
        <v/>
      </c>
      <c r="U1618" t="str">
        <v/>
      </c>
      <c r="V1618" t="str">
        <v>SED</v>
      </c>
      <c r="W1618" t="str">
        <v>SS11970081</v>
      </c>
      <c r="X1618">
        <v>44898.63958333333</v>
      </c>
      <c r="Y1618" t="str">
        <v>JRS_PANG</v>
      </c>
      <c r="Z1618" t="str">
        <v>JR</v>
      </c>
      <c r="AA1618">
        <v>0</v>
      </c>
      <c r="AB1618" t="str">
        <v>397-U1588B-12X-5-A 20/20-SED</v>
      </c>
    </row>
    <row r="1619" spans="1:28" x14ac:dyDescent="0.15">
      <c r="A1619">
        <v>397</v>
      </c>
      <c r="B1619" t="str">
        <v>U1588</v>
      </c>
      <c r="C1619" t="str">
        <v>B</v>
      </c>
      <c r="D1619">
        <v>48</v>
      </c>
      <c r="E1619" t="str">
        <v>X</v>
      </c>
      <c r="F1619">
        <v>2</v>
      </c>
      <c r="G1619" t="str">
        <v>A</v>
      </c>
      <c r="H1619" s="29">
        <v>124</v>
      </c>
      <c r="I1619" s="29">
        <v>124</v>
      </c>
      <c r="J1619" s="29">
        <v>124</v>
      </c>
      <c r="K1619" s="29">
        <v>5</v>
      </c>
      <c r="L1619" s="24">
        <v>267.04000000000002</v>
      </c>
      <c r="M1619" s="24">
        <v>267.04000000000002</v>
      </c>
      <c r="N1619" s="24">
        <v>276.01762962962965</v>
      </c>
      <c r="O1619" s="24">
        <v>276.01762962962965</v>
      </c>
      <c r="P1619">
        <v>0</v>
      </c>
      <c r="Q1619">
        <v>1</v>
      </c>
      <c r="R1619" t="str">
        <v>SS</v>
      </c>
      <c r="S1619" t="str">
        <v>SED</v>
      </c>
      <c r="T1619" t="str">
        <v/>
      </c>
      <c r="U1619" t="str">
        <v/>
      </c>
      <c r="V1619" t="str">
        <v>SED</v>
      </c>
      <c r="W1619" t="str">
        <v>SS11973251</v>
      </c>
      <c r="X1619">
        <v>44899.385416666664</v>
      </c>
      <c r="Y1619" t="str">
        <v>JRS_PANG</v>
      </c>
      <c r="Z1619" t="str">
        <v>JR</v>
      </c>
      <c r="AA1619">
        <v>0</v>
      </c>
      <c r="AB1619" t="str">
        <v>397-U1588B-48X-2-A 124/124-SED</v>
      </c>
    </row>
    <row r="1620" spans="1:28" x14ac:dyDescent="0.15">
      <c r="A1620">
        <v>397</v>
      </c>
      <c r="B1620" t="str">
        <v>U1588</v>
      </c>
      <c r="C1620" t="str">
        <v>C</v>
      </c>
      <c r="D1620">
        <v>2</v>
      </c>
      <c r="E1620" t="str">
        <v>X</v>
      </c>
      <c r="F1620" t="str">
        <v>CC</v>
      </c>
      <c r="G1620" t="str">
        <v/>
      </c>
      <c r="H1620" s="29">
        <v>27</v>
      </c>
      <c r="I1620" s="29">
        <v>33</v>
      </c>
      <c r="J1620" s="29">
        <v>0</v>
      </c>
      <c r="K1620" s="29">
        <v>5</v>
      </c>
      <c r="L1620" s="24">
        <v>97.509999999999991</v>
      </c>
      <c r="M1620" s="24">
        <v>97.57</v>
      </c>
      <c r="N1620" s="24">
        <v>100.822</v>
      </c>
      <c r="O1620" s="24">
        <v>100.87372413793103</v>
      </c>
      <c r="P1620">
        <v>6</v>
      </c>
      <c r="Q1620">
        <v>30</v>
      </c>
      <c r="R1620" t="str">
        <v>OTHR</v>
      </c>
      <c r="S1620" t="str">
        <v/>
      </c>
      <c r="T1620" t="str">
        <v>ZARI</v>
      </c>
      <c r="U1620" t="str">
        <v>95883IODP</v>
      </c>
      <c r="V1620" t="str">
        <v>PALZARI</v>
      </c>
      <c r="W1620" t="str">
        <v>OTHR11973491</v>
      </c>
      <c r="X1620">
        <v>44899.531944444447</v>
      </c>
      <c r="Y1620" t="str">
        <v>NOVAK</v>
      </c>
      <c r="Z1620" t="str">
        <v>JR</v>
      </c>
      <c r="AA1620">
        <v>0</v>
      </c>
      <c r="AB1620" t="str">
        <v>397-U1588C-2X-CC-PAL-PALZARI</v>
      </c>
    </row>
    <row r="1621" spans="1:28" x14ac:dyDescent="0.15">
      <c r="A1621">
        <v>397</v>
      </c>
      <c r="B1621" t="str">
        <v>U1588</v>
      </c>
      <c r="C1621" t="str">
        <v>C</v>
      </c>
      <c r="D1621">
        <v>2</v>
      </c>
      <c r="E1621" t="str">
        <v>X</v>
      </c>
      <c r="F1621" t="str">
        <v>CC</v>
      </c>
      <c r="G1621" t="str">
        <v/>
      </c>
      <c r="H1621" s="29">
        <v>27</v>
      </c>
      <c r="I1621" s="29">
        <v>33</v>
      </c>
      <c r="J1621" s="29">
        <v>0</v>
      </c>
      <c r="K1621" s="29">
        <v>5</v>
      </c>
      <c r="L1621" s="24">
        <v>97.509999999999991</v>
      </c>
      <c r="M1621" s="24">
        <v>97.57</v>
      </c>
      <c r="N1621" s="24">
        <v>100.822</v>
      </c>
      <c r="O1621" s="24">
        <v>100.87372413793103</v>
      </c>
      <c r="P1621">
        <v>6</v>
      </c>
      <c r="Q1621">
        <v>5</v>
      </c>
      <c r="R1621" t="str">
        <v>OTHR</v>
      </c>
      <c r="S1621" t="str">
        <v/>
      </c>
      <c r="T1621" t="str">
        <v>ABRA</v>
      </c>
      <c r="U1621" t="str">
        <v>95438IODP</v>
      </c>
      <c r="V1621" t="str">
        <v>PALABRA</v>
      </c>
      <c r="W1621" t="str">
        <v>OTHR11973501</v>
      </c>
      <c r="X1621">
        <v>44899.531944444447</v>
      </c>
      <c r="Y1621" t="str">
        <v>NOVAK</v>
      </c>
      <c r="Z1621" t="str">
        <v>JR</v>
      </c>
      <c r="AA1621">
        <v>0</v>
      </c>
      <c r="AB1621" t="str">
        <v>397-U1588C-2X-CC-PAL-PALABRA</v>
      </c>
    </row>
    <row r="1622" spans="1:28" x14ac:dyDescent="0.15">
      <c r="A1622">
        <v>397</v>
      </c>
      <c r="B1622" t="str">
        <v>U1588</v>
      </c>
      <c r="C1622" t="str">
        <v>C</v>
      </c>
      <c r="D1622">
        <v>2</v>
      </c>
      <c r="E1622" t="str">
        <v>X</v>
      </c>
      <c r="F1622" t="str">
        <v>CC</v>
      </c>
      <c r="G1622" t="str">
        <v/>
      </c>
      <c r="H1622" s="29">
        <v>27</v>
      </c>
      <c r="I1622" s="29">
        <v>33</v>
      </c>
      <c r="J1622" s="29">
        <v>0</v>
      </c>
      <c r="K1622" s="29">
        <v>5</v>
      </c>
      <c r="L1622" s="24">
        <v>97.509999999999991</v>
      </c>
      <c r="M1622" s="24">
        <v>97.57</v>
      </c>
      <c r="N1622" s="24">
        <v>100.822</v>
      </c>
      <c r="O1622" s="24">
        <v>100.87372413793103</v>
      </c>
      <c r="P1622">
        <v>6</v>
      </c>
      <c r="Q1622">
        <v>5</v>
      </c>
      <c r="R1622" t="str">
        <v>OTHR</v>
      </c>
      <c r="S1622" t="str">
        <v/>
      </c>
      <c r="T1622" t="str">
        <v>FLOR</v>
      </c>
      <c r="U1622" t="str">
        <v>95504IODP</v>
      </c>
      <c r="V1622" t="str">
        <v>PALFLOR</v>
      </c>
      <c r="W1622" t="str">
        <v>OTHR11973461</v>
      </c>
      <c r="X1622">
        <v>44899.531944444447</v>
      </c>
      <c r="Y1622" t="str">
        <v>NOVAK</v>
      </c>
      <c r="Z1622" t="str">
        <v>JR</v>
      </c>
      <c r="AA1622">
        <v>0</v>
      </c>
      <c r="AB1622" t="str">
        <v>397-U1588C-2X-CC-PAL-PALFLOR</v>
      </c>
    </row>
    <row r="1623" spans="1:28" x14ac:dyDescent="0.15">
      <c r="A1623">
        <v>397</v>
      </c>
      <c r="B1623" t="str">
        <v>U1588</v>
      </c>
      <c r="C1623" t="str">
        <v>C</v>
      </c>
      <c r="D1623">
        <v>2</v>
      </c>
      <c r="E1623" t="str">
        <v>X</v>
      </c>
      <c r="F1623" t="str">
        <v>CC</v>
      </c>
      <c r="G1623" t="str">
        <v/>
      </c>
      <c r="H1623" s="29">
        <v>27</v>
      </c>
      <c r="I1623" s="29">
        <v>33</v>
      </c>
      <c r="J1623" s="29">
        <v>0</v>
      </c>
      <c r="K1623" s="29">
        <v>5</v>
      </c>
      <c r="L1623" s="24">
        <v>97.509999999999991</v>
      </c>
      <c r="M1623" s="24">
        <v>97.57</v>
      </c>
      <c r="N1623" s="24">
        <v>100.822</v>
      </c>
      <c r="O1623" s="24">
        <v>100.87372413793103</v>
      </c>
      <c r="P1623">
        <v>6</v>
      </c>
      <c r="Q1623">
        <v>5</v>
      </c>
      <c r="R1623" t="str">
        <v>OTHR</v>
      </c>
      <c r="S1623" t="str">
        <v/>
      </c>
      <c r="T1623" t="str">
        <v>CLAR</v>
      </c>
      <c r="U1623" t="str">
        <v>95439IODP</v>
      </c>
      <c r="V1623" t="str">
        <v>PALCLAR</v>
      </c>
      <c r="W1623" t="str">
        <v>OTHR11973471</v>
      </c>
      <c r="X1623">
        <v>44899.531944444447</v>
      </c>
      <c r="Y1623" t="str">
        <v>NOVAK</v>
      </c>
      <c r="Z1623" t="str">
        <v>JR</v>
      </c>
      <c r="AA1623">
        <v>0</v>
      </c>
      <c r="AB1623" t="str">
        <v>397-U1588C-2X-CC-PAL-PALCLAR</v>
      </c>
    </row>
    <row r="1624" spans="1:28" x14ac:dyDescent="0.15">
      <c r="A1624">
        <v>397</v>
      </c>
      <c r="B1624" t="str">
        <v>U1588</v>
      </c>
      <c r="C1624" t="str">
        <v>C</v>
      </c>
      <c r="D1624">
        <v>2</v>
      </c>
      <c r="E1624" t="str">
        <v>X</v>
      </c>
      <c r="F1624" t="str">
        <v>CC</v>
      </c>
      <c r="G1624" t="str">
        <v/>
      </c>
      <c r="H1624" s="29">
        <v>27</v>
      </c>
      <c r="I1624" s="29">
        <v>33</v>
      </c>
      <c r="J1624" s="29">
        <v>0</v>
      </c>
      <c r="K1624" s="29">
        <v>5</v>
      </c>
      <c r="L1624" s="24">
        <v>97.509999999999991</v>
      </c>
      <c r="M1624" s="24">
        <v>97.57</v>
      </c>
      <c r="N1624" s="24">
        <v>100.822</v>
      </c>
      <c r="O1624" s="24">
        <v>100.87372413793103</v>
      </c>
      <c r="P1624">
        <v>6</v>
      </c>
      <c r="Q1624">
        <v>20</v>
      </c>
      <c r="R1624" t="str">
        <v>OTHR</v>
      </c>
      <c r="S1624" t="str">
        <v/>
      </c>
      <c r="T1624" t="str">
        <v>PERA</v>
      </c>
      <c r="U1624" t="str">
        <v>95471IODP</v>
      </c>
      <c r="V1624" t="str">
        <v>PALPERA</v>
      </c>
      <c r="W1624" t="str">
        <v>OTHR11973451</v>
      </c>
      <c r="X1624">
        <v>44899.531944444447</v>
      </c>
      <c r="Y1624" t="str">
        <v>NOVAK</v>
      </c>
      <c r="Z1624" t="str">
        <v>JR</v>
      </c>
      <c r="AA1624">
        <v>0</v>
      </c>
      <c r="AB1624" t="str">
        <v>397-U1588C-2X-CC-PAL-PALPERA</v>
      </c>
    </row>
    <row r="1625" spans="1:28" x14ac:dyDescent="0.15">
      <c r="A1625">
        <v>397</v>
      </c>
      <c r="B1625" t="str">
        <v>U1588</v>
      </c>
      <c r="C1625" t="str">
        <v>C</v>
      </c>
      <c r="D1625">
        <v>2</v>
      </c>
      <c r="E1625" t="str">
        <v>X</v>
      </c>
      <c r="F1625" t="str">
        <v>CC</v>
      </c>
      <c r="G1625" t="str">
        <v/>
      </c>
      <c r="H1625" s="29">
        <v>27</v>
      </c>
      <c r="I1625" s="29">
        <v>33</v>
      </c>
      <c r="J1625" s="29">
        <v>0</v>
      </c>
      <c r="K1625" s="29">
        <v>5</v>
      </c>
      <c r="L1625" s="24">
        <v>97.509999999999991</v>
      </c>
      <c r="M1625" s="24">
        <v>97.57</v>
      </c>
      <c r="N1625" s="24">
        <v>100.822</v>
      </c>
      <c r="O1625" s="24">
        <v>100.87372413793103</v>
      </c>
      <c r="P1625">
        <v>6</v>
      </c>
      <c r="Q1625">
        <v>30</v>
      </c>
      <c r="R1625" t="str">
        <v>OTHR</v>
      </c>
      <c r="S1625" t="str">
        <v/>
      </c>
      <c r="T1625" t="str">
        <v>HUAN</v>
      </c>
      <c r="U1625" t="str">
        <v>98758IODP</v>
      </c>
      <c r="V1625" t="str">
        <v>PALHUAN</v>
      </c>
      <c r="W1625" t="str">
        <v>OTHR11973481</v>
      </c>
      <c r="X1625">
        <v>44899.531944444447</v>
      </c>
      <c r="Y1625" t="str">
        <v>NOVAK</v>
      </c>
      <c r="Z1625" t="str">
        <v>JR</v>
      </c>
      <c r="AA1625">
        <v>0</v>
      </c>
      <c r="AB1625" t="str">
        <v>397-U1588C-2X-CC-PAL-PALHUAN</v>
      </c>
    </row>
    <row r="1626" spans="1:28" x14ac:dyDescent="0.15">
      <c r="A1626">
        <v>397</v>
      </c>
      <c r="B1626" t="str">
        <v>U1588</v>
      </c>
      <c r="C1626" t="str">
        <v>C</v>
      </c>
      <c r="D1626">
        <v>2</v>
      </c>
      <c r="E1626" t="str">
        <v>X</v>
      </c>
      <c r="F1626" t="str">
        <v>CC</v>
      </c>
      <c r="G1626" t="str">
        <v/>
      </c>
      <c r="H1626" s="29">
        <v>27</v>
      </c>
      <c r="I1626" s="29">
        <v>33</v>
      </c>
      <c r="J1626" s="29">
        <v>27</v>
      </c>
      <c r="K1626" s="29">
        <v>5</v>
      </c>
      <c r="L1626" s="24">
        <v>97.509999999999991</v>
      </c>
      <c r="M1626" s="24">
        <v>97.57</v>
      </c>
      <c r="N1626" s="24">
        <v>100.822</v>
      </c>
      <c r="O1626" s="24">
        <v>100.87372413793103</v>
      </c>
      <c r="P1626">
        <v>6</v>
      </c>
      <c r="Q1626">
        <v>211</v>
      </c>
      <c r="R1626" t="str">
        <v>WRND</v>
      </c>
      <c r="S1626" t="str">
        <v>PAL</v>
      </c>
      <c r="T1626" t="str">
        <v/>
      </c>
      <c r="U1626" t="str">
        <v/>
      </c>
      <c r="V1626" t="str">
        <v>PAL</v>
      </c>
      <c r="W1626" t="str">
        <v>WRND11973431</v>
      </c>
      <c r="X1626">
        <v>44899.531944444447</v>
      </c>
      <c r="Y1626" t="str">
        <v>NOVAK</v>
      </c>
      <c r="Z1626" t="str">
        <v>JR</v>
      </c>
      <c r="AA1626">
        <v>0</v>
      </c>
      <c r="AB1626" t="str">
        <v>397-U1588C-2X-CC-PAL</v>
      </c>
    </row>
    <row r="1627" spans="1:28" x14ac:dyDescent="0.15">
      <c r="A1627">
        <v>397</v>
      </c>
      <c r="B1627" t="str">
        <v>U1588</v>
      </c>
      <c r="C1627" t="str">
        <v>C</v>
      </c>
      <c r="D1627">
        <v>2</v>
      </c>
      <c r="E1627" t="str">
        <v>X</v>
      </c>
      <c r="F1627" t="str">
        <v>CC</v>
      </c>
      <c r="G1627" t="str">
        <v/>
      </c>
      <c r="H1627" s="29">
        <v>27</v>
      </c>
      <c r="I1627" s="29">
        <v>33</v>
      </c>
      <c r="J1627" s="29">
        <v>0</v>
      </c>
      <c r="K1627" s="29">
        <v>5</v>
      </c>
      <c r="L1627" s="24">
        <v>97.509999999999991</v>
      </c>
      <c r="M1627" s="24">
        <v>97.57</v>
      </c>
      <c r="N1627" s="24">
        <v>100.822</v>
      </c>
      <c r="O1627" s="24">
        <v>100.87372413793103</v>
      </c>
      <c r="P1627">
        <v>6</v>
      </c>
      <c r="Q1627">
        <v>20</v>
      </c>
      <c r="R1627" t="str">
        <v>OTHR</v>
      </c>
      <c r="S1627" t="str">
        <v/>
      </c>
      <c r="T1627" t="str">
        <v>VERM</v>
      </c>
      <c r="U1627" t="str">
        <v>95746IODP</v>
      </c>
      <c r="V1627" t="str">
        <v>PALVERM</v>
      </c>
      <c r="W1627" t="str">
        <v>OTHR11973441</v>
      </c>
      <c r="X1627">
        <v>44899.531944444447</v>
      </c>
      <c r="Y1627" t="str">
        <v>NOVAK</v>
      </c>
      <c r="Z1627" t="str">
        <v>JR</v>
      </c>
      <c r="AA1627">
        <v>0</v>
      </c>
      <c r="AB1627" t="str">
        <v>397-U1588C-2X-CC-PAL-PALVERM</v>
      </c>
    </row>
    <row r="1628" spans="1:28" x14ac:dyDescent="0.15">
      <c r="A1628">
        <v>397</v>
      </c>
      <c r="B1628" t="str">
        <v>U1588</v>
      </c>
      <c r="C1628" t="str">
        <v>C</v>
      </c>
      <c r="D1628">
        <v>3</v>
      </c>
      <c r="E1628" t="str">
        <v>X</v>
      </c>
      <c r="F1628" t="str">
        <v>CC</v>
      </c>
      <c r="G1628" t="str">
        <v/>
      </c>
      <c r="H1628" s="29">
        <v>20</v>
      </c>
      <c r="I1628" s="29">
        <v>26</v>
      </c>
      <c r="J1628" s="29">
        <v>0</v>
      </c>
      <c r="K1628" s="29">
        <v>5</v>
      </c>
      <c r="L1628" s="24">
        <v>102.72</v>
      </c>
      <c r="M1628" s="24">
        <v>102.78</v>
      </c>
      <c r="N1628" s="24">
        <v>105.06045901639344</v>
      </c>
      <c r="O1628" s="24">
        <v>105.10963934426229</v>
      </c>
      <c r="P1628">
        <v>6</v>
      </c>
      <c r="Q1628">
        <v>20</v>
      </c>
      <c r="R1628" t="str">
        <v>OTHR</v>
      </c>
      <c r="S1628" t="str">
        <v/>
      </c>
      <c r="T1628" t="str">
        <v>VERM</v>
      </c>
      <c r="U1628" t="str">
        <v>95746IODP</v>
      </c>
      <c r="V1628" t="str">
        <v>PALVERM</v>
      </c>
      <c r="W1628" t="str">
        <v>OTHR11973681</v>
      </c>
      <c r="X1628">
        <v>44899.552083333336</v>
      </c>
      <c r="Y1628" t="str">
        <v>NOVAK</v>
      </c>
      <c r="Z1628" t="str">
        <v>JR</v>
      </c>
      <c r="AA1628">
        <v>0</v>
      </c>
      <c r="AB1628" t="str">
        <v>397-U1588C-3X-CC-PAL-PALVERM</v>
      </c>
    </row>
    <row r="1629" spans="1:28" x14ac:dyDescent="0.15">
      <c r="A1629">
        <v>397</v>
      </c>
      <c r="B1629" t="str">
        <v>U1588</v>
      </c>
      <c r="C1629" t="str">
        <v>C</v>
      </c>
      <c r="D1629">
        <v>3</v>
      </c>
      <c r="E1629" t="str">
        <v>X</v>
      </c>
      <c r="F1629" t="str">
        <v>CC</v>
      </c>
      <c r="G1629" t="str">
        <v/>
      </c>
      <c r="H1629" s="29">
        <v>20</v>
      </c>
      <c r="I1629" s="29">
        <v>26</v>
      </c>
      <c r="J1629" s="29">
        <v>0</v>
      </c>
      <c r="K1629" s="29">
        <v>5</v>
      </c>
      <c r="L1629" s="24">
        <v>102.72</v>
      </c>
      <c r="M1629" s="24">
        <v>102.78</v>
      </c>
      <c r="N1629" s="24">
        <v>105.06045901639344</v>
      </c>
      <c r="O1629" s="24">
        <v>105.10963934426229</v>
      </c>
      <c r="P1629">
        <v>6</v>
      </c>
      <c r="Q1629">
        <v>5</v>
      </c>
      <c r="R1629" t="str">
        <v>OTHR</v>
      </c>
      <c r="S1629" t="str">
        <v/>
      </c>
      <c r="T1629" t="str">
        <v>FLOR</v>
      </c>
      <c r="U1629" t="str">
        <v>95504IODP</v>
      </c>
      <c r="V1629" t="str">
        <v>PALFLOR</v>
      </c>
      <c r="W1629" t="str">
        <v>OTHR11973701</v>
      </c>
      <c r="X1629">
        <v>44899.552083333336</v>
      </c>
      <c r="Y1629" t="str">
        <v>NOVAK</v>
      </c>
      <c r="Z1629" t="str">
        <v>JR</v>
      </c>
      <c r="AA1629">
        <v>0</v>
      </c>
      <c r="AB1629" t="str">
        <v>397-U1588C-3X-CC-PAL-PALFLOR</v>
      </c>
    </row>
    <row r="1630" spans="1:28" x14ac:dyDescent="0.15">
      <c r="A1630">
        <v>397</v>
      </c>
      <c r="B1630" t="str">
        <v>U1588</v>
      </c>
      <c r="C1630" t="str">
        <v>C</v>
      </c>
      <c r="D1630">
        <v>3</v>
      </c>
      <c r="E1630" t="str">
        <v>X</v>
      </c>
      <c r="F1630" t="str">
        <v>CC</v>
      </c>
      <c r="G1630" t="str">
        <v/>
      </c>
      <c r="H1630" s="29">
        <v>20</v>
      </c>
      <c r="I1630" s="29">
        <v>26</v>
      </c>
      <c r="J1630" s="29">
        <v>20</v>
      </c>
      <c r="K1630" s="29">
        <v>5</v>
      </c>
      <c r="L1630" s="24">
        <v>102.72</v>
      </c>
      <c r="M1630" s="24">
        <v>102.78</v>
      </c>
      <c r="N1630" s="24">
        <v>105.06045901639344</v>
      </c>
      <c r="O1630" s="24">
        <v>105.10963934426229</v>
      </c>
      <c r="P1630">
        <v>6</v>
      </c>
      <c r="Q1630">
        <v>211</v>
      </c>
      <c r="R1630" t="str">
        <v>WRND</v>
      </c>
      <c r="S1630" t="str">
        <v>PAL</v>
      </c>
      <c r="T1630" t="str">
        <v/>
      </c>
      <c r="U1630" t="str">
        <v/>
      </c>
      <c r="V1630" t="str">
        <v>PAL</v>
      </c>
      <c r="W1630" t="str">
        <v>WRND11973671</v>
      </c>
      <c r="X1630">
        <v>44899.552083333336</v>
      </c>
      <c r="Y1630" t="str">
        <v>NOVAK</v>
      </c>
      <c r="Z1630" t="str">
        <v>JR</v>
      </c>
      <c r="AA1630">
        <v>0</v>
      </c>
      <c r="AB1630" t="str">
        <v>397-U1588C-3X-CC-PAL</v>
      </c>
    </row>
    <row r="1631" spans="1:28" x14ac:dyDescent="0.15">
      <c r="A1631">
        <v>397</v>
      </c>
      <c r="B1631" t="str">
        <v>U1588</v>
      </c>
      <c r="C1631" t="str">
        <v>C</v>
      </c>
      <c r="D1631">
        <v>3</v>
      </c>
      <c r="E1631" t="str">
        <v>X</v>
      </c>
      <c r="F1631" t="str">
        <v>CC</v>
      </c>
      <c r="G1631" t="str">
        <v/>
      </c>
      <c r="H1631" s="29">
        <v>20</v>
      </c>
      <c r="I1631" s="29">
        <v>26</v>
      </c>
      <c r="J1631" s="29">
        <v>0</v>
      </c>
      <c r="K1631" s="29">
        <v>5</v>
      </c>
      <c r="L1631" s="24">
        <v>102.72</v>
      </c>
      <c r="M1631" s="24">
        <v>102.78</v>
      </c>
      <c r="N1631" s="24">
        <v>105.06045901639344</v>
      </c>
      <c r="O1631" s="24">
        <v>105.10963934426229</v>
      </c>
      <c r="P1631">
        <v>6</v>
      </c>
      <c r="Q1631">
        <v>5</v>
      </c>
      <c r="R1631" t="str">
        <v>OTHR</v>
      </c>
      <c r="S1631" t="str">
        <v/>
      </c>
      <c r="T1631" t="str">
        <v>CLAR</v>
      </c>
      <c r="U1631" t="str">
        <v>95439IODP</v>
      </c>
      <c r="V1631" t="str">
        <v>PALCLAR</v>
      </c>
      <c r="W1631" t="str">
        <v>OTHR11973711</v>
      </c>
      <c r="X1631">
        <v>44899.552083333336</v>
      </c>
      <c r="Y1631" t="str">
        <v>NOVAK</v>
      </c>
      <c r="Z1631" t="str">
        <v>JR</v>
      </c>
      <c r="AA1631">
        <v>0</v>
      </c>
      <c r="AB1631" t="str">
        <v>397-U1588C-3X-CC-PAL-PALCLAR</v>
      </c>
    </row>
    <row r="1632" spans="1:28" x14ac:dyDescent="0.15">
      <c r="A1632">
        <v>397</v>
      </c>
      <c r="B1632" t="str">
        <v>U1588</v>
      </c>
      <c r="C1632" t="str">
        <v>C</v>
      </c>
      <c r="D1632">
        <v>3</v>
      </c>
      <c r="E1632" t="str">
        <v>X</v>
      </c>
      <c r="F1632" t="str">
        <v>CC</v>
      </c>
      <c r="G1632" t="str">
        <v/>
      </c>
      <c r="H1632" s="29">
        <v>20</v>
      </c>
      <c r="I1632" s="29">
        <v>26</v>
      </c>
      <c r="J1632" s="29">
        <v>0</v>
      </c>
      <c r="K1632" s="29">
        <v>5</v>
      </c>
      <c r="L1632" s="24">
        <v>102.72</v>
      </c>
      <c r="M1632" s="24">
        <v>102.78</v>
      </c>
      <c r="N1632" s="24">
        <v>105.06045901639344</v>
      </c>
      <c r="O1632" s="24">
        <v>105.10963934426229</v>
      </c>
      <c r="P1632">
        <v>6</v>
      </c>
      <c r="Q1632">
        <v>20</v>
      </c>
      <c r="R1632" t="str">
        <v>OTHR</v>
      </c>
      <c r="S1632" t="str">
        <v/>
      </c>
      <c r="T1632" t="str">
        <v>PERA</v>
      </c>
      <c r="U1632" t="str">
        <v>95471IODP</v>
      </c>
      <c r="V1632" t="str">
        <v>PALPERA</v>
      </c>
      <c r="W1632" t="str">
        <v>OTHR11973691</v>
      </c>
      <c r="X1632">
        <v>44899.552083333336</v>
      </c>
      <c r="Y1632" t="str">
        <v>NOVAK</v>
      </c>
      <c r="Z1632" t="str">
        <v>JR</v>
      </c>
      <c r="AA1632">
        <v>0</v>
      </c>
      <c r="AB1632" t="str">
        <v>397-U1588C-3X-CC-PAL-PALPERA</v>
      </c>
    </row>
    <row r="1633" spans="1:28" x14ac:dyDescent="0.15">
      <c r="A1633">
        <v>397</v>
      </c>
      <c r="B1633" t="str">
        <v>U1588</v>
      </c>
      <c r="C1633" t="str">
        <v>C</v>
      </c>
      <c r="D1633">
        <v>3</v>
      </c>
      <c r="E1633" t="str">
        <v>X</v>
      </c>
      <c r="F1633" t="str">
        <v>CC</v>
      </c>
      <c r="G1633" t="str">
        <v/>
      </c>
      <c r="H1633" s="29">
        <v>20</v>
      </c>
      <c r="I1633" s="29">
        <v>26</v>
      </c>
      <c r="J1633" s="29">
        <v>0</v>
      </c>
      <c r="K1633" s="29">
        <v>5</v>
      </c>
      <c r="L1633" s="24">
        <v>102.72</v>
      </c>
      <c r="M1633" s="24">
        <v>102.78</v>
      </c>
      <c r="N1633" s="24">
        <v>105.06045901639344</v>
      </c>
      <c r="O1633" s="24">
        <v>105.10963934426229</v>
      </c>
      <c r="P1633">
        <v>6</v>
      </c>
      <c r="Q1633">
        <v>30</v>
      </c>
      <c r="R1633" t="str">
        <v>OTHR</v>
      </c>
      <c r="S1633" t="str">
        <v/>
      </c>
      <c r="T1633" t="str">
        <v>HUAN</v>
      </c>
      <c r="U1633" t="str">
        <v>98758IODP</v>
      </c>
      <c r="V1633" t="str">
        <v>PALHUAN</v>
      </c>
      <c r="W1633" t="str">
        <v>OTHR11973721</v>
      </c>
      <c r="X1633">
        <v>44899.552083333336</v>
      </c>
      <c r="Y1633" t="str">
        <v>NOVAK</v>
      </c>
      <c r="Z1633" t="str">
        <v>JR</v>
      </c>
      <c r="AA1633">
        <v>0</v>
      </c>
      <c r="AB1633" t="str">
        <v>397-U1588C-3X-CC-PAL-PALHUAN</v>
      </c>
    </row>
    <row r="1634" spans="1:28" x14ac:dyDescent="0.15">
      <c r="A1634">
        <v>397</v>
      </c>
      <c r="B1634" t="str">
        <v>U1588</v>
      </c>
      <c r="C1634" t="str">
        <v>C</v>
      </c>
      <c r="D1634">
        <v>3</v>
      </c>
      <c r="E1634" t="str">
        <v>X</v>
      </c>
      <c r="F1634" t="str">
        <v>CC</v>
      </c>
      <c r="G1634" t="str">
        <v/>
      </c>
      <c r="H1634" s="29">
        <v>20</v>
      </c>
      <c r="I1634" s="29">
        <v>26</v>
      </c>
      <c r="J1634" s="29">
        <v>0</v>
      </c>
      <c r="K1634" s="29">
        <v>5</v>
      </c>
      <c r="L1634" s="24">
        <v>102.72</v>
      </c>
      <c r="M1634" s="24">
        <v>102.78</v>
      </c>
      <c r="N1634" s="24">
        <v>105.06045901639344</v>
      </c>
      <c r="O1634" s="24">
        <v>105.10963934426229</v>
      </c>
      <c r="P1634">
        <v>6</v>
      </c>
      <c r="Q1634">
        <v>5</v>
      </c>
      <c r="R1634" t="str">
        <v>OTHR</v>
      </c>
      <c r="S1634" t="str">
        <v/>
      </c>
      <c r="T1634" t="str">
        <v>ABRA</v>
      </c>
      <c r="U1634" t="str">
        <v>95438IODP</v>
      </c>
      <c r="V1634" t="str">
        <v>PALABRA</v>
      </c>
      <c r="W1634" t="str">
        <v>OTHR11973741</v>
      </c>
      <c r="X1634">
        <v>44899.552083333336</v>
      </c>
      <c r="Y1634" t="str">
        <v>NOVAK</v>
      </c>
      <c r="Z1634" t="str">
        <v>JR</v>
      </c>
      <c r="AA1634">
        <v>0</v>
      </c>
      <c r="AB1634" t="str">
        <v>397-U1588C-3X-CC-PAL-PALABRA</v>
      </c>
    </row>
    <row r="1635" spans="1:28" x14ac:dyDescent="0.15">
      <c r="A1635">
        <v>397</v>
      </c>
      <c r="B1635" t="str">
        <v>U1588</v>
      </c>
      <c r="C1635" t="str">
        <v>C</v>
      </c>
      <c r="D1635">
        <v>3</v>
      </c>
      <c r="E1635" t="str">
        <v>X</v>
      </c>
      <c r="F1635" t="str">
        <v>CC</v>
      </c>
      <c r="G1635" t="str">
        <v/>
      </c>
      <c r="H1635" s="29">
        <v>20</v>
      </c>
      <c r="I1635" s="29">
        <v>26</v>
      </c>
      <c r="J1635" s="29">
        <v>0</v>
      </c>
      <c r="K1635" s="29">
        <v>5</v>
      </c>
      <c r="L1635" s="24">
        <v>102.72</v>
      </c>
      <c r="M1635" s="24">
        <v>102.78</v>
      </c>
      <c r="N1635" s="24">
        <v>105.06045901639344</v>
      </c>
      <c r="O1635" s="24">
        <v>105.10963934426229</v>
      </c>
      <c r="P1635">
        <v>6</v>
      </c>
      <c r="Q1635">
        <v>30</v>
      </c>
      <c r="R1635" t="str">
        <v>OTHR</v>
      </c>
      <c r="S1635" t="str">
        <v/>
      </c>
      <c r="T1635" t="str">
        <v>ZARI</v>
      </c>
      <c r="U1635" t="str">
        <v>95883IODP</v>
      </c>
      <c r="V1635" t="str">
        <v>PALZARI</v>
      </c>
      <c r="W1635" t="str">
        <v>OTHR11973731</v>
      </c>
      <c r="X1635">
        <v>44899.552083333336</v>
      </c>
      <c r="Y1635" t="str">
        <v>NOVAK</v>
      </c>
      <c r="Z1635" t="str">
        <v>JR</v>
      </c>
      <c r="AA1635">
        <v>0</v>
      </c>
      <c r="AB1635" t="str">
        <v>397-U1588C-3X-CC-PAL-PALZARI</v>
      </c>
    </row>
    <row r="1636" spans="1:28" x14ac:dyDescent="0.15">
      <c r="A1636">
        <v>397</v>
      </c>
      <c r="B1636" t="str">
        <v>U1588</v>
      </c>
      <c r="C1636" t="str">
        <v>C</v>
      </c>
      <c r="D1636">
        <v>4</v>
      </c>
      <c r="E1636" t="str">
        <v>X</v>
      </c>
      <c r="F1636" t="str">
        <v>CC</v>
      </c>
      <c r="G1636" t="str">
        <v/>
      </c>
      <c r="H1636" s="29">
        <v>27</v>
      </c>
      <c r="I1636" s="29">
        <v>33</v>
      </c>
      <c r="J1636" s="29">
        <v>0</v>
      </c>
      <c r="K1636" s="29">
        <v>5</v>
      </c>
      <c r="L1636" s="24">
        <v>110.42</v>
      </c>
      <c r="M1636" s="24">
        <v>110.48</v>
      </c>
      <c r="N1636" s="24">
        <v>110.80060273972603</v>
      </c>
      <c r="O1636" s="24">
        <v>110.84169863013699</v>
      </c>
      <c r="P1636">
        <v>6</v>
      </c>
      <c r="Q1636">
        <v>5</v>
      </c>
      <c r="R1636" t="str">
        <v>OTHR</v>
      </c>
      <c r="S1636" t="str">
        <v/>
      </c>
      <c r="T1636" t="str">
        <v>FLOR</v>
      </c>
      <c r="U1636" t="str">
        <v>95504IODP</v>
      </c>
      <c r="V1636" t="str">
        <v>PALFLOR</v>
      </c>
      <c r="W1636" t="str">
        <v>OTHR11974001</v>
      </c>
      <c r="X1636">
        <v>44899.57916666667</v>
      </c>
      <c r="Y1636" t="str">
        <v>NOVAK</v>
      </c>
      <c r="Z1636" t="str">
        <v>JR</v>
      </c>
      <c r="AA1636">
        <v>0</v>
      </c>
      <c r="AB1636" t="str">
        <v>397-U1588C-4X-CC-PAL-PALFLOR</v>
      </c>
    </row>
    <row r="1637" spans="1:28" x14ac:dyDescent="0.15">
      <c r="A1637">
        <v>397</v>
      </c>
      <c r="B1637" t="str">
        <v>U1588</v>
      </c>
      <c r="C1637" t="str">
        <v>C</v>
      </c>
      <c r="D1637">
        <v>4</v>
      </c>
      <c r="E1637" t="str">
        <v>X</v>
      </c>
      <c r="F1637" t="str">
        <v>CC</v>
      </c>
      <c r="G1637" t="str">
        <v/>
      </c>
      <c r="H1637" s="29">
        <v>27</v>
      </c>
      <c r="I1637" s="29">
        <v>33</v>
      </c>
      <c r="J1637" s="29">
        <v>0</v>
      </c>
      <c r="K1637" s="29">
        <v>5</v>
      </c>
      <c r="L1637" s="24">
        <v>110.42</v>
      </c>
      <c r="M1637" s="24">
        <v>110.48</v>
      </c>
      <c r="N1637" s="24">
        <v>110.80060273972603</v>
      </c>
      <c r="O1637" s="24">
        <v>110.84169863013699</v>
      </c>
      <c r="P1637">
        <v>6</v>
      </c>
      <c r="Q1637">
        <v>30</v>
      </c>
      <c r="R1637" t="str">
        <v>OTHR</v>
      </c>
      <c r="S1637" t="str">
        <v/>
      </c>
      <c r="T1637" t="str">
        <v>ZARI</v>
      </c>
      <c r="U1637" t="str">
        <v>95883IODP</v>
      </c>
      <c r="V1637" t="str">
        <v>PALZARI</v>
      </c>
      <c r="W1637" t="str">
        <v>OTHR11974031</v>
      </c>
      <c r="X1637">
        <v>44899.57916666667</v>
      </c>
      <c r="Y1637" t="str">
        <v>NOVAK</v>
      </c>
      <c r="Z1637" t="str">
        <v>JR</v>
      </c>
      <c r="AA1637">
        <v>0</v>
      </c>
      <c r="AB1637" t="str">
        <v>397-U1588C-4X-CC-PAL-PALZARI</v>
      </c>
    </row>
    <row r="1638" spans="1:28" x14ac:dyDescent="0.15">
      <c r="A1638">
        <v>397</v>
      </c>
      <c r="B1638" t="str">
        <v>U1588</v>
      </c>
      <c r="C1638" t="str">
        <v>C</v>
      </c>
      <c r="D1638">
        <v>4</v>
      </c>
      <c r="E1638" t="str">
        <v>X</v>
      </c>
      <c r="F1638" t="str">
        <v>CC</v>
      </c>
      <c r="G1638" t="str">
        <v/>
      </c>
      <c r="H1638" s="29">
        <v>27</v>
      </c>
      <c r="I1638" s="29">
        <v>33</v>
      </c>
      <c r="J1638" s="29">
        <v>0</v>
      </c>
      <c r="K1638" s="29">
        <v>5</v>
      </c>
      <c r="L1638" s="24">
        <v>110.42</v>
      </c>
      <c r="M1638" s="24">
        <v>110.48</v>
      </c>
      <c r="N1638" s="24">
        <v>110.80060273972603</v>
      </c>
      <c r="O1638" s="24">
        <v>110.84169863013699</v>
      </c>
      <c r="P1638">
        <v>6</v>
      </c>
      <c r="Q1638">
        <v>30</v>
      </c>
      <c r="R1638" t="str">
        <v>OTHR</v>
      </c>
      <c r="S1638" t="str">
        <v/>
      </c>
      <c r="T1638" t="str">
        <v>HUAN</v>
      </c>
      <c r="U1638" t="str">
        <v>98758IODP</v>
      </c>
      <c r="V1638" t="str">
        <v>PALHUAN</v>
      </c>
      <c r="W1638" t="str">
        <v>OTHR11974021</v>
      </c>
      <c r="X1638">
        <v>44899.57916666667</v>
      </c>
      <c r="Y1638" t="str">
        <v>NOVAK</v>
      </c>
      <c r="Z1638" t="str">
        <v>JR</v>
      </c>
      <c r="AA1638">
        <v>0</v>
      </c>
      <c r="AB1638" t="str">
        <v>397-U1588C-4X-CC-PAL-PALHUAN</v>
      </c>
    </row>
    <row r="1639" spans="1:28" x14ac:dyDescent="0.15">
      <c r="A1639">
        <v>397</v>
      </c>
      <c r="B1639" t="str">
        <v>U1588</v>
      </c>
      <c r="C1639" t="str">
        <v>C</v>
      </c>
      <c r="D1639">
        <v>4</v>
      </c>
      <c r="E1639" t="str">
        <v>X</v>
      </c>
      <c r="F1639" t="str">
        <v>CC</v>
      </c>
      <c r="G1639" t="str">
        <v/>
      </c>
      <c r="H1639" s="29">
        <v>27</v>
      </c>
      <c r="I1639" s="29">
        <v>33</v>
      </c>
      <c r="J1639" s="29">
        <v>0</v>
      </c>
      <c r="K1639" s="29">
        <v>5</v>
      </c>
      <c r="L1639" s="24">
        <v>110.42</v>
      </c>
      <c r="M1639" s="24">
        <v>110.48</v>
      </c>
      <c r="N1639" s="24">
        <v>110.80060273972603</v>
      </c>
      <c r="O1639" s="24">
        <v>110.84169863013699</v>
      </c>
      <c r="P1639">
        <v>6</v>
      </c>
      <c r="Q1639">
        <v>20</v>
      </c>
      <c r="R1639" t="str">
        <v>OTHR</v>
      </c>
      <c r="S1639" t="str">
        <v/>
      </c>
      <c r="T1639" t="str">
        <v>VERM</v>
      </c>
      <c r="U1639" t="str">
        <v>95746IODP</v>
      </c>
      <c r="V1639" t="str">
        <v>PALVERM</v>
      </c>
      <c r="W1639" t="str">
        <v>OTHR11973981</v>
      </c>
      <c r="X1639">
        <v>44899.57916666667</v>
      </c>
      <c r="Y1639" t="str">
        <v>NOVAK</v>
      </c>
      <c r="Z1639" t="str">
        <v>JR</v>
      </c>
      <c r="AA1639">
        <v>0</v>
      </c>
      <c r="AB1639" t="str">
        <v>397-U1588C-4X-CC-PAL-PALVERM</v>
      </c>
    </row>
    <row r="1640" spans="1:28" x14ac:dyDescent="0.15">
      <c r="A1640">
        <v>397</v>
      </c>
      <c r="B1640" t="str">
        <v>U1588</v>
      </c>
      <c r="C1640" t="str">
        <v>C</v>
      </c>
      <c r="D1640">
        <v>4</v>
      </c>
      <c r="E1640" t="str">
        <v>X</v>
      </c>
      <c r="F1640" t="str">
        <v>CC</v>
      </c>
      <c r="G1640" t="str">
        <v/>
      </c>
      <c r="H1640" s="29">
        <v>27</v>
      </c>
      <c r="I1640" s="29">
        <v>33</v>
      </c>
      <c r="J1640" s="29">
        <v>0</v>
      </c>
      <c r="K1640" s="29">
        <v>5</v>
      </c>
      <c r="L1640" s="24">
        <v>110.42</v>
      </c>
      <c r="M1640" s="24">
        <v>110.48</v>
      </c>
      <c r="N1640" s="24">
        <v>110.80060273972603</v>
      </c>
      <c r="O1640" s="24">
        <v>110.84169863013699</v>
      </c>
      <c r="P1640">
        <v>6</v>
      </c>
      <c r="Q1640">
        <v>5</v>
      </c>
      <c r="R1640" t="str">
        <v>OTHR</v>
      </c>
      <c r="S1640" t="str">
        <v/>
      </c>
      <c r="T1640" t="str">
        <v>ABRA</v>
      </c>
      <c r="U1640" t="str">
        <v>95438IODP</v>
      </c>
      <c r="V1640" t="str">
        <v>PALABRA</v>
      </c>
      <c r="W1640" t="str">
        <v>OTHR11974041</v>
      </c>
      <c r="X1640">
        <v>44899.57916666667</v>
      </c>
      <c r="Y1640" t="str">
        <v>NOVAK</v>
      </c>
      <c r="Z1640" t="str">
        <v>JR</v>
      </c>
      <c r="AA1640">
        <v>0</v>
      </c>
      <c r="AB1640" t="str">
        <v>397-U1588C-4X-CC-PAL-PALABRA</v>
      </c>
    </row>
    <row r="1641" spans="1:28" x14ac:dyDescent="0.15">
      <c r="A1641">
        <v>397</v>
      </c>
      <c r="B1641" t="str">
        <v>U1588</v>
      </c>
      <c r="C1641" t="str">
        <v>C</v>
      </c>
      <c r="D1641">
        <v>4</v>
      </c>
      <c r="E1641" t="str">
        <v>X</v>
      </c>
      <c r="F1641" t="str">
        <v>CC</v>
      </c>
      <c r="G1641" t="str">
        <v/>
      </c>
      <c r="H1641" s="29">
        <v>27</v>
      </c>
      <c r="I1641" s="29">
        <v>33</v>
      </c>
      <c r="J1641" s="29">
        <v>0</v>
      </c>
      <c r="K1641" s="29">
        <v>5</v>
      </c>
      <c r="L1641" s="24">
        <v>110.42</v>
      </c>
      <c r="M1641" s="24">
        <v>110.48</v>
      </c>
      <c r="N1641" s="24">
        <v>110.80060273972603</v>
      </c>
      <c r="O1641" s="24">
        <v>110.84169863013699</v>
      </c>
      <c r="P1641">
        <v>6</v>
      </c>
      <c r="Q1641">
        <v>20</v>
      </c>
      <c r="R1641" t="str">
        <v>OTHR</v>
      </c>
      <c r="S1641" t="str">
        <v/>
      </c>
      <c r="T1641" t="str">
        <v>PERA</v>
      </c>
      <c r="U1641" t="str">
        <v>95471IODP</v>
      </c>
      <c r="V1641" t="str">
        <v>PALPERA</v>
      </c>
      <c r="W1641" t="str">
        <v>OTHR11973991</v>
      </c>
      <c r="X1641">
        <v>44899.57916666667</v>
      </c>
      <c r="Y1641" t="str">
        <v>NOVAK</v>
      </c>
      <c r="Z1641" t="str">
        <v>JR</v>
      </c>
      <c r="AA1641">
        <v>0</v>
      </c>
      <c r="AB1641" t="str">
        <v>397-U1588C-4X-CC-PAL-PALPERA</v>
      </c>
    </row>
    <row r="1642" spans="1:28" x14ac:dyDescent="0.15">
      <c r="A1642">
        <v>397</v>
      </c>
      <c r="B1642" t="str">
        <v>U1588</v>
      </c>
      <c r="C1642" t="str">
        <v>C</v>
      </c>
      <c r="D1642">
        <v>4</v>
      </c>
      <c r="E1642" t="str">
        <v>X</v>
      </c>
      <c r="F1642" t="str">
        <v>CC</v>
      </c>
      <c r="G1642" t="str">
        <v/>
      </c>
      <c r="H1642" s="29">
        <v>27</v>
      </c>
      <c r="I1642" s="29">
        <v>33</v>
      </c>
      <c r="J1642" s="29">
        <v>27</v>
      </c>
      <c r="K1642" s="29">
        <v>5</v>
      </c>
      <c r="L1642" s="24">
        <v>110.42</v>
      </c>
      <c r="M1642" s="24">
        <v>110.48</v>
      </c>
      <c r="N1642" s="24">
        <v>110.80060273972603</v>
      </c>
      <c r="O1642" s="24">
        <v>110.84169863013699</v>
      </c>
      <c r="P1642">
        <v>6</v>
      </c>
      <c r="Q1642">
        <v>212</v>
      </c>
      <c r="R1642" t="str">
        <v>WRND</v>
      </c>
      <c r="S1642" t="str">
        <v>PAL</v>
      </c>
      <c r="T1642" t="str">
        <v/>
      </c>
      <c r="U1642" t="str">
        <v/>
      </c>
      <c r="V1642" t="str">
        <v>PAL</v>
      </c>
      <c r="W1642" t="str">
        <v>WRND11973971</v>
      </c>
      <c r="X1642">
        <v>44899.577777777777</v>
      </c>
      <c r="Y1642" t="str">
        <v>LEWIS</v>
      </c>
      <c r="Z1642" t="str">
        <v>JR</v>
      </c>
      <c r="AA1642">
        <v>0</v>
      </c>
      <c r="AB1642" t="str">
        <v>397-U1588C-4X-CC-PAL</v>
      </c>
    </row>
    <row r="1643" spans="1:28" x14ac:dyDescent="0.15">
      <c r="A1643">
        <v>397</v>
      </c>
      <c r="B1643" t="str">
        <v>U1588</v>
      </c>
      <c r="C1643" t="str">
        <v>C</v>
      </c>
      <c r="D1643">
        <v>4</v>
      </c>
      <c r="E1643" t="str">
        <v>X</v>
      </c>
      <c r="F1643" t="str">
        <v>CC</v>
      </c>
      <c r="G1643" t="str">
        <v/>
      </c>
      <c r="H1643" s="29">
        <v>27</v>
      </c>
      <c r="I1643" s="29">
        <v>33</v>
      </c>
      <c r="J1643" s="29">
        <v>0</v>
      </c>
      <c r="K1643" s="29">
        <v>5</v>
      </c>
      <c r="L1643" s="24">
        <v>110.42</v>
      </c>
      <c r="M1643" s="24">
        <v>110.48</v>
      </c>
      <c r="N1643" s="24">
        <v>110.80060273972603</v>
      </c>
      <c r="O1643" s="24">
        <v>110.84169863013699</v>
      </c>
      <c r="P1643">
        <v>6</v>
      </c>
      <c r="Q1643">
        <v>5</v>
      </c>
      <c r="R1643" t="str">
        <v>OTHR</v>
      </c>
      <c r="S1643" t="str">
        <v/>
      </c>
      <c r="T1643" t="str">
        <v>CLAR</v>
      </c>
      <c r="U1643" t="str">
        <v>95439IODP</v>
      </c>
      <c r="V1643" t="str">
        <v>PALCLAR</v>
      </c>
      <c r="W1643" t="str">
        <v>OTHR11974011</v>
      </c>
      <c r="X1643">
        <v>44899.57916666667</v>
      </c>
      <c r="Y1643" t="str">
        <v>NOVAK</v>
      </c>
      <c r="Z1643" t="str">
        <v>JR</v>
      </c>
      <c r="AA1643">
        <v>0</v>
      </c>
      <c r="AB1643" t="str">
        <v>397-U1588C-4X-CC-PAL-PALCLAR</v>
      </c>
    </row>
    <row r="1644" spans="1:28" x14ac:dyDescent="0.15">
      <c r="A1644">
        <v>397</v>
      </c>
      <c r="B1644" t="str">
        <v>U1588</v>
      </c>
      <c r="C1644" t="str">
        <v>C</v>
      </c>
      <c r="D1644">
        <v>5</v>
      </c>
      <c r="E1644" t="str">
        <v>X</v>
      </c>
      <c r="F1644" t="str">
        <v>CC</v>
      </c>
      <c r="G1644" t="str">
        <v/>
      </c>
      <c r="H1644" s="29">
        <v>11</v>
      </c>
      <c r="I1644" s="29">
        <v>17</v>
      </c>
      <c r="J1644" s="29">
        <v>0</v>
      </c>
      <c r="K1644" s="29">
        <v>5</v>
      </c>
      <c r="L1644" s="24">
        <v>113.51</v>
      </c>
      <c r="M1644" s="24">
        <v>113.57000000000001</v>
      </c>
      <c r="N1644" s="24">
        <v>115.52229508196721</v>
      </c>
      <c r="O1644" s="24">
        <v>115.57147540983607</v>
      </c>
      <c r="P1644">
        <v>6</v>
      </c>
      <c r="Q1644">
        <v>30</v>
      </c>
      <c r="R1644" t="str">
        <v>OTHR</v>
      </c>
      <c r="S1644" t="str">
        <v/>
      </c>
      <c r="T1644" t="str">
        <v>ZARI</v>
      </c>
      <c r="U1644" t="str">
        <v>95883IODP</v>
      </c>
      <c r="V1644" t="str">
        <v>PALZARI</v>
      </c>
      <c r="W1644" t="str">
        <v>OTHR11974271</v>
      </c>
      <c r="X1644">
        <v>44899.59652777778</v>
      </c>
      <c r="Y1644" t="str">
        <v>NOVAK</v>
      </c>
      <c r="Z1644" t="str">
        <v>JR</v>
      </c>
      <c r="AA1644">
        <v>0</v>
      </c>
      <c r="AB1644" t="str">
        <v>397-U1588C-5X-CC-PAL-PALZARI</v>
      </c>
    </row>
    <row r="1645" spans="1:28" x14ac:dyDescent="0.15">
      <c r="A1645">
        <v>397</v>
      </c>
      <c r="B1645" t="str">
        <v>U1588</v>
      </c>
      <c r="C1645" t="str">
        <v>C</v>
      </c>
      <c r="D1645">
        <v>5</v>
      </c>
      <c r="E1645" t="str">
        <v>X</v>
      </c>
      <c r="F1645" t="str">
        <v>CC</v>
      </c>
      <c r="G1645" t="str">
        <v/>
      </c>
      <c r="H1645" s="29">
        <v>11</v>
      </c>
      <c r="I1645" s="29">
        <v>17</v>
      </c>
      <c r="J1645" s="29">
        <v>0</v>
      </c>
      <c r="K1645" s="29">
        <v>5</v>
      </c>
      <c r="L1645" s="24">
        <v>113.51</v>
      </c>
      <c r="M1645" s="24">
        <v>113.57000000000001</v>
      </c>
      <c r="N1645" s="24">
        <v>115.52229508196721</v>
      </c>
      <c r="O1645" s="24">
        <v>115.57147540983607</v>
      </c>
      <c r="P1645">
        <v>6</v>
      </c>
      <c r="Q1645">
        <v>5</v>
      </c>
      <c r="R1645" t="str">
        <v>OTHR</v>
      </c>
      <c r="S1645" t="str">
        <v/>
      </c>
      <c r="T1645" t="str">
        <v>FLOR</v>
      </c>
      <c r="U1645" t="str">
        <v>95504IODP</v>
      </c>
      <c r="V1645" t="str">
        <v>PALFLOR</v>
      </c>
      <c r="W1645" t="str">
        <v>OTHR11974241</v>
      </c>
      <c r="X1645">
        <v>44899.59652777778</v>
      </c>
      <c r="Y1645" t="str">
        <v>NOVAK</v>
      </c>
      <c r="Z1645" t="str">
        <v>JR</v>
      </c>
      <c r="AA1645">
        <v>0</v>
      </c>
      <c r="AB1645" t="str">
        <v>397-U1588C-5X-CC-PAL-PALFLOR</v>
      </c>
    </row>
    <row r="1646" spans="1:28" x14ac:dyDescent="0.15">
      <c r="A1646">
        <v>397</v>
      </c>
      <c r="B1646" t="str">
        <v>U1588</v>
      </c>
      <c r="C1646" t="str">
        <v>C</v>
      </c>
      <c r="D1646">
        <v>5</v>
      </c>
      <c r="E1646" t="str">
        <v>X</v>
      </c>
      <c r="F1646" t="str">
        <v>CC</v>
      </c>
      <c r="G1646" t="str">
        <v/>
      </c>
      <c r="H1646" s="29">
        <v>11</v>
      </c>
      <c r="I1646" s="29">
        <v>17</v>
      </c>
      <c r="J1646" s="29">
        <v>11</v>
      </c>
      <c r="K1646" s="29">
        <v>5</v>
      </c>
      <c r="L1646" s="24">
        <v>113.51</v>
      </c>
      <c r="M1646" s="24">
        <v>113.57000000000001</v>
      </c>
      <c r="N1646" s="24">
        <v>115.52229508196721</v>
      </c>
      <c r="O1646" s="24">
        <v>115.57147540983607</v>
      </c>
      <c r="P1646">
        <v>6</v>
      </c>
      <c r="Q1646">
        <v>212</v>
      </c>
      <c r="R1646" t="str">
        <v>WRND</v>
      </c>
      <c r="S1646" t="str">
        <v>PAL</v>
      </c>
      <c r="T1646" t="str">
        <v/>
      </c>
      <c r="U1646" t="str">
        <v/>
      </c>
      <c r="V1646" t="str">
        <v>PAL</v>
      </c>
      <c r="W1646" t="str">
        <v>WRND11974211</v>
      </c>
      <c r="X1646">
        <v>44899.595833333333</v>
      </c>
      <c r="Y1646" t="str">
        <v>LEWIS</v>
      </c>
      <c r="Z1646" t="str">
        <v>JR</v>
      </c>
      <c r="AA1646">
        <v>0</v>
      </c>
      <c r="AB1646" t="str">
        <v>397-U1588C-5X-CC-PAL</v>
      </c>
    </row>
    <row r="1647" spans="1:28" x14ac:dyDescent="0.15">
      <c r="A1647">
        <v>397</v>
      </c>
      <c r="B1647" t="str">
        <v>U1588</v>
      </c>
      <c r="C1647" t="str">
        <v>C</v>
      </c>
      <c r="D1647">
        <v>5</v>
      </c>
      <c r="E1647" t="str">
        <v>X</v>
      </c>
      <c r="F1647" t="str">
        <v>CC</v>
      </c>
      <c r="G1647" t="str">
        <v/>
      </c>
      <c r="H1647" s="29">
        <v>11</v>
      </c>
      <c r="I1647" s="29">
        <v>17</v>
      </c>
      <c r="J1647" s="29">
        <v>0</v>
      </c>
      <c r="K1647" s="29">
        <v>5</v>
      </c>
      <c r="L1647" s="24">
        <v>113.51</v>
      </c>
      <c r="M1647" s="24">
        <v>113.57000000000001</v>
      </c>
      <c r="N1647" s="24">
        <v>115.52229508196721</v>
      </c>
      <c r="O1647" s="24">
        <v>115.57147540983607</v>
      </c>
      <c r="P1647">
        <v>6</v>
      </c>
      <c r="Q1647">
        <v>5</v>
      </c>
      <c r="R1647" t="str">
        <v>OTHR</v>
      </c>
      <c r="S1647" t="str">
        <v/>
      </c>
      <c r="T1647" t="str">
        <v>CLAR</v>
      </c>
      <c r="U1647" t="str">
        <v>95439IODP</v>
      </c>
      <c r="V1647" t="str">
        <v>PALCLAR</v>
      </c>
      <c r="W1647" t="str">
        <v>OTHR11974251</v>
      </c>
      <c r="X1647">
        <v>44899.59652777778</v>
      </c>
      <c r="Y1647" t="str">
        <v>NOVAK</v>
      </c>
      <c r="Z1647" t="str">
        <v>JR</v>
      </c>
      <c r="AA1647">
        <v>0</v>
      </c>
      <c r="AB1647" t="str">
        <v>397-U1588C-5X-CC-PAL-PALCLAR</v>
      </c>
    </row>
    <row r="1648" spans="1:28" x14ac:dyDescent="0.15">
      <c r="A1648">
        <v>397</v>
      </c>
      <c r="B1648" t="str">
        <v>U1588</v>
      </c>
      <c r="C1648" t="str">
        <v>C</v>
      </c>
      <c r="D1648">
        <v>5</v>
      </c>
      <c r="E1648" t="str">
        <v>X</v>
      </c>
      <c r="F1648" t="str">
        <v>CC</v>
      </c>
      <c r="G1648" t="str">
        <v/>
      </c>
      <c r="H1648" s="29">
        <v>11</v>
      </c>
      <c r="I1648" s="29">
        <v>17</v>
      </c>
      <c r="J1648" s="29">
        <v>0</v>
      </c>
      <c r="K1648" s="29">
        <v>5</v>
      </c>
      <c r="L1648" s="24">
        <v>113.51</v>
      </c>
      <c r="M1648" s="24">
        <v>113.57000000000001</v>
      </c>
      <c r="N1648" s="24">
        <v>115.52229508196721</v>
      </c>
      <c r="O1648" s="24">
        <v>115.57147540983607</v>
      </c>
      <c r="P1648">
        <v>6</v>
      </c>
      <c r="Q1648">
        <v>20</v>
      </c>
      <c r="R1648" t="str">
        <v>OTHR</v>
      </c>
      <c r="S1648" t="str">
        <v/>
      </c>
      <c r="T1648" t="str">
        <v>VERM</v>
      </c>
      <c r="U1648" t="str">
        <v>95746IODP</v>
      </c>
      <c r="V1648" t="str">
        <v>PALVERM</v>
      </c>
      <c r="W1648" t="str">
        <v>OTHR11974221</v>
      </c>
      <c r="X1648">
        <v>44899.59652777778</v>
      </c>
      <c r="Y1648" t="str">
        <v>NOVAK</v>
      </c>
      <c r="Z1648" t="str">
        <v>JR</v>
      </c>
      <c r="AA1648">
        <v>0</v>
      </c>
      <c r="AB1648" t="str">
        <v>397-U1588C-5X-CC-PAL-PALVERM</v>
      </c>
    </row>
    <row r="1649" spans="1:28" x14ac:dyDescent="0.15">
      <c r="A1649">
        <v>397</v>
      </c>
      <c r="B1649" t="str">
        <v>U1588</v>
      </c>
      <c r="C1649" t="str">
        <v>C</v>
      </c>
      <c r="D1649">
        <v>5</v>
      </c>
      <c r="E1649" t="str">
        <v>X</v>
      </c>
      <c r="F1649" t="str">
        <v>CC</v>
      </c>
      <c r="G1649" t="str">
        <v/>
      </c>
      <c r="H1649" s="29">
        <v>11</v>
      </c>
      <c r="I1649" s="29">
        <v>17</v>
      </c>
      <c r="J1649" s="29">
        <v>0</v>
      </c>
      <c r="K1649" s="29">
        <v>5</v>
      </c>
      <c r="L1649" s="24">
        <v>113.51</v>
      </c>
      <c r="M1649" s="24">
        <v>113.57000000000001</v>
      </c>
      <c r="N1649" s="24">
        <v>115.52229508196721</v>
      </c>
      <c r="O1649" s="24">
        <v>115.57147540983607</v>
      </c>
      <c r="P1649">
        <v>6</v>
      </c>
      <c r="Q1649">
        <v>5</v>
      </c>
      <c r="R1649" t="str">
        <v>OTHR</v>
      </c>
      <c r="S1649" t="str">
        <v/>
      </c>
      <c r="T1649" t="str">
        <v>ABRA</v>
      </c>
      <c r="U1649" t="str">
        <v>95438IODP</v>
      </c>
      <c r="V1649" t="str">
        <v>PALABRA</v>
      </c>
      <c r="W1649" t="str">
        <v>OTHR11974281</v>
      </c>
      <c r="X1649">
        <v>44899.59652777778</v>
      </c>
      <c r="Y1649" t="str">
        <v>NOVAK</v>
      </c>
      <c r="Z1649" t="str">
        <v>JR</v>
      </c>
      <c r="AA1649">
        <v>0</v>
      </c>
      <c r="AB1649" t="str">
        <v>397-U1588C-5X-CC-PAL-PALABRA</v>
      </c>
    </row>
    <row r="1650" spans="1:28" x14ac:dyDescent="0.15">
      <c r="A1650">
        <v>397</v>
      </c>
      <c r="B1650" t="str">
        <v>U1588</v>
      </c>
      <c r="C1650" t="str">
        <v>C</v>
      </c>
      <c r="D1650">
        <v>5</v>
      </c>
      <c r="E1650" t="str">
        <v>X</v>
      </c>
      <c r="F1650" t="str">
        <v>CC</v>
      </c>
      <c r="G1650" t="str">
        <v/>
      </c>
      <c r="H1650" s="29">
        <v>11</v>
      </c>
      <c r="I1650" s="29">
        <v>17</v>
      </c>
      <c r="J1650" s="29">
        <v>0</v>
      </c>
      <c r="K1650" s="29">
        <v>5</v>
      </c>
      <c r="L1650" s="24">
        <v>113.51</v>
      </c>
      <c r="M1650" s="24">
        <v>113.57000000000001</v>
      </c>
      <c r="N1650" s="24">
        <v>115.52229508196721</v>
      </c>
      <c r="O1650" s="24">
        <v>115.57147540983607</v>
      </c>
      <c r="P1650">
        <v>6</v>
      </c>
      <c r="Q1650">
        <v>30</v>
      </c>
      <c r="R1650" t="str">
        <v>OTHR</v>
      </c>
      <c r="S1650" t="str">
        <v/>
      </c>
      <c r="T1650" t="str">
        <v>HUAN</v>
      </c>
      <c r="U1650" t="str">
        <v>98758IODP</v>
      </c>
      <c r="V1650" t="str">
        <v>PALHUAN</v>
      </c>
      <c r="W1650" t="str">
        <v>OTHR11974261</v>
      </c>
      <c r="X1650">
        <v>44899.59652777778</v>
      </c>
      <c r="Y1650" t="str">
        <v>NOVAK</v>
      </c>
      <c r="Z1650" t="str">
        <v>JR</v>
      </c>
      <c r="AA1650">
        <v>0</v>
      </c>
      <c r="AB1650" t="str">
        <v>397-U1588C-5X-CC-PAL-PALHUAN</v>
      </c>
    </row>
    <row r="1651" spans="1:28" x14ac:dyDescent="0.15">
      <c r="A1651">
        <v>397</v>
      </c>
      <c r="B1651" t="str">
        <v>U1588</v>
      </c>
      <c r="C1651" t="str">
        <v>C</v>
      </c>
      <c r="D1651">
        <v>5</v>
      </c>
      <c r="E1651" t="str">
        <v>X</v>
      </c>
      <c r="F1651" t="str">
        <v>CC</v>
      </c>
      <c r="G1651" t="str">
        <v/>
      </c>
      <c r="H1651" s="29">
        <v>11</v>
      </c>
      <c r="I1651" s="29">
        <v>17</v>
      </c>
      <c r="J1651" s="29">
        <v>0</v>
      </c>
      <c r="K1651" s="29">
        <v>5</v>
      </c>
      <c r="L1651" s="24">
        <v>113.51</v>
      </c>
      <c r="M1651" s="24">
        <v>113.57000000000001</v>
      </c>
      <c r="N1651" s="24">
        <v>115.52229508196721</v>
      </c>
      <c r="O1651" s="24">
        <v>115.57147540983607</v>
      </c>
      <c r="P1651">
        <v>6</v>
      </c>
      <c r="Q1651">
        <v>20</v>
      </c>
      <c r="R1651" t="str">
        <v>OTHR</v>
      </c>
      <c r="S1651" t="str">
        <v/>
      </c>
      <c r="T1651" t="str">
        <v>PERA</v>
      </c>
      <c r="U1651" t="str">
        <v>95471IODP</v>
      </c>
      <c r="V1651" t="str">
        <v>PALPERA</v>
      </c>
      <c r="W1651" t="str">
        <v>OTHR11974231</v>
      </c>
      <c r="X1651">
        <v>44899.59652777778</v>
      </c>
      <c r="Y1651" t="str">
        <v>NOVAK</v>
      </c>
      <c r="Z1651" t="str">
        <v>JR</v>
      </c>
      <c r="AA1651">
        <v>0</v>
      </c>
      <c r="AB1651" t="str">
        <v>397-U1588C-5X-CC-PAL-PALPERA</v>
      </c>
    </row>
    <row r="1652" spans="1:28" x14ac:dyDescent="0.15">
      <c r="A1652">
        <v>397</v>
      </c>
      <c r="B1652" t="str">
        <v>U1588</v>
      </c>
      <c r="C1652" t="str">
        <v>C</v>
      </c>
      <c r="D1652">
        <v>6</v>
      </c>
      <c r="E1652" t="str">
        <v>X</v>
      </c>
      <c r="F1652" t="str">
        <v>CC</v>
      </c>
      <c r="G1652" t="str">
        <v/>
      </c>
      <c r="H1652" s="29">
        <v>20</v>
      </c>
      <c r="I1652" s="29">
        <v>26</v>
      </c>
      <c r="J1652" s="29">
        <v>0</v>
      </c>
      <c r="K1652" s="29">
        <v>5</v>
      </c>
      <c r="L1652" s="24">
        <v>119.05</v>
      </c>
      <c r="M1652" s="24">
        <v>119.11</v>
      </c>
      <c r="N1652" s="24">
        <v>120.54185185185185</v>
      </c>
      <c r="O1652" s="24">
        <v>120.5862962962963</v>
      </c>
      <c r="P1652">
        <v>6</v>
      </c>
      <c r="Q1652">
        <v>20</v>
      </c>
      <c r="R1652" t="str">
        <v>OTHR</v>
      </c>
      <c r="S1652" t="str">
        <v/>
      </c>
      <c r="T1652" t="str">
        <v>PERA</v>
      </c>
      <c r="U1652" t="str">
        <v>95471IODP</v>
      </c>
      <c r="V1652" t="str">
        <v>PALPERA</v>
      </c>
      <c r="W1652" t="str">
        <v>OTHR11974501</v>
      </c>
      <c r="X1652">
        <v>44899.618750000001</v>
      </c>
      <c r="Y1652" t="str">
        <v>NOVAK</v>
      </c>
      <c r="Z1652" t="str">
        <v>JR</v>
      </c>
      <c r="AA1652">
        <v>0</v>
      </c>
      <c r="AB1652" t="str">
        <v>397-U1588C-6X-CC-PAL-PALPERA</v>
      </c>
    </row>
    <row r="1653" spans="1:28" x14ac:dyDescent="0.15">
      <c r="A1653">
        <v>397</v>
      </c>
      <c r="B1653" t="str">
        <v>U1588</v>
      </c>
      <c r="C1653" t="str">
        <v>C</v>
      </c>
      <c r="D1653">
        <v>6</v>
      </c>
      <c r="E1653" t="str">
        <v>X</v>
      </c>
      <c r="F1653" t="str">
        <v>CC</v>
      </c>
      <c r="G1653" t="str">
        <v/>
      </c>
      <c r="H1653" s="29">
        <v>20</v>
      </c>
      <c r="I1653" s="29">
        <v>26</v>
      </c>
      <c r="J1653" s="29">
        <v>0</v>
      </c>
      <c r="K1653" s="29">
        <v>5</v>
      </c>
      <c r="L1653" s="24">
        <v>119.05</v>
      </c>
      <c r="M1653" s="24">
        <v>119.11</v>
      </c>
      <c r="N1653" s="24">
        <v>120.54185185185185</v>
      </c>
      <c r="O1653" s="24">
        <v>120.5862962962963</v>
      </c>
      <c r="P1653">
        <v>6</v>
      </c>
      <c r="Q1653">
        <v>30</v>
      </c>
      <c r="R1653" t="str">
        <v>OTHR</v>
      </c>
      <c r="S1653" t="str">
        <v/>
      </c>
      <c r="T1653" t="str">
        <v>ZARI</v>
      </c>
      <c r="U1653" t="str">
        <v>95883IODP</v>
      </c>
      <c r="V1653" t="str">
        <v>PALZARI</v>
      </c>
      <c r="W1653" t="str">
        <v>OTHR11974541</v>
      </c>
      <c r="X1653">
        <v>44899.618750000001</v>
      </c>
      <c r="Y1653" t="str">
        <v>NOVAK</v>
      </c>
      <c r="Z1653" t="str">
        <v>JR</v>
      </c>
      <c r="AA1653">
        <v>0</v>
      </c>
      <c r="AB1653" t="str">
        <v>397-U1588C-6X-CC-PAL-PALZARI</v>
      </c>
    </row>
    <row r="1654" spans="1:28" x14ac:dyDescent="0.15">
      <c r="A1654">
        <v>397</v>
      </c>
      <c r="B1654" t="str">
        <v>U1588</v>
      </c>
      <c r="C1654" t="str">
        <v>C</v>
      </c>
      <c r="D1654">
        <v>6</v>
      </c>
      <c r="E1654" t="str">
        <v>X</v>
      </c>
      <c r="F1654" t="str">
        <v>CC</v>
      </c>
      <c r="G1654" t="str">
        <v/>
      </c>
      <c r="H1654" s="29">
        <v>20</v>
      </c>
      <c r="I1654" s="29">
        <v>26</v>
      </c>
      <c r="J1654" s="29">
        <v>0</v>
      </c>
      <c r="K1654" s="29">
        <v>5</v>
      </c>
      <c r="L1654" s="24">
        <v>119.05</v>
      </c>
      <c r="M1654" s="24">
        <v>119.11</v>
      </c>
      <c r="N1654" s="24">
        <v>120.54185185185185</v>
      </c>
      <c r="O1654" s="24">
        <v>120.5862962962963</v>
      </c>
      <c r="P1654">
        <v>6</v>
      </c>
      <c r="Q1654">
        <v>5</v>
      </c>
      <c r="R1654" t="str">
        <v>OTHR</v>
      </c>
      <c r="S1654" t="str">
        <v/>
      </c>
      <c r="T1654" t="str">
        <v>FLOR</v>
      </c>
      <c r="U1654" t="str">
        <v>95504IODP</v>
      </c>
      <c r="V1654" t="str">
        <v>PALFLOR</v>
      </c>
      <c r="W1654" t="str">
        <v>OTHR11974511</v>
      </c>
      <c r="X1654">
        <v>44899.618750000001</v>
      </c>
      <c r="Y1654" t="str">
        <v>NOVAK</v>
      </c>
      <c r="Z1654" t="str">
        <v>JR</v>
      </c>
      <c r="AA1654">
        <v>0</v>
      </c>
      <c r="AB1654" t="str">
        <v>397-U1588C-6X-CC-PAL-PALFLOR</v>
      </c>
    </row>
    <row r="1655" spans="1:28" x14ac:dyDescent="0.15">
      <c r="A1655">
        <v>397</v>
      </c>
      <c r="B1655" t="str">
        <v>U1588</v>
      </c>
      <c r="C1655" t="str">
        <v>C</v>
      </c>
      <c r="D1655">
        <v>6</v>
      </c>
      <c r="E1655" t="str">
        <v>X</v>
      </c>
      <c r="F1655" t="str">
        <v>CC</v>
      </c>
      <c r="G1655" t="str">
        <v/>
      </c>
      <c r="H1655" s="29">
        <v>20</v>
      </c>
      <c r="I1655" s="29">
        <v>26</v>
      </c>
      <c r="J1655" s="29">
        <v>20</v>
      </c>
      <c r="K1655" s="29">
        <v>5</v>
      </c>
      <c r="L1655" s="24">
        <v>119.05</v>
      </c>
      <c r="M1655" s="24">
        <v>119.11</v>
      </c>
      <c r="N1655" s="24">
        <v>120.54185185185185</v>
      </c>
      <c r="O1655" s="24">
        <v>120.5862962962963</v>
      </c>
      <c r="P1655">
        <v>6</v>
      </c>
      <c r="Q1655">
        <v>212</v>
      </c>
      <c r="R1655" t="str">
        <v>WRND</v>
      </c>
      <c r="S1655" t="str">
        <v>PAL</v>
      </c>
      <c r="T1655" t="str">
        <v/>
      </c>
      <c r="U1655" t="str">
        <v/>
      </c>
      <c r="V1655" t="str">
        <v>PAL</v>
      </c>
      <c r="W1655" t="str">
        <v>WRND11974481</v>
      </c>
      <c r="X1655">
        <v>44899.618055555555</v>
      </c>
      <c r="Y1655" t="str">
        <v>LEWIS</v>
      </c>
      <c r="Z1655" t="str">
        <v>JR</v>
      </c>
      <c r="AA1655">
        <v>0</v>
      </c>
      <c r="AB1655" t="str">
        <v>397-U1588C-6X-CC-PAL</v>
      </c>
    </row>
    <row r="1656" spans="1:28" x14ac:dyDescent="0.15">
      <c r="A1656">
        <v>397</v>
      </c>
      <c r="B1656" t="str">
        <v>U1588</v>
      </c>
      <c r="C1656" t="str">
        <v>C</v>
      </c>
      <c r="D1656">
        <v>6</v>
      </c>
      <c r="E1656" t="str">
        <v>X</v>
      </c>
      <c r="F1656" t="str">
        <v>CC</v>
      </c>
      <c r="G1656" t="str">
        <v/>
      </c>
      <c r="H1656" s="29">
        <v>20</v>
      </c>
      <c r="I1656" s="29">
        <v>26</v>
      </c>
      <c r="J1656" s="29">
        <v>0</v>
      </c>
      <c r="K1656" s="29">
        <v>5</v>
      </c>
      <c r="L1656" s="24">
        <v>119.05</v>
      </c>
      <c r="M1656" s="24">
        <v>119.11</v>
      </c>
      <c r="N1656" s="24">
        <v>120.54185185185185</v>
      </c>
      <c r="O1656" s="24">
        <v>120.5862962962963</v>
      </c>
      <c r="P1656">
        <v>6</v>
      </c>
      <c r="Q1656">
        <v>5</v>
      </c>
      <c r="R1656" t="str">
        <v>OTHR</v>
      </c>
      <c r="S1656" t="str">
        <v/>
      </c>
      <c r="T1656" t="str">
        <v>CLAR</v>
      </c>
      <c r="U1656" t="str">
        <v>95439IODP</v>
      </c>
      <c r="V1656" t="str">
        <v>PALCLAR</v>
      </c>
      <c r="W1656" t="str">
        <v>OTHR11974521</v>
      </c>
      <c r="X1656">
        <v>44899.618750000001</v>
      </c>
      <c r="Y1656" t="str">
        <v>NOVAK</v>
      </c>
      <c r="Z1656" t="str">
        <v>JR</v>
      </c>
      <c r="AA1656">
        <v>0</v>
      </c>
      <c r="AB1656" t="str">
        <v>397-U1588C-6X-CC-PAL-PALCLAR</v>
      </c>
    </row>
    <row r="1657" spans="1:28" x14ac:dyDescent="0.15">
      <c r="A1657">
        <v>397</v>
      </c>
      <c r="B1657" t="str">
        <v>U1588</v>
      </c>
      <c r="C1657" t="str">
        <v>C</v>
      </c>
      <c r="D1657">
        <v>6</v>
      </c>
      <c r="E1657" t="str">
        <v>X</v>
      </c>
      <c r="F1657" t="str">
        <v>CC</v>
      </c>
      <c r="G1657" t="str">
        <v/>
      </c>
      <c r="H1657" s="29">
        <v>20</v>
      </c>
      <c r="I1657" s="29">
        <v>26</v>
      </c>
      <c r="J1657" s="29">
        <v>0</v>
      </c>
      <c r="K1657" s="29">
        <v>5</v>
      </c>
      <c r="L1657" s="24">
        <v>119.05</v>
      </c>
      <c r="M1657" s="24">
        <v>119.11</v>
      </c>
      <c r="N1657" s="24">
        <v>120.54185185185185</v>
      </c>
      <c r="O1657" s="24">
        <v>120.5862962962963</v>
      </c>
      <c r="P1657">
        <v>6</v>
      </c>
      <c r="Q1657">
        <v>5</v>
      </c>
      <c r="R1657" t="str">
        <v>OTHR</v>
      </c>
      <c r="S1657" t="str">
        <v/>
      </c>
      <c r="T1657" t="str">
        <v>ABRA</v>
      </c>
      <c r="U1657" t="str">
        <v>95438IODP</v>
      </c>
      <c r="V1657" t="str">
        <v>PALABRA</v>
      </c>
      <c r="W1657" t="str">
        <v>OTHR11974551</v>
      </c>
      <c r="X1657">
        <v>44899.618750000001</v>
      </c>
      <c r="Y1657" t="str">
        <v>NOVAK</v>
      </c>
      <c r="Z1657" t="str">
        <v>JR</v>
      </c>
      <c r="AA1657">
        <v>0</v>
      </c>
      <c r="AB1657" t="str">
        <v>397-U1588C-6X-CC-PAL-PALABRA</v>
      </c>
    </row>
    <row r="1658" spans="1:28" x14ac:dyDescent="0.15">
      <c r="A1658">
        <v>397</v>
      </c>
      <c r="B1658" t="str">
        <v>U1588</v>
      </c>
      <c r="C1658" t="str">
        <v>C</v>
      </c>
      <c r="D1658">
        <v>6</v>
      </c>
      <c r="E1658" t="str">
        <v>X</v>
      </c>
      <c r="F1658" t="str">
        <v>CC</v>
      </c>
      <c r="G1658" t="str">
        <v/>
      </c>
      <c r="H1658" s="29">
        <v>20</v>
      </c>
      <c r="I1658" s="29">
        <v>26</v>
      </c>
      <c r="J1658" s="29">
        <v>0</v>
      </c>
      <c r="K1658" s="29">
        <v>5</v>
      </c>
      <c r="L1658" s="24">
        <v>119.05</v>
      </c>
      <c r="M1658" s="24">
        <v>119.11</v>
      </c>
      <c r="N1658" s="24">
        <v>120.54185185185185</v>
      </c>
      <c r="O1658" s="24">
        <v>120.5862962962963</v>
      </c>
      <c r="P1658">
        <v>6</v>
      </c>
      <c r="Q1658">
        <v>20</v>
      </c>
      <c r="R1658" t="str">
        <v>OTHR</v>
      </c>
      <c r="S1658" t="str">
        <v/>
      </c>
      <c r="T1658" t="str">
        <v>VERM</v>
      </c>
      <c r="U1658" t="str">
        <v>95746IODP</v>
      </c>
      <c r="V1658" t="str">
        <v>PALVERM</v>
      </c>
      <c r="W1658" t="str">
        <v>OTHR11974491</v>
      </c>
      <c r="X1658">
        <v>44899.618750000001</v>
      </c>
      <c r="Y1658" t="str">
        <v>NOVAK</v>
      </c>
      <c r="Z1658" t="str">
        <v>JR</v>
      </c>
      <c r="AA1658">
        <v>0</v>
      </c>
      <c r="AB1658" t="str">
        <v>397-U1588C-6X-CC-PAL-PALVERM</v>
      </c>
    </row>
    <row r="1659" spans="1:28" x14ac:dyDescent="0.15">
      <c r="A1659">
        <v>397</v>
      </c>
      <c r="B1659" t="str">
        <v>U1588</v>
      </c>
      <c r="C1659" t="str">
        <v>C</v>
      </c>
      <c r="D1659">
        <v>6</v>
      </c>
      <c r="E1659" t="str">
        <v>X</v>
      </c>
      <c r="F1659" t="str">
        <v>CC</v>
      </c>
      <c r="G1659" t="str">
        <v/>
      </c>
      <c r="H1659" s="29">
        <v>20</v>
      </c>
      <c r="I1659" s="29">
        <v>26</v>
      </c>
      <c r="J1659" s="29">
        <v>0</v>
      </c>
      <c r="K1659" s="29">
        <v>5</v>
      </c>
      <c r="L1659" s="24">
        <v>119.05</v>
      </c>
      <c r="M1659" s="24">
        <v>119.11</v>
      </c>
      <c r="N1659" s="24">
        <v>120.54185185185185</v>
      </c>
      <c r="O1659" s="24">
        <v>120.5862962962963</v>
      </c>
      <c r="P1659">
        <v>6</v>
      </c>
      <c r="Q1659">
        <v>30</v>
      </c>
      <c r="R1659" t="str">
        <v>OTHR</v>
      </c>
      <c r="S1659" t="str">
        <v/>
      </c>
      <c r="T1659" t="str">
        <v>HUAN</v>
      </c>
      <c r="U1659" t="str">
        <v>98758IODP</v>
      </c>
      <c r="V1659" t="str">
        <v>PALHUAN</v>
      </c>
      <c r="W1659" t="str">
        <v>OTHR11974531</v>
      </c>
      <c r="X1659">
        <v>44899.618750000001</v>
      </c>
      <c r="Y1659" t="str">
        <v>NOVAK</v>
      </c>
      <c r="Z1659" t="str">
        <v>JR</v>
      </c>
      <c r="AA1659">
        <v>0</v>
      </c>
      <c r="AB1659" t="str">
        <v>397-U1588C-6X-CC-PAL-PALHUAN</v>
      </c>
    </row>
    <row r="1660" spans="1:28" x14ac:dyDescent="0.15">
      <c r="A1660">
        <v>397</v>
      </c>
      <c r="B1660" t="str">
        <v>U1588</v>
      </c>
      <c r="C1660" t="str">
        <v>C</v>
      </c>
      <c r="D1660">
        <v>7</v>
      </c>
      <c r="E1660" t="str">
        <v>X</v>
      </c>
      <c r="F1660" t="str">
        <v>CC</v>
      </c>
      <c r="G1660" t="str">
        <v/>
      </c>
      <c r="H1660" s="29">
        <v>16</v>
      </c>
      <c r="I1660" s="29">
        <v>22</v>
      </c>
      <c r="J1660" s="29">
        <v>0</v>
      </c>
      <c r="K1660" s="29">
        <v>5</v>
      </c>
      <c r="L1660" s="24">
        <v>124.32</v>
      </c>
      <c r="M1660" s="24">
        <v>124.38</v>
      </c>
      <c r="N1660" s="24">
        <v>125.46341379310344</v>
      </c>
      <c r="O1660" s="24">
        <v>125.50479310344826</v>
      </c>
      <c r="P1660">
        <v>6</v>
      </c>
      <c r="Q1660">
        <v>5</v>
      </c>
      <c r="R1660" t="str">
        <v>OTHR</v>
      </c>
      <c r="S1660" t="str">
        <v/>
      </c>
      <c r="T1660" t="str">
        <v>ABRA</v>
      </c>
      <c r="U1660" t="str">
        <v>95438IODP</v>
      </c>
      <c r="V1660" t="str">
        <v>PALABRA</v>
      </c>
      <c r="W1660" t="str">
        <v>OTHR11974821</v>
      </c>
      <c r="X1660">
        <v>44899.640972222223</v>
      </c>
      <c r="Y1660" t="str">
        <v>NOVAK</v>
      </c>
      <c r="Z1660" t="str">
        <v>JR</v>
      </c>
      <c r="AA1660">
        <v>0</v>
      </c>
      <c r="AB1660" t="str">
        <v>397-U1588C-7X-CC-PAL-PALABRA</v>
      </c>
    </row>
    <row r="1661" spans="1:28" x14ac:dyDescent="0.15">
      <c r="A1661">
        <v>397</v>
      </c>
      <c r="B1661" t="str">
        <v>U1588</v>
      </c>
      <c r="C1661" t="str">
        <v>C</v>
      </c>
      <c r="D1661">
        <v>7</v>
      </c>
      <c r="E1661" t="str">
        <v>X</v>
      </c>
      <c r="F1661" t="str">
        <v>CC</v>
      </c>
      <c r="G1661" t="str">
        <v/>
      </c>
      <c r="H1661" s="29">
        <v>16</v>
      </c>
      <c r="I1661" s="29">
        <v>22</v>
      </c>
      <c r="J1661" s="29">
        <v>0</v>
      </c>
      <c r="K1661" s="29">
        <v>5</v>
      </c>
      <c r="L1661" s="24">
        <v>124.32</v>
      </c>
      <c r="M1661" s="24">
        <v>124.38</v>
      </c>
      <c r="N1661" s="24">
        <v>125.46341379310344</v>
      </c>
      <c r="O1661" s="24">
        <v>125.50479310344826</v>
      </c>
      <c r="P1661">
        <v>6</v>
      </c>
      <c r="Q1661">
        <v>30</v>
      </c>
      <c r="R1661" t="str">
        <v>OTHR</v>
      </c>
      <c r="S1661" t="str">
        <v/>
      </c>
      <c r="T1661" t="str">
        <v>ZARI</v>
      </c>
      <c r="U1661" t="str">
        <v>95883IODP</v>
      </c>
      <c r="V1661" t="str">
        <v>PALZARI</v>
      </c>
      <c r="W1661" t="str">
        <v>OTHR11974811</v>
      </c>
      <c r="X1661">
        <v>44899.640972222223</v>
      </c>
      <c r="Y1661" t="str">
        <v>NOVAK</v>
      </c>
      <c r="Z1661" t="str">
        <v>JR</v>
      </c>
      <c r="AA1661">
        <v>0</v>
      </c>
      <c r="AB1661" t="str">
        <v>397-U1588C-7X-CC-PAL-PALZARI</v>
      </c>
    </row>
    <row r="1662" spans="1:28" x14ac:dyDescent="0.15">
      <c r="A1662">
        <v>397</v>
      </c>
      <c r="B1662" t="str">
        <v>U1588</v>
      </c>
      <c r="C1662" t="str">
        <v>C</v>
      </c>
      <c r="D1662">
        <v>7</v>
      </c>
      <c r="E1662" t="str">
        <v>X</v>
      </c>
      <c r="F1662" t="str">
        <v>CC</v>
      </c>
      <c r="G1662" t="str">
        <v/>
      </c>
      <c r="H1662" s="29">
        <v>16</v>
      </c>
      <c r="I1662" s="29">
        <v>22</v>
      </c>
      <c r="J1662" s="29">
        <v>0</v>
      </c>
      <c r="K1662" s="29">
        <v>5</v>
      </c>
      <c r="L1662" s="24">
        <v>124.32</v>
      </c>
      <c r="M1662" s="24">
        <v>124.38</v>
      </c>
      <c r="N1662" s="24">
        <v>125.46341379310344</v>
      </c>
      <c r="O1662" s="24">
        <v>125.50479310344826</v>
      </c>
      <c r="P1662">
        <v>6</v>
      </c>
      <c r="Q1662">
        <v>20</v>
      </c>
      <c r="R1662" t="str">
        <v>OTHR</v>
      </c>
      <c r="S1662" t="str">
        <v/>
      </c>
      <c r="T1662" t="str">
        <v>VERM</v>
      </c>
      <c r="U1662" t="str">
        <v>95746IODP</v>
      </c>
      <c r="V1662" t="str">
        <v>PALVERM</v>
      </c>
      <c r="W1662" t="str">
        <v>OTHR11974761</v>
      </c>
      <c r="X1662">
        <v>44899.640972222223</v>
      </c>
      <c r="Y1662" t="str">
        <v>NOVAK</v>
      </c>
      <c r="Z1662" t="str">
        <v>JR</v>
      </c>
      <c r="AA1662">
        <v>0</v>
      </c>
      <c r="AB1662" t="str">
        <v>397-U1588C-7X-CC-PAL-PALVERM</v>
      </c>
    </row>
    <row r="1663" spans="1:28" x14ac:dyDescent="0.15">
      <c r="A1663">
        <v>397</v>
      </c>
      <c r="B1663" t="str">
        <v>U1588</v>
      </c>
      <c r="C1663" t="str">
        <v>C</v>
      </c>
      <c r="D1663">
        <v>7</v>
      </c>
      <c r="E1663" t="str">
        <v>X</v>
      </c>
      <c r="F1663" t="str">
        <v>CC</v>
      </c>
      <c r="G1663" t="str">
        <v/>
      </c>
      <c r="H1663" s="29">
        <v>16</v>
      </c>
      <c r="I1663" s="29">
        <v>22</v>
      </c>
      <c r="J1663" s="29">
        <v>0</v>
      </c>
      <c r="K1663" s="29">
        <v>5</v>
      </c>
      <c r="L1663" s="24">
        <v>124.32</v>
      </c>
      <c r="M1663" s="24">
        <v>124.38</v>
      </c>
      <c r="N1663" s="24">
        <v>125.46341379310344</v>
      </c>
      <c r="O1663" s="24">
        <v>125.50479310344826</v>
      </c>
      <c r="P1663">
        <v>6</v>
      </c>
      <c r="Q1663">
        <v>5</v>
      </c>
      <c r="R1663" t="str">
        <v>OTHR</v>
      </c>
      <c r="S1663" t="str">
        <v/>
      </c>
      <c r="T1663" t="str">
        <v>CLAR</v>
      </c>
      <c r="U1663" t="str">
        <v>95439IODP</v>
      </c>
      <c r="V1663" t="str">
        <v>PALCLAR</v>
      </c>
      <c r="W1663" t="str">
        <v>OTHR11974791</v>
      </c>
      <c r="X1663">
        <v>44899.640972222223</v>
      </c>
      <c r="Y1663" t="str">
        <v>NOVAK</v>
      </c>
      <c r="Z1663" t="str">
        <v>JR</v>
      </c>
      <c r="AA1663">
        <v>0</v>
      </c>
      <c r="AB1663" t="str">
        <v>397-U1588C-7X-CC-PAL-PALCLAR</v>
      </c>
    </row>
    <row r="1664" spans="1:28" x14ac:dyDescent="0.15">
      <c r="A1664">
        <v>397</v>
      </c>
      <c r="B1664" t="str">
        <v>U1588</v>
      </c>
      <c r="C1664" t="str">
        <v>C</v>
      </c>
      <c r="D1664">
        <v>7</v>
      </c>
      <c r="E1664" t="str">
        <v>X</v>
      </c>
      <c r="F1664" t="str">
        <v>CC</v>
      </c>
      <c r="G1664" t="str">
        <v/>
      </c>
      <c r="H1664" s="29">
        <v>16</v>
      </c>
      <c r="I1664" s="29">
        <v>22</v>
      </c>
      <c r="J1664" s="29">
        <v>0</v>
      </c>
      <c r="K1664" s="29">
        <v>5</v>
      </c>
      <c r="L1664" s="24">
        <v>124.32</v>
      </c>
      <c r="M1664" s="24">
        <v>124.38</v>
      </c>
      <c r="N1664" s="24">
        <v>125.46341379310344</v>
      </c>
      <c r="O1664" s="24">
        <v>125.50479310344826</v>
      </c>
      <c r="P1664">
        <v>6</v>
      </c>
      <c r="Q1664">
        <v>20</v>
      </c>
      <c r="R1664" t="str">
        <v>OTHR</v>
      </c>
      <c r="S1664" t="str">
        <v/>
      </c>
      <c r="T1664" t="str">
        <v>PERA</v>
      </c>
      <c r="U1664" t="str">
        <v>95471IODP</v>
      </c>
      <c r="V1664" t="str">
        <v>PALPERA</v>
      </c>
      <c r="W1664" t="str">
        <v>OTHR11974771</v>
      </c>
      <c r="X1664">
        <v>44899.640972222223</v>
      </c>
      <c r="Y1664" t="str">
        <v>NOVAK</v>
      </c>
      <c r="Z1664" t="str">
        <v>JR</v>
      </c>
      <c r="AA1664">
        <v>0</v>
      </c>
      <c r="AB1664" t="str">
        <v>397-U1588C-7X-CC-PAL-PALPERA</v>
      </c>
    </row>
    <row r="1665" spans="1:28" x14ac:dyDescent="0.15">
      <c r="A1665">
        <v>397</v>
      </c>
      <c r="B1665" t="str">
        <v>U1588</v>
      </c>
      <c r="C1665" t="str">
        <v>C</v>
      </c>
      <c r="D1665">
        <v>7</v>
      </c>
      <c r="E1665" t="str">
        <v>X</v>
      </c>
      <c r="F1665" t="str">
        <v>CC</v>
      </c>
      <c r="G1665" t="str">
        <v/>
      </c>
      <c r="H1665" s="29">
        <v>16</v>
      </c>
      <c r="I1665" s="29">
        <v>22</v>
      </c>
      <c r="J1665" s="29">
        <v>0</v>
      </c>
      <c r="K1665" s="29">
        <v>5</v>
      </c>
      <c r="L1665" s="24">
        <v>124.32</v>
      </c>
      <c r="M1665" s="24">
        <v>124.38</v>
      </c>
      <c r="N1665" s="24">
        <v>125.46341379310344</v>
      </c>
      <c r="O1665" s="24">
        <v>125.50479310344826</v>
      </c>
      <c r="P1665">
        <v>6</v>
      </c>
      <c r="Q1665">
        <v>30</v>
      </c>
      <c r="R1665" t="str">
        <v>OTHR</v>
      </c>
      <c r="S1665" t="str">
        <v/>
      </c>
      <c r="T1665" t="str">
        <v>HUAN</v>
      </c>
      <c r="U1665" t="str">
        <v>98758IODP</v>
      </c>
      <c r="V1665" t="str">
        <v>PALHUAN</v>
      </c>
      <c r="W1665" t="str">
        <v>OTHR11974801</v>
      </c>
      <c r="X1665">
        <v>44899.640972222223</v>
      </c>
      <c r="Y1665" t="str">
        <v>NOVAK</v>
      </c>
      <c r="Z1665" t="str">
        <v>JR</v>
      </c>
      <c r="AA1665">
        <v>0</v>
      </c>
      <c r="AB1665" t="str">
        <v>397-U1588C-7X-CC-PAL-PALHUAN</v>
      </c>
    </row>
    <row r="1666" spans="1:28" x14ac:dyDescent="0.15">
      <c r="A1666">
        <v>397</v>
      </c>
      <c r="B1666" t="str">
        <v>U1588</v>
      </c>
      <c r="C1666" t="str">
        <v>C</v>
      </c>
      <c r="D1666">
        <v>7</v>
      </c>
      <c r="E1666" t="str">
        <v>X</v>
      </c>
      <c r="F1666" t="str">
        <v>CC</v>
      </c>
      <c r="G1666" t="str">
        <v/>
      </c>
      <c r="H1666" s="29">
        <v>16</v>
      </c>
      <c r="I1666" s="29">
        <v>22</v>
      </c>
      <c r="J1666" s="29">
        <v>16</v>
      </c>
      <c r="K1666" s="29">
        <v>5</v>
      </c>
      <c r="L1666" s="24">
        <v>124.32</v>
      </c>
      <c r="M1666" s="24">
        <v>124.38</v>
      </c>
      <c r="N1666" s="24">
        <v>125.46341379310344</v>
      </c>
      <c r="O1666" s="24">
        <v>125.50479310344826</v>
      </c>
      <c r="P1666">
        <v>6</v>
      </c>
      <c r="Q1666">
        <v>212</v>
      </c>
      <c r="R1666" t="str">
        <v>WRND</v>
      </c>
      <c r="S1666" t="str">
        <v>PAL</v>
      </c>
      <c r="T1666" t="str">
        <v/>
      </c>
      <c r="U1666" t="str">
        <v/>
      </c>
      <c r="V1666" t="str">
        <v>PAL</v>
      </c>
      <c r="W1666" t="str">
        <v>WRND11974751</v>
      </c>
      <c r="X1666">
        <v>44899.640277777777</v>
      </c>
      <c r="Y1666" t="str">
        <v>LEWIS</v>
      </c>
      <c r="Z1666" t="str">
        <v>JR</v>
      </c>
      <c r="AA1666">
        <v>0</v>
      </c>
      <c r="AB1666" t="str">
        <v>397-U1588C-7X-CC-PAL</v>
      </c>
    </row>
    <row r="1667" spans="1:28" x14ac:dyDescent="0.15">
      <c r="A1667">
        <v>397</v>
      </c>
      <c r="B1667" t="str">
        <v>U1588</v>
      </c>
      <c r="C1667" t="str">
        <v>C</v>
      </c>
      <c r="D1667">
        <v>7</v>
      </c>
      <c r="E1667" t="str">
        <v>X</v>
      </c>
      <c r="F1667" t="str">
        <v>CC</v>
      </c>
      <c r="G1667" t="str">
        <v/>
      </c>
      <c r="H1667" s="29">
        <v>16</v>
      </c>
      <c r="I1667" s="29">
        <v>22</v>
      </c>
      <c r="J1667" s="29">
        <v>0</v>
      </c>
      <c r="K1667" s="29">
        <v>5</v>
      </c>
      <c r="L1667" s="24">
        <v>124.32</v>
      </c>
      <c r="M1667" s="24">
        <v>124.38</v>
      </c>
      <c r="N1667" s="24">
        <v>125.46341379310344</v>
      </c>
      <c r="O1667" s="24">
        <v>125.50479310344826</v>
      </c>
      <c r="P1667">
        <v>6</v>
      </c>
      <c r="Q1667">
        <v>5</v>
      </c>
      <c r="R1667" t="str">
        <v>OTHR</v>
      </c>
      <c r="S1667" t="str">
        <v/>
      </c>
      <c r="T1667" t="str">
        <v>FLOR</v>
      </c>
      <c r="U1667" t="str">
        <v>95504IODP</v>
      </c>
      <c r="V1667" t="str">
        <v>PALFLOR</v>
      </c>
      <c r="W1667" t="str">
        <v>OTHR11974781</v>
      </c>
      <c r="X1667">
        <v>44899.640972222223</v>
      </c>
      <c r="Y1667" t="str">
        <v>NOVAK</v>
      </c>
      <c r="Z1667" t="str">
        <v>JR</v>
      </c>
      <c r="AA1667">
        <v>0</v>
      </c>
      <c r="AB1667" t="str">
        <v>397-U1588C-7X-CC-PAL-PALFLOR</v>
      </c>
    </row>
    <row r="1668" spans="1:28" x14ac:dyDescent="0.15">
      <c r="A1668">
        <v>397</v>
      </c>
      <c r="B1668" t="str">
        <v>U1588</v>
      </c>
      <c r="C1668" t="str">
        <v>C</v>
      </c>
      <c r="D1668">
        <v>8</v>
      </c>
      <c r="E1668" t="str">
        <v>X</v>
      </c>
      <c r="F1668" t="str">
        <v>CC</v>
      </c>
      <c r="G1668" t="str">
        <v/>
      </c>
      <c r="H1668" s="29">
        <v>13</v>
      </c>
      <c r="I1668" s="29">
        <v>19</v>
      </c>
      <c r="J1668" s="29">
        <v>0</v>
      </c>
      <c r="K1668" s="29">
        <v>5</v>
      </c>
      <c r="L1668" s="24">
        <v>129.16999999999999</v>
      </c>
      <c r="M1668" s="24">
        <v>129.22999999999999</v>
      </c>
      <c r="N1668" s="24">
        <v>130.70212587412587</v>
      </c>
      <c r="O1668" s="24">
        <v>130.74408391608392</v>
      </c>
      <c r="P1668">
        <v>6</v>
      </c>
      <c r="Q1668">
        <v>30</v>
      </c>
      <c r="R1668" t="str">
        <v>OTHR</v>
      </c>
      <c r="S1668" t="str">
        <v/>
      </c>
      <c r="T1668" t="str">
        <v>ZARI</v>
      </c>
      <c r="U1668" t="str">
        <v>95883IODP</v>
      </c>
      <c r="V1668" t="str">
        <v>PALZARI</v>
      </c>
      <c r="W1668" t="str">
        <v>OTHR11975081</v>
      </c>
      <c r="X1668">
        <v>44899.661805555559</v>
      </c>
      <c r="Y1668" t="str">
        <v>NOVAK</v>
      </c>
      <c r="Z1668" t="str">
        <v>JR</v>
      </c>
      <c r="AA1668">
        <v>0</v>
      </c>
      <c r="AB1668" t="str">
        <v>397-U1588C-8X-CC-PAL-PALZARI</v>
      </c>
    </row>
    <row r="1669" spans="1:28" x14ac:dyDescent="0.15">
      <c r="A1669">
        <v>397</v>
      </c>
      <c r="B1669" t="str">
        <v>U1588</v>
      </c>
      <c r="C1669" t="str">
        <v>C</v>
      </c>
      <c r="D1669">
        <v>8</v>
      </c>
      <c r="E1669" t="str">
        <v>X</v>
      </c>
      <c r="F1669" t="str">
        <v>CC</v>
      </c>
      <c r="G1669" t="str">
        <v/>
      </c>
      <c r="H1669" s="29">
        <v>13</v>
      </c>
      <c r="I1669" s="29">
        <v>19</v>
      </c>
      <c r="J1669" s="29">
        <v>0</v>
      </c>
      <c r="K1669" s="29">
        <v>5</v>
      </c>
      <c r="L1669" s="24">
        <v>129.16999999999999</v>
      </c>
      <c r="M1669" s="24">
        <v>129.22999999999999</v>
      </c>
      <c r="N1669" s="24">
        <v>130.70212587412587</v>
      </c>
      <c r="O1669" s="24">
        <v>130.74408391608392</v>
      </c>
      <c r="P1669">
        <v>6</v>
      </c>
      <c r="Q1669">
        <v>20</v>
      </c>
      <c r="R1669" t="str">
        <v>OTHR</v>
      </c>
      <c r="S1669" t="str">
        <v/>
      </c>
      <c r="T1669" t="str">
        <v>PERA</v>
      </c>
      <c r="U1669" t="str">
        <v>95471IODP</v>
      </c>
      <c r="V1669" t="str">
        <v>PALPERA</v>
      </c>
      <c r="W1669" t="str">
        <v>OTHR11975041</v>
      </c>
      <c r="X1669">
        <v>44899.661805555559</v>
      </c>
      <c r="Y1669" t="str">
        <v>NOVAK</v>
      </c>
      <c r="Z1669" t="str">
        <v>JR</v>
      </c>
      <c r="AA1669">
        <v>0</v>
      </c>
      <c r="AB1669" t="str">
        <v>397-U1588C-8X-CC-PAL-PALPERA</v>
      </c>
    </row>
    <row r="1670" spans="1:28" x14ac:dyDescent="0.15">
      <c r="A1670">
        <v>397</v>
      </c>
      <c r="B1670" t="str">
        <v>U1588</v>
      </c>
      <c r="C1670" t="str">
        <v>C</v>
      </c>
      <c r="D1670">
        <v>8</v>
      </c>
      <c r="E1670" t="str">
        <v>X</v>
      </c>
      <c r="F1670" t="str">
        <v>CC</v>
      </c>
      <c r="G1670" t="str">
        <v/>
      </c>
      <c r="H1670" s="29">
        <v>13</v>
      </c>
      <c r="I1670" s="29">
        <v>19</v>
      </c>
      <c r="J1670" s="29">
        <v>13</v>
      </c>
      <c r="K1670" s="29">
        <v>5</v>
      </c>
      <c r="L1670" s="24">
        <v>129.16999999999999</v>
      </c>
      <c r="M1670" s="24">
        <v>129.22999999999999</v>
      </c>
      <c r="N1670" s="24">
        <v>130.70212587412587</v>
      </c>
      <c r="O1670" s="24">
        <v>130.74408391608392</v>
      </c>
      <c r="P1670">
        <v>6</v>
      </c>
      <c r="Q1670">
        <v>212</v>
      </c>
      <c r="R1670" t="str">
        <v>WRND</v>
      </c>
      <c r="S1670" t="str">
        <v>PAL</v>
      </c>
      <c r="T1670" t="str">
        <v/>
      </c>
      <c r="U1670" t="str">
        <v/>
      </c>
      <c r="V1670" t="str">
        <v>PAL</v>
      </c>
      <c r="W1670" t="str">
        <v>WRND11975021</v>
      </c>
      <c r="X1670">
        <v>44899.661805555559</v>
      </c>
      <c r="Y1670" t="str">
        <v>LEWIS</v>
      </c>
      <c r="Z1670" t="str">
        <v>JR</v>
      </c>
      <c r="AA1670">
        <v>0</v>
      </c>
      <c r="AB1670" t="str">
        <v>397-U1588C-8X-CC-PAL</v>
      </c>
    </row>
    <row r="1671" spans="1:28" x14ac:dyDescent="0.15">
      <c r="A1671">
        <v>397</v>
      </c>
      <c r="B1671" t="str">
        <v>U1588</v>
      </c>
      <c r="C1671" t="str">
        <v>C</v>
      </c>
      <c r="D1671">
        <v>8</v>
      </c>
      <c r="E1671" t="str">
        <v>X</v>
      </c>
      <c r="F1671" t="str">
        <v>CC</v>
      </c>
      <c r="G1671" t="str">
        <v/>
      </c>
      <c r="H1671" s="29">
        <v>13</v>
      </c>
      <c r="I1671" s="29">
        <v>19</v>
      </c>
      <c r="J1671" s="29">
        <v>0</v>
      </c>
      <c r="K1671" s="29">
        <v>5</v>
      </c>
      <c r="L1671" s="24">
        <v>129.16999999999999</v>
      </c>
      <c r="M1671" s="24">
        <v>129.22999999999999</v>
      </c>
      <c r="N1671" s="24">
        <v>130.70212587412587</v>
      </c>
      <c r="O1671" s="24">
        <v>130.74408391608392</v>
      </c>
      <c r="P1671">
        <v>6</v>
      </c>
      <c r="Q1671">
        <v>5</v>
      </c>
      <c r="R1671" t="str">
        <v>OTHR</v>
      </c>
      <c r="S1671" t="str">
        <v/>
      </c>
      <c r="T1671" t="str">
        <v>CLAR</v>
      </c>
      <c r="U1671" t="str">
        <v>95439IODP</v>
      </c>
      <c r="V1671" t="str">
        <v>PALCLAR</v>
      </c>
      <c r="W1671" t="str">
        <v>OTHR11975061</v>
      </c>
      <c r="X1671">
        <v>44899.661805555559</v>
      </c>
      <c r="Y1671" t="str">
        <v>NOVAK</v>
      </c>
      <c r="Z1671" t="str">
        <v>JR</v>
      </c>
      <c r="AA1671">
        <v>0</v>
      </c>
      <c r="AB1671" t="str">
        <v>397-U1588C-8X-CC-PAL-PALCLAR</v>
      </c>
    </row>
    <row r="1672" spans="1:28" x14ac:dyDescent="0.15">
      <c r="A1672">
        <v>397</v>
      </c>
      <c r="B1672" t="str">
        <v>U1588</v>
      </c>
      <c r="C1672" t="str">
        <v>C</v>
      </c>
      <c r="D1672">
        <v>8</v>
      </c>
      <c r="E1672" t="str">
        <v>X</v>
      </c>
      <c r="F1672" t="str">
        <v>CC</v>
      </c>
      <c r="G1672" t="str">
        <v/>
      </c>
      <c r="H1672" s="29">
        <v>13</v>
      </c>
      <c r="I1672" s="29">
        <v>19</v>
      </c>
      <c r="J1672" s="29">
        <v>0</v>
      </c>
      <c r="K1672" s="29">
        <v>5</v>
      </c>
      <c r="L1672" s="24">
        <v>129.16999999999999</v>
      </c>
      <c r="M1672" s="24">
        <v>129.22999999999999</v>
      </c>
      <c r="N1672" s="24">
        <v>130.70212587412587</v>
      </c>
      <c r="O1672" s="24">
        <v>130.74408391608392</v>
      </c>
      <c r="P1672">
        <v>6</v>
      </c>
      <c r="Q1672">
        <v>5</v>
      </c>
      <c r="R1672" t="str">
        <v>OTHR</v>
      </c>
      <c r="S1672" t="str">
        <v/>
      </c>
      <c r="T1672" t="str">
        <v>FLOR</v>
      </c>
      <c r="U1672" t="str">
        <v>95504IODP</v>
      </c>
      <c r="V1672" t="str">
        <v>PALFLOR</v>
      </c>
      <c r="W1672" t="str">
        <v>OTHR11975051</v>
      </c>
      <c r="X1672">
        <v>44899.661805555559</v>
      </c>
      <c r="Y1672" t="str">
        <v>NOVAK</v>
      </c>
      <c r="Z1672" t="str">
        <v>JR</v>
      </c>
      <c r="AA1672">
        <v>0</v>
      </c>
      <c r="AB1672" t="str">
        <v>397-U1588C-8X-CC-PAL-PALFLOR</v>
      </c>
    </row>
    <row r="1673" spans="1:28" x14ac:dyDescent="0.15">
      <c r="A1673">
        <v>397</v>
      </c>
      <c r="B1673" t="str">
        <v>U1588</v>
      </c>
      <c r="C1673" t="str">
        <v>C</v>
      </c>
      <c r="D1673">
        <v>8</v>
      </c>
      <c r="E1673" t="str">
        <v>X</v>
      </c>
      <c r="F1673" t="str">
        <v>CC</v>
      </c>
      <c r="G1673" t="str">
        <v/>
      </c>
      <c r="H1673" s="29">
        <v>13</v>
      </c>
      <c r="I1673" s="29">
        <v>19</v>
      </c>
      <c r="J1673" s="29">
        <v>0</v>
      </c>
      <c r="K1673" s="29">
        <v>5</v>
      </c>
      <c r="L1673" s="24">
        <v>129.16999999999999</v>
      </c>
      <c r="M1673" s="24">
        <v>129.22999999999999</v>
      </c>
      <c r="N1673" s="24">
        <v>130.70212587412587</v>
      </c>
      <c r="O1673" s="24">
        <v>130.74408391608392</v>
      </c>
      <c r="P1673">
        <v>6</v>
      </c>
      <c r="Q1673">
        <v>20</v>
      </c>
      <c r="R1673" t="str">
        <v>OTHR</v>
      </c>
      <c r="S1673" t="str">
        <v/>
      </c>
      <c r="T1673" t="str">
        <v>VERM</v>
      </c>
      <c r="U1673" t="str">
        <v>95746IODP</v>
      </c>
      <c r="V1673" t="str">
        <v>PALVERM</v>
      </c>
      <c r="W1673" t="str">
        <v>OTHR11975031</v>
      </c>
      <c r="X1673">
        <v>44899.661805555559</v>
      </c>
      <c r="Y1673" t="str">
        <v>NOVAK</v>
      </c>
      <c r="Z1673" t="str">
        <v>JR</v>
      </c>
      <c r="AA1673">
        <v>0</v>
      </c>
      <c r="AB1673" t="str">
        <v>397-U1588C-8X-CC-PAL-PALVERM</v>
      </c>
    </row>
    <row r="1674" spans="1:28" x14ac:dyDescent="0.15">
      <c r="A1674">
        <v>397</v>
      </c>
      <c r="B1674" t="str">
        <v>U1588</v>
      </c>
      <c r="C1674" t="str">
        <v>C</v>
      </c>
      <c r="D1674">
        <v>8</v>
      </c>
      <c r="E1674" t="str">
        <v>X</v>
      </c>
      <c r="F1674" t="str">
        <v>CC</v>
      </c>
      <c r="G1674" t="str">
        <v/>
      </c>
      <c r="H1674" s="29">
        <v>13</v>
      </c>
      <c r="I1674" s="29">
        <v>19</v>
      </c>
      <c r="J1674" s="29">
        <v>0</v>
      </c>
      <c r="K1674" s="29">
        <v>5</v>
      </c>
      <c r="L1674" s="24">
        <v>129.16999999999999</v>
      </c>
      <c r="M1674" s="24">
        <v>129.22999999999999</v>
      </c>
      <c r="N1674" s="24">
        <v>130.70212587412587</v>
      </c>
      <c r="O1674" s="24">
        <v>130.74408391608392</v>
      </c>
      <c r="P1674">
        <v>6</v>
      </c>
      <c r="Q1674">
        <v>5</v>
      </c>
      <c r="R1674" t="str">
        <v>OTHR</v>
      </c>
      <c r="S1674" t="str">
        <v/>
      </c>
      <c r="T1674" t="str">
        <v>ABRA</v>
      </c>
      <c r="U1674" t="str">
        <v>95438IODP</v>
      </c>
      <c r="V1674" t="str">
        <v>PALABRA</v>
      </c>
      <c r="W1674" t="str">
        <v>OTHR11975091</v>
      </c>
      <c r="X1674">
        <v>44899.661805555559</v>
      </c>
      <c r="Y1674" t="str">
        <v>NOVAK</v>
      </c>
      <c r="Z1674" t="str">
        <v>JR</v>
      </c>
      <c r="AA1674">
        <v>0</v>
      </c>
      <c r="AB1674" t="str">
        <v>397-U1588C-8X-CC-PAL-PALABRA</v>
      </c>
    </row>
    <row r="1675" spans="1:28" x14ac:dyDescent="0.15">
      <c r="A1675">
        <v>397</v>
      </c>
      <c r="B1675" t="str">
        <v>U1588</v>
      </c>
      <c r="C1675" t="str">
        <v>C</v>
      </c>
      <c r="D1675">
        <v>8</v>
      </c>
      <c r="E1675" t="str">
        <v>X</v>
      </c>
      <c r="F1675" t="str">
        <v>CC</v>
      </c>
      <c r="G1675" t="str">
        <v/>
      </c>
      <c r="H1675" s="29">
        <v>13</v>
      </c>
      <c r="I1675" s="29">
        <v>19</v>
      </c>
      <c r="J1675" s="29">
        <v>0</v>
      </c>
      <c r="K1675" s="29">
        <v>5</v>
      </c>
      <c r="L1675" s="24">
        <v>129.16999999999999</v>
      </c>
      <c r="M1675" s="24">
        <v>129.22999999999999</v>
      </c>
      <c r="N1675" s="24">
        <v>130.70212587412587</v>
      </c>
      <c r="O1675" s="24">
        <v>130.74408391608392</v>
      </c>
      <c r="P1675">
        <v>6</v>
      </c>
      <c r="Q1675">
        <v>30</v>
      </c>
      <c r="R1675" t="str">
        <v>OTHR</v>
      </c>
      <c r="S1675" t="str">
        <v/>
      </c>
      <c r="T1675" t="str">
        <v>HUAN</v>
      </c>
      <c r="U1675" t="str">
        <v>98758IODP</v>
      </c>
      <c r="V1675" t="str">
        <v>PALHUAN</v>
      </c>
      <c r="W1675" t="str">
        <v>OTHR11975071</v>
      </c>
      <c r="X1675">
        <v>44899.661805555559</v>
      </c>
      <c r="Y1675" t="str">
        <v>NOVAK</v>
      </c>
      <c r="Z1675" t="str">
        <v>JR</v>
      </c>
      <c r="AA1675">
        <v>0</v>
      </c>
      <c r="AB1675" t="str">
        <v>397-U1588C-8X-CC-PAL-PALHUAN</v>
      </c>
    </row>
    <row r="1676" spans="1:28" x14ac:dyDescent="0.15">
      <c r="A1676">
        <v>397</v>
      </c>
      <c r="B1676" t="str">
        <v>U1588</v>
      </c>
      <c r="C1676" t="str">
        <v>C</v>
      </c>
      <c r="D1676">
        <v>9</v>
      </c>
      <c r="E1676" t="str">
        <v>X</v>
      </c>
      <c r="F1676" t="str">
        <v>CC</v>
      </c>
      <c r="G1676" t="str">
        <v/>
      </c>
      <c r="H1676" s="29">
        <v>11</v>
      </c>
      <c r="I1676" s="29">
        <v>17</v>
      </c>
      <c r="J1676" s="29">
        <v>0</v>
      </c>
      <c r="K1676" s="29">
        <v>5</v>
      </c>
      <c r="L1676" s="24">
        <v>133.03</v>
      </c>
      <c r="M1676" s="24">
        <v>133.08999999999997</v>
      </c>
      <c r="N1676" s="24">
        <v>135.47299999999998</v>
      </c>
      <c r="O1676" s="24">
        <v>135.52099999999999</v>
      </c>
      <c r="P1676">
        <v>6</v>
      </c>
      <c r="Q1676">
        <v>5</v>
      </c>
      <c r="R1676" t="str">
        <v>OTHR</v>
      </c>
      <c r="S1676" t="str">
        <v/>
      </c>
      <c r="T1676" t="str">
        <v>CLAR</v>
      </c>
      <c r="U1676" t="str">
        <v>95439IODP</v>
      </c>
      <c r="V1676" t="str">
        <v>PALCLAR</v>
      </c>
      <c r="W1676" t="str">
        <v>OTHR11975301</v>
      </c>
      <c r="X1676">
        <v>44899.684027777781</v>
      </c>
      <c r="Y1676" t="str">
        <v>NOVAK</v>
      </c>
      <c r="Z1676" t="str">
        <v>JR</v>
      </c>
      <c r="AA1676">
        <v>0</v>
      </c>
      <c r="AB1676" t="str">
        <v>397-U1588C-9X-CC-PAL-PALCLAR</v>
      </c>
    </row>
    <row r="1677" spans="1:28" x14ac:dyDescent="0.15">
      <c r="A1677">
        <v>397</v>
      </c>
      <c r="B1677" t="str">
        <v>U1588</v>
      </c>
      <c r="C1677" t="str">
        <v>C</v>
      </c>
      <c r="D1677">
        <v>9</v>
      </c>
      <c r="E1677" t="str">
        <v>X</v>
      </c>
      <c r="F1677" t="str">
        <v>CC</v>
      </c>
      <c r="G1677" t="str">
        <v/>
      </c>
      <c r="H1677" s="29">
        <v>11</v>
      </c>
      <c r="I1677" s="29">
        <v>17</v>
      </c>
      <c r="J1677" s="29">
        <v>0</v>
      </c>
      <c r="K1677" s="29">
        <v>5</v>
      </c>
      <c r="L1677" s="24">
        <v>133.03</v>
      </c>
      <c r="M1677" s="24">
        <v>133.08999999999997</v>
      </c>
      <c r="N1677" s="24">
        <v>135.47299999999998</v>
      </c>
      <c r="O1677" s="24">
        <v>135.52099999999999</v>
      </c>
      <c r="P1677">
        <v>6</v>
      </c>
      <c r="Q1677">
        <v>20</v>
      </c>
      <c r="R1677" t="str">
        <v>OTHR</v>
      </c>
      <c r="S1677" t="str">
        <v/>
      </c>
      <c r="T1677" t="str">
        <v>VERM</v>
      </c>
      <c r="U1677" t="str">
        <v>95746IODP</v>
      </c>
      <c r="V1677" t="str">
        <v>PALVERM</v>
      </c>
      <c r="W1677" t="str">
        <v>OTHR11975271</v>
      </c>
      <c r="X1677">
        <v>44899.684027777781</v>
      </c>
      <c r="Y1677" t="str">
        <v>NOVAK</v>
      </c>
      <c r="Z1677" t="str">
        <v>JR</v>
      </c>
      <c r="AA1677">
        <v>0</v>
      </c>
      <c r="AB1677" t="str">
        <v>397-U1588C-9X-CC-PAL-PALVERM</v>
      </c>
    </row>
    <row r="1678" spans="1:28" x14ac:dyDescent="0.15">
      <c r="A1678">
        <v>397</v>
      </c>
      <c r="B1678" t="str">
        <v>U1588</v>
      </c>
      <c r="C1678" t="str">
        <v>C</v>
      </c>
      <c r="D1678">
        <v>9</v>
      </c>
      <c r="E1678" t="str">
        <v>X</v>
      </c>
      <c r="F1678" t="str">
        <v>CC</v>
      </c>
      <c r="G1678" t="str">
        <v/>
      </c>
      <c r="H1678" s="29">
        <v>11</v>
      </c>
      <c r="I1678" s="29">
        <v>17</v>
      </c>
      <c r="J1678" s="29">
        <v>0</v>
      </c>
      <c r="K1678" s="29">
        <v>5</v>
      </c>
      <c r="L1678" s="24">
        <v>133.03</v>
      </c>
      <c r="M1678" s="24">
        <v>133.08999999999997</v>
      </c>
      <c r="N1678" s="24">
        <v>135.47299999999998</v>
      </c>
      <c r="O1678" s="24">
        <v>135.52099999999999</v>
      </c>
      <c r="P1678">
        <v>6</v>
      </c>
      <c r="Q1678">
        <v>30</v>
      </c>
      <c r="R1678" t="str">
        <v>OTHR</v>
      </c>
      <c r="S1678" t="str">
        <v/>
      </c>
      <c r="T1678" t="str">
        <v>HUAN</v>
      </c>
      <c r="U1678" t="str">
        <v>98758IODP</v>
      </c>
      <c r="V1678" t="str">
        <v>PALHUAN</v>
      </c>
      <c r="W1678" t="str">
        <v>OTHR11975311</v>
      </c>
      <c r="X1678">
        <v>44899.684027777781</v>
      </c>
      <c r="Y1678" t="str">
        <v>NOVAK</v>
      </c>
      <c r="Z1678" t="str">
        <v>JR</v>
      </c>
      <c r="AA1678">
        <v>0</v>
      </c>
      <c r="AB1678" t="str">
        <v>397-U1588C-9X-CC-PAL-PALHUAN</v>
      </c>
    </row>
    <row r="1679" spans="1:28" x14ac:dyDescent="0.15">
      <c r="A1679">
        <v>397</v>
      </c>
      <c r="B1679" t="str">
        <v>U1588</v>
      </c>
      <c r="C1679" t="str">
        <v>C</v>
      </c>
      <c r="D1679">
        <v>9</v>
      </c>
      <c r="E1679" t="str">
        <v>X</v>
      </c>
      <c r="F1679" t="str">
        <v>CC</v>
      </c>
      <c r="G1679" t="str">
        <v/>
      </c>
      <c r="H1679" s="29">
        <v>11</v>
      </c>
      <c r="I1679" s="29">
        <v>17</v>
      </c>
      <c r="J1679" s="29">
        <v>0</v>
      </c>
      <c r="K1679" s="29">
        <v>5</v>
      </c>
      <c r="L1679" s="24">
        <v>133.03</v>
      </c>
      <c r="M1679" s="24">
        <v>133.08999999999997</v>
      </c>
      <c r="N1679" s="24">
        <v>135.47299999999998</v>
      </c>
      <c r="O1679" s="24">
        <v>135.52099999999999</v>
      </c>
      <c r="P1679">
        <v>6</v>
      </c>
      <c r="Q1679">
        <v>5</v>
      </c>
      <c r="R1679" t="str">
        <v>OTHR</v>
      </c>
      <c r="S1679" t="str">
        <v/>
      </c>
      <c r="T1679" t="str">
        <v>ABRA</v>
      </c>
      <c r="U1679" t="str">
        <v>95438IODP</v>
      </c>
      <c r="V1679" t="str">
        <v>PALABRA</v>
      </c>
      <c r="W1679" t="str">
        <v>OTHR11975331</v>
      </c>
      <c r="X1679">
        <v>44899.684027777781</v>
      </c>
      <c r="Y1679" t="str">
        <v>NOVAK</v>
      </c>
      <c r="Z1679" t="str">
        <v>JR</v>
      </c>
      <c r="AA1679">
        <v>0</v>
      </c>
      <c r="AB1679" t="str">
        <v>397-U1588C-9X-CC-PAL-PALABRA</v>
      </c>
    </row>
    <row r="1680" spans="1:28" x14ac:dyDescent="0.15">
      <c r="A1680">
        <v>397</v>
      </c>
      <c r="B1680" t="str">
        <v>U1588</v>
      </c>
      <c r="C1680" t="str">
        <v>C</v>
      </c>
      <c r="D1680">
        <v>9</v>
      </c>
      <c r="E1680" t="str">
        <v>X</v>
      </c>
      <c r="F1680" t="str">
        <v>CC</v>
      </c>
      <c r="G1680" t="str">
        <v/>
      </c>
      <c r="H1680" s="29">
        <v>11</v>
      </c>
      <c r="I1680" s="29">
        <v>17</v>
      </c>
      <c r="J1680" s="29">
        <v>0</v>
      </c>
      <c r="K1680" s="29">
        <v>5</v>
      </c>
      <c r="L1680" s="24">
        <v>133.03</v>
      </c>
      <c r="M1680" s="24">
        <v>133.08999999999997</v>
      </c>
      <c r="N1680" s="24">
        <v>135.47299999999998</v>
      </c>
      <c r="O1680" s="24">
        <v>135.52099999999999</v>
      </c>
      <c r="P1680">
        <v>6</v>
      </c>
      <c r="Q1680">
        <v>20</v>
      </c>
      <c r="R1680" t="str">
        <v>OTHR</v>
      </c>
      <c r="S1680" t="str">
        <v/>
      </c>
      <c r="T1680" t="str">
        <v>PERA</v>
      </c>
      <c r="U1680" t="str">
        <v>95471IODP</v>
      </c>
      <c r="V1680" t="str">
        <v>PALPERA</v>
      </c>
      <c r="W1680" t="str">
        <v>OTHR11975281</v>
      </c>
      <c r="X1680">
        <v>44899.684027777781</v>
      </c>
      <c r="Y1680" t="str">
        <v>NOVAK</v>
      </c>
      <c r="Z1680" t="str">
        <v>JR</v>
      </c>
      <c r="AA1680">
        <v>0</v>
      </c>
      <c r="AB1680" t="str">
        <v>397-U1588C-9X-CC-PAL-PALPERA</v>
      </c>
    </row>
    <row r="1681" spans="1:28" x14ac:dyDescent="0.15">
      <c r="A1681">
        <v>397</v>
      </c>
      <c r="B1681" t="str">
        <v>U1588</v>
      </c>
      <c r="C1681" t="str">
        <v>C</v>
      </c>
      <c r="D1681">
        <v>9</v>
      </c>
      <c r="E1681" t="str">
        <v>X</v>
      </c>
      <c r="F1681" t="str">
        <v>CC</v>
      </c>
      <c r="G1681" t="str">
        <v/>
      </c>
      <c r="H1681" s="29">
        <v>11</v>
      </c>
      <c r="I1681" s="29">
        <v>17</v>
      </c>
      <c r="J1681" s="29">
        <v>11</v>
      </c>
      <c r="K1681" s="29">
        <v>5</v>
      </c>
      <c r="L1681" s="24">
        <v>133.03</v>
      </c>
      <c r="M1681" s="24">
        <v>133.08999999999997</v>
      </c>
      <c r="N1681" s="24">
        <v>135.47299999999998</v>
      </c>
      <c r="O1681" s="24">
        <v>135.52099999999999</v>
      </c>
      <c r="P1681">
        <v>6</v>
      </c>
      <c r="Q1681">
        <v>212</v>
      </c>
      <c r="R1681" t="str">
        <v>WRND</v>
      </c>
      <c r="S1681" t="str">
        <v>PAL</v>
      </c>
      <c r="T1681" t="str">
        <v/>
      </c>
      <c r="U1681" t="str">
        <v/>
      </c>
      <c r="V1681" t="str">
        <v>PAL</v>
      </c>
      <c r="W1681" t="str">
        <v>WRND11975261</v>
      </c>
      <c r="X1681">
        <v>44899.684027777781</v>
      </c>
      <c r="Y1681" t="str">
        <v>LEWIS</v>
      </c>
      <c r="Z1681" t="str">
        <v>JR</v>
      </c>
      <c r="AA1681">
        <v>0</v>
      </c>
      <c r="AB1681" t="str">
        <v>397-U1588C-9X-CC-PAL</v>
      </c>
    </row>
    <row r="1682" spans="1:28" x14ac:dyDescent="0.15">
      <c r="A1682">
        <v>397</v>
      </c>
      <c r="B1682" t="str">
        <v>U1588</v>
      </c>
      <c r="C1682" t="str">
        <v>C</v>
      </c>
      <c r="D1682">
        <v>9</v>
      </c>
      <c r="E1682" t="str">
        <v>X</v>
      </c>
      <c r="F1682" t="str">
        <v>CC</v>
      </c>
      <c r="G1682" t="str">
        <v/>
      </c>
      <c r="H1682" s="29">
        <v>11</v>
      </c>
      <c r="I1682" s="29">
        <v>17</v>
      </c>
      <c r="J1682" s="29">
        <v>0</v>
      </c>
      <c r="K1682" s="29">
        <v>5</v>
      </c>
      <c r="L1682" s="24">
        <v>133.03</v>
      </c>
      <c r="M1682" s="24">
        <v>133.08999999999997</v>
      </c>
      <c r="N1682" s="24">
        <v>135.47299999999998</v>
      </c>
      <c r="O1682" s="24">
        <v>135.52099999999999</v>
      </c>
      <c r="P1682">
        <v>6</v>
      </c>
      <c r="Q1682">
        <v>30</v>
      </c>
      <c r="R1682" t="str">
        <v>OTHR</v>
      </c>
      <c r="S1682" t="str">
        <v/>
      </c>
      <c r="T1682" t="str">
        <v>ZARI</v>
      </c>
      <c r="U1682" t="str">
        <v>95883IODP</v>
      </c>
      <c r="V1682" t="str">
        <v>PALZARI</v>
      </c>
      <c r="W1682" t="str">
        <v>OTHR11975321</v>
      </c>
      <c r="X1682">
        <v>44899.684027777781</v>
      </c>
      <c r="Y1682" t="str">
        <v>NOVAK</v>
      </c>
      <c r="Z1682" t="str">
        <v>JR</v>
      </c>
      <c r="AA1682">
        <v>0</v>
      </c>
      <c r="AB1682" t="str">
        <v>397-U1588C-9X-CC-PAL-PALZARI</v>
      </c>
    </row>
    <row r="1683" spans="1:28" x14ac:dyDescent="0.15">
      <c r="A1683">
        <v>397</v>
      </c>
      <c r="B1683" t="str">
        <v>U1588</v>
      </c>
      <c r="C1683" t="str">
        <v>C</v>
      </c>
      <c r="D1683">
        <v>9</v>
      </c>
      <c r="E1683" t="str">
        <v>X</v>
      </c>
      <c r="F1683" t="str">
        <v>CC</v>
      </c>
      <c r="G1683" t="str">
        <v/>
      </c>
      <c r="H1683" s="29">
        <v>11</v>
      </c>
      <c r="I1683" s="29">
        <v>17</v>
      </c>
      <c r="J1683" s="29">
        <v>0</v>
      </c>
      <c r="K1683" s="29">
        <v>5</v>
      </c>
      <c r="L1683" s="24">
        <v>133.03</v>
      </c>
      <c r="M1683" s="24">
        <v>133.08999999999997</v>
      </c>
      <c r="N1683" s="24">
        <v>135.47299999999998</v>
      </c>
      <c r="O1683" s="24">
        <v>135.52099999999999</v>
      </c>
      <c r="P1683">
        <v>6</v>
      </c>
      <c r="Q1683">
        <v>5</v>
      </c>
      <c r="R1683" t="str">
        <v>OTHR</v>
      </c>
      <c r="S1683" t="str">
        <v/>
      </c>
      <c r="T1683" t="str">
        <v>FLOR</v>
      </c>
      <c r="U1683" t="str">
        <v>95504IODP</v>
      </c>
      <c r="V1683" t="str">
        <v>PALFLOR</v>
      </c>
      <c r="W1683" t="str">
        <v>OTHR11975291</v>
      </c>
      <c r="X1683">
        <v>44899.684027777781</v>
      </c>
      <c r="Y1683" t="str">
        <v>NOVAK</v>
      </c>
      <c r="Z1683" t="str">
        <v>JR</v>
      </c>
      <c r="AA1683">
        <v>0</v>
      </c>
      <c r="AB1683" t="str">
        <v>397-U1588C-9X-CC-PAL-PALFLOR</v>
      </c>
    </row>
    <row r="1684" spans="1:28" x14ac:dyDescent="0.15">
      <c r="A1684">
        <v>397</v>
      </c>
      <c r="B1684" t="str">
        <v>U1588</v>
      </c>
      <c r="C1684" t="str">
        <v>C</v>
      </c>
      <c r="D1684">
        <v>10</v>
      </c>
      <c r="E1684" t="str">
        <v>X</v>
      </c>
      <c r="F1684" t="str">
        <v>CC</v>
      </c>
      <c r="G1684" t="str">
        <v/>
      </c>
      <c r="H1684" s="29">
        <v>13</v>
      </c>
      <c r="I1684" s="29">
        <v>19</v>
      </c>
      <c r="J1684" s="29">
        <v>0</v>
      </c>
      <c r="K1684" s="29">
        <v>5</v>
      </c>
      <c r="L1684" s="24">
        <v>137.57999999999998</v>
      </c>
      <c r="M1684" s="24">
        <v>137.63999999999999</v>
      </c>
      <c r="N1684" s="24">
        <v>140.65270085470087</v>
      </c>
      <c r="O1684" s="24">
        <v>140.70398290598288</v>
      </c>
      <c r="P1684">
        <v>6</v>
      </c>
      <c r="Q1684">
        <v>30</v>
      </c>
      <c r="R1684" t="str">
        <v>OTHR</v>
      </c>
      <c r="S1684" t="str">
        <v/>
      </c>
      <c r="T1684" t="str">
        <v>ZARI</v>
      </c>
      <c r="U1684" t="str">
        <v>95883IODP</v>
      </c>
      <c r="V1684" t="str">
        <v>PALZARI</v>
      </c>
      <c r="W1684" t="str">
        <v>OTHR11975561</v>
      </c>
      <c r="X1684">
        <v>44899.706944444442</v>
      </c>
      <c r="Y1684" t="str">
        <v>NOVAK</v>
      </c>
      <c r="Z1684" t="str">
        <v>JR</v>
      </c>
      <c r="AA1684">
        <v>0</v>
      </c>
      <c r="AB1684" t="str">
        <v>397-U1588C-10X-CC-PAL-PALZARI</v>
      </c>
    </row>
    <row r="1685" spans="1:28" x14ac:dyDescent="0.15">
      <c r="A1685">
        <v>397</v>
      </c>
      <c r="B1685" t="str">
        <v>U1588</v>
      </c>
      <c r="C1685" t="str">
        <v>C</v>
      </c>
      <c r="D1685">
        <v>10</v>
      </c>
      <c r="E1685" t="str">
        <v>X</v>
      </c>
      <c r="F1685" t="str">
        <v>CC</v>
      </c>
      <c r="G1685" t="str">
        <v/>
      </c>
      <c r="H1685" s="29">
        <v>13</v>
      </c>
      <c r="I1685" s="29">
        <v>19</v>
      </c>
      <c r="J1685" s="29">
        <v>13</v>
      </c>
      <c r="K1685" s="29">
        <v>5</v>
      </c>
      <c r="L1685" s="24">
        <v>137.57999999999998</v>
      </c>
      <c r="M1685" s="24">
        <v>137.63999999999999</v>
      </c>
      <c r="N1685" s="24">
        <v>140.65270085470087</v>
      </c>
      <c r="O1685" s="24">
        <v>140.70398290598288</v>
      </c>
      <c r="P1685">
        <v>6</v>
      </c>
      <c r="Q1685">
        <v>212</v>
      </c>
      <c r="R1685" t="str">
        <v>WRND</v>
      </c>
      <c r="S1685" t="str">
        <v>PAL</v>
      </c>
      <c r="T1685" t="str">
        <v/>
      </c>
      <c r="U1685" t="str">
        <v/>
      </c>
      <c r="V1685" t="str">
        <v>PAL</v>
      </c>
      <c r="W1685" t="str">
        <v>WRND11975501</v>
      </c>
      <c r="X1685">
        <v>44899.706944444442</v>
      </c>
      <c r="Y1685" t="str">
        <v>LEWIS</v>
      </c>
      <c r="Z1685" t="str">
        <v>JR</v>
      </c>
      <c r="AA1685">
        <v>0</v>
      </c>
      <c r="AB1685" t="str">
        <v>397-U1588C-10X-CC-PAL</v>
      </c>
    </row>
    <row r="1686" spans="1:28" x14ac:dyDescent="0.15">
      <c r="A1686">
        <v>397</v>
      </c>
      <c r="B1686" t="str">
        <v>U1588</v>
      </c>
      <c r="C1686" t="str">
        <v>C</v>
      </c>
      <c r="D1686">
        <v>10</v>
      </c>
      <c r="E1686" t="str">
        <v>X</v>
      </c>
      <c r="F1686" t="str">
        <v>CC</v>
      </c>
      <c r="G1686" t="str">
        <v/>
      </c>
      <c r="H1686" s="29">
        <v>13</v>
      </c>
      <c r="I1686" s="29">
        <v>19</v>
      </c>
      <c r="J1686" s="29">
        <v>0</v>
      </c>
      <c r="K1686" s="29">
        <v>5</v>
      </c>
      <c r="L1686" s="24">
        <v>137.57999999999998</v>
      </c>
      <c r="M1686" s="24">
        <v>137.63999999999999</v>
      </c>
      <c r="N1686" s="24">
        <v>140.65270085470087</v>
      </c>
      <c r="O1686" s="24">
        <v>140.70398290598288</v>
      </c>
      <c r="P1686">
        <v>6</v>
      </c>
      <c r="Q1686">
        <v>20</v>
      </c>
      <c r="R1686" t="str">
        <v>OTHR</v>
      </c>
      <c r="S1686" t="str">
        <v/>
      </c>
      <c r="T1686" t="str">
        <v>VERM</v>
      </c>
      <c r="U1686" t="str">
        <v>95746IODP</v>
      </c>
      <c r="V1686" t="str">
        <v>PALVERM</v>
      </c>
      <c r="W1686" t="str">
        <v>OTHR11975511</v>
      </c>
      <c r="X1686">
        <v>44899.706944444442</v>
      </c>
      <c r="Y1686" t="str">
        <v>NOVAK</v>
      </c>
      <c r="Z1686" t="str">
        <v>JR</v>
      </c>
      <c r="AA1686">
        <v>0</v>
      </c>
      <c r="AB1686" t="str">
        <v>397-U1588C-10X-CC-PAL-PALVERM</v>
      </c>
    </row>
    <row r="1687" spans="1:28" x14ac:dyDescent="0.15">
      <c r="A1687">
        <v>397</v>
      </c>
      <c r="B1687" t="str">
        <v>U1588</v>
      </c>
      <c r="C1687" t="str">
        <v>C</v>
      </c>
      <c r="D1687">
        <v>10</v>
      </c>
      <c r="E1687" t="str">
        <v>X</v>
      </c>
      <c r="F1687" t="str">
        <v>CC</v>
      </c>
      <c r="G1687" t="str">
        <v/>
      </c>
      <c r="H1687" s="29">
        <v>13</v>
      </c>
      <c r="I1687" s="29">
        <v>19</v>
      </c>
      <c r="J1687" s="29">
        <v>0</v>
      </c>
      <c r="K1687" s="29">
        <v>5</v>
      </c>
      <c r="L1687" s="24">
        <v>137.57999999999998</v>
      </c>
      <c r="M1687" s="24">
        <v>137.63999999999999</v>
      </c>
      <c r="N1687" s="24">
        <v>140.65270085470087</v>
      </c>
      <c r="O1687" s="24">
        <v>140.70398290598288</v>
      </c>
      <c r="P1687">
        <v>6</v>
      </c>
      <c r="Q1687">
        <v>5</v>
      </c>
      <c r="R1687" t="str">
        <v>OTHR</v>
      </c>
      <c r="S1687" t="str">
        <v/>
      </c>
      <c r="T1687" t="str">
        <v>FLOR</v>
      </c>
      <c r="U1687" t="str">
        <v>95504IODP</v>
      </c>
      <c r="V1687" t="str">
        <v>PALFLOR</v>
      </c>
      <c r="W1687" t="str">
        <v>OTHR11975531</v>
      </c>
      <c r="X1687">
        <v>44899.706944444442</v>
      </c>
      <c r="Y1687" t="str">
        <v>NOVAK</v>
      </c>
      <c r="Z1687" t="str">
        <v>JR</v>
      </c>
      <c r="AA1687">
        <v>0</v>
      </c>
      <c r="AB1687" t="str">
        <v>397-U1588C-10X-CC-PAL-PALFLOR</v>
      </c>
    </row>
    <row r="1688" spans="1:28" x14ac:dyDescent="0.15">
      <c r="A1688">
        <v>397</v>
      </c>
      <c r="B1688" t="str">
        <v>U1588</v>
      </c>
      <c r="C1688" t="str">
        <v>C</v>
      </c>
      <c r="D1688">
        <v>10</v>
      </c>
      <c r="E1688" t="str">
        <v>X</v>
      </c>
      <c r="F1688" t="str">
        <v>CC</v>
      </c>
      <c r="G1688" t="str">
        <v/>
      </c>
      <c r="H1688" s="29">
        <v>13</v>
      </c>
      <c r="I1688" s="29">
        <v>19</v>
      </c>
      <c r="J1688" s="29">
        <v>0</v>
      </c>
      <c r="K1688" s="29">
        <v>5</v>
      </c>
      <c r="L1688" s="24">
        <v>137.57999999999998</v>
      </c>
      <c r="M1688" s="24">
        <v>137.63999999999999</v>
      </c>
      <c r="N1688" s="24">
        <v>140.65270085470087</v>
      </c>
      <c r="O1688" s="24">
        <v>140.70398290598288</v>
      </c>
      <c r="P1688">
        <v>6</v>
      </c>
      <c r="Q1688">
        <v>5</v>
      </c>
      <c r="R1688" t="str">
        <v>OTHR</v>
      </c>
      <c r="S1688" t="str">
        <v/>
      </c>
      <c r="T1688" t="str">
        <v>CLAR</v>
      </c>
      <c r="U1688" t="str">
        <v>95439IODP</v>
      </c>
      <c r="V1688" t="str">
        <v>PALCLAR</v>
      </c>
      <c r="W1688" t="str">
        <v>OTHR11975541</v>
      </c>
      <c r="X1688">
        <v>44899.706944444442</v>
      </c>
      <c r="Y1688" t="str">
        <v>NOVAK</v>
      </c>
      <c r="Z1688" t="str">
        <v>JR</v>
      </c>
      <c r="AA1688">
        <v>0</v>
      </c>
      <c r="AB1688" t="str">
        <v>397-U1588C-10X-CC-PAL-PALCLAR</v>
      </c>
    </row>
    <row r="1689" spans="1:28" x14ac:dyDescent="0.15">
      <c r="A1689">
        <v>397</v>
      </c>
      <c r="B1689" t="str">
        <v>U1588</v>
      </c>
      <c r="C1689" t="str">
        <v>C</v>
      </c>
      <c r="D1689">
        <v>10</v>
      </c>
      <c r="E1689" t="str">
        <v>X</v>
      </c>
      <c r="F1689" t="str">
        <v>CC</v>
      </c>
      <c r="G1689" t="str">
        <v/>
      </c>
      <c r="H1689" s="29">
        <v>13</v>
      </c>
      <c r="I1689" s="29">
        <v>19</v>
      </c>
      <c r="J1689" s="29">
        <v>0</v>
      </c>
      <c r="K1689" s="29">
        <v>5</v>
      </c>
      <c r="L1689" s="24">
        <v>137.57999999999998</v>
      </c>
      <c r="M1689" s="24">
        <v>137.63999999999999</v>
      </c>
      <c r="N1689" s="24">
        <v>140.65270085470087</v>
      </c>
      <c r="O1689" s="24">
        <v>140.70398290598288</v>
      </c>
      <c r="P1689">
        <v>6</v>
      </c>
      <c r="Q1689">
        <v>5</v>
      </c>
      <c r="R1689" t="str">
        <v>OTHR</v>
      </c>
      <c r="S1689" t="str">
        <v/>
      </c>
      <c r="T1689" t="str">
        <v>ABRA</v>
      </c>
      <c r="U1689" t="str">
        <v>95438IODP</v>
      </c>
      <c r="V1689" t="str">
        <v>PALABRA</v>
      </c>
      <c r="W1689" t="str">
        <v>OTHR11975571</v>
      </c>
      <c r="X1689">
        <v>44899.706944444442</v>
      </c>
      <c r="Y1689" t="str">
        <v>NOVAK</v>
      </c>
      <c r="Z1689" t="str">
        <v>JR</v>
      </c>
      <c r="AA1689">
        <v>0</v>
      </c>
      <c r="AB1689" t="str">
        <v>397-U1588C-10X-CC-PAL-PALABRA</v>
      </c>
    </row>
    <row r="1690" spans="1:28" x14ac:dyDescent="0.15">
      <c r="A1690">
        <v>397</v>
      </c>
      <c r="B1690" t="str">
        <v>U1588</v>
      </c>
      <c r="C1690" t="str">
        <v>C</v>
      </c>
      <c r="D1690">
        <v>10</v>
      </c>
      <c r="E1690" t="str">
        <v>X</v>
      </c>
      <c r="F1690" t="str">
        <v>CC</v>
      </c>
      <c r="G1690" t="str">
        <v/>
      </c>
      <c r="H1690" s="29">
        <v>13</v>
      </c>
      <c r="I1690" s="29">
        <v>19</v>
      </c>
      <c r="J1690" s="29">
        <v>0</v>
      </c>
      <c r="K1690" s="29">
        <v>5</v>
      </c>
      <c r="L1690" s="24">
        <v>137.57999999999998</v>
      </c>
      <c r="M1690" s="24">
        <v>137.63999999999999</v>
      </c>
      <c r="N1690" s="24">
        <v>140.65270085470087</v>
      </c>
      <c r="O1690" s="24">
        <v>140.70398290598288</v>
      </c>
      <c r="P1690">
        <v>6</v>
      </c>
      <c r="Q1690">
        <v>30</v>
      </c>
      <c r="R1690" t="str">
        <v>OTHR</v>
      </c>
      <c r="S1690" t="str">
        <v/>
      </c>
      <c r="T1690" t="str">
        <v>HUAN</v>
      </c>
      <c r="U1690" t="str">
        <v>98758IODP</v>
      </c>
      <c r="V1690" t="str">
        <v>PALHUAN</v>
      </c>
      <c r="W1690" t="str">
        <v>OTHR11975551</v>
      </c>
      <c r="X1690">
        <v>44899.706944444442</v>
      </c>
      <c r="Y1690" t="str">
        <v>NOVAK</v>
      </c>
      <c r="Z1690" t="str">
        <v>JR</v>
      </c>
      <c r="AA1690">
        <v>0</v>
      </c>
      <c r="AB1690" t="str">
        <v>397-U1588C-10X-CC-PAL-PALHUAN</v>
      </c>
    </row>
    <row r="1691" spans="1:28" x14ac:dyDescent="0.15">
      <c r="A1691">
        <v>397</v>
      </c>
      <c r="B1691" t="str">
        <v>U1588</v>
      </c>
      <c r="C1691" t="str">
        <v>C</v>
      </c>
      <c r="D1691">
        <v>10</v>
      </c>
      <c r="E1691" t="str">
        <v>X</v>
      </c>
      <c r="F1691" t="str">
        <v>CC</v>
      </c>
      <c r="G1691" t="str">
        <v/>
      </c>
      <c r="H1691" s="29">
        <v>13</v>
      </c>
      <c r="I1691" s="29">
        <v>19</v>
      </c>
      <c r="J1691" s="29">
        <v>0</v>
      </c>
      <c r="K1691" s="29">
        <v>5</v>
      </c>
      <c r="L1691" s="24">
        <v>137.57999999999998</v>
      </c>
      <c r="M1691" s="24">
        <v>137.63999999999999</v>
      </c>
      <c r="N1691" s="24">
        <v>140.65270085470087</v>
      </c>
      <c r="O1691" s="24">
        <v>140.70398290598288</v>
      </c>
      <c r="P1691">
        <v>6</v>
      </c>
      <c r="Q1691">
        <v>20</v>
      </c>
      <c r="R1691" t="str">
        <v>OTHR</v>
      </c>
      <c r="S1691" t="str">
        <v/>
      </c>
      <c r="T1691" t="str">
        <v>PERA</v>
      </c>
      <c r="U1691" t="str">
        <v>95471IODP</v>
      </c>
      <c r="V1691" t="str">
        <v>PALPERA</v>
      </c>
      <c r="W1691" t="str">
        <v>OTHR11975521</v>
      </c>
      <c r="X1691">
        <v>44899.706944444442</v>
      </c>
      <c r="Y1691" t="str">
        <v>NOVAK</v>
      </c>
      <c r="Z1691" t="str">
        <v>JR</v>
      </c>
      <c r="AA1691">
        <v>0</v>
      </c>
      <c r="AB1691" t="str">
        <v>397-U1588C-10X-CC-PAL-PALPERA</v>
      </c>
    </row>
    <row r="1692" spans="1:28" x14ac:dyDescent="0.15">
      <c r="A1692">
        <v>397</v>
      </c>
      <c r="B1692" t="str">
        <v>U1588</v>
      </c>
      <c r="C1692" t="str">
        <v>C</v>
      </c>
      <c r="D1692">
        <v>11</v>
      </c>
      <c r="E1692" t="str">
        <v>X</v>
      </c>
      <c r="F1692" t="str">
        <v>CC</v>
      </c>
      <c r="G1692" t="str">
        <v/>
      </c>
      <c r="H1692" s="29">
        <v>11</v>
      </c>
      <c r="I1692" s="29">
        <v>17</v>
      </c>
      <c r="J1692" s="29">
        <v>0</v>
      </c>
      <c r="K1692" s="29">
        <v>5</v>
      </c>
      <c r="L1692" s="24">
        <v>143.13000000000002</v>
      </c>
      <c r="M1692" s="24">
        <v>143.19</v>
      </c>
      <c r="N1692" s="24">
        <v>145.74439849624059</v>
      </c>
      <c r="O1692" s="24">
        <v>145.7895112781955</v>
      </c>
      <c r="P1692">
        <v>6</v>
      </c>
      <c r="Q1692">
        <v>5</v>
      </c>
      <c r="R1692" t="str">
        <v>OTHR</v>
      </c>
      <c r="S1692" t="str">
        <v/>
      </c>
      <c r="T1692" t="str">
        <v>CLAR</v>
      </c>
      <c r="U1692" t="str">
        <v>95439IODP</v>
      </c>
      <c r="V1692" t="str">
        <v>PALCLAR</v>
      </c>
      <c r="W1692" t="str">
        <v>OTHR11975811</v>
      </c>
      <c r="X1692">
        <v>44899.732638888891</v>
      </c>
      <c r="Y1692" t="str">
        <v>NOVAK</v>
      </c>
      <c r="Z1692" t="str">
        <v>JR</v>
      </c>
      <c r="AA1692">
        <v>0</v>
      </c>
      <c r="AB1692" t="str">
        <v>397-U1588C-11X-CC-PAL-PALCLAR</v>
      </c>
    </row>
    <row r="1693" spans="1:28" x14ac:dyDescent="0.15">
      <c r="A1693">
        <v>397</v>
      </c>
      <c r="B1693" t="str">
        <v>U1588</v>
      </c>
      <c r="C1693" t="str">
        <v>C</v>
      </c>
      <c r="D1693">
        <v>11</v>
      </c>
      <c r="E1693" t="str">
        <v>X</v>
      </c>
      <c r="F1693" t="str">
        <v>CC</v>
      </c>
      <c r="G1693" t="str">
        <v/>
      </c>
      <c r="H1693" s="29">
        <v>11</v>
      </c>
      <c r="I1693" s="29">
        <v>17</v>
      </c>
      <c r="J1693" s="29">
        <v>11</v>
      </c>
      <c r="K1693" s="29">
        <v>5</v>
      </c>
      <c r="L1693" s="24">
        <v>143.13000000000002</v>
      </c>
      <c r="M1693" s="24">
        <v>143.19</v>
      </c>
      <c r="N1693" s="24">
        <v>145.74439849624059</v>
      </c>
      <c r="O1693" s="24">
        <v>145.7895112781955</v>
      </c>
      <c r="P1693">
        <v>6</v>
      </c>
      <c r="Q1693">
        <v>212</v>
      </c>
      <c r="R1693" t="str">
        <v>WRND</v>
      </c>
      <c r="S1693" t="str">
        <v>PAL</v>
      </c>
      <c r="T1693" t="str">
        <v/>
      </c>
      <c r="U1693" t="str">
        <v/>
      </c>
      <c r="V1693" t="str">
        <v>PAL</v>
      </c>
      <c r="W1693" t="str">
        <v>WRND11975771</v>
      </c>
      <c r="X1693">
        <v>44899.732638888891</v>
      </c>
      <c r="Y1693" t="str">
        <v>LEWIS</v>
      </c>
      <c r="Z1693" t="str">
        <v>JR</v>
      </c>
      <c r="AA1693">
        <v>0</v>
      </c>
      <c r="AB1693" t="str">
        <v>397-U1588C-11X-CC-PAL</v>
      </c>
    </row>
    <row r="1694" spans="1:28" x14ac:dyDescent="0.15">
      <c r="A1694">
        <v>397</v>
      </c>
      <c r="B1694" t="str">
        <v>U1588</v>
      </c>
      <c r="C1694" t="str">
        <v>C</v>
      </c>
      <c r="D1694">
        <v>11</v>
      </c>
      <c r="E1694" t="str">
        <v>X</v>
      </c>
      <c r="F1694" t="str">
        <v>CC</v>
      </c>
      <c r="G1694" t="str">
        <v/>
      </c>
      <c r="H1694" s="29">
        <v>11</v>
      </c>
      <c r="I1694" s="29">
        <v>17</v>
      </c>
      <c r="J1694" s="29">
        <v>0</v>
      </c>
      <c r="K1694" s="29">
        <v>5</v>
      </c>
      <c r="L1694" s="24">
        <v>143.13000000000002</v>
      </c>
      <c r="M1694" s="24">
        <v>143.19</v>
      </c>
      <c r="N1694" s="24">
        <v>145.74439849624059</v>
      </c>
      <c r="O1694" s="24">
        <v>145.7895112781955</v>
      </c>
      <c r="P1694">
        <v>6</v>
      </c>
      <c r="Q1694">
        <v>5</v>
      </c>
      <c r="R1694" t="str">
        <v>OTHR</v>
      </c>
      <c r="S1694" t="str">
        <v/>
      </c>
      <c r="T1694" t="str">
        <v>ABRA</v>
      </c>
      <c r="U1694" t="str">
        <v>95438IODP</v>
      </c>
      <c r="V1694" t="str">
        <v>PALABRA</v>
      </c>
      <c r="W1694" t="str">
        <v>OTHR11975841</v>
      </c>
      <c r="X1694">
        <v>44899.732638888891</v>
      </c>
      <c r="Y1694" t="str">
        <v>NOVAK</v>
      </c>
      <c r="Z1694" t="str">
        <v>JR</v>
      </c>
      <c r="AA1694">
        <v>0</v>
      </c>
      <c r="AB1694" t="str">
        <v>397-U1588C-11X-CC-PAL-PALABRA</v>
      </c>
    </row>
    <row r="1695" spans="1:28" x14ac:dyDescent="0.15">
      <c r="A1695">
        <v>397</v>
      </c>
      <c r="B1695" t="str">
        <v>U1588</v>
      </c>
      <c r="C1695" t="str">
        <v>C</v>
      </c>
      <c r="D1695">
        <v>11</v>
      </c>
      <c r="E1695" t="str">
        <v>X</v>
      </c>
      <c r="F1695" t="str">
        <v>CC</v>
      </c>
      <c r="G1695" t="str">
        <v/>
      </c>
      <c r="H1695" s="29">
        <v>11</v>
      </c>
      <c r="I1695" s="29">
        <v>17</v>
      </c>
      <c r="J1695" s="29">
        <v>0</v>
      </c>
      <c r="K1695" s="29">
        <v>5</v>
      </c>
      <c r="L1695" s="24">
        <v>143.13000000000002</v>
      </c>
      <c r="M1695" s="24">
        <v>143.19</v>
      </c>
      <c r="N1695" s="24">
        <v>145.74439849624059</v>
      </c>
      <c r="O1695" s="24">
        <v>145.7895112781955</v>
      </c>
      <c r="P1695">
        <v>6</v>
      </c>
      <c r="Q1695">
        <v>20</v>
      </c>
      <c r="R1695" t="str">
        <v>OTHR</v>
      </c>
      <c r="S1695" t="str">
        <v/>
      </c>
      <c r="T1695" t="str">
        <v>PERA</v>
      </c>
      <c r="U1695" t="str">
        <v>95471IODP</v>
      </c>
      <c r="V1695" t="str">
        <v>PALPERA</v>
      </c>
      <c r="W1695" t="str">
        <v>OTHR11975791</v>
      </c>
      <c r="X1695">
        <v>44899.732638888891</v>
      </c>
      <c r="Y1695" t="str">
        <v>NOVAK</v>
      </c>
      <c r="Z1695" t="str">
        <v>JR</v>
      </c>
      <c r="AA1695">
        <v>0</v>
      </c>
      <c r="AB1695" t="str">
        <v>397-U1588C-11X-CC-PAL-PALPERA</v>
      </c>
    </row>
    <row r="1696" spans="1:28" x14ac:dyDescent="0.15">
      <c r="A1696">
        <v>397</v>
      </c>
      <c r="B1696" t="str">
        <v>U1588</v>
      </c>
      <c r="C1696" t="str">
        <v>C</v>
      </c>
      <c r="D1696">
        <v>11</v>
      </c>
      <c r="E1696" t="str">
        <v>X</v>
      </c>
      <c r="F1696" t="str">
        <v>CC</v>
      </c>
      <c r="G1696" t="str">
        <v/>
      </c>
      <c r="H1696" s="29">
        <v>11</v>
      </c>
      <c r="I1696" s="29">
        <v>17</v>
      </c>
      <c r="J1696" s="29">
        <v>0</v>
      </c>
      <c r="K1696" s="29">
        <v>5</v>
      </c>
      <c r="L1696" s="24">
        <v>143.13000000000002</v>
      </c>
      <c r="M1696" s="24">
        <v>143.19</v>
      </c>
      <c r="N1696" s="24">
        <v>145.74439849624059</v>
      </c>
      <c r="O1696" s="24">
        <v>145.7895112781955</v>
      </c>
      <c r="P1696">
        <v>6</v>
      </c>
      <c r="Q1696">
        <v>30</v>
      </c>
      <c r="R1696" t="str">
        <v>OTHR</v>
      </c>
      <c r="S1696" t="str">
        <v/>
      </c>
      <c r="T1696" t="str">
        <v>ZARI</v>
      </c>
      <c r="U1696" t="str">
        <v>95883IODP</v>
      </c>
      <c r="V1696" t="str">
        <v>PALZARI</v>
      </c>
      <c r="W1696" t="str">
        <v>OTHR11975831</v>
      </c>
      <c r="X1696">
        <v>44899.732638888891</v>
      </c>
      <c r="Y1696" t="str">
        <v>NOVAK</v>
      </c>
      <c r="Z1696" t="str">
        <v>JR</v>
      </c>
      <c r="AA1696">
        <v>0</v>
      </c>
      <c r="AB1696" t="str">
        <v>397-U1588C-11X-CC-PAL-PALZARI</v>
      </c>
    </row>
    <row r="1697" spans="1:28" x14ac:dyDescent="0.15">
      <c r="A1697">
        <v>397</v>
      </c>
      <c r="B1697" t="str">
        <v>U1588</v>
      </c>
      <c r="C1697" t="str">
        <v>C</v>
      </c>
      <c r="D1697">
        <v>11</v>
      </c>
      <c r="E1697" t="str">
        <v>X</v>
      </c>
      <c r="F1697" t="str">
        <v>CC</v>
      </c>
      <c r="G1697" t="str">
        <v/>
      </c>
      <c r="H1697" s="29">
        <v>11</v>
      </c>
      <c r="I1697" s="29">
        <v>17</v>
      </c>
      <c r="J1697" s="29">
        <v>0</v>
      </c>
      <c r="K1697" s="29">
        <v>5</v>
      </c>
      <c r="L1697" s="24">
        <v>143.13000000000002</v>
      </c>
      <c r="M1697" s="24">
        <v>143.19</v>
      </c>
      <c r="N1697" s="24">
        <v>145.74439849624059</v>
      </c>
      <c r="O1697" s="24">
        <v>145.7895112781955</v>
      </c>
      <c r="P1697">
        <v>6</v>
      </c>
      <c r="Q1697">
        <v>20</v>
      </c>
      <c r="R1697" t="str">
        <v>OTHR</v>
      </c>
      <c r="S1697" t="str">
        <v/>
      </c>
      <c r="T1697" t="str">
        <v>VERM</v>
      </c>
      <c r="U1697" t="str">
        <v>95746IODP</v>
      </c>
      <c r="V1697" t="str">
        <v>PALVERM</v>
      </c>
      <c r="W1697" t="str">
        <v>OTHR11975781</v>
      </c>
      <c r="X1697">
        <v>44899.732638888891</v>
      </c>
      <c r="Y1697" t="str">
        <v>NOVAK</v>
      </c>
      <c r="Z1697" t="str">
        <v>JR</v>
      </c>
      <c r="AA1697">
        <v>0</v>
      </c>
      <c r="AB1697" t="str">
        <v>397-U1588C-11X-CC-PAL-PALVERM</v>
      </c>
    </row>
    <row r="1698" spans="1:28" x14ac:dyDescent="0.15">
      <c r="A1698">
        <v>397</v>
      </c>
      <c r="B1698" t="str">
        <v>U1588</v>
      </c>
      <c r="C1698" t="str">
        <v>C</v>
      </c>
      <c r="D1698">
        <v>11</v>
      </c>
      <c r="E1698" t="str">
        <v>X</v>
      </c>
      <c r="F1698" t="str">
        <v>CC</v>
      </c>
      <c r="G1698" t="str">
        <v/>
      </c>
      <c r="H1698" s="29">
        <v>11</v>
      </c>
      <c r="I1698" s="29">
        <v>17</v>
      </c>
      <c r="J1698" s="29">
        <v>0</v>
      </c>
      <c r="K1698" s="29">
        <v>5</v>
      </c>
      <c r="L1698" s="24">
        <v>143.13000000000002</v>
      </c>
      <c r="M1698" s="24">
        <v>143.19</v>
      </c>
      <c r="N1698" s="24">
        <v>145.74439849624059</v>
      </c>
      <c r="O1698" s="24">
        <v>145.7895112781955</v>
      </c>
      <c r="P1698">
        <v>6</v>
      </c>
      <c r="Q1698">
        <v>30</v>
      </c>
      <c r="R1698" t="str">
        <v>OTHR</v>
      </c>
      <c r="S1698" t="str">
        <v/>
      </c>
      <c r="T1698" t="str">
        <v>HUAN</v>
      </c>
      <c r="U1698" t="str">
        <v>98758IODP</v>
      </c>
      <c r="V1698" t="str">
        <v>PALHUAN</v>
      </c>
      <c r="W1698" t="str">
        <v>OTHR11975821</v>
      </c>
      <c r="X1698">
        <v>44899.732638888891</v>
      </c>
      <c r="Y1698" t="str">
        <v>NOVAK</v>
      </c>
      <c r="Z1698" t="str">
        <v>JR</v>
      </c>
      <c r="AA1698">
        <v>0</v>
      </c>
      <c r="AB1698" t="str">
        <v>397-U1588C-11X-CC-PAL-PALHUAN</v>
      </c>
    </row>
    <row r="1699" spans="1:28" x14ac:dyDescent="0.15">
      <c r="A1699">
        <v>397</v>
      </c>
      <c r="B1699" t="str">
        <v>U1588</v>
      </c>
      <c r="C1699" t="str">
        <v>C</v>
      </c>
      <c r="D1699">
        <v>11</v>
      </c>
      <c r="E1699" t="str">
        <v>X</v>
      </c>
      <c r="F1699" t="str">
        <v>CC</v>
      </c>
      <c r="G1699" t="str">
        <v/>
      </c>
      <c r="H1699" s="29">
        <v>11</v>
      </c>
      <c r="I1699" s="29">
        <v>17</v>
      </c>
      <c r="J1699" s="29">
        <v>0</v>
      </c>
      <c r="K1699" s="29">
        <v>5</v>
      </c>
      <c r="L1699" s="24">
        <v>143.13000000000002</v>
      </c>
      <c r="M1699" s="24">
        <v>143.19</v>
      </c>
      <c r="N1699" s="24">
        <v>145.74439849624059</v>
      </c>
      <c r="O1699" s="24">
        <v>145.7895112781955</v>
      </c>
      <c r="P1699">
        <v>6</v>
      </c>
      <c r="Q1699">
        <v>5</v>
      </c>
      <c r="R1699" t="str">
        <v>OTHR</v>
      </c>
      <c r="S1699" t="str">
        <v/>
      </c>
      <c r="T1699" t="str">
        <v>FLOR</v>
      </c>
      <c r="U1699" t="str">
        <v>95504IODP</v>
      </c>
      <c r="V1699" t="str">
        <v>PALFLOR</v>
      </c>
      <c r="W1699" t="str">
        <v>OTHR11975801</v>
      </c>
      <c r="X1699">
        <v>44899.732638888891</v>
      </c>
      <c r="Y1699" t="str">
        <v>NOVAK</v>
      </c>
      <c r="Z1699" t="str">
        <v>JR</v>
      </c>
      <c r="AA1699">
        <v>0</v>
      </c>
      <c r="AB1699" t="str">
        <v>397-U1588C-11X-CC-PAL-PALFLOR</v>
      </c>
    </row>
    <row r="1700" spans="1:28" x14ac:dyDescent="0.15">
      <c r="A1700">
        <v>397</v>
      </c>
      <c r="B1700" t="str">
        <v>U1588</v>
      </c>
      <c r="C1700" t="str">
        <v>C</v>
      </c>
      <c r="D1700">
        <v>12</v>
      </c>
      <c r="E1700" t="str">
        <v>X</v>
      </c>
      <c r="F1700" t="str">
        <v>CC</v>
      </c>
      <c r="G1700" t="str">
        <v/>
      </c>
      <c r="H1700" s="29">
        <v>14</v>
      </c>
      <c r="I1700" s="29">
        <v>20</v>
      </c>
      <c r="J1700" s="29">
        <v>0</v>
      </c>
      <c r="K1700" s="29">
        <v>5</v>
      </c>
      <c r="L1700" s="24">
        <v>149.04</v>
      </c>
      <c r="M1700" s="24">
        <v>149.1</v>
      </c>
      <c r="N1700" s="24">
        <v>151.25174509803921</v>
      </c>
      <c r="O1700" s="24">
        <v>151.29096078431371</v>
      </c>
      <c r="P1700">
        <v>6</v>
      </c>
      <c r="Q1700">
        <v>5</v>
      </c>
      <c r="R1700" t="str">
        <v>OTHR</v>
      </c>
      <c r="S1700" t="str">
        <v/>
      </c>
      <c r="T1700" t="str">
        <v>FLOR</v>
      </c>
      <c r="U1700" t="str">
        <v>95504IODP</v>
      </c>
      <c r="V1700" t="str">
        <v>PALFLOR</v>
      </c>
      <c r="W1700" t="str">
        <v>OTHR11976071</v>
      </c>
      <c r="X1700">
        <v>44899.755555555559</v>
      </c>
      <c r="Y1700" t="str">
        <v>NOVAK</v>
      </c>
      <c r="Z1700" t="str">
        <v>JR</v>
      </c>
      <c r="AA1700">
        <v>0</v>
      </c>
      <c r="AB1700" t="str">
        <v>397-U1588C-12X-CC-PAL-PALFLOR</v>
      </c>
    </row>
    <row r="1701" spans="1:28" x14ac:dyDescent="0.15">
      <c r="A1701">
        <v>397</v>
      </c>
      <c r="B1701" t="str">
        <v>U1588</v>
      </c>
      <c r="C1701" t="str">
        <v>C</v>
      </c>
      <c r="D1701">
        <v>12</v>
      </c>
      <c r="E1701" t="str">
        <v>X</v>
      </c>
      <c r="F1701" t="str">
        <v>CC</v>
      </c>
      <c r="G1701" t="str">
        <v/>
      </c>
      <c r="H1701" s="29">
        <v>14</v>
      </c>
      <c r="I1701" s="29">
        <v>20</v>
      </c>
      <c r="J1701" s="29">
        <v>0</v>
      </c>
      <c r="K1701" s="29">
        <v>5</v>
      </c>
      <c r="L1701" s="24">
        <v>149.04</v>
      </c>
      <c r="M1701" s="24">
        <v>149.1</v>
      </c>
      <c r="N1701" s="24">
        <v>151.25174509803921</v>
      </c>
      <c r="O1701" s="24">
        <v>151.29096078431371</v>
      </c>
      <c r="P1701">
        <v>6</v>
      </c>
      <c r="Q1701">
        <v>5</v>
      </c>
      <c r="R1701" t="str">
        <v>OTHR</v>
      </c>
      <c r="S1701" t="str">
        <v/>
      </c>
      <c r="T1701" t="str">
        <v>CLAR</v>
      </c>
      <c r="U1701" t="str">
        <v>95439IODP</v>
      </c>
      <c r="V1701" t="str">
        <v>PALCLAR</v>
      </c>
      <c r="W1701" t="str">
        <v>OTHR11976081</v>
      </c>
      <c r="X1701">
        <v>44899.755555555559</v>
      </c>
      <c r="Y1701" t="str">
        <v>NOVAK</v>
      </c>
      <c r="Z1701" t="str">
        <v>JR</v>
      </c>
      <c r="AA1701">
        <v>0</v>
      </c>
      <c r="AB1701" t="str">
        <v>397-U1588C-12X-CC-PAL-PALCLAR</v>
      </c>
    </row>
    <row r="1702" spans="1:28" x14ac:dyDescent="0.15">
      <c r="A1702">
        <v>397</v>
      </c>
      <c r="B1702" t="str">
        <v>U1588</v>
      </c>
      <c r="C1702" t="str">
        <v>C</v>
      </c>
      <c r="D1702">
        <v>12</v>
      </c>
      <c r="E1702" t="str">
        <v>X</v>
      </c>
      <c r="F1702" t="str">
        <v>CC</v>
      </c>
      <c r="G1702" t="str">
        <v/>
      </c>
      <c r="H1702" s="29">
        <v>14</v>
      </c>
      <c r="I1702" s="29">
        <v>20</v>
      </c>
      <c r="J1702" s="29">
        <v>0</v>
      </c>
      <c r="K1702" s="29">
        <v>5</v>
      </c>
      <c r="L1702" s="24">
        <v>149.04</v>
      </c>
      <c r="M1702" s="24">
        <v>149.1</v>
      </c>
      <c r="N1702" s="24">
        <v>151.25174509803921</v>
      </c>
      <c r="O1702" s="24">
        <v>151.29096078431371</v>
      </c>
      <c r="P1702">
        <v>6</v>
      </c>
      <c r="Q1702">
        <v>30</v>
      </c>
      <c r="R1702" t="str">
        <v>OTHR</v>
      </c>
      <c r="S1702" t="str">
        <v/>
      </c>
      <c r="T1702" t="str">
        <v>HUAN</v>
      </c>
      <c r="U1702" t="str">
        <v>98758IODP</v>
      </c>
      <c r="V1702" t="str">
        <v>PALHUAN</v>
      </c>
      <c r="W1702" t="str">
        <v>OTHR11976091</v>
      </c>
      <c r="X1702">
        <v>44899.755555555559</v>
      </c>
      <c r="Y1702" t="str">
        <v>NOVAK</v>
      </c>
      <c r="Z1702" t="str">
        <v>JR</v>
      </c>
      <c r="AA1702">
        <v>0</v>
      </c>
      <c r="AB1702" t="str">
        <v>397-U1588C-12X-CC-PAL-PALHUAN</v>
      </c>
    </row>
    <row r="1703" spans="1:28" x14ac:dyDescent="0.15">
      <c r="A1703">
        <v>397</v>
      </c>
      <c r="B1703" t="str">
        <v>U1588</v>
      </c>
      <c r="C1703" t="str">
        <v>C</v>
      </c>
      <c r="D1703">
        <v>12</v>
      </c>
      <c r="E1703" t="str">
        <v>X</v>
      </c>
      <c r="F1703" t="str">
        <v>CC</v>
      </c>
      <c r="G1703" t="str">
        <v/>
      </c>
      <c r="H1703" s="29">
        <v>14</v>
      </c>
      <c r="I1703" s="29">
        <v>20</v>
      </c>
      <c r="J1703" s="29">
        <v>14</v>
      </c>
      <c r="K1703" s="29">
        <v>5</v>
      </c>
      <c r="L1703" s="24">
        <v>149.04</v>
      </c>
      <c r="M1703" s="24">
        <v>149.1</v>
      </c>
      <c r="N1703" s="24">
        <v>151.25174509803921</v>
      </c>
      <c r="O1703" s="24">
        <v>151.29096078431371</v>
      </c>
      <c r="P1703">
        <v>6</v>
      </c>
      <c r="Q1703">
        <v>212</v>
      </c>
      <c r="R1703" t="str">
        <v>WRND</v>
      </c>
      <c r="S1703" t="str">
        <v>PAL</v>
      </c>
      <c r="T1703" t="str">
        <v/>
      </c>
      <c r="U1703" t="str">
        <v/>
      </c>
      <c r="V1703" t="str">
        <v>PAL</v>
      </c>
      <c r="W1703" t="str">
        <v>WRND11976041</v>
      </c>
      <c r="X1703">
        <v>44899.755555555559</v>
      </c>
      <c r="Y1703" t="str">
        <v>LEWIS</v>
      </c>
      <c r="Z1703" t="str">
        <v>JR</v>
      </c>
      <c r="AA1703">
        <v>0</v>
      </c>
      <c r="AB1703" t="str">
        <v>397-U1588C-12X-CC-PAL</v>
      </c>
    </row>
    <row r="1704" spans="1:28" x14ac:dyDescent="0.15">
      <c r="A1704">
        <v>397</v>
      </c>
      <c r="B1704" t="str">
        <v>U1588</v>
      </c>
      <c r="C1704" t="str">
        <v>C</v>
      </c>
      <c r="D1704">
        <v>12</v>
      </c>
      <c r="E1704" t="str">
        <v>X</v>
      </c>
      <c r="F1704" t="str">
        <v>CC</v>
      </c>
      <c r="G1704" t="str">
        <v/>
      </c>
      <c r="H1704" s="29">
        <v>14</v>
      </c>
      <c r="I1704" s="29">
        <v>20</v>
      </c>
      <c r="J1704" s="29">
        <v>0</v>
      </c>
      <c r="K1704" s="29">
        <v>5</v>
      </c>
      <c r="L1704" s="24">
        <v>149.04</v>
      </c>
      <c r="M1704" s="24">
        <v>149.1</v>
      </c>
      <c r="N1704" s="24">
        <v>151.25174509803921</v>
      </c>
      <c r="O1704" s="24">
        <v>151.29096078431371</v>
      </c>
      <c r="P1704">
        <v>6</v>
      </c>
      <c r="Q1704">
        <v>20</v>
      </c>
      <c r="R1704" t="str">
        <v>OTHR</v>
      </c>
      <c r="S1704" t="str">
        <v/>
      </c>
      <c r="T1704" t="str">
        <v>VERM</v>
      </c>
      <c r="U1704" t="str">
        <v>95746IODP</v>
      </c>
      <c r="V1704" t="str">
        <v>PALVERM</v>
      </c>
      <c r="W1704" t="str">
        <v>OTHR11976051</v>
      </c>
      <c r="X1704">
        <v>44899.755555555559</v>
      </c>
      <c r="Y1704" t="str">
        <v>NOVAK</v>
      </c>
      <c r="Z1704" t="str">
        <v>JR</v>
      </c>
      <c r="AA1704">
        <v>0</v>
      </c>
      <c r="AB1704" t="str">
        <v>397-U1588C-12X-CC-PAL-PALVERM</v>
      </c>
    </row>
    <row r="1705" spans="1:28" x14ac:dyDescent="0.15">
      <c r="A1705">
        <v>397</v>
      </c>
      <c r="B1705" t="str">
        <v>U1588</v>
      </c>
      <c r="C1705" t="str">
        <v>C</v>
      </c>
      <c r="D1705">
        <v>12</v>
      </c>
      <c r="E1705" t="str">
        <v>X</v>
      </c>
      <c r="F1705" t="str">
        <v>CC</v>
      </c>
      <c r="G1705" t="str">
        <v/>
      </c>
      <c r="H1705" s="29">
        <v>14</v>
      </c>
      <c r="I1705" s="29">
        <v>20</v>
      </c>
      <c r="J1705" s="29">
        <v>0</v>
      </c>
      <c r="K1705" s="29">
        <v>5</v>
      </c>
      <c r="L1705" s="24">
        <v>149.04</v>
      </c>
      <c r="M1705" s="24">
        <v>149.1</v>
      </c>
      <c r="N1705" s="24">
        <v>151.25174509803921</v>
      </c>
      <c r="O1705" s="24">
        <v>151.29096078431371</v>
      </c>
      <c r="P1705">
        <v>6</v>
      </c>
      <c r="Q1705">
        <v>20</v>
      </c>
      <c r="R1705" t="str">
        <v>OTHR</v>
      </c>
      <c r="S1705" t="str">
        <v/>
      </c>
      <c r="T1705" t="str">
        <v>PERA</v>
      </c>
      <c r="U1705" t="str">
        <v>95471IODP</v>
      </c>
      <c r="V1705" t="str">
        <v>PALPERA</v>
      </c>
      <c r="W1705" t="str">
        <v>OTHR11976061</v>
      </c>
      <c r="X1705">
        <v>44899.755555555559</v>
      </c>
      <c r="Y1705" t="str">
        <v>NOVAK</v>
      </c>
      <c r="Z1705" t="str">
        <v>JR</v>
      </c>
      <c r="AA1705">
        <v>0</v>
      </c>
      <c r="AB1705" t="str">
        <v>397-U1588C-12X-CC-PAL-PALPERA</v>
      </c>
    </row>
    <row r="1706" spans="1:28" x14ac:dyDescent="0.15">
      <c r="A1706">
        <v>397</v>
      </c>
      <c r="B1706" t="str">
        <v>U1588</v>
      </c>
      <c r="C1706" t="str">
        <v>C</v>
      </c>
      <c r="D1706">
        <v>12</v>
      </c>
      <c r="E1706" t="str">
        <v>X</v>
      </c>
      <c r="F1706" t="str">
        <v>CC</v>
      </c>
      <c r="G1706" t="str">
        <v/>
      </c>
      <c r="H1706" s="29">
        <v>14</v>
      </c>
      <c r="I1706" s="29">
        <v>20</v>
      </c>
      <c r="J1706" s="29">
        <v>0</v>
      </c>
      <c r="K1706" s="29">
        <v>5</v>
      </c>
      <c r="L1706" s="24">
        <v>149.04</v>
      </c>
      <c r="M1706" s="24">
        <v>149.1</v>
      </c>
      <c r="N1706" s="24">
        <v>151.25174509803921</v>
      </c>
      <c r="O1706" s="24">
        <v>151.29096078431371</v>
      </c>
      <c r="P1706">
        <v>6</v>
      </c>
      <c r="Q1706">
        <v>30</v>
      </c>
      <c r="R1706" t="str">
        <v>OTHR</v>
      </c>
      <c r="S1706" t="str">
        <v/>
      </c>
      <c r="T1706" t="str">
        <v>ZARI</v>
      </c>
      <c r="U1706" t="str">
        <v>95883IODP</v>
      </c>
      <c r="V1706" t="str">
        <v>PALZARI</v>
      </c>
      <c r="W1706" t="str">
        <v>OTHR11976101</v>
      </c>
      <c r="X1706">
        <v>44899.755555555559</v>
      </c>
      <c r="Y1706" t="str">
        <v>NOVAK</v>
      </c>
      <c r="Z1706" t="str">
        <v>JR</v>
      </c>
      <c r="AA1706">
        <v>0</v>
      </c>
      <c r="AB1706" t="str">
        <v>397-U1588C-12X-CC-PAL-PALZARI</v>
      </c>
    </row>
    <row r="1707" spans="1:28" x14ac:dyDescent="0.15">
      <c r="A1707">
        <v>397</v>
      </c>
      <c r="B1707" t="str">
        <v>U1588</v>
      </c>
      <c r="C1707" t="str">
        <v>C</v>
      </c>
      <c r="D1707">
        <v>12</v>
      </c>
      <c r="E1707" t="str">
        <v>X</v>
      </c>
      <c r="F1707" t="str">
        <v>CC</v>
      </c>
      <c r="G1707" t="str">
        <v/>
      </c>
      <c r="H1707" s="29">
        <v>14</v>
      </c>
      <c r="I1707" s="29">
        <v>20</v>
      </c>
      <c r="J1707" s="29">
        <v>0</v>
      </c>
      <c r="K1707" s="29">
        <v>5</v>
      </c>
      <c r="L1707" s="24">
        <v>149.04</v>
      </c>
      <c r="M1707" s="24">
        <v>149.1</v>
      </c>
      <c r="N1707" s="24">
        <v>151.25174509803921</v>
      </c>
      <c r="O1707" s="24">
        <v>151.29096078431371</v>
      </c>
      <c r="P1707">
        <v>6</v>
      </c>
      <c r="Q1707">
        <v>5</v>
      </c>
      <c r="R1707" t="str">
        <v>OTHR</v>
      </c>
      <c r="S1707" t="str">
        <v/>
      </c>
      <c r="T1707" t="str">
        <v>ABRA</v>
      </c>
      <c r="U1707" t="str">
        <v>95438IODP</v>
      </c>
      <c r="V1707" t="str">
        <v>PALABRA</v>
      </c>
      <c r="W1707" t="str">
        <v>OTHR11976111</v>
      </c>
      <c r="X1707">
        <v>44899.755555555559</v>
      </c>
      <c r="Y1707" t="str">
        <v>NOVAK</v>
      </c>
      <c r="Z1707" t="str">
        <v>JR</v>
      </c>
      <c r="AA1707">
        <v>0</v>
      </c>
      <c r="AB1707" t="str">
        <v>397-U1588C-12X-CC-PAL-PALABRA</v>
      </c>
    </row>
    <row r="1708" spans="1:28" x14ac:dyDescent="0.15">
      <c r="A1708">
        <v>397</v>
      </c>
      <c r="B1708" t="str">
        <v>U1588</v>
      </c>
      <c r="C1708" t="str">
        <v>C</v>
      </c>
      <c r="D1708">
        <v>13</v>
      </c>
      <c r="E1708" t="str">
        <v>X</v>
      </c>
      <c r="F1708" t="str">
        <v>CC</v>
      </c>
      <c r="G1708" t="str">
        <v/>
      </c>
      <c r="H1708" s="29">
        <v>9</v>
      </c>
      <c r="I1708" s="29">
        <v>15</v>
      </c>
      <c r="J1708" s="29">
        <v>9</v>
      </c>
      <c r="K1708" s="29">
        <v>5</v>
      </c>
      <c r="L1708" s="24">
        <v>153.30000000000001</v>
      </c>
      <c r="M1708" s="24">
        <v>153.36000000000001</v>
      </c>
      <c r="N1708" s="24">
        <v>156.22124475524478</v>
      </c>
      <c r="O1708" s="24">
        <v>156.26320279720281</v>
      </c>
      <c r="P1708">
        <v>6</v>
      </c>
      <c r="Q1708">
        <v>212</v>
      </c>
      <c r="R1708" t="str">
        <v>WRND</v>
      </c>
      <c r="S1708" t="str">
        <v>PAL</v>
      </c>
      <c r="T1708" t="str">
        <v/>
      </c>
      <c r="U1708" t="str">
        <v/>
      </c>
      <c r="V1708" t="str">
        <v>PAL</v>
      </c>
      <c r="W1708" t="str">
        <v>WRND11976311</v>
      </c>
      <c r="X1708">
        <v>44899.77847222222</v>
      </c>
      <c r="Y1708" t="str">
        <v>LEWIS</v>
      </c>
      <c r="Z1708" t="str">
        <v>JR</v>
      </c>
      <c r="AA1708">
        <v>0</v>
      </c>
      <c r="AB1708" t="str">
        <v>397-U1588C-13X-CC-PAL</v>
      </c>
    </row>
    <row r="1709" spans="1:28" x14ac:dyDescent="0.15">
      <c r="A1709">
        <v>397</v>
      </c>
      <c r="B1709" t="str">
        <v>U1588</v>
      </c>
      <c r="C1709" t="str">
        <v>C</v>
      </c>
      <c r="D1709">
        <v>13</v>
      </c>
      <c r="E1709" t="str">
        <v>X</v>
      </c>
      <c r="F1709" t="str">
        <v>CC</v>
      </c>
      <c r="G1709" t="str">
        <v/>
      </c>
      <c r="H1709" s="29">
        <v>9</v>
      </c>
      <c r="I1709" s="29">
        <v>15</v>
      </c>
      <c r="J1709" s="29">
        <v>0</v>
      </c>
      <c r="K1709" s="29">
        <v>5</v>
      </c>
      <c r="L1709" s="24">
        <v>153.30000000000001</v>
      </c>
      <c r="M1709" s="24">
        <v>153.36000000000001</v>
      </c>
      <c r="N1709" s="24">
        <v>156.22124475524478</v>
      </c>
      <c r="O1709" s="24">
        <v>156.26320279720281</v>
      </c>
      <c r="P1709">
        <v>6</v>
      </c>
      <c r="Q1709">
        <v>5</v>
      </c>
      <c r="R1709" t="str">
        <v>OTHR</v>
      </c>
      <c r="S1709" t="str">
        <v/>
      </c>
      <c r="T1709" t="str">
        <v>CLAR</v>
      </c>
      <c r="U1709" t="str">
        <v>95439IODP</v>
      </c>
      <c r="V1709" t="str">
        <v>PALCLAR</v>
      </c>
      <c r="W1709" t="str">
        <v>OTHR11976351</v>
      </c>
      <c r="X1709">
        <v>44899.77847222222</v>
      </c>
      <c r="Y1709" t="str">
        <v>NOVAK</v>
      </c>
      <c r="Z1709" t="str">
        <v>JR</v>
      </c>
      <c r="AA1709">
        <v>0</v>
      </c>
      <c r="AB1709" t="str">
        <v>397-U1588C-13X-CC-PAL-PALCLAR</v>
      </c>
    </row>
    <row r="1710" spans="1:28" x14ac:dyDescent="0.15">
      <c r="A1710">
        <v>397</v>
      </c>
      <c r="B1710" t="str">
        <v>U1588</v>
      </c>
      <c r="C1710" t="str">
        <v>C</v>
      </c>
      <c r="D1710">
        <v>13</v>
      </c>
      <c r="E1710" t="str">
        <v>X</v>
      </c>
      <c r="F1710" t="str">
        <v>CC</v>
      </c>
      <c r="G1710" t="str">
        <v/>
      </c>
      <c r="H1710" s="29">
        <v>9</v>
      </c>
      <c r="I1710" s="29">
        <v>15</v>
      </c>
      <c r="J1710" s="29">
        <v>0</v>
      </c>
      <c r="K1710" s="29">
        <v>5</v>
      </c>
      <c r="L1710" s="24">
        <v>153.30000000000001</v>
      </c>
      <c r="M1710" s="24">
        <v>153.36000000000001</v>
      </c>
      <c r="N1710" s="24">
        <v>156.22124475524478</v>
      </c>
      <c r="O1710" s="24">
        <v>156.26320279720281</v>
      </c>
      <c r="P1710">
        <v>6</v>
      </c>
      <c r="Q1710">
        <v>20</v>
      </c>
      <c r="R1710" t="str">
        <v>OTHR</v>
      </c>
      <c r="S1710" t="str">
        <v/>
      </c>
      <c r="T1710" t="str">
        <v>PERA</v>
      </c>
      <c r="U1710" t="str">
        <v>95471IODP</v>
      </c>
      <c r="V1710" t="str">
        <v>PALPERA</v>
      </c>
      <c r="W1710" t="str">
        <v>OTHR11976331</v>
      </c>
      <c r="X1710">
        <v>44899.77847222222</v>
      </c>
      <c r="Y1710" t="str">
        <v>NOVAK</v>
      </c>
      <c r="Z1710" t="str">
        <v>JR</v>
      </c>
      <c r="AA1710">
        <v>0</v>
      </c>
      <c r="AB1710" t="str">
        <v>397-U1588C-13X-CC-PAL-PALPERA</v>
      </c>
    </row>
    <row r="1711" spans="1:28" x14ac:dyDescent="0.15">
      <c r="A1711">
        <v>397</v>
      </c>
      <c r="B1711" t="str">
        <v>U1588</v>
      </c>
      <c r="C1711" t="str">
        <v>C</v>
      </c>
      <c r="D1711">
        <v>13</v>
      </c>
      <c r="E1711" t="str">
        <v>X</v>
      </c>
      <c r="F1711" t="str">
        <v>CC</v>
      </c>
      <c r="G1711" t="str">
        <v/>
      </c>
      <c r="H1711" s="29">
        <v>9</v>
      </c>
      <c r="I1711" s="29">
        <v>15</v>
      </c>
      <c r="J1711" s="29">
        <v>0</v>
      </c>
      <c r="K1711" s="29">
        <v>5</v>
      </c>
      <c r="L1711" s="24">
        <v>153.30000000000001</v>
      </c>
      <c r="M1711" s="24">
        <v>153.36000000000001</v>
      </c>
      <c r="N1711" s="24">
        <v>156.22124475524478</v>
      </c>
      <c r="O1711" s="24">
        <v>156.26320279720281</v>
      </c>
      <c r="P1711">
        <v>6</v>
      </c>
      <c r="Q1711">
        <v>5</v>
      </c>
      <c r="R1711" t="str">
        <v>OTHR</v>
      </c>
      <c r="S1711" t="str">
        <v/>
      </c>
      <c r="T1711" t="str">
        <v>FLOR</v>
      </c>
      <c r="U1711" t="str">
        <v>95504IODP</v>
      </c>
      <c r="V1711" t="str">
        <v>PALFLOR</v>
      </c>
      <c r="W1711" t="str">
        <v>OTHR11976341</v>
      </c>
      <c r="X1711">
        <v>44899.77847222222</v>
      </c>
      <c r="Y1711" t="str">
        <v>NOVAK</v>
      </c>
      <c r="Z1711" t="str">
        <v>JR</v>
      </c>
      <c r="AA1711">
        <v>0</v>
      </c>
      <c r="AB1711" t="str">
        <v>397-U1588C-13X-CC-PAL-PALFLOR</v>
      </c>
    </row>
    <row r="1712" spans="1:28" x14ac:dyDescent="0.15">
      <c r="A1712">
        <v>397</v>
      </c>
      <c r="B1712" t="str">
        <v>U1588</v>
      </c>
      <c r="C1712" t="str">
        <v>C</v>
      </c>
      <c r="D1712">
        <v>13</v>
      </c>
      <c r="E1712" t="str">
        <v>X</v>
      </c>
      <c r="F1712" t="str">
        <v>CC</v>
      </c>
      <c r="G1712" t="str">
        <v/>
      </c>
      <c r="H1712" s="29">
        <v>9</v>
      </c>
      <c r="I1712" s="29">
        <v>15</v>
      </c>
      <c r="J1712" s="29">
        <v>0</v>
      </c>
      <c r="K1712" s="29">
        <v>5</v>
      </c>
      <c r="L1712" s="24">
        <v>153.30000000000001</v>
      </c>
      <c r="M1712" s="24">
        <v>153.36000000000001</v>
      </c>
      <c r="N1712" s="24">
        <v>156.22124475524478</v>
      </c>
      <c r="O1712" s="24">
        <v>156.26320279720281</v>
      </c>
      <c r="P1712">
        <v>6</v>
      </c>
      <c r="Q1712">
        <v>30</v>
      </c>
      <c r="R1712" t="str">
        <v>OTHR</v>
      </c>
      <c r="S1712" t="str">
        <v/>
      </c>
      <c r="T1712" t="str">
        <v>ZARI</v>
      </c>
      <c r="U1712" t="str">
        <v>95883IODP</v>
      </c>
      <c r="V1712" t="str">
        <v>PALZARI</v>
      </c>
      <c r="W1712" t="str">
        <v>OTHR11976371</v>
      </c>
      <c r="X1712">
        <v>44899.77847222222</v>
      </c>
      <c r="Y1712" t="str">
        <v>NOVAK</v>
      </c>
      <c r="Z1712" t="str">
        <v>JR</v>
      </c>
      <c r="AA1712">
        <v>0</v>
      </c>
      <c r="AB1712" t="str">
        <v>397-U1588C-13X-CC-PAL-PALZARI</v>
      </c>
    </row>
    <row r="1713" spans="1:28" x14ac:dyDescent="0.15">
      <c r="A1713">
        <v>397</v>
      </c>
      <c r="B1713" t="str">
        <v>U1588</v>
      </c>
      <c r="C1713" t="str">
        <v>C</v>
      </c>
      <c r="D1713">
        <v>13</v>
      </c>
      <c r="E1713" t="str">
        <v>X</v>
      </c>
      <c r="F1713" t="str">
        <v>CC</v>
      </c>
      <c r="G1713" t="str">
        <v/>
      </c>
      <c r="H1713" s="29">
        <v>9</v>
      </c>
      <c r="I1713" s="29">
        <v>15</v>
      </c>
      <c r="J1713" s="29">
        <v>0</v>
      </c>
      <c r="K1713" s="29">
        <v>5</v>
      </c>
      <c r="L1713" s="24">
        <v>153.30000000000001</v>
      </c>
      <c r="M1713" s="24">
        <v>153.36000000000001</v>
      </c>
      <c r="N1713" s="24">
        <v>156.22124475524478</v>
      </c>
      <c r="O1713" s="24">
        <v>156.26320279720281</v>
      </c>
      <c r="P1713">
        <v>6</v>
      </c>
      <c r="Q1713">
        <v>30</v>
      </c>
      <c r="R1713" t="str">
        <v>OTHR</v>
      </c>
      <c r="S1713" t="str">
        <v/>
      </c>
      <c r="T1713" t="str">
        <v>HUAN</v>
      </c>
      <c r="U1713" t="str">
        <v>98758IODP</v>
      </c>
      <c r="V1713" t="str">
        <v>PALHUAN</v>
      </c>
      <c r="W1713" t="str">
        <v>OTHR11976361</v>
      </c>
      <c r="X1713">
        <v>44899.77847222222</v>
      </c>
      <c r="Y1713" t="str">
        <v>NOVAK</v>
      </c>
      <c r="Z1713" t="str">
        <v>JR</v>
      </c>
      <c r="AA1713">
        <v>0</v>
      </c>
      <c r="AB1713" t="str">
        <v>397-U1588C-13X-CC-PAL-PALHUAN</v>
      </c>
    </row>
    <row r="1714" spans="1:28" x14ac:dyDescent="0.15">
      <c r="A1714">
        <v>397</v>
      </c>
      <c r="B1714" t="str">
        <v>U1588</v>
      </c>
      <c r="C1714" t="str">
        <v>C</v>
      </c>
      <c r="D1714">
        <v>13</v>
      </c>
      <c r="E1714" t="str">
        <v>X</v>
      </c>
      <c r="F1714" t="str">
        <v>CC</v>
      </c>
      <c r="G1714" t="str">
        <v/>
      </c>
      <c r="H1714" s="29">
        <v>9</v>
      </c>
      <c r="I1714" s="29">
        <v>15</v>
      </c>
      <c r="J1714" s="29">
        <v>0</v>
      </c>
      <c r="K1714" s="29">
        <v>5</v>
      </c>
      <c r="L1714" s="24">
        <v>153.30000000000001</v>
      </c>
      <c r="M1714" s="24">
        <v>153.36000000000001</v>
      </c>
      <c r="N1714" s="24">
        <v>156.22124475524478</v>
      </c>
      <c r="O1714" s="24">
        <v>156.26320279720281</v>
      </c>
      <c r="P1714">
        <v>6</v>
      </c>
      <c r="Q1714">
        <v>20</v>
      </c>
      <c r="R1714" t="str">
        <v>OTHR</v>
      </c>
      <c r="S1714" t="str">
        <v/>
      </c>
      <c r="T1714" t="str">
        <v>VERM</v>
      </c>
      <c r="U1714" t="str">
        <v>95746IODP</v>
      </c>
      <c r="V1714" t="str">
        <v>PALVERM</v>
      </c>
      <c r="W1714" t="str">
        <v>OTHR11976321</v>
      </c>
      <c r="X1714">
        <v>44899.77847222222</v>
      </c>
      <c r="Y1714" t="str">
        <v>NOVAK</v>
      </c>
      <c r="Z1714" t="str">
        <v>JR</v>
      </c>
      <c r="AA1714">
        <v>0</v>
      </c>
      <c r="AB1714" t="str">
        <v>397-U1588C-13X-CC-PAL-PALVERM</v>
      </c>
    </row>
    <row r="1715" spans="1:28" x14ac:dyDescent="0.15">
      <c r="A1715">
        <v>397</v>
      </c>
      <c r="B1715" t="str">
        <v>U1588</v>
      </c>
      <c r="C1715" t="str">
        <v>C</v>
      </c>
      <c r="D1715">
        <v>13</v>
      </c>
      <c r="E1715" t="str">
        <v>X</v>
      </c>
      <c r="F1715" t="str">
        <v>CC</v>
      </c>
      <c r="G1715" t="str">
        <v/>
      </c>
      <c r="H1715" s="29">
        <v>9</v>
      </c>
      <c r="I1715" s="29">
        <v>15</v>
      </c>
      <c r="J1715" s="29">
        <v>0</v>
      </c>
      <c r="K1715" s="29">
        <v>5</v>
      </c>
      <c r="L1715" s="24">
        <v>153.30000000000001</v>
      </c>
      <c r="M1715" s="24">
        <v>153.36000000000001</v>
      </c>
      <c r="N1715" s="24">
        <v>156.22124475524478</v>
      </c>
      <c r="O1715" s="24">
        <v>156.26320279720281</v>
      </c>
      <c r="P1715">
        <v>6</v>
      </c>
      <c r="Q1715">
        <v>5</v>
      </c>
      <c r="R1715" t="str">
        <v>OTHR</v>
      </c>
      <c r="S1715" t="str">
        <v/>
      </c>
      <c r="T1715" t="str">
        <v>ABRA</v>
      </c>
      <c r="U1715" t="str">
        <v>95438IODP</v>
      </c>
      <c r="V1715" t="str">
        <v>PALABRA</v>
      </c>
      <c r="W1715" t="str">
        <v>OTHR11976381</v>
      </c>
      <c r="X1715">
        <v>44899.77847222222</v>
      </c>
      <c r="Y1715" t="str">
        <v>NOVAK</v>
      </c>
      <c r="Z1715" t="str">
        <v>JR</v>
      </c>
      <c r="AA1715">
        <v>0</v>
      </c>
      <c r="AB1715" t="str">
        <v>397-U1588C-13X-CC-PAL-PALABRA</v>
      </c>
    </row>
    <row r="1716" spans="1:28" x14ac:dyDescent="0.15">
      <c r="A1716">
        <v>397</v>
      </c>
      <c r="B1716" t="str">
        <v>U1588</v>
      </c>
      <c r="C1716" t="str">
        <v>C</v>
      </c>
      <c r="D1716">
        <v>14</v>
      </c>
      <c r="E1716" t="str">
        <v>X</v>
      </c>
      <c r="F1716" t="str">
        <v>CC</v>
      </c>
      <c r="G1716" t="str">
        <v/>
      </c>
      <c r="H1716" s="29">
        <v>19</v>
      </c>
      <c r="I1716" s="29">
        <v>25</v>
      </c>
      <c r="J1716" s="29">
        <v>0</v>
      </c>
      <c r="K1716" s="29">
        <v>5</v>
      </c>
      <c r="L1716" s="24">
        <v>158.71</v>
      </c>
      <c r="M1716" s="24">
        <v>158.77000000000001</v>
      </c>
      <c r="N1716" s="24">
        <v>161.56800000000001</v>
      </c>
      <c r="O1716" s="24">
        <v>161.60747368421053</v>
      </c>
      <c r="P1716">
        <v>6</v>
      </c>
      <c r="Q1716">
        <v>20</v>
      </c>
      <c r="R1716" t="str">
        <v>OTHR</v>
      </c>
      <c r="S1716" t="str">
        <v/>
      </c>
      <c r="T1716" t="str">
        <v>PERA</v>
      </c>
      <c r="U1716" t="str">
        <v>95471IODP</v>
      </c>
      <c r="V1716" t="str">
        <v>PALPERA</v>
      </c>
      <c r="W1716" t="str">
        <v>OTHR11976601</v>
      </c>
      <c r="X1716">
        <v>44899.803472222222</v>
      </c>
      <c r="Y1716" t="str">
        <v>NOVAK</v>
      </c>
      <c r="Z1716" t="str">
        <v>JR</v>
      </c>
      <c r="AA1716">
        <v>0</v>
      </c>
      <c r="AB1716" t="str">
        <v>397-U1588C-14X-CC-PAL-PALPERA</v>
      </c>
    </row>
    <row r="1717" spans="1:28" x14ac:dyDescent="0.15">
      <c r="A1717">
        <v>397</v>
      </c>
      <c r="B1717" t="str">
        <v>U1588</v>
      </c>
      <c r="C1717" t="str">
        <v>C</v>
      </c>
      <c r="D1717">
        <v>14</v>
      </c>
      <c r="E1717" t="str">
        <v>X</v>
      </c>
      <c r="F1717" t="str">
        <v>CC</v>
      </c>
      <c r="G1717" t="str">
        <v/>
      </c>
      <c r="H1717" s="29">
        <v>19</v>
      </c>
      <c r="I1717" s="29">
        <v>25</v>
      </c>
      <c r="J1717" s="29">
        <v>0</v>
      </c>
      <c r="K1717" s="29">
        <v>5</v>
      </c>
      <c r="L1717" s="24">
        <v>158.71</v>
      </c>
      <c r="M1717" s="24">
        <v>158.77000000000001</v>
      </c>
      <c r="N1717" s="24">
        <v>161.56800000000001</v>
      </c>
      <c r="O1717" s="24">
        <v>161.60747368421053</v>
      </c>
      <c r="P1717">
        <v>6</v>
      </c>
      <c r="Q1717">
        <v>30</v>
      </c>
      <c r="R1717" t="str">
        <v>OTHR</v>
      </c>
      <c r="S1717" t="str">
        <v/>
      </c>
      <c r="T1717" t="str">
        <v>HUAN</v>
      </c>
      <c r="U1717" t="str">
        <v>98758IODP</v>
      </c>
      <c r="V1717" t="str">
        <v>PALHUAN</v>
      </c>
      <c r="W1717" t="str">
        <v>OTHR11976631</v>
      </c>
      <c r="X1717">
        <v>44899.803472222222</v>
      </c>
      <c r="Y1717" t="str">
        <v>NOVAK</v>
      </c>
      <c r="Z1717" t="str">
        <v>JR</v>
      </c>
      <c r="AA1717">
        <v>0</v>
      </c>
      <c r="AB1717" t="str">
        <v>397-U1588C-14X-CC-PAL-PALHUAN</v>
      </c>
    </row>
    <row r="1718" spans="1:28" x14ac:dyDescent="0.15">
      <c r="A1718">
        <v>397</v>
      </c>
      <c r="B1718" t="str">
        <v>U1588</v>
      </c>
      <c r="C1718" t="str">
        <v>C</v>
      </c>
      <c r="D1718">
        <v>14</v>
      </c>
      <c r="E1718" t="str">
        <v>X</v>
      </c>
      <c r="F1718" t="str">
        <v>CC</v>
      </c>
      <c r="G1718" t="str">
        <v/>
      </c>
      <c r="H1718" s="29">
        <v>19</v>
      </c>
      <c r="I1718" s="29">
        <v>25</v>
      </c>
      <c r="J1718" s="29">
        <v>0</v>
      </c>
      <c r="K1718" s="29">
        <v>5</v>
      </c>
      <c r="L1718" s="24">
        <v>158.71</v>
      </c>
      <c r="M1718" s="24">
        <v>158.77000000000001</v>
      </c>
      <c r="N1718" s="24">
        <v>161.56800000000001</v>
      </c>
      <c r="O1718" s="24">
        <v>161.60747368421053</v>
      </c>
      <c r="P1718">
        <v>6</v>
      </c>
      <c r="Q1718">
        <v>5</v>
      </c>
      <c r="R1718" t="str">
        <v>OTHR</v>
      </c>
      <c r="S1718" t="str">
        <v/>
      </c>
      <c r="T1718" t="str">
        <v>CLAR</v>
      </c>
      <c r="U1718" t="str">
        <v>95439IODP</v>
      </c>
      <c r="V1718" t="str">
        <v>PALCLAR</v>
      </c>
      <c r="W1718" t="str">
        <v>OTHR11976621</v>
      </c>
      <c r="X1718">
        <v>44899.803472222222</v>
      </c>
      <c r="Y1718" t="str">
        <v>NOVAK</v>
      </c>
      <c r="Z1718" t="str">
        <v>JR</v>
      </c>
      <c r="AA1718">
        <v>0</v>
      </c>
      <c r="AB1718" t="str">
        <v>397-U1588C-14X-CC-PAL-PALCLAR</v>
      </c>
    </row>
    <row r="1719" spans="1:28" x14ac:dyDescent="0.15">
      <c r="A1719">
        <v>397</v>
      </c>
      <c r="B1719" t="str">
        <v>U1588</v>
      </c>
      <c r="C1719" t="str">
        <v>C</v>
      </c>
      <c r="D1719">
        <v>14</v>
      </c>
      <c r="E1719" t="str">
        <v>X</v>
      </c>
      <c r="F1719" t="str">
        <v>CC</v>
      </c>
      <c r="G1719" t="str">
        <v/>
      </c>
      <c r="H1719" s="29">
        <v>19</v>
      </c>
      <c r="I1719" s="29">
        <v>25</v>
      </c>
      <c r="J1719" s="29">
        <v>0</v>
      </c>
      <c r="K1719" s="29">
        <v>5</v>
      </c>
      <c r="L1719" s="24">
        <v>158.71</v>
      </c>
      <c r="M1719" s="24">
        <v>158.77000000000001</v>
      </c>
      <c r="N1719" s="24">
        <v>161.56800000000001</v>
      </c>
      <c r="O1719" s="24">
        <v>161.60747368421053</v>
      </c>
      <c r="P1719">
        <v>6</v>
      </c>
      <c r="Q1719">
        <v>20</v>
      </c>
      <c r="R1719" t="str">
        <v>OTHR</v>
      </c>
      <c r="S1719" t="str">
        <v/>
      </c>
      <c r="T1719" t="str">
        <v>VERM</v>
      </c>
      <c r="U1719" t="str">
        <v>95746IODP</v>
      </c>
      <c r="V1719" t="str">
        <v>PALVERM</v>
      </c>
      <c r="W1719" t="str">
        <v>OTHR11976591</v>
      </c>
      <c r="X1719">
        <v>44899.803472222222</v>
      </c>
      <c r="Y1719" t="str">
        <v>NOVAK</v>
      </c>
      <c r="Z1719" t="str">
        <v>JR</v>
      </c>
      <c r="AA1719">
        <v>0</v>
      </c>
      <c r="AB1719" t="str">
        <v>397-U1588C-14X-CC-PAL-PALVERM</v>
      </c>
    </row>
    <row r="1720" spans="1:28" x14ac:dyDescent="0.15">
      <c r="A1720">
        <v>397</v>
      </c>
      <c r="B1720" t="str">
        <v>U1588</v>
      </c>
      <c r="C1720" t="str">
        <v>C</v>
      </c>
      <c r="D1720">
        <v>14</v>
      </c>
      <c r="E1720" t="str">
        <v>X</v>
      </c>
      <c r="F1720" t="str">
        <v>CC</v>
      </c>
      <c r="G1720" t="str">
        <v/>
      </c>
      <c r="H1720" s="29">
        <v>19</v>
      </c>
      <c r="I1720" s="29">
        <v>25</v>
      </c>
      <c r="J1720" s="29">
        <v>0</v>
      </c>
      <c r="K1720" s="29">
        <v>5</v>
      </c>
      <c r="L1720" s="24">
        <v>158.71</v>
      </c>
      <c r="M1720" s="24">
        <v>158.77000000000001</v>
      </c>
      <c r="N1720" s="24">
        <v>161.56800000000001</v>
      </c>
      <c r="O1720" s="24">
        <v>161.60747368421053</v>
      </c>
      <c r="P1720">
        <v>6</v>
      </c>
      <c r="Q1720">
        <v>5</v>
      </c>
      <c r="R1720" t="str">
        <v>OTHR</v>
      </c>
      <c r="S1720" t="str">
        <v/>
      </c>
      <c r="T1720" t="str">
        <v>ABRA</v>
      </c>
      <c r="U1720" t="str">
        <v>95438IODP</v>
      </c>
      <c r="V1720" t="str">
        <v>PALABRA</v>
      </c>
      <c r="W1720" t="str">
        <v>OTHR11976651</v>
      </c>
      <c r="X1720">
        <v>44899.803472222222</v>
      </c>
      <c r="Y1720" t="str">
        <v>NOVAK</v>
      </c>
      <c r="Z1720" t="str">
        <v>JR</v>
      </c>
      <c r="AA1720">
        <v>0</v>
      </c>
      <c r="AB1720" t="str">
        <v>397-U1588C-14X-CC-PAL-PALABRA</v>
      </c>
    </row>
    <row r="1721" spans="1:28" x14ac:dyDescent="0.15">
      <c r="A1721">
        <v>397</v>
      </c>
      <c r="B1721" t="str">
        <v>U1588</v>
      </c>
      <c r="C1721" t="str">
        <v>C</v>
      </c>
      <c r="D1721">
        <v>14</v>
      </c>
      <c r="E1721" t="str">
        <v>X</v>
      </c>
      <c r="F1721" t="str">
        <v>CC</v>
      </c>
      <c r="G1721" t="str">
        <v/>
      </c>
      <c r="H1721" s="29">
        <v>19</v>
      </c>
      <c r="I1721" s="29">
        <v>25</v>
      </c>
      <c r="J1721" s="29">
        <v>19</v>
      </c>
      <c r="K1721" s="29">
        <v>5</v>
      </c>
      <c r="L1721" s="24">
        <v>158.71</v>
      </c>
      <c r="M1721" s="24">
        <v>158.77000000000001</v>
      </c>
      <c r="N1721" s="24">
        <v>161.56800000000001</v>
      </c>
      <c r="O1721" s="24">
        <v>161.60747368421053</v>
      </c>
      <c r="P1721">
        <v>6</v>
      </c>
      <c r="Q1721">
        <v>212</v>
      </c>
      <c r="R1721" t="str">
        <v>WRND</v>
      </c>
      <c r="S1721" t="str">
        <v>PAL</v>
      </c>
      <c r="T1721" t="str">
        <v/>
      </c>
      <c r="U1721" t="str">
        <v/>
      </c>
      <c r="V1721" t="str">
        <v>PAL</v>
      </c>
      <c r="W1721" t="str">
        <v>WRND11976581</v>
      </c>
      <c r="X1721">
        <v>44899.802777777775</v>
      </c>
      <c r="Y1721" t="str">
        <v>LEWIS</v>
      </c>
      <c r="Z1721" t="str">
        <v>JR</v>
      </c>
      <c r="AA1721">
        <v>0</v>
      </c>
      <c r="AB1721" t="str">
        <v>397-U1588C-14X-CC-PAL</v>
      </c>
    </row>
    <row r="1722" spans="1:28" x14ac:dyDescent="0.15">
      <c r="A1722">
        <v>397</v>
      </c>
      <c r="B1722" t="str">
        <v>U1588</v>
      </c>
      <c r="C1722" t="str">
        <v>C</v>
      </c>
      <c r="D1722">
        <v>14</v>
      </c>
      <c r="E1722" t="str">
        <v>X</v>
      </c>
      <c r="F1722" t="str">
        <v>CC</v>
      </c>
      <c r="G1722" t="str">
        <v/>
      </c>
      <c r="H1722" s="29">
        <v>19</v>
      </c>
      <c r="I1722" s="29">
        <v>25</v>
      </c>
      <c r="J1722" s="29">
        <v>0</v>
      </c>
      <c r="K1722" s="29">
        <v>5</v>
      </c>
      <c r="L1722" s="24">
        <v>158.71</v>
      </c>
      <c r="M1722" s="24">
        <v>158.77000000000001</v>
      </c>
      <c r="N1722" s="24">
        <v>161.56800000000001</v>
      </c>
      <c r="O1722" s="24">
        <v>161.60747368421053</v>
      </c>
      <c r="P1722">
        <v>6</v>
      </c>
      <c r="Q1722">
        <v>5</v>
      </c>
      <c r="R1722" t="str">
        <v>OTHR</v>
      </c>
      <c r="S1722" t="str">
        <v/>
      </c>
      <c r="T1722" t="str">
        <v>FLOR</v>
      </c>
      <c r="U1722" t="str">
        <v>95504IODP</v>
      </c>
      <c r="V1722" t="str">
        <v>PALFLOR</v>
      </c>
      <c r="W1722" t="str">
        <v>OTHR11976611</v>
      </c>
      <c r="X1722">
        <v>44899.803472222222</v>
      </c>
      <c r="Y1722" t="str">
        <v>NOVAK</v>
      </c>
      <c r="Z1722" t="str">
        <v>JR</v>
      </c>
      <c r="AA1722">
        <v>0</v>
      </c>
      <c r="AB1722" t="str">
        <v>397-U1588C-14X-CC-PAL-PALFLOR</v>
      </c>
    </row>
    <row r="1723" spans="1:28" x14ac:dyDescent="0.15">
      <c r="A1723">
        <v>397</v>
      </c>
      <c r="B1723" t="str">
        <v>U1588</v>
      </c>
      <c r="C1723" t="str">
        <v>C</v>
      </c>
      <c r="D1723">
        <v>14</v>
      </c>
      <c r="E1723" t="str">
        <v>X</v>
      </c>
      <c r="F1723" t="str">
        <v>CC</v>
      </c>
      <c r="G1723" t="str">
        <v/>
      </c>
      <c r="H1723" s="29">
        <v>19</v>
      </c>
      <c r="I1723" s="29">
        <v>25</v>
      </c>
      <c r="J1723" s="29">
        <v>0</v>
      </c>
      <c r="K1723" s="29">
        <v>5</v>
      </c>
      <c r="L1723" s="24">
        <v>158.71</v>
      </c>
      <c r="M1723" s="24">
        <v>158.77000000000001</v>
      </c>
      <c r="N1723" s="24">
        <v>161.56800000000001</v>
      </c>
      <c r="O1723" s="24">
        <v>161.60747368421053</v>
      </c>
      <c r="P1723">
        <v>6</v>
      </c>
      <c r="Q1723">
        <v>30</v>
      </c>
      <c r="R1723" t="str">
        <v>OTHR</v>
      </c>
      <c r="S1723" t="str">
        <v/>
      </c>
      <c r="T1723" t="str">
        <v>ZARI</v>
      </c>
      <c r="U1723" t="str">
        <v>95883IODP</v>
      </c>
      <c r="V1723" t="str">
        <v>PALZARI</v>
      </c>
      <c r="W1723" t="str">
        <v>OTHR11976641</v>
      </c>
      <c r="X1723">
        <v>44899.803472222222</v>
      </c>
      <c r="Y1723" t="str">
        <v>NOVAK</v>
      </c>
      <c r="Z1723" t="str">
        <v>JR</v>
      </c>
      <c r="AA1723">
        <v>0</v>
      </c>
      <c r="AB1723" t="str">
        <v>397-U1588C-14X-CC-PAL-PALZARI</v>
      </c>
    </row>
    <row r="1724" spans="1:28" x14ac:dyDescent="0.15">
      <c r="A1724">
        <v>397</v>
      </c>
      <c r="B1724" t="str">
        <v>U1588</v>
      </c>
      <c r="C1724" t="str">
        <v>C</v>
      </c>
      <c r="D1724">
        <v>15</v>
      </c>
      <c r="E1724" t="str">
        <v>X</v>
      </c>
      <c r="F1724" t="str">
        <v>CC</v>
      </c>
      <c r="G1724" t="str">
        <v/>
      </c>
      <c r="H1724" s="29">
        <v>12</v>
      </c>
      <c r="I1724" s="29">
        <v>18</v>
      </c>
      <c r="J1724" s="29">
        <v>0</v>
      </c>
      <c r="K1724" s="29">
        <v>5</v>
      </c>
      <c r="L1724" s="24">
        <v>163.93</v>
      </c>
      <c r="M1724" s="24">
        <v>163.99</v>
      </c>
      <c r="N1724" s="24">
        <v>167.06960493827162</v>
      </c>
      <c r="O1724" s="24">
        <v>167.10664197530866</v>
      </c>
      <c r="P1724">
        <v>6</v>
      </c>
      <c r="Q1724">
        <v>30</v>
      </c>
      <c r="R1724" t="str">
        <v>OTHR</v>
      </c>
      <c r="S1724" t="str">
        <v/>
      </c>
      <c r="T1724" t="str">
        <v>HUAN</v>
      </c>
      <c r="U1724" t="str">
        <v>98758IODP</v>
      </c>
      <c r="V1724" t="str">
        <v>PALHUAN</v>
      </c>
      <c r="W1724" t="str">
        <v>OTHR11976931</v>
      </c>
      <c r="X1724">
        <v>44899.825694444444</v>
      </c>
      <c r="Y1724" t="str">
        <v>NOVAK</v>
      </c>
      <c r="Z1724" t="str">
        <v>JR</v>
      </c>
      <c r="AA1724">
        <v>0</v>
      </c>
      <c r="AB1724" t="str">
        <v>397-U1588C-15X-CC-PAL-PALHUAN</v>
      </c>
    </row>
    <row r="1725" spans="1:28" x14ac:dyDescent="0.15">
      <c r="A1725">
        <v>397</v>
      </c>
      <c r="B1725" t="str">
        <v>U1588</v>
      </c>
      <c r="C1725" t="str">
        <v>C</v>
      </c>
      <c r="D1725">
        <v>15</v>
      </c>
      <c r="E1725" t="str">
        <v>X</v>
      </c>
      <c r="F1725" t="str">
        <v>CC</v>
      </c>
      <c r="G1725" t="str">
        <v/>
      </c>
      <c r="H1725" s="29">
        <v>12</v>
      </c>
      <c r="I1725" s="29">
        <v>18</v>
      </c>
      <c r="J1725" s="29">
        <v>12</v>
      </c>
      <c r="K1725" s="29">
        <v>5</v>
      </c>
      <c r="L1725" s="24">
        <v>163.93</v>
      </c>
      <c r="M1725" s="24">
        <v>163.99</v>
      </c>
      <c r="N1725" s="24">
        <v>167.06960493827162</v>
      </c>
      <c r="O1725" s="24">
        <v>167.10664197530866</v>
      </c>
      <c r="P1725">
        <v>6</v>
      </c>
      <c r="Q1725">
        <v>212</v>
      </c>
      <c r="R1725" t="str">
        <v>WRND</v>
      </c>
      <c r="S1725" t="str">
        <v>PAL</v>
      </c>
      <c r="T1725" t="str">
        <v/>
      </c>
      <c r="U1725" t="str">
        <v/>
      </c>
      <c r="V1725" t="str">
        <v>PAL</v>
      </c>
      <c r="W1725" t="str">
        <v>WRND11976881</v>
      </c>
      <c r="X1725">
        <v>44899.824999999997</v>
      </c>
      <c r="Y1725" t="str">
        <v>LEWIS</v>
      </c>
      <c r="Z1725" t="str">
        <v>JR</v>
      </c>
      <c r="AA1725">
        <v>0</v>
      </c>
      <c r="AB1725" t="str">
        <v>397-U1588C-15X-CC-PAL</v>
      </c>
    </row>
    <row r="1726" spans="1:28" x14ac:dyDescent="0.15">
      <c r="A1726">
        <v>397</v>
      </c>
      <c r="B1726" t="str">
        <v>U1588</v>
      </c>
      <c r="C1726" t="str">
        <v>C</v>
      </c>
      <c r="D1726">
        <v>15</v>
      </c>
      <c r="E1726" t="str">
        <v>X</v>
      </c>
      <c r="F1726" t="str">
        <v>CC</v>
      </c>
      <c r="G1726" t="str">
        <v/>
      </c>
      <c r="H1726" s="29">
        <v>12</v>
      </c>
      <c r="I1726" s="29">
        <v>18</v>
      </c>
      <c r="J1726" s="29">
        <v>0</v>
      </c>
      <c r="K1726" s="29">
        <v>5</v>
      </c>
      <c r="L1726" s="24">
        <v>163.93</v>
      </c>
      <c r="M1726" s="24">
        <v>163.99</v>
      </c>
      <c r="N1726" s="24">
        <v>167.06960493827162</v>
      </c>
      <c r="O1726" s="24">
        <v>167.10664197530866</v>
      </c>
      <c r="P1726">
        <v>6</v>
      </c>
      <c r="Q1726">
        <v>5</v>
      </c>
      <c r="R1726" t="str">
        <v>OTHR</v>
      </c>
      <c r="S1726" t="str">
        <v/>
      </c>
      <c r="T1726" t="str">
        <v>ABRA</v>
      </c>
      <c r="U1726" t="str">
        <v>95438IODP</v>
      </c>
      <c r="V1726" t="str">
        <v>PALABRA</v>
      </c>
      <c r="W1726" t="str">
        <v>OTHR11976951</v>
      </c>
      <c r="X1726">
        <v>44899.825694444444</v>
      </c>
      <c r="Y1726" t="str">
        <v>NOVAK</v>
      </c>
      <c r="Z1726" t="str">
        <v>JR</v>
      </c>
      <c r="AA1726">
        <v>0</v>
      </c>
      <c r="AB1726" t="str">
        <v>397-U1588C-15X-CC-PAL-PALABRA</v>
      </c>
    </row>
    <row r="1727" spans="1:28" x14ac:dyDescent="0.15">
      <c r="A1727">
        <v>397</v>
      </c>
      <c r="B1727" t="str">
        <v>U1588</v>
      </c>
      <c r="C1727" t="str">
        <v>C</v>
      </c>
      <c r="D1727">
        <v>15</v>
      </c>
      <c r="E1727" t="str">
        <v>X</v>
      </c>
      <c r="F1727" t="str">
        <v>CC</v>
      </c>
      <c r="G1727" t="str">
        <v/>
      </c>
      <c r="H1727" s="29">
        <v>12</v>
      </c>
      <c r="I1727" s="29">
        <v>18</v>
      </c>
      <c r="J1727" s="29">
        <v>0</v>
      </c>
      <c r="K1727" s="29">
        <v>5</v>
      </c>
      <c r="L1727" s="24">
        <v>163.93</v>
      </c>
      <c r="M1727" s="24">
        <v>163.99</v>
      </c>
      <c r="N1727" s="24">
        <v>167.06960493827162</v>
      </c>
      <c r="O1727" s="24">
        <v>167.10664197530866</v>
      </c>
      <c r="P1727">
        <v>6</v>
      </c>
      <c r="Q1727">
        <v>5</v>
      </c>
      <c r="R1727" t="str">
        <v>OTHR</v>
      </c>
      <c r="S1727" t="str">
        <v/>
      </c>
      <c r="T1727" t="str">
        <v>FLOR</v>
      </c>
      <c r="U1727" t="str">
        <v>95504IODP</v>
      </c>
      <c r="V1727" t="str">
        <v>PALFLOR</v>
      </c>
      <c r="W1727" t="str">
        <v>OTHR11976911</v>
      </c>
      <c r="X1727">
        <v>44899.825694444444</v>
      </c>
      <c r="Y1727" t="str">
        <v>NOVAK</v>
      </c>
      <c r="Z1727" t="str">
        <v>JR</v>
      </c>
      <c r="AA1727">
        <v>0</v>
      </c>
      <c r="AB1727" t="str">
        <v>397-U1588C-15X-CC-PAL-PALFLOR</v>
      </c>
    </row>
    <row r="1728" spans="1:28" x14ac:dyDescent="0.15">
      <c r="A1728">
        <v>397</v>
      </c>
      <c r="B1728" t="str">
        <v>U1588</v>
      </c>
      <c r="C1728" t="str">
        <v>C</v>
      </c>
      <c r="D1728">
        <v>15</v>
      </c>
      <c r="E1728" t="str">
        <v>X</v>
      </c>
      <c r="F1728" t="str">
        <v>CC</v>
      </c>
      <c r="G1728" t="str">
        <v/>
      </c>
      <c r="H1728" s="29">
        <v>12</v>
      </c>
      <c r="I1728" s="29">
        <v>18</v>
      </c>
      <c r="J1728" s="29">
        <v>0</v>
      </c>
      <c r="K1728" s="29">
        <v>5</v>
      </c>
      <c r="L1728" s="24">
        <v>163.93</v>
      </c>
      <c r="M1728" s="24">
        <v>163.99</v>
      </c>
      <c r="N1728" s="24">
        <v>167.06960493827162</v>
      </c>
      <c r="O1728" s="24">
        <v>167.10664197530866</v>
      </c>
      <c r="P1728">
        <v>6</v>
      </c>
      <c r="Q1728">
        <v>5</v>
      </c>
      <c r="R1728" t="str">
        <v>OTHR</v>
      </c>
      <c r="S1728" t="str">
        <v/>
      </c>
      <c r="T1728" t="str">
        <v>CLAR</v>
      </c>
      <c r="U1728" t="str">
        <v>95439IODP</v>
      </c>
      <c r="V1728" t="str">
        <v>PALCLAR</v>
      </c>
      <c r="W1728" t="str">
        <v>OTHR11976921</v>
      </c>
      <c r="X1728">
        <v>44899.825694444444</v>
      </c>
      <c r="Y1728" t="str">
        <v>NOVAK</v>
      </c>
      <c r="Z1728" t="str">
        <v>JR</v>
      </c>
      <c r="AA1728">
        <v>0</v>
      </c>
      <c r="AB1728" t="str">
        <v>397-U1588C-15X-CC-PAL-PALCLAR</v>
      </c>
    </row>
    <row r="1729" spans="1:28" x14ac:dyDescent="0.15">
      <c r="A1729">
        <v>397</v>
      </c>
      <c r="B1729" t="str">
        <v>U1588</v>
      </c>
      <c r="C1729" t="str">
        <v>C</v>
      </c>
      <c r="D1729">
        <v>15</v>
      </c>
      <c r="E1729" t="str">
        <v>X</v>
      </c>
      <c r="F1729" t="str">
        <v>CC</v>
      </c>
      <c r="G1729" t="str">
        <v/>
      </c>
      <c r="H1729" s="29">
        <v>12</v>
      </c>
      <c r="I1729" s="29">
        <v>18</v>
      </c>
      <c r="J1729" s="29">
        <v>0</v>
      </c>
      <c r="K1729" s="29">
        <v>5</v>
      </c>
      <c r="L1729" s="24">
        <v>163.93</v>
      </c>
      <c r="M1729" s="24">
        <v>163.99</v>
      </c>
      <c r="N1729" s="24">
        <v>167.06960493827162</v>
      </c>
      <c r="O1729" s="24">
        <v>167.10664197530866</v>
      </c>
      <c r="P1729">
        <v>6</v>
      </c>
      <c r="Q1729">
        <v>30</v>
      </c>
      <c r="R1729" t="str">
        <v>OTHR</v>
      </c>
      <c r="S1729" t="str">
        <v/>
      </c>
      <c r="T1729" t="str">
        <v>ZARI</v>
      </c>
      <c r="U1729" t="str">
        <v>95883IODP</v>
      </c>
      <c r="V1729" t="str">
        <v>PALZARI</v>
      </c>
      <c r="W1729" t="str">
        <v>OTHR11976941</v>
      </c>
      <c r="X1729">
        <v>44899.825694444444</v>
      </c>
      <c r="Y1729" t="str">
        <v>NOVAK</v>
      </c>
      <c r="Z1729" t="str">
        <v>JR</v>
      </c>
      <c r="AA1729">
        <v>0</v>
      </c>
      <c r="AB1729" t="str">
        <v>397-U1588C-15X-CC-PAL-PALZARI</v>
      </c>
    </row>
    <row r="1730" spans="1:28" x14ac:dyDescent="0.15">
      <c r="A1730">
        <v>397</v>
      </c>
      <c r="B1730" t="str">
        <v>U1588</v>
      </c>
      <c r="C1730" t="str">
        <v>C</v>
      </c>
      <c r="D1730">
        <v>15</v>
      </c>
      <c r="E1730" t="str">
        <v>X</v>
      </c>
      <c r="F1730" t="str">
        <v>CC</v>
      </c>
      <c r="G1730" t="str">
        <v/>
      </c>
      <c r="H1730" s="29">
        <v>12</v>
      </c>
      <c r="I1730" s="29">
        <v>18</v>
      </c>
      <c r="J1730" s="29">
        <v>0</v>
      </c>
      <c r="K1730" s="29">
        <v>5</v>
      </c>
      <c r="L1730" s="24">
        <v>163.93</v>
      </c>
      <c r="M1730" s="24">
        <v>163.99</v>
      </c>
      <c r="N1730" s="24">
        <v>167.06960493827162</v>
      </c>
      <c r="O1730" s="24">
        <v>167.10664197530866</v>
      </c>
      <c r="P1730">
        <v>6</v>
      </c>
      <c r="Q1730">
        <v>20</v>
      </c>
      <c r="R1730" t="str">
        <v>OTHR</v>
      </c>
      <c r="S1730" t="str">
        <v/>
      </c>
      <c r="T1730" t="str">
        <v>VERM</v>
      </c>
      <c r="U1730" t="str">
        <v>95746IODP</v>
      </c>
      <c r="V1730" t="str">
        <v>PALVERM</v>
      </c>
      <c r="W1730" t="str">
        <v>OTHR11976891</v>
      </c>
      <c r="X1730">
        <v>44899.825694444444</v>
      </c>
      <c r="Y1730" t="str">
        <v>NOVAK</v>
      </c>
      <c r="Z1730" t="str">
        <v>JR</v>
      </c>
      <c r="AA1730">
        <v>0</v>
      </c>
      <c r="AB1730" t="str">
        <v>397-U1588C-15X-CC-PAL-PALVERM</v>
      </c>
    </row>
    <row r="1731" spans="1:28" x14ac:dyDescent="0.15">
      <c r="A1731">
        <v>397</v>
      </c>
      <c r="B1731" t="str">
        <v>U1588</v>
      </c>
      <c r="C1731" t="str">
        <v>C</v>
      </c>
      <c r="D1731">
        <v>15</v>
      </c>
      <c r="E1731" t="str">
        <v>X</v>
      </c>
      <c r="F1731" t="str">
        <v>CC</v>
      </c>
      <c r="G1731" t="str">
        <v/>
      </c>
      <c r="H1731" s="29">
        <v>12</v>
      </c>
      <c r="I1731" s="29">
        <v>18</v>
      </c>
      <c r="J1731" s="29">
        <v>0</v>
      </c>
      <c r="K1731" s="29">
        <v>5</v>
      </c>
      <c r="L1731" s="24">
        <v>163.93</v>
      </c>
      <c r="M1731" s="24">
        <v>163.99</v>
      </c>
      <c r="N1731" s="24">
        <v>167.06960493827162</v>
      </c>
      <c r="O1731" s="24">
        <v>167.10664197530866</v>
      </c>
      <c r="P1731">
        <v>6</v>
      </c>
      <c r="Q1731">
        <v>20</v>
      </c>
      <c r="R1731" t="str">
        <v>OTHR</v>
      </c>
      <c r="S1731" t="str">
        <v/>
      </c>
      <c r="T1731" t="str">
        <v>PERA</v>
      </c>
      <c r="U1731" t="str">
        <v>95471IODP</v>
      </c>
      <c r="V1731" t="str">
        <v>PALPERA</v>
      </c>
      <c r="W1731" t="str">
        <v>OTHR11976901</v>
      </c>
      <c r="X1731">
        <v>44899.825694444444</v>
      </c>
      <c r="Y1731" t="str">
        <v>NOVAK</v>
      </c>
      <c r="Z1731" t="str">
        <v>JR</v>
      </c>
      <c r="AA1731">
        <v>0</v>
      </c>
      <c r="AB1731" t="str">
        <v>397-U1588C-15X-CC-PAL-PALPERA</v>
      </c>
    </row>
    <row r="1732" spans="1:28" x14ac:dyDescent="0.15">
      <c r="A1732">
        <v>397</v>
      </c>
      <c r="B1732" t="str">
        <v>U1588</v>
      </c>
      <c r="C1732" t="str">
        <v>C</v>
      </c>
      <c r="D1732">
        <v>16</v>
      </c>
      <c r="E1732" t="str">
        <v>X</v>
      </c>
      <c r="F1732" t="str">
        <v>CC</v>
      </c>
      <c r="G1732" t="str">
        <v/>
      </c>
      <c r="H1732" s="29">
        <v>11</v>
      </c>
      <c r="I1732" s="29">
        <v>17</v>
      </c>
      <c r="J1732" s="29">
        <v>0</v>
      </c>
      <c r="K1732" s="29">
        <v>5</v>
      </c>
      <c r="L1732" s="24">
        <v>167.97000000000003</v>
      </c>
      <c r="M1732" s="24">
        <v>168.03</v>
      </c>
      <c r="N1732" s="24">
        <v>172.55112587412586</v>
      </c>
      <c r="O1732" s="24">
        <v>172.59308391608391</v>
      </c>
      <c r="P1732">
        <v>6</v>
      </c>
      <c r="Q1732">
        <v>30</v>
      </c>
      <c r="R1732" t="str">
        <v>OTHR</v>
      </c>
      <c r="S1732" t="str">
        <v/>
      </c>
      <c r="T1732" t="str">
        <v>ZARI</v>
      </c>
      <c r="U1732" t="str">
        <v>95883IODP</v>
      </c>
      <c r="V1732" t="str">
        <v>PALZARI</v>
      </c>
      <c r="W1732" t="str">
        <v>OTHR11977211</v>
      </c>
      <c r="X1732">
        <v>44899.849305555559</v>
      </c>
      <c r="Y1732" t="str">
        <v>NOVAK</v>
      </c>
      <c r="Z1732" t="str">
        <v>JR</v>
      </c>
      <c r="AA1732">
        <v>0</v>
      </c>
      <c r="AB1732" t="str">
        <v>397-U1588C-16X-CC-PAL-PALZARI</v>
      </c>
    </row>
    <row r="1733" spans="1:28" x14ac:dyDescent="0.15">
      <c r="A1733">
        <v>397</v>
      </c>
      <c r="B1733" t="str">
        <v>U1588</v>
      </c>
      <c r="C1733" t="str">
        <v>C</v>
      </c>
      <c r="D1733">
        <v>16</v>
      </c>
      <c r="E1733" t="str">
        <v>X</v>
      </c>
      <c r="F1733" t="str">
        <v>CC</v>
      </c>
      <c r="G1733" t="str">
        <v/>
      </c>
      <c r="H1733" s="29">
        <v>11</v>
      </c>
      <c r="I1733" s="29">
        <v>17</v>
      </c>
      <c r="J1733" s="29">
        <v>0</v>
      </c>
      <c r="K1733" s="29">
        <v>5</v>
      </c>
      <c r="L1733" s="24">
        <v>167.97000000000003</v>
      </c>
      <c r="M1733" s="24">
        <v>168.03</v>
      </c>
      <c r="N1733" s="24">
        <v>172.55112587412586</v>
      </c>
      <c r="O1733" s="24">
        <v>172.59308391608391</v>
      </c>
      <c r="P1733">
        <v>6</v>
      </c>
      <c r="Q1733">
        <v>20</v>
      </c>
      <c r="R1733" t="str">
        <v>OTHR</v>
      </c>
      <c r="S1733" t="str">
        <v/>
      </c>
      <c r="T1733" t="str">
        <v>PERA</v>
      </c>
      <c r="U1733" t="str">
        <v>95471IODP</v>
      </c>
      <c r="V1733" t="str">
        <v>PALPERA</v>
      </c>
      <c r="W1733" t="str">
        <v>OTHR11977171</v>
      </c>
      <c r="X1733">
        <v>44899.849305555559</v>
      </c>
      <c r="Y1733" t="str">
        <v>NOVAK</v>
      </c>
      <c r="Z1733" t="str">
        <v>JR</v>
      </c>
      <c r="AA1733">
        <v>0</v>
      </c>
      <c r="AB1733" t="str">
        <v>397-U1588C-16X-CC-PAL-PALPERA</v>
      </c>
    </row>
    <row r="1734" spans="1:28" x14ac:dyDescent="0.15">
      <c r="A1734">
        <v>397</v>
      </c>
      <c r="B1734" t="str">
        <v>U1588</v>
      </c>
      <c r="C1734" t="str">
        <v>C</v>
      </c>
      <c r="D1734">
        <v>16</v>
      </c>
      <c r="E1734" t="str">
        <v>X</v>
      </c>
      <c r="F1734" t="str">
        <v>CC</v>
      </c>
      <c r="G1734" t="str">
        <v/>
      </c>
      <c r="H1734" s="29">
        <v>11</v>
      </c>
      <c r="I1734" s="29">
        <v>17</v>
      </c>
      <c r="J1734" s="29">
        <v>0</v>
      </c>
      <c r="K1734" s="29">
        <v>5</v>
      </c>
      <c r="L1734" s="24">
        <v>167.97000000000003</v>
      </c>
      <c r="M1734" s="24">
        <v>168.03</v>
      </c>
      <c r="N1734" s="24">
        <v>172.55112587412586</v>
      </c>
      <c r="O1734" s="24">
        <v>172.59308391608391</v>
      </c>
      <c r="P1734">
        <v>6</v>
      </c>
      <c r="Q1734">
        <v>5</v>
      </c>
      <c r="R1734" t="str">
        <v>OTHR</v>
      </c>
      <c r="S1734" t="str">
        <v/>
      </c>
      <c r="T1734" t="str">
        <v>FLOR</v>
      </c>
      <c r="U1734" t="str">
        <v>95504IODP</v>
      </c>
      <c r="V1734" t="str">
        <v>PALFLOR</v>
      </c>
      <c r="W1734" t="str">
        <v>OTHR11977181</v>
      </c>
      <c r="X1734">
        <v>44899.849305555559</v>
      </c>
      <c r="Y1734" t="str">
        <v>NOVAK</v>
      </c>
      <c r="Z1734" t="str">
        <v>JR</v>
      </c>
      <c r="AA1734">
        <v>0</v>
      </c>
      <c r="AB1734" t="str">
        <v>397-U1588C-16X-CC-PAL-PALFLOR</v>
      </c>
    </row>
    <row r="1735" spans="1:28" x14ac:dyDescent="0.15">
      <c r="A1735">
        <v>397</v>
      </c>
      <c r="B1735" t="str">
        <v>U1588</v>
      </c>
      <c r="C1735" t="str">
        <v>C</v>
      </c>
      <c r="D1735">
        <v>16</v>
      </c>
      <c r="E1735" t="str">
        <v>X</v>
      </c>
      <c r="F1735" t="str">
        <v>CC</v>
      </c>
      <c r="G1735" t="str">
        <v/>
      </c>
      <c r="H1735" s="29">
        <v>11</v>
      </c>
      <c r="I1735" s="29">
        <v>17</v>
      </c>
      <c r="J1735" s="29">
        <v>0</v>
      </c>
      <c r="K1735" s="29">
        <v>5</v>
      </c>
      <c r="L1735" s="24">
        <v>167.97000000000003</v>
      </c>
      <c r="M1735" s="24">
        <v>168.03</v>
      </c>
      <c r="N1735" s="24">
        <v>172.55112587412586</v>
      </c>
      <c r="O1735" s="24">
        <v>172.59308391608391</v>
      </c>
      <c r="P1735">
        <v>6</v>
      </c>
      <c r="Q1735">
        <v>5</v>
      </c>
      <c r="R1735" t="str">
        <v>OTHR</v>
      </c>
      <c r="S1735" t="str">
        <v/>
      </c>
      <c r="T1735" t="str">
        <v>ABRA</v>
      </c>
      <c r="U1735" t="str">
        <v>95438IODP</v>
      </c>
      <c r="V1735" t="str">
        <v>PALABRA</v>
      </c>
      <c r="W1735" t="str">
        <v>OTHR11977221</v>
      </c>
      <c r="X1735">
        <v>44899.849305555559</v>
      </c>
      <c r="Y1735" t="str">
        <v>NOVAK</v>
      </c>
      <c r="Z1735" t="str">
        <v>JR</v>
      </c>
      <c r="AA1735">
        <v>0</v>
      </c>
      <c r="AB1735" t="str">
        <v>397-U1588C-16X-CC-PAL-PALABRA</v>
      </c>
    </row>
    <row r="1736" spans="1:28" x14ac:dyDescent="0.15">
      <c r="A1736">
        <v>397</v>
      </c>
      <c r="B1736" t="str">
        <v>U1588</v>
      </c>
      <c r="C1736" t="str">
        <v>C</v>
      </c>
      <c r="D1736">
        <v>16</v>
      </c>
      <c r="E1736" t="str">
        <v>X</v>
      </c>
      <c r="F1736" t="str">
        <v>CC</v>
      </c>
      <c r="G1736" t="str">
        <v/>
      </c>
      <c r="H1736" s="29">
        <v>11</v>
      </c>
      <c r="I1736" s="29">
        <v>17</v>
      </c>
      <c r="J1736" s="29">
        <v>0</v>
      </c>
      <c r="K1736" s="29">
        <v>5</v>
      </c>
      <c r="L1736" s="24">
        <v>167.97000000000003</v>
      </c>
      <c r="M1736" s="24">
        <v>168.03</v>
      </c>
      <c r="N1736" s="24">
        <v>172.55112587412586</v>
      </c>
      <c r="O1736" s="24">
        <v>172.59308391608391</v>
      </c>
      <c r="P1736">
        <v>6</v>
      </c>
      <c r="Q1736">
        <v>5</v>
      </c>
      <c r="R1736" t="str">
        <v>OTHR</v>
      </c>
      <c r="S1736" t="str">
        <v/>
      </c>
      <c r="T1736" t="str">
        <v>CLAR</v>
      </c>
      <c r="U1736" t="str">
        <v>95439IODP</v>
      </c>
      <c r="V1736" t="str">
        <v>PALCLAR</v>
      </c>
      <c r="W1736" t="str">
        <v>OTHR11977191</v>
      </c>
      <c r="X1736">
        <v>44899.849305555559</v>
      </c>
      <c r="Y1736" t="str">
        <v>NOVAK</v>
      </c>
      <c r="Z1736" t="str">
        <v>JR</v>
      </c>
      <c r="AA1736">
        <v>0</v>
      </c>
      <c r="AB1736" t="str">
        <v>397-U1588C-16X-CC-PAL-PALCLAR</v>
      </c>
    </row>
    <row r="1737" spans="1:28" x14ac:dyDescent="0.15">
      <c r="A1737">
        <v>397</v>
      </c>
      <c r="B1737" t="str">
        <v>U1588</v>
      </c>
      <c r="C1737" t="str">
        <v>C</v>
      </c>
      <c r="D1737">
        <v>16</v>
      </c>
      <c r="E1737" t="str">
        <v>X</v>
      </c>
      <c r="F1737" t="str">
        <v>CC</v>
      </c>
      <c r="G1737" t="str">
        <v/>
      </c>
      <c r="H1737" s="29">
        <v>11</v>
      </c>
      <c r="I1737" s="29">
        <v>17</v>
      </c>
      <c r="J1737" s="29">
        <v>11</v>
      </c>
      <c r="K1737" s="29">
        <v>5</v>
      </c>
      <c r="L1737" s="24">
        <v>167.97000000000003</v>
      </c>
      <c r="M1737" s="24">
        <v>168.03</v>
      </c>
      <c r="N1737" s="24">
        <v>172.55112587412586</v>
      </c>
      <c r="O1737" s="24">
        <v>172.59308391608391</v>
      </c>
      <c r="P1737">
        <v>6</v>
      </c>
      <c r="Q1737">
        <v>212</v>
      </c>
      <c r="R1737" t="str">
        <v>WRND</v>
      </c>
      <c r="S1737" t="str">
        <v>PAL</v>
      </c>
      <c r="T1737" t="str">
        <v/>
      </c>
      <c r="U1737" t="str">
        <v/>
      </c>
      <c r="V1737" t="str">
        <v>PAL</v>
      </c>
      <c r="W1737" t="str">
        <v>WRND11977151</v>
      </c>
      <c r="X1737">
        <v>44899.849305555559</v>
      </c>
      <c r="Y1737" t="str">
        <v>LEWIS</v>
      </c>
      <c r="Z1737" t="str">
        <v>JR</v>
      </c>
      <c r="AA1737">
        <v>0</v>
      </c>
      <c r="AB1737" t="str">
        <v>397-U1588C-16X-CC-PAL</v>
      </c>
    </row>
    <row r="1738" spans="1:28" x14ac:dyDescent="0.15">
      <c r="A1738">
        <v>397</v>
      </c>
      <c r="B1738" t="str">
        <v>U1588</v>
      </c>
      <c r="C1738" t="str">
        <v>C</v>
      </c>
      <c r="D1738">
        <v>16</v>
      </c>
      <c r="E1738" t="str">
        <v>X</v>
      </c>
      <c r="F1738" t="str">
        <v>CC</v>
      </c>
      <c r="G1738" t="str">
        <v/>
      </c>
      <c r="H1738" s="29">
        <v>11</v>
      </c>
      <c r="I1738" s="29">
        <v>17</v>
      </c>
      <c r="J1738" s="29">
        <v>0</v>
      </c>
      <c r="K1738" s="29">
        <v>5</v>
      </c>
      <c r="L1738" s="24">
        <v>167.97000000000003</v>
      </c>
      <c r="M1738" s="24">
        <v>168.03</v>
      </c>
      <c r="N1738" s="24">
        <v>172.55112587412586</v>
      </c>
      <c r="O1738" s="24">
        <v>172.59308391608391</v>
      </c>
      <c r="P1738">
        <v>6</v>
      </c>
      <c r="Q1738">
        <v>30</v>
      </c>
      <c r="R1738" t="str">
        <v>OTHR</v>
      </c>
      <c r="S1738" t="str">
        <v/>
      </c>
      <c r="T1738" t="str">
        <v>HUAN</v>
      </c>
      <c r="U1738" t="str">
        <v>98758IODP</v>
      </c>
      <c r="V1738" t="str">
        <v>PALHUAN</v>
      </c>
      <c r="W1738" t="str">
        <v>OTHR11977201</v>
      </c>
      <c r="X1738">
        <v>44899.849305555559</v>
      </c>
      <c r="Y1738" t="str">
        <v>NOVAK</v>
      </c>
      <c r="Z1738" t="str">
        <v>JR</v>
      </c>
      <c r="AA1738">
        <v>0</v>
      </c>
      <c r="AB1738" t="str">
        <v>397-U1588C-16X-CC-PAL-PALHUAN</v>
      </c>
    </row>
    <row r="1739" spans="1:28" x14ac:dyDescent="0.15">
      <c r="A1739">
        <v>397</v>
      </c>
      <c r="B1739" t="str">
        <v>U1588</v>
      </c>
      <c r="C1739" t="str">
        <v>C</v>
      </c>
      <c r="D1739">
        <v>16</v>
      </c>
      <c r="E1739" t="str">
        <v>X</v>
      </c>
      <c r="F1739" t="str">
        <v>CC</v>
      </c>
      <c r="G1739" t="str">
        <v/>
      </c>
      <c r="H1739" s="29">
        <v>11</v>
      </c>
      <c r="I1739" s="29">
        <v>17</v>
      </c>
      <c r="J1739" s="29">
        <v>0</v>
      </c>
      <c r="K1739" s="29">
        <v>5</v>
      </c>
      <c r="L1739" s="24">
        <v>167.97000000000003</v>
      </c>
      <c r="M1739" s="24">
        <v>168.03</v>
      </c>
      <c r="N1739" s="24">
        <v>172.55112587412586</v>
      </c>
      <c r="O1739" s="24">
        <v>172.59308391608391</v>
      </c>
      <c r="P1739">
        <v>6</v>
      </c>
      <c r="Q1739">
        <v>20</v>
      </c>
      <c r="R1739" t="str">
        <v>OTHR</v>
      </c>
      <c r="S1739" t="str">
        <v/>
      </c>
      <c r="T1739" t="str">
        <v>VERM</v>
      </c>
      <c r="U1739" t="str">
        <v>95746IODP</v>
      </c>
      <c r="V1739" t="str">
        <v>PALVERM</v>
      </c>
      <c r="W1739" t="str">
        <v>OTHR11977161</v>
      </c>
      <c r="X1739">
        <v>44899.849305555559</v>
      </c>
      <c r="Y1739" t="str">
        <v>NOVAK</v>
      </c>
      <c r="Z1739" t="str">
        <v>JR</v>
      </c>
      <c r="AA1739">
        <v>0</v>
      </c>
      <c r="AB1739" t="str">
        <v>397-U1588C-16X-CC-PAL-PALVERM</v>
      </c>
    </row>
    <row r="1740" spans="1:28" x14ac:dyDescent="0.15">
      <c r="A1740">
        <v>397</v>
      </c>
      <c r="B1740" t="str">
        <v>U1588</v>
      </c>
      <c r="C1740" t="str">
        <v>C</v>
      </c>
      <c r="D1740">
        <v>17</v>
      </c>
      <c r="E1740" t="str">
        <v>X</v>
      </c>
      <c r="F1740" t="str">
        <v>CC</v>
      </c>
      <c r="G1740" t="str">
        <v/>
      </c>
      <c r="H1740" s="29">
        <v>11</v>
      </c>
      <c r="I1740" s="29">
        <v>17</v>
      </c>
      <c r="J1740" s="29">
        <v>0</v>
      </c>
      <c r="K1740" s="29">
        <v>5</v>
      </c>
      <c r="L1740" s="24">
        <v>172.23000000000002</v>
      </c>
      <c r="M1740" s="24">
        <v>172.29</v>
      </c>
      <c r="N1740" s="24">
        <v>177.6383984962406</v>
      </c>
      <c r="O1740" s="24">
        <v>177.68351127819551</v>
      </c>
      <c r="P1740">
        <v>6</v>
      </c>
      <c r="Q1740">
        <v>30</v>
      </c>
      <c r="R1740" t="str">
        <v>OTHR</v>
      </c>
      <c r="S1740" t="str">
        <v/>
      </c>
      <c r="T1740" t="str">
        <v>ZARI</v>
      </c>
      <c r="U1740" t="str">
        <v>95883IODP</v>
      </c>
      <c r="V1740" t="str">
        <v>PALZARI</v>
      </c>
      <c r="W1740" t="str">
        <v>OTHR11977481</v>
      </c>
      <c r="X1740">
        <v>44899.873611111114</v>
      </c>
      <c r="Y1740" t="str">
        <v>NOVAK</v>
      </c>
      <c r="Z1740" t="str">
        <v>JR</v>
      </c>
      <c r="AA1740">
        <v>0</v>
      </c>
      <c r="AB1740" t="str">
        <v>397-U1588C-17X-CC-PAL-PALZARI</v>
      </c>
    </row>
    <row r="1741" spans="1:28" x14ac:dyDescent="0.15">
      <c r="A1741">
        <v>397</v>
      </c>
      <c r="B1741" t="str">
        <v>U1588</v>
      </c>
      <c r="C1741" t="str">
        <v>C</v>
      </c>
      <c r="D1741">
        <v>17</v>
      </c>
      <c r="E1741" t="str">
        <v>X</v>
      </c>
      <c r="F1741" t="str">
        <v>CC</v>
      </c>
      <c r="G1741" t="str">
        <v/>
      </c>
      <c r="H1741" s="29">
        <v>11</v>
      </c>
      <c r="I1741" s="29">
        <v>17</v>
      </c>
      <c r="J1741" s="29">
        <v>11</v>
      </c>
      <c r="K1741" s="29">
        <v>5</v>
      </c>
      <c r="L1741" s="24">
        <v>172.23000000000002</v>
      </c>
      <c r="M1741" s="24">
        <v>172.29</v>
      </c>
      <c r="N1741" s="24">
        <v>177.6383984962406</v>
      </c>
      <c r="O1741" s="24">
        <v>177.68351127819551</v>
      </c>
      <c r="P1741">
        <v>6</v>
      </c>
      <c r="Q1741">
        <v>212</v>
      </c>
      <c r="R1741" t="str">
        <v>WRND</v>
      </c>
      <c r="S1741" t="str">
        <v>PAL</v>
      </c>
      <c r="T1741" t="str">
        <v/>
      </c>
      <c r="U1741" t="str">
        <v/>
      </c>
      <c r="V1741" t="str">
        <v>PAL</v>
      </c>
      <c r="W1741" t="str">
        <v>WRND11977421</v>
      </c>
      <c r="X1741">
        <v>44899.873611111114</v>
      </c>
      <c r="Y1741" t="str">
        <v>LEWIS</v>
      </c>
      <c r="Z1741" t="str">
        <v>JR</v>
      </c>
      <c r="AA1741">
        <v>0</v>
      </c>
      <c r="AB1741" t="str">
        <v>397-U1588C-17X-CC-PAL</v>
      </c>
    </row>
    <row r="1742" spans="1:28" x14ac:dyDescent="0.15">
      <c r="A1742">
        <v>397</v>
      </c>
      <c r="B1742" t="str">
        <v>U1588</v>
      </c>
      <c r="C1742" t="str">
        <v>C</v>
      </c>
      <c r="D1742">
        <v>17</v>
      </c>
      <c r="E1742" t="str">
        <v>X</v>
      </c>
      <c r="F1742" t="str">
        <v>CC</v>
      </c>
      <c r="G1742" t="str">
        <v/>
      </c>
      <c r="H1742" s="29">
        <v>11</v>
      </c>
      <c r="I1742" s="29">
        <v>17</v>
      </c>
      <c r="J1742" s="29">
        <v>0</v>
      </c>
      <c r="K1742" s="29">
        <v>5</v>
      </c>
      <c r="L1742" s="24">
        <v>172.23000000000002</v>
      </c>
      <c r="M1742" s="24">
        <v>172.29</v>
      </c>
      <c r="N1742" s="24">
        <v>177.6383984962406</v>
      </c>
      <c r="O1742" s="24">
        <v>177.68351127819551</v>
      </c>
      <c r="P1742">
        <v>6</v>
      </c>
      <c r="Q1742">
        <v>30</v>
      </c>
      <c r="R1742" t="str">
        <v>OTHR</v>
      </c>
      <c r="S1742" t="str">
        <v/>
      </c>
      <c r="T1742" t="str">
        <v>HUAN</v>
      </c>
      <c r="U1742" t="str">
        <v>98758IODP</v>
      </c>
      <c r="V1742" t="str">
        <v>PALHUAN</v>
      </c>
      <c r="W1742" t="str">
        <v>OTHR11977471</v>
      </c>
      <c r="X1742">
        <v>44899.873611111114</v>
      </c>
      <c r="Y1742" t="str">
        <v>NOVAK</v>
      </c>
      <c r="Z1742" t="str">
        <v>JR</v>
      </c>
      <c r="AA1742">
        <v>0</v>
      </c>
      <c r="AB1742" t="str">
        <v>397-U1588C-17X-CC-PAL-PALHUAN</v>
      </c>
    </row>
    <row r="1743" spans="1:28" x14ac:dyDescent="0.15">
      <c r="A1743">
        <v>397</v>
      </c>
      <c r="B1743" t="str">
        <v>U1588</v>
      </c>
      <c r="C1743" t="str">
        <v>C</v>
      </c>
      <c r="D1743">
        <v>17</v>
      </c>
      <c r="E1743" t="str">
        <v>X</v>
      </c>
      <c r="F1743" t="str">
        <v>CC</v>
      </c>
      <c r="G1743" t="str">
        <v/>
      </c>
      <c r="H1743" s="29">
        <v>11</v>
      </c>
      <c r="I1743" s="29">
        <v>17</v>
      </c>
      <c r="J1743" s="29">
        <v>0</v>
      </c>
      <c r="K1743" s="29">
        <v>5</v>
      </c>
      <c r="L1743" s="24">
        <v>172.23000000000002</v>
      </c>
      <c r="M1743" s="24">
        <v>172.29</v>
      </c>
      <c r="N1743" s="24">
        <v>177.6383984962406</v>
      </c>
      <c r="O1743" s="24">
        <v>177.68351127819551</v>
      </c>
      <c r="P1743">
        <v>6</v>
      </c>
      <c r="Q1743">
        <v>5</v>
      </c>
      <c r="R1743" t="str">
        <v>OTHR</v>
      </c>
      <c r="S1743" t="str">
        <v/>
      </c>
      <c r="T1743" t="str">
        <v>ABRA</v>
      </c>
      <c r="U1743" t="str">
        <v>95438IODP</v>
      </c>
      <c r="V1743" t="str">
        <v>PALABRA</v>
      </c>
      <c r="W1743" t="str">
        <v>OTHR11977491</v>
      </c>
      <c r="X1743">
        <v>44899.873611111114</v>
      </c>
      <c r="Y1743" t="str">
        <v>NOVAK</v>
      </c>
      <c r="Z1743" t="str">
        <v>JR</v>
      </c>
      <c r="AA1743">
        <v>0</v>
      </c>
      <c r="AB1743" t="str">
        <v>397-U1588C-17X-CC-PAL-PALABRA</v>
      </c>
    </row>
    <row r="1744" spans="1:28" x14ac:dyDescent="0.15">
      <c r="A1744">
        <v>397</v>
      </c>
      <c r="B1744" t="str">
        <v>U1588</v>
      </c>
      <c r="C1744" t="str">
        <v>C</v>
      </c>
      <c r="D1744">
        <v>17</v>
      </c>
      <c r="E1744" t="str">
        <v>X</v>
      </c>
      <c r="F1744" t="str">
        <v>CC</v>
      </c>
      <c r="G1744" t="str">
        <v/>
      </c>
      <c r="H1744" s="29">
        <v>11</v>
      </c>
      <c r="I1744" s="29">
        <v>17</v>
      </c>
      <c r="J1744" s="29">
        <v>0</v>
      </c>
      <c r="K1744" s="29">
        <v>5</v>
      </c>
      <c r="L1744" s="24">
        <v>172.23000000000002</v>
      </c>
      <c r="M1744" s="24">
        <v>172.29</v>
      </c>
      <c r="N1744" s="24">
        <v>177.6383984962406</v>
      </c>
      <c r="O1744" s="24">
        <v>177.68351127819551</v>
      </c>
      <c r="P1744">
        <v>6</v>
      </c>
      <c r="Q1744">
        <v>5</v>
      </c>
      <c r="R1744" t="str">
        <v>OTHR</v>
      </c>
      <c r="S1744" t="str">
        <v/>
      </c>
      <c r="T1744" t="str">
        <v>FLOR</v>
      </c>
      <c r="U1744" t="str">
        <v>95504IODP</v>
      </c>
      <c r="V1744" t="str">
        <v>PALFLOR</v>
      </c>
      <c r="W1744" t="str">
        <v>OTHR11977451</v>
      </c>
      <c r="X1744">
        <v>44899.873611111114</v>
      </c>
      <c r="Y1744" t="str">
        <v>NOVAK</v>
      </c>
      <c r="Z1744" t="str">
        <v>JR</v>
      </c>
      <c r="AA1744">
        <v>0</v>
      </c>
      <c r="AB1744" t="str">
        <v>397-U1588C-17X-CC-PAL-PALFLOR</v>
      </c>
    </row>
    <row r="1745" spans="1:28" x14ac:dyDescent="0.15">
      <c r="A1745">
        <v>397</v>
      </c>
      <c r="B1745" t="str">
        <v>U1588</v>
      </c>
      <c r="C1745" t="str">
        <v>C</v>
      </c>
      <c r="D1745">
        <v>17</v>
      </c>
      <c r="E1745" t="str">
        <v>X</v>
      </c>
      <c r="F1745" t="str">
        <v>CC</v>
      </c>
      <c r="G1745" t="str">
        <v/>
      </c>
      <c r="H1745" s="29">
        <v>11</v>
      </c>
      <c r="I1745" s="29">
        <v>17</v>
      </c>
      <c r="J1745" s="29">
        <v>0</v>
      </c>
      <c r="K1745" s="29">
        <v>5</v>
      </c>
      <c r="L1745" s="24">
        <v>172.23000000000002</v>
      </c>
      <c r="M1745" s="24">
        <v>172.29</v>
      </c>
      <c r="N1745" s="24">
        <v>177.6383984962406</v>
      </c>
      <c r="O1745" s="24">
        <v>177.68351127819551</v>
      </c>
      <c r="P1745">
        <v>6</v>
      </c>
      <c r="Q1745">
        <v>20</v>
      </c>
      <c r="R1745" t="str">
        <v>OTHR</v>
      </c>
      <c r="S1745" t="str">
        <v/>
      </c>
      <c r="T1745" t="str">
        <v>PERA</v>
      </c>
      <c r="U1745" t="str">
        <v>95471IODP</v>
      </c>
      <c r="V1745" t="str">
        <v>PALPERA</v>
      </c>
      <c r="W1745" t="str">
        <v>OTHR11977441</v>
      </c>
      <c r="X1745">
        <v>44899.873611111114</v>
      </c>
      <c r="Y1745" t="str">
        <v>NOVAK</v>
      </c>
      <c r="Z1745" t="str">
        <v>JR</v>
      </c>
      <c r="AA1745">
        <v>0</v>
      </c>
      <c r="AB1745" t="str">
        <v>397-U1588C-17X-CC-PAL-PALPERA</v>
      </c>
    </row>
    <row r="1746" spans="1:28" x14ac:dyDescent="0.15">
      <c r="A1746">
        <v>397</v>
      </c>
      <c r="B1746" t="str">
        <v>U1588</v>
      </c>
      <c r="C1746" t="str">
        <v>C</v>
      </c>
      <c r="D1746">
        <v>17</v>
      </c>
      <c r="E1746" t="str">
        <v>X</v>
      </c>
      <c r="F1746" t="str">
        <v>CC</v>
      </c>
      <c r="G1746" t="str">
        <v/>
      </c>
      <c r="H1746" s="29">
        <v>11</v>
      </c>
      <c r="I1746" s="29">
        <v>17</v>
      </c>
      <c r="J1746" s="29">
        <v>0</v>
      </c>
      <c r="K1746" s="29">
        <v>5</v>
      </c>
      <c r="L1746" s="24">
        <v>172.23000000000002</v>
      </c>
      <c r="M1746" s="24">
        <v>172.29</v>
      </c>
      <c r="N1746" s="24">
        <v>177.6383984962406</v>
      </c>
      <c r="O1746" s="24">
        <v>177.68351127819551</v>
      </c>
      <c r="P1746">
        <v>6</v>
      </c>
      <c r="Q1746">
        <v>5</v>
      </c>
      <c r="R1746" t="str">
        <v>OTHR</v>
      </c>
      <c r="S1746" t="str">
        <v/>
      </c>
      <c r="T1746" t="str">
        <v>CLAR</v>
      </c>
      <c r="U1746" t="str">
        <v>95439IODP</v>
      </c>
      <c r="V1746" t="str">
        <v>PALCLAR</v>
      </c>
      <c r="W1746" t="str">
        <v>OTHR11977461</v>
      </c>
      <c r="X1746">
        <v>44899.873611111114</v>
      </c>
      <c r="Y1746" t="str">
        <v>NOVAK</v>
      </c>
      <c r="Z1746" t="str">
        <v>JR</v>
      </c>
      <c r="AA1746">
        <v>0</v>
      </c>
      <c r="AB1746" t="str">
        <v>397-U1588C-17X-CC-PAL-PALCLAR</v>
      </c>
    </row>
    <row r="1747" spans="1:28" x14ac:dyDescent="0.15">
      <c r="A1747">
        <v>397</v>
      </c>
      <c r="B1747" t="str">
        <v>U1588</v>
      </c>
      <c r="C1747" t="str">
        <v>C</v>
      </c>
      <c r="D1747">
        <v>17</v>
      </c>
      <c r="E1747" t="str">
        <v>X</v>
      </c>
      <c r="F1747" t="str">
        <v>CC</v>
      </c>
      <c r="G1747" t="str">
        <v/>
      </c>
      <c r="H1747" s="29">
        <v>11</v>
      </c>
      <c r="I1747" s="29">
        <v>17</v>
      </c>
      <c r="J1747" s="29">
        <v>0</v>
      </c>
      <c r="K1747" s="29">
        <v>5</v>
      </c>
      <c r="L1747" s="24">
        <v>172.23000000000002</v>
      </c>
      <c r="M1747" s="24">
        <v>172.29</v>
      </c>
      <c r="N1747" s="24">
        <v>177.6383984962406</v>
      </c>
      <c r="O1747" s="24">
        <v>177.68351127819551</v>
      </c>
      <c r="P1747">
        <v>6</v>
      </c>
      <c r="Q1747">
        <v>20</v>
      </c>
      <c r="R1747" t="str">
        <v>OTHR</v>
      </c>
      <c r="S1747" t="str">
        <v/>
      </c>
      <c r="T1747" t="str">
        <v>VERM</v>
      </c>
      <c r="U1747" t="str">
        <v>95746IODP</v>
      </c>
      <c r="V1747" t="str">
        <v>PALVERM</v>
      </c>
      <c r="W1747" t="str">
        <v>OTHR11977431</v>
      </c>
      <c r="X1747">
        <v>44899.873611111114</v>
      </c>
      <c r="Y1747" t="str">
        <v>NOVAK</v>
      </c>
      <c r="Z1747" t="str">
        <v>JR</v>
      </c>
      <c r="AA1747">
        <v>0</v>
      </c>
      <c r="AB1747" t="str">
        <v>397-U1588C-17X-CC-PAL-PALVERM</v>
      </c>
    </row>
    <row r="1748" spans="1:28" x14ac:dyDescent="0.15">
      <c r="A1748">
        <v>397</v>
      </c>
      <c r="B1748" t="str">
        <v>U1588</v>
      </c>
      <c r="C1748" t="str">
        <v>C</v>
      </c>
      <c r="D1748">
        <v>18</v>
      </c>
      <c r="E1748" t="str">
        <v>X</v>
      </c>
      <c r="F1748" t="str">
        <v>CC</v>
      </c>
      <c r="G1748" t="str">
        <v/>
      </c>
      <c r="H1748" s="29">
        <v>12</v>
      </c>
      <c r="I1748" s="29">
        <v>18</v>
      </c>
      <c r="J1748" s="29">
        <v>0</v>
      </c>
      <c r="K1748" s="29">
        <v>5</v>
      </c>
      <c r="L1748" s="24">
        <v>177.76</v>
      </c>
      <c r="M1748" s="24">
        <v>177.82</v>
      </c>
      <c r="N1748" s="24">
        <v>183.15196551724136</v>
      </c>
      <c r="O1748" s="24">
        <v>183.1933448275862</v>
      </c>
      <c r="P1748">
        <v>6</v>
      </c>
      <c r="Q1748">
        <v>30</v>
      </c>
      <c r="R1748" t="str">
        <v>OTHR</v>
      </c>
      <c r="S1748" t="str">
        <v/>
      </c>
      <c r="T1748" t="str">
        <v>ZARI</v>
      </c>
      <c r="U1748" t="str">
        <v>95883IODP</v>
      </c>
      <c r="V1748" t="str">
        <v>PALZARI</v>
      </c>
      <c r="W1748" t="str">
        <v>OTHR11977751</v>
      </c>
      <c r="X1748">
        <v>44899.895833333336</v>
      </c>
      <c r="Y1748" t="str">
        <v>NOVAK</v>
      </c>
      <c r="Z1748" t="str">
        <v>JR</v>
      </c>
      <c r="AA1748">
        <v>0</v>
      </c>
      <c r="AB1748" t="str">
        <v>397-U1588C-18X-CC-PAL-PALZARI</v>
      </c>
    </row>
    <row r="1749" spans="1:28" x14ac:dyDescent="0.15">
      <c r="A1749">
        <v>397</v>
      </c>
      <c r="B1749" t="str">
        <v>U1588</v>
      </c>
      <c r="C1749" t="str">
        <v>C</v>
      </c>
      <c r="D1749">
        <v>18</v>
      </c>
      <c r="E1749" t="str">
        <v>X</v>
      </c>
      <c r="F1749" t="str">
        <v>CC</v>
      </c>
      <c r="G1749" t="str">
        <v/>
      </c>
      <c r="H1749" s="29">
        <v>12</v>
      </c>
      <c r="I1749" s="29">
        <v>18</v>
      </c>
      <c r="J1749" s="29">
        <v>0</v>
      </c>
      <c r="K1749" s="29">
        <v>5</v>
      </c>
      <c r="L1749" s="24">
        <v>177.76</v>
      </c>
      <c r="M1749" s="24">
        <v>177.82</v>
      </c>
      <c r="N1749" s="24">
        <v>183.15196551724136</v>
      </c>
      <c r="O1749" s="24">
        <v>183.1933448275862</v>
      </c>
      <c r="P1749">
        <v>6</v>
      </c>
      <c r="Q1749">
        <v>20</v>
      </c>
      <c r="R1749" t="str">
        <v>OTHR</v>
      </c>
      <c r="S1749" t="str">
        <v/>
      </c>
      <c r="T1749" t="str">
        <v>PERA</v>
      </c>
      <c r="U1749" t="str">
        <v>95471IODP</v>
      </c>
      <c r="V1749" t="str">
        <v>PALPERA</v>
      </c>
      <c r="W1749" t="str">
        <v>OTHR11977711</v>
      </c>
      <c r="X1749">
        <v>44899.895833333336</v>
      </c>
      <c r="Y1749" t="str">
        <v>NOVAK</v>
      </c>
      <c r="Z1749" t="str">
        <v>JR</v>
      </c>
      <c r="AA1749">
        <v>0</v>
      </c>
      <c r="AB1749" t="str">
        <v>397-U1588C-18X-CC-PAL-PALPERA</v>
      </c>
    </row>
    <row r="1750" spans="1:28" x14ac:dyDescent="0.15">
      <c r="A1750">
        <v>397</v>
      </c>
      <c r="B1750" t="str">
        <v>U1588</v>
      </c>
      <c r="C1750" t="str">
        <v>C</v>
      </c>
      <c r="D1750">
        <v>18</v>
      </c>
      <c r="E1750" t="str">
        <v>X</v>
      </c>
      <c r="F1750" t="str">
        <v>CC</v>
      </c>
      <c r="G1750" t="str">
        <v/>
      </c>
      <c r="H1750" s="29">
        <v>12</v>
      </c>
      <c r="I1750" s="29">
        <v>18</v>
      </c>
      <c r="J1750" s="29">
        <v>0</v>
      </c>
      <c r="K1750" s="29">
        <v>5</v>
      </c>
      <c r="L1750" s="24">
        <v>177.76</v>
      </c>
      <c r="M1750" s="24">
        <v>177.82</v>
      </c>
      <c r="N1750" s="24">
        <v>183.15196551724136</v>
      </c>
      <c r="O1750" s="24">
        <v>183.1933448275862</v>
      </c>
      <c r="P1750">
        <v>6</v>
      </c>
      <c r="Q1750">
        <v>5</v>
      </c>
      <c r="R1750" t="str">
        <v>OTHR</v>
      </c>
      <c r="S1750" t="str">
        <v/>
      </c>
      <c r="T1750" t="str">
        <v>CLAR</v>
      </c>
      <c r="U1750" t="str">
        <v>95439IODP</v>
      </c>
      <c r="V1750" t="str">
        <v>PALCLAR</v>
      </c>
      <c r="W1750" t="str">
        <v>OTHR11977731</v>
      </c>
      <c r="X1750">
        <v>44899.895833333336</v>
      </c>
      <c r="Y1750" t="str">
        <v>NOVAK</v>
      </c>
      <c r="Z1750" t="str">
        <v>JR</v>
      </c>
      <c r="AA1750">
        <v>0</v>
      </c>
      <c r="AB1750" t="str">
        <v>397-U1588C-18X-CC-PAL-PALCLAR</v>
      </c>
    </row>
    <row r="1751" spans="1:28" x14ac:dyDescent="0.15">
      <c r="A1751">
        <v>397</v>
      </c>
      <c r="B1751" t="str">
        <v>U1588</v>
      </c>
      <c r="C1751" t="str">
        <v>C</v>
      </c>
      <c r="D1751">
        <v>18</v>
      </c>
      <c r="E1751" t="str">
        <v>X</v>
      </c>
      <c r="F1751" t="str">
        <v>CC</v>
      </c>
      <c r="G1751" t="str">
        <v/>
      </c>
      <c r="H1751" s="29">
        <v>12</v>
      </c>
      <c r="I1751" s="29">
        <v>18</v>
      </c>
      <c r="J1751" s="29">
        <v>0</v>
      </c>
      <c r="K1751" s="29">
        <v>5</v>
      </c>
      <c r="L1751" s="24">
        <v>177.76</v>
      </c>
      <c r="M1751" s="24">
        <v>177.82</v>
      </c>
      <c r="N1751" s="24">
        <v>183.15196551724136</v>
      </c>
      <c r="O1751" s="24">
        <v>183.1933448275862</v>
      </c>
      <c r="P1751">
        <v>6</v>
      </c>
      <c r="Q1751">
        <v>5</v>
      </c>
      <c r="R1751" t="str">
        <v>OTHR</v>
      </c>
      <c r="S1751" t="str">
        <v/>
      </c>
      <c r="T1751" t="str">
        <v>FLOR</v>
      </c>
      <c r="U1751" t="str">
        <v>95504IODP</v>
      </c>
      <c r="V1751" t="str">
        <v>PALFLOR</v>
      </c>
      <c r="W1751" t="str">
        <v>OTHR11977721</v>
      </c>
      <c r="X1751">
        <v>44899.895833333336</v>
      </c>
      <c r="Y1751" t="str">
        <v>NOVAK</v>
      </c>
      <c r="Z1751" t="str">
        <v>JR</v>
      </c>
      <c r="AA1751">
        <v>0</v>
      </c>
      <c r="AB1751" t="str">
        <v>397-U1588C-18X-CC-PAL-PALFLOR</v>
      </c>
    </row>
    <row r="1752" spans="1:28" x14ac:dyDescent="0.15">
      <c r="A1752">
        <v>397</v>
      </c>
      <c r="B1752" t="str">
        <v>U1588</v>
      </c>
      <c r="C1752" t="str">
        <v>C</v>
      </c>
      <c r="D1752">
        <v>18</v>
      </c>
      <c r="E1752" t="str">
        <v>X</v>
      </c>
      <c r="F1752" t="str">
        <v>CC</v>
      </c>
      <c r="G1752" t="str">
        <v/>
      </c>
      <c r="H1752" s="29">
        <v>12</v>
      </c>
      <c r="I1752" s="29">
        <v>18</v>
      </c>
      <c r="J1752" s="29">
        <v>0</v>
      </c>
      <c r="K1752" s="29">
        <v>5</v>
      </c>
      <c r="L1752" s="24">
        <v>177.76</v>
      </c>
      <c r="M1752" s="24">
        <v>177.82</v>
      </c>
      <c r="N1752" s="24">
        <v>183.15196551724136</v>
      </c>
      <c r="O1752" s="24">
        <v>183.1933448275862</v>
      </c>
      <c r="P1752">
        <v>6</v>
      </c>
      <c r="Q1752">
        <v>5</v>
      </c>
      <c r="R1752" t="str">
        <v>OTHR</v>
      </c>
      <c r="S1752" t="str">
        <v/>
      </c>
      <c r="T1752" t="str">
        <v>ABRA</v>
      </c>
      <c r="U1752" t="str">
        <v>95438IODP</v>
      </c>
      <c r="V1752" t="str">
        <v>PALABRA</v>
      </c>
      <c r="W1752" t="str">
        <v>OTHR11977761</v>
      </c>
      <c r="X1752">
        <v>44899.895833333336</v>
      </c>
      <c r="Y1752" t="str">
        <v>NOVAK</v>
      </c>
      <c r="Z1752" t="str">
        <v>JR</v>
      </c>
      <c r="AA1752">
        <v>0</v>
      </c>
      <c r="AB1752" t="str">
        <v>397-U1588C-18X-CC-PAL-PALABRA</v>
      </c>
    </row>
    <row r="1753" spans="1:28" x14ac:dyDescent="0.15">
      <c r="A1753">
        <v>397</v>
      </c>
      <c r="B1753" t="str">
        <v>U1588</v>
      </c>
      <c r="C1753" t="str">
        <v>C</v>
      </c>
      <c r="D1753">
        <v>18</v>
      </c>
      <c r="E1753" t="str">
        <v>X</v>
      </c>
      <c r="F1753" t="str">
        <v>CC</v>
      </c>
      <c r="G1753" t="str">
        <v/>
      </c>
      <c r="H1753" s="29">
        <v>12</v>
      </c>
      <c r="I1753" s="29">
        <v>18</v>
      </c>
      <c r="J1753" s="29">
        <v>12</v>
      </c>
      <c r="K1753" s="29">
        <v>5</v>
      </c>
      <c r="L1753" s="24">
        <v>177.76</v>
      </c>
      <c r="M1753" s="24">
        <v>177.82</v>
      </c>
      <c r="N1753" s="24">
        <v>183.15196551724136</v>
      </c>
      <c r="O1753" s="24">
        <v>183.1933448275862</v>
      </c>
      <c r="P1753">
        <v>6</v>
      </c>
      <c r="Q1753">
        <v>212</v>
      </c>
      <c r="R1753" t="str">
        <v>WRND</v>
      </c>
      <c r="S1753" t="str">
        <v>PAL</v>
      </c>
      <c r="T1753" t="str">
        <v/>
      </c>
      <c r="U1753" t="str">
        <v/>
      </c>
      <c r="V1753" t="str">
        <v>PAL</v>
      </c>
      <c r="W1753" t="str">
        <v>WRND11977691</v>
      </c>
      <c r="X1753">
        <v>44899.895138888889</v>
      </c>
      <c r="Y1753" t="str">
        <v>LEWIS</v>
      </c>
      <c r="Z1753" t="str">
        <v>JR</v>
      </c>
      <c r="AA1753">
        <v>0</v>
      </c>
      <c r="AB1753" t="str">
        <v>397-U1588C-18X-CC-PAL</v>
      </c>
    </row>
    <row r="1754" spans="1:28" x14ac:dyDescent="0.15">
      <c r="A1754">
        <v>397</v>
      </c>
      <c r="B1754" t="str">
        <v>U1588</v>
      </c>
      <c r="C1754" t="str">
        <v>C</v>
      </c>
      <c r="D1754">
        <v>18</v>
      </c>
      <c r="E1754" t="str">
        <v>X</v>
      </c>
      <c r="F1754" t="str">
        <v>CC</v>
      </c>
      <c r="G1754" t="str">
        <v/>
      </c>
      <c r="H1754" s="29">
        <v>12</v>
      </c>
      <c r="I1754" s="29">
        <v>18</v>
      </c>
      <c r="J1754" s="29">
        <v>0</v>
      </c>
      <c r="K1754" s="29">
        <v>5</v>
      </c>
      <c r="L1754" s="24">
        <v>177.76</v>
      </c>
      <c r="M1754" s="24">
        <v>177.82</v>
      </c>
      <c r="N1754" s="24">
        <v>183.15196551724136</v>
      </c>
      <c r="O1754" s="24">
        <v>183.1933448275862</v>
      </c>
      <c r="P1754">
        <v>6</v>
      </c>
      <c r="Q1754">
        <v>20</v>
      </c>
      <c r="R1754" t="str">
        <v>OTHR</v>
      </c>
      <c r="S1754" t="str">
        <v/>
      </c>
      <c r="T1754" t="str">
        <v>VERM</v>
      </c>
      <c r="U1754" t="str">
        <v>95746IODP</v>
      </c>
      <c r="V1754" t="str">
        <v>PALVERM</v>
      </c>
      <c r="W1754" t="str">
        <v>OTHR11977701</v>
      </c>
      <c r="X1754">
        <v>44899.895833333336</v>
      </c>
      <c r="Y1754" t="str">
        <v>NOVAK</v>
      </c>
      <c r="Z1754" t="str">
        <v>JR</v>
      </c>
      <c r="AA1754">
        <v>0</v>
      </c>
      <c r="AB1754" t="str">
        <v>397-U1588C-18X-CC-PAL-PALVERM</v>
      </c>
    </row>
    <row r="1755" spans="1:28" x14ac:dyDescent="0.15">
      <c r="A1755">
        <v>397</v>
      </c>
      <c r="B1755" t="str">
        <v>U1588</v>
      </c>
      <c r="C1755" t="str">
        <v>C</v>
      </c>
      <c r="D1755">
        <v>18</v>
      </c>
      <c r="E1755" t="str">
        <v>X</v>
      </c>
      <c r="F1755" t="str">
        <v>CC</v>
      </c>
      <c r="G1755" t="str">
        <v/>
      </c>
      <c r="H1755" s="29">
        <v>12</v>
      </c>
      <c r="I1755" s="29">
        <v>18</v>
      </c>
      <c r="J1755" s="29">
        <v>0</v>
      </c>
      <c r="K1755" s="29">
        <v>5</v>
      </c>
      <c r="L1755" s="24">
        <v>177.76</v>
      </c>
      <c r="M1755" s="24">
        <v>177.82</v>
      </c>
      <c r="N1755" s="24">
        <v>183.15196551724136</v>
      </c>
      <c r="O1755" s="24">
        <v>183.1933448275862</v>
      </c>
      <c r="P1755">
        <v>6</v>
      </c>
      <c r="Q1755">
        <v>30</v>
      </c>
      <c r="R1755" t="str">
        <v>OTHR</v>
      </c>
      <c r="S1755" t="str">
        <v/>
      </c>
      <c r="T1755" t="str">
        <v>HUAN</v>
      </c>
      <c r="U1755" t="str">
        <v>98758IODP</v>
      </c>
      <c r="V1755" t="str">
        <v>PALHUAN</v>
      </c>
      <c r="W1755" t="str">
        <v>OTHR11977741</v>
      </c>
      <c r="X1755">
        <v>44899.895833333336</v>
      </c>
      <c r="Y1755" t="str">
        <v>NOVAK</v>
      </c>
      <c r="Z1755" t="str">
        <v>JR</v>
      </c>
      <c r="AA1755">
        <v>0</v>
      </c>
      <c r="AB1755" t="str">
        <v>397-U1588C-18X-CC-PAL-PALHUAN</v>
      </c>
    </row>
    <row r="1756" spans="1:28" x14ac:dyDescent="0.15">
      <c r="A1756">
        <v>397</v>
      </c>
      <c r="B1756" t="str">
        <v>U1588</v>
      </c>
      <c r="C1756" t="str">
        <v>C</v>
      </c>
      <c r="D1756">
        <v>20</v>
      </c>
      <c r="E1756" t="str">
        <v>X</v>
      </c>
      <c r="F1756">
        <v>2</v>
      </c>
      <c r="G1756" t="str">
        <v>A</v>
      </c>
      <c r="H1756" s="29">
        <v>6</v>
      </c>
      <c r="I1756" s="29">
        <v>6</v>
      </c>
      <c r="J1756" s="29">
        <v>6</v>
      </c>
      <c r="K1756" s="29">
        <v>5</v>
      </c>
      <c r="L1756" s="24">
        <v>181.87</v>
      </c>
      <c r="M1756" s="24">
        <v>181.87</v>
      </c>
      <c r="N1756" s="24">
        <v>189.65724324324327</v>
      </c>
      <c r="O1756" s="24">
        <v>189.65724324324327</v>
      </c>
      <c r="P1756">
        <v>0</v>
      </c>
      <c r="Q1756">
        <v>0</v>
      </c>
      <c r="R1756" t="str">
        <v>SS</v>
      </c>
      <c r="S1756" t="str">
        <v>SED</v>
      </c>
      <c r="T1756" t="str">
        <v/>
      </c>
      <c r="U1756" t="str">
        <v/>
      </c>
      <c r="V1756" t="str">
        <v>SED</v>
      </c>
      <c r="W1756" t="str">
        <v>SS11996301</v>
      </c>
      <c r="X1756">
        <v>44901.946527777778</v>
      </c>
      <c r="Y1756" t="str">
        <v>JRS_PANG</v>
      </c>
      <c r="Z1756" t="str">
        <v>JR</v>
      </c>
      <c r="AA1756">
        <v>0</v>
      </c>
      <c r="AB1756" t="str">
        <v>397-U1588C-20X-2-A 6/6-SED</v>
      </c>
    </row>
    <row r="1757" spans="1:28" x14ac:dyDescent="0.15">
      <c r="A1757">
        <v>397</v>
      </c>
      <c r="B1757" t="str">
        <v>U1588</v>
      </c>
      <c r="C1757" t="str">
        <v>C</v>
      </c>
      <c r="D1757">
        <v>20</v>
      </c>
      <c r="E1757" t="str">
        <v>X</v>
      </c>
      <c r="F1757">
        <v>2</v>
      </c>
      <c r="G1757" t="str">
        <v>A</v>
      </c>
      <c r="H1757" s="29">
        <v>100</v>
      </c>
      <c r="I1757" s="29">
        <v>100</v>
      </c>
      <c r="J1757" s="29">
        <v>100</v>
      </c>
      <c r="K1757" s="29">
        <v>5</v>
      </c>
      <c r="L1757" s="24">
        <v>182.81</v>
      </c>
      <c r="M1757" s="24">
        <v>182.81</v>
      </c>
      <c r="N1757" s="24">
        <v>190.2923783783784</v>
      </c>
      <c r="O1757" s="24">
        <v>190.2923783783784</v>
      </c>
      <c r="P1757">
        <v>0</v>
      </c>
      <c r="Q1757">
        <v>0</v>
      </c>
      <c r="R1757" t="str">
        <v>SS</v>
      </c>
      <c r="S1757" t="str">
        <v>SED</v>
      </c>
      <c r="T1757" t="str">
        <v/>
      </c>
      <c r="U1757" t="str">
        <v/>
      </c>
      <c r="V1757" t="str">
        <v>SED</v>
      </c>
      <c r="W1757" t="str">
        <v>SS11996311</v>
      </c>
      <c r="X1757">
        <v>44901.946527777778</v>
      </c>
      <c r="Y1757" t="str">
        <v>JRS_PANG</v>
      </c>
      <c r="Z1757" t="str">
        <v>JR</v>
      </c>
      <c r="AA1757">
        <v>0</v>
      </c>
      <c r="AB1757" t="str">
        <v>397-U1588C-20X-2-A 100/100-SED</v>
      </c>
    </row>
    <row r="1758" spans="1:28" x14ac:dyDescent="0.15">
      <c r="A1758">
        <v>397</v>
      </c>
      <c r="B1758" t="str">
        <v>U1588</v>
      </c>
      <c r="C1758" t="str">
        <v>C</v>
      </c>
      <c r="D1758">
        <v>19</v>
      </c>
      <c r="E1758" t="str">
        <v>X</v>
      </c>
      <c r="F1758" t="str">
        <v>CC</v>
      </c>
      <c r="G1758" t="str">
        <v/>
      </c>
      <c r="H1758" s="29">
        <v>13</v>
      </c>
      <c r="I1758" s="29">
        <v>19</v>
      </c>
      <c r="J1758" s="29">
        <v>0</v>
      </c>
      <c r="K1758" s="29">
        <v>5</v>
      </c>
      <c r="L1758" s="24">
        <v>182.84</v>
      </c>
      <c r="M1758" s="24">
        <v>182.9</v>
      </c>
      <c r="N1758" s="24">
        <v>188.37415789473684</v>
      </c>
      <c r="O1758" s="24">
        <v>188.41363157894736</v>
      </c>
      <c r="P1758">
        <v>6</v>
      </c>
      <c r="Q1758">
        <v>30</v>
      </c>
      <c r="R1758" t="str">
        <v>OTHR</v>
      </c>
      <c r="S1758" t="str">
        <v/>
      </c>
      <c r="T1758" t="str">
        <v>ZARI</v>
      </c>
      <c r="U1758" t="str">
        <v>95883IODP</v>
      </c>
      <c r="V1758" t="str">
        <v>PALZARI</v>
      </c>
      <c r="W1758" t="str">
        <v>OTHR11978021</v>
      </c>
      <c r="X1758">
        <v>44899.918055555558</v>
      </c>
      <c r="Y1758" t="str">
        <v>NOVAK</v>
      </c>
      <c r="Z1758" t="str">
        <v>JR</v>
      </c>
      <c r="AA1758">
        <v>0</v>
      </c>
      <c r="AB1758" t="str">
        <v>397-U1588C-19X-CC-PAL-PALZARI</v>
      </c>
    </row>
    <row r="1759" spans="1:28" x14ac:dyDescent="0.15">
      <c r="A1759">
        <v>397</v>
      </c>
      <c r="B1759" t="str">
        <v>U1588</v>
      </c>
      <c r="C1759" t="str">
        <v>C</v>
      </c>
      <c r="D1759">
        <v>19</v>
      </c>
      <c r="E1759" t="str">
        <v>X</v>
      </c>
      <c r="F1759" t="str">
        <v>CC</v>
      </c>
      <c r="G1759" t="str">
        <v/>
      </c>
      <c r="H1759" s="29">
        <v>13</v>
      </c>
      <c r="I1759" s="29">
        <v>19</v>
      </c>
      <c r="J1759" s="29">
        <v>0</v>
      </c>
      <c r="K1759" s="29">
        <v>5</v>
      </c>
      <c r="L1759" s="24">
        <v>182.84</v>
      </c>
      <c r="M1759" s="24">
        <v>182.9</v>
      </c>
      <c r="N1759" s="24">
        <v>188.37415789473684</v>
      </c>
      <c r="O1759" s="24">
        <v>188.41363157894736</v>
      </c>
      <c r="P1759">
        <v>6</v>
      </c>
      <c r="Q1759">
        <v>5</v>
      </c>
      <c r="R1759" t="str">
        <v>OTHR</v>
      </c>
      <c r="S1759" t="str">
        <v/>
      </c>
      <c r="T1759" t="str">
        <v>CLAR</v>
      </c>
      <c r="U1759" t="str">
        <v>95439IODP</v>
      </c>
      <c r="V1759" t="str">
        <v>PALCLAR</v>
      </c>
      <c r="W1759" t="str">
        <v>OTHR11978001</v>
      </c>
      <c r="X1759">
        <v>44899.918055555558</v>
      </c>
      <c r="Y1759" t="str">
        <v>NOVAK</v>
      </c>
      <c r="Z1759" t="str">
        <v>JR</v>
      </c>
      <c r="AA1759">
        <v>0</v>
      </c>
      <c r="AB1759" t="str">
        <v>397-U1588C-19X-CC-PAL-PALCLAR</v>
      </c>
    </row>
    <row r="1760" spans="1:28" x14ac:dyDescent="0.15">
      <c r="A1760">
        <v>397</v>
      </c>
      <c r="B1760" t="str">
        <v>U1588</v>
      </c>
      <c r="C1760" t="str">
        <v>C</v>
      </c>
      <c r="D1760">
        <v>19</v>
      </c>
      <c r="E1760" t="str">
        <v>X</v>
      </c>
      <c r="F1760" t="str">
        <v>CC</v>
      </c>
      <c r="G1760" t="str">
        <v/>
      </c>
      <c r="H1760" s="29">
        <v>13</v>
      </c>
      <c r="I1760" s="29">
        <v>19</v>
      </c>
      <c r="J1760" s="29">
        <v>0</v>
      </c>
      <c r="K1760" s="29">
        <v>5</v>
      </c>
      <c r="L1760" s="24">
        <v>182.84</v>
      </c>
      <c r="M1760" s="24">
        <v>182.9</v>
      </c>
      <c r="N1760" s="24">
        <v>188.37415789473684</v>
      </c>
      <c r="O1760" s="24">
        <v>188.41363157894736</v>
      </c>
      <c r="P1760">
        <v>6</v>
      </c>
      <c r="Q1760">
        <v>30</v>
      </c>
      <c r="R1760" t="str">
        <v>OTHR</v>
      </c>
      <c r="S1760" t="str">
        <v/>
      </c>
      <c r="T1760" t="str">
        <v>HUAN</v>
      </c>
      <c r="U1760" t="str">
        <v>98758IODP</v>
      </c>
      <c r="V1760" t="str">
        <v>PALHUAN</v>
      </c>
      <c r="W1760" t="str">
        <v>OTHR11978011</v>
      </c>
      <c r="X1760">
        <v>44899.918055555558</v>
      </c>
      <c r="Y1760" t="str">
        <v>NOVAK</v>
      </c>
      <c r="Z1760" t="str">
        <v>JR</v>
      </c>
      <c r="AA1760">
        <v>0</v>
      </c>
      <c r="AB1760" t="str">
        <v>397-U1588C-19X-CC-PAL-PALHUAN</v>
      </c>
    </row>
    <row r="1761" spans="1:28" x14ac:dyDescent="0.15">
      <c r="A1761">
        <v>397</v>
      </c>
      <c r="B1761" t="str">
        <v>U1588</v>
      </c>
      <c r="C1761" t="str">
        <v>C</v>
      </c>
      <c r="D1761">
        <v>19</v>
      </c>
      <c r="E1761" t="str">
        <v>X</v>
      </c>
      <c r="F1761" t="str">
        <v>CC</v>
      </c>
      <c r="G1761" t="str">
        <v/>
      </c>
      <c r="H1761" s="29">
        <v>13</v>
      </c>
      <c r="I1761" s="29">
        <v>19</v>
      </c>
      <c r="J1761" s="29">
        <v>0</v>
      </c>
      <c r="K1761" s="29">
        <v>5</v>
      </c>
      <c r="L1761" s="24">
        <v>182.84</v>
      </c>
      <c r="M1761" s="24">
        <v>182.9</v>
      </c>
      <c r="N1761" s="24">
        <v>188.37415789473684</v>
      </c>
      <c r="O1761" s="24">
        <v>188.41363157894736</v>
      </c>
      <c r="P1761">
        <v>6</v>
      </c>
      <c r="Q1761">
        <v>5</v>
      </c>
      <c r="R1761" t="str">
        <v>OTHR</v>
      </c>
      <c r="S1761" t="str">
        <v/>
      </c>
      <c r="T1761" t="str">
        <v>ABRA</v>
      </c>
      <c r="U1761" t="str">
        <v>95438IODP</v>
      </c>
      <c r="V1761" t="str">
        <v>PALABRA</v>
      </c>
      <c r="W1761" t="str">
        <v>OTHR11978031</v>
      </c>
      <c r="X1761">
        <v>44899.918055555558</v>
      </c>
      <c r="Y1761" t="str">
        <v>NOVAK</v>
      </c>
      <c r="Z1761" t="str">
        <v>JR</v>
      </c>
      <c r="AA1761">
        <v>0</v>
      </c>
      <c r="AB1761" t="str">
        <v>397-U1588C-19X-CC-PAL-PALABRA</v>
      </c>
    </row>
    <row r="1762" spans="1:28" x14ac:dyDescent="0.15">
      <c r="A1762">
        <v>397</v>
      </c>
      <c r="B1762" t="str">
        <v>U1588</v>
      </c>
      <c r="C1762" t="str">
        <v>C</v>
      </c>
      <c r="D1762">
        <v>19</v>
      </c>
      <c r="E1762" t="str">
        <v>X</v>
      </c>
      <c r="F1762" t="str">
        <v>CC</v>
      </c>
      <c r="G1762" t="str">
        <v/>
      </c>
      <c r="H1762" s="29">
        <v>13</v>
      </c>
      <c r="I1762" s="29">
        <v>19</v>
      </c>
      <c r="J1762" s="29">
        <v>0</v>
      </c>
      <c r="K1762" s="29">
        <v>5</v>
      </c>
      <c r="L1762" s="24">
        <v>182.84</v>
      </c>
      <c r="M1762" s="24">
        <v>182.9</v>
      </c>
      <c r="N1762" s="24">
        <v>188.37415789473684</v>
      </c>
      <c r="O1762" s="24">
        <v>188.41363157894736</v>
      </c>
      <c r="P1762">
        <v>6</v>
      </c>
      <c r="Q1762">
        <v>5</v>
      </c>
      <c r="R1762" t="str">
        <v>OTHR</v>
      </c>
      <c r="S1762" t="str">
        <v/>
      </c>
      <c r="T1762" t="str">
        <v>FLOR</v>
      </c>
      <c r="U1762" t="str">
        <v>95504IODP</v>
      </c>
      <c r="V1762" t="str">
        <v>PALFLOR</v>
      </c>
      <c r="W1762" t="str">
        <v>OTHR11977991</v>
      </c>
      <c r="X1762">
        <v>44899.918055555558</v>
      </c>
      <c r="Y1762" t="str">
        <v>NOVAK</v>
      </c>
      <c r="Z1762" t="str">
        <v>JR</v>
      </c>
      <c r="AA1762">
        <v>0</v>
      </c>
      <c r="AB1762" t="str">
        <v>397-U1588C-19X-CC-PAL-PALFLOR</v>
      </c>
    </row>
    <row r="1763" spans="1:28" x14ac:dyDescent="0.15">
      <c r="A1763">
        <v>397</v>
      </c>
      <c r="B1763" t="str">
        <v>U1588</v>
      </c>
      <c r="C1763" t="str">
        <v>C</v>
      </c>
      <c r="D1763">
        <v>19</v>
      </c>
      <c r="E1763" t="str">
        <v>X</v>
      </c>
      <c r="F1763" t="str">
        <v>CC</v>
      </c>
      <c r="G1763" t="str">
        <v/>
      </c>
      <c r="H1763" s="29">
        <v>13</v>
      </c>
      <c r="I1763" s="29">
        <v>19</v>
      </c>
      <c r="J1763" s="29">
        <v>13</v>
      </c>
      <c r="K1763" s="29">
        <v>5</v>
      </c>
      <c r="L1763" s="24">
        <v>182.84</v>
      </c>
      <c r="M1763" s="24">
        <v>182.9</v>
      </c>
      <c r="N1763" s="24">
        <v>188.37415789473684</v>
      </c>
      <c r="O1763" s="24">
        <v>188.41363157894736</v>
      </c>
      <c r="P1763">
        <v>6</v>
      </c>
      <c r="Q1763">
        <v>212</v>
      </c>
      <c r="R1763" t="str">
        <v>WRND</v>
      </c>
      <c r="S1763" t="str">
        <v>PAL</v>
      </c>
      <c r="T1763" t="str">
        <v/>
      </c>
      <c r="U1763" t="str">
        <v/>
      </c>
      <c r="V1763" t="str">
        <v>PAL</v>
      </c>
      <c r="W1763" t="str">
        <v>WRND11977961</v>
      </c>
      <c r="X1763">
        <v>44899.917361111111</v>
      </c>
      <c r="Y1763" t="str">
        <v>LEWIS</v>
      </c>
      <c r="Z1763" t="str">
        <v>JR</v>
      </c>
      <c r="AA1763">
        <v>0</v>
      </c>
      <c r="AB1763" t="str">
        <v>397-U1588C-19X-CC-PAL</v>
      </c>
    </row>
    <row r="1764" spans="1:28" x14ac:dyDescent="0.15">
      <c r="A1764">
        <v>397</v>
      </c>
      <c r="B1764" t="str">
        <v>U1588</v>
      </c>
      <c r="C1764" t="str">
        <v>C</v>
      </c>
      <c r="D1764">
        <v>19</v>
      </c>
      <c r="E1764" t="str">
        <v>X</v>
      </c>
      <c r="F1764" t="str">
        <v>CC</v>
      </c>
      <c r="G1764" t="str">
        <v/>
      </c>
      <c r="H1764" s="29">
        <v>13</v>
      </c>
      <c r="I1764" s="29">
        <v>19</v>
      </c>
      <c r="J1764" s="29">
        <v>0</v>
      </c>
      <c r="K1764" s="29">
        <v>5</v>
      </c>
      <c r="L1764" s="24">
        <v>182.84</v>
      </c>
      <c r="M1764" s="24">
        <v>182.9</v>
      </c>
      <c r="N1764" s="24">
        <v>188.37415789473684</v>
      </c>
      <c r="O1764" s="24">
        <v>188.41363157894736</v>
      </c>
      <c r="P1764">
        <v>6</v>
      </c>
      <c r="Q1764">
        <v>20</v>
      </c>
      <c r="R1764" t="str">
        <v>OTHR</v>
      </c>
      <c r="S1764" t="str">
        <v/>
      </c>
      <c r="T1764" t="str">
        <v>PERA</v>
      </c>
      <c r="U1764" t="str">
        <v>95471IODP</v>
      </c>
      <c r="V1764" t="str">
        <v>PALPERA</v>
      </c>
      <c r="W1764" t="str">
        <v>OTHR11977981</v>
      </c>
      <c r="X1764">
        <v>44899.918055555558</v>
      </c>
      <c r="Y1764" t="str">
        <v>NOVAK</v>
      </c>
      <c r="Z1764" t="str">
        <v>JR</v>
      </c>
      <c r="AA1764">
        <v>0</v>
      </c>
      <c r="AB1764" t="str">
        <v>397-U1588C-19X-CC-PAL-PALPERA</v>
      </c>
    </row>
    <row r="1765" spans="1:28" x14ac:dyDescent="0.15">
      <c r="A1765">
        <v>397</v>
      </c>
      <c r="B1765" t="str">
        <v>U1588</v>
      </c>
      <c r="C1765" t="str">
        <v>C</v>
      </c>
      <c r="D1765">
        <v>19</v>
      </c>
      <c r="E1765" t="str">
        <v>X</v>
      </c>
      <c r="F1765" t="str">
        <v>CC</v>
      </c>
      <c r="G1765" t="str">
        <v/>
      </c>
      <c r="H1765" s="29">
        <v>13</v>
      </c>
      <c r="I1765" s="29">
        <v>19</v>
      </c>
      <c r="J1765" s="29">
        <v>0</v>
      </c>
      <c r="K1765" s="29">
        <v>5</v>
      </c>
      <c r="L1765" s="24">
        <v>182.84</v>
      </c>
      <c r="M1765" s="24">
        <v>182.9</v>
      </c>
      <c r="N1765" s="24">
        <v>188.37415789473684</v>
      </c>
      <c r="O1765" s="24">
        <v>188.41363157894736</v>
      </c>
      <c r="P1765">
        <v>6</v>
      </c>
      <c r="Q1765">
        <v>20</v>
      </c>
      <c r="R1765" t="str">
        <v>OTHR</v>
      </c>
      <c r="S1765" t="str">
        <v/>
      </c>
      <c r="T1765" t="str">
        <v>VERM</v>
      </c>
      <c r="U1765" t="str">
        <v>95746IODP</v>
      </c>
      <c r="V1765" t="str">
        <v>PALVERM</v>
      </c>
      <c r="W1765" t="str">
        <v>OTHR11977971</v>
      </c>
      <c r="X1765">
        <v>44899.918055555558</v>
      </c>
      <c r="Y1765" t="str">
        <v>NOVAK</v>
      </c>
      <c r="Z1765" t="str">
        <v>JR</v>
      </c>
      <c r="AA1765">
        <v>0</v>
      </c>
      <c r="AB1765" t="str">
        <v>397-U1588C-19X-CC-PAL-PALVERM</v>
      </c>
    </row>
    <row r="1766" spans="1:28" x14ac:dyDescent="0.15">
      <c r="A1766">
        <v>397</v>
      </c>
      <c r="B1766" t="str">
        <v>U1588</v>
      </c>
      <c r="C1766" t="str">
        <v>C</v>
      </c>
      <c r="D1766">
        <v>20</v>
      </c>
      <c r="E1766" t="str">
        <v>X</v>
      </c>
      <c r="F1766" t="str">
        <v>CC</v>
      </c>
      <c r="G1766" t="str">
        <v/>
      </c>
      <c r="H1766" s="29">
        <v>12</v>
      </c>
      <c r="I1766" s="29">
        <v>18</v>
      </c>
      <c r="J1766" s="29">
        <v>0</v>
      </c>
      <c r="K1766" s="29">
        <v>5</v>
      </c>
      <c r="L1766" s="24">
        <v>187.61</v>
      </c>
      <c r="M1766" s="24">
        <v>187.67000000000002</v>
      </c>
      <c r="N1766" s="24">
        <v>193.53562162162163</v>
      </c>
      <c r="O1766" s="24">
        <v>193.57616216216218</v>
      </c>
      <c r="P1766">
        <v>6</v>
      </c>
      <c r="Q1766">
        <v>5</v>
      </c>
      <c r="R1766" t="str">
        <v>OTHR</v>
      </c>
      <c r="S1766" t="str">
        <v/>
      </c>
      <c r="T1766" t="str">
        <v>ABRA</v>
      </c>
      <c r="U1766" t="str">
        <v>95438IODP</v>
      </c>
      <c r="V1766" t="str">
        <v>PALABRA</v>
      </c>
      <c r="W1766" t="str">
        <v>OTHR11978301</v>
      </c>
      <c r="X1766">
        <v>44899.940972222219</v>
      </c>
      <c r="Y1766" t="str">
        <v>NOVAK</v>
      </c>
      <c r="Z1766" t="str">
        <v>JR</v>
      </c>
      <c r="AA1766">
        <v>0</v>
      </c>
      <c r="AB1766" t="str">
        <v>397-U1588C-20X-CC-PAL-PALABRA</v>
      </c>
    </row>
    <row r="1767" spans="1:28" x14ac:dyDescent="0.15">
      <c r="A1767">
        <v>397</v>
      </c>
      <c r="B1767" t="str">
        <v>U1588</v>
      </c>
      <c r="C1767" t="str">
        <v>C</v>
      </c>
      <c r="D1767">
        <v>20</v>
      </c>
      <c r="E1767" t="str">
        <v>X</v>
      </c>
      <c r="F1767" t="str">
        <v>CC</v>
      </c>
      <c r="G1767" t="str">
        <v/>
      </c>
      <c r="H1767" s="29">
        <v>12</v>
      </c>
      <c r="I1767" s="29">
        <v>18</v>
      </c>
      <c r="J1767" s="29">
        <v>0</v>
      </c>
      <c r="K1767" s="29">
        <v>5</v>
      </c>
      <c r="L1767" s="24">
        <v>187.61</v>
      </c>
      <c r="M1767" s="24">
        <v>187.67000000000002</v>
      </c>
      <c r="N1767" s="24">
        <v>193.53562162162163</v>
      </c>
      <c r="O1767" s="24">
        <v>193.57616216216218</v>
      </c>
      <c r="P1767">
        <v>6</v>
      </c>
      <c r="Q1767">
        <v>5</v>
      </c>
      <c r="R1767" t="str">
        <v>OTHR</v>
      </c>
      <c r="S1767" t="str">
        <v/>
      </c>
      <c r="T1767" t="str">
        <v>CLAR</v>
      </c>
      <c r="U1767" t="str">
        <v>95439IODP</v>
      </c>
      <c r="V1767" t="str">
        <v>PALCLAR</v>
      </c>
      <c r="W1767" t="str">
        <v>OTHR11978271</v>
      </c>
      <c r="X1767">
        <v>44899.940972222219</v>
      </c>
      <c r="Y1767" t="str">
        <v>NOVAK</v>
      </c>
      <c r="Z1767" t="str">
        <v>JR</v>
      </c>
      <c r="AA1767">
        <v>0</v>
      </c>
      <c r="AB1767" t="str">
        <v>397-U1588C-20X-CC-PAL-PALCLAR</v>
      </c>
    </row>
    <row r="1768" spans="1:28" x14ac:dyDescent="0.15">
      <c r="A1768">
        <v>397</v>
      </c>
      <c r="B1768" t="str">
        <v>U1588</v>
      </c>
      <c r="C1768" t="str">
        <v>C</v>
      </c>
      <c r="D1768">
        <v>20</v>
      </c>
      <c r="E1768" t="str">
        <v>X</v>
      </c>
      <c r="F1768" t="str">
        <v>CC</v>
      </c>
      <c r="G1768" t="str">
        <v/>
      </c>
      <c r="H1768" s="29">
        <v>12</v>
      </c>
      <c r="I1768" s="29">
        <v>18</v>
      </c>
      <c r="J1768" s="29">
        <v>0</v>
      </c>
      <c r="K1768" s="29">
        <v>5</v>
      </c>
      <c r="L1768" s="24">
        <v>187.61</v>
      </c>
      <c r="M1768" s="24">
        <v>187.67000000000002</v>
      </c>
      <c r="N1768" s="24">
        <v>193.53562162162163</v>
      </c>
      <c r="O1768" s="24">
        <v>193.57616216216218</v>
      </c>
      <c r="P1768">
        <v>6</v>
      </c>
      <c r="Q1768">
        <v>20</v>
      </c>
      <c r="R1768" t="str">
        <v>OTHR</v>
      </c>
      <c r="S1768" t="str">
        <v/>
      </c>
      <c r="T1768" t="str">
        <v>VERM</v>
      </c>
      <c r="U1768" t="str">
        <v>95746IODP</v>
      </c>
      <c r="V1768" t="str">
        <v>PALVERM</v>
      </c>
      <c r="W1768" t="str">
        <v>OTHR11978241</v>
      </c>
      <c r="X1768">
        <v>44899.940972222219</v>
      </c>
      <c r="Y1768" t="str">
        <v>NOVAK</v>
      </c>
      <c r="Z1768" t="str">
        <v>JR</v>
      </c>
      <c r="AA1768">
        <v>0</v>
      </c>
      <c r="AB1768" t="str">
        <v>397-U1588C-20X-CC-PAL-PALVERM</v>
      </c>
    </row>
    <row r="1769" spans="1:28" x14ac:dyDescent="0.15">
      <c r="A1769">
        <v>397</v>
      </c>
      <c r="B1769" t="str">
        <v>U1588</v>
      </c>
      <c r="C1769" t="str">
        <v>C</v>
      </c>
      <c r="D1769">
        <v>20</v>
      </c>
      <c r="E1769" t="str">
        <v>X</v>
      </c>
      <c r="F1769" t="str">
        <v>CC</v>
      </c>
      <c r="G1769" t="str">
        <v/>
      </c>
      <c r="H1769" s="29">
        <v>12</v>
      </c>
      <c r="I1769" s="29">
        <v>18</v>
      </c>
      <c r="J1769" s="29">
        <v>0</v>
      </c>
      <c r="K1769" s="29">
        <v>5</v>
      </c>
      <c r="L1769" s="24">
        <v>187.61</v>
      </c>
      <c r="M1769" s="24">
        <v>187.67000000000002</v>
      </c>
      <c r="N1769" s="24">
        <v>193.53562162162163</v>
      </c>
      <c r="O1769" s="24">
        <v>193.57616216216218</v>
      </c>
      <c r="P1769">
        <v>6</v>
      </c>
      <c r="Q1769">
        <v>30</v>
      </c>
      <c r="R1769" t="str">
        <v>OTHR</v>
      </c>
      <c r="S1769" t="str">
        <v/>
      </c>
      <c r="T1769" t="str">
        <v>ZARI</v>
      </c>
      <c r="U1769" t="str">
        <v>95883IODP</v>
      </c>
      <c r="V1769" t="str">
        <v>PALZARI</v>
      </c>
      <c r="W1769" t="str">
        <v>OTHR11978291</v>
      </c>
      <c r="X1769">
        <v>44899.940972222219</v>
      </c>
      <c r="Y1769" t="str">
        <v>NOVAK</v>
      </c>
      <c r="Z1769" t="str">
        <v>JR</v>
      </c>
      <c r="AA1769">
        <v>0</v>
      </c>
      <c r="AB1769" t="str">
        <v>397-U1588C-20X-CC-PAL-PALZARI</v>
      </c>
    </row>
    <row r="1770" spans="1:28" x14ac:dyDescent="0.15">
      <c r="A1770">
        <v>397</v>
      </c>
      <c r="B1770" t="str">
        <v>U1588</v>
      </c>
      <c r="C1770" t="str">
        <v>C</v>
      </c>
      <c r="D1770">
        <v>20</v>
      </c>
      <c r="E1770" t="str">
        <v>X</v>
      </c>
      <c r="F1770" t="str">
        <v>CC</v>
      </c>
      <c r="G1770" t="str">
        <v/>
      </c>
      <c r="H1770" s="29">
        <v>12</v>
      </c>
      <c r="I1770" s="29">
        <v>18</v>
      </c>
      <c r="J1770" s="29">
        <v>0</v>
      </c>
      <c r="K1770" s="29">
        <v>5</v>
      </c>
      <c r="L1770" s="24">
        <v>187.61</v>
      </c>
      <c r="M1770" s="24">
        <v>187.67000000000002</v>
      </c>
      <c r="N1770" s="24">
        <v>193.53562162162163</v>
      </c>
      <c r="O1770" s="24">
        <v>193.57616216216218</v>
      </c>
      <c r="P1770">
        <v>6</v>
      </c>
      <c r="Q1770">
        <v>20</v>
      </c>
      <c r="R1770" t="str">
        <v>OTHR</v>
      </c>
      <c r="S1770" t="str">
        <v/>
      </c>
      <c r="T1770" t="str">
        <v>PERA</v>
      </c>
      <c r="U1770" t="str">
        <v>95471IODP</v>
      </c>
      <c r="V1770" t="str">
        <v>PALPERA</v>
      </c>
      <c r="W1770" t="str">
        <v>OTHR11978251</v>
      </c>
      <c r="X1770">
        <v>44899.940972222219</v>
      </c>
      <c r="Y1770" t="str">
        <v>NOVAK</v>
      </c>
      <c r="Z1770" t="str">
        <v>JR</v>
      </c>
      <c r="AA1770">
        <v>0</v>
      </c>
      <c r="AB1770" t="str">
        <v>397-U1588C-20X-CC-PAL-PALPERA</v>
      </c>
    </row>
    <row r="1771" spans="1:28" x14ac:dyDescent="0.15">
      <c r="A1771">
        <v>397</v>
      </c>
      <c r="B1771" t="str">
        <v>U1588</v>
      </c>
      <c r="C1771" t="str">
        <v>C</v>
      </c>
      <c r="D1771">
        <v>20</v>
      </c>
      <c r="E1771" t="str">
        <v>X</v>
      </c>
      <c r="F1771" t="str">
        <v>CC</v>
      </c>
      <c r="G1771" t="str">
        <v/>
      </c>
      <c r="H1771" s="29">
        <v>12</v>
      </c>
      <c r="I1771" s="29">
        <v>18</v>
      </c>
      <c r="J1771" s="29">
        <v>0</v>
      </c>
      <c r="K1771" s="29">
        <v>5</v>
      </c>
      <c r="L1771" s="24">
        <v>187.61</v>
      </c>
      <c r="M1771" s="24">
        <v>187.67000000000002</v>
      </c>
      <c r="N1771" s="24">
        <v>193.53562162162163</v>
      </c>
      <c r="O1771" s="24">
        <v>193.57616216216218</v>
      </c>
      <c r="P1771">
        <v>6</v>
      </c>
      <c r="Q1771">
        <v>30</v>
      </c>
      <c r="R1771" t="str">
        <v>OTHR</v>
      </c>
      <c r="S1771" t="str">
        <v/>
      </c>
      <c r="T1771" t="str">
        <v>HUAN</v>
      </c>
      <c r="U1771" t="str">
        <v>98758IODP</v>
      </c>
      <c r="V1771" t="str">
        <v>PALHUAN</v>
      </c>
      <c r="W1771" t="str">
        <v>OTHR11978281</v>
      </c>
      <c r="X1771">
        <v>44899.940972222219</v>
      </c>
      <c r="Y1771" t="str">
        <v>NOVAK</v>
      </c>
      <c r="Z1771" t="str">
        <v>JR</v>
      </c>
      <c r="AA1771">
        <v>0</v>
      </c>
      <c r="AB1771" t="str">
        <v>397-U1588C-20X-CC-PAL-PALHUAN</v>
      </c>
    </row>
    <row r="1772" spans="1:28" x14ac:dyDescent="0.15">
      <c r="A1772">
        <v>397</v>
      </c>
      <c r="B1772" t="str">
        <v>U1588</v>
      </c>
      <c r="C1772" t="str">
        <v>C</v>
      </c>
      <c r="D1772">
        <v>20</v>
      </c>
      <c r="E1772" t="str">
        <v>X</v>
      </c>
      <c r="F1772" t="str">
        <v>CC</v>
      </c>
      <c r="G1772" t="str">
        <v/>
      </c>
      <c r="H1772" s="29">
        <v>12</v>
      </c>
      <c r="I1772" s="29">
        <v>18</v>
      </c>
      <c r="J1772" s="29">
        <v>0</v>
      </c>
      <c r="K1772" s="29">
        <v>5</v>
      </c>
      <c r="L1772" s="24">
        <v>187.61</v>
      </c>
      <c r="M1772" s="24">
        <v>187.67000000000002</v>
      </c>
      <c r="N1772" s="24">
        <v>193.53562162162163</v>
      </c>
      <c r="O1772" s="24">
        <v>193.57616216216218</v>
      </c>
      <c r="P1772">
        <v>6</v>
      </c>
      <c r="Q1772">
        <v>5</v>
      </c>
      <c r="R1772" t="str">
        <v>OTHR</v>
      </c>
      <c r="S1772" t="str">
        <v/>
      </c>
      <c r="T1772" t="str">
        <v>FLOR</v>
      </c>
      <c r="U1772" t="str">
        <v>95504IODP</v>
      </c>
      <c r="V1772" t="str">
        <v>PALFLOR</v>
      </c>
      <c r="W1772" t="str">
        <v>OTHR11978261</v>
      </c>
      <c r="X1772">
        <v>44899.940972222219</v>
      </c>
      <c r="Y1772" t="str">
        <v>NOVAK</v>
      </c>
      <c r="Z1772" t="str">
        <v>JR</v>
      </c>
      <c r="AA1772">
        <v>0</v>
      </c>
      <c r="AB1772" t="str">
        <v>397-U1588C-20X-CC-PAL-PALFLOR</v>
      </c>
    </row>
    <row r="1773" spans="1:28" x14ac:dyDescent="0.15">
      <c r="A1773">
        <v>397</v>
      </c>
      <c r="B1773" t="str">
        <v>U1588</v>
      </c>
      <c r="C1773" t="str">
        <v>C</v>
      </c>
      <c r="D1773">
        <v>20</v>
      </c>
      <c r="E1773" t="str">
        <v>X</v>
      </c>
      <c r="F1773" t="str">
        <v>CC</v>
      </c>
      <c r="G1773" t="str">
        <v/>
      </c>
      <c r="H1773" s="29">
        <v>12</v>
      </c>
      <c r="I1773" s="29">
        <v>18</v>
      </c>
      <c r="J1773" s="29">
        <v>12</v>
      </c>
      <c r="K1773" s="29">
        <v>5</v>
      </c>
      <c r="L1773" s="24">
        <v>187.61</v>
      </c>
      <c r="M1773" s="24">
        <v>187.67000000000002</v>
      </c>
      <c r="N1773" s="24">
        <v>193.53562162162163</v>
      </c>
      <c r="O1773" s="24">
        <v>193.57616216216218</v>
      </c>
      <c r="P1773">
        <v>6</v>
      </c>
      <c r="Q1773">
        <v>212</v>
      </c>
      <c r="R1773" t="str">
        <v>WRND</v>
      </c>
      <c r="S1773" t="str">
        <v>PAL</v>
      </c>
      <c r="T1773" t="str">
        <v/>
      </c>
      <c r="U1773" t="str">
        <v/>
      </c>
      <c r="V1773" t="str">
        <v>PAL</v>
      </c>
      <c r="W1773" t="str">
        <v>WRND11978231</v>
      </c>
      <c r="X1773">
        <v>44899.94027777778</v>
      </c>
      <c r="Y1773" t="str">
        <v>LEWIS</v>
      </c>
      <c r="Z1773" t="str">
        <v>JR</v>
      </c>
      <c r="AA1773">
        <v>0</v>
      </c>
      <c r="AB1773" t="str">
        <v>397-U1588C-20X-CC-PAL</v>
      </c>
    </row>
    <row r="1774" spans="1:28" x14ac:dyDescent="0.15">
      <c r="A1774">
        <v>397</v>
      </c>
      <c r="B1774" t="str">
        <v>U1588</v>
      </c>
      <c r="C1774" t="str">
        <v>C</v>
      </c>
      <c r="D1774">
        <v>21</v>
      </c>
      <c r="E1774" t="str">
        <v>X</v>
      </c>
      <c r="F1774" t="str">
        <v>CC</v>
      </c>
      <c r="G1774" t="str">
        <v/>
      </c>
      <c r="H1774" s="29">
        <v>12</v>
      </c>
      <c r="I1774" s="29">
        <v>18</v>
      </c>
      <c r="J1774" s="29">
        <v>0</v>
      </c>
      <c r="K1774" s="29">
        <v>5</v>
      </c>
      <c r="L1774" s="24">
        <v>191.47</v>
      </c>
      <c r="M1774" s="24">
        <v>191.53</v>
      </c>
      <c r="N1774" s="24">
        <v>198.86315384615386</v>
      </c>
      <c r="O1774" s="24">
        <v>198.90930769230769</v>
      </c>
      <c r="P1774">
        <v>6</v>
      </c>
      <c r="Q1774">
        <v>30</v>
      </c>
      <c r="R1774" t="str">
        <v>OTHR</v>
      </c>
      <c r="S1774" t="str">
        <v/>
      </c>
      <c r="T1774" t="str">
        <v>HUAN</v>
      </c>
      <c r="U1774" t="str">
        <v>98758IODP</v>
      </c>
      <c r="V1774" t="str">
        <v>PALHUAN</v>
      </c>
      <c r="W1774" t="str">
        <v>OTHR11978551</v>
      </c>
      <c r="X1774">
        <v>44899.963194444441</v>
      </c>
      <c r="Y1774" t="str">
        <v>NOVAK</v>
      </c>
      <c r="Z1774" t="str">
        <v>JR</v>
      </c>
      <c r="AA1774">
        <v>0</v>
      </c>
      <c r="AB1774" t="str">
        <v>397-U1588C-21X-CC-PAL-PALHUAN</v>
      </c>
    </row>
    <row r="1775" spans="1:28" x14ac:dyDescent="0.15">
      <c r="A1775">
        <v>397</v>
      </c>
      <c r="B1775" t="str">
        <v>U1588</v>
      </c>
      <c r="C1775" t="str">
        <v>C</v>
      </c>
      <c r="D1775">
        <v>21</v>
      </c>
      <c r="E1775" t="str">
        <v>X</v>
      </c>
      <c r="F1775" t="str">
        <v>CC</v>
      </c>
      <c r="G1775" t="str">
        <v/>
      </c>
      <c r="H1775" s="29">
        <v>12</v>
      </c>
      <c r="I1775" s="29">
        <v>18</v>
      </c>
      <c r="J1775" s="29">
        <v>12</v>
      </c>
      <c r="K1775" s="29">
        <v>5</v>
      </c>
      <c r="L1775" s="24">
        <v>191.47</v>
      </c>
      <c r="M1775" s="24">
        <v>191.53</v>
      </c>
      <c r="N1775" s="24">
        <v>198.86315384615386</v>
      </c>
      <c r="O1775" s="24">
        <v>198.90930769230769</v>
      </c>
      <c r="P1775">
        <v>6</v>
      </c>
      <c r="Q1775">
        <v>212</v>
      </c>
      <c r="R1775" t="str">
        <v>WRND</v>
      </c>
      <c r="S1775" t="str">
        <v>PAL</v>
      </c>
      <c r="T1775" t="str">
        <v/>
      </c>
      <c r="U1775" t="str">
        <v/>
      </c>
      <c r="V1775" t="str">
        <v>PAL</v>
      </c>
      <c r="W1775" t="str">
        <v>WRND11978501</v>
      </c>
      <c r="X1775">
        <v>44899.963194444441</v>
      </c>
      <c r="Y1775" t="str">
        <v>LEWIS</v>
      </c>
      <c r="Z1775" t="str">
        <v>JR</v>
      </c>
      <c r="AA1775">
        <v>0</v>
      </c>
      <c r="AB1775" t="str">
        <v>397-U1588C-21X-CC-PAL</v>
      </c>
    </row>
    <row r="1776" spans="1:28" x14ac:dyDescent="0.15">
      <c r="A1776">
        <v>397</v>
      </c>
      <c r="B1776" t="str">
        <v>U1588</v>
      </c>
      <c r="C1776" t="str">
        <v>C</v>
      </c>
      <c r="D1776">
        <v>21</v>
      </c>
      <c r="E1776" t="str">
        <v>X</v>
      </c>
      <c r="F1776" t="str">
        <v>CC</v>
      </c>
      <c r="G1776" t="str">
        <v/>
      </c>
      <c r="H1776" s="29">
        <v>12</v>
      </c>
      <c r="I1776" s="29">
        <v>18</v>
      </c>
      <c r="J1776" s="29">
        <v>0</v>
      </c>
      <c r="K1776" s="29">
        <v>5</v>
      </c>
      <c r="L1776" s="24">
        <v>191.47</v>
      </c>
      <c r="M1776" s="24">
        <v>191.53</v>
      </c>
      <c r="N1776" s="24">
        <v>198.86315384615386</v>
      </c>
      <c r="O1776" s="24">
        <v>198.90930769230769</v>
      </c>
      <c r="P1776">
        <v>6</v>
      </c>
      <c r="Q1776">
        <v>20</v>
      </c>
      <c r="R1776" t="str">
        <v>OTHR</v>
      </c>
      <c r="S1776" t="str">
        <v/>
      </c>
      <c r="T1776" t="str">
        <v>VERM</v>
      </c>
      <c r="U1776" t="str">
        <v>95746IODP</v>
      </c>
      <c r="V1776" t="str">
        <v>PALVERM</v>
      </c>
      <c r="W1776" t="str">
        <v>OTHR11978511</v>
      </c>
      <c r="X1776">
        <v>44899.963194444441</v>
      </c>
      <c r="Y1776" t="str">
        <v>NOVAK</v>
      </c>
      <c r="Z1776" t="str">
        <v>JR</v>
      </c>
      <c r="AA1776">
        <v>0</v>
      </c>
      <c r="AB1776" t="str">
        <v>397-U1588C-21X-CC-PAL-PALVERM</v>
      </c>
    </row>
    <row r="1777" spans="1:28" x14ac:dyDescent="0.15">
      <c r="A1777">
        <v>397</v>
      </c>
      <c r="B1777" t="str">
        <v>U1588</v>
      </c>
      <c r="C1777" t="str">
        <v>C</v>
      </c>
      <c r="D1777">
        <v>21</v>
      </c>
      <c r="E1777" t="str">
        <v>X</v>
      </c>
      <c r="F1777" t="str">
        <v>CC</v>
      </c>
      <c r="G1777" t="str">
        <v/>
      </c>
      <c r="H1777" s="29">
        <v>12</v>
      </c>
      <c r="I1777" s="29">
        <v>18</v>
      </c>
      <c r="J1777" s="29">
        <v>0</v>
      </c>
      <c r="K1777" s="29">
        <v>5</v>
      </c>
      <c r="L1777" s="24">
        <v>191.47</v>
      </c>
      <c r="M1777" s="24">
        <v>191.53</v>
      </c>
      <c r="N1777" s="24">
        <v>198.86315384615386</v>
      </c>
      <c r="O1777" s="24">
        <v>198.90930769230769</v>
      </c>
      <c r="P1777">
        <v>6</v>
      </c>
      <c r="Q1777">
        <v>20</v>
      </c>
      <c r="R1777" t="str">
        <v>OTHR</v>
      </c>
      <c r="S1777" t="str">
        <v/>
      </c>
      <c r="T1777" t="str">
        <v>PERA</v>
      </c>
      <c r="U1777" t="str">
        <v>95471IODP</v>
      </c>
      <c r="V1777" t="str">
        <v>PALPERA</v>
      </c>
      <c r="W1777" t="str">
        <v>OTHR11978521</v>
      </c>
      <c r="X1777">
        <v>44899.963194444441</v>
      </c>
      <c r="Y1777" t="str">
        <v>NOVAK</v>
      </c>
      <c r="Z1777" t="str">
        <v>JR</v>
      </c>
      <c r="AA1777">
        <v>0</v>
      </c>
      <c r="AB1777" t="str">
        <v>397-U1588C-21X-CC-PAL-PALPERA</v>
      </c>
    </row>
    <row r="1778" spans="1:28" x14ac:dyDescent="0.15">
      <c r="A1778">
        <v>397</v>
      </c>
      <c r="B1778" t="str">
        <v>U1588</v>
      </c>
      <c r="C1778" t="str">
        <v>C</v>
      </c>
      <c r="D1778">
        <v>21</v>
      </c>
      <c r="E1778" t="str">
        <v>X</v>
      </c>
      <c r="F1778" t="str">
        <v>CC</v>
      </c>
      <c r="G1778" t="str">
        <v/>
      </c>
      <c r="H1778" s="29">
        <v>12</v>
      </c>
      <c r="I1778" s="29">
        <v>18</v>
      </c>
      <c r="J1778" s="29">
        <v>0</v>
      </c>
      <c r="K1778" s="29">
        <v>5</v>
      </c>
      <c r="L1778" s="24">
        <v>191.47</v>
      </c>
      <c r="M1778" s="24">
        <v>191.53</v>
      </c>
      <c r="N1778" s="24">
        <v>198.86315384615386</v>
      </c>
      <c r="O1778" s="24">
        <v>198.90930769230769</v>
      </c>
      <c r="P1778">
        <v>6</v>
      </c>
      <c r="Q1778">
        <v>30</v>
      </c>
      <c r="R1778" t="str">
        <v>OTHR</v>
      </c>
      <c r="S1778" t="str">
        <v/>
      </c>
      <c r="T1778" t="str">
        <v>ZARI</v>
      </c>
      <c r="U1778" t="str">
        <v>95883IODP</v>
      </c>
      <c r="V1778" t="str">
        <v>PALZARI</v>
      </c>
      <c r="W1778" t="str">
        <v>OTHR11978561</v>
      </c>
      <c r="X1778">
        <v>44899.963194444441</v>
      </c>
      <c r="Y1778" t="str">
        <v>NOVAK</v>
      </c>
      <c r="Z1778" t="str">
        <v>JR</v>
      </c>
      <c r="AA1778">
        <v>0</v>
      </c>
      <c r="AB1778" t="str">
        <v>397-U1588C-21X-CC-PAL-PALZARI</v>
      </c>
    </row>
    <row r="1779" spans="1:28" x14ac:dyDescent="0.15">
      <c r="A1779">
        <v>397</v>
      </c>
      <c r="B1779" t="str">
        <v>U1588</v>
      </c>
      <c r="C1779" t="str">
        <v>C</v>
      </c>
      <c r="D1779">
        <v>21</v>
      </c>
      <c r="E1779" t="str">
        <v>X</v>
      </c>
      <c r="F1779" t="str">
        <v>CC</v>
      </c>
      <c r="G1779" t="str">
        <v/>
      </c>
      <c r="H1779" s="29">
        <v>12</v>
      </c>
      <c r="I1779" s="29">
        <v>18</v>
      </c>
      <c r="J1779" s="29">
        <v>0</v>
      </c>
      <c r="K1779" s="29">
        <v>5</v>
      </c>
      <c r="L1779" s="24">
        <v>191.47</v>
      </c>
      <c r="M1779" s="24">
        <v>191.53</v>
      </c>
      <c r="N1779" s="24">
        <v>198.86315384615386</v>
      </c>
      <c r="O1779" s="24">
        <v>198.90930769230769</v>
      </c>
      <c r="P1779">
        <v>6</v>
      </c>
      <c r="Q1779">
        <v>5</v>
      </c>
      <c r="R1779" t="str">
        <v>OTHR</v>
      </c>
      <c r="S1779" t="str">
        <v/>
      </c>
      <c r="T1779" t="str">
        <v>CLAR</v>
      </c>
      <c r="U1779" t="str">
        <v>95439IODP</v>
      </c>
      <c r="V1779" t="str">
        <v>PALCLAR</v>
      </c>
      <c r="W1779" t="str">
        <v>OTHR11978541</v>
      </c>
      <c r="X1779">
        <v>44899.963194444441</v>
      </c>
      <c r="Y1779" t="str">
        <v>NOVAK</v>
      </c>
      <c r="Z1779" t="str">
        <v>JR</v>
      </c>
      <c r="AA1779">
        <v>0</v>
      </c>
      <c r="AB1779" t="str">
        <v>397-U1588C-21X-CC-PAL-PALCLAR</v>
      </c>
    </row>
    <row r="1780" spans="1:28" x14ac:dyDescent="0.15">
      <c r="A1780">
        <v>397</v>
      </c>
      <c r="B1780" t="str">
        <v>U1588</v>
      </c>
      <c r="C1780" t="str">
        <v>C</v>
      </c>
      <c r="D1780">
        <v>21</v>
      </c>
      <c r="E1780" t="str">
        <v>X</v>
      </c>
      <c r="F1780" t="str">
        <v>CC</v>
      </c>
      <c r="G1780" t="str">
        <v/>
      </c>
      <c r="H1780" s="29">
        <v>12</v>
      </c>
      <c r="I1780" s="29">
        <v>18</v>
      </c>
      <c r="J1780" s="29">
        <v>0</v>
      </c>
      <c r="K1780" s="29">
        <v>5</v>
      </c>
      <c r="L1780" s="24">
        <v>191.47</v>
      </c>
      <c r="M1780" s="24">
        <v>191.53</v>
      </c>
      <c r="N1780" s="24">
        <v>198.86315384615386</v>
      </c>
      <c r="O1780" s="24">
        <v>198.90930769230769</v>
      </c>
      <c r="P1780">
        <v>6</v>
      </c>
      <c r="Q1780">
        <v>5</v>
      </c>
      <c r="R1780" t="str">
        <v>OTHR</v>
      </c>
      <c r="S1780" t="str">
        <v/>
      </c>
      <c r="T1780" t="str">
        <v>FLOR</v>
      </c>
      <c r="U1780" t="str">
        <v>95504IODP</v>
      </c>
      <c r="V1780" t="str">
        <v>PALFLOR</v>
      </c>
      <c r="W1780" t="str">
        <v>OTHR11978531</v>
      </c>
      <c r="X1780">
        <v>44899.963194444441</v>
      </c>
      <c r="Y1780" t="str">
        <v>NOVAK</v>
      </c>
      <c r="Z1780" t="str">
        <v>JR</v>
      </c>
      <c r="AA1780">
        <v>0</v>
      </c>
      <c r="AB1780" t="str">
        <v>397-U1588C-21X-CC-PAL-PALFLOR</v>
      </c>
    </row>
    <row r="1781" spans="1:28" x14ac:dyDescent="0.15">
      <c r="A1781">
        <v>397</v>
      </c>
      <c r="B1781" t="str">
        <v>U1588</v>
      </c>
      <c r="C1781" t="str">
        <v>C</v>
      </c>
      <c r="D1781">
        <v>21</v>
      </c>
      <c r="E1781" t="str">
        <v>X</v>
      </c>
      <c r="F1781" t="str">
        <v>CC</v>
      </c>
      <c r="G1781" t="str">
        <v/>
      </c>
      <c r="H1781" s="29">
        <v>12</v>
      </c>
      <c r="I1781" s="29">
        <v>18</v>
      </c>
      <c r="J1781" s="29">
        <v>0</v>
      </c>
      <c r="K1781" s="29">
        <v>5</v>
      </c>
      <c r="L1781" s="24">
        <v>191.47</v>
      </c>
      <c r="M1781" s="24">
        <v>191.53</v>
      </c>
      <c r="N1781" s="24">
        <v>198.86315384615386</v>
      </c>
      <c r="O1781" s="24">
        <v>198.90930769230769</v>
      </c>
      <c r="P1781">
        <v>6</v>
      </c>
      <c r="Q1781">
        <v>5</v>
      </c>
      <c r="R1781" t="str">
        <v>OTHR</v>
      </c>
      <c r="S1781" t="str">
        <v/>
      </c>
      <c r="T1781" t="str">
        <v>ABRA</v>
      </c>
      <c r="U1781" t="str">
        <v>95438IODP</v>
      </c>
      <c r="V1781" t="str">
        <v>PALABRA</v>
      </c>
      <c r="W1781" t="str">
        <v>OTHR11978571</v>
      </c>
      <c r="X1781">
        <v>44899.963194444441</v>
      </c>
      <c r="Y1781" t="str">
        <v>NOVAK</v>
      </c>
      <c r="Z1781" t="str">
        <v>JR</v>
      </c>
      <c r="AA1781">
        <v>0</v>
      </c>
      <c r="AB1781" t="str">
        <v>397-U1588C-21X-CC-PAL-PALABRA</v>
      </c>
    </row>
    <row r="1782" spans="1:28" x14ac:dyDescent="0.15">
      <c r="A1782">
        <v>397</v>
      </c>
      <c r="B1782" t="str">
        <v>U1588</v>
      </c>
      <c r="C1782" t="str">
        <v>C</v>
      </c>
      <c r="D1782">
        <v>22</v>
      </c>
      <c r="E1782" t="str">
        <v>X</v>
      </c>
      <c r="F1782" t="str">
        <v>CC</v>
      </c>
      <c r="G1782" t="str">
        <v/>
      </c>
      <c r="H1782" s="29">
        <v>11</v>
      </c>
      <c r="I1782" s="29">
        <v>17</v>
      </c>
      <c r="J1782" s="29">
        <v>0</v>
      </c>
      <c r="K1782" s="29">
        <v>5</v>
      </c>
      <c r="L1782" s="24">
        <v>197.03</v>
      </c>
      <c r="M1782" s="24">
        <v>197.08999999999997</v>
      </c>
      <c r="N1782" s="24">
        <v>203.26015384615383</v>
      </c>
      <c r="O1782" s="24">
        <v>203.30211188811188</v>
      </c>
      <c r="P1782">
        <v>6</v>
      </c>
      <c r="Q1782">
        <v>5</v>
      </c>
      <c r="R1782" t="str">
        <v>OTHR</v>
      </c>
      <c r="S1782" t="str">
        <v/>
      </c>
      <c r="T1782" t="str">
        <v>CLAR</v>
      </c>
      <c r="U1782" t="str">
        <v>95439IODP</v>
      </c>
      <c r="V1782" t="str">
        <v>PALCLAR</v>
      </c>
      <c r="W1782" t="str">
        <v>OTHR11978811</v>
      </c>
      <c r="X1782">
        <v>44899.986111111109</v>
      </c>
      <c r="Y1782" t="str">
        <v>NOVAK</v>
      </c>
      <c r="Z1782" t="str">
        <v>JR</v>
      </c>
      <c r="AA1782">
        <v>0</v>
      </c>
      <c r="AB1782" t="str">
        <v>397-U1588C-22X-CC-PAL-PALCLAR</v>
      </c>
    </row>
    <row r="1783" spans="1:28" x14ac:dyDescent="0.15">
      <c r="A1783">
        <v>397</v>
      </c>
      <c r="B1783" t="str">
        <v>U1588</v>
      </c>
      <c r="C1783" t="str">
        <v>C</v>
      </c>
      <c r="D1783">
        <v>22</v>
      </c>
      <c r="E1783" t="str">
        <v>X</v>
      </c>
      <c r="F1783" t="str">
        <v>CC</v>
      </c>
      <c r="G1783" t="str">
        <v/>
      </c>
      <c r="H1783" s="29">
        <v>11</v>
      </c>
      <c r="I1783" s="29">
        <v>17</v>
      </c>
      <c r="J1783" s="29">
        <v>0</v>
      </c>
      <c r="K1783" s="29">
        <v>5</v>
      </c>
      <c r="L1783" s="24">
        <v>197.03</v>
      </c>
      <c r="M1783" s="24">
        <v>197.08999999999997</v>
      </c>
      <c r="N1783" s="24">
        <v>203.26015384615383</v>
      </c>
      <c r="O1783" s="24">
        <v>203.30211188811188</v>
      </c>
      <c r="P1783">
        <v>6</v>
      </c>
      <c r="Q1783">
        <v>30</v>
      </c>
      <c r="R1783" t="str">
        <v>OTHR</v>
      </c>
      <c r="S1783" t="str">
        <v/>
      </c>
      <c r="T1783" t="str">
        <v>ZARI</v>
      </c>
      <c r="U1783" t="str">
        <v>95883IODP</v>
      </c>
      <c r="V1783" t="str">
        <v>PALZARI</v>
      </c>
      <c r="W1783" t="str">
        <v>OTHR11978831</v>
      </c>
      <c r="X1783">
        <v>44899.986111111109</v>
      </c>
      <c r="Y1783" t="str">
        <v>NOVAK</v>
      </c>
      <c r="Z1783" t="str">
        <v>JR</v>
      </c>
      <c r="AA1783">
        <v>0</v>
      </c>
      <c r="AB1783" t="str">
        <v>397-U1588C-22X-CC-PAL-PALZARI</v>
      </c>
    </row>
    <row r="1784" spans="1:28" x14ac:dyDescent="0.15">
      <c r="A1784">
        <v>397</v>
      </c>
      <c r="B1784" t="str">
        <v>U1588</v>
      </c>
      <c r="C1784" t="str">
        <v>C</v>
      </c>
      <c r="D1784">
        <v>22</v>
      </c>
      <c r="E1784" t="str">
        <v>X</v>
      </c>
      <c r="F1784" t="str">
        <v>CC</v>
      </c>
      <c r="G1784" t="str">
        <v/>
      </c>
      <c r="H1784" s="29">
        <v>11</v>
      </c>
      <c r="I1784" s="29">
        <v>17</v>
      </c>
      <c r="J1784" s="29">
        <v>0</v>
      </c>
      <c r="K1784" s="29">
        <v>5</v>
      </c>
      <c r="L1784" s="24">
        <v>197.03</v>
      </c>
      <c r="M1784" s="24">
        <v>197.08999999999997</v>
      </c>
      <c r="N1784" s="24">
        <v>203.26015384615383</v>
      </c>
      <c r="O1784" s="24">
        <v>203.30211188811188</v>
      </c>
      <c r="P1784">
        <v>6</v>
      </c>
      <c r="Q1784">
        <v>30</v>
      </c>
      <c r="R1784" t="str">
        <v>OTHR</v>
      </c>
      <c r="S1784" t="str">
        <v/>
      </c>
      <c r="T1784" t="str">
        <v>HUAN</v>
      </c>
      <c r="U1784" t="str">
        <v>98758IODP</v>
      </c>
      <c r="V1784" t="str">
        <v>PALHUAN</v>
      </c>
      <c r="W1784" t="str">
        <v>OTHR11978821</v>
      </c>
      <c r="X1784">
        <v>44899.986111111109</v>
      </c>
      <c r="Y1784" t="str">
        <v>NOVAK</v>
      </c>
      <c r="Z1784" t="str">
        <v>JR</v>
      </c>
      <c r="AA1784">
        <v>0</v>
      </c>
      <c r="AB1784" t="str">
        <v>397-U1588C-22X-CC-PAL-PALHUAN</v>
      </c>
    </row>
    <row r="1785" spans="1:28" x14ac:dyDescent="0.15">
      <c r="A1785">
        <v>397</v>
      </c>
      <c r="B1785" t="str">
        <v>U1588</v>
      </c>
      <c r="C1785" t="str">
        <v>C</v>
      </c>
      <c r="D1785">
        <v>22</v>
      </c>
      <c r="E1785" t="str">
        <v>X</v>
      </c>
      <c r="F1785" t="str">
        <v>CC</v>
      </c>
      <c r="G1785" t="str">
        <v/>
      </c>
      <c r="H1785" s="29">
        <v>11</v>
      </c>
      <c r="I1785" s="29">
        <v>17</v>
      </c>
      <c r="J1785" s="29">
        <v>0</v>
      </c>
      <c r="K1785" s="29">
        <v>5</v>
      </c>
      <c r="L1785" s="24">
        <v>197.03</v>
      </c>
      <c r="M1785" s="24">
        <v>197.08999999999997</v>
      </c>
      <c r="N1785" s="24">
        <v>203.26015384615383</v>
      </c>
      <c r="O1785" s="24">
        <v>203.30211188811188</v>
      </c>
      <c r="P1785">
        <v>6</v>
      </c>
      <c r="Q1785">
        <v>20</v>
      </c>
      <c r="R1785" t="str">
        <v>OTHR</v>
      </c>
      <c r="S1785" t="str">
        <v/>
      </c>
      <c r="T1785" t="str">
        <v>VERM</v>
      </c>
      <c r="U1785" t="str">
        <v>95746IODP</v>
      </c>
      <c r="V1785" t="str">
        <v>PALVERM</v>
      </c>
      <c r="W1785" t="str">
        <v>OTHR11978781</v>
      </c>
      <c r="X1785">
        <v>44899.986111111109</v>
      </c>
      <c r="Y1785" t="str">
        <v>NOVAK</v>
      </c>
      <c r="Z1785" t="str">
        <v>JR</v>
      </c>
      <c r="AA1785">
        <v>0</v>
      </c>
      <c r="AB1785" t="str">
        <v>397-U1588C-22X-CC-PAL-PALVERM</v>
      </c>
    </row>
    <row r="1786" spans="1:28" x14ac:dyDescent="0.15">
      <c r="A1786">
        <v>397</v>
      </c>
      <c r="B1786" t="str">
        <v>U1588</v>
      </c>
      <c r="C1786" t="str">
        <v>C</v>
      </c>
      <c r="D1786">
        <v>22</v>
      </c>
      <c r="E1786" t="str">
        <v>X</v>
      </c>
      <c r="F1786" t="str">
        <v>CC</v>
      </c>
      <c r="G1786" t="str">
        <v/>
      </c>
      <c r="H1786" s="29">
        <v>11</v>
      </c>
      <c r="I1786" s="29">
        <v>17</v>
      </c>
      <c r="J1786" s="29">
        <v>11</v>
      </c>
      <c r="K1786" s="29">
        <v>5</v>
      </c>
      <c r="L1786" s="24">
        <v>197.03</v>
      </c>
      <c r="M1786" s="24">
        <v>197.08999999999997</v>
      </c>
      <c r="N1786" s="24">
        <v>203.26015384615383</v>
      </c>
      <c r="O1786" s="24">
        <v>203.30211188811188</v>
      </c>
      <c r="P1786">
        <v>6</v>
      </c>
      <c r="Q1786">
        <v>212</v>
      </c>
      <c r="R1786" t="str">
        <v>WRND</v>
      </c>
      <c r="S1786" t="str">
        <v>PAL</v>
      </c>
      <c r="T1786" t="str">
        <v/>
      </c>
      <c r="U1786" t="str">
        <v/>
      </c>
      <c r="V1786" t="str">
        <v>PAL</v>
      </c>
      <c r="W1786" t="str">
        <v>WRND11978771</v>
      </c>
      <c r="X1786">
        <v>44899.98541666667</v>
      </c>
      <c r="Y1786" t="str">
        <v>LEWIS</v>
      </c>
      <c r="Z1786" t="str">
        <v>JR</v>
      </c>
      <c r="AA1786">
        <v>0</v>
      </c>
      <c r="AB1786" t="str">
        <v>397-U1588C-22X-CC-PAL</v>
      </c>
    </row>
    <row r="1787" spans="1:28" x14ac:dyDescent="0.15">
      <c r="A1787">
        <v>397</v>
      </c>
      <c r="B1787" t="str">
        <v>U1588</v>
      </c>
      <c r="C1787" t="str">
        <v>C</v>
      </c>
      <c r="D1787">
        <v>22</v>
      </c>
      <c r="E1787" t="str">
        <v>X</v>
      </c>
      <c r="F1787" t="str">
        <v>CC</v>
      </c>
      <c r="G1787" t="str">
        <v/>
      </c>
      <c r="H1787" s="29">
        <v>11</v>
      </c>
      <c r="I1787" s="29">
        <v>17</v>
      </c>
      <c r="J1787" s="29">
        <v>0</v>
      </c>
      <c r="K1787" s="29">
        <v>5</v>
      </c>
      <c r="L1787" s="24">
        <v>197.03</v>
      </c>
      <c r="M1787" s="24">
        <v>197.08999999999997</v>
      </c>
      <c r="N1787" s="24">
        <v>203.26015384615383</v>
      </c>
      <c r="O1787" s="24">
        <v>203.30211188811188</v>
      </c>
      <c r="P1787">
        <v>6</v>
      </c>
      <c r="Q1787">
        <v>5</v>
      </c>
      <c r="R1787" t="str">
        <v>OTHR</v>
      </c>
      <c r="S1787" t="str">
        <v/>
      </c>
      <c r="T1787" t="str">
        <v>FLOR</v>
      </c>
      <c r="U1787" t="str">
        <v>95504IODP</v>
      </c>
      <c r="V1787" t="str">
        <v>PALFLOR</v>
      </c>
      <c r="W1787" t="str">
        <v>OTHR11978801</v>
      </c>
      <c r="X1787">
        <v>44899.986111111109</v>
      </c>
      <c r="Y1787" t="str">
        <v>NOVAK</v>
      </c>
      <c r="Z1787" t="str">
        <v>JR</v>
      </c>
      <c r="AA1787">
        <v>0</v>
      </c>
      <c r="AB1787" t="str">
        <v>397-U1588C-22X-CC-PAL-PALFLOR</v>
      </c>
    </row>
    <row r="1788" spans="1:28" x14ac:dyDescent="0.15">
      <c r="A1788">
        <v>397</v>
      </c>
      <c r="B1788" t="str">
        <v>U1588</v>
      </c>
      <c r="C1788" t="str">
        <v>C</v>
      </c>
      <c r="D1788">
        <v>22</v>
      </c>
      <c r="E1788" t="str">
        <v>X</v>
      </c>
      <c r="F1788" t="str">
        <v>CC</v>
      </c>
      <c r="G1788" t="str">
        <v/>
      </c>
      <c r="H1788" s="29">
        <v>11</v>
      </c>
      <c r="I1788" s="29">
        <v>17</v>
      </c>
      <c r="J1788" s="29">
        <v>0</v>
      </c>
      <c r="K1788" s="29">
        <v>5</v>
      </c>
      <c r="L1788" s="24">
        <v>197.03</v>
      </c>
      <c r="M1788" s="24">
        <v>197.08999999999997</v>
      </c>
      <c r="N1788" s="24">
        <v>203.26015384615383</v>
      </c>
      <c r="O1788" s="24">
        <v>203.30211188811188</v>
      </c>
      <c r="P1788">
        <v>6</v>
      </c>
      <c r="Q1788">
        <v>5</v>
      </c>
      <c r="R1788" t="str">
        <v>OTHR</v>
      </c>
      <c r="S1788" t="str">
        <v/>
      </c>
      <c r="T1788" t="str">
        <v>ABRA</v>
      </c>
      <c r="U1788" t="str">
        <v>95438IODP</v>
      </c>
      <c r="V1788" t="str">
        <v>PALABRA</v>
      </c>
      <c r="W1788" t="str">
        <v>OTHR11978841</v>
      </c>
      <c r="X1788">
        <v>44899.986111111109</v>
      </c>
      <c r="Y1788" t="str">
        <v>NOVAK</v>
      </c>
      <c r="Z1788" t="str">
        <v>JR</v>
      </c>
      <c r="AA1788">
        <v>0</v>
      </c>
      <c r="AB1788" t="str">
        <v>397-U1588C-22X-CC-PAL-PALABRA</v>
      </c>
    </row>
    <row r="1789" spans="1:28" x14ac:dyDescent="0.15">
      <c r="A1789">
        <v>397</v>
      </c>
      <c r="B1789" t="str">
        <v>U1588</v>
      </c>
      <c r="C1789" t="str">
        <v>C</v>
      </c>
      <c r="D1789">
        <v>22</v>
      </c>
      <c r="E1789" t="str">
        <v>X</v>
      </c>
      <c r="F1789" t="str">
        <v>CC</v>
      </c>
      <c r="G1789" t="str">
        <v/>
      </c>
      <c r="H1789" s="29">
        <v>11</v>
      </c>
      <c r="I1789" s="29">
        <v>17</v>
      </c>
      <c r="J1789" s="29">
        <v>0</v>
      </c>
      <c r="K1789" s="29">
        <v>5</v>
      </c>
      <c r="L1789" s="24">
        <v>197.03</v>
      </c>
      <c r="M1789" s="24">
        <v>197.08999999999997</v>
      </c>
      <c r="N1789" s="24">
        <v>203.26015384615383</v>
      </c>
      <c r="O1789" s="24">
        <v>203.30211188811188</v>
      </c>
      <c r="P1789">
        <v>6</v>
      </c>
      <c r="Q1789">
        <v>20</v>
      </c>
      <c r="R1789" t="str">
        <v>OTHR</v>
      </c>
      <c r="S1789" t="str">
        <v/>
      </c>
      <c r="T1789" t="str">
        <v>PERA</v>
      </c>
      <c r="U1789" t="str">
        <v>95471IODP</v>
      </c>
      <c r="V1789" t="str">
        <v>PALPERA</v>
      </c>
      <c r="W1789" t="str">
        <v>OTHR11978791</v>
      </c>
      <c r="X1789">
        <v>44899.986111111109</v>
      </c>
      <c r="Y1789" t="str">
        <v>NOVAK</v>
      </c>
      <c r="Z1789" t="str">
        <v>JR</v>
      </c>
      <c r="AA1789">
        <v>0</v>
      </c>
      <c r="AB1789" t="str">
        <v>397-U1588C-22X-CC-PAL-PALPERA</v>
      </c>
    </row>
    <row r="1790" spans="1:28" x14ac:dyDescent="0.15">
      <c r="A1790">
        <v>397</v>
      </c>
      <c r="B1790" t="str">
        <v>U1588</v>
      </c>
      <c r="C1790" t="str">
        <v>C</v>
      </c>
      <c r="D1790">
        <v>23</v>
      </c>
      <c r="E1790" t="str">
        <v>X</v>
      </c>
      <c r="F1790" t="str">
        <v>CC</v>
      </c>
      <c r="G1790" t="str">
        <v/>
      </c>
      <c r="H1790" s="29">
        <v>12</v>
      </c>
      <c r="I1790" s="29">
        <v>18</v>
      </c>
      <c r="J1790" s="29">
        <v>0</v>
      </c>
      <c r="K1790" s="29">
        <v>5</v>
      </c>
      <c r="L1790" s="24">
        <v>201.54</v>
      </c>
      <c r="M1790" s="24">
        <v>201.6</v>
      </c>
      <c r="N1790" s="24">
        <v>208.3301304347826</v>
      </c>
      <c r="O1790" s="24">
        <v>208.37360869565217</v>
      </c>
      <c r="P1790">
        <v>6</v>
      </c>
      <c r="Q1790">
        <v>20</v>
      </c>
      <c r="R1790" t="str">
        <v>OTHR</v>
      </c>
      <c r="S1790" t="str">
        <v/>
      </c>
      <c r="T1790" t="str">
        <v>VERM</v>
      </c>
      <c r="U1790" t="str">
        <v>95746IODP</v>
      </c>
      <c r="V1790" t="str">
        <v>PALVERM</v>
      </c>
      <c r="W1790" t="str">
        <v>OTHR11979051</v>
      </c>
      <c r="X1790">
        <v>44900.009722222225</v>
      </c>
      <c r="Y1790" t="str">
        <v>NOVAK</v>
      </c>
      <c r="Z1790" t="str">
        <v>JR</v>
      </c>
      <c r="AA1790">
        <v>0</v>
      </c>
      <c r="AB1790" t="str">
        <v>397-U1588C-23X-CC-PAL-PALVERM</v>
      </c>
    </row>
    <row r="1791" spans="1:28" x14ac:dyDescent="0.15">
      <c r="A1791">
        <v>397</v>
      </c>
      <c r="B1791" t="str">
        <v>U1588</v>
      </c>
      <c r="C1791" t="str">
        <v>C</v>
      </c>
      <c r="D1791">
        <v>23</v>
      </c>
      <c r="E1791" t="str">
        <v>X</v>
      </c>
      <c r="F1791" t="str">
        <v>CC</v>
      </c>
      <c r="G1791" t="str">
        <v/>
      </c>
      <c r="H1791" s="29">
        <v>12</v>
      </c>
      <c r="I1791" s="29">
        <v>18</v>
      </c>
      <c r="J1791" s="29">
        <v>0</v>
      </c>
      <c r="K1791" s="29">
        <v>5</v>
      </c>
      <c r="L1791" s="24">
        <v>201.54</v>
      </c>
      <c r="M1791" s="24">
        <v>201.6</v>
      </c>
      <c r="N1791" s="24">
        <v>208.3301304347826</v>
      </c>
      <c r="O1791" s="24">
        <v>208.37360869565217</v>
      </c>
      <c r="P1791">
        <v>6</v>
      </c>
      <c r="Q1791">
        <v>5</v>
      </c>
      <c r="R1791" t="str">
        <v>OTHR</v>
      </c>
      <c r="S1791" t="str">
        <v/>
      </c>
      <c r="T1791" t="str">
        <v>ABRA</v>
      </c>
      <c r="U1791" t="str">
        <v>95438IODP</v>
      </c>
      <c r="V1791" t="str">
        <v>PALABRA</v>
      </c>
      <c r="W1791" t="str">
        <v>OTHR11979111</v>
      </c>
      <c r="X1791">
        <v>44900.009722222225</v>
      </c>
      <c r="Y1791" t="str">
        <v>NOVAK</v>
      </c>
      <c r="Z1791" t="str">
        <v>JR</v>
      </c>
      <c r="AA1791">
        <v>0</v>
      </c>
      <c r="AB1791" t="str">
        <v>397-U1588C-23X-CC-PAL-PALABRA</v>
      </c>
    </row>
    <row r="1792" spans="1:28" x14ac:dyDescent="0.15">
      <c r="A1792">
        <v>397</v>
      </c>
      <c r="B1792" t="str">
        <v>U1588</v>
      </c>
      <c r="C1792" t="str">
        <v>C</v>
      </c>
      <c r="D1792">
        <v>23</v>
      </c>
      <c r="E1792" t="str">
        <v>X</v>
      </c>
      <c r="F1792" t="str">
        <v>CC</v>
      </c>
      <c r="G1792" t="str">
        <v/>
      </c>
      <c r="H1792" s="29">
        <v>12</v>
      </c>
      <c r="I1792" s="29">
        <v>18</v>
      </c>
      <c r="J1792" s="29">
        <v>0</v>
      </c>
      <c r="K1792" s="29">
        <v>5</v>
      </c>
      <c r="L1792" s="24">
        <v>201.54</v>
      </c>
      <c r="M1792" s="24">
        <v>201.6</v>
      </c>
      <c r="N1792" s="24">
        <v>208.3301304347826</v>
      </c>
      <c r="O1792" s="24">
        <v>208.37360869565217</v>
      </c>
      <c r="P1792">
        <v>6</v>
      </c>
      <c r="Q1792">
        <v>5</v>
      </c>
      <c r="R1792" t="str">
        <v>OTHR</v>
      </c>
      <c r="S1792" t="str">
        <v/>
      </c>
      <c r="T1792" t="str">
        <v>CLAR</v>
      </c>
      <c r="U1792" t="str">
        <v>95439IODP</v>
      </c>
      <c r="V1792" t="str">
        <v>PALCLAR</v>
      </c>
      <c r="W1792" t="str">
        <v>OTHR11979081</v>
      </c>
      <c r="X1792">
        <v>44900.009722222225</v>
      </c>
      <c r="Y1792" t="str">
        <v>NOVAK</v>
      </c>
      <c r="Z1792" t="str">
        <v>JR</v>
      </c>
      <c r="AA1792">
        <v>0</v>
      </c>
      <c r="AB1792" t="str">
        <v>397-U1588C-23X-CC-PAL-PALCLAR</v>
      </c>
    </row>
    <row r="1793" spans="1:28" x14ac:dyDescent="0.15">
      <c r="A1793">
        <v>397</v>
      </c>
      <c r="B1793" t="str">
        <v>U1588</v>
      </c>
      <c r="C1793" t="str">
        <v>C</v>
      </c>
      <c r="D1793">
        <v>23</v>
      </c>
      <c r="E1793" t="str">
        <v>X</v>
      </c>
      <c r="F1793" t="str">
        <v>CC</v>
      </c>
      <c r="G1793" t="str">
        <v/>
      </c>
      <c r="H1793" s="29">
        <v>12</v>
      </c>
      <c r="I1793" s="29">
        <v>18</v>
      </c>
      <c r="J1793" s="29">
        <v>0</v>
      </c>
      <c r="K1793" s="29">
        <v>5</v>
      </c>
      <c r="L1793" s="24">
        <v>201.54</v>
      </c>
      <c r="M1793" s="24">
        <v>201.6</v>
      </c>
      <c r="N1793" s="24">
        <v>208.3301304347826</v>
      </c>
      <c r="O1793" s="24">
        <v>208.37360869565217</v>
      </c>
      <c r="P1793">
        <v>6</v>
      </c>
      <c r="Q1793">
        <v>5</v>
      </c>
      <c r="R1793" t="str">
        <v>OTHR</v>
      </c>
      <c r="S1793" t="str">
        <v/>
      </c>
      <c r="T1793" t="str">
        <v>FLOR</v>
      </c>
      <c r="U1793" t="str">
        <v>95504IODP</v>
      </c>
      <c r="V1793" t="str">
        <v>PALFLOR</v>
      </c>
      <c r="W1793" t="str">
        <v>OTHR11979071</v>
      </c>
      <c r="X1793">
        <v>44900.009722222225</v>
      </c>
      <c r="Y1793" t="str">
        <v>NOVAK</v>
      </c>
      <c r="Z1793" t="str">
        <v>JR</v>
      </c>
      <c r="AA1793">
        <v>0</v>
      </c>
      <c r="AB1793" t="str">
        <v>397-U1588C-23X-CC-PAL-PALFLOR</v>
      </c>
    </row>
    <row r="1794" spans="1:28" x14ac:dyDescent="0.15">
      <c r="A1794">
        <v>397</v>
      </c>
      <c r="B1794" t="str">
        <v>U1588</v>
      </c>
      <c r="C1794" t="str">
        <v>C</v>
      </c>
      <c r="D1794">
        <v>23</v>
      </c>
      <c r="E1794" t="str">
        <v>X</v>
      </c>
      <c r="F1794" t="str">
        <v>CC</v>
      </c>
      <c r="G1794" t="str">
        <v/>
      </c>
      <c r="H1794" s="29">
        <v>12</v>
      </c>
      <c r="I1794" s="29">
        <v>18</v>
      </c>
      <c r="J1794" s="29">
        <v>0</v>
      </c>
      <c r="K1794" s="29">
        <v>5</v>
      </c>
      <c r="L1794" s="24">
        <v>201.54</v>
      </c>
      <c r="M1794" s="24">
        <v>201.6</v>
      </c>
      <c r="N1794" s="24">
        <v>208.3301304347826</v>
      </c>
      <c r="O1794" s="24">
        <v>208.37360869565217</v>
      </c>
      <c r="P1794">
        <v>6</v>
      </c>
      <c r="Q1794">
        <v>20</v>
      </c>
      <c r="R1794" t="str">
        <v>OTHR</v>
      </c>
      <c r="S1794" t="str">
        <v/>
      </c>
      <c r="T1794" t="str">
        <v>PERA</v>
      </c>
      <c r="U1794" t="str">
        <v>95471IODP</v>
      </c>
      <c r="V1794" t="str">
        <v>PALPERA</v>
      </c>
      <c r="W1794" t="str">
        <v>OTHR11979061</v>
      </c>
      <c r="X1794">
        <v>44900.009722222225</v>
      </c>
      <c r="Y1794" t="str">
        <v>NOVAK</v>
      </c>
      <c r="Z1794" t="str">
        <v>JR</v>
      </c>
      <c r="AA1794">
        <v>0</v>
      </c>
      <c r="AB1794" t="str">
        <v>397-U1588C-23X-CC-PAL-PALPERA</v>
      </c>
    </row>
    <row r="1795" spans="1:28" x14ac:dyDescent="0.15">
      <c r="A1795">
        <v>397</v>
      </c>
      <c r="B1795" t="str">
        <v>U1588</v>
      </c>
      <c r="C1795" t="str">
        <v>C</v>
      </c>
      <c r="D1795">
        <v>23</v>
      </c>
      <c r="E1795" t="str">
        <v>X</v>
      </c>
      <c r="F1795" t="str">
        <v>CC</v>
      </c>
      <c r="G1795" t="str">
        <v/>
      </c>
      <c r="H1795" s="29">
        <v>12</v>
      </c>
      <c r="I1795" s="29">
        <v>18</v>
      </c>
      <c r="J1795" s="29">
        <v>0</v>
      </c>
      <c r="K1795" s="29">
        <v>5</v>
      </c>
      <c r="L1795" s="24">
        <v>201.54</v>
      </c>
      <c r="M1795" s="24">
        <v>201.6</v>
      </c>
      <c r="N1795" s="24">
        <v>208.3301304347826</v>
      </c>
      <c r="O1795" s="24">
        <v>208.37360869565217</v>
      </c>
      <c r="P1795">
        <v>6</v>
      </c>
      <c r="Q1795">
        <v>30</v>
      </c>
      <c r="R1795" t="str">
        <v>OTHR</v>
      </c>
      <c r="S1795" t="str">
        <v/>
      </c>
      <c r="T1795" t="str">
        <v>ZARI</v>
      </c>
      <c r="U1795" t="str">
        <v>95883IODP</v>
      </c>
      <c r="V1795" t="str">
        <v>PALZARI</v>
      </c>
      <c r="W1795" t="str">
        <v>OTHR11979101</v>
      </c>
      <c r="X1795">
        <v>44900.009722222225</v>
      </c>
      <c r="Y1795" t="str">
        <v>NOVAK</v>
      </c>
      <c r="Z1795" t="str">
        <v>JR</v>
      </c>
      <c r="AA1795">
        <v>0</v>
      </c>
      <c r="AB1795" t="str">
        <v>397-U1588C-23X-CC-PAL-PALZARI</v>
      </c>
    </row>
    <row r="1796" spans="1:28" x14ac:dyDescent="0.15">
      <c r="A1796">
        <v>397</v>
      </c>
      <c r="B1796" t="str">
        <v>U1588</v>
      </c>
      <c r="C1796" t="str">
        <v>C</v>
      </c>
      <c r="D1796">
        <v>23</v>
      </c>
      <c r="E1796" t="str">
        <v>X</v>
      </c>
      <c r="F1796" t="str">
        <v>CC</v>
      </c>
      <c r="G1796" t="str">
        <v/>
      </c>
      <c r="H1796" s="29">
        <v>12</v>
      </c>
      <c r="I1796" s="29">
        <v>18</v>
      </c>
      <c r="J1796" s="29">
        <v>12</v>
      </c>
      <c r="K1796" s="29">
        <v>5</v>
      </c>
      <c r="L1796" s="24">
        <v>201.54</v>
      </c>
      <c r="M1796" s="24">
        <v>201.6</v>
      </c>
      <c r="N1796" s="24">
        <v>208.3301304347826</v>
      </c>
      <c r="O1796" s="24">
        <v>208.37360869565217</v>
      </c>
      <c r="P1796">
        <v>6</v>
      </c>
      <c r="Q1796">
        <v>212</v>
      </c>
      <c r="R1796" t="str">
        <v>WRND</v>
      </c>
      <c r="S1796" t="str">
        <v>PAL</v>
      </c>
      <c r="T1796" t="str">
        <v/>
      </c>
      <c r="U1796" t="str">
        <v/>
      </c>
      <c r="V1796" t="str">
        <v>PAL</v>
      </c>
      <c r="W1796" t="str">
        <v>WRND11979041</v>
      </c>
      <c r="X1796">
        <v>44900.009722222225</v>
      </c>
      <c r="Y1796" t="str">
        <v>LEWIS</v>
      </c>
      <c r="Z1796" t="str">
        <v>JR</v>
      </c>
      <c r="AA1796">
        <v>0</v>
      </c>
      <c r="AB1796" t="str">
        <v>397-U1588C-23X-CC-PAL</v>
      </c>
    </row>
    <row r="1797" spans="1:28" x14ac:dyDescent="0.15">
      <c r="A1797">
        <v>397</v>
      </c>
      <c r="B1797" t="str">
        <v>U1588</v>
      </c>
      <c r="C1797" t="str">
        <v>C</v>
      </c>
      <c r="D1797">
        <v>23</v>
      </c>
      <c r="E1797" t="str">
        <v>X</v>
      </c>
      <c r="F1797" t="str">
        <v>CC</v>
      </c>
      <c r="G1797" t="str">
        <v/>
      </c>
      <c r="H1797" s="29">
        <v>12</v>
      </c>
      <c r="I1797" s="29">
        <v>18</v>
      </c>
      <c r="J1797" s="29">
        <v>0</v>
      </c>
      <c r="K1797" s="29">
        <v>5</v>
      </c>
      <c r="L1797" s="24">
        <v>201.54</v>
      </c>
      <c r="M1797" s="24">
        <v>201.6</v>
      </c>
      <c r="N1797" s="24">
        <v>208.3301304347826</v>
      </c>
      <c r="O1797" s="24">
        <v>208.37360869565217</v>
      </c>
      <c r="P1797">
        <v>6</v>
      </c>
      <c r="Q1797">
        <v>30</v>
      </c>
      <c r="R1797" t="str">
        <v>OTHR</v>
      </c>
      <c r="S1797" t="str">
        <v/>
      </c>
      <c r="T1797" t="str">
        <v>HUAN</v>
      </c>
      <c r="U1797" t="str">
        <v>98758IODP</v>
      </c>
      <c r="V1797" t="str">
        <v>PALHUAN</v>
      </c>
      <c r="W1797" t="str">
        <v>OTHR11979091</v>
      </c>
      <c r="X1797">
        <v>44900.009722222225</v>
      </c>
      <c r="Y1797" t="str">
        <v>NOVAK</v>
      </c>
      <c r="Z1797" t="str">
        <v>JR</v>
      </c>
      <c r="AA1797">
        <v>0</v>
      </c>
      <c r="AB1797" t="str">
        <v>397-U1588C-23X-CC-PAL-PALHUAN</v>
      </c>
    </row>
    <row r="1798" spans="1:28" x14ac:dyDescent="0.15">
      <c r="A1798">
        <v>397</v>
      </c>
      <c r="B1798" t="str">
        <v>U1588</v>
      </c>
      <c r="C1798" t="str">
        <v>C</v>
      </c>
      <c r="D1798">
        <v>24</v>
      </c>
      <c r="E1798" t="str">
        <v>X</v>
      </c>
      <c r="F1798" t="str">
        <v>CC</v>
      </c>
      <c r="G1798" t="str">
        <v/>
      </c>
      <c r="H1798" s="29">
        <v>11</v>
      </c>
      <c r="I1798" s="29">
        <v>17</v>
      </c>
      <c r="J1798" s="29">
        <v>0</v>
      </c>
      <c r="K1798" s="29">
        <v>5</v>
      </c>
      <c r="L1798" s="24">
        <v>206.91000000000003</v>
      </c>
      <c r="M1798" s="24">
        <v>206.97</v>
      </c>
      <c r="N1798" s="24">
        <v>213.23586301369863</v>
      </c>
      <c r="O1798" s="24">
        <v>213.27695890410959</v>
      </c>
      <c r="P1798">
        <v>6</v>
      </c>
      <c r="Q1798">
        <v>20</v>
      </c>
      <c r="R1798" t="str">
        <v>OTHR</v>
      </c>
      <c r="S1798" t="str">
        <v/>
      </c>
      <c r="T1798" t="str">
        <v>PERA</v>
      </c>
      <c r="U1798" t="str">
        <v>95471IODP</v>
      </c>
      <c r="V1798" t="str">
        <v>PALPERA</v>
      </c>
      <c r="W1798" t="str">
        <v>OTHR11979331</v>
      </c>
      <c r="X1798">
        <v>44900.034722222219</v>
      </c>
      <c r="Y1798" t="str">
        <v>NOVAK</v>
      </c>
      <c r="Z1798" t="str">
        <v>JR</v>
      </c>
      <c r="AA1798">
        <v>0</v>
      </c>
      <c r="AB1798" t="str">
        <v>397-U1588C-24X-CC-PAL-PALPERA</v>
      </c>
    </row>
    <row r="1799" spans="1:28" x14ac:dyDescent="0.15">
      <c r="A1799">
        <v>397</v>
      </c>
      <c r="B1799" t="str">
        <v>U1588</v>
      </c>
      <c r="C1799" t="str">
        <v>C</v>
      </c>
      <c r="D1799">
        <v>24</v>
      </c>
      <c r="E1799" t="str">
        <v>X</v>
      </c>
      <c r="F1799" t="str">
        <v>CC</v>
      </c>
      <c r="G1799" t="str">
        <v/>
      </c>
      <c r="H1799" s="29">
        <v>11</v>
      </c>
      <c r="I1799" s="29">
        <v>17</v>
      </c>
      <c r="J1799" s="29">
        <v>0</v>
      </c>
      <c r="K1799" s="29">
        <v>5</v>
      </c>
      <c r="L1799" s="24">
        <v>206.91000000000003</v>
      </c>
      <c r="M1799" s="24">
        <v>206.97</v>
      </c>
      <c r="N1799" s="24">
        <v>213.23586301369863</v>
      </c>
      <c r="O1799" s="24">
        <v>213.27695890410959</v>
      </c>
      <c r="P1799">
        <v>6</v>
      </c>
      <c r="Q1799">
        <v>20</v>
      </c>
      <c r="R1799" t="str">
        <v>OTHR</v>
      </c>
      <c r="S1799" t="str">
        <v/>
      </c>
      <c r="T1799" t="str">
        <v>VERM</v>
      </c>
      <c r="U1799" t="str">
        <v>95746IODP</v>
      </c>
      <c r="V1799" t="str">
        <v>PALVERM</v>
      </c>
      <c r="W1799" t="str">
        <v>OTHR11979321</v>
      </c>
      <c r="X1799">
        <v>44900.034722222219</v>
      </c>
      <c r="Y1799" t="str">
        <v>NOVAK</v>
      </c>
      <c r="Z1799" t="str">
        <v>JR</v>
      </c>
      <c r="AA1799">
        <v>0</v>
      </c>
      <c r="AB1799" t="str">
        <v>397-U1588C-24X-CC-PAL-PALVERM</v>
      </c>
    </row>
    <row r="1800" spans="1:28" x14ac:dyDescent="0.15">
      <c r="A1800">
        <v>397</v>
      </c>
      <c r="B1800" t="str">
        <v>U1588</v>
      </c>
      <c r="C1800" t="str">
        <v>C</v>
      </c>
      <c r="D1800">
        <v>24</v>
      </c>
      <c r="E1800" t="str">
        <v>X</v>
      </c>
      <c r="F1800" t="str">
        <v>CC</v>
      </c>
      <c r="G1800" t="str">
        <v/>
      </c>
      <c r="H1800" s="29">
        <v>11</v>
      </c>
      <c r="I1800" s="29">
        <v>17</v>
      </c>
      <c r="J1800" s="29">
        <v>0</v>
      </c>
      <c r="K1800" s="29">
        <v>5</v>
      </c>
      <c r="L1800" s="24">
        <v>206.91000000000003</v>
      </c>
      <c r="M1800" s="24">
        <v>206.97</v>
      </c>
      <c r="N1800" s="24">
        <v>213.23586301369863</v>
      </c>
      <c r="O1800" s="24">
        <v>213.27695890410959</v>
      </c>
      <c r="P1800">
        <v>6</v>
      </c>
      <c r="Q1800">
        <v>30</v>
      </c>
      <c r="R1800" t="str">
        <v>OTHR</v>
      </c>
      <c r="S1800" t="str">
        <v/>
      </c>
      <c r="T1800" t="str">
        <v>HUAN</v>
      </c>
      <c r="U1800" t="str">
        <v>98758IODP</v>
      </c>
      <c r="V1800" t="str">
        <v>PALHUAN</v>
      </c>
      <c r="W1800" t="str">
        <v>OTHR11979361</v>
      </c>
      <c r="X1800">
        <v>44900.034722222219</v>
      </c>
      <c r="Y1800" t="str">
        <v>NOVAK</v>
      </c>
      <c r="Z1800" t="str">
        <v>JR</v>
      </c>
      <c r="AA1800">
        <v>0</v>
      </c>
      <c r="AB1800" t="str">
        <v>397-U1588C-24X-CC-PAL-PALHUAN</v>
      </c>
    </row>
    <row r="1801" spans="1:28" x14ac:dyDescent="0.15">
      <c r="A1801">
        <v>397</v>
      </c>
      <c r="B1801" t="str">
        <v>U1588</v>
      </c>
      <c r="C1801" t="str">
        <v>C</v>
      </c>
      <c r="D1801">
        <v>24</v>
      </c>
      <c r="E1801" t="str">
        <v>X</v>
      </c>
      <c r="F1801" t="str">
        <v>CC</v>
      </c>
      <c r="G1801" t="str">
        <v/>
      </c>
      <c r="H1801" s="29">
        <v>11</v>
      </c>
      <c r="I1801" s="29">
        <v>17</v>
      </c>
      <c r="J1801" s="29">
        <v>11</v>
      </c>
      <c r="K1801" s="29">
        <v>5</v>
      </c>
      <c r="L1801" s="24">
        <v>206.91000000000003</v>
      </c>
      <c r="M1801" s="24">
        <v>206.97</v>
      </c>
      <c r="N1801" s="24">
        <v>213.23586301369863</v>
      </c>
      <c r="O1801" s="24">
        <v>213.27695890410959</v>
      </c>
      <c r="P1801">
        <v>6</v>
      </c>
      <c r="Q1801">
        <v>212</v>
      </c>
      <c r="R1801" t="str">
        <v>WRND</v>
      </c>
      <c r="S1801" t="str">
        <v>PAL</v>
      </c>
      <c r="T1801" t="str">
        <v/>
      </c>
      <c r="U1801" t="str">
        <v/>
      </c>
      <c r="V1801" t="str">
        <v>PAL</v>
      </c>
      <c r="W1801" t="str">
        <v>WRND11979311</v>
      </c>
      <c r="X1801">
        <v>44900.03402777778</v>
      </c>
      <c r="Y1801" t="str">
        <v>LEWIS</v>
      </c>
      <c r="Z1801" t="str">
        <v>JR</v>
      </c>
      <c r="AA1801">
        <v>0</v>
      </c>
      <c r="AB1801" t="str">
        <v>397-U1588C-24X-CC-PAL</v>
      </c>
    </row>
    <row r="1802" spans="1:28" x14ac:dyDescent="0.15">
      <c r="A1802">
        <v>397</v>
      </c>
      <c r="B1802" t="str">
        <v>U1588</v>
      </c>
      <c r="C1802" t="str">
        <v>C</v>
      </c>
      <c r="D1802">
        <v>24</v>
      </c>
      <c r="E1802" t="str">
        <v>X</v>
      </c>
      <c r="F1802" t="str">
        <v>CC</v>
      </c>
      <c r="G1802" t="str">
        <v/>
      </c>
      <c r="H1802" s="29">
        <v>11</v>
      </c>
      <c r="I1802" s="29">
        <v>17</v>
      </c>
      <c r="J1802" s="29">
        <v>0</v>
      </c>
      <c r="K1802" s="29">
        <v>5</v>
      </c>
      <c r="L1802" s="24">
        <v>206.91000000000003</v>
      </c>
      <c r="M1802" s="24">
        <v>206.97</v>
      </c>
      <c r="N1802" s="24">
        <v>213.23586301369863</v>
      </c>
      <c r="O1802" s="24">
        <v>213.27695890410959</v>
      </c>
      <c r="P1802">
        <v>6</v>
      </c>
      <c r="Q1802">
        <v>5</v>
      </c>
      <c r="R1802" t="str">
        <v>OTHR</v>
      </c>
      <c r="S1802" t="str">
        <v/>
      </c>
      <c r="T1802" t="str">
        <v>CLAR</v>
      </c>
      <c r="U1802" t="str">
        <v>95439IODP</v>
      </c>
      <c r="V1802" t="str">
        <v>PALCLAR</v>
      </c>
      <c r="W1802" t="str">
        <v>OTHR11979351</v>
      </c>
      <c r="X1802">
        <v>44900.034722222219</v>
      </c>
      <c r="Y1802" t="str">
        <v>NOVAK</v>
      </c>
      <c r="Z1802" t="str">
        <v>JR</v>
      </c>
      <c r="AA1802">
        <v>0</v>
      </c>
      <c r="AB1802" t="str">
        <v>397-U1588C-24X-CC-PAL-PALCLAR</v>
      </c>
    </row>
    <row r="1803" spans="1:28" x14ac:dyDescent="0.15">
      <c r="A1803">
        <v>397</v>
      </c>
      <c r="B1803" t="str">
        <v>U1588</v>
      </c>
      <c r="C1803" t="str">
        <v>C</v>
      </c>
      <c r="D1803">
        <v>24</v>
      </c>
      <c r="E1803" t="str">
        <v>X</v>
      </c>
      <c r="F1803" t="str">
        <v>CC</v>
      </c>
      <c r="G1803" t="str">
        <v/>
      </c>
      <c r="H1803" s="29">
        <v>11</v>
      </c>
      <c r="I1803" s="29">
        <v>17</v>
      </c>
      <c r="J1803" s="29">
        <v>0</v>
      </c>
      <c r="K1803" s="29">
        <v>5</v>
      </c>
      <c r="L1803" s="24">
        <v>206.91000000000003</v>
      </c>
      <c r="M1803" s="24">
        <v>206.97</v>
      </c>
      <c r="N1803" s="24">
        <v>213.23586301369863</v>
      </c>
      <c r="O1803" s="24">
        <v>213.27695890410959</v>
      </c>
      <c r="P1803">
        <v>6</v>
      </c>
      <c r="Q1803">
        <v>30</v>
      </c>
      <c r="R1803" t="str">
        <v>OTHR</v>
      </c>
      <c r="S1803" t="str">
        <v/>
      </c>
      <c r="T1803" t="str">
        <v>ZARI</v>
      </c>
      <c r="U1803" t="str">
        <v>95883IODP</v>
      </c>
      <c r="V1803" t="str">
        <v>PALZARI</v>
      </c>
      <c r="W1803" t="str">
        <v>OTHR11979371</v>
      </c>
      <c r="X1803">
        <v>44900.034722222219</v>
      </c>
      <c r="Y1803" t="str">
        <v>NOVAK</v>
      </c>
      <c r="Z1803" t="str">
        <v>JR</v>
      </c>
      <c r="AA1803">
        <v>0</v>
      </c>
      <c r="AB1803" t="str">
        <v>397-U1588C-24X-CC-PAL-PALZARI</v>
      </c>
    </row>
    <row r="1804" spans="1:28" x14ac:dyDescent="0.15">
      <c r="A1804">
        <v>397</v>
      </c>
      <c r="B1804" t="str">
        <v>U1588</v>
      </c>
      <c r="C1804" t="str">
        <v>C</v>
      </c>
      <c r="D1804">
        <v>24</v>
      </c>
      <c r="E1804" t="str">
        <v>X</v>
      </c>
      <c r="F1804" t="str">
        <v>CC</v>
      </c>
      <c r="G1804" t="str">
        <v/>
      </c>
      <c r="H1804" s="29">
        <v>11</v>
      </c>
      <c r="I1804" s="29">
        <v>17</v>
      </c>
      <c r="J1804" s="29">
        <v>0</v>
      </c>
      <c r="K1804" s="29">
        <v>5</v>
      </c>
      <c r="L1804" s="24">
        <v>206.91000000000003</v>
      </c>
      <c r="M1804" s="24">
        <v>206.97</v>
      </c>
      <c r="N1804" s="24">
        <v>213.23586301369863</v>
      </c>
      <c r="O1804" s="24">
        <v>213.27695890410959</v>
      </c>
      <c r="P1804">
        <v>6</v>
      </c>
      <c r="Q1804">
        <v>5</v>
      </c>
      <c r="R1804" t="str">
        <v>OTHR</v>
      </c>
      <c r="S1804" t="str">
        <v/>
      </c>
      <c r="T1804" t="str">
        <v>ABRA</v>
      </c>
      <c r="U1804" t="str">
        <v>95438IODP</v>
      </c>
      <c r="V1804" t="str">
        <v>PALABRA</v>
      </c>
      <c r="W1804" t="str">
        <v>OTHR11979381</v>
      </c>
      <c r="X1804">
        <v>44900.034722222219</v>
      </c>
      <c r="Y1804" t="str">
        <v>NOVAK</v>
      </c>
      <c r="Z1804" t="str">
        <v>JR</v>
      </c>
      <c r="AA1804">
        <v>0</v>
      </c>
      <c r="AB1804" t="str">
        <v>397-U1588C-24X-CC-PAL-PALABRA</v>
      </c>
    </row>
    <row r="1805" spans="1:28" x14ac:dyDescent="0.15">
      <c r="A1805">
        <v>397</v>
      </c>
      <c r="B1805" t="str">
        <v>U1588</v>
      </c>
      <c r="C1805" t="str">
        <v>C</v>
      </c>
      <c r="D1805">
        <v>24</v>
      </c>
      <c r="E1805" t="str">
        <v>X</v>
      </c>
      <c r="F1805" t="str">
        <v>CC</v>
      </c>
      <c r="G1805" t="str">
        <v/>
      </c>
      <c r="H1805" s="29">
        <v>11</v>
      </c>
      <c r="I1805" s="29">
        <v>17</v>
      </c>
      <c r="J1805" s="29">
        <v>0</v>
      </c>
      <c r="K1805" s="29">
        <v>5</v>
      </c>
      <c r="L1805" s="24">
        <v>206.91000000000003</v>
      </c>
      <c r="M1805" s="24">
        <v>206.97</v>
      </c>
      <c r="N1805" s="24">
        <v>213.23586301369863</v>
      </c>
      <c r="O1805" s="24">
        <v>213.27695890410959</v>
      </c>
      <c r="P1805">
        <v>6</v>
      </c>
      <c r="Q1805">
        <v>5</v>
      </c>
      <c r="R1805" t="str">
        <v>OTHR</v>
      </c>
      <c r="S1805" t="str">
        <v/>
      </c>
      <c r="T1805" t="str">
        <v>FLOR</v>
      </c>
      <c r="U1805" t="str">
        <v>95504IODP</v>
      </c>
      <c r="V1805" t="str">
        <v>PALFLOR</v>
      </c>
      <c r="W1805" t="str">
        <v>OTHR11979341</v>
      </c>
      <c r="X1805">
        <v>44900.034722222219</v>
      </c>
      <c r="Y1805" t="str">
        <v>NOVAK</v>
      </c>
      <c r="Z1805" t="str">
        <v>JR</v>
      </c>
      <c r="AA1805">
        <v>0</v>
      </c>
      <c r="AB1805" t="str">
        <v>397-U1588C-24X-CC-PAL-PALFLOR</v>
      </c>
    </row>
    <row r="1806" spans="1:28" x14ac:dyDescent="0.15">
      <c r="A1806">
        <v>397</v>
      </c>
      <c r="B1806" t="str">
        <v>U1588</v>
      </c>
      <c r="C1806" t="str">
        <v>C</v>
      </c>
      <c r="D1806">
        <v>25</v>
      </c>
      <c r="E1806" t="str">
        <v>X</v>
      </c>
      <c r="F1806" t="str">
        <v>CC</v>
      </c>
      <c r="G1806" t="str">
        <v/>
      </c>
      <c r="H1806" s="29">
        <v>12</v>
      </c>
      <c r="I1806" s="29">
        <v>18</v>
      </c>
      <c r="J1806" s="29">
        <v>0</v>
      </c>
      <c r="K1806" s="29">
        <v>5</v>
      </c>
      <c r="L1806" s="24">
        <v>210.07</v>
      </c>
      <c r="M1806" s="24">
        <v>210.13</v>
      </c>
      <c r="N1806" s="24">
        <v>218.06821238938051</v>
      </c>
      <c r="O1806" s="24">
        <v>218.12130973451326</v>
      </c>
      <c r="P1806">
        <v>6</v>
      </c>
      <c r="Q1806">
        <v>5</v>
      </c>
      <c r="R1806" t="str">
        <v>OTHR</v>
      </c>
      <c r="S1806" t="str">
        <v/>
      </c>
      <c r="T1806" t="str">
        <v>CLAR</v>
      </c>
      <c r="U1806" t="str">
        <v>95439IODP</v>
      </c>
      <c r="V1806" t="str">
        <v>PALCLAR</v>
      </c>
      <c r="W1806" t="str">
        <v>OTHR11979591</v>
      </c>
      <c r="X1806">
        <v>44900.056944444441</v>
      </c>
      <c r="Y1806" t="str">
        <v>NOVAK</v>
      </c>
      <c r="Z1806" t="str">
        <v>JR</v>
      </c>
      <c r="AA1806">
        <v>0</v>
      </c>
      <c r="AB1806" t="str">
        <v>397-U1588C-25X-CC-PAL-PALCLAR</v>
      </c>
    </row>
    <row r="1807" spans="1:28" x14ac:dyDescent="0.15">
      <c r="A1807">
        <v>397</v>
      </c>
      <c r="B1807" t="str">
        <v>U1588</v>
      </c>
      <c r="C1807" t="str">
        <v>C</v>
      </c>
      <c r="D1807">
        <v>25</v>
      </c>
      <c r="E1807" t="str">
        <v>X</v>
      </c>
      <c r="F1807" t="str">
        <v>CC</v>
      </c>
      <c r="G1807" t="str">
        <v/>
      </c>
      <c r="H1807" s="29">
        <v>12</v>
      </c>
      <c r="I1807" s="29">
        <v>18</v>
      </c>
      <c r="J1807" s="29">
        <v>0</v>
      </c>
      <c r="K1807" s="29">
        <v>5</v>
      </c>
      <c r="L1807" s="24">
        <v>210.07</v>
      </c>
      <c r="M1807" s="24">
        <v>210.13</v>
      </c>
      <c r="N1807" s="24">
        <v>218.06821238938051</v>
      </c>
      <c r="O1807" s="24">
        <v>218.12130973451326</v>
      </c>
      <c r="P1807">
        <v>6</v>
      </c>
      <c r="Q1807">
        <v>30</v>
      </c>
      <c r="R1807" t="str">
        <v>OTHR</v>
      </c>
      <c r="S1807" t="str">
        <v/>
      </c>
      <c r="T1807" t="str">
        <v>ZARI</v>
      </c>
      <c r="U1807" t="str">
        <v>95883IODP</v>
      </c>
      <c r="V1807" t="str">
        <v>PALZARI</v>
      </c>
      <c r="W1807" t="str">
        <v>OTHR11979611</v>
      </c>
      <c r="X1807">
        <v>44900.056944444441</v>
      </c>
      <c r="Y1807" t="str">
        <v>NOVAK</v>
      </c>
      <c r="Z1807" t="str">
        <v>JR</v>
      </c>
      <c r="AA1807">
        <v>0</v>
      </c>
      <c r="AB1807" t="str">
        <v>397-U1588C-25X-CC-PAL-PALZARI</v>
      </c>
    </row>
    <row r="1808" spans="1:28" x14ac:dyDescent="0.15">
      <c r="A1808">
        <v>397</v>
      </c>
      <c r="B1808" t="str">
        <v>U1588</v>
      </c>
      <c r="C1808" t="str">
        <v>C</v>
      </c>
      <c r="D1808">
        <v>25</v>
      </c>
      <c r="E1808" t="str">
        <v>X</v>
      </c>
      <c r="F1808" t="str">
        <v>CC</v>
      </c>
      <c r="G1808" t="str">
        <v/>
      </c>
      <c r="H1808" s="29">
        <v>12</v>
      </c>
      <c r="I1808" s="29">
        <v>18</v>
      </c>
      <c r="J1808" s="29">
        <v>0</v>
      </c>
      <c r="K1808" s="29">
        <v>5</v>
      </c>
      <c r="L1808" s="24">
        <v>210.07</v>
      </c>
      <c r="M1808" s="24">
        <v>210.13</v>
      </c>
      <c r="N1808" s="24">
        <v>218.06821238938051</v>
      </c>
      <c r="O1808" s="24">
        <v>218.12130973451326</v>
      </c>
      <c r="P1808">
        <v>6</v>
      </c>
      <c r="Q1808">
        <v>20</v>
      </c>
      <c r="R1808" t="str">
        <v>OTHR</v>
      </c>
      <c r="S1808" t="str">
        <v/>
      </c>
      <c r="T1808" t="str">
        <v>VERM</v>
      </c>
      <c r="U1808" t="str">
        <v>95746IODP</v>
      </c>
      <c r="V1808" t="str">
        <v>PALVERM</v>
      </c>
      <c r="W1808" t="str">
        <v>OTHR11979561</v>
      </c>
      <c r="X1808">
        <v>44900.056944444441</v>
      </c>
      <c r="Y1808" t="str">
        <v>NOVAK</v>
      </c>
      <c r="Z1808" t="str">
        <v>JR</v>
      </c>
      <c r="AA1808">
        <v>0</v>
      </c>
      <c r="AB1808" t="str">
        <v>397-U1588C-25X-CC-PAL-PALVERM</v>
      </c>
    </row>
    <row r="1809" spans="1:28" x14ac:dyDescent="0.15">
      <c r="A1809">
        <v>397</v>
      </c>
      <c r="B1809" t="str">
        <v>U1588</v>
      </c>
      <c r="C1809" t="str">
        <v>C</v>
      </c>
      <c r="D1809">
        <v>25</v>
      </c>
      <c r="E1809" t="str">
        <v>X</v>
      </c>
      <c r="F1809" t="str">
        <v>CC</v>
      </c>
      <c r="G1809" t="str">
        <v/>
      </c>
      <c r="H1809" s="29">
        <v>12</v>
      </c>
      <c r="I1809" s="29">
        <v>18</v>
      </c>
      <c r="J1809" s="29">
        <v>12</v>
      </c>
      <c r="K1809" s="29">
        <v>5</v>
      </c>
      <c r="L1809" s="24">
        <v>210.07</v>
      </c>
      <c r="M1809" s="24">
        <v>210.13</v>
      </c>
      <c r="N1809" s="24">
        <v>218.06821238938051</v>
      </c>
      <c r="O1809" s="24">
        <v>218.12130973451326</v>
      </c>
      <c r="P1809">
        <v>6</v>
      </c>
      <c r="Q1809">
        <v>212</v>
      </c>
      <c r="R1809" t="str">
        <v>WRND</v>
      </c>
      <c r="S1809" t="str">
        <v>PAL</v>
      </c>
      <c r="T1809" t="str">
        <v/>
      </c>
      <c r="U1809" t="str">
        <v/>
      </c>
      <c r="V1809" t="str">
        <v>PAL</v>
      </c>
      <c r="W1809" t="str">
        <v>WRND11979551</v>
      </c>
      <c r="X1809">
        <v>44900.056944444441</v>
      </c>
      <c r="Y1809" t="str">
        <v>LEWIS</v>
      </c>
      <c r="Z1809" t="str">
        <v>JR</v>
      </c>
      <c r="AA1809">
        <v>0</v>
      </c>
      <c r="AB1809" t="str">
        <v>397-U1588C-25X-CC-PAL</v>
      </c>
    </row>
    <row r="1810" spans="1:28" x14ac:dyDescent="0.15">
      <c r="A1810">
        <v>397</v>
      </c>
      <c r="B1810" t="str">
        <v>U1588</v>
      </c>
      <c r="C1810" t="str">
        <v>C</v>
      </c>
      <c r="D1810">
        <v>25</v>
      </c>
      <c r="E1810" t="str">
        <v>X</v>
      </c>
      <c r="F1810" t="str">
        <v>CC</v>
      </c>
      <c r="G1810" t="str">
        <v/>
      </c>
      <c r="H1810" s="29">
        <v>12</v>
      </c>
      <c r="I1810" s="29">
        <v>18</v>
      </c>
      <c r="J1810" s="29">
        <v>0</v>
      </c>
      <c r="K1810" s="29">
        <v>5</v>
      </c>
      <c r="L1810" s="24">
        <v>210.07</v>
      </c>
      <c r="M1810" s="24">
        <v>210.13</v>
      </c>
      <c r="N1810" s="24">
        <v>218.06821238938051</v>
      </c>
      <c r="O1810" s="24">
        <v>218.12130973451326</v>
      </c>
      <c r="P1810">
        <v>6</v>
      </c>
      <c r="Q1810">
        <v>30</v>
      </c>
      <c r="R1810" t="str">
        <v>OTHR</v>
      </c>
      <c r="S1810" t="str">
        <v/>
      </c>
      <c r="T1810" t="str">
        <v>HUAN</v>
      </c>
      <c r="U1810" t="str">
        <v>98758IODP</v>
      </c>
      <c r="V1810" t="str">
        <v>PALHUAN</v>
      </c>
      <c r="W1810" t="str">
        <v>OTHR11979601</v>
      </c>
      <c r="X1810">
        <v>44900.056944444441</v>
      </c>
      <c r="Y1810" t="str">
        <v>NOVAK</v>
      </c>
      <c r="Z1810" t="str">
        <v>JR</v>
      </c>
      <c r="AA1810">
        <v>0</v>
      </c>
      <c r="AB1810" t="str">
        <v>397-U1588C-25X-CC-PAL-PALHUAN</v>
      </c>
    </row>
    <row r="1811" spans="1:28" x14ac:dyDescent="0.15">
      <c r="A1811">
        <v>397</v>
      </c>
      <c r="B1811" t="str">
        <v>U1588</v>
      </c>
      <c r="C1811" t="str">
        <v>C</v>
      </c>
      <c r="D1811">
        <v>25</v>
      </c>
      <c r="E1811" t="str">
        <v>X</v>
      </c>
      <c r="F1811" t="str">
        <v>CC</v>
      </c>
      <c r="G1811" t="str">
        <v/>
      </c>
      <c r="H1811" s="29">
        <v>12</v>
      </c>
      <c r="I1811" s="29">
        <v>18</v>
      </c>
      <c r="J1811" s="29">
        <v>0</v>
      </c>
      <c r="K1811" s="29">
        <v>5</v>
      </c>
      <c r="L1811" s="24">
        <v>210.07</v>
      </c>
      <c r="M1811" s="24">
        <v>210.13</v>
      </c>
      <c r="N1811" s="24">
        <v>218.06821238938051</v>
      </c>
      <c r="O1811" s="24">
        <v>218.12130973451326</v>
      </c>
      <c r="P1811">
        <v>6</v>
      </c>
      <c r="Q1811">
        <v>5</v>
      </c>
      <c r="R1811" t="str">
        <v>OTHR</v>
      </c>
      <c r="S1811" t="str">
        <v/>
      </c>
      <c r="T1811" t="str">
        <v>ABRA</v>
      </c>
      <c r="U1811" t="str">
        <v>95438IODP</v>
      </c>
      <c r="V1811" t="str">
        <v>PALABRA</v>
      </c>
      <c r="W1811" t="str">
        <v>OTHR11979621</v>
      </c>
      <c r="X1811">
        <v>44900.056944444441</v>
      </c>
      <c r="Y1811" t="str">
        <v>NOVAK</v>
      </c>
      <c r="Z1811" t="str">
        <v>JR</v>
      </c>
      <c r="AA1811">
        <v>0</v>
      </c>
      <c r="AB1811" t="str">
        <v>397-U1588C-25X-CC-PAL-PALABRA</v>
      </c>
    </row>
    <row r="1812" spans="1:28" x14ac:dyDescent="0.15">
      <c r="A1812">
        <v>397</v>
      </c>
      <c r="B1812" t="str">
        <v>U1588</v>
      </c>
      <c r="C1812" t="str">
        <v>C</v>
      </c>
      <c r="D1812">
        <v>25</v>
      </c>
      <c r="E1812" t="str">
        <v>X</v>
      </c>
      <c r="F1812" t="str">
        <v>CC</v>
      </c>
      <c r="G1812" t="str">
        <v/>
      </c>
      <c r="H1812" s="29">
        <v>12</v>
      </c>
      <c r="I1812" s="29">
        <v>18</v>
      </c>
      <c r="J1812" s="29">
        <v>0</v>
      </c>
      <c r="K1812" s="29">
        <v>5</v>
      </c>
      <c r="L1812" s="24">
        <v>210.07</v>
      </c>
      <c r="M1812" s="24">
        <v>210.13</v>
      </c>
      <c r="N1812" s="24">
        <v>218.06821238938051</v>
      </c>
      <c r="O1812" s="24">
        <v>218.12130973451326</v>
      </c>
      <c r="P1812">
        <v>6</v>
      </c>
      <c r="Q1812">
        <v>20</v>
      </c>
      <c r="R1812" t="str">
        <v>OTHR</v>
      </c>
      <c r="S1812" t="str">
        <v/>
      </c>
      <c r="T1812" t="str">
        <v>PERA</v>
      </c>
      <c r="U1812" t="str">
        <v>95471IODP</v>
      </c>
      <c r="V1812" t="str">
        <v>PALPERA</v>
      </c>
      <c r="W1812" t="str">
        <v>OTHR11979571</v>
      </c>
      <c r="X1812">
        <v>44900.056944444441</v>
      </c>
      <c r="Y1812" t="str">
        <v>NOVAK</v>
      </c>
      <c r="Z1812" t="str">
        <v>JR</v>
      </c>
      <c r="AA1812">
        <v>0</v>
      </c>
      <c r="AB1812" t="str">
        <v>397-U1588C-25X-CC-PAL-PALPERA</v>
      </c>
    </row>
    <row r="1813" spans="1:28" x14ac:dyDescent="0.15">
      <c r="A1813">
        <v>397</v>
      </c>
      <c r="B1813" t="str">
        <v>U1588</v>
      </c>
      <c r="C1813" t="str">
        <v>C</v>
      </c>
      <c r="D1813">
        <v>25</v>
      </c>
      <c r="E1813" t="str">
        <v>X</v>
      </c>
      <c r="F1813" t="str">
        <v>CC</v>
      </c>
      <c r="G1813" t="str">
        <v/>
      </c>
      <c r="H1813" s="29">
        <v>12</v>
      </c>
      <c r="I1813" s="29">
        <v>18</v>
      </c>
      <c r="J1813" s="29">
        <v>0</v>
      </c>
      <c r="K1813" s="29">
        <v>5</v>
      </c>
      <c r="L1813" s="24">
        <v>210.07</v>
      </c>
      <c r="M1813" s="24">
        <v>210.13</v>
      </c>
      <c r="N1813" s="24">
        <v>218.06821238938051</v>
      </c>
      <c r="O1813" s="24">
        <v>218.12130973451326</v>
      </c>
      <c r="P1813">
        <v>6</v>
      </c>
      <c r="Q1813">
        <v>5</v>
      </c>
      <c r="R1813" t="str">
        <v>OTHR</v>
      </c>
      <c r="S1813" t="str">
        <v/>
      </c>
      <c r="T1813" t="str">
        <v>FLOR</v>
      </c>
      <c r="U1813" t="str">
        <v>95504IODP</v>
      </c>
      <c r="V1813" t="str">
        <v>PALFLOR</v>
      </c>
      <c r="W1813" t="str">
        <v>OTHR11979581</v>
      </c>
      <c r="X1813">
        <v>44900.056944444441</v>
      </c>
      <c r="Y1813" t="str">
        <v>NOVAK</v>
      </c>
      <c r="Z1813" t="str">
        <v>JR</v>
      </c>
      <c r="AA1813">
        <v>0</v>
      </c>
      <c r="AB1813" t="str">
        <v>397-U1588C-25X-CC-PAL-PALFLOR</v>
      </c>
    </row>
    <row r="1814" spans="1:28" x14ac:dyDescent="0.15">
      <c r="A1814">
        <v>397</v>
      </c>
      <c r="B1814" t="str">
        <v>U1588</v>
      </c>
      <c r="C1814" t="str">
        <v>C</v>
      </c>
      <c r="D1814">
        <v>26</v>
      </c>
      <c r="E1814" t="str">
        <v>X</v>
      </c>
      <c r="F1814" t="str">
        <v>CC</v>
      </c>
      <c r="G1814" t="str">
        <v/>
      </c>
      <c r="H1814" s="29">
        <v>10</v>
      </c>
      <c r="I1814" s="29">
        <v>16</v>
      </c>
      <c r="J1814" s="29">
        <v>0</v>
      </c>
      <c r="K1814" s="29">
        <v>5</v>
      </c>
      <c r="L1814" s="24">
        <v>215.51</v>
      </c>
      <c r="M1814" s="24">
        <v>215.57</v>
      </c>
      <c r="N1814" s="24">
        <v>222.66077419354838</v>
      </c>
      <c r="O1814" s="24">
        <v>222.70916129032256</v>
      </c>
      <c r="P1814">
        <v>6</v>
      </c>
      <c r="Q1814">
        <v>5</v>
      </c>
      <c r="R1814" t="str">
        <v>OTHR</v>
      </c>
      <c r="S1814" t="str">
        <v/>
      </c>
      <c r="T1814" t="str">
        <v>FLOR</v>
      </c>
      <c r="U1814" t="str">
        <v>95504IODP</v>
      </c>
      <c r="V1814" t="str">
        <v>PALFLOR</v>
      </c>
      <c r="W1814" t="str">
        <v>OTHR11979821</v>
      </c>
      <c r="X1814">
        <v>44900.080555555556</v>
      </c>
      <c r="Y1814" t="str">
        <v>NOVAK</v>
      </c>
      <c r="Z1814" t="str">
        <v>JR</v>
      </c>
      <c r="AA1814">
        <v>0</v>
      </c>
      <c r="AB1814" t="str">
        <v>397-U1588C-26X-CC-PAL-PALFLOR</v>
      </c>
    </row>
    <row r="1815" spans="1:28" x14ac:dyDescent="0.15">
      <c r="A1815">
        <v>397</v>
      </c>
      <c r="B1815" t="str">
        <v>U1588</v>
      </c>
      <c r="C1815" t="str">
        <v>C</v>
      </c>
      <c r="D1815">
        <v>26</v>
      </c>
      <c r="E1815" t="str">
        <v>X</v>
      </c>
      <c r="F1815" t="str">
        <v>CC</v>
      </c>
      <c r="G1815" t="str">
        <v/>
      </c>
      <c r="H1815" s="29">
        <v>10</v>
      </c>
      <c r="I1815" s="29">
        <v>16</v>
      </c>
      <c r="J1815" s="29">
        <v>0</v>
      </c>
      <c r="K1815" s="29">
        <v>5</v>
      </c>
      <c r="L1815" s="24">
        <v>215.51</v>
      </c>
      <c r="M1815" s="24">
        <v>215.57</v>
      </c>
      <c r="N1815" s="24">
        <v>222.66077419354838</v>
      </c>
      <c r="O1815" s="24">
        <v>222.70916129032256</v>
      </c>
      <c r="P1815">
        <v>6</v>
      </c>
      <c r="Q1815">
        <v>30</v>
      </c>
      <c r="R1815" t="str">
        <v>OTHR</v>
      </c>
      <c r="S1815" t="str">
        <v/>
      </c>
      <c r="T1815" t="str">
        <v>ZARI</v>
      </c>
      <c r="U1815" t="str">
        <v>95883IODP</v>
      </c>
      <c r="V1815" t="str">
        <v>PALZARI</v>
      </c>
      <c r="W1815" t="str">
        <v>OTHR11979851</v>
      </c>
      <c r="X1815">
        <v>44900.080555555556</v>
      </c>
      <c r="Y1815" t="str">
        <v>NOVAK</v>
      </c>
      <c r="Z1815" t="str">
        <v>JR</v>
      </c>
      <c r="AA1815">
        <v>0</v>
      </c>
      <c r="AB1815" t="str">
        <v>397-U1588C-26X-CC-PAL-PALZARI</v>
      </c>
    </row>
    <row r="1816" spans="1:28" x14ac:dyDescent="0.15">
      <c r="A1816">
        <v>397</v>
      </c>
      <c r="B1816" t="str">
        <v>U1588</v>
      </c>
      <c r="C1816" t="str">
        <v>C</v>
      </c>
      <c r="D1816">
        <v>26</v>
      </c>
      <c r="E1816" t="str">
        <v>X</v>
      </c>
      <c r="F1816" t="str">
        <v>CC</v>
      </c>
      <c r="G1816" t="str">
        <v/>
      </c>
      <c r="H1816" s="29">
        <v>10</v>
      </c>
      <c r="I1816" s="29">
        <v>16</v>
      </c>
      <c r="J1816" s="29">
        <v>0</v>
      </c>
      <c r="K1816" s="29">
        <v>5</v>
      </c>
      <c r="L1816" s="24">
        <v>215.51</v>
      </c>
      <c r="M1816" s="24">
        <v>215.57</v>
      </c>
      <c r="N1816" s="24">
        <v>222.66077419354838</v>
      </c>
      <c r="O1816" s="24">
        <v>222.70916129032256</v>
      </c>
      <c r="P1816">
        <v>6</v>
      </c>
      <c r="Q1816">
        <v>30</v>
      </c>
      <c r="R1816" t="str">
        <v>OTHR</v>
      </c>
      <c r="S1816" t="str">
        <v/>
      </c>
      <c r="T1816" t="str">
        <v>HUAN</v>
      </c>
      <c r="U1816" t="str">
        <v>98758IODP</v>
      </c>
      <c r="V1816" t="str">
        <v>PALHUAN</v>
      </c>
      <c r="W1816" t="str">
        <v>OTHR11979841</v>
      </c>
      <c r="X1816">
        <v>44900.080555555556</v>
      </c>
      <c r="Y1816" t="str">
        <v>NOVAK</v>
      </c>
      <c r="Z1816" t="str">
        <v>JR</v>
      </c>
      <c r="AA1816">
        <v>0</v>
      </c>
      <c r="AB1816" t="str">
        <v>397-U1588C-26X-CC-PAL-PALHUAN</v>
      </c>
    </row>
    <row r="1817" spans="1:28" x14ac:dyDescent="0.15">
      <c r="A1817">
        <v>397</v>
      </c>
      <c r="B1817" t="str">
        <v>U1588</v>
      </c>
      <c r="C1817" t="str">
        <v>C</v>
      </c>
      <c r="D1817">
        <v>26</v>
      </c>
      <c r="E1817" t="str">
        <v>X</v>
      </c>
      <c r="F1817" t="str">
        <v>CC</v>
      </c>
      <c r="G1817" t="str">
        <v/>
      </c>
      <c r="H1817" s="29">
        <v>10</v>
      </c>
      <c r="I1817" s="29">
        <v>16</v>
      </c>
      <c r="J1817" s="29">
        <v>0</v>
      </c>
      <c r="K1817" s="29">
        <v>5</v>
      </c>
      <c r="L1817" s="24">
        <v>215.51</v>
      </c>
      <c r="M1817" s="24">
        <v>215.57</v>
      </c>
      <c r="N1817" s="24">
        <v>222.66077419354838</v>
      </c>
      <c r="O1817" s="24">
        <v>222.70916129032256</v>
      </c>
      <c r="P1817">
        <v>6</v>
      </c>
      <c r="Q1817">
        <v>20</v>
      </c>
      <c r="R1817" t="str">
        <v>OTHR</v>
      </c>
      <c r="S1817" t="str">
        <v/>
      </c>
      <c r="T1817" t="str">
        <v>PERA</v>
      </c>
      <c r="U1817" t="str">
        <v>95471IODP</v>
      </c>
      <c r="V1817" t="str">
        <v>PALPERA</v>
      </c>
      <c r="W1817" t="str">
        <v>OTHR11979811</v>
      </c>
      <c r="X1817">
        <v>44900.080555555556</v>
      </c>
      <c r="Y1817" t="str">
        <v>NOVAK</v>
      </c>
      <c r="Z1817" t="str">
        <v>JR</v>
      </c>
      <c r="AA1817">
        <v>0</v>
      </c>
      <c r="AB1817" t="str">
        <v>397-U1588C-26X-CC-PAL-PALPERA</v>
      </c>
    </row>
    <row r="1818" spans="1:28" x14ac:dyDescent="0.15">
      <c r="A1818">
        <v>397</v>
      </c>
      <c r="B1818" t="str">
        <v>U1588</v>
      </c>
      <c r="C1818" t="str">
        <v>C</v>
      </c>
      <c r="D1818">
        <v>26</v>
      </c>
      <c r="E1818" t="str">
        <v>X</v>
      </c>
      <c r="F1818" t="str">
        <v>CC</v>
      </c>
      <c r="G1818" t="str">
        <v/>
      </c>
      <c r="H1818" s="29">
        <v>10</v>
      </c>
      <c r="I1818" s="29">
        <v>16</v>
      </c>
      <c r="J1818" s="29">
        <v>0</v>
      </c>
      <c r="K1818" s="29">
        <v>5</v>
      </c>
      <c r="L1818" s="24">
        <v>215.51</v>
      </c>
      <c r="M1818" s="24">
        <v>215.57</v>
      </c>
      <c r="N1818" s="24">
        <v>222.66077419354838</v>
      </c>
      <c r="O1818" s="24">
        <v>222.70916129032256</v>
      </c>
      <c r="P1818">
        <v>6</v>
      </c>
      <c r="Q1818">
        <v>5</v>
      </c>
      <c r="R1818" t="str">
        <v>OTHR</v>
      </c>
      <c r="S1818" t="str">
        <v/>
      </c>
      <c r="T1818" t="str">
        <v>ABRA</v>
      </c>
      <c r="U1818" t="str">
        <v>95438IODP</v>
      </c>
      <c r="V1818" t="str">
        <v>PALABRA</v>
      </c>
      <c r="W1818" t="str">
        <v>OTHR11979861</v>
      </c>
      <c r="X1818">
        <v>44900.080555555556</v>
      </c>
      <c r="Y1818" t="str">
        <v>NOVAK</v>
      </c>
      <c r="Z1818" t="str">
        <v>JR</v>
      </c>
      <c r="AA1818">
        <v>0</v>
      </c>
      <c r="AB1818" t="str">
        <v>397-U1588C-26X-CC-PAL-PALABRA</v>
      </c>
    </row>
    <row r="1819" spans="1:28" x14ac:dyDescent="0.15">
      <c r="A1819">
        <v>397</v>
      </c>
      <c r="B1819" t="str">
        <v>U1588</v>
      </c>
      <c r="C1819" t="str">
        <v>C</v>
      </c>
      <c r="D1819">
        <v>26</v>
      </c>
      <c r="E1819" t="str">
        <v>X</v>
      </c>
      <c r="F1819" t="str">
        <v>CC</v>
      </c>
      <c r="G1819" t="str">
        <v/>
      </c>
      <c r="H1819" s="29">
        <v>10</v>
      </c>
      <c r="I1819" s="29">
        <v>16</v>
      </c>
      <c r="J1819" s="29">
        <v>10</v>
      </c>
      <c r="K1819" s="29">
        <v>5</v>
      </c>
      <c r="L1819" s="24">
        <v>215.51</v>
      </c>
      <c r="M1819" s="24">
        <v>215.57</v>
      </c>
      <c r="N1819" s="24">
        <v>222.66077419354838</v>
      </c>
      <c r="O1819" s="24">
        <v>222.70916129032256</v>
      </c>
      <c r="P1819">
        <v>6</v>
      </c>
      <c r="Q1819">
        <v>212</v>
      </c>
      <c r="R1819" t="str">
        <v>WRND</v>
      </c>
      <c r="S1819" t="str">
        <v>PAL</v>
      </c>
      <c r="T1819" t="str">
        <v/>
      </c>
      <c r="U1819" t="str">
        <v/>
      </c>
      <c r="V1819" t="str">
        <v>PAL</v>
      </c>
      <c r="W1819" t="str">
        <v>WRND11979791</v>
      </c>
      <c r="X1819">
        <v>44900.079861111109</v>
      </c>
      <c r="Y1819" t="str">
        <v>LEWIS</v>
      </c>
      <c r="Z1819" t="str">
        <v>JR</v>
      </c>
      <c r="AA1819">
        <v>0</v>
      </c>
      <c r="AB1819" t="str">
        <v>397-U1588C-26X-CC-PAL</v>
      </c>
    </row>
    <row r="1820" spans="1:28" x14ac:dyDescent="0.15">
      <c r="A1820">
        <v>397</v>
      </c>
      <c r="B1820" t="str">
        <v>U1588</v>
      </c>
      <c r="C1820" t="str">
        <v>C</v>
      </c>
      <c r="D1820">
        <v>26</v>
      </c>
      <c r="E1820" t="str">
        <v>X</v>
      </c>
      <c r="F1820" t="str">
        <v>CC</v>
      </c>
      <c r="G1820" t="str">
        <v/>
      </c>
      <c r="H1820" s="29">
        <v>10</v>
      </c>
      <c r="I1820" s="29">
        <v>16</v>
      </c>
      <c r="J1820" s="29">
        <v>0</v>
      </c>
      <c r="K1820" s="29">
        <v>5</v>
      </c>
      <c r="L1820" s="24">
        <v>215.51</v>
      </c>
      <c r="M1820" s="24">
        <v>215.57</v>
      </c>
      <c r="N1820" s="24">
        <v>222.66077419354838</v>
      </c>
      <c r="O1820" s="24">
        <v>222.70916129032256</v>
      </c>
      <c r="P1820">
        <v>6</v>
      </c>
      <c r="Q1820">
        <v>20</v>
      </c>
      <c r="R1820" t="str">
        <v>OTHR</v>
      </c>
      <c r="S1820" t="str">
        <v/>
      </c>
      <c r="T1820" t="str">
        <v>VERM</v>
      </c>
      <c r="U1820" t="str">
        <v>95746IODP</v>
      </c>
      <c r="V1820" t="str">
        <v>PALVERM</v>
      </c>
      <c r="W1820" t="str">
        <v>OTHR11979801</v>
      </c>
      <c r="X1820">
        <v>44900.080555555556</v>
      </c>
      <c r="Y1820" t="str">
        <v>NOVAK</v>
      </c>
      <c r="Z1820" t="str">
        <v>JR</v>
      </c>
      <c r="AA1820">
        <v>0</v>
      </c>
      <c r="AB1820" t="str">
        <v>397-U1588C-26X-CC-PAL-PALVERM</v>
      </c>
    </row>
    <row r="1821" spans="1:28" x14ac:dyDescent="0.15">
      <c r="A1821">
        <v>397</v>
      </c>
      <c r="B1821" t="str">
        <v>U1588</v>
      </c>
      <c r="C1821" t="str">
        <v>C</v>
      </c>
      <c r="D1821">
        <v>26</v>
      </c>
      <c r="E1821" t="str">
        <v>X</v>
      </c>
      <c r="F1821" t="str">
        <v>CC</v>
      </c>
      <c r="G1821" t="str">
        <v/>
      </c>
      <c r="H1821" s="29">
        <v>10</v>
      </c>
      <c r="I1821" s="29">
        <v>16</v>
      </c>
      <c r="J1821" s="29">
        <v>0</v>
      </c>
      <c r="K1821" s="29">
        <v>5</v>
      </c>
      <c r="L1821" s="24">
        <v>215.51</v>
      </c>
      <c r="M1821" s="24">
        <v>215.57</v>
      </c>
      <c r="N1821" s="24">
        <v>222.66077419354838</v>
      </c>
      <c r="O1821" s="24">
        <v>222.70916129032256</v>
      </c>
      <c r="P1821">
        <v>6</v>
      </c>
      <c r="Q1821">
        <v>5</v>
      </c>
      <c r="R1821" t="str">
        <v>OTHR</v>
      </c>
      <c r="S1821" t="str">
        <v/>
      </c>
      <c r="T1821" t="str">
        <v>CLAR</v>
      </c>
      <c r="U1821" t="str">
        <v>95439IODP</v>
      </c>
      <c r="V1821" t="str">
        <v>PALCLAR</v>
      </c>
      <c r="W1821" t="str">
        <v>OTHR11979831</v>
      </c>
      <c r="X1821">
        <v>44900.080555555556</v>
      </c>
      <c r="Y1821" t="str">
        <v>NOVAK</v>
      </c>
      <c r="Z1821" t="str">
        <v>JR</v>
      </c>
      <c r="AA1821">
        <v>0</v>
      </c>
      <c r="AB1821" t="str">
        <v>397-U1588C-26X-CC-PAL-PALCLAR</v>
      </c>
    </row>
    <row r="1822" spans="1:28" x14ac:dyDescent="0.15">
      <c r="A1822">
        <v>397</v>
      </c>
      <c r="B1822" t="str">
        <v>U1588</v>
      </c>
      <c r="C1822" t="str">
        <v>C</v>
      </c>
      <c r="D1822">
        <v>27</v>
      </c>
      <c r="E1822" t="str">
        <v>X</v>
      </c>
      <c r="F1822" t="str">
        <v>CC</v>
      </c>
      <c r="G1822" t="str">
        <v/>
      </c>
      <c r="H1822" s="29">
        <v>29</v>
      </c>
      <c r="I1822" s="29">
        <v>35</v>
      </c>
      <c r="J1822" s="29">
        <v>0</v>
      </c>
      <c r="K1822" s="29">
        <v>5</v>
      </c>
      <c r="L1822" s="24">
        <v>220.22</v>
      </c>
      <c r="M1822" s="24">
        <v>220.28</v>
      </c>
      <c r="N1822" s="24">
        <v>227.62170731707317</v>
      </c>
      <c r="O1822" s="24">
        <v>227.67048780487806</v>
      </c>
      <c r="P1822">
        <v>6</v>
      </c>
      <c r="Q1822">
        <v>30</v>
      </c>
      <c r="R1822" t="str">
        <v>OTHR</v>
      </c>
      <c r="S1822" t="str">
        <v/>
      </c>
      <c r="T1822" t="str">
        <v>HUAN</v>
      </c>
      <c r="U1822" t="str">
        <v>98758IODP</v>
      </c>
      <c r="V1822" t="str">
        <v>PALHUAN</v>
      </c>
      <c r="W1822" t="str">
        <v>OTHR11980081</v>
      </c>
      <c r="X1822">
        <v>44900.112500000003</v>
      </c>
      <c r="Y1822" t="str">
        <v>NOVAK</v>
      </c>
      <c r="Z1822" t="str">
        <v>JR</v>
      </c>
      <c r="AA1822">
        <v>0</v>
      </c>
      <c r="AB1822" t="str">
        <v>397-U1588C-27X-CC-PAL-PALHUAN</v>
      </c>
    </row>
    <row r="1823" spans="1:28" x14ac:dyDescent="0.15">
      <c r="A1823">
        <v>397</v>
      </c>
      <c r="B1823" t="str">
        <v>U1588</v>
      </c>
      <c r="C1823" t="str">
        <v>C</v>
      </c>
      <c r="D1823">
        <v>27</v>
      </c>
      <c r="E1823" t="str">
        <v>X</v>
      </c>
      <c r="F1823" t="str">
        <v>CC</v>
      </c>
      <c r="G1823" t="str">
        <v/>
      </c>
      <c r="H1823" s="29">
        <v>29</v>
      </c>
      <c r="I1823" s="29">
        <v>35</v>
      </c>
      <c r="J1823" s="29">
        <v>0</v>
      </c>
      <c r="K1823" s="29">
        <v>5</v>
      </c>
      <c r="L1823" s="24">
        <v>220.22</v>
      </c>
      <c r="M1823" s="24">
        <v>220.28</v>
      </c>
      <c r="N1823" s="24">
        <v>227.62170731707317</v>
      </c>
      <c r="O1823" s="24">
        <v>227.67048780487806</v>
      </c>
      <c r="P1823">
        <v>6</v>
      </c>
      <c r="Q1823">
        <v>5</v>
      </c>
      <c r="R1823" t="str">
        <v>OTHR</v>
      </c>
      <c r="S1823" t="str">
        <v/>
      </c>
      <c r="T1823" t="str">
        <v>FLOR</v>
      </c>
      <c r="U1823" t="str">
        <v>95504IODP</v>
      </c>
      <c r="V1823" t="str">
        <v>PALFLOR</v>
      </c>
      <c r="W1823" t="str">
        <v>OTHR11980061</v>
      </c>
      <c r="X1823">
        <v>44900.112500000003</v>
      </c>
      <c r="Y1823" t="str">
        <v>NOVAK</v>
      </c>
      <c r="Z1823" t="str">
        <v>JR</v>
      </c>
      <c r="AA1823">
        <v>0</v>
      </c>
      <c r="AB1823" t="str">
        <v>397-U1588C-27X-CC-PAL-PALFLOR</v>
      </c>
    </row>
    <row r="1824" spans="1:28" x14ac:dyDescent="0.15">
      <c r="A1824">
        <v>397</v>
      </c>
      <c r="B1824" t="str">
        <v>U1588</v>
      </c>
      <c r="C1824" t="str">
        <v>C</v>
      </c>
      <c r="D1824">
        <v>27</v>
      </c>
      <c r="E1824" t="str">
        <v>X</v>
      </c>
      <c r="F1824" t="str">
        <v>CC</v>
      </c>
      <c r="G1824" t="str">
        <v/>
      </c>
      <c r="H1824" s="29">
        <v>29</v>
      </c>
      <c r="I1824" s="29">
        <v>35</v>
      </c>
      <c r="J1824" s="29">
        <v>0</v>
      </c>
      <c r="K1824" s="29">
        <v>5</v>
      </c>
      <c r="L1824" s="24">
        <v>220.22</v>
      </c>
      <c r="M1824" s="24">
        <v>220.28</v>
      </c>
      <c r="N1824" s="24">
        <v>227.62170731707317</v>
      </c>
      <c r="O1824" s="24">
        <v>227.67048780487806</v>
      </c>
      <c r="P1824">
        <v>6</v>
      </c>
      <c r="Q1824">
        <v>30</v>
      </c>
      <c r="R1824" t="str">
        <v>OTHR</v>
      </c>
      <c r="S1824" t="str">
        <v/>
      </c>
      <c r="T1824" t="str">
        <v>ZARI</v>
      </c>
      <c r="U1824" t="str">
        <v>95883IODP</v>
      </c>
      <c r="V1824" t="str">
        <v>PALZARI</v>
      </c>
      <c r="W1824" t="str">
        <v>OTHR11980091</v>
      </c>
      <c r="X1824">
        <v>44900.112500000003</v>
      </c>
      <c r="Y1824" t="str">
        <v>NOVAK</v>
      </c>
      <c r="Z1824" t="str">
        <v>JR</v>
      </c>
      <c r="AA1824">
        <v>0</v>
      </c>
      <c r="AB1824" t="str">
        <v>397-U1588C-27X-CC-PAL-PALZARI</v>
      </c>
    </row>
    <row r="1825" spans="1:28" x14ac:dyDescent="0.15">
      <c r="A1825">
        <v>397</v>
      </c>
      <c r="B1825" t="str">
        <v>U1588</v>
      </c>
      <c r="C1825" t="str">
        <v>C</v>
      </c>
      <c r="D1825">
        <v>27</v>
      </c>
      <c r="E1825" t="str">
        <v>X</v>
      </c>
      <c r="F1825" t="str">
        <v>CC</v>
      </c>
      <c r="G1825" t="str">
        <v/>
      </c>
      <c r="H1825" s="29">
        <v>29</v>
      </c>
      <c r="I1825" s="29">
        <v>35</v>
      </c>
      <c r="J1825" s="29">
        <v>29</v>
      </c>
      <c r="K1825" s="29">
        <v>5</v>
      </c>
      <c r="L1825" s="24">
        <v>220.22</v>
      </c>
      <c r="M1825" s="24">
        <v>220.28</v>
      </c>
      <c r="N1825" s="24">
        <v>227.62170731707317</v>
      </c>
      <c r="O1825" s="24">
        <v>227.67048780487806</v>
      </c>
      <c r="P1825">
        <v>6</v>
      </c>
      <c r="Q1825">
        <v>212</v>
      </c>
      <c r="R1825" t="str">
        <v>WRND</v>
      </c>
      <c r="S1825" t="str">
        <v>PAL</v>
      </c>
      <c r="T1825" t="str">
        <v/>
      </c>
      <c r="U1825" t="str">
        <v/>
      </c>
      <c r="V1825" t="str">
        <v>PAL</v>
      </c>
      <c r="W1825" t="str">
        <v>WRND11980031</v>
      </c>
      <c r="X1825">
        <v>44900.111805555556</v>
      </c>
      <c r="Y1825" t="str">
        <v>LEWIS</v>
      </c>
      <c r="Z1825" t="str">
        <v>JR</v>
      </c>
      <c r="AA1825">
        <v>0</v>
      </c>
      <c r="AB1825" t="str">
        <v>397-U1588C-27X-CC-PAL</v>
      </c>
    </row>
    <row r="1826" spans="1:28" x14ac:dyDescent="0.15">
      <c r="A1826">
        <v>397</v>
      </c>
      <c r="B1826" t="str">
        <v>U1588</v>
      </c>
      <c r="C1826" t="str">
        <v>C</v>
      </c>
      <c r="D1826">
        <v>27</v>
      </c>
      <c r="E1826" t="str">
        <v>X</v>
      </c>
      <c r="F1826" t="str">
        <v>CC</v>
      </c>
      <c r="G1826" t="str">
        <v/>
      </c>
      <c r="H1826" s="29">
        <v>29</v>
      </c>
      <c r="I1826" s="29">
        <v>35</v>
      </c>
      <c r="J1826" s="29">
        <v>0</v>
      </c>
      <c r="K1826" s="29">
        <v>5</v>
      </c>
      <c r="L1826" s="24">
        <v>220.22</v>
      </c>
      <c r="M1826" s="24">
        <v>220.28</v>
      </c>
      <c r="N1826" s="24">
        <v>227.62170731707317</v>
      </c>
      <c r="O1826" s="24">
        <v>227.67048780487806</v>
      </c>
      <c r="P1826">
        <v>6</v>
      </c>
      <c r="Q1826">
        <v>5</v>
      </c>
      <c r="R1826" t="str">
        <v>OTHR</v>
      </c>
      <c r="S1826" t="str">
        <v/>
      </c>
      <c r="T1826" t="str">
        <v>CLAR</v>
      </c>
      <c r="U1826" t="str">
        <v>95439IODP</v>
      </c>
      <c r="V1826" t="str">
        <v>PALCLAR</v>
      </c>
      <c r="W1826" t="str">
        <v>OTHR11980071</v>
      </c>
      <c r="X1826">
        <v>44900.112500000003</v>
      </c>
      <c r="Y1826" t="str">
        <v>NOVAK</v>
      </c>
      <c r="Z1826" t="str">
        <v>JR</v>
      </c>
      <c r="AA1826">
        <v>0</v>
      </c>
      <c r="AB1826" t="str">
        <v>397-U1588C-27X-CC-PAL-PALCLAR</v>
      </c>
    </row>
    <row r="1827" spans="1:28" x14ac:dyDescent="0.15">
      <c r="A1827">
        <v>397</v>
      </c>
      <c r="B1827" t="str">
        <v>U1588</v>
      </c>
      <c r="C1827" t="str">
        <v>C</v>
      </c>
      <c r="D1827">
        <v>27</v>
      </c>
      <c r="E1827" t="str">
        <v>X</v>
      </c>
      <c r="F1827" t="str">
        <v>CC</v>
      </c>
      <c r="G1827" t="str">
        <v/>
      </c>
      <c r="H1827" s="29">
        <v>29</v>
      </c>
      <c r="I1827" s="29">
        <v>35</v>
      </c>
      <c r="J1827" s="29">
        <v>0</v>
      </c>
      <c r="K1827" s="29">
        <v>5</v>
      </c>
      <c r="L1827" s="24">
        <v>220.22</v>
      </c>
      <c r="M1827" s="24">
        <v>220.28</v>
      </c>
      <c r="N1827" s="24">
        <v>227.62170731707317</v>
      </c>
      <c r="O1827" s="24">
        <v>227.67048780487806</v>
      </c>
      <c r="P1827">
        <v>6</v>
      </c>
      <c r="Q1827">
        <v>20</v>
      </c>
      <c r="R1827" t="str">
        <v>OTHR</v>
      </c>
      <c r="S1827" t="str">
        <v/>
      </c>
      <c r="T1827" t="str">
        <v>PERA</v>
      </c>
      <c r="U1827" t="str">
        <v>95471IODP</v>
      </c>
      <c r="V1827" t="str">
        <v>PALPERA</v>
      </c>
      <c r="W1827" t="str">
        <v>OTHR11980051</v>
      </c>
      <c r="X1827">
        <v>44900.112500000003</v>
      </c>
      <c r="Y1827" t="str">
        <v>NOVAK</v>
      </c>
      <c r="Z1827" t="str">
        <v>JR</v>
      </c>
      <c r="AA1827">
        <v>0</v>
      </c>
      <c r="AB1827" t="str">
        <v>397-U1588C-27X-CC-PAL-PALPERA</v>
      </c>
    </row>
    <row r="1828" spans="1:28" x14ac:dyDescent="0.15">
      <c r="A1828">
        <v>397</v>
      </c>
      <c r="B1828" t="str">
        <v>U1588</v>
      </c>
      <c r="C1828" t="str">
        <v>C</v>
      </c>
      <c r="D1828">
        <v>27</v>
      </c>
      <c r="E1828" t="str">
        <v>X</v>
      </c>
      <c r="F1828" t="str">
        <v>CC</v>
      </c>
      <c r="G1828" t="str">
        <v/>
      </c>
      <c r="H1828" s="29">
        <v>29</v>
      </c>
      <c r="I1828" s="29">
        <v>35</v>
      </c>
      <c r="J1828" s="29">
        <v>0</v>
      </c>
      <c r="K1828" s="29">
        <v>5</v>
      </c>
      <c r="L1828" s="24">
        <v>220.22</v>
      </c>
      <c r="M1828" s="24">
        <v>220.28</v>
      </c>
      <c r="N1828" s="24">
        <v>227.62170731707317</v>
      </c>
      <c r="O1828" s="24">
        <v>227.67048780487806</v>
      </c>
      <c r="P1828">
        <v>6</v>
      </c>
      <c r="Q1828">
        <v>5</v>
      </c>
      <c r="R1828" t="str">
        <v>OTHR</v>
      </c>
      <c r="S1828" t="str">
        <v/>
      </c>
      <c r="T1828" t="str">
        <v>ABRA</v>
      </c>
      <c r="U1828" t="str">
        <v>95438IODP</v>
      </c>
      <c r="V1828" t="str">
        <v>PALABRA</v>
      </c>
      <c r="W1828" t="str">
        <v>OTHR11980101</v>
      </c>
      <c r="X1828">
        <v>44900.112500000003</v>
      </c>
      <c r="Y1828" t="str">
        <v>NOVAK</v>
      </c>
      <c r="Z1828" t="str">
        <v>JR</v>
      </c>
      <c r="AA1828">
        <v>0</v>
      </c>
      <c r="AB1828" t="str">
        <v>397-U1588C-27X-CC-PAL-PALABRA</v>
      </c>
    </row>
    <row r="1829" spans="1:28" x14ac:dyDescent="0.15">
      <c r="A1829">
        <v>397</v>
      </c>
      <c r="B1829" t="str">
        <v>U1588</v>
      </c>
      <c r="C1829" t="str">
        <v>C</v>
      </c>
      <c r="D1829">
        <v>27</v>
      </c>
      <c r="E1829" t="str">
        <v>X</v>
      </c>
      <c r="F1829" t="str">
        <v>CC</v>
      </c>
      <c r="G1829" t="str">
        <v/>
      </c>
      <c r="H1829" s="29">
        <v>29</v>
      </c>
      <c r="I1829" s="29">
        <v>35</v>
      </c>
      <c r="J1829" s="29">
        <v>0</v>
      </c>
      <c r="K1829" s="29">
        <v>5</v>
      </c>
      <c r="L1829" s="24">
        <v>220.22</v>
      </c>
      <c r="M1829" s="24">
        <v>220.28</v>
      </c>
      <c r="N1829" s="24">
        <v>227.62170731707317</v>
      </c>
      <c r="O1829" s="24">
        <v>227.67048780487806</v>
      </c>
      <c r="P1829">
        <v>6</v>
      </c>
      <c r="Q1829">
        <v>20</v>
      </c>
      <c r="R1829" t="str">
        <v>OTHR</v>
      </c>
      <c r="S1829" t="str">
        <v/>
      </c>
      <c r="T1829" t="str">
        <v>VERM</v>
      </c>
      <c r="U1829" t="str">
        <v>95746IODP</v>
      </c>
      <c r="V1829" t="str">
        <v>PALVERM</v>
      </c>
      <c r="W1829" t="str">
        <v>OTHR11980041</v>
      </c>
      <c r="X1829">
        <v>44900.112500000003</v>
      </c>
      <c r="Y1829" t="str">
        <v>NOVAK</v>
      </c>
      <c r="Z1829" t="str">
        <v>JR</v>
      </c>
      <c r="AA1829">
        <v>0</v>
      </c>
      <c r="AB1829" t="str">
        <v>397-U1588C-27X-CC-PAL-PALVERM</v>
      </c>
    </row>
    <row r="1830" spans="1:28" x14ac:dyDescent="0.15">
      <c r="A1830">
        <v>397</v>
      </c>
      <c r="B1830" t="str">
        <v>U1588</v>
      </c>
      <c r="C1830" t="str">
        <v>C</v>
      </c>
      <c r="D1830">
        <v>28</v>
      </c>
      <c r="E1830" t="str">
        <v>X</v>
      </c>
      <c r="F1830" t="str">
        <v>CC</v>
      </c>
      <c r="G1830" t="str">
        <v/>
      </c>
      <c r="H1830" s="29">
        <v>10</v>
      </c>
      <c r="I1830" s="29">
        <v>16</v>
      </c>
      <c r="J1830" s="29">
        <v>0</v>
      </c>
      <c r="K1830" s="29">
        <v>5</v>
      </c>
      <c r="L1830" s="24">
        <v>225.96</v>
      </c>
      <c r="M1830" s="24">
        <v>226.02</v>
      </c>
      <c r="N1830" s="24">
        <v>232.35230935251798</v>
      </c>
      <c r="O1830" s="24">
        <v>232.39547482014387</v>
      </c>
      <c r="P1830">
        <v>6</v>
      </c>
      <c r="Q1830">
        <v>5</v>
      </c>
      <c r="R1830" t="str">
        <v>OTHR</v>
      </c>
      <c r="S1830" t="str">
        <v/>
      </c>
      <c r="T1830" t="str">
        <v>FLOR</v>
      </c>
      <c r="U1830" t="str">
        <v>95504IODP</v>
      </c>
      <c r="V1830" t="str">
        <v>PALFLOR</v>
      </c>
      <c r="W1830" t="str">
        <v>OTHR11980331</v>
      </c>
      <c r="X1830">
        <v>44900.140972222223</v>
      </c>
      <c r="Y1830" t="str">
        <v>NOVAK</v>
      </c>
      <c r="Z1830" t="str">
        <v>JR</v>
      </c>
      <c r="AA1830">
        <v>0</v>
      </c>
      <c r="AB1830" t="str">
        <v>397-U1588C-28X-CC-PAL-PALFLOR</v>
      </c>
    </row>
    <row r="1831" spans="1:28" x14ac:dyDescent="0.15">
      <c r="A1831">
        <v>397</v>
      </c>
      <c r="B1831" t="str">
        <v>U1588</v>
      </c>
      <c r="C1831" t="str">
        <v>C</v>
      </c>
      <c r="D1831">
        <v>28</v>
      </c>
      <c r="E1831" t="str">
        <v>X</v>
      </c>
      <c r="F1831" t="str">
        <v>CC</v>
      </c>
      <c r="G1831" t="str">
        <v/>
      </c>
      <c r="H1831" s="29">
        <v>10</v>
      </c>
      <c r="I1831" s="29">
        <v>16</v>
      </c>
      <c r="J1831" s="29">
        <v>0</v>
      </c>
      <c r="K1831" s="29">
        <v>5</v>
      </c>
      <c r="L1831" s="24">
        <v>225.96</v>
      </c>
      <c r="M1831" s="24">
        <v>226.02</v>
      </c>
      <c r="N1831" s="24">
        <v>232.35230935251798</v>
      </c>
      <c r="O1831" s="24">
        <v>232.39547482014387</v>
      </c>
      <c r="P1831">
        <v>6</v>
      </c>
      <c r="Q1831">
        <v>20</v>
      </c>
      <c r="R1831" t="str">
        <v>OTHR</v>
      </c>
      <c r="S1831" t="str">
        <v/>
      </c>
      <c r="T1831" t="str">
        <v>VERM</v>
      </c>
      <c r="U1831" t="str">
        <v>95746IODP</v>
      </c>
      <c r="V1831" t="str">
        <v>PALVERM</v>
      </c>
      <c r="W1831" t="str">
        <v>OTHR11980311</v>
      </c>
      <c r="X1831">
        <v>44900.140972222223</v>
      </c>
      <c r="Y1831" t="str">
        <v>NOVAK</v>
      </c>
      <c r="Z1831" t="str">
        <v>JR</v>
      </c>
      <c r="AA1831">
        <v>0</v>
      </c>
      <c r="AB1831" t="str">
        <v>397-U1588C-28X-CC-PAL-PALVERM</v>
      </c>
    </row>
    <row r="1832" spans="1:28" x14ac:dyDescent="0.15">
      <c r="A1832">
        <v>397</v>
      </c>
      <c r="B1832" t="str">
        <v>U1588</v>
      </c>
      <c r="C1832" t="str">
        <v>C</v>
      </c>
      <c r="D1832">
        <v>28</v>
      </c>
      <c r="E1832" t="str">
        <v>X</v>
      </c>
      <c r="F1832" t="str">
        <v>CC</v>
      </c>
      <c r="G1832" t="str">
        <v/>
      </c>
      <c r="H1832" s="29">
        <v>10</v>
      </c>
      <c r="I1832" s="29">
        <v>16</v>
      </c>
      <c r="J1832" s="29">
        <v>0</v>
      </c>
      <c r="K1832" s="29">
        <v>5</v>
      </c>
      <c r="L1832" s="24">
        <v>225.96</v>
      </c>
      <c r="M1832" s="24">
        <v>226.02</v>
      </c>
      <c r="N1832" s="24">
        <v>232.35230935251798</v>
      </c>
      <c r="O1832" s="24">
        <v>232.39547482014387</v>
      </c>
      <c r="P1832">
        <v>6</v>
      </c>
      <c r="Q1832">
        <v>5</v>
      </c>
      <c r="R1832" t="str">
        <v>OTHR</v>
      </c>
      <c r="S1832" t="str">
        <v/>
      </c>
      <c r="T1832" t="str">
        <v>ABRA</v>
      </c>
      <c r="U1832" t="str">
        <v>95438IODP</v>
      </c>
      <c r="V1832" t="str">
        <v>PALABRA</v>
      </c>
      <c r="W1832" t="str">
        <v>OTHR11980371</v>
      </c>
      <c r="X1832">
        <v>44900.140972222223</v>
      </c>
      <c r="Y1832" t="str">
        <v>NOVAK</v>
      </c>
      <c r="Z1832" t="str">
        <v>JR</v>
      </c>
      <c r="AA1832">
        <v>0</v>
      </c>
      <c r="AB1832" t="str">
        <v>397-U1588C-28X-CC-PAL-PALABRA</v>
      </c>
    </row>
    <row r="1833" spans="1:28" x14ac:dyDescent="0.15">
      <c r="A1833">
        <v>397</v>
      </c>
      <c r="B1833" t="str">
        <v>U1588</v>
      </c>
      <c r="C1833" t="str">
        <v>C</v>
      </c>
      <c r="D1833">
        <v>28</v>
      </c>
      <c r="E1833" t="str">
        <v>X</v>
      </c>
      <c r="F1833" t="str">
        <v>CC</v>
      </c>
      <c r="G1833" t="str">
        <v/>
      </c>
      <c r="H1833" s="29">
        <v>10</v>
      </c>
      <c r="I1833" s="29">
        <v>16</v>
      </c>
      <c r="J1833" s="29">
        <v>10</v>
      </c>
      <c r="K1833" s="29">
        <v>5</v>
      </c>
      <c r="L1833" s="24">
        <v>225.96</v>
      </c>
      <c r="M1833" s="24">
        <v>226.02</v>
      </c>
      <c r="N1833" s="24">
        <v>232.35230935251798</v>
      </c>
      <c r="O1833" s="24">
        <v>232.39547482014387</v>
      </c>
      <c r="P1833">
        <v>6</v>
      </c>
      <c r="Q1833">
        <v>212</v>
      </c>
      <c r="R1833" t="str">
        <v>WRND</v>
      </c>
      <c r="S1833" t="str">
        <v>PAL</v>
      </c>
      <c r="T1833" t="str">
        <v/>
      </c>
      <c r="U1833" t="str">
        <v/>
      </c>
      <c r="V1833" t="str">
        <v>PAL</v>
      </c>
      <c r="W1833" t="str">
        <v>WRND11980301</v>
      </c>
      <c r="X1833">
        <v>44900.140972222223</v>
      </c>
      <c r="Y1833" t="str">
        <v>LEWIS</v>
      </c>
      <c r="Z1833" t="str">
        <v>JR</v>
      </c>
      <c r="AA1833">
        <v>0</v>
      </c>
      <c r="AB1833" t="str">
        <v>397-U1588C-28X-CC-PAL</v>
      </c>
    </row>
    <row r="1834" spans="1:28" x14ac:dyDescent="0.15">
      <c r="A1834">
        <v>397</v>
      </c>
      <c r="B1834" t="str">
        <v>U1588</v>
      </c>
      <c r="C1834" t="str">
        <v>C</v>
      </c>
      <c r="D1834">
        <v>28</v>
      </c>
      <c r="E1834" t="str">
        <v>X</v>
      </c>
      <c r="F1834" t="str">
        <v>CC</v>
      </c>
      <c r="G1834" t="str">
        <v/>
      </c>
      <c r="H1834" s="29">
        <v>10</v>
      </c>
      <c r="I1834" s="29">
        <v>16</v>
      </c>
      <c r="J1834" s="29">
        <v>0</v>
      </c>
      <c r="K1834" s="29">
        <v>5</v>
      </c>
      <c r="L1834" s="24">
        <v>225.96</v>
      </c>
      <c r="M1834" s="24">
        <v>226.02</v>
      </c>
      <c r="N1834" s="24">
        <v>232.35230935251798</v>
      </c>
      <c r="O1834" s="24">
        <v>232.39547482014387</v>
      </c>
      <c r="P1834">
        <v>6</v>
      </c>
      <c r="Q1834">
        <v>5</v>
      </c>
      <c r="R1834" t="str">
        <v>OTHR</v>
      </c>
      <c r="S1834" t="str">
        <v/>
      </c>
      <c r="T1834" t="str">
        <v>CLAR</v>
      </c>
      <c r="U1834" t="str">
        <v>95439IODP</v>
      </c>
      <c r="V1834" t="str">
        <v>PALCLAR</v>
      </c>
      <c r="W1834" t="str">
        <v>OTHR11980341</v>
      </c>
      <c r="X1834">
        <v>44900.140972222223</v>
      </c>
      <c r="Y1834" t="str">
        <v>NOVAK</v>
      </c>
      <c r="Z1834" t="str">
        <v>JR</v>
      </c>
      <c r="AA1834">
        <v>0</v>
      </c>
      <c r="AB1834" t="str">
        <v>397-U1588C-28X-CC-PAL-PALCLAR</v>
      </c>
    </row>
    <row r="1835" spans="1:28" x14ac:dyDescent="0.15">
      <c r="A1835">
        <v>397</v>
      </c>
      <c r="B1835" t="str">
        <v>U1588</v>
      </c>
      <c r="C1835" t="str">
        <v>C</v>
      </c>
      <c r="D1835">
        <v>28</v>
      </c>
      <c r="E1835" t="str">
        <v>X</v>
      </c>
      <c r="F1835" t="str">
        <v>CC</v>
      </c>
      <c r="G1835" t="str">
        <v/>
      </c>
      <c r="H1835" s="29">
        <v>10</v>
      </c>
      <c r="I1835" s="29">
        <v>16</v>
      </c>
      <c r="J1835" s="29">
        <v>0</v>
      </c>
      <c r="K1835" s="29">
        <v>5</v>
      </c>
      <c r="L1835" s="24">
        <v>225.96</v>
      </c>
      <c r="M1835" s="24">
        <v>226.02</v>
      </c>
      <c r="N1835" s="24">
        <v>232.35230935251798</v>
      </c>
      <c r="O1835" s="24">
        <v>232.39547482014387</v>
      </c>
      <c r="P1835">
        <v>6</v>
      </c>
      <c r="Q1835">
        <v>30</v>
      </c>
      <c r="R1835" t="str">
        <v>OTHR</v>
      </c>
      <c r="S1835" t="str">
        <v/>
      </c>
      <c r="T1835" t="str">
        <v>HUAN</v>
      </c>
      <c r="U1835" t="str">
        <v>98758IODP</v>
      </c>
      <c r="V1835" t="str">
        <v>PALHUAN</v>
      </c>
      <c r="W1835" t="str">
        <v>OTHR11980351</v>
      </c>
      <c r="X1835">
        <v>44900.140972222223</v>
      </c>
      <c r="Y1835" t="str">
        <v>NOVAK</v>
      </c>
      <c r="Z1835" t="str">
        <v>JR</v>
      </c>
      <c r="AA1835">
        <v>0</v>
      </c>
      <c r="AB1835" t="str">
        <v>397-U1588C-28X-CC-PAL-PALHUAN</v>
      </c>
    </row>
    <row r="1836" spans="1:28" x14ac:dyDescent="0.15">
      <c r="A1836">
        <v>397</v>
      </c>
      <c r="B1836" t="str">
        <v>U1588</v>
      </c>
      <c r="C1836" t="str">
        <v>C</v>
      </c>
      <c r="D1836">
        <v>28</v>
      </c>
      <c r="E1836" t="str">
        <v>X</v>
      </c>
      <c r="F1836" t="str">
        <v>CC</v>
      </c>
      <c r="G1836" t="str">
        <v/>
      </c>
      <c r="H1836" s="29">
        <v>10</v>
      </c>
      <c r="I1836" s="29">
        <v>16</v>
      </c>
      <c r="J1836" s="29">
        <v>0</v>
      </c>
      <c r="K1836" s="29">
        <v>5</v>
      </c>
      <c r="L1836" s="24">
        <v>225.96</v>
      </c>
      <c r="M1836" s="24">
        <v>226.02</v>
      </c>
      <c r="N1836" s="24">
        <v>232.35230935251798</v>
      </c>
      <c r="O1836" s="24">
        <v>232.39547482014387</v>
      </c>
      <c r="P1836">
        <v>6</v>
      </c>
      <c r="Q1836">
        <v>30</v>
      </c>
      <c r="R1836" t="str">
        <v>OTHR</v>
      </c>
      <c r="S1836" t="str">
        <v/>
      </c>
      <c r="T1836" t="str">
        <v>ZARI</v>
      </c>
      <c r="U1836" t="str">
        <v>95883IODP</v>
      </c>
      <c r="V1836" t="str">
        <v>PALZARI</v>
      </c>
      <c r="W1836" t="str">
        <v>OTHR11980361</v>
      </c>
      <c r="X1836">
        <v>44900.140972222223</v>
      </c>
      <c r="Y1836" t="str">
        <v>NOVAK</v>
      </c>
      <c r="Z1836" t="str">
        <v>JR</v>
      </c>
      <c r="AA1836">
        <v>0</v>
      </c>
      <c r="AB1836" t="str">
        <v>397-U1588C-28X-CC-PAL-PALZARI</v>
      </c>
    </row>
    <row r="1837" spans="1:28" x14ac:dyDescent="0.15">
      <c r="A1837">
        <v>397</v>
      </c>
      <c r="B1837" t="str">
        <v>U1588</v>
      </c>
      <c r="C1837" t="str">
        <v>C</v>
      </c>
      <c r="D1837">
        <v>28</v>
      </c>
      <c r="E1837" t="str">
        <v>X</v>
      </c>
      <c r="F1837" t="str">
        <v>CC</v>
      </c>
      <c r="G1837" t="str">
        <v/>
      </c>
      <c r="H1837" s="29">
        <v>10</v>
      </c>
      <c r="I1837" s="29">
        <v>16</v>
      </c>
      <c r="J1837" s="29">
        <v>0</v>
      </c>
      <c r="K1837" s="29">
        <v>5</v>
      </c>
      <c r="L1837" s="24">
        <v>225.96</v>
      </c>
      <c r="M1837" s="24">
        <v>226.02</v>
      </c>
      <c r="N1837" s="24">
        <v>232.35230935251798</v>
      </c>
      <c r="O1837" s="24">
        <v>232.39547482014387</v>
      </c>
      <c r="P1837">
        <v>6</v>
      </c>
      <c r="Q1837">
        <v>20</v>
      </c>
      <c r="R1837" t="str">
        <v>OTHR</v>
      </c>
      <c r="S1837" t="str">
        <v/>
      </c>
      <c r="T1837" t="str">
        <v>PERA</v>
      </c>
      <c r="U1837" t="str">
        <v>95471IODP</v>
      </c>
      <c r="V1837" t="str">
        <v>PALPERA</v>
      </c>
      <c r="W1837" t="str">
        <v>OTHR11980321</v>
      </c>
      <c r="X1837">
        <v>44900.140972222223</v>
      </c>
      <c r="Y1837" t="str">
        <v>NOVAK</v>
      </c>
      <c r="Z1837" t="str">
        <v>JR</v>
      </c>
      <c r="AA1837">
        <v>0</v>
      </c>
      <c r="AB1837" t="str">
        <v>397-U1588C-28X-CC-PAL-PALPERA</v>
      </c>
    </row>
    <row r="1838" spans="1:28" x14ac:dyDescent="0.15">
      <c r="A1838">
        <v>397</v>
      </c>
      <c r="B1838" t="str">
        <v>U1588</v>
      </c>
      <c r="C1838" t="str">
        <v>C</v>
      </c>
      <c r="D1838">
        <v>29</v>
      </c>
      <c r="E1838" t="str">
        <v>X</v>
      </c>
      <c r="F1838" t="str">
        <v>CC</v>
      </c>
      <c r="G1838" t="str">
        <v/>
      </c>
      <c r="H1838" s="29">
        <v>11</v>
      </c>
      <c r="I1838" s="29">
        <v>17</v>
      </c>
      <c r="J1838" s="29">
        <v>0</v>
      </c>
      <c r="K1838" s="29">
        <v>5</v>
      </c>
      <c r="L1838" s="24">
        <v>229.29000000000002</v>
      </c>
      <c r="M1838" s="24">
        <v>229.35</v>
      </c>
      <c r="N1838" s="24">
        <v>237.09946788990825</v>
      </c>
      <c r="O1838" s="24">
        <v>237.15451376146788</v>
      </c>
      <c r="P1838">
        <v>6</v>
      </c>
      <c r="Q1838">
        <v>30</v>
      </c>
      <c r="R1838" t="str">
        <v>OTHR</v>
      </c>
      <c r="S1838" t="str">
        <v/>
      </c>
      <c r="T1838" t="str">
        <v>ZARI</v>
      </c>
      <c r="U1838" t="str">
        <v>95883IODP</v>
      </c>
      <c r="V1838" t="str">
        <v>PALZARI</v>
      </c>
      <c r="W1838" t="str">
        <v>OTHR11980601</v>
      </c>
      <c r="X1838">
        <v>44900.163888888892</v>
      </c>
      <c r="Y1838" t="str">
        <v>NOVAK</v>
      </c>
      <c r="Z1838" t="str">
        <v>JR</v>
      </c>
      <c r="AA1838">
        <v>0</v>
      </c>
      <c r="AB1838" t="str">
        <v>397-U1588C-29X-CC-PAL-PALZARI</v>
      </c>
    </row>
    <row r="1839" spans="1:28" x14ac:dyDescent="0.15">
      <c r="A1839">
        <v>397</v>
      </c>
      <c r="B1839" t="str">
        <v>U1588</v>
      </c>
      <c r="C1839" t="str">
        <v>C</v>
      </c>
      <c r="D1839">
        <v>29</v>
      </c>
      <c r="E1839" t="str">
        <v>X</v>
      </c>
      <c r="F1839" t="str">
        <v>CC</v>
      </c>
      <c r="G1839" t="str">
        <v/>
      </c>
      <c r="H1839" s="29">
        <v>11</v>
      </c>
      <c r="I1839" s="29">
        <v>17</v>
      </c>
      <c r="J1839" s="29">
        <v>0</v>
      </c>
      <c r="K1839" s="29">
        <v>5</v>
      </c>
      <c r="L1839" s="24">
        <v>229.29000000000002</v>
      </c>
      <c r="M1839" s="24">
        <v>229.35</v>
      </c>
      <c r="N1839" s="24">
        <v>237.09946788990825</v>
      </c>
      <c r="O1839" s="24">
        <v>237.15451376146788</v>
      </c>
      <c r="P1839">
        <v>6</v>
      </c>
      <c r="Q1839">
        <v>5</v>
      </c>
      <c r="R1839" t="str">
        <v>OTHR</v>
      </c>
      <c r="S1839" t="str">
        <v/>
      </c>
      <c r="T1839" t="str">
        <v>CLAR</v>
      </c>
      <c r="U1839" t="str">
        <v>95439IODP</v>
      </c>
      <c r="V1839" t="str">
        <v>PALCLAR</v>
      </c>
      <c r="W1839" t="str">
        <v>OTHR11980581</v>
      </c>
      <c r="X1839">
        <v>44900.163888888892</v>
      </c>
      <c r="Y1839" t="str">
        <v>NOVAK</v>
      </c>
      <c r="Z1839" t="str">
        <v>JR</v>
      </c>
      <c r="AA1839">
        <v>0</v>
      </c>
      <c r="AB1839" t="str">
        <v>397-U1588C-29X-CC-PAL-PALCLAR</v>
      </c>
    </row>
    <row r="1840" spans="1:28" x14ac:dyDescent="0.15">
      <c r="A1840">
        <v>397</v>
      </c>
      <c r="B1840" t="str">
        <v>U1588</v>
      </c>
      <c r="C1840" t="str">
        <v>C</v>
      </c>
      <c r="D1840">
        <v>29</v>
      </c>
      <c r="E1840" t="str">
        <v>X</v>
      </c>
      <c r="F1840" t="str">
        <v>CC</v>
      </c>
      <c r="G1840" t="str">
        <v/>
      </c>
      <c r="H1840" s="29">
        <v>11</v>
      </c>
      <c r="I1840" s="29">
        <v>17</v>
      </c>
      <c r="J1840" s="29">
        <v>0</v>
      </c>
      <c r="K1840" s="29">
        <v>5</v>
      </c>
      <c r="L1840" s="24">
        <v>229.29000000000002</v>
      </c>
      <c r="M1840" s="24">
        <v>229.35</v>
      </c>
      <c r="N1840" s="24">
        <v>237.09946788990825</v>
      </c>
      <c r="O1840" s="24">
        <v>237.15451376146788</v>
      </c>
      <c r="P1840">
        <v>6</v>
      </c>
      <c r="Q1840">
        <v>20</v>
      </c>
      <c r="R1840" t="str">
        <v>OTHR</v>
      </c>
      <c r="S1840" t="str">
        <v/>
      </c>
      <c r="T1840" t="str">
        <v>PERA</v>
      </c>
      <c r="U1840" t="str">
        <v>95471IODP</v>
      </c>
      <c r="V1840" t="str">
        <v>PALPERA</v>
      </c>
      <c r="W1840" t="str">
        <v>OTHR11980561</v>
      </c>
      <c r="X1840">
        <v>44900.163888888892</v>
      </c>
      <c r="Y1840" t="str">
        <v>NOVAK</v>
      </c>
      <c r="Z1840" t="str">
        <v>JR</v>
      </c>
      <c r="AA1840">
        <v>0</v>
      </c>
      <c r="AB1840" t="str">
        <v>397-U1588C-29X-CC-PAL-PALPERA</v>
      </c>
    </row>
    <row r="1841" spans="1:28" x14ac:dyDescent="0.15">
      <c r="A1841">
        <v>397</v>
      </c>
      <c r="B1841" t="str">
        <v>U1588</v>
      </c>
      <c r="C1841" t="str">
        <v>C</v>
      </c>
      <c r="D1841">
        <v>29</v>
      </c>
      <c r="E1841" t="str">
        <v>X</v>
      </c>
      <c r="F1841" t="str">
        <v>CC</v>
      </c>
      <c r="G1841" t="str">
        <v/>
      </c>
      <c r="H1841" s="29">
        <v>11</v>
      </c>
      <c r="I1841" s="29">
        <v>17</v>
      </c>
      <c r="J1841" s="29">
        <v>0</v>
      </c>
      <c r="K1841" s="29">
        <v>5</v>
      </c>
      <c r="L1841" s="24">
        <v>229.29000000000002</v>
      </c>
      <c r="M1841" s="24">
        <v>229.35</v>
      </c>
      <c r="N1841" s="24">
        <v>237.09946788990825</v>
      </c>
      <c r="O1841" s="24">
        <v>237.15451376146788</v>
      </c>
      <c r="P1841">
        <v>6</v>
      </c>
      <c r="Q1841">
        <v>5</v>
      </c>
      <c r="R1841" t="str">
        <v>OTHR</v>
      </c>
      <c r="S1841" t="str">
        <v/>
      </c>
      <c r="T1841" t="str">
        <v>ABRA</v>
      </c>
      <c r="U1841" t="str">
        <v>95438IODP</v>
      </c>
      <c r="V1841" t="str">
        <v>PALABRA</v>
      </c>
      <c r="W1841" t="str">
        <v>OTHR11980611</v>
      </c>
      <c r="X1841">
        <v>44900.163888888892</v>
      </c>
      <c r="Y1841" t="str">
        <v>NOVAK</v>
      </c>
      <c r="Z1841" t="str">
        <v>JR</v>
      </c>
      <c r="AA1841">
        <v>0</v>
      </c>
      <c r="AB1841" t="str">
        <v>397-U1588C-29X-CC-PAL-PALABRA</v>
      </c>
    </row>
    <row r="1842" spans="1:28" x14ac:dyDescent="0.15">
      <c r="A1842">
        <v>397</v>
      </c>
      <c r="B1842" t="str">
        <v>U1588</v>
      </c>
      <c r="C1842" t="str">
        <v>C</v>
      </c>
      <c r="D1842">
        <v>29</v>
      </c>
      <c r="E1842" t="str">
        <v>X</v>
      </c>
      <c r="F1842" t="str">
        <v>CC</v>
      </c>
      <c r="G1842" t="str">
        <v/>
      </c>
      <c r="H1842" s="29">
        <v>11</v>
      </c>
      <c r="I1842" s="29">
        <v>17</v>
      </c>
      <c r="J1842" s="29">
        <v>0</v>
      </c>
      <c r="K1842" s="29">
        <v>5</v>
      </c>
      <c r="L1842" s="24">
        <v>229.29000000000002</v>
      </c>
      <c r="M1842" s="24">
        <v>229.35</v>
      </c>
      <c r="N1842" s="24">
        <v>237.09946788990825</v>
      </c>
      <c r="O1842" s="24">
        <v>237.15451376146788</v>
      </c>
      <c r="P1842">
        <v>6</v>
      </c>
      <c r="Q1842">
        <v>5</v>
      </c>
      <c r="R1842" t="str">
        <v>OTHR</v>
      </c>
      <c r="S1842" t="str">
        <v/>
      </c>
      <c r="T1842" t="str">
        <v>FLOR</v>
      </c>
      <c r="U1842" t="str">
        <v>95504IODP</v>
      </c>
      <c r="V1842" t="str">
        <v>PALFLOR</v>
      </c>
      <c r="W1842" t="str">
        <v>OTHR11980571</v>
      </c>
      <c r="X1842">
        <v>44900.163888888892</v>
      </c>
      <c r="Y1842" t="str">
        <v>NOVAK</v>
      </c>
      <c r="Z1842" t="str">
        <v>JR</v>
      </c>
      <c r="AA1842">
        <v>0</v>
      </c>
      <c r="AB1842" t="str">
        <v>397-U1588C-29X-CC-PAL-PALFLOR</v>
      </c>
    </row>
    <row r="1843" spans="1:28" x14ac:dyDescent="0.15">
      <c r="A1843">
        <v>397</v>
      </c>
      <c r="B1843" t="str">
        <v>U1588</v>
      </c>
      <c r="C1843" t="str">
        <v>C</v>
      </c>
      <c r="D1843">
        <v>29</v>
      </c>
      <c r="E1843" t="str">
        <v>X</v>
      </c>
      <c r="F1843" t="str">
        <v>CC</v>
      </c>
      <c r="G1843" t="str">
        <v/>
      </c>
      <c r="H1843" s="29">
        <v>11</v>
      </c>
      <c r="I1843" s="29">
        <v>17</v>
      </c>
      <c r="J1843" s="29">
        <v>0</v>
      </c>
      <c r="K1843" s="29">
        <v>5</v>
      </c>
      <c r="L1843" s="24">
        <v>229.29000000000002</v>
      </c>
      <c r="M1843" s="24">
        <v>229.35</v>
      </c>
      <c r="N1843" s="24">
        <v>237.09946788990825</v>
      </c>
      <c r="O1843" s="24">
        <v>237.15451376146788</v>
      </c>
      <c r="P1843">
        <v>6</v>
      </c>
      <c r="Q1843">
        <v>20</v>
      </c>
      <c r="R1843" t="str">
        <v>OTHR</v>
      </c>
      <c r="S1843" t="str">
        <v/>
      </c>
      <c r="T1843" t="str">
        <v>VERM</v>
      </c>
      <c r="U1843" t="str">
        <v>95746IODP</v>
      </c>
      <c r="V1843" t="str">
        <v>PALVERM</v>
      </c>
      <c r="W1843" t="str">
        <v>OTHR11980551</v>
      </c>
      <c r="X1843">
        <v>44900.163888888892</v>
      </c>
      <c r="Y1843" t="str">
        <v>NOVAK</v>
      </c>
      <c r="Z1843" t="str">
        <v>JR</v>
      </c>
      <c r="AA1843">
        <v>0</v>
      </c>
      <c r="AB1843" t="str">
        <v>397-U1588C-29X-CC-PAL-PALVERM</v>
      </c>
    </row>
    <row r="1844" spans="1:28" x14ac:dyDescent="0.15">
      <c r="A1844">
        <v>397</v>
      </c>
      <c r="B1844" t="str">
        <v>U1588</v>
      </c>
      <c r="C1844" t="str">
        <v>C</v>
      </c>
      <c r="D1844">
        <v>29</v>
      </c>
      <c r="E1844" t="str">
        <v>X</v>
      </c>
      <c r="F1844" t="str">
        <v>CC</v>
      </c>
      <c r="G1844" t="str">
        <v/>
      </c>
      <c r="H1844" s="29">
        <v>11</v>
      </c>
      <c r="I1844" s="29">
        <v>17</v>
      </c>
      <c r="J1844" s="29">
        <v>11</v>
      </c>
      <c r="K1844" s="29">
        <v>5</v>
      </c>
      <c r="L1844" s="24">
        <v>229.29000000000002</v>
      </c>
      <c r="M1844" s="24">
        <v>229.35</v>
      </c>
      <c r="N1844" s="24">
        <v>237.09946788990825</v>
      </c>
      <c r="O1844" s="24">
        <v>237.15451376146788</v>
      </c>
      <c r="P1844">
        <v>6</v>
      </c>
      <c r="Q1844">
        <v>212</v>
      </c>
      <c r="R1844" t="str">
        <v>WRND</v>
      </c>
      <c r="S1844" t="str">
        <v>PAL</v>
      </c>
      <c r="T1844" t="str">
        <v/>
      </c>
      <c r="U1844" t="str">
        <v/>
      </c>
      <c r="V1844" t="str">
        <v>PAL</v>
      </c>
      <c r="W1844" t="str">
        <v>WRND11980541</v>
      </c>
      <c r="X1844">
        <v>44900.163888888892</v>
      </c>
      <c r="Y1844" t="str">
        <v>LEWIS</v>
      </c>
      <c r="Z1844" t="str">
        <v>JR</v>
      </c>
      <c r="AA1844">
        <v>0</v>
      </c>
      <c r="AB1844" t="str">
        <v>397-U1588C-29X-CC-PAL</v>
      </c>
    </row>
    <row r="1845" spans="1:28" x14ac:dyDescent="0.15">
      <c r="A1845">
        <v>397</v>
      </c>
      <c r="B1845" t="str">
        <v>U1588</v>
      </c>
      <c r="C1845" t="str">
        <v>C</v>
      </c>
      <c r="D1845">
        <v>29</v>
      </c>
      <c r="E1845" t="str">
        <v>X</v>
      </c>
      <c r="F1845" t="str">
        <v>CC</v>
      </c>
      <c r="G1845" t="str">
        <v/>
      </c>
      <c r="H1845" s="29">
        <v>11</v>
      </c>
      <c r="I1845" s="29">
        <v>17</v>
      </c>
      <c r="J1845" s="29">
        <v>0</v>
      </c>
      <c r="K1845" s="29">
        <v>5</v>
      </c>
      <c r="L1845" s="24">
        <v>229.29000000000002</v>
      </c>
      <c r="M1845" s="24">
        <v>229.35</v>
      </c>
      <c r="N1845" s="24">
        <v>237.09946788990825</v>
      </c>
      <c r="O1845" s="24">
        <v>237.15451376146788</v>
      </c>
      <c r="P1845">
        <v>6</v>
      </c>
      <c r="Q1845">
        <v>30</v>
      </c>
      <c r="R1845" t="str">
        <v>OTHR</v>
      </c>
      <c r="S1845" t="str">
        <v/>
      </c>
      <c r="T1845" t="str">
        <v>HUAN</v>
      </c>
      <c r="U1845" t="str">
        <v>98758IODP</v>
      </c>
      <c r="V1845" t="str">
        <v>PALHUAN</v>
      </c>
      <c r="W1845" t="str">
        <v>OTHR11980591</v>
      </c>
      <c r="X1845">
        <v>44900.163888888892</v>
      </c>
      <c r="Y1845" t="str">
        <v>NOVAK</v>
      </c>
      <c r="Z1845" t="str">
        <v>JR</v>
      </c>
      <c r="AA1845">
        <v>0</v>
      </c>
      <c r="AB1845" t="str">
        <v>397-U1588C-29X-CC-PAL-PALHUAN</v>
      </c>
    </row>
    <row r="1846" spans="1:28" x14ac:dyDescent="0.15">
      <c r="A1846">
        <v>397</v>
      </c>
      <c r="B1846" t="str">
        <v>U1588</v>
      </c>
      <c r="C1846" t="str">
        <v>C</v>
      </c>
      <c r="D1846">
        <v>30</v>
      </c>
      <c r="E1846" t="str">
        <v>X</v>
      </c>
      <c r="F1846" t="str">
        <v>CC</v>
      </c>
      <c r="G1846" t="str">
        <v/>
      </c>
      <c r="H1846" s="29">
        <v>11</v>
      </c>
      <c r="I1846" s="29">
        <v>17</v>
      </c>
      <c r="J1846" s="29">
        <v>0</v>
      </c>
      <c r="K1846" s="29">
        <v>5</v>
      </c>
      <c r="L1846" s="24">
        <v>235.28</v>
      </c>
      <c r="M1846" s="24">
        <v>235.33999999999997</v>
      </c>
      <c r="N1846" s="24">
        <v>242.03322900763359</v>
      </c>
      <c r="O1846" s="24">
        <v>242.07903053435115</v>
      </c>
      <c r="P1846">
        <v>6</v>
      </c>
      <c r="Q1846">
        <v>30</v>
      </c>
      <c r="R1846" t="str">
        <v>OTHR</v>
      </c>
      <c r="S1846" t="str">
        <v/>
      </c>
      <c r="T1846" t="str">
        <v>HUAN</v>
      </c>
      <c r="U1846" t="str">
        <v>98758IODP</v>
      </c>
      <c r="V1846" t="str">
        <v>PALHUAN</v>
      </c>
      <c r="W1846" t="str">
        <v>OTHR11980861</v>
      </c>
      <c r="X1846">
        <v>44900.193055555559</v>
      </c>
      <c r="Y1846" t="str">
        <v>NOVAK</v>
      </c>
      <c r="Z1846" t="str">
        <v>JR</v>
      </c>
      <c r="AA1846">
        <v>0</v>
      </c>
      <c r="AB1846" t="str">
        <v>397-U1588C-30X-CC-PAL-PALHUAN</v>
      </c>
    </row>
    <row r="1847" spans="1:28" x14ac:dyDescent="0.15">
      <c r="A1847">
        <v>397</v>
      </c>
      <c r="B1847" t="str">
        <v>U1588</v>
      </c>
      <c r="C1847" t="str">
        <v>C</v>
      </c>
      <c r="D1847">
        <v>30</v>
      </c>
      <c r="E1847" t="str">
        <v>X</v>
      </c>
      <c r="F1847" t="str">
        <v>CC</v>
      </c>
      <c r="G1847" t="str">
        <v/>
      </c>
      <c r="H1847" s="29">
        <v>11</v>
      </c>
      <c r="I1847" s="29">
        <v>17</v>
      </c>
      <c r="J1847" s="29">
        <v>0</v>
      </c>
      <c r="K1847" s="29">
        <v>5</v>
      </c>
      <c r="L1847" s="24">
        <v>235.28</v>
      </c>
      <c r="M1847" s="24">
        <v>235.33999999999997</v>
      </c>
      <c r="N1847" s="24">
        <v>242.03322900763359</v>
      </c>
      <c r="O1847" s="24">
        <v>242.07903053435115</v>
      </c>
      <c r="P1847">
        <v>6</v>
      </c>
      <c r="Q1847">
        <v>20</v>
      </c>
      <c r="R1847" t="str">
        <v>OTHR</v>
      </c>
      <c r="S1847" t="str">
        <v/>
      </c>
      <c r="T1847" t="str">
        <v>VERM</v>
      </c>
      <c r="U1847" t="str">
        <v>95746IODP</v>
      </c>
      <c r="V1847" t="str">
        <v>PALVERM</v>
      </c>
      <c r="W1847" t="str">
        <v>OTHR11980821</v>
      </c>
      <c r="X1847">
        <v>44900.193055555559</v>
      </c>
      <c r="Y1847" t="str">
        <v>NOVAK</v>
      </c>
      <c r="Z1847" t="str">
        <v>JR</v>
      </c>
      <c r="AA1847">
        <v>0</v>
      </c>
      <c r="AB1847" t="str">
        <v>397-U1588C-30X-CC-PAL-PALVERM</v>
      </c>
    </row>
    <row r="1848" spans="1:28" x14ac:dyDescent="0.15">
      <c r="A1848">
        <v>397</v>
      </c>
      <c r="B1848" t="str">
        <v>U1588</v>
      </c>
      <c r="C1848" t="str">
        <v>C</v>
      </c>
      <c r="D1848">
        <v>30</v>
      </c>
      <c r="E1848" t="str">
        <v>X</v>
      </c>
      <c r="F1848" t="str">
        <v>CC</v>
      </c>
      <c r="G1848" t="str">
        <v/>
      </c>
      <c r="H1848" s="29">
        <v>11</v>
      </c>
      <c r="I1848" s="29">
        <v>17</v>
      </c>
      <c r="J1848" s="29">
        <v>0</v>
      </c>
      <c r="K1848" s="29">
        <v>5</v>
      </c>
      <c r="L1848" s="24">
        <v>235.28</v>
      </c>
      <c r="M1848" s="24">
        <v>235.33999999999997</v>
      </c>
      <c r="N1848" s="24">
        <v>242.03322900763359</v>
      </c>
      <c r="O1848" s="24">
        <v>242.07903053435115</v>
      </c>
      <c r="P1848">
        <v>6</v>
      </c>
      <c r="Q1848">
        <v>5</v>
      </c>
      <c r="R1848" t="str">
        <v>OTHR</v>
      </c>
      <c r="S1848" t="str">
        <v/>
      </c>
      <c r="T1848" t="str">
        <v>FLOR</v>
      </c>
      <c r="U1848" t="str">
        <v>95504IODP</v>
      </c>
      <c r="V1848" t="str">
        <v>PALFLOR</v>
      </c>
      <c r="W1848" t="str">
        <v>OTHR11980841</v>
      </c>
      <c r="X1848">
        <v>44900.193055555559</v>
      </c>
      <c r="Y1848" t="str">
        <v>NOVAK</v>
      </c>
      <c r="Z1848" t="str">
        <v>JR</v>
      </c>
      <c r="AA1848">
        <v>0</v>
      </c>
      <c r="AB1848" t="str">
        <v>397-U1588C-30X-CC-PAL-PALFLOR</v>
      </c>
    </row>
    <row r="1849" spans="1:28" x14ac:dyDescent="0.15">
      <c r="A1849">
        <v>397</v>
      </c>
      <c r="B1849" t="str">
        <v>U1588</v>
      </c>
      <c r="C1849" t="str">
        <v>C</v>
      </c>
      <c r="D1849">
        <v>30</v>
      </c>
      <c r="E1849" t="str">
        <v>X</v>
      </c>
      <c r="F1849" t="str">
        <v>CC</v>
      </c>
      <c r="G1849" t="str">
        <v/>
      </c>
      <c r="H1849" s="29">
        <v>11</v>
      </c>
      <c r="I1849" s="29">
        <v>17</v>
      </c>
      <c r="J1849" s="29">
        <v>0</v>
      </c>
      <c r="K1849" s="29">
        <v>5</v>
      </c>
      <c r="L1849" s="24">
        <v>235.28</v>
      </c>
      <c r="M1849" s="24">
        <v>235.33999999999997</v>
      </c>
      <c r="N1849" s="24">
        <v>242.03322900763359</v>
      </c>
      <c r="O1849" s="24">
        <v>242.07903053435115</v>
      </c>
      <c r="P1849">
        <v>6</v>
      </c>
      <c r="Q1849">
        <v>20</v>
      </c>
      <c r="R1849" t="str">
        <v>OTHR</v>
      </c>
      <c r="S1849" t="str">
        <v/>
      </c>
      <c r="T1849" t="str">
        <v>PERA</v>
      </c>
      <c r="U1849" t="str">
        <v>95471IODP</v>
      </c>
      <c r="V1849" t="str">
        <v>PALPERA</v>
      </c>
      <c r="W1849" t="str">
        <v>OTHR11980831</v>
      </c>
      <c r="X1849">
        <v>44900.193055555559</v>
      </c>
      <c r="Y1849" t="str">
        <v>NOVAK</v>
      </c>
      <c r="Z1849" t="str">
        <v>JR</v>
      </c>
      <c r="AA1849">
        <v>0</v>
      </c>
      <c r="AB1849" t="str">
        <v>397-U1588C-30X-CC-PAL-PALPERA</v>
      </c>
    </row>
    <row r="1850" spans="1:28" x14ac:dyDescent="0.15">
      <c r="A1850">
        <v>397</v>
      </c>
      <c r="B1850" t="str">
        <v>U1588</v>
      </c>
      <c r="C1850" t="str">
        <v>C</v>
      </c>
      <c r="D1850">
        <v>30</v>
      </c>
      <c r="E1850" t="str">
        <v>X</v>
      </c>
      <c r="F1850" t="str">
        <v>CC</v>
      </c>
      <c r="G1850" t="str">
        <v/>
      </c>
      <c r="H1850" s="29">
        <v>11</v>
      </c>
      <c r="I1850" s="29">
        <v>17</v>
      </c>
      <c r="J1850" s="29">
        <v>0</v>
      </c>
      <c r="K1850" s="29">
        <v>5</v>
      </c>
      <c r="L1850" s="24">
        <v>235.28</v>
      </c>
      <c r="M1850" s="24">
        <v>235.33999999999997</v>
      </c>
      <c r="N1850" s="24">
        <v>242.03322900763359</v>
      </c>
      <c r="O1850" s="24">
        <v>242.07903053435115</v>
      </c>
      <c r="P1850">
        <v>6</v>
      </c>
      <c r="Q1850">
        <v>5</v>
      </c>
      <c r="R1850" t="str">
        <v>OTHR</v>
      </c>
      <c r="S1850" t="str">
        <v/>
      </c>
      <c r="T1850" t="str">
        <v>ABRA</v>
      </c>
      <c r="U1850" t="str">
        <v>95438IODP</v>
      </c>
      <c r="V1850" t="str">
        <v>PALABRA</v>
      </c>
      <c r="W1850" t="str">
        <v>OTHR11980881</v>
      </c>
      <c r="X1850">
        <v>44900.193055555559</v>
      </c>
      <c r="Y1850" t="str">
        <v>NOVAK</v>
      </c>
      <c r="Z1850" t="str">
        <v>JR</v>
      </c>
      <c r="AA1850">
        <v>0</v>
      </c>
      <c r="AB1850" t="str">
        <v>397-U1588C-30X-CC-PAL-PALABRA</v>
      </c>
    </row>
    <row r="1851" spans="1:28" x14ac:dyDescent="0.15">
      <c r="A1851">
        <v>397</v>
      </c>
      <c r="B1851" t="str">
        <v>U1588</v>
      </c>
      <c r="C1851" t="str">
        <v>C</v>
      </c>
      <c r="D1851">
        <v>30</v>
      </c>
      <c r="E1851" t="str">
        <v>X</v>
      </c>
      <c r="F1851" t="str">
        <v>CC</v>
      </c>
      <c r="G1851" t="str">
        <v/>
      </c>
      <c r="H1851" s="29">
        <v>11</v>
      </c>
      <c r="I1851" s="29">
        <v>17</v>
      </c>
      <c r="J1851" s="29">
        <v>0</v>
      </c>
      <c r="K1851" s="29">
        <v>5</v>
      </c>
      <c r="L1851" s="24">
        <v>235.28</v>
      </c>
      <c r="M1851" s="24">
        <v>235.33999999999997</v>
      </c>
      <c r="N1851" s="24">
        <v>242.03322900763359</v>
      </c>
      <c r="O1851" s="24">
        <v>242.07903053435115</v>
      </c>
      <c r="P1851">
        <v>6</v>
      </c>
      <c r="Q1851">
        <v>30</v>
      </c>
      <c r="R1851" t="str">
        <v>OTHR</v>
      </c>
      <c r="S1851" t="str">
        <v/>
      </c>
      <c r="T1851" t="str">
        <v>ZARI</v>
      </c>
      <c r="U1851" t="str">
        <v>95883IODP</v>
      </c>
      <c r="V1851" t="str">
        <v>PALZARI</v>
      </c>
      <c r="W1851" t="str">
        <v>OTHR11980871</v>
      </c>
      <c r="X1851">
        <v>44900.193055555559</v>
      </c>
      <c r="Y1851" t="str">
        <v>NOVAK</v>
      </c>
      <c r="Z1851" t="str">
        <v>JR</v>
      </c>
      <c r="AA1851">
        <v>0</v>
      </c>
      <c r="AB1851" t="str">
        <v>397-U1588C-30X-CC-PAL-PALZARI</v>
      </c>
    </row>
    <row r="1852" spans="1:28" x14ac:dyDescent="0.15">
      <c r="A1852">
        <v>397</v>
      </c>
      <c r="B1852" t="str">
        <v>U1588</v>
      </c>
      <c r="C1852" t="str">
        <v>C</v>
      </c>
      <c r="D1852">
        <v>30</v>
      </c>
      <c r="E1852" t="str">
        <v>X</v>
      </c>
      <c r="F1852" t="str">
        <v>CC</v>
      </c>
      <c r="G1852" t="str">
        <v/>
      </c>
      <c r="H1852" s="29">
        <v>11</v>
      </c>
      <c r="I1852" s="29">
        <v>17</v>
      </c>
      <c r="J1852" s="29">
        <v>11</v>
      </c>
      <c r="K1852" s="29">
        <v>5</v>
      </c>
      <c r="L1852" s="24">
        <v>235.28</v>
      </c>
      <c r="M1852" s="24">
        <v>235.33999999999997</v>
      </c>
      <c r="N1852" s="24">
        <v>242.03322900763359</v>
      </c>
      <c r="O1852" s="24">
        <v>242.07903053435115</v>
      </c>
      <c r="P1852">
        <v>6</v>
      </c>
      <c r="Q1852">
        <v>212</v>
      </c>
      <c r="R1852" t="str">
        <v>WRND</v>
      </c>
      <c r="S1852" t="str">
        <v>PAL</v>
      </c>
      <c r="T1852" t="str">
        <v/>
      </c>
      <c r="U1852" t="str">
        <v/>
      </c>
      <c r="V1852" t="str">
        <v>PAL</v>
      </c>
      <c r="W1852" t="str">
        <v>WRND11980811</v>
      </c>
      <c r="X1852">
        <v>44900.192361111112</v>
      </c>
      <c r="Y1852" t="str">
        <v>LEWIS</v>
      </c>
      <c r="Z1852" t="str">
        <v>JR</v>
      </c>
      <c r="AA1852">
        <v>0</v>
      </c>
      <c r="AB1852" t="str">
        <v>397-U1588C-30X-CC-PAL</v>
      </c>
    </row>
    <row r="1853" spans="1:28" x14ac:dyDescent="0.15">
      <c r="A1853">
        <v>397</v>
      </c>
      <c r="B1853" t="str">
        <v>U1588</v>
      </c>
      <c r="C1853" t="str">
        <v>C</v>
      </c>
      <c r="D1853">
        <v>30</v>
      </c>
      <c r="E1853" t="str">
        <v>X</v>
      </c>
      <c r="F1853" t="str">
        <v>CC</v>
      </c>
      <c r="G1853" t="str">
        <v/>
      </c>
      <c r="H1853" s="29">
        <v>11</v>
      </c>
      <c r="I1853" s="29">
        <v>17</v>
      </c>
      <c r="J1853" s="29">
        <v>0</v>
      </c>
      <c r="K1853" s="29">
        <v>5</v>
      </c>
      <c r="L1853" s="24">
        <v>235.28</v>
      </c>
      <c r="M1853" s="24">
        <v>235.33999999999997</v>
      </c>
      <c r="N1853" s="24">
        <v>242.03322900763359</v>
      </c>
      <c r="O1853" s="24">
        <v>242.07903053435115</v>
      </c>
      <c r="P1853">
        <v>6</v>
      </c>
      <c r="Q1853">
        <v>5</v>
      </c>
      <c r="R1853" t="str">
        <v>OTHR</v>
      </c>
      <c r="S1853" t="str">
        <v/>
      </c>
      <c r="T1853" t="str">
        <v>CLAR</v>
      </c>
      <c r="U1853" t="str">
        <v>95439IODP</v>
      </c>
      <c r="V1853" t="str">
        <v>PALCLAR</v>
      </c>
      <c r="W1853" t="str">
        <v>OTHR11980851</v>
      </c>
      <c r="X1853">
        <v>44900.193055555559</v>
      </c>
      <c r="Y1853" t="str">
        <v>NOVAK</v>
      </c>
      <c r="Z1853" t="str">
        <v>JR</v>
      </c>
      <c r="AA1853">
        <v>0</v>
      </c>
      <c r="AB1853" t="str">
        <v>397-U1588C-30X-CC-PAL-PALCLAR</v>
      </c>
    </row>
    <row r="1854" spans="1:28" x14ac:dyDescent="0.15">
      <c r="A1854">
        <v>397</v>
      </c>
      <c r="B1854" t="str">
        <v>U1588</v>
      </c>
      <c r="C1854" t="str">
        <v>C</v>
      </c>
      <c r="D1854">
        <v>31</v>
      </c>
      <c r="E1854" t="str">
        <v>X</v>
      </c>
      <c r="F1854" t="str">
        <v>CC</v>
      </c>
      <c r="G1854" t="str">
        <v/>
      </c>
      <c r="H1854" s="29">
        <v>32</v>
      </c>
      <c r="I1854" s="29">
        <v>38</v>
      </c>
      <c r="J1854" s="29">
        <v>0</v>
      </c>
      <c r="K1854" s="29">
        <v>5</v>
      </c>
      <c r="L1854" s="24">
        <v>240.79</v>
      </c>
      <c r="M1854" s="24">
        <v>240.85</v>
      </c>
      <c r="N1854" s="24">
        <v>246.79310204081634</v>
      </c>
      <c r="O1854" s="24">
        <v>246.83391836734694</v>
      </c>
      <c r="P1854">
        <v>6</v>
      </c>
      <c r="Q1854">
        <v>5</v>
      </c>
      <c r="R1854" t="str">
        <v>OTHR</v>
      </c>
      <c r="S1854" t="str">
        <v/>
      </c>
      <c r="T1854" t="str">
        <v>FLOR</v>
      </c>
      <c r="U1854" t="str">
        <v>95504IODP</v>
      </c>
      <c r="V1854" t="str">
        <v>PALFLOR</v>
      </c>
      <c r="W1854" t="str">
        <v>OTHR11981111</v>
      </c>
      <c r="X1854">
        <v>44900.219444444447</v>
      </c>
      <c r="Y1854" t="str">
        <v>NOVAK</v>
      </c>
      <c r="Z1854" t="str">
        <v>JR</v>
      </c>
      <c r="AA1854">
        <v>0</v>
      </c>
      <c r="AB1854" t="str">
        <v>397-U1588C-31X-CC-PAL-PALFLOR</v>
      </c>
    </row>
    <row r="1855" spans="1:28" x14ac:dyDescent="0.15">
      <c r="A1855">
        <v>397</v>
      </c>
      <c r="B1855" t="str">
        <v>U1588</v>
      </c>
      <c r="C1855" t="str">
        <v>C</v>
      </c>
      <c r="D1855">
        <v>31</v>
      </c>
      <c r="E1855" t="str">
        <v>X</v>
      </c>
      <c r="F1855" t="str">
        <v>CC</v>
      </c>
      <c r="G1855" t="str">
        <v/>
      </c>
      <c r="H1855" s="29">
        <v>32</v>
      </c>
      <c r="I1855" s="29">
        <v>38</v>
      </c>
      <c r="J1855" s="29">
        <v>0</v>
      </c>
      <c r="K1855" s="29">
        <v>5</v>
      </c>
      <c r="L1855" s="24">
        <v>240.79</v>
      </c>
      <c r="M1855" s="24">
        <v>240.85</v>
      </c>
      <c r="N1855" s="24">
        <v>246.79310204081634</v>
      </c>
      <c r="O1855" s="24">
        <v>246.83391836734694</v>
      </c>
      <c r="P1855">
        <v>6</v>
      </c>
      <c r="Q1855">
        <v>20</v>
      </c>
      <c r="R1855" t="str">
        <v>OTHR</v>
      </c>
      <c r="S1855" t="str">
        <v/>
      </c>
      <c r="T1855" t="str">
        <v>PERA</v>
      </c>
      <c r="U1855" t="str">
        <v>95471IODP</v>
      </c>
      <c r="V1855" t="str">
        <v>PALPERA</v>
      </c>
      <c r="W1855" t="str">
        <v>OTHR11981101</v>
      </c>
      <c r="X1855">
        <v>44900.219444444447</v>
      </c>
      <c r="Y1855" t="str">
        <v>NOVAK</v>
      </c>
      <c r="Z1855" t="str">
        <v>JR</v>
      </c>
      <c r="AA1855">
        <v>0</v>
      </c>
      <c r="AB1855" t="str">
        <v>397-U1588C-31X-CC-PAL-PALPERA</v>
      </c>
    </row>
    <row r="1856" spans="1:28" x14ac:dyDescent="0.15">
      <c r="A1856">
        <v>397</v>
      </c>
      <c r="B1856" t="str">
        <v>U1588</v>
      </c>
      <c r="C1856" t="str">
        <v>C</v>
      </c>
      <c r="D1856">
        <v>31</v>
      </c>
      <c r="E1856" t="str">
        <v>X</v>
      </c>
      <c r="F1856" t="str">
        <v>CC</v>
      </c>
      <c r="G1856" t="str">
        <v/>
      </c>
      <c r="H1856" s="29">
        <v>32</v>
      </c>
      <c r="I1856" s="29">
        <v>38</v>
      </c>
      <c r="J1856" s="29">
        <v>0</v>
      </c>
      <c r="K1856" s="29">
        <v>5</v>
      </c>
      <c r="L1856" s="24">
        <v>240.79</v>
      </c>
      <c r="M1856" s="24">
        <v>240.85</v>
      </c>
      <c r="N1856" s="24">
        <v>246.79310204081634</v>
      </c>
      <c r="O1856" s="24">
        <v>246.83391836734694</v>
      </c>
      <c r="P1856">
        <v>6</v>
      </c>
      <c r="Q1856">
        <v>20</v>
      </c>
      <c r="R1856" t="str">
        <v>OTHR</v>
      </c>
      <c r="S1856" t="str">
        <v/>
      </c>
      <c r="T1856" t="str">
        <v>VERM</v>
      </c>
      <c r="U1856" t="str">
        <v>95746IODP</v>
      </c>
      <c r="V1856" t="str">
        <v>PALVERM</v>
      </c>
      <c r="W1856" t="str">
        <v>OTHR11981091</v>
      </c>
      <c r="X1856">
        <v>44900.219444444447</v>
      </c>
      <c r="Y1856" t="str">
        <v>NOVAK</v>
      </c>
      <c r="Z1856" t="str">
        <v>JR</v>
      </c>
      <c r="AA1856">
        <v>0</v>
      </c>
      <c r="AB1856" t="str">
        <v>397-U1588C-31X-CC-PAL-PALVERM</v>
      </c>
    </row>
    <row r="1857" spans="1:28" x14ac:dyDescent="0.15">
      <c r="A1857">
        <v>397</v>
      </c>
      <c r="B1857" t="str">
        <v>U1588</v>
      </c>
      <c r="C1857" t="str">
        <v>C</v>
      </c>
      <c r="D1857">
        <v>31</v>
      </c>
      <c r="E1857" t="str">
        <v>X</v>
      </c>
      <c r="F1857" t="str">
        <v>CC</v>
      </c>
      <c r="G1857" t="str">
        <v/>
      </c>
      <c r="H1857" s="29">
        <v>32</v>
      </c>
      <c r="I1857" s="29">
        <v>38</v>
      </c>
      <c r="J1857" s="29">
        <v>0</v>
      </c>
      <c r="K1857" s="29">
        <v>5</v>
      </c>
      <c r="L1857" s="24">
        <v>240.79</v>
      </c>
      <c r="M1857" s="24">
        <v>240.85</v>
      </c>
      <c r="N1857" s="24">
        <v>246.79310204081634</v>
      </c>
      <c r="O1857" s="24">
        <v>246.83391836734694</v>
      </c>
      <c r="P1857">
        <v>6</v>
      </c>
      <c r="Q1857">
        <v>5</v>
      </c>
      <c r="R1857" t="str">
        <v>OTHR</v>
      </c>
      <c r="S1857" t="str">
        <v/>
      </c>
      <c r="T1857" t="str">
        <v>ABRA</v>
      </c>
      <c r="U1857" t="str">
        <v>95438IODP</v>
      </c>
      <c r="V1857" t="str">
        <v>PALABRA</v>
      </c>
      <c r="W1857" t="str">
        <v>OTHR11981151</v>
      </c>
      <c r="X1857">
        <v>44900.219444444447</v>
      </c>
      <c r="Y1857" t="str">
        <v>NOVAK</v>
      </c>
      <c r="Z1857" t="str">
        <v>JR</v>
      </c>
      <c r="AA1857">
        <v>0</v>
      </c>
      <c r="AB1857" t="str">
        <v>397-U1588C-31X-CC-PAL-PALABRA</v>
      </c>
    </row>
    <row r="1858" spans="1:28" x14ac:dyDescent="0.15">
      <c r="A1858">
        <v>397</v>
      </c>
      <c r="B1858" t="str">
        <v>U1588</v>
      </c>
      <c r="C1858" t="str">
        <v>C</v>
      </c>
      <c r="D1858">
        <v>31</v>
      </c>
      <c r="E1858" t="str">
        <v>X</v>
      </c>
      <c r="F1858" t="str">
        <v>CC</v>
      </c>
      <c r="G1858" t="str">
        <v/>
      </c>
      <c r="H1858" s="29">
        <v>32</v>
      </c>
      <c r="I1858" s="29">
        <v>38</v>
      </c>
      <c r="J1858" s="29">
        <v>0</v>
      </c>
      <c r="K1858" s="29">
        <v>5</v>
      </c>
      <c r="L1858" s="24">
        <v>240.79</v>
      </c>
      <c r="M1858" s="24">
        <v>240.85</v>
      </c>
      <c r="N1858" s="24">
        <v>246.79310204081634</v>
      </c>
      <c r="O1858" s="24">
        <v>246.83391836734694</v>
      </c>
      <c r="P1858">
        <v>6</v>
      </c>
      <c r="Q1858">
        <v>30</v>
      </c>
      <c r="R1858" t="str">
        <v>OTHR</v>
      </c>
      <c r="S1858" t="str">
        <v/>
      </c>
      <c r="T1858" t="str">
        <v>ZARI</v>
      </c>
      <c r="U1858" t="str">
        <v>95883IODP</v>
      </c>
      <c r="V1858" t="str">
        <v>PALZARI</v>
      </c>
      <c r="W1858" t="str">
        <v>OTHR11981141</v>
      </c>
      <c r="X1858">
        <v>44900.219444444447</v>
      </c>
      <c r="Y1858" t="str">
        <v>NOVAK</v>
      </c>
      <c r="Z1858" t="str">
        <v>JR</v>
      </c>
      <c r="AA1858">
        <v>0</v>
      </c>
      <c r="AB1858" t="str">
        <v>397-U1588C-31X-CC-PAL-PALZARI</v>
      </c>
    </row>
    <row r="1859" spans="1:28" x14ac:dyDescent="0.15">
      <c r="A1859">
        <v>397</v>
      </c>
      <c r="B1859" t="str">
        <v>U1588</v>
      </c>
      <c r="C1859" t="str">
        <v>C</v>
      </c>
      <c r="D1859">
        <v>31</v>
      </c>
      <c r="E1859" t="str">
        <v>X</v>
      </c>
      <c r="F1859" t="str">
        <v>CC</v>
      </c>
      <c r="G1859" t="str">
        <v/>
      </c>
      <c r="H1859" s="29">
        <v>32</v>
      </c>
      <c r="I1859" s="29">
        <v>38</v>
      </c>
      <c r="J1859" s="29">
        <v>32</v>
      </c>
      <c r="K1859" s="29">
        <v>5</v>
      </c>
      <c r="L1859" s="24">
        <v>240.79</v>
      </c>
      <c r="M1859" s="24">
        <v>240.85</v>
      </c>
      <c r="N1859" s="24">
        <v>246.79310204081634</v>
      </c>
      <c r="O1859" s="24">
        <v>246.83391836734694</v>
      </c>
      <c r="P1859">
        <v>6</v>
      </c>
      <c r="Q1859">
        <v>212</v>
      </c>
      <c r="R1859" t="str">
        <v>WRND</v>
      </c>
      <c r="S1859" t="str">
        <v>PAL</v>
      </c>
      <c r="T1859" t="str">
        <v/>
      </c>
      <c r="U1859" t="str">
        <v/>
      </c>
      <c r="V1859" t="str">
        <v>PAL</v>
      </c>
      <c r="W1859" t="str">
        <v>WRND11981081</v>
      </c>
      <c r="X1859">
        <v>44900.21875</v>
      </c>
      <c r="Y1859" t="str">
        <v>NOVAK</v>
      </c>
      <c r="Z1859" t="str">
        <v>JR</v>
      </c>
      <c r="AA1859">
        <v>0</v>
      </c>
      <c r="AB1859" t="str">
        <v>397-U1588C-31X-CC-PAL</v>
      </c>
    </row>
    <row r="1860" spans="1:28" x14ac:dyDescent="0.15">
      <c r="A1860">
        <v>397</v>
      </c>
      <c r="B1860" t="str">
        <v>U1588</v>
      </c>
      <c r="C1860" t="str">
        <v>C</v>
      </c>
      <c r="D1860">
        <v>31</v>
      </c>
      <c r="E1860" t="str">
        <v>X</v>
      </c>
      <c r="F1860" t="str">
        <v>CC</v>
      </c>
      <c r="G1860" t="str">
        <v/>
      </c>
      <c r="H1860" s="29">
        <v>32</v>
      </c>
      <c r="I1860" s="29">
        <v>38</v>
      </c>
      <c r="J1860" s="29">
        <v>0</v>
      </c>
      <c r="K1860" s="29">
        <v>5</v>
      </c>
      <c r="L1860" s="24">
        <v>240.79</v>
      </c>
      <c r="M1860" s="24">
        <v>240.85</v>
      </c>
      <c r="N1860" s="24">
        <v>246.79310204081634</v>
      </c>
      <c r="O1860" s="24">
        <v>246.83391836734694</v>
      </c>
      <c r="P1860">
        <v>6</v>
      </c>
      <c r="Q1860">
        <v>5</v>
      </c>
      <c r="R1860" t="str">
        <v>OTHR</v>
      </c>
      <c r="S1860" t="str">
        <v/>
      </c>
      <c r="T1860" t="str">
        <v>CLAR</v>
      </c>
      <c r="U1860" t="str">
        <v>95439IODP</v>
      </c>
      <c r="V1860" t="str">
        <v>PALCLAR</v>
      </c>
      <c r="W1860" t="str">
        <v>OTHR11981121</v>
      </c>
      <c r="X1860">
        <v>44900.219444444447</v>
      </c>
      <c r="Y1860" t="str">
        <v>NOVAK</v>
      </c>
      <c r="Z1860" t="str">
        <v>JR</v>
      </c>
      <c r="AA1860">
        <v>0</v>
      </c>
      <c r="AB1860" t="str">
        <v>397-U1588C-31X-CC-PAL-PALCLAR</v>
      </c>
    </row>
    <row r="1861" spans="1:28" x14ac:dyDescent="0.15">
      <c r="A1861">
        <v>397</v>
      </c>
      <c r="B1861" t="str">
        <v>U1588</v>
      </c>
      <c r="C1861" t="str">
        <v>C</v>
      </c>
      <c r="D1861">
        <v>31</v>
      </c>
      <c r="E1861" t="str">
        <v>X</v>
      </c>
      <c r="F1861" t="str">
        <v>CC</v>
      </c>
      <c r="G1861" t="str">
        <v/>
      </c>
      <c r="H1861" s="29">
        <v>32</v>
      </c>
      <c r="I1861" s="29">
        <v>38</v>
      </c>
      <c r="J1861" s="29">
        <v>0</v>
      </c>
      <c r="K1861" s="29">
        <v>5</v>
      </c>
      <c r="L1861" s="24">
        <v>240.79</v>
      </c>
      <c r="M1861" s="24">
        <v>240.85</v>
      </c>
      <c r="N1861" s="24">
        <v>246.79310204081634</v>
      </c>
      <c r="O1861" s="24">
        <v>246.83391836734694</v>
      </c>
      <c r="P1861">
        <v>6</v>
      </c>
      <c r="Q1861">
        <v>30</v>
      </c>
      <c r="R1861" t="str">
        <v>OTHR</v>
      </c>
      <c r="S1861" t="str">
        <v/>
      </c>
      <c r="T1861" t="str">
        <v>HUAN</v>
      </c>
      <c r="U1861" t="str">
        <v>98758IODP</v>
      </c>
      <c r="V1861" t="str">
        <v>PALHUAN</v>
      </c>
      <c r="W1861" t="str">
        <v>OTHR11981131</v>
      </c>
      <c r="X1861">
        <v>44900.219444444447</v>
      </c>
      <c r="Y1861" t="str">
        <v>NOVAK</v>
      </c>
      <c r="Z1861" t="str">
        <v>JR</v>
      </c>
      <c r="AA1861">
        <v>0</v>
      </c>
      <c r="AB1861" t="str">
        <v>397-U1588C-31X-CC-PAL-PALHUAN</v>
      </c>
    </row>
    <row r="1862" spans="1:28" x14ac:dyDescent="0.15">
      <c r="A1862">
        <v>397</v>
      </c>
      <c r="B1862" t="str">
        <v>U1588</v>
      </c>
      <c r="C1862" t="str">
        <v>C</v>
      </c>
      <c r="D1862">
        <v>32</v>
      </c>
      <c r="E1862" t="str">
        <v>X</v>
      </c>
      <c r="F1862" t="str">
        <v>CC</v>
      </c>
      <c r="G1862" t="str">
        <v/>
      </c>
      <c r="H1862" s="29">
        <v>13</v>
      </c>
      <c r="I1862" s="29">
        <v>19</v>
      </c>
      <c r="J1862" s="29">
        <v>0</v>
      </c>
      <c r="K1862" s="29">
        <v>5</v>
      </c>
      <c r="L1862" s="24">
        <v>243.75</v>
      </c>
      <c r="M1862" s="24">
        <v>243.81</v>
      </c>
      <c r="N1862" s="24">
        <v>251.64549056603775</v>
      </c>
      <c r="O1862" s="24">
        <v>251.70209433962265</v>
      </c>
      <c r="P1862">
        <v>6</v>
      </c>
      <c r="Q1862">
        <v>5</v>
      </c>
      <c r="R1862" t="str">
        <v>OTHR</v>
      </c>
      <c r="S1862" t="str">
        <v/>
      </c>
      <c r="T1862" t="str">
        <v>FLOR</v>
      </c>
      <c r="U1862" t="str">
        <v>95504IODP</v>
      </c>
      <c r="V1862" t="str">
        <v>PALFLOR</v>
      </c>
      <c r="W1862" t="str">
        <v>OTHR11981351</v>
      </c>
      <c r="X1862">
        <v>44900.244444444441</v>
      </c>
      <c r="Y1862" t="str">
        <v>NOVAK</v>
      </c>
      <c r="Z1862" t="str">
        <v>JR</v>
      </c>
      <c r="AA1862">
        <v>0</v>
      </c>
      <c r="AB1862" t="str">
        <v>397-U1588C-32X-CC-PAL-PALFLOR</v>
      </c>
    </row>
    <row r="1863" spans="1:28" x14ac:dyDescent="0.15">
      <c r="A1863">
        <v>397</v>
      </c>
      <c r="B1863" t="str">
        <v>U1588</v>
      </c>
      <c r="C1863" t="str">
        <v>C</v>
      </c>
      <c r="D1863">
        <v>32</v>
      </c>
      <c r="E1863" t="str">
        <v>X</v>
      </c>
      <c r="F1863" t="str">
        <v>CC</v>
      </c>
      <c r="G1863" t="str">
        <v/>
      </c>
      <c r="H1863" s="29">
        <v>13</v>
      </c>
      <c r="I1863" s="29">
        <v>19</v>
      </c>
      <c r="J1863" s="29">
        <v>0</v>
      </c>
      <c r="K1863" s="29">
        <v>5</v>
      </c>
      <c r="L1863" s="24">
        <v>243.75</v>
      </c>
      <c r="M1863" s="24">
        <v>243.81</v>
      </c>
      <c r="N1863" s="24">
        <v>251.64549056603775</v>
      </c>
      <c r="O1863" s="24">
        <v>251.70209433962265</v>
      </c>
      <c r="P1863">
        <v>6</v>
      </c>
      <c r="Q1863">
        <v>5</v>
      </c>
      <c r="R1863" t="str">
        <v>OTHR</v>
      </c>
      <c r="S1863" t="str">
        <v/>
      </c>
      <c r="T1863" t="str">
        <v>ABRA</v>
      </c>
      <c r="U1863" t="str">
        <v>95438IODP</v>
      </c>
      <c r="V1863" t="str">
        <v>PALABRA</v>
      </c>
      <c r="W1863" t="str">
        <v>OTHR11981391</v>
      </c>
      <c r="X1863">
        <v>44900.244444444441</v>
      </c>
      <c r="Y1863" t="str">
        <v>NOVAK</v>
      </c>
      <c r="Z1863" t="str">
        <v>JR</v>
      </c>
      <c r="AA1863">
        <v>0</v>
      </c>
      <c r="AB1863" t="str">
        <v>397-U1588C-32X-CC-PAL-PALABRA</v>
      </c>
    </row>
    <row r="1864" spans="1:28" x14ac:dyDescent="0.15">
      <c r="A1864">
        <v>397</v>
      </c>
      <c r="B1864" t="str">
        <v>U1588</v>
      </c>
      <c r="C1864" t="str">
        <v>C</v>
      </c>
      <c r="D1864">
        <v>32</v>
      </c>
      <c r="E1864" t="str">
        <v>X</v>
      </c>
      <c r="F1864" t="str">
        <v>CC</v>
      </c>
      <c r="G1864" t="str">
        <v/>
      </c>
      <c r="H1864" s="29">
        <v>13</v>
      </c>
      <c r="I1864" s="29">
        <v>19</v>
      </c>
      <c r="J1864" s="29">
        <v>0</v>
      </c>
      <c r="K1864" s="29">
        <v>5</v>
      </c>
      <c r="L1864" s="24">
        <v>243.75</v>
      </c>
      <c r="M1864" s="24">
        <v>243.81</v>
      </c>
      <c r="N1864" s="24">
        <v>251.64549056603775</v>
      </c>
      <c r="O1864" s="24">
        <v>251.70209433962265</v>
      </c>
      <c r="P1864">
        <v>6</v>
      </c>
      <c r="Q1864">
        <v>20</v>
      </c>
      <c r="R1864" t="str">
        <v>OTHR</v>
      </c>
      <c r="S1864" t="str">
        <v/>
      </c>
      <c r="T1864" t="str">
        <v>PERA</v>
      </c>
      <c r="U1864" t="str">
        <v>95471IODP</v>
      </c>
      <c r="V1864" t="str">
        <v>PALPERA</v>
      </c>
      <c r="W1864" t="str">
        <v>OTHR11981341</v>
      </c>
      <c r="X1864">
        <v>44900.244444444441</v>
      </c>
      <c r="Y1864" t="str">
        <v>NOVAK</v>
      </c>
      <c r="Z1864" t="str">
        <v>JR</v>
      </c>
      <c r="AA1864">
        <v>0</v>
      </c>
      <c r="AB1864" t="str">
        <v>397-U1588C-32X-CC-PAL-PALPERA</v>
      </c>
    </row>
    <row r="1865" spans="1:28" x14ac:dyDescent="0.15">
      <c r="A1865">
        <v>397</v>
      </c>
      <c r="B1865" t="str">
        <v>U1588</v>
      </c>
      <c r="C1865" t="str">
        <v>C</v>
      </c>
      <c r="D1865">
        <v>32</v>
      </c>
      <c r="E1865" t="str">
        <v>X</v>
      </c>
      <c r="F1865" t="str">
        <v>CC</v>
      </c>
      <c r="G1865" t="str">
        <v/>
      </c>
      <c r="H1865" s="29">
        <v>13</v>
      </c>
      <c r="I1865" s="29">
        <v>19</v>
      </c>
      <c r="J1865" s="29">
        <v>0</v>
      </c>
      <c r="K1865" s="29">
        <v>5</v>
      </c>
      <c r="L1865" s="24">
        <v>243.75</v>
      </c>
      <c r="M1865" s="24">
        <v>243.81</v>
      </c>
      <c r="N1865" s="24">
        <v>251.64549056603775</v>
      </c>
      <c r="O1865" s="24">
        <v>251.70209433962265</v>
      </c>
      <c r="P1865">
        <v>6</v>
      </c>
      <c r="Q1865">
        <v>5</v>
      </c>
      <c r="R1865" t="str">
        <v>OTHR</v>
      </c>
      <c r="S1865" t="str">
        <v/>
      </c>
      <c r="T1865" t="str">
        <v>CLAR</v>
      </c>
      <c r="U1865" t="str">
        <v>95439IODP</v>
      </c>
      <c r="V1865" t="str">
        <v>PALCLAR</v>
      </c>
      <c r="W1865" t="str">
        <v>OTHR11981361</v>
      </c>
      <c r="X1865">
        <v>44900.244444444441</v>
      </c>
      <c r="Y1865" t="str">
        <v>NOVAK</v>
      </c>
      <c r="Z1865" t="str">
        <v>JR</v>
      </c>
      <c r="AA1865">
        <v>0</v>
      </c>
      <c r="AB1865" t="str">
        <v>397-U1588C-32X-CC-PAL-PALCLAR</v>
      </c>
    </row>
    <row r="1866" spans="1:28" x14ac:dyDescent="0.15">
      <c r="A1866">
        <v>397</v>
      </c>
      <c r="B1866" t="str">
        <v>U1588</v>
      </c>
      <c r="C1866" t="str">
        <v>C</v>
      </c>
      <c r="D1866">
        <v>32</v>
      </c>
      <c r="E1866" t="str">
        <v>X</v>
      </c>
      <c r="F1866" t="str">
        <v>CC</v>
      </c>
      <c r="G1866" t="str">
        <v/>
      </c>
      <c r="H1866" s="29">
        <v>13</v>
      </c>
      <c r="I1866" s="29">
        <v>19</v>
      </c>
      <c r="J1866" s="29">
        <v>0</v>
      </c>
      <c r="K1866" s="29">
        <v>5</v>
      </c>
      <c r="L1866" s="24">
        <v>243.75</v>
      </c>
      <c r="M1866" s="24">
        <v>243.81</v>
      </c>
      <c r="N1866" s="24">
        <v>251.64549056603775</v>
      </c>
      <c r="O1866" s="24">
        <v>251.70209433962265</v>
      </c>
      <c r="P1866">
        <v>6</v>
      </c>
      <c r="Q1866">
        <v>30</v>
      </c>
      <c r="R1866" t="str">
        <v>OTHR</v>
      </c>
      <c r="S1866" t="str">
        <v/>
      </c>
      <c r="T1866" t="str">
        <v>ZARI</v>
      </c>
      <c r="U1866" t="str">
        <v>95883IODP</v>
      </c>
      <c r="V1866" t="str">
        <v>PALZARI</v>
      </c>
      <c r="W1866" t="str">
        <v>OTHR11981381</v>
      </c>
      <c r="X1866">
        <v>44900.244444444441</v>
      </c>
      <c r="Y1866" t="str">
        <v>NOVAK</v>
      </c>
      <c r="Z1866" t="str">
        <v>JR</v>
      </c>
      <c r="AA1866">
        <v>0</v>
      </c>
      <c r="AB1866" t="str">
        <v>397-U1588C-32X-CC-PAL-PALZARI</v>
      </c>
    </row>
    <row r="1867" spans="1:28" x14ac:dyDescent="0.15">
      <c r="A1867">
        <v>397</v>
      </c>
      <c r="B1867" t="str">
        <v>U1588</v>
      </c>
      <c r="C1867" t="str">
        <v>C</v>
      </c>
      <c r="D1867">
        <v>32</v>
      </c>
      <c r="E1867" t="str">
        <v>X</v>
      </c>
      <c r="F1867" t="str">
        <v>CC</v>
      </c>
      <c r="G1867" t="str">
        <v/>
      </c>
      <c r="H1867" s="29">
        <v>13</v>
      </c>
      <c r="I1867" s="29">
        <v>19</v>
      </c>
      <c r="J1867" s="29">
        <v>13</v>
      </c>
      <c r="K1867" s="29">
        <v>5</v>
      </c>
      <c r="L1867" s="24">
        <v>243.75</v>
      </c>
      <c r="M1867" s="24">
        <v>243.81</v>
      </c>
      <c r="N1867" s="24">
        <v>251.64549056603775</v>
      </c>
      <c r="O1867" s="24">
        <v>251.70209433962265</v>
      </c>
      <c r="P1867">
        <v>6</v>
      </c>
      <c r="Q1867">
        <v>212</v>
      </c>
      <c r="R1867" t="str">
        <v>WRND</v>
      </c>
      <c r="S1867" t="str">
        <v>PAL</v>
      </c>
      <c r="T1867" t="str">
        <v/>
      </c>
      <c r="U1867" t="str">
        <v/>
      </c>
      <c r="V1867" t="str">
        <v>PAL</v>
      </c>
      <c r="W1867" t="str">
        <v>WRND11981321</v>
      </c>
      <c r="X1867">
        <v>44900.243055555555</v>
      </c>
      <c r="Y1867" t="str">
        <v>NOVAK</v>
      </c>
      <c r="Z1867" t="str">
        <v>JR</v>
      </c>
      <c r="AA1867">
        <v>0</v>
      </c>
      <c r="AB1867" t="str">
        <v>397-U1588C-32X-CC-PAL</v>
      </c>
    </row>
    <row r="1868" spans="1:28" x14ac:dyDescent="0.15">
      <c r="A1868">
        <v>397</v>
      </c>
      <c r="B1868" t="str">
        <v>U1588</v>
      </c>
      <c r="C1868" t="str">
        <v>C</v>
      </c>
      <c r="D1868">
        <v>32</v>
      </c>
      <c r="E1868" t="str">
        <v>X</v>
      </c>
      <c r="F1868" t="str">
        <v>CC</v>
      </c>
      <c r="G1868" t="str">
        <v/>
      </c>
      <c r="H1868" s="29">
        <v>13</v>
      </c>
      <c r="I1868" s="29">
        <v>19</v>
      </c>
      <c r="J1868" s="29">
        <v>0</v>
      </c>
      <c r="K1868" s="29">
        <v>5</v>
      </c>
      <c r="L1868" s="24">
        <v>243.75</v>
      </c>
      <c r="M1868" s="24">
        <v>243.81</v>
      </c>
      <c r="N1868" s="24">
        <v>251.64549056603775</v>
      </c>
      <c r="O1868" s="24">
        <v>251.70209433962265</v>
      </c>
      <c r="P1868">
        <v>6</v>
      </c>
      <c r="Q1868">
        <v>20</v>
      </c>
      <c r="R1868" t="str">
        <v>OTHR</v>
      </c>
      <c r="S1868" t="str">
        <v/>
      </c>
      <c r="T1868" t="str">
        <v>VERM</v>
      </c>
      <c r="U1868" t="str">
        <v>95746IODP</v>
      </c>
      <c r="V1868" t="str">
        <v>PALVERM</v>
      </c>
      <c r="W1868" t="str">
        <v>OTHR11981331</v>
      </c>
      <c r="X1868">
        <v>44900.244444444441</v>
      </c>
      <c r="Y1868" t="str">
        <v>NOVAK</v>
      </c>
      <c r="Z1868" t="str">
        <v>JR</v>
      </c>
      <c r="AA1868">
        <v>0</v>
      </c>
      <c r="AB1868" t="str">
        <v>397-U1588C-32X-CC-PAL-PALVERM</v>
      </c>
    </row>
    <row r="1869" spans="1:28" x14ac:dyDescent="0.15">
      <c r="A1869">
        <v>397</v>
      </c>
      <c r="B1869" t="str">
        <v>U1588</v>
      </c>
      <c r="C1869" t="str">
        <v>C</v>
      </c>
      <c r="D1869">
        <v>32</v>
      </c>
      <c r="E1869" t="str">
        <v>X</v>
      </c>
      <c r="F1869" t="str">
        <v>CC</v>
      </c>
      <c r="G1869" t="str">
        <v/>
      </c>
      <c r="H1869" s="29">
        <v>13</v>
      </c>
      <c r="I1869" s="29">
        <v>19</v>
      </c>
      <c r="J1869" s="29">
        <v>0</v>
      </c>
      <c r="K1869" s="29">
        <v>5</v>
      </c>
      <c r="L1869" s="24">
        <v>243.75</v>
      </c>
      <c r="M1869" s="24">
        <v>243.81</v>
      </c>
      <c r="N1869" s="24">
        <v>251.64549056603775</v>
      </c>
      <c r="O1869" s="24">
        <v>251.70209433962265</v>
      </c>
      <c r="P1869">
        <v>6</v>
      </c>
      <c r="Q1869">
        <v>30</v>
      </c>
      <c r="R1869" t="str">
        <v>OTHR</v>
      </c>
      <c r="S1869" t="str">
        <v/>
      </c>
      <c r="T1869" t="str">
        <v>HUAN</v>
      </c>
      <c r="U1869" t="str">
        <v>98758IODP</v>
      </c>
      <c r="V1869" t="str">
        <v>PALHUAN</v>
      </c>
      <c r="W1869" t="str">
        <v>OTHR11981371</v>
      </c>
      <c r="X1869">
        <v>44900.244444444441</v>
      </c>
      <c r="Y1869" t="str">
        <v>NOVAK</v>
      </c>
      <c r="Z1869" t="str">
        <v>JR</v>
      </c>
      <c r="AA1869">
        <v>0</v>
      </c>
      <c r="AB1869" t="str">
        <v>397-U1588C-32X-CC-PAL-PALHUAN</v>
      </c>
    </row>
    <row r="1870" spans="1:28" x14ac:dyDescent="0.15">
      <c r="A1870">
        <v>397</v>
      </c>
      <c r="B1870" t="str">
        <v>U1588</v>
      </c>
      <c r="C1870" t="str">
        <v>C</v>
      </c>
      <c r="D1870">
        <v>33</v>
      </c>
      <c r="E1870" t="str">
        <v>X</v>
      </c>
      <c r="F1870" t="str">
        <v>CC</v>
      </c>
      <c r="G1870" t="str">
        <v/>
      </c>
      <c r="H1870" s="29">
        <v>15</v>
      </c>
      <c r="I1870" s="29">
        <v>21</v>
      </c>
      <c r="J1870" s="29">
        <v>0</v>
      </c>
      <c r="K1870" s="29">
        <v>5</v>
      </c>
      <c r="L1870" s="24">
        <v>250.08</v>
      </c>
      <c r="M1870" s="24">
        <v>250.14000000000001</v>
      </c>
      <c r="N1870" s="24">
        <v>256.40411594202902</v>
      </c>
      <c r="O1870" s="24">
        <v>256.44759420289853</v>
      </c>
      <c r="P1870">
        <v>6</v>
      </c>
      <c r="Q1870">
        <v>20</v>
      </c>
      <c r="R1870" t="str">
        <v>OTHR</v>
      </c>
      <c r="S1870" t="str">
        <v/>
      </c>
      <c r="T1870" t="str">
        <v>PERA</v>
      </c>
      <c r="U1870" t="str">
        <v>95471IODP</v>
      </c>
      <c r="V1870" t="str">
        <v>PALPERA</v>
      </c>
      <c r="W1870" t="str">
        <v>OTHR11981611</v>
      </c>
      <c r="X1870">
        <v>44900.270833333336</v>
      </c>
      <c r="Y1870" t="str">
        <v>NOVAK</v>
      </c>
      <c r="Z1870" t="str">
        <v>JR</v>
      </c>
      <c r="AA1870">
        <v>0</v>
      </c>
      <c r="AB1870" t="str">
        <v>397-U1588C-33X-CC-PAL-PALPERA</v>
      </c>
    </row>
    <row r="1871" spans="1:28" x14ac:dyDescent="0.15">
      <c r="A1871">
        <v>397</v>
      </c>
      <c r="B1871" t="str">
        <v>U1588</v>
      </c>
      <c r="C1871" t="str">
        <v>C</v>
      </c>
      <c r="D1871">
        <v>33</v>
      </c>
      <c r="E1871" t="str">
        <v>X</v>
      </c>
      <c r="F1871" t="str">
        <v>CC</v>
      </c>
      <c r="G1871" t="str">
        <v/>
      </c>
      <c r="H1871" s="29">
        <v>15</v>
      </c>
      <c r="I1871" s="29">
        <v>21</v>
      </c>
      <c r="J1871" s="29">
        <v>0</v>
      </c>
      <c r="K1871" s="29">
        <v>5</v>
      </c>
      <c r="L1871" s="24">
        <v>250.08</v>
      </c>
      <c r="M1871" s="24">
        <v>250.14000000000001</v>
      </c>
      <c r="N1871" s="24">
        <v>256.40411594202902</v>
      </c>
      <c r="O1871" s="24">
        <v>256.44759420289853</v>
      </c>
      <c r="P1871">
        <v>6</v>
      </c>
      <c r="Q1871">
        <v>30</v>
      </c>
      <c r="R1871" t="str">
        <v>OTHR</v>
      </c>
      <c r="S1871" t="str">
        <v/>
      </c>
      <c r="T1871" t="str">
        <v>ZARI</v>
      </c>
      <c r="U1871" t="str">
        <v>95883IODP</v>
      </c>
      <c r="V1871" t="str">
        <v>PALZARI</v>
      </c>
      <c r="W1871" t="str">
        <v>OTHR11981651</v>
      </c>
      <c r="X1871">
        <v>44900.270833333336</v>
      </c>
      <c r="Y1871" t="str">
        <v>NOVAK</v>
      </c>
      <c r="Z1871" t="str">
        <v>JR</v>
      </c>
      <c r="AA1871">
        <v>0</v>
      </c>
      <c r="AB1871" t="str">
        <v>397-U1588C-33X-CC-PAL-PALZARI</v>
      </c>
    </row>
    <row r="1872" spans="1:28" x14ac:dyDescent="0.15">
      <c r="A1872">
        <v>397</v>
      </c>
      <c r="B1872" t="str">
        <v>U1588</v>
      </c>
      <c r="C1872" t="str">
        <v>C</v>
      </c>
      <c r="D1872">
        <v>33</v>
      </c>
      <c r="E1872" t="str">
        <v>X</v>
      </c>
      <c r="F1872" t="str">
        <v>CC</v>
      </c>
      <c r="G1872" t="str">
        <v/>
      </c>
      <c r="H1872" s="29">
        <v>15</v>
      </c>
      <c r="I1872" s="29">
        <v>21</v>
      </c>
      <c r="J1872" s="29">
        <v>0</v>
      </c>
      <c r="K1872" s="29">
        <v>5</v>
      </c>
      <c r="L1872" s="24">
        <v>250.08</v>
      </c>
      <c r="M1872" s="24">
        <v>250.14000000000001</v>
      </c>
      <c r="N1872" s="24">
        <v>256.40411594202902</v>
      </c>
      <c r="O1872" s="24">
        <v>256.44759420289853</v>
      </c>
      <c r="P1872">
        <v>6</v>
      </c>
      <c r="Q1872">
        <v>5</v>
      </c>
      <c r="R1872" t="str">
        <v>OTHR</v>
      </c>
      <c r="S1872" t="str">
        <v/>
      </c>
      <c r="T1872" t="str">
        <v>ABRA</v>
      </c>
      <c r="U1872" t="str">
        <v>95438IODP</v>
      </c>
      <c r="V1872" t="str">
        <v>PALABRA</v>
      </c>
      <c r="W1872" t="str">
        <v>OTHR11981661</v>
      </c>
      <c r="X1872">
        <v>44900.270833333336</v>
      </c>
      <c r="Y1872" t="str">
        <v>NOVAK</v>
      </c>
      <c r="Z1872" t="str">
        <v>JR</v>
      </c>
      <c r="AA1872">
        <v>0</v>
      </c>
      <c r="AB1872" t="str">
        <v>397-U1588C-33X-CC-PAL-PALABRA</v>
      </c>
    </row>
    <row r="1873" spans="1:28" x14ac:dyDescent="0.15">
      <c r="A1873">
        <v>397</v>
      </c>
      <c r="B1873" t="str">
        <v>U1588</v>
      </c>
      <c r="C1873" t="str">
        <v>C</v>
      </c>
      <c r="D1873">
        <v>33</v>
      </c>
      <c r="E1873" t="str">
        <v>X</v>
      </c>
      <c r="F1873" t="str">
        <v>CC</v>
      </c>
      <c r="G1873" t="str">
        <v/>
      </c>
      <c r="H1873" s="29">
        <v>15</v>
      </c>
      <c r="I1873" s="29">
        <v>21</v>
      </c>
      <c r="J1873" s="29">
        <v>0</v>
      </c>
      <c r="K1873" s="29">
        <v>5</v>
      </c>
      <c r="L1873" s="24">
        <v>250.08</v>
      </c>
      <c r="M1873" s="24">
        <v>250.14000000000001</v>
      </c>
      <c r="N1873" s="24">
        <v>256.40411594202902</v>
      </c>
      <c r="O1873" s="24">
        <v>256.44759420289853</v>
      </c>
      <c r="P1873">
        <v>6</v>
      </c>
      <c r="Q1873">
        <v>5</v>
      </c>
      <c r="R1873" t="str">
        <v>OTHR</v>
      </c>
      <c r="S1873" t="str">
        <v/>
      </c>
      <c r="T1873" t="str">
        <v>CLAR</v>
      </c>
      <c r="U1873" t="str">
        <v>95439IODP</v>
      </c>
      <c r="V1873" t="str">
        <v>PALCLAR</v>
      </c>
      <c r="W1873" t="str">
        <v>OTHR11981631</v>
      </c>
      <c r="X1873">
        <v>44900.270833333336</v>
      </c>
      <c r="Y1873" t="str">
        <v>NOVAK</v>
      </c>
      <c r="Z1873" t="str">
        <v>JR</v>
      </c>
      <c r="AA1873">
        <v>0</v>
      </c>
      <c r="AB1873" t="str">
        <v>397-U1588C-33X-CC-PAL-PALCLAR</v>
      </c>
    </row>
    <row r="1874" spans="1:28" x14ac:dyDescent="0.15">
      <c r="A1874">
        <v>397</v>
      </c>
      <c r="B1874" t="str">
        <v>U1588</v>
      </c>
      <c r="C1874" t="str">
        <v>C</v>
      </c>
      <c r="D1874">
        <v>33</v>
      </c>
      <c r="E1874" t="str">
        <v>X</v>
      </c>
      <c r="F1874" t="str">
        <v>CC</v>
      </c>
      <c r="G1874" t="str">
        <v/>
      </c>
      <c r="H1874" s="29">
        <v>15</v>
      </c>
      <c r="I1874" s="29">
        <v>21</v>
      </c>
      <c r="J1874" s="29">
        <v>0</v>
      </c>
      <c r="K1874" s="29">
        <v>5</v>
      </c>
      <c r="L1874" s="24">
        <v>250.08</v>
      </c>
      <c r="M1874" s="24">
        <v>250.14000000000001</v>
      </c>
      <c r="N1874" s="24">
        <v>256.40411594202902</v>
      </c>
      <c r="O1874" s="24">
        <v>256.44759420289853</v>
      </c>
      <c r="P1874">
        <v>6</v>
      </c>
      <c r="Q1874">
        <v>30</v>
      </c>
      <c r="R1874" t="str">
        <v>OTHR</v>
      </c>
      <c r="S1874" t="str">
        <v/>
      </c>
      <c r="T1874" t="str">
        <v>HUAN</v>
      </c>
      <c r="U1874" t="str">
        <v>98758IODP</v>
      </c>
      <c r="V1874" t="str">
        <v>PALHUAN</v>
      </c>
      <c r="W1874" t="str">
        <v>OTHR11981641</v>
      </c>
      <c r="X1874">
        <v>44900.270833333336</v>
      </c>
      <c r="Y1874" t="str">
        <v>NOVAK</v>
      </c>
      <c r="Z1874" t="str">
        <v>JR</v>
      </c>
      <c r="AA1874">
        <v>0</v>
      </c>
      <c r="AB1874" t="str">
        <v>397-U1588C-33X-CC-PAL-PALHUAN</v>
      </c>
    </row>
    <row r="1875" spans="1:28" x14ac:dyDescent="0.15">
      <c r="A1875">
        <v>397</v>
      </c>
      <c r="B1875" t="str">
        <v>U1588</v>
      </c>
      <c r="C1875" t="str">
        <v>C</v>
      </c>
      <c r="D1875">
        <v>33</v>
      </c>
      <c r="E1875" t="str">
        <v>X</v>
      </c>
      <c r="F1875" t="str">
        <v>CC</v>
      </c>
      <c r="G1875" t="str">
        <v/>
      </c>
      <c r="H1875" s="29">
        <v>15</v>
      </c>
      <c r="I1875" s="29">
        <v>21</v>
      </c>
      <c r="J1875" s="29">
        <v>0</v>
      </c>
      <c r="K1875" s="29">
        <v>5</v>
      </c>
      <c r="L1875" s="24">
        <v>250.08</v>
      </c>
      <c r="M1875" s="24">
        <v>250.14000000000001</v>
      </c>
      <c r="N1875" s="24">
        <v>256.40411594202902</v>
      </c>
      <c r="O1875" s="24">
        <v>256.44759420289853</v>
      </c>
      <c r="P1875">
        <v>6</v>
      </c>
      <c r="Q1875">
        <v>20</v>
      </c>
      <c r="R1875" t="str">
        <v>OTHR</v>
      </c>
      <c r="S1875" t="str">
        <v/>
      </c>
      <c r="T1875" t="str">
        <v>VERM</v>
      </c>
      <c r="U1875" t="str">
        <v>95746IODP</v>
      </c>
      <c r="V1875" t="str">
        <v>PALVERM</v>
      </c>
      <c r="W1875" t="str">
        <v>OTHR11981601</v>
      </c>
      <c r="X1875">
        <v>44900.270833333336</v>
      </c>
      <c r="Y1875" t="str">
        <v>NOVAK</v>
      </c>
      <c r="Z1875" t="str">
        <v>JR</v>
      </c>
      <c r="AA1875">
        <v>0</v>
      </c>
      <c r="AB1875" t="str">
        <v>397-U1588C-33X-CC-PAL-PALVERM</v>
      </c>
    </row>
    <row r="1876" spans="1:28" x14ac:dyDescent="0.15">
      <c r="A1876">
        <v>397</v>
      </c>
      <c r="B1876" t="str">
        <v>U1588</v>
      </c>
      <c r="C1876" t="str">
        <v>C</v>
      </c>
      <c r="D1876">
        <v>33</v>
      </c>
      <c r="E1876" t="str">
        <v>X</v>
      </c>
      <c r="F1876" t="str">
        <v>CC</v>
      </c>
      <c r="G1876" t="str">
        <v/>
      </c>
      <c r="H1876" s="29">
        <v>15</v>
      </c>
      <c r="I1876" s="29">
        <v>21</v>
      </c>
      <c r="J1876" s="29">
        <v>0</v>
      </c>
      <c r="K1876" s="29">
        <v>5</v>
      </c>
      <c r="L1876" s="24">
        <v>250.08</v>
      </c>
      <c r="M1876" s="24">
        <v>250.14000000000001</v>
      </c>
      <c r="N1876" s="24">
        <v>256.40411594202902</v>
      </c>
      <c r="O1876" s="24">
        <v>256.44759420289853</v>
      </c>
      <c r="P1876">
        <v>6</v>
      </c>
      <c r="Q1876">
        <v>5</v>
      </c>
      <c r="R1876" t="str">
        <v>OTHR</v>
      </c>
      <c r="S1876" t="str">
        <v/>
      </c>
      <c r="T1876" t="str">
        <v>FLOR</v>
      </c>
      <c r="U1876" t="str">
        <v>95504IODP</v>
      </c>
      <c r="V1876" t="str">
        <v>PALFLOR</v>
      </c>
      <c r="W1876" t="str">
        <v>OTHR11981621</v>
      </c>
      <c r="X1876">
        <v>44900.270833333336</v>
      </c>
      <c r="Y1876" t="str">
        <v>NOVAK</v>
      </c>
      <c r="Z1876" t="str">
        <v>JR</v>
      </c>
      <c r="AA1876">
        <v>0</v>
      </c>
      <c r="AB1876" t="str">
        <v>397-U1588C-33X-CC-PAL-PALFLOR</v>
      </c>
    </row>
    <row r="1877" spans="1:28" x14ac:dyDescent="0.15">
      <c r="A1877">
        <v>397</v>
      </c>
      <c r="B1877" t="str">
        <v>U1588</v>
      </c>
      <c r="C1877" t="str">
        <v>C</v>
      </c>
      <c r="D1877">
        <v>33</v>
      </c>
      <c r="E1877" t="str">
        <v>X</v>
      </c>
      <c r="F1877" t="str">
        <v>CC</v>
      </c>
      <c r="G1877" t="str">
        <v/>
      </c>
      <c r="H1877" s="29">
        <v>15</v>
      </c>
      <c r="I1877" s="29">
        <v>21</v>
      </c>
      <c r="J1877" s="29">
        <v>15</v>
      </c>
      <c r="K1877" s="29">
        <v>5</v>
      </c>
      <c r="L1877" s="24">
        <v>250.08</v>
      </c>
      <c r="M1877" s="24">
        <v>250.14000000000001</v>
      </c>
      <c r="N1877" s="24">
        <v>256.40411594202902</v>
      </c>
      <c r="O1877" s="24">
        <v>256.44759420289853</v>
      </c>
      <c r="P1877">
        <v>6</v>
      </c>
      <c r="Q1877">
        <v>212</v>
      </c>
      <c r="R1877" t="str">
        <v>WRND</v>
      </c>
      <c r="S1877" t="str">
        <v>PAL</v>
      </c>
      <c r="T1877" t="str">
        <v/>
      </c>
      <c r="U1877" t="str">
        <v/>
      </c>
      <c r="V1877" t="str">
        <v>PAL</v>
      </c>
      <c r="W1877" t="str">
        <v>WRND11981591</v>
      </c>
      <c r="X1877">
        <v>44900.270138888889</v>
      </c>
      <c r="Y1877" t="str">
        <v>NOVAK</v>
      </c>
      <c r="Z1877" t="str">
        <v>JR</v>
      </c>
      <c r="AA1877">
        <v>0</v>
      </c>
      <c r="AB1877" t="str">
        <v>397-U1588C-33X-CC-PAL</v>
      </c>
    </row>
    <row r="1878" spans="1:28" x14ac:dyDescent="0.15">
      <c r="A1878">
        <v>397</v>
      </c>
      <c r="B1878" t="str">
        <v>U1588</v>
      </c>
      <c r="C1878" t="str">
        <v>C</v>
      </c>
      <c r="D1878">
        <v>34</v>
      </c>
      <c r="E1878" t="str">
        <v>X</v>
      </c>
      <c r="F1878" t="str">
        <v>CC</v>
      </c>
      <c r="G1878" t="str">
        <v/>
      </c>
      <c r="H1878" s="29">
        <v>12</v>
      </c>
      <c r="I1878" s="29">
        <v>18</v>
      </c>
      <c r="J1878" s="29">
        <v>0</v>
      </c>
      <c r="K1878" s="29">
        <v>5</v>
      </c>
      <c r="L1878" s="24">
        <v>254.79</v>
      </c>
      <c r="M1878" s="24">
        <v>254.85</v>
      </c>
      <c r="N1878" s="24">
        <v>261.50628358208951</v>
      </c>
      <c r="O1878" s="24">
        <v>261.55105970149253</v>
      </c>
      <c r="P1878">
        <v>6</v>
      </c>
      <c r="Q1878">
        <v>5</v>
      </c>
      <c r="R1878" t="str">
        <v>OTHR</v>
      </c>
      <c r="S1878" t="str">
        <v/>
      </c>
      <c r="T1878" t="str">
        <v>CLAR</v>
      </c>
      <c r="U1878" t="str">
        <v>95439IODP</v>
      </c>
      <c r="V1878" t="str">
        <v>PALCLAR</v>
      </c>
      <c r="W1878" t="str">
        <v>OTHR11981901</v>
      </c>
      <c r="X1878">
        <v>44900.29583333333</v>
      </c>
      <c r="Y1878" t="str">
        <v>NOVAK</v>
      </c>
      <c r="Z1878" t="str">
        <v>JR</v>
      </c>
      <c r="AA1878">
        <v>0</v>
      </c>
      <c r="AB1878" t="str">
        <v>397-U1588C-34X-CC-PAL-PALCLAR</v>
      </c>
    </row>
    <row r="1879" spans="1:28" x14ac:dyDescent="0.15">
      <c r="A1879">
        <v>397</v>
      </c>
      <c r="B1879" t="str">
        <v>U1588</v>
      </c>
      <c r="C1879" t="str">
        <v>C</v>
      </c>
      <c r="D1879">
        <v>34</v>
      </c>
      <c r="E1879" t="str">
        <v>X</v>
      </c>
      <c r="F1879" t="str">
        <v>CC</v>
      </c>
      <c r="G1879" t="str">
        <v/>
      </c>
      <c r="H1879" s="29">
        <v>12</v>
      </c>
      <c r="I1879" s="29">
        <v>18</v>
      </c>
      <c r="J1879" s="29">
        <v>0</v>
      </c>
      <c r="K1879" s="29">
        <v>5</v>
      </c>
      <c r="L1879" s="24">
        <v>254.79</v>
      </c>
      <c r="M1879" s="24">
        <v>254.85</v>
      </c>
      <c r="N1879" s="24">
        <v>261.50628358208951</v>
      </c>
      <c r="O1879" s="24">
        <v>261.55105970149253</v>
      </c>
      <c r="P1879">
        <v>6</v>
      </c>
      <c r="Q1879">
        <v>30</v>
      </c>
      <c r="R1879" t="str">
        <v>OTHR</v>
      </c>
      <c r="S1879" t="str">
        <v/>
      </c>
      <c r="T1879" t="str">
        <v>ZARI</v>
      </c>
      <c r="U1879" t="str">
        <v>95883IODP</v>
      </c>
      <c r="V1879" t="str">
        <v>PALZARI</v>
      </c>
      <c r="W1879" t="str">
        <v>OTHR11981921</v>
      </c>
      <c r="X1879">
        <v>44900.29583333333</v>
      </c>
      <c r="Y1879" t="str">
        <v>NOVAK</v>
      </c>
      <c r="Z1879" t="str">
        <v>JR</v>
      </c>
      <c r="AA1879">
        <v>0</v>
      </c>
      <c r="AB1879" t="str">
        <v>397-U1588C-34X-CC-PAL-PALZARI</v>
      </c>
    </row>
    <row r="1880" spans="1:28" x14ac:dyDescent="0.15">
      <c r="A1880">
        <v>397</v>
      </c>
      <c r="B1880" t="str">
        <v>U1588</v>
      </c>
      <c r="C1880" t="str">
        <v>C</v>
      </c>
      <c r="D1880">
        <v>34</v>
      </c>
      <c r="E1880" t="str">
        <v>X</v>
      </c>
      <c r="F1880" t="str">
        <v>CC</v>
      </c>
      <c r="G1880" t="str">
        <v/>
      </c>
      <c r="H1880" s="29">
        <v>12</v>
      </c>
      <c r="I1880" s="29">
        <v>18</v>
      </c>
      <c r="J1880" s="29">
        <v>0</v>
      </c>
      <c r="K1880" s="29">
        <v>5</v>
      </c>
      <c r="L1880" s="24">
        <v>254.79</v>
      </c>
      <c r="M1880" s="24">
        <v>254.85</v>
      </c>
      <c r="N1880" s="24">
        <v>261.50628358208951</v>
      </c>
      <c r="O1880" s="24">
        <v>261.55105970149253</v>
      </c>
      <c r="P1880">
        <v>6</v>
      </c>
      <c r="Q1880">
        <v>20</v>
      </c>
      <c r="R1880" t="str">
        <v>OTHR</v>
      </c>
      <c r="S1880" t="str">
        <v/>
      </c>
      <c r="T1880" t="str">
        <v>PERA</v>
      </c>
      <c r="U1880" t="str">
        <v>95471IODP</v>
      </c>
      <c r="V1880" t="str">
        <v>PALPERA</v>
      </c>
      <c r="W1880" t="str">
        <v>OTHR11981881</v>
      </c>
      <c r="X1880">
        <v>44900.29583333333</v>
      </c>
      <c r="Y1880" t="str">
        <v>NOVAK</v>
      </c>
      <c r="Z1880" t="str">
        <v>JR</v>
      </c>
      <c r="AA1880">
        <v>0</v>
      </c>
      <c r="AB1880" t="str">
        <v>397-U1588C-34X-CC-PAL-PALPERA</v>
      </c>
    </row>
    <row r="1881" spans="1:28" x14ac:dyDescent="0.15">
      <c r="A1881">
        <v>397</v>
      </c>
      <c r="B1881" t="str">
        <v>U1588</v>
      </c>
      <c r="C1881" t="str">
        <v>C</v>
      </c>
      <c r="D1881">
        <v>34</v>
      </c>
      <c r="E1881" t="str">
        <v>X</v>
      </c>
      <c r="F1881" t="str">
        <v>CC</v>
      </c>
      <c r="G1881" t="str">
        <v/>
      </c>
      <c r="H1881" s="29">
        <v>12</v>
      </c>
      <c r="I1881" s="29">
        <v>18</v>
      </c>
      <c r="J1881" s="29">
        <v>0</v>
      </c>
      <c r="K1881" s="29">
        <v>5</v>
      </c>
      <c r="L1881" s="24">
        <v>254.79</v>
      </c>
      <c r="M1881" s="24">
        <v>254.85</v>
      </c>
      <c r="N1881" s="24">
        <v>261.50628358208951</v>
      </c>
      <c r="O1881" s="24">
        <v>261.55105970149253</v>
      </c>
      <c r="P1881">
        <v>6</v>
      </c>
      <c r="Q1881">
        <v>20</v>
      </c>
      <c r="R1881" t="str">
        <v>OTHR</v>
      </c>
      <c r="S1881" t="str">
        <v/>
      </c>
      <c r="T1881" t="str">
        <v>VERM</v>
      </c>
      <c r="U1881" t="str">
        <v>95746IODP</v>
      </c>
      <c r="V1881" t="str">
        <v>PALVERM</v>
      </c>
      <c r="W1881" t="str">
        <v>OTHR11981871</v>
      </c>
      <c r="X1881">
        <v>44900.29583333333</v>
      </c>
      <c r="Y1881" t="str">
        <v>NOVAK</v>
      </c>
      <c r="Z1881" t="str">
        <v>JR</v>
      </c>
      <c r="AA1881">
        <v>0</v>
      </c>
      <c r="AB1881" t="str">
        <v>397-U1588C-34X-CC-PAL-PALVERM</v>
      </c>
    </row>
    <row r="1882" spans="1:28" x14ac:dyDescent="0.15">
      <c r="A1882">
        <v>397</v>
      </c>
      <c r="B1882" t="str">
        <v>U1588</v>
      </c>
      <c r="C1882" t="str">
        <v>C</v>
      </c>
      <c r="D1882">
        <v>34</v>
      </c>
      <c r="E1882" t="str">
        <v>X</v>
      </c>
      <c r="F1882" t="str">
        <v>CC</v>
      </c>
      <c r="G1882" t="str">
        <v/>
      </c>
      <c r="H1882" s="29">
        <v>12</v>
      </c>
      <c r="I1882" s="29">
        <v>18</v>
      </c>
      <c r="J1882" s="29">
        <v>0</v>
      </c>
      <c r="K1882" s="29">
        <v>5</v>
      </c>
      <c r="L1882" s="24">
        <v>254.79</v>
      </c>
      <c r="M1882" s="24">
        <v>254.85</v>
      </c>
      <c r="N1882" s="24">
        <v>261.50628358208951</v>
      </c>
      <c r="O1882" s="24">
        <v>261.55105970149253</v>
      </c>
      <c r="P1882">
        <v>6</v>
      </c>
      <c r="Q1882">
        <v>30</v>
      </c>
      <c r="R1882" t="str">
        <v>OTHR</v>
      </c>
      <c r="S1882" t="str">
        <v/>
      </c>
      <c r="T1882" t="str">
        <v>HUAN</v>
      </c>
      <c r="U1882" t="str">
        <v>98758IODP</v>
      </c>
      <c r="V1882" t="str">
        <v>PALHUAN</v>
      </c>
      <c r="W1882" t="str">
        <v>OTHR11981911</v>
      </c>
      <c r="X1882">
        <v>44900.29583333333</v>
      </c>
      <c r="Y1882" t="str">
        <v>NOVAK</v>
      </c>
      <c r="Z1882" t="str">
        <v>JR</v>
      </c>
      <c r="AA1882">
        <v>0</v>
      </c>
      <c r="AB1882" t="str">
        <v>397-U1588C-34X-CC-PAL-PALHUAN</v>
      </c>
    </row>
    <row r="1883" spans="1:28" x14ac:dyDescent="0.15">
      <c r="A1883">
        <v>397</v>
      </c>
      <c r="B1883" t="str">
        <v>U1588</v>
      </c>
      <c r="C1883" t="str">
        <v>C</v>
      </c>
      <c r="D1883">
        <v>34</v>
      </c>
      <c r="E1883" t="str">
        <v>X</v>
      </c>
      <c r="F1883" t="str">
        <v>CC</v>
      </c>
      <c r="G1883" t="str">
        <v/>
      </c>
      <c r="H1883" s="29">
        <v>12</v>
      </c>
      <c r="I1883" s="29">
        <v>18</v>
      </c>
      <c r="J1883" s="29">
        <v>12</v>
      </c>
      <c r="K1883" s="29">
        <v>5</v>
      </c>
      <c r="L1883" s="24">
        <v>254.79</v>
      </c>
      <c r="M1883" s="24">
        <v>254.85</v>
      </c>
      <c r="N1883" s="24">
        <v>261.50628358208951</v>
      </c>
      <c r="O1883" s="24">
        <v>261.55105970149253</v>
      </c>
      <c r="P1883">
        <v>6</v>
      </c>
      <c r="Q1883">
        <v>212</v>
      </c>
      <c r="R1883" t="str">
        <v>WRND</v>
      </c>
      <c r="S1883" t="str">
        <v>PAL</v>
      </c>
      <c r="T1883" t="str">
        <v/>
      </c>
      <c r="U1883" t="str">
        <v/>
      </c>
      <c r="V1883" t="str">
        <v>PAL</v>
      </c>
      <c r="W1883" t="str">
        <v>WRND11981861</v>
      </c>
      <c r="X1883">
        <v>44900.29583333333</v>
      </c>
      <c r="Y1883" t="str">
        <v>NOVAK</v>
      </c>
      <c r="Z1883" t="str">
        <v>JR</v>
      </c>
      <c r="AA1883">
        <v>0</v>
      </c>
      <c r="AB1883" t="str">
        <v>397-U1588C-34X-CC-PAL</v>
      </c>
    </row>
    <row r="1884" spans="1:28" x14ac:dyDescent="0.15">
      <c r="A1884">
        <v>397</v>
      </c>
      <c r="B1884" t="str">
        <v>U1588</v>
      </c>
      <c r="C1884" t="str">
        <v>C</v>
      </c>
      <c r="D1884">
        <v>34</v>
      </c>
      <c r="E1884" t="str">
        <v>X</v>
      </c>
      <c r="F1884" t="str">
        <v>CC</v>
      </c>
      <c r="G1884" t="str">
        <v/>
      </c>
      <c r="H1884" s="29">
        <v>12</v>
      </c>
      <c r="I1884" s="29">
        <v>18</v>
      </c>
      <c r="J1884" s="29">
        <v>0</v>
      </c>
      <c r="K1884" s="29">
        <v>5</v>
      </c>
      <c r="L1884" s="24">
        <v>254.79</v>
      </c>
      <c r="M1884" s="24">
        <v>254.85</v>
      </c>
      <c r="N1884" s="24">
        <v>261.50628358208951</v>
      </c>
      <c r="O1884" s="24">
        <v>261.55105970149253</v>
      </c>
      <c r="P1884">
        <v>6</v>
      </c>
      <c r="Q1884">
        <v>5</v>
      </c>
      <c r="R1884" t="str">
        <v>OTHR</v>
      </c>
      <c r="S1884" t="str">
        <v/>
      </c>
      <c r="T1884" t="str">
        <v>FLOR</v>
      </c>
      <c r="U1884" t="str">
        <v>95504IODP</v>
      </c>
      <c r="V1884" t="str">
        <v>PALFLOR</v>
      </c>
      <c r="W1884" t="str">
        <v>OTHR11981891</v>
      </c>
      <c r="X1884">
        <v>44900.29583333333</v>
      </c>
      <c r="Y1884" t="str">
        <v>NOVAK</v>
      </c>
      <c r="Z1884" t="str">
        <v>JR</v>
      </c>
      <c r="AA1884">
        <v>0</v>
      </c>
      <c r="AB1884" t="str">
        <v>397-U1588C-34X-CC-PAL-PALFLOR</v>
      </c>
    </row>
    <row r="1885" spans="1:28" x14ac:dyDescent="0.15">
      <c r="A1885">
        <v>397</v>
      </c>
      <c r="B1885" t="str">
        <v>U1588</v>
      </c>
      <c r="C1885" t="str">
        <v>C</v>
      </c>
      <c r="D1885">
        <v>34</v>
      </c>
      <c r="E1885" t="str">
        <v>X</v>
      </c>
      <c r="F1885" t="str">
        <v>CC</v>
      </c>
      <c r="G1885" t="str">
        <v/>
      </c>
      <c r="H1885" s="29">
        <v>12</v>
      </c>
      <c r="I1885" s="29">
        <v>18</v>
      </c>
      <c r="J1885" s="29">
        <v>0</v>
      </c>
      <c r="K1885" s="29">
        <v>5</v>
      </c>
      <c r="L1885" s="24">
        <v>254.79</v>
      </c>
      <c r="M1885" s="24">
        <v>254.85</v>
      </c>
      <c r="N1885" s="24">
        <v>261.50628358208951</v>
      </c>
      <c r="O1885" s="24">
        <v>261.55105970149253</v>
      </c>
      <c r="P1885">
        <v>6</v>
      </c>
      <c r="Q1885">
        <v>5</v>
      </c>
      <c r="R1885" t="str">
        <v>OTHR</v>
      </c>
      <c r="S1885" t="str">
        <v/>
      </c>
      <c r="T1885" t="str">
        <v>ABRA</v>
      </c>
      <c r="U1885" t="str">
        <v>95438IODP</v>
      </c>
      <c r="V1885" t="str">
        <v>PALABRA</v>
      </c>
      <c r="W1885" t="str">
        <v>OTHR11981931</v>
      </c>
      <c r="X1885">
        <v>44900.29583333333</v>
      </c>
      <c r="Y1885" t="str">
        <v>NOVAK</v>
      </c>
      <c r="Z1885" t="str">
        <v>JR</v>
      </c>
      <c r="AA1885">
        <v>0</v>
      </c>
      <c r="AB1885" t="str">
        <v>397-U1588C-34X-CC-PAL-PALABRA</v>
      </c>
    </row>
    <row r="1886" spans="1:28" x14ac:dyDescent="0.15">
      <c r="A1886">
        <v>397</v>
      </c>
      <c r="B1886" t="str">
        <v>U1588</v>
      </c>
      <c r="C1886" t="str">
        <v>C</v>
      </c>
      <c r="D1886">
        <v>35</v>
      </c>
      <c r="E1886" t="str">
        <v>X</v>
      </c>
      <c r="F1886" t="str">
        <v>CC</v>
      </c>
      <c r="G1886" t="str">
        <v/>
      </c>
      <c r="H1886" s="29">
        <v>11</v>
      </c>
      <c r="I1886" s="29">
        <v>17</v>
      </c>
      <c r="J1886" s="29">
        <v>0</v>
      </c>
      <c r="K1886" s="29">
        <v>5</v>
      </c>
      <c r="L1886" s="24">
        <v>259.32</v>
      </c>
      <c r="M1886" s="24">
        <v>259.38</v>
      </c>
      <c r="N1886" s="24">
        <v>266.13118604651163</v>
      </c>
      <c r="O1886" s="24">
        <v>266.1776976744186</v>
      </c>
      <c r="P1886">
        <v>6</v>
      </c>
      <c r="Q1886">
        <v>20</v>
      </c>
      <c r="R1886" t="str">
        <v>OTHR</v>
      </c>
      <c r="S1886" t="str">
        <v/>
      </c>
      <c r="T1886" t="str">
        <v>PERA</v>
      </c>
      <c r="U1886" t="str">
        <v>95471IODP</v>
      </c>
      <c r="V1886" t="str">
        <v>PALPERA</v>
      </c>
      <c r="W1886" t="str">
        <v>OTHR11982151</v>
      </c>
      <c r="X1886">
        <v>44900.321527777778</v>
      </c>
      <c r="Y1886" t="str">
        <v>NOVAK</v>
      </c>
      <c r="Z1886" t="str">
        <v>JR</v>
      </c>
      <c r="AA1886">
        <v>0</v>
      </c>
      <c r="AB1886" t="str">
        <v>397-U1588C-35X-CC-PAL-PALPERA</v>
      </c>
    </row>
    <row r="1887" spans="1:28" x14ac:dyDescent="0.15">
      <c r="A1887">
        <v>397</v>
      </c>
      <c r="B1887" t="str">
        <v>U1588</v>
      </c>
      <c r="C1887" t="str">
        <v>C</v>
      </c>
      <c r="D1887">
        <v>35</v>
      </c>
      <c r="E1887" t="str">
        <v>X</v>
      </c>
      <c r="F1887" t="str">
        <v>CC</v>
      </c>
      <c r="G1887" t="str">
        <v/>
      </c>
      <c r="H1887" s="29">
        <v>11</v>
      </c>
      <c r="I1887" s="29">
        <v>17</v>
      </c>
      <c r="J1887" s="29">
        <v>11</v>
      </c>
      <c r="K1887" s="29">
        <v>5</v>
      </c>
      <c r="L1887" s="24">
        <v>259.32</v>
      </c>
      <c r="M1887" s="24">
        <v>259.38</v>
      </c>
      <c r="N1887" s="24">
        <v>266.13118604651163</v>
      </c>
      <c r="O1887" s="24">
        <v>266.1776976744186</v>
      </c>
      <c r="P1887">
        <v>6</v>
      </c>
      <c r="Q1887">
        <v>212</v>
      </c>
      <c r="R1887" t="str">
        <v>WRND</v>
      </c>
      <c r="S1887" t="str">
        <v>PAL</v>
      </c>
      <c r="T1887" t="str">
        <v/>
      </c>
      <c r="U1887" t="str">
        <v/>
      </c>
      <c r="V1887" t="str">
        <v>PAL</v>
      </c>
      <c r="W1887" t="str">
        <v>WRND11982131</v>
      </c>
      <c r="X1887">
        <v>44900.321527777778</v>
      </c>
      <c r="Y1887" t="str">
        <v>NOVAK</v>
      </c>
      <c r="Z1887" t="str">
        <v>JR</v>
      </c>
      <c r="AA1887">
        <v>0</v>
      </c>
      <c r="AB1887" t="str">
        <v>397-U1588C-35X-CC-PAL</v>
      </c>
    </row>
    <row r="1888" spans="1:28" x14ac:dyDescent="0.15">
      <c r="A1888">
        <v>397</v>
      </c>
      <c r="B1888" t="str">
        <v>U1588</v>
      </c>
      <c r="C1888" t="str">
        <v>C</v>
      </c>
      <c r="D1888">
        <v>35</v>
      </c>
      <c r="E1888" t="str">
        <v>X</v>
      </c>
      <c r="F1888" t="str">
        <v>CC</v>
      </c>
      <c r="G1888" t="str">
        <v/>
      </c>
      <c r="H1888" s="29">
        <v>11</v>
      </c>
      <c r="I1888" s="29">
        <v>17</v>
      </c>
      <c r="J1888" s="29">
        <v>0</v>
      </c>
      <c r="K1888" s="29">
        <v>5</v>
      </c>
      <c r="L1888" s="24">
        <v>259.32</v>
      </c>
      <c r="M1888" s="24">
        <v>259.38</v>
      </c>
      <c r="N1888" s="24">
        <v>266.13118604651163</v>
      </c>
      <c r="O1888" s="24">
        <v>266.1776976744186</v>
      </c>
      <c r="P1888">
        <v>6</v>
      </c>
      <c r="Q1888">
        <v>5</v>
      </c>
      <c r="R1888" t="str">
        <v>OTHR</v>
      </c>
      <c r="S1888" t="str">
        <v/>
      </c>
      <c r="T1888" t="str">
        <v>FLOR</v>
      </c>
      <c r="U1888" t="str">
        <v>95504IODP</v>
      </c>
      <c r="V1888" t="str">
        <v>PALFLOR</v>
      </c>
      <c r="W1888" t="str">
        <v>OTHR11982161</v>
      </c>
      <c r="X1888">
        <v>44900.321527777778</v>
      </c>
      <c r="Y1888" t="str">
        <v>NOVAK</v>
      </c>
      <c r="Z1888" t="str">
        <v>JR</v>
      </c>
      <c r="AA1888">
        <v>0</v>
      </c>
      <c r="AB1888" t="str">
        <v>397-U1588C-35X-CC-PAL-PALFLOR</v>
      </c>
    </row>
    <row r="1889" spans="1:28" x14ac:dyDescent="0.15">
      <c r="A1889">
        <v>397</v>
      </c>
      <c r="B1889" t="str">
        <v>U1588</v>
      </c>
      <c r="C1889" t="str">
        <v>C</v>
      </c>
      <c r="D1889">
        <v>35</v>
      </c>
      <c r="E1889" t="str">
        <v>X</v>
      </c>
      <c r="F1889" t="str">
        <v>CC</v>
      </c>
      <c r="G1889" t="str">
        <v/>
      </c>
      <c r="H1889" s="29">
        <v>11</v>
      </c>
      <c r="I1889" s="29">
        <v>17</v>
      </c>
      <c r="J1889" s="29">
        <v>0</v>
      </c>
      <c r="K1889" s="29">
        <v>5</v>
      </c>
      <c r="L1889" s="24">
        <v>259.32</v>
      </c>
      <c r="M1889" s="24">
        <v>259.38</v>
      </c>
      <c r="N1889" s="24">
        <v>266.13118604651163</v>
      </c>
      <c r="O1889" s="24">
        <v>266.1776976744186</v>
      </c>
      <c r="P1889">
        <v>6</v>
      </c>
      <c r="Q1889">
        <v>5</v>
      </c>
      <c r="R1889" t="str">
        <v>OTHR</v>
      </c>
      <c r="S1889" t="str">
        <v/>
      </c>
      <c r="T1889" t="str">
        <v>CLAR</v>
      </c>
      <c r="U1889" t="str">
        <v>95439IODP</v>
      </c>
      <c r="V1889" t="str">
        <v>PALCLAR</v>
      </c>
      <c r="W1889" t="str">
        <v>OTHR11982171</v>
      </c>
      <c r="X1889">
        <v>44900.321527777778</v>
      </c>
      <c r="Y1889" t="str">
        <v>NOVAK</v>
      </c>
      <c r="Z1889" t="str">
        <v>JR</v>
      </c>
      <c r="AA1889">
        <v>0</v>
      </c>
      <c r="AB1889" t="str">
        <v>397-U1588C-35X-CC-PAL-PALCLAR</v>
      </c>
    </row>
    <row r="1890" spans="1:28" x14ac:dyDescent="0.15">
      <c r="A1890">
        <v>397</v>
      </c>
      <c r="B1890" t="str">
        <v>U1588</v>
      </c>
      <c r="C1890" t="str">
        <v>C</v>
      </c>
      <c r="D1890">
        <v>35</v>
      </c>
      <c r="E1890" t="str">
        <v>X</v>
      </c>
      <c r="F1890" t="str">
        <v>CC</v>
      </c>
      <c r="G1890" t="str">
        <v/>
      </c>
      <c r="H1890" s="29">
        <v>11</v>
      </c>
      <c r="I1890" s="29">
        <v>17</v>
      </c>
      <c r="J1890" s="29">
        <v>0</v>
      </c>
      <c r="K1890" s="29">
        <v>5</v>
      </c>
      <c r="L1890" s="24">
        <v>259.32</v>
      </c>
      <c r="M1890" s="24">
        <v>259.38</v>
      </c>
      <c r="N1890" s="24">
        <v>266.13118604651163</v>
      </c>
      <c r="O1890" s="24">
        <v>266.1776976744186</v>
      </c>
      <c r="P1890">
        <v>6</v>
      </c>
      <c r="Q1890">
        <v>30</v>
      </c>
      <c r="R1890" t="str">
        <v>OTHR</v>
      </c>
      <c r="S1890" t="str">
        <v/>
      </c>
      <c r="T1890" t="str">
        <v>HUAN</v>
      </c>
      <c r="U1890" t="str">
        <v>98758IODP</v>
      </c>
      <c r="V1890" t="str">
        <v>PALHUAN</v>
      </c>
      <c r="W1890" t="str">
        <v>OTHR11982181</v>
      </c>
      <c r="X1890">
        <v>44900.321527777778</v>
      </c>
      <c r="Y1890" t="str">
        <v>NOVAK</v>
      </c>
      <c r="Z1890" t="str">
        <v>JR</v>
      </c>
      <c r="AA1890">
        <v>0</v>
      </c>
      <c r="AB1890" t="str">
        <v>397-U1588C-35X-CC-PAL-PALHUAN</v>
      </c>
    </row>
    <row r="1891" spans="1:28" x14ac:dyDescent="0.15">
      <c r="A1891">
        <v>397</v>
      </c>
      <c r="B1891" t="str">
        <v>U1588</v>
      </c>
      <c r="C1891" t="str">
        <v>C</v>
      </c>
      <c r="D1891">
        <v>35</v>
      </c>
      <c r="E1891" t="str">
        <v>X</v>
      </c>
      <c r="F1891" t="str">
        <v>CC</v>
      </c>
      <c r="G1891" t="str">
        <v/>
      </c>
      <c r="H1891" s="29">
        <v>11</v>
      </c>
      <c r="I1891" s="29">
        <v>17</v>
      </c>
      <c r="J1891" s="29">
        <v>0</v>
      </c>
      <c r="K1891" s="29">
        <v>5</v>
      </c>
      <c r="L1891" s="24">
        <v>259.32</v>
      </c>
      <c r="M1891" s="24">
        <v>259.38</v>
      </c>
      <c r="N1891" s="24">
        <v>266.13118604651163</v>
      </c>
      <c r="O1891" s="24">
        <v>266.1776976744186</v>
      </c>
      <c r="P1891">
        <v>6</v>
      </c>
      <c r="Q1891">
        <v>30</v>
      </c>
      <c r="R1891" t="str">
        <v>OTHR</v>
      </c>
      <c r="S1891" t="str">
        <v/>
      </c>
      <c r="T1891" t="str">
        <v>ZARI</v>
      </c>
      <c r="U1891" t="str">
        <v>95883IODP</v>
      </c>
      <c r="V1891" t="str">
        <v>PALZARI</v>
      </c>
      <c r="W1891" t="str">
        <v>OTHR11982191</v>
      </c>
      <c r="X1891">
        <v>44900.321527777778</v>
      </c>
      <c r="Y1891" t="str">
        <v>NOVAK</v>
      </c>
      <c r="Z1891" t="str">
        <v>JR</v>
      </c>
      <c r="AA1891">
        <v>0</v>
      </c>
      <c r="AB1891" t="str">
        <v>397-U1588C-35X-CC-PAL-PALZARI</v>
      </c>
    </row>
    <row r="1892" spans="1:28" x14ac:dyDescent="0.15">
      <c r="A1892">
        <v>397</v>
      </c>
      <c r="B1892" t="str">
        <v>U1588</v>
      </c>
      <c r="C1892" t="str">
        <v>C</v>
      </c>
      <c r="D1892">
        <v>35</v>
      </c>
      <c r="E1892" t="str">
        <v>X</v>
      </c>
      <c r="F1892" t="str">
        <v>CC</v>
      </c>
      <c r="G1892" t="str">
        <v/>
      </c>
      <c r="H1892" s="29">
        <v>11</v>
      </c>
      <c r="I1892" s="29">
        <v>17</v>
      </c>
      <c r="J1892" s="29">
        <v>0</v>
      </c>
      <c r="K1892" s="29">
        <v>5</v>
      </c>
      <c r="L1892" s="24">
        <v>259.32</v>
      </c>
      <c r="M1892" s="24">
        <v>259.38</v>
      </c>
      <c r="N1892" s="24">
        <v>266.13118604651163</v>
      </c>
      <c r="O1892" s="24">
        <v>266.1776976744186</v>
      </c>
      <c r="P1892">
        <v>6</v>
      </c>
      <c r="Q1892">
        <v>5</v>
      </c>
      <c r="R1892" t="str">
        <v>OTHR</v>
      </c>
      <c r="S1892" t="str">
        <v/>
      </c>
      <c r="T1892" t="str">
        <v>ABRA</v>
      </c>
      <c r="U1892" t="str">
        <v>95438IODP</v>
      </c>
      <c r="V1892" t="str">
        <v>PALABRA</v>
      </c>
      <c r="W1892" t="str">
        <v>OTHR11982201</v>
      </c>
      <c r="X1892">
        <v>44900.321527777778</v>
      </c>
      <c r="Y1892" t="str">
        <v>NOVAK</v>
      </c>
      <c r="Z1892" t="str">
        <v>JR</v>
      </c>
      <c r="AA1892">
        <v>0</v>
      </c>
      <c r="AB1892" t="str">
        <v>397-U1588C-35X-CC-PAL-PALABRA</v>
      </c>
    </row>
    <row r="1893" spans="1:28" x14ac:dyDescent="0.15">
      <c r="A1893">
        <v>397</v>
      </c>
      <c r="B1893" t="str">
        <v>U1588</v>
      </c>
      <c r="C1893" t="str">
        <v>C</v>
      </c>
      <c r="D1893">
        <v>35</v>
      </c>
      <c r="E1893" t="str">
        <v>X</v>
      </c>
      <c r="F1893" t="str">
        <v>CC</v>
      </c>
      <c r="G1893" t="str">
        <v/>
      </c>
      <c r="H1893" s="29">
        <v>11</v>
      </c>
      <c r="I1893" s="29">
        <v>17</v>
      </c>
      <c r="J1893" s="29">
        <v>0</v>
      </c>
      <c r="K1893" s="29">
        <v>5</v>
      </c>
      <c r="L1893" s="24">
        <v>259.32</v>
      </c>
      <c r="M1893" s="24">
        <v>259.38</v>
      </c>
      <c r="N1893" s="24">
        <v>266.13118604651163</v>
      </c>
      <c r="O1893" s="24">
        <v>266.1776976744186</v>
      </c>
      <c r="P1893">
        <v>6</v>
      </c>
      <c r="Q1893">
        <v>20</v>
      </c>
      <c r="R1893" t="str">
        <v>OTHR</v>
      </c>
      <c r="S1893" t="str">
        <v/>
      </c>
      <c r="T1893" t="str">
        <v>VERM</v>
      </c>
      <c r="U1893" t="str">
        <v>95746IODP</v>
      </c>
      <c r="V1893" t="str">
        <v>PALVERM</v>
      </c>
      <c r="W1893" t="str">
        <v>OTHR11982141</v>
      </c>
      <c r="X1893">
        <v>44900.321527777778</v>
      </c>
      <c r="Y1893" t="str">
        <v>NOVAK</v>
      </c>
      <c r="Z1893" t="str">
        <v>JR</v>
      </c>
      <c r="AA1893">
        <v>0</v>
      </c>
      <c r="AB1893" t="str">
        <v>397-U1588C-35X-CC-PAL-PALVERM</v>
      </c>
    </row>
    <row r="1894" spans="1:28" x14ac:dyDescent="0.15">
      <c r="A1894">
        <v>397</v>
      </c>
      <c r="B1894" t="str">
        <v>U1588</v>
      </c>
      <c r="C1894" t="str">
        <v>C</v>
      </c>
      <c r="D1894">
        <v>36</v>
      </c>
      <c r="E1894" t="str">
        <v>X</v>
      </c>
      <c r="F1894" t="str">
        <v>CC</v>
      </c>
      <c r="G1894" t="str">
        <v/>
      </c>
      <c r="H1894" s="29">
        <v>13</v>
      </c>
      <c r="I1894" s="29">
        <v>19</v>
      </c>
      <c r="J1894" s="29">
        <v>0</v>
      </c>
      <c r="K1894" s="29">
        <v>5</v>
      </c>
      <c r="L1894" s="24">
        <v>264.5</v>
      </c>
      <c r="M1894" s="24">
        <v>264.56</v>
      </c>
      <c r="N1894" s="24">
        <v>271.33974626865671</v>
      </c>
      <c r="O1894" s="24">
        <v>271.38452238805968</v>
      </c>
      <c r="P1894">
        <v>6</v>
      </c>
      <c r="Q1894">
        <v>30</v>
      </c>
      <c r="R1894" t="str">
        <v>OTHR</v>
      </c>
      <c r="S1894" t="str">
        <v/>
      </c>
      <c r="T1894" t="str">
        <v>HUAN</v>
      </c>
      <c r="U1894" t="str">
        <v>98758IODP</v>
      </c>
      <c r="V1894" t="str">
        <v>PALHUAN</v>
      </c>
      <c r="W1894" t="str">
        <v>OTHR11982451</v>
      </c>
      <c r="X1894">
        <v>44900.347916666666</v>
      </c>
      <c r="Y1894" t="str">
        <v>NOVAK</v>
      </c>
      <c r="Z1894" t="str">
        <v>JR</v>
      </c>
      <c r="AA1894">
        <v>0</v>
      </c>
      <c r="AB1894" t="str">
        <v>397-U1588C-36X-CC-PAL-PALHUAN</v>
      </c>
    </row>
    <row r="1895" spans="1:28" x14ac:dyDescent="0.15">
      <c r="A1895">
        <v>397</v>
      </c>
      <c r="B1895" t="str">
        <v>U1588</v>
      </c>
      <c r="C1895" t="str">
        <v>C</v>
      </c>
      <c r="D1895">
        <v>36</v>
      </c>
      <c r="E1895" t="str">
        <v>X</v>
      </c>
      <c r="F1895" t="str">
        <v>CC</v>
      </c>
      <c r="G1895" t="str">
        <v/>
      </c>
      <c r="H1895" s="29">
        <v>13</v>
      </c>
      <c r="I1895" s="29">
        <v>19</v>
      </c>
      <c r="J1895" s="29">
        <v>0</v>
      </c>
      <c r="K1895" s="29">
        <v>5</v>
      </c>
      <c r="L1895" s="24">
        <v>264.5</v>
      </c>
      <c r="M1895" s="24">
        <v>264.56</v>
      </c>
      <c r="N1895" s="24">
        <v>271.33974626865671</v>
      </c>
      <c r="O1895" s="24">
        <v>271.38452238805968</v>
      </c>
      <c r="P1895">
        <v>6</v>
      </c>
      <c r="Q1895">
        <v>5</v>
      </c>
      <c r="R1895" t="str">
        <v>OTHR</v>
      </c>
      <c r="S1895" t="str">
        <v/>
      </c>
      <c r="T1895" t="str">
        <v>CLAR</v>
      </c>
      <c r="U1895" t="str">
        <v>95439IODP</v>
      </c>
      <c r="V1895" t="str">
        <v>PALCLAR</v>
      </c>
      <c r="W1895" t="str">
        <v>OTHR11982441</v>
      </c>
      <c r="X1895">
        <v>44900.347916666666</v>
      </c>
      <c r="Y1895" t="str">
        <v>NOVAK</v>
      </c>
      <c r="Z1895" t="str">
        <v>JR</v>
      </c>
      <c r="AA1895">
        <v>0</v>
      </c>
      <c r="AB1895" t="str">
        <v>397-U1588C-36X-CC-PAL-PALCLAR</v>
      </c>
    </row>
    <row r="1896" spans="1:28" x14ac:dyDescent="0.15">
      <c r="A1896">
        <v>397</v>
      </c>
      <c r="B1896" t="str">
        <v>U1588</v>
      </c>
      <c r="C1896" t="str">
        <v>C</v>
      </c>
      <c r="D1896">
        <v>36</v>
      </c>
      <c r="E1896" t="str">
        <v>X</v>
      </c>
      <c r="F1896" t="str">
        <v>CC</v>
      </c>
      <c r="G1896" t="str">
        <v/>
      </c>
      <c r="H1896" s="29">
        <v>13</v>
      </c>
      <c r="I1896" s="29">
        <v>19</v>
      </c>
      <c r="J1896" s="29">
        <v>0</v>
      </c>
      <c r="K1896" s="29">
        <v>5</v>
      </c>
      <c r="L1896" s="24">
        <v>264.5</v>
      </c>
      <c r="M1896" s="24">
        <v>264.56</v>
      </c>
      <c r="N1896" s="24">
        <v>271.33974626865671</v>
      </c>
      <c r="O1896" s="24">
        <v>271.38452238805968</v>
      </c>
      <c r="P1896">
        <v>6</v>
      </c>
      <c r="Q1896">
        <v>5</v>
      </c>
      <c r="R1896" t="str">
        <v>OTHR</v>
      </c>
      <c r="S1896" t="str">
        <v/>
      </c>
      <c r="T1896" t="str">
        <v>ABRA</v>
      </c>
      <c r="U1896" t="str">
        <v>95438IODP</v>
      </c>
      <c r="V1896" t="str">
        <v>PALABRA</v>
      </c>
      <c r="W1896" t="str">
        <v>OTHR11982471</v>
      </c>
      <c r="X1896">
        <v>44900.347916666666</v>
      </c>
      <c r="Y1896" t="str">
        <v>NOVAK</v>
      </c>
      <c r="Z1896" t="str">
        <v>JR</v>
      </c>
      <c r="AA1896">
        <v>0</v>
      </c>
      <c r="AB1896" t="str">
        <v>397-U1588C-36X-CC-PAL-PALABRA</v>
      </c>
    </row>
    <row r="1897" spans="1:28" x14ac:dyDescent="0.15">
      <c r="A1897">
        <v>397</v>
      </c>
      <c r="B1897" t="str">
        <v>U1588</v>
      </c>
      <c r="C1897" t="str">
        <v>C</v>
      </c>
      <c r="D1897">
        <v>36</v>
      </c>
      <c r="E1897" t="str">
        <v>X</v>
      </c>
      <c r="F1897" t="str">
        <v>CC</v>
      </c>
      <c r="G1897" t="str">
        <v/>
      </c>
      <c r="H1897" s="29">
        <v>13</v>
      </c>
      <c r="I1897" s="29">
        <v>19</v>
      </c>
      <c r="J1897" s="29">
        <v>13</v>
      </c>
      <c r="K1897" s="29">
        <v>5</v>
      </c>
      <c r="L1897" s="24">
        <v>264.5</v>
      </c>
      <c r="M1897" s="24">
        <v>264.56</v>
      </c>
      <c r="N1897" s="24">
        <v>271.33974626865671</v>
      </c>
      <c r="O1897" s="24">
        <v>271.38452238805968</v>
      </c>
      <c r="P1897">
        <v>6</v>
      </c>
      <c r="Q1897">
        <v>212</v>
      </c>
      <c r="R1897" t="str">
        <v>WRND</v>
      </c>
      <c r="S1897" t="str">
        <v>PAL</v>
      </c>
      <c r="T1897" t="str">
        <v/>
      </c>
      <c r="U1897" t="str">
        <v/>
      </c>
      <c r="V1897" t="str">
        <v>PAL</v>
      </c>
      <c r="W1897" t="str">
        <v>WRND11982401</v>
      </c>
      <c r="X1897">
        <v>44900.347916666666</v>
      </c>
      <c r="Y1897" t="str">
        <v>NOVAK</v>
      </c>
      <c r="Z1897" t="str">
        <v>JR</v>
      </c>
      <c r="AA1897">
        <v>0</v>
      </c>
      <c r="AB1897" t="str">
        <v>397-U1588C-36X-CC-PAL</v>
      </c>
    </row>
    <row r="1898" spans="1:28" x14ac:dyDescent="0.15">
      <c r="A1898">
        <v>397</v>
      </c>
      <c r="B1898" t="str">
        <v>U1588</v>
      </c>
      <c r="C1898" t="str">
        <v>C</v>
      </c>
      <c r="D1898">
        <v>36</v>
      </c>
      <c r="E1898" t="str">
        <v>X</v>
      </c>
      <c r="F1898" t="str">
        <v>CC</v>
      </c>
      <c r="G1898" t="str">
        <v/>
      </c>
      <c r="H1898" s="29">
        <v>13</v>
      </c>
      <c r="I1898" s="29">
        <v>19</v>
      </c>
      <c r="J1898" s="29">
        <v>0</v>
      </c>
      <c r="K1898" s="29">
        <v>5</v>
      </c>
      <c r="L1898" s="24">
        <v>264.5</v>
      </c>
      <c r="M1898" s="24">
        <v>264.56</v>
      </c>
      <c r="N1898" s="24">
        <v>271.33974626865671</v>
      </c>
      <c r="O1898" s="24">
        <v>271.38452238805968</v>
      </c>
      <c r="P1898">
        <v>6</v>
      </c>
      <c r="Q1898">
        <v>30</v>
      </c>
      <c r="R1898" t="str">
        <v>OTHR</v>
      </c>
      <c r="S1898" t="str">
        <v/>
      </c>
      <c r="T1898" t="str">
        <v>ZARI</v>
      </c>
      <c r="U1898" t="str">
        <v>95883IODP</v>
      </c>
      <c r="V1898" t="str">
        <v>PALZARI</v>
      </c>
      <c r="W1898" t="str">
        <v>OTHR11982461</v>
      </c>
      <c r="X1898">
        <v>44900.347916666666</v>
      </c>
      <c r="Y1898" t="str">
        <v>NOVAK</v>
      </c>
      <c r="Z1898" t="str">
        <v>JR</v>
      </c>
      <c r="AA1898">
        <v>0</v>
      </c>
      <c r="AB1898" t="str">
        <v>397-U1588C-36X-CC-PAL-PALZARI</v>
      </c>
    </row>
    <row r="1899" spans="1:28" x14ac:dyDescent="0.15">
      <c r="A1899">
        <v>397</v>
      </c>
      <c r="B1899" t="str">
        <v>U1588</v>
      </c>
      <c r="C1899" t="str">
        <v>C</v>
      </c>
      <c r="D1899">
        <v>36</v>
      </c>
      <c r="E1899" t="str">
        <v>X</v>
      </c>
      <c r="F1899" t="str">
        <v>CC</v>
      </c>
      <c r="G1899" t="str">
        <v/>
      </c>
      <c r="H1899" s="29">
        <v>13</v>
      </c>
      <c r="I1899" s="29">
        <v>19</v>
      </c>
      <c r="J1899" s="29">
        <v>0</v>
      </c>
      <c r="K1899" s="29">
        <v>5</v>
      </c>
      <c r="L1899" s="24">
        <v>264.5</v>
      </c>
      <c r="M1899" s="24">
        <v>264.56</v>
      </c>
      <c r="N1899" s="24">
        <v>271.33974626865671</v>
      </c>
      <c r="O1899" s="24">
        <v>271.38452238805968</v>
      </c>
      <c r="P1899">
        <v>6</v>
      </c>
      <c r="Q1899">
        <v>5</v>
      </c>
      <c r="R1899" t="str">
        <v>OTHR</v>
      </c>
      <c r="S1899" t="str">
        <v/>
      </c>
      <c r="T1899" t="str">
        <v>FLOR</v>
      </c>
      <c r="U1899" t="str">
        <v>95504IODP</v>
      </c>
      <c r="V1899" t="str">
        <v>PALFLOR</v>
      </c>
      <c r="W1899" t="str">
        <v>OTHR11982431</v>
      </c>
      <c r="X1899">
        <v>44900.347916666666</v>
      </c>
      <c r="Y1899" t="str">
        <v>NOVAK</v>
      </c>
      <c r="Z1899" t="str">
        <v>JR</v>
      </c>
      <c r="AA1899">
        <v>0</v>
      </c>
      <c r="AB1899" t="str">
        <v>397-U1588C-36X-CC-PAL-PALFLOR</v>
      </c>
    </row>
    <row r="1900" spans="1:28" x14ac:dyDescent="0.15">
      <c r="A1900">
        <v>397</v>
      </c>
      <c r="B1900" t="str">
        <v>U1588</v>
      </c>
      <c r="C1900" t="str">
        <v>C</v>
      </c>
      <c r="D1900">
        <v>36</v>
      </c>
      <c r="E1900" t="str">
        <v>X</v>
      </c>
      <c r="F1900" t="str">
        <v>CC</v>
      </c>
      <c r="G1900" t="str">
        <v/>
      </c>
      <c r="H1900" s="29">
        <v>13</v>
      </c>
      <c r="I1900" s="29">
        <v>19</v>
      </c>
      <c r="J1900" s="29">
        <v>0</v>
      </c>
      <c r="K1900" s="29">
        <v>5</v>
      </c>
      <c r="L1900" s="24">
        <v>264.5</v>
      </c>
      <c r="M1900" s="24">
        <v>264.56</v>
      </c>
      <c r="N1900" s="24">
        <v>271.33974626865671</v>
      </c>
      <c r="O1900" s="24">
        <v>271.38452238805968</v>
      </c>
      <c r="P1900">
        <v>6</v>
      </c>
      <c r="Q1900">
        <v>20</v>
      </c>
      <c r="R1900" t="str">
        <v>OTHR</v>
      </c>
      <c r="S1900" t="str">
        <v/>
      </c>
      <c r="T1900" t="str">
        <v>VERM</v>
      </c>
      <c r="U1900" t="str">
        <v>95746IODP</v>
      </c>
      <c r="V1900" t="str">
        <v>PALVERM</v>
      </c>
      <c r="W1900" t="str">
        <v>OTHR11982411</v>
      </c>
      <c r="X1900">
        <v>44900.347916666666</v>
      </c>
      <c r="Y1900" t="str">
        <v>NOVAK</v>
      </c>
      <c r="Z1900" t="str">
        <v>JR</v>
      </c>
      <c r="AA1900">
        <v>0</v>
      </c>
      <c r="AB1900" t="str">
        <v>397-U1588C-36X-CC-PAL-PALVERM</v>
      </c>
    </row>
    <row r="1901" spans="1:28" x14ac:dyDescent="0.15">
      <c r="A1901">
        <v>397</v>
      </c>
      <c r="B1901" t="str">
        <v>U1588</v>
      </c>
      <c r="C1901" t="str">
        <v>C</v>
      </c>
      <c r="D1901">
        <v>36</v>
      </c>
      <c r="E1901" t="str">
        <v>X</v>
      </c>
      <c r="F1901" t="str">
        <v>CC</v>
      </c>
      <c r="G1901" t="str">
        <v/>
      </c>
      <c r="H1901" s="29">
        <v>13</v>
      </c>
      <c r="I1901" s="29">
        <v>19</v>
      </c>
      <c r="J1901" s="29">
        <v>0</v>
      </c>
      <c r="K1901" s="29">
        <v>5</v>
      </c>
      <c r="L1901" s="24">
        <v>264.5</v>
      </c>
      <c r="M1901" s="24">
        <v>264.56</v>
      </c>
      <c r="N1901" s="24">
        <v>271.33974626865671</v>
      </c>
      <c r="O1901" s="24">
        <v>271.38452238805968</v>
      </c>
      <c r="P1901">
        <v>6</v>
      </c>
      <c r="Q1901">
        <v>20</v>
      </c>
      <c r="R1901" t="str">
        <v>OTHR</v>
      </c>
      <c r="S1901" t="str">
        <v/>
      </c>
      <c r="T1901" t="str">
        <v>PERA</v>
      </c>
      <c r="U1901" t="str">
        <v>95471IODP</v>
      </c>
      <c r="V1901" t="str">
        <v>PALPERA</v>
      </c>
      <c r="W1901" t="str">
        <v>OTHR11982421</v>
      </c>
      <c r="X1901">
        <v>44900.347916666666</v>
      </c>
      <c r="Y1901" t="str">
        <v>NOVAK</v>
      </c>
      <c r="Z1901" t="str">
        <v>JR</v>
      </c>
      <c r="AA1901">
        <v>0</v>
      </c>
      <c r="AB1901" t="str">
        <v>397-U1588C-36X-CC-PAL-PALPERA</v>
      </c>
    </row>
    <row r="1902" spans="1:28" x14ac:dyDescent="0.15">
      <c r="A1902">
        <v>397</v>
      </c>
      <c r="B1902" t="str">
        <v>U1588</v>
      </c>
      <c r="C1902" t="str">
        <v>C</v>
      </c>
      <c r="D1902">
        <v>37</v>
      </c>
      <c r="E1902" t="str">
        <v>X</v>
      </c>
      <c r="F1902">
        <v>4</v>
      </c>
      <c r="G1902" t="str">
        <v>A</v>
      </c>
      <c r="H1902" s="29">
        <v>32</v>
      </c>
      <c r="I1902" s="29">
        <v>32</v>
      </c>
      <c r="J1902" s="29">
        <v>32</v>
      </c>
      <c r="K1902" s="29">
        <v>5</v>
      </c>
      <c r="L1902" s="24">
        <v>267.7</v>
      </c>
      <c r="M1902" s="24">
        <v>267.7</v>
      </c>
      <c r="N1902" s="24">
        <v>276.02564963503647</v>
      </c>
      <c r="O1902" s="24">
        <v>276.02564963503647</v>
      </c>
      <c r="P1902">
        <v>0</v>
      </c>
      <c r="Q1902">
        <v>1</v>
      </c>
      <c r="R1902" t="str">
        <v>SS</v>
      </c>
      <c r="S1902" t="str">
        <v>SED</v>
      </c>
      <c r="T1902" t="str">
        <v/>
      </c>
      <c r="U1902" t="str">
        <v/>
      </c>
      <c r="V1902" t="str">
        <v>SED</v>
      </c>
      <c r="W1902" t="str">
        <v>SS11983301</v>
      </c>
      <c r="X1902">
        <v>44900.46875</v>
      </c>
      <c r="Y1902" t="str">
        <v>JRS_PANG</v>
      </c>
      <c r="Z1902" t="str">
        <v>JR</v>
      </c>
      <c r="AA1902">
        <v>0</v>
      </c>
      <c r="AB1902" t="str">
        <v>397-U1588C-37X-4-A 32/32-SED</v>
      </c>
    </row>
    <row r="1903" spans="1:28" x14ac:dyDescent="0.15">
      <c r="A1903">
        <v>397</v>
      </c>
      <c r="B1903" t="str">
        <v>U1588</v>
      </c>
      <c r="C1903" t="str">
        <v>C</v>
      </c>
      <c r="D1903">
        <v>37</v>
      </c>
      <c r="E1903" t="str">
        <v>X</v>
      </c>
      <c r="F1903" t="str">
        <v>CC</v>
      </c>
      <c r="G1903" t="str">
        <v/>
      </c>
      <c r="H1903" s="29">
        <v>11</v>
      </c>
      <c r="I1903" s="29">
        <v>17</v>
      </c>
      <c r="J1903" s="29">
        <v>11</v>
      </c>
      <c r="K1903" s="29">
        <v>5</v>
      </c>
      <c r="L1903" s="24">
        <v>269.41000000000003</v>
      </c>
      <c r="M1903" s="24">
        <v>269.47000000000003</v>
      </c>
      <c r="N1903" s="24">
        <v>277.27382481751829</v>
      </c>
      <c r="O1903" s="24">
        <v>277.31762043795624</v>
      </c>
      <c r="P1903">
        <v>6</v>
      </c>
      <c r="Q1903">
        <v>212</v>
      </c>
      <c r="R1903" t="str">
        <v>WRND</v>
      </c>
      <c r="S1903" t="str">
        <v>PAL</v>
      </c>
      <c r="T1903" t="str">
        <v/>
      </c>
      <c r="U1903" t="str">
        <v/>
      </c>
      <c r="V1903" t="str">
        <v>PAL</v>
      </c>
      <c r="W1903" t="str">
        <v>WRND11982671</v>
      </c>
      <c r="X1903">
        <v>44900.372916666667</v>
      </c>
      <c r="Y1903" t="str">
        <v>NOVAK</v>
      </c>
      <c r="Z1903" t="str">
        <v>JR</v>
      </c>
      <c r="AA1903">
        <v>0</v>
      </c>
      <c r="AB1903" t="str">
        <v>397-U1588C-37X-CC-PAL</v>
      </c>
    </row>
    <row r="1904" spans="1:28" x14ac:dyDescent="0.15">
      <c r="A1904">
        <v>397</v>
      </c>
      <c r="B1904" t="str">
        <v>U1588</v>
      </c>
      <c r="C1904" t="str">
        <v>C</v>
      </c>
      <c r="D1904">
        <v>37</v>
      </c>
      <c r="E1904" t="str">
        <v>X</v>
      </c>
      <c r="F1904" t="str">
        <v>CC</v>
      </c>
      <c r="G1904" t="str">
        <v/>
      </c>
      <c r="H1904" s="29">
        <v>11</v>
      </c>
      <c r="I1904" s="29">
        <v>17</v>
      </c>
      <c r="J1904" s="29">
        <v>0</v>
      </c>
      <c r="K1904" s="29">
        <v>5</v>
      </c>
      <c r="L1904" s="24">
        <v>269.41000000000003</v>
      </c>
      <c r="M1904" s="24">
        <v>269.47000000000003</v>
      </c>
      <c r="N1904" s="24">
        <v>277.27382481751829</v>
      </c>
      <c r="O1904" s="24">
        <v>277.31762043795624</v>
      </c>
      <c r="P1904">
        <v>6</v>
      </c>
      <c r="Q1904">
        <v>20</v>
      </c>
      <c r="R1904" t="str">
        <v>OTHR</v>
      </c>
      <c r="S1904" t="str">
        <v/>
      </c>
      <c r="T1904" t="str">
        <v>VERM</v>
      </c>
      <c r="U1904" t="str">
        <v>95746IODP</v>
      </c>
      <c r="V1904" t="str">
        <v>PALVERM</v>
      </c>
      <c r="W1904" t="str">
        <v>OTHR11982681</v>
      </c>
      <c r="X1904">
        <v>44900.372916666667</v>
      </c>
      <c r="Y1904" t="str">
        <v>NOVAK</v>
      </c>
      <c r="Z1904" t="str">
        <v>JR</v>
      </c>
      <c r="AA1904">
        <v>0</v>
      </c>
      <c r="AB1904" t="str">
        <v>397-U1588C-37X-CC-PAL-PALVERM</v>
      </c>
    </row>
    <row r="1905" spans="1:28" x14ac:dyDescent="0.15">
      <c r="A1905">
        <v>397</v>
      </c>
      <c r="B1905" t="str">
        <v>U1588</v>
      </c>
      <c r="C1905" t="str">
        <v>C</v>
      </c>
      <c r="D1905">
        <v>37</v>
      </c>
      <c r="E1905" t="str">
        <v>X</v>
      </c>
      <c r="F1905" t="str">
        <v>CC</v>
      </c>
      <c r="G1905" t="str">
        <v/>
      </c>
      <c r="H1905" s="29">
        <v>11</v>
      </c>
      <c r="I1905" s="29">
        <v>17</v>
      </c>
      <c r="J1905" s="29">
        <v>0</v>
      </c>
      <c r="K1905" s="29">
        <v>5</v>
      </c>
      <c r="L1905" s="24">
        <v>269.41000000000003</v>
      </c>
      <c r="M1905" s="24">
        <v>269.47000000000003</v>
      </c>
      <c r="N1905" s="24">
        <v>277.27382481751829</v>
      </c>
      <c r="O1905" s="24">
        <v>277.31762043795624</v>
      </c>
      <c r="P1905">
        <v>6</v>
      </c>
      <c r="Q1905">
        <v>5</v>
      </c>
      <c r="R1905" t="str">
        <v>OTHR</v>
      </c>
      <c r="S1905" t="str">
        <v/>
      </c>
      <c r="T1905" t="str">
        <v>ABRA</v>
      </c>
      <c r="U1905" t="str">
        <v>95438IODP</v>
      </c>
      <c r="V1905" t="str">
        <v>PALABRA</v>
      </c>
      <c r="W1905" t="str">
        <v>OTHR11982741</v>
      </c>
      <c r="X1905">
        <v>44900.372916666667</v>
      </c>
      <c r="Y1905" t="str">
        <v>NOVAK</v>
      </c>
      <c r="Z1905" t="str">
        <v>JR</v>
      </c>
      <c r="AA1905">
        <v>0</v>
      </c>
      <c r="AB1905" t="str">
        <v>397-U1588C-37X-CC-PAL-PALABRA</v>
      </c>
    </row>
    <row r="1906" spans="1:28" x14ac:dyDescent="0.15">
      <c r="A1906">
        <v>397</v>
      </c>
      <c r="B1906" t="str">
        <v>U1588</v>
      </c>
      <c r="C1906" t="str">
        <v>C</v>
      </c>
      <c r="D1906">
        <v>37</v>
      </c>
      <c r="E1906" t="str">
        <v>X</v>
      </c>
      <c r="F1906" t="str">
        <v>CC</v>
      </c>
      <c r="G1906" t="str">
        <v/>
      </c>
      <c r="H1906" s="29">
        <v>11</v>
      </c>
      <c r="I1906" s="29">
        <v>17</v>
      </c>
      <c r="J1906" s="29">
        <v>0</v>
      </c>
      <c r="K1906" s="29">
        <v>5</v>
      </c>
      <c r="L1906" s="24">
        <v>269.41000000000003</v>
      </c>
      <c r="M1906" s="24">
        <v>269.47000000000003</v>
      </c>
      <c r="N1906" s="24">
        <v>277.27382481751829</v>
      </c>
      <c r="O1906" s="24">
        <v>277.31762043795624</v>
      </c>
      <c r="P1906">
        <v>6</v>
      </c>
      <c r="Q1906">
        <v>5</v>
      </c>
      <c r="R1906" t="str">
        <v>OTHR</v>
      </c>
      <c r="S1906" t="str">
        <v/>
      </c>
      <c r="T1906" t="str">
        <v>FLOR</v>
      </c>
      <c r="U1906" t="str">
        <v>95504IODP</v>
      </c>
      <c r="V1906" t="str">
        <v>PALFLOR</v>
      </c>
      <c r="W1906" t="str">
        <v>OTHR11982701</v>
      </c>
      <c r="X1906">
        <v>44900.372916666667</v>
      </c>
      <c r="Y1906" t="str">
        <v>NOVAK</v>
      </c>
      <c r="Z1906" t="str">
        <v>JR</v>
      </c>
      <c r="AA1906">
        <v>0</v>
      </c>
      <c r="AB1906" t="str">
        <v>397-U1588C-37X-CC-PAL-PALFLOR</v>
      </c>
    </row>
    <row r="1907" spans="1:28" x14ac:dyDescent="0.15">
      <c r="A1907">
        <v>397</v>
      </c>
      <c r="B1907" t="str">
        <v>U1588</v>
      </c>
      <c r="C1907" t="str">
        <v>C</v>
      </c>
      <c r="D1907">
        <v>37</v>
      </c>
      <c r="E1907" t="str">
        <v>X</v>
      </c>
      <c r="F1907" t="str">
        <v>CC</v>
      </c>
      <c r="G1907" t="str">
        <v/>
      </c>
      <c r="H1907" s="29">
        <v>11</v>
      </c>
      <c r="I1907" s="29">
        <v>17</v>
      </c>
      <c r="J1907" s="29">
        <v>0</v>
      </c>
      <c r="K1907" s="29">
        <v>5</v>
      </c>
      <c r="L1907" s="24">
        <v>269.41000000000003</v>
      </c>
      <c r="M1907" s="24">
        <v>269.47000000000003</v>
      </c>
      <c r="N1907" s="24">
        <v>277.27382481751829</v>
      </c>
      <c r="O1907" s="24">
        <v>277.31762043795624</v>
      </c>
      <c r="P1907">
        <v>6</v>
      </c>
      <c r="Q1907">
        <v>5</v>
      </c>
      <c r="R1907" t="str">
        <v>OTHR</v>
      </c>
      <c r="S1907" t="str">
        <v/>
      </c>
      <c r="T1907" t="str">
        <v>CLAR</v>
      </c>
      <c r="U1907" t="str">
        <v>95439IODP</v>
      </c>
      <c r="V1907" t="str">
        <v>PALCLAR</v>
      </c>
      <c r="W1907" t="str">
        <v>OTHR11982711</v>
      </c>
      <c r="X1907">
        <v>44900.372916666667</v>
      </c>
      <c r="Y1907" t="str">
        <v>NOVAK</v>
      </c>
      <c r="Z1907" t="str">
        <v>JR</v>
      </c>
      <c r="AA1907">
        <v>0</v>
      </c>
      <c r="AB1907" t="str">
        <v>397-U1588C-37X-CC-PAL-PALCLAR</v>
      </c>
    </row>
    <row r="1908" spans="1:28" x14ac:dyDescent="0.15">
      <c r="A1908">
        <v>397</v>
      </c>
      <c r="B1908" t="str">
        <v>U1588</v>
      </c>
      <c r="C1908" t="str">
        <v>C</v>
      </c>
      <c r="D1908">
        <v>37</v>
      </c>
      <c r="E1908" t="str">
        <v>X</v>
      </c>
      <c r="F1908" t="str">
        <v>CC</v>
      </c>
      <c r="G1908" t="str">
        <v/>
      </c>
      <c r="H1908" s="29">
        <v>11</v>
      </c>
      <c r="I1908" s="29">
        <v>17</v>
      </c>
      <c r="J1908" s="29">
        <v>0</v>
      </c>
      <c r="K1908" s="29">
        <v>5</v>
      </c>
      <c r="L1908" s="24">
        <v>269.41000000000003</v>
      </c>
      <c r="M1908" s="24">
        <v>269.47000000000003</v>
      </c>
      <c r="N1908" s="24">
        <v>277.27382481751829</v>
      </c>
      <c r="O1908" s="24">
        <v>277.31762043795624</v>
      </c>
      <c r="P1908">
        <v>6</v>
      </c>
      <c r="Q1908">
        <v>20</v>
      </c>
      <c r="R1908" t="str">
        <v>OTHR</v>
      </c>
      <c r="S1908" t="str">
        <v/>
      </c>
      <c r="T1908" t="str">
        <v>PERA</v>
      </c>
      <c r="U1908" t="str">
        <v>95471IODP</v>
      </c>
      <c r="V1908" t="str">
        <v>PALPERA</v>
      </c>
      <c r="W1908" t="str">
        <v>OTHR11982691</v>
      </c>
      <c r="X1908">
        <v>44900.372916666667</v>
      </c>
      <c r="Y1908" t="str">
        <v>NOVAK</v>
      </c>
      <c r="Z1908" t="str">
        <v>JR</v>
      </c>
      <c r="AA1908">
        <v>0</v>
      </c>
      <c r="AB1908" t="str">
        <v>397-U1588C-37X-CC-PAL-PALPERA</v>
      </c>
    </row>
    <row r="1909" spans="1:28" x14ac:dyDescent="0.15">
      <c r="A1909">
        <v>397</v>
      </c>
      <c r="B1909" t="str">
        <v>U1588</v>
      </c>
      <c r="C1909" t="str">
        <v>C</v>
      </c>
      <c r="D1909">
        <v>37</v>
      </c>
      <c r="E1909" t="str">
        <v>X</v>
      </c>
      <c r="F1909" t="str">
        <v>CC</v>
      </c>
      <c r="G1909" t="str">
        <v/>
      </c>
      <c r="H1909" s="29">
        <v>11</v>
      </c>
      <c r="I1909" s="29">
        <v>17</v>
      </c>
      <c r="J1909" s="29">
        <v>0</v>
      </c>
      <c r="K1909" s="29">
        <v>5</v>
      </c>
      <c r="L1909" s="24">
        <v>269.41000000000003</v>
      </c>
      <c r="M1909" s="24">
        <v>269.47000000000003</v>
      </c>
      <c r="N1909" s="24">
        <v>277.27382481751829</v>
      </c>
      <c r="O1909" s="24">
        <v>277.31762043795624</v>
      </c>
      <c r="P1909">
        <v>6</v>
      </c>
      <c r="Q1909">
        <v>30</v>
      </c>
      <c r="R1909" t="str">
        <v>OTHR</v>
      </c>
      <c r="S1909" t="str">
        <v/>
      </c>
      <c r="T1909" t="str">
        <v>HUAN</v>
      </c>
      <c r="U1909" t="str">
        <v>98758IODP</v>
      </c>
      <c r="V1909" t="str">
        <v>PALHUAN</v>
      </c>
      <c r="W1909" t="str">
        <v>OTHR11982721</v>
      </c>
      <c r="X1909">
        <v>44900.372916666667</v>
      </c>
      <c r="Y1909" t="str">
        <v>NOVAK</v>
      </c>
      <c r="Z1909" t="str">
        <v>JR</v>
      </c>
      <c r="AA1909">
        <v>0</v>
      </c>
      <c r="AB1909" t="str">
        <v>397-U1588C-37X-CC-PAL-PALHUAN</v>
      </c>
    </row>
    <row r="1910" spans="1:28" x14ac:dyDescent="0.15">
      <c r="A1910">
        <v>397</v>
      </c>
      <c r="B1910" t="str">
        <v>U1588</v>
      </c>
      <c r="C1910" t="str">
        <v>C</v>
      </c>
      <c r="D1910">
        <v>37</v>
      </c>
      <c r="E1910" t="str">
        <v>X</v>
      </c>
      <c r="F1910" t="str">
        <v>CC</v>
      </c>
      <c r="G1910" t="str">
        <v/>
      </c>
      <c r="H1910" s="29">
        <v>11</v>
      </c>
      <c r="I1910" s="29">
        <v>17</v>
      </c>
      <c r="J1910" s="29">
        <v>0</v>
      </c>
      <c r="K1910" s="29">
        <v>5</v>
      </c>
      <c r="L1910" s="24">
        <v>269.41000000000003</v>
      </c>
      <c r="M1910" s="24">
        <v>269.47000000000003</v>
      </c>
      <c r="N1910" s="24">
        <v>277.27382481751829</v>
      </c>
      <c r="O1910" s="24">
        <v>277.31762043795624</v>
      </c>
      <c r="P1910">
        <v>6</v>
      </c>
      <c r="Q1910">
        <v>30</v>
      </c>
      <c r="R1910" t="str">
        <v>OTHR</v>
      </c>
      <c r="S1910" t="str">
        <v/>
      </c>
      <c r="T1910" t="str">
        <v>ZARI</v>
      </c>
      <c r="U1910" t="str">
        <v>95883IODP</v>
      </c>
      <c r="V1910" t="str">
        <v>PALZARI</v>
      </c>
      <c r="W1910" t="str">
        <v>OTHR11982731</v>
      </c>
      <c r="X1910">
        <v>44900.372916666667</v>
      </c>
      <c r="Y1910" t="str">
        <v>NOVAK</v>
      </c>
      <c r="Z1910" t="str">
        <v>JR</v>
      </c>
      <c r="AA1910">
        <v>0</v>
      </c>
      <c r="AB1910" t="str">
        <v>397-U1588C-37X-CC-PAL-PALZARI</v>
      </c>
    </row>
    <row r="1911" spans="1:28" x14ac:dyDescent="0.15">
      <c r="A1911">
        <v>397</v>
      </c>
      <c r="B1911" t="str">
        <v>U1588</v>
      </c>
      <c r="C1911" t="str">
        <v>C</v>
      </c>
      <c r="D1911">
        <v>38</v>
      </c>
      <c r="E1911" t="str">
        <v>X</v>
      </c>
      <c r="F1911" t="str">
        <v>CC</v>
      </c>
      <c r="G1911" t="str">
        <v/>
      </c>
      <c r="H1911" s="29">
        <v>32</v>
      </c>
      <c r="I1911" s="29">
        <v>38</v>
      </c>
      <c r="J1911" s="29">
        <v>0</v>
      </c>
      <c r="K1911" s="29">
        <v>5</v>
      </c>
      <c r="L1911" s="24">
        <v>274</v>
      </c>
      <c r="M1911" s="24">
        <v>274.06</v>
      </c>
      <c r="N1911" s="24">
        <v>282.62015384615387</v>
      </c>
      <c r="O1911" s="24">
        <v>282.66630769230773</v>
      </c>
      <c r="P1911">
        <v>6</v>
      </c>
      <c r="Q1911">
        <v>5</v>
      </c>
      <c r="R1911" t="str">
        <v>OTHR</v>
      </c>
      <c r="S1911" t="str">
        <v/>
      </c>
      <c r="T1911" t="str">
        <v>FLOR</v>
      </c>
      <c r="U1911" t="str">
        <v>95504IODP</v>
      </c>
      <c r="V1911" t="str">
        <v>PALFLOR</v>
      </c>
      <c r="W1911" t="str">
        <v>OTHR11982941</v>
      </c>
      <c r="X1911">
        <v>44900.397222222222</v>
      </c>
      <c r="Y1911" t="str">
        <v>NOVAK</v>
      </c>
      <c r="Z1911" t="str">
        <v>JR</v>
      </c>
      <c r="AA1911">
        <v>0</v>
      </c>
      <c r="AB1911" t="str">
        <v>397-U1588C-38X-CC-PAL-PALFLOR</v>
      </c>
    </row>
    <row r="1912" spans="1:28" x14ac:dyDescent="0.15">
      <c r="A1912">
        <v>397</v>
      </c>
      <c r="B1912" t="str">
        <v>U1588</v>
      </c>
      <c r="C1912" t="str">
        <v>C</v>
      </c>
      <c r="D1912">
        <v>38</v>
      </c>
      <c r="E1912" t="str">
        <v>X</v>
      </c>
      <c r="F1912" t="str">
        <v>CC</v>
      </c>
      <c r="G1912" t="str">
        <v/>
      </c>
      <c r="H1912" s="29">
        <v>32</v>
      </c>
      <c r="I1912" s="29">
        <v>38</v>
      </c>
      <c r="J1912" s="29">
        <v>0</v>
      </c>
      <c r="K1912" s="29">
        <v>5</v>
      </c>
      <c r="L1912" s="24">
        <v>274</v>
      </c>
      <c r="M1912" s="24">
        <v>274.06</v>
      </c>
      <c r="N1912" s="24">
        <v>282.62015384615387</v>
      </c>
      <c r="O1912" s="24">
        <v>282.66630769230773</v>
      </c>
      <c r="P1912">
        <v>6</v>
      </c>
      <c r="Q1912">
        <v>20</v>
      </c>
      <c r="R1912" t="str">
        <v>OTHR</v>
      </c>
      <c r="S1912" t="str">
        <v/>
      </c>
      <c r="T1912" t="str">
        <v>PERA</v>
      </c>
      <c r="U1912" t="str">
        <v>95471IODP</v>
      </c>
      <c r="V1912" t="str">
        <v>PALPERA</v>
      </c>
      <c r="W1912" t="str">
        <v>OTHR11982931</v>
      </c>
      <c r="X1912">
        <v>44900.397222222222</v>
      </c>
      <c r="Y1912" t="str">
        <v>NOVAK</v>
      </c>
      <c r="Z1912" t="str">
        <v>JR</v>
      </c>
      <c r="AA1912">
        <v>0</v>
      </c>
      <c r="AB1912" t="str">
        <v>397-U1588C-38X-CC-PAL-PALPERA</v>
      </c>
    </row>
    <row r="1913" spans="1:28" x14ac:dyDescent="0.15">
      <c r="A1913">
        <v>397</v>
      </c>
      <c r="B1913" t="str">
        <v>U1588</v>
      </c>
      <c r="C1913" t="str">
        <v>C</v>
      </c>
      <c r="D1913">
        <v>38</v>
      </c>
      <c r="E1913" t="str">
        <v>X</v>
      </c>
      <c r="F1913" t="str">
        <v>CC</v>
      </c>
      <c r="G1913" t="str">
        <v/>
      </c>
      <c r="H1913" s="29">
        <v>32</v>
      </c>
      <c r="I1913" s="29">
        <v>38</v>
      </c>
      <c r="J1913" s="29">
        <v>0</v>
      </c>
      <c r="K1913" s="29">
        <v>5</v>
      </c>
      <c r="L1913" s="24">
        <v>274</v>
      </c>
      <c r="M1913" s="24">
        <v>274.06</v>
      </c>
      <c r="N1913" s="24">
        <v>282.62015384615387</v>
      </c>
      <c r="O1913" s="24">
        <v>282.66630769230773</v>
      </c>
      <c r="P1913">
        <v>6</v>
      </c>
      <c r="Q1913">
        <v>30</v>
      </c>
      <c r="R1913" t="str">
        <v>OTHR</v>
      </c>
      <c r="S1913" t="str">
        <v/>
      </c>
      <c r="T1913" t="str">
        <v>ZARI</v>
      </c>
      <c r="U1913" t="str">
        <v>95883IODP</v>
      </c>
      <c r="V1913" t="str">
        <v>PALZARI</v>
      </c>
      <c r="W1913" t="str">
        <v>OTHR11982971</v>
      </c>
      <c r="X1913">
        <v>44900.397222222222</v>
      </c>
      <c r="Y1913" t="str">
        <v>NOVAK</v>
      </c>
      <c r="Z1913" t="str">
        <v>JR</v>
      </c>
      <c r="AA1913">
        <v>0</v>
      </c>
      <c r="AB1913" t="str">
        <v>397-U1588C-38X-CC-PAL-PALZARI</v>
      </c>
    </row>
    <row r="1914" spans="1:28" x14ac:dyDescent="0.15">
      <c r="A1914">
        <v>397</v>
      </c>
      <c r="B1914" t="str">
        <v>U1588</v>
      </c>
      <c r="C1914" t="str">
        <v>C</v>
      </c>
      <c r="D1914">
        <v>38</v>
      </c>
      <c r="E1914" t="str">
        <v>X</v>
      </c>
      <c r="F1914" t="str">
        <v>CC</v>
      </c>
      <c r="G1914" t="str">
        <v/>
      </c>
      <c r="H1914" s="29">
        <v>32</v>
      </c>
      <c r="I1914" s="29">
        <v>38</v>
      </c>
      <c r="J1914" s="29">
        <v>0</v>
      </c>
      <c r="K1914" s="29">
        <v>5</v>
      </c>
      <c r="L1914" s="24">
        <v>274</v>
      </c>
      <c r="M1914" s="24">
        <v>274.06</v>
      </c>
      <c r="N1914" s="24">
        <v>282.62015384615387</v>
      </c>
      <c r="O1914" s="24">
        <v>282.66630769230773</v>
      </c>
      <c r="P1914">
        <v>6</v>
      </c>
      <c r="Q1914">
        <v>5</v>
      </c>
      <c r="R1914" t="str">
        <v>OTHR</v>
      </c>
      <c r="S1914" t="str">
        <v/>
      </c>
      <c r="T1914" t="str">
        <v>CLAR</v>
      </c>
      <c r="U1914" t="str">
        <v>95439IODP</v>
      </c>
      <c r="V1914" t="str">
        <v>PALCLAR</v>
      </c>
      <c r="W1914" t="str">
        <v>OTHR11982951</v>
      </c>
      <c r="X1914">
        <v>44900.397222222222</v>
      </c>
      <c r="Y1914" t="str">
        <v>NOVAK</v>
      </c>
      <c r="Z1914" t="str">
        <v>JR</v>
      </c>
      <c r="AA1914">
        <v>0</v>
      </c>
      <c r="AB1914" t="str">
        <v>397-U1588C-38X-CC-PAL-PALCLAR</v>
      </c>
    </row>
    <row r="1915" spans="1:28" x14ac:dyDescent="0.15">
      <c r="A1915">
        <v>397</v>
      </c>
      <c r="B1915" t="str">
        <v>U1588</v>
      </c>
      <c r="C1915" t="str">
        <v>C</v>
      </c>
      <c r="D1915">
        <v>38</v>
      </c>
      <c r="E1915" t="str">
        <v>X</v>
      </c>
      <c r="F1915" t="str">
        <v>CC</v>
      </c>
      <c r="G1915" t="str">
        <v/>
      </c>
      <c r="H1915" s="29">
        <v>32</v>
      </c>
      <c r="I1915" s="29">
        <v>38</v>
      </c>
      <c r="J1915" s="29">
        <v>0</v>
      </c>
      <c r="K1915" s="29">
        <v>5</v>
      </c>
      <c r="L1915" s="24">
        <v>274</v>
      </c>
      <c r="M1915" s="24">
        <v>274.06</v>
      </c>
      <c r="N1915" s="24">
        <v>282.62015384615387</v>
      </c>
      <c r="O1915" s="24">
        <v>282.66630769230773</v>
      </c>
      <c r="P1915">
        <v>6</v>
      </c>
      <c r="Q1915">
        <v>20</v>
      </c>
      <c r="R1915" t="str">
        <v>OTHR</v>
      </c>
      <c r="S1915" t="str">
        <v/>
      </c>
      <c r="T1915" t="str">
        <v>VERM</v>
      </c>
      <c r="U1915" t="str">
        <v>95746IODP</v>
      </c>
      <c r="V1915" t="str">
        <v>PALVERM</v>
      </c>
      <c r="W1915" t="str">
        <v>OTHR11982921</v>
      </c>
      <c r="X1915">
        <v>44900.397222222222</v>
      </c>
      <c r="Y1915" t="str">
        <v>NOVAK</v>
      </c>
      <c r="Z1915" t="str">
        <v>JR</v>
      </c>
      <c r="AA1915">
        <v>0</v>
      </c>
      <c r="AB1915" t="str">
        <v>397-U1588C-38X-CC-PAL-PALVERM</v>
      </c>
    </row>
    <row r="1916" spans="1:28" x14ac:dyDescent="0.15">
      <c r="A1916">
        <v>397</v>
      </c>
      <c r="B1916" t="str">
        <v>U1588</v>
      </c>
      <c r="C1916" t="str">
        <v>C</v>
      </c>
      <c r="D1916">
        <v>38</v>
      </c>
      <c r="E1916" t="str">
        <v>X</v>
      </c>
      <c r="F1916" t="str">
        <v>CC</v>
      </c>
      <c r="G1916" t="str">
        <v/>
      </c>
      <c r="H1916" s="29">
        <v>32</v>
      </c>
      <c r="I1916" s="29">
        <v>38</v>
      </c>
      <c r="J1916" s="29">
        <v>0</v>
      </c>
      <c r="K1916" s="29">
        <v>5</v>
      </c>
      <c r="L1916" s="24">
        <v>274</v>
      </c>
      <c r="M1916" s="24">
        <v>274.06</v>
      </c>
      <c r="N1916" s="24">
        <v>282.62015384615387</v>
      </c>
      <c r="O1916" s="24">
        <v>282.66630769230773</v>
      </c>
      <c r="P1916">
        <v>6</v>
      </c>
      <c r="Q1916">
        <v>5</v>
      </c>
      <c r="R1916" t="str">
        <v>OTHR</v>
      </c>
      <c r="S1916" t="str">
        <v/>
      </c>
      <c r="T1916" t="str">
        <v>ABRA</v>
      </c>
      <c r="U1916" t="str">
        <v>95438IODP</v>
      </c>
      <c r="V1916" t="str">
        <v>PALABRA</v>
      </c>
      <c r="W1916" t="str">
        <v>OTHR11982981</v>
      </c>
      <c r="X1916">
        <v>44900.397222222222</v>
      </c>
      <c r="Y1916" t="str">
        <v>NOVAK</v>
      </c>
      <c r="Z1916" t="str">
        <v>JR</v>
      </c>
      <c r="AA1916">
        <v>0</v>
      </c>
      <c r="AB1916" t="str">
        <v>397-U1588C-38X-CC-PAL-PALABRA</v>
      </c>
    </row>
    <row r="1917" spans="1:28" x14ac:dyDescent="0.15">
      <c r="A1917">
        <v>397</v>
      </c>
      <c r="B1917" t="str">
        <v>U1588</v>
      </c>
      <c r="C1917" t="str">
        <v>C</v>
      </c>
      <c r="D1917">
        <v>38</v>
      </c>
      <c r="E1917" t="str">
        <v>X</v>
      </c>
      <c r="F1917" t="str">
        <v>CC</v>
      </c>
      <c r="G1917" t="str">
        <v/>
      </c>
      <c r="H1917" s="29">
        <v>32</v>
      </c>
      <c r="I1917" s="29">
        <v>38</v>
      </c>
      <c r="J1917" s="29">
        <v>0</v>
      </c>
      <c r="K1917" s="29">
        <v>5</v>
      </c>
      <c r="L1917" s="24">
        <v>274</v>
      </c>
      <c r="M1917" s="24">
        <v>274.06</v>
      </c>
      <c r="N1917" s="24">
        <v>282.62015384615387</v>
      </c>
      <c r="O1917" s="24">
        <v>282.66630769230773</v>
      </c>
      <c r="P1917">
        <v>6</v>
      </c>
      <c r="Q1917">
        <v>30</v>
      </c>
      <c r="R1917" t="str">
        <v>OTHR</v>
      </c>
      <c r="S1917" t="str">
        <v/>
      </c>
      <c r="T1917" t="str">
        <v>HUAN</v>
      </c>
      <c r="U1917" t="str">
        <v>98758IODP</v>
      </c>
      <c r="V1917" t="str">
        <v>PALHUAN</v>
      </c>
      <c r="W1917" t="str">
        <v>OTHR11982961</v>
      </c>
      <c r="X1917">
        <v>44900.397222222222</v>
      </c>
      <c r="Y1917" t="str">
        <v>NOVAK</v>
      </c>
      <c r="Z1917" t="str">
        <v>JR</v>
      </c>
      <c r="AA1917">
        <v>0</v>
      </c>
      <c r="AB1917" t="str">
        <v>397-U1588C-38X-CC-PAL-PALHUAN</v>
      </c>
    </row>
    <row r="1918" spans="1:28" x14ac:dyDescent="0.15">
      <c r="A1918">
        <v>397</v>
      </c>
      <c r="B1918" t="str">
        <v>U1588</v>
      </c>
      <c r="C1918" t="str">
        <v>C</v>
      </c>
      <c r="D1918">
        <v>38</v>
      </c>
      <c r="E1918" t="str">
        <v>X</v>
      </c>
      <c r="F1918" t="str">
        <v>CC</v>
      </c>
      <c r="G1918" t="str">
        <v/>
      </c>
      <c r="H1918" s="29">
        <v>32</v>
      </c>
      <c r="I1918" s="29">
        <v>38</v>
      </c>
      <c r="J1918" s="29">
        <v>32</v>
      </c>
      <c r="K1918" s="29">
        <v>5</v>
      </c>
      <c r="L1918" s="24">
        <v>274</v>
      </c>
      <c r="M1918" s="24">
        <v>274.06</v>
      </c>
      <c r="N1918" s="24">
        <v>282.62015384615387</v>
      </c>
      <c r="O1918" s="24">
        <v>282.66630769230773</v>
      </c>
      <c r="P1918">
        <v>6</v>
      </c>
      <c r="Q1918">
        <v>212</v>
      </c>
      <c r="R1918" t="str">
        <v>WRND</v>
      </c>
      <c r="S1918" t="str">
        <v>PAL</v>
      </c>
      <c r="T1918" t="str">
        <v/>
      </c>
      <c r="U1918" t="str">
        <v/>
      </c>
      <c r="V1918" t="str">
        <v>PAL</v>
      </c>
      <c r="W1918" t="str">
        <v>WRND11982911</v>
      </c>
      <c r="X1918">
        <v>44900.397222222222</v>
      </c>
      <c r="Y1918" t="str">
        <v>NOVAK</v>
      </c>
      <c r="Z1918" t="str">
        <v>JR</v>
      </c>
      <c r="AA1918">
        <v>0</v>
      </c>
      <c r="AB1918" t="str">
        <v>397-U1588C-38X-CC-PAL</v>
      </c>
    </row>
    <row r="1919" spans="1:28" x14ac:dyDescent="0.15">
      <c r="A1919">
        <v>397</v>
      </c>
      <c r="B1919" t="str">
        <v>U1588</v>
      </c>
      <c r="C1919" t="str">
        <v>C</v>
      </c>
      <c r="D1919">
        <v>39</v>
      </c>
      <c r="E1919" t="str">
        <v>X</v>
      </c>
      <c r="F1919" t="str">
        <v>CC</v>
      </c>
      <c r="G1919" t="str">
        <v/>
      </c>
      <c r="H1919" s="29">
        <v>11</v>
      </c>
      <c r="I1919" s="29">
        <v>17</v>
      </c>
      <c r="J1919" s="29">
        <v>0</v>
      </c>
      <c r="K1919" s="29">
        <v>5</v>
      </c>
      <c r="L1919" s="24">
        <v>280.25</v>
      </c>
      <c r="M1919" s="24">
        <v>280.31</v>
      </c>
      <c r="N1919" s="24">
        <v>289.51023255813953</v>
      </c>
      <c r="O1919" s="24">
        <v>289.55674418604656</v>
      </c>
      <c r="P1919">
        <v>6</v>
      </c>
      <c r="Q1919">
        <v>20</v>
      </c>
      <c r="R1919" t="str">
        <v>OTHR</v>
      </c>
      <c r="S1919" t="str">
        <v/>
      </c>
      <c r="T1919" t="str">
        <v>VERM</v>
      </c>
      <c r="U1919" t="str">
        <v>95746IODP</v>
      </c>
      <c r="V1919" t="str">
        <v>PALVERM</v>
      </c>
      <c r="W1919" t="str">
        <v>OTHR11983221</v>
      </c>
      <c r="X1919">
        <v>44900.431944444441</v>
      </c>
      <c r="Y1919" t="str">
        <v>NOVAK</v>
      </c>
      <c r="Z1919" t="str">
        <v>JR</v>
      </c>
      <c r="AA1919">
        <v>0</v>
      </c>
      <c r="AB1919" t="str">
        <v>397-U1588C-39X-CC-PAL-PALVERM</v>
      </c>
    </row>
    <row r="1920" spans="1:28" x14ac:dyDescent="0.15">
      <c r="A1920">
        <v>397</v>
      </c>
      <c r="B1920" t="str">
        <v>U1588</v>
      </c>
      <c r="C1920" t="str">
        <v>C</v>
      </c>
      <c r="D1920">
        <v>39</v>
      </c>
      <c r="E1920" t="str">
        <v>X</v>
      </c>
      <c r="F1920" t="str">
        <v>CC</v>
      </c>
      <c r="G1920" t="str">
        <v/>
      </c>
      <c r="H1920" s="29">
        <v>11</v>
      </c>
      <c r="I1920" s="29">
        <v>17</v>
      </c>
      <c r="J1920" s="29">
        <v>0</v>
      </c>
      <c r="K1920" s="29">
        <v>5</v>
      </c>
      <c r="L1920" s="24">
        <v>280.25</v>
      </c>
      <c r="M1920" s="24">
        <v>280.31</v>
      </c>
      <c r="N1920" s="24">
        <v>289.51023255813953</v>
      </c>
      <c r="O1920" s="24">
        <v>289.55674418604656</v>
      </c>
      <c r="P1920">
        <v>6</v>
      </c>
      <c r="Q1920">
        <v>20</v>
      </c>
      <c r="R1920" t="str">
        <v>OTHR</v>
      </c>
      <c r="S1920" t="str">
        <v/>
      </c>
      <c r="T1920" t="str">
        <v>PERA</v>
      </c>
      <c r="U1920" t="str">
        <v>95471IODP</v>
      </c>
      <c r="V1920" t="str">
        <v>PALPERA</v>
      </c>
      <c r="W1920" t="str">
        <v>OTHR11983231</v>
      </c>
      <c r="X1920">
        <v>44900.431944444441</v>
      </c>
      <c r="Y1920" t="str">
        <v>NOVAK</v>
      </c>
      <c r="Z1920" t="str">
        <v>JR</v>
      </c>
      <c r="AA1920">
        <v>0</v>
      </c>
      <c r="AB1920" t="str">
        <v>397-U1588C-39X-CC-PAL-PALPERA</v>
      </c>
    </row>
    <row r="1921" spans="1:28" x14ac:dyDescent="0.15">
      <c r="A1921">
        <v>397</v>
      </c>
      <c r="B1921" t="str">
        <v>U1588</v>
      </c>
      <c r="C1921" t="str">
        <v>C</v>
      </c>
      <c r="D1921">
        <v>39</v>
      </c>
      <c r="E1921" t="str">
        <v>X</v>
      </c>
      <c r="F1921" t="str">
        <v>CC</v>
      </c>
      <c r="G1921" t="str">
        <v/>
      </c>
      <c r="H1921" s="29">
        <v>11</v>
      </c>
      <c r="I1921" s="29">
        <v>17</v>
      </c>
      <c r="J1921" s="29">
        <v>0</v>
      </c>
      <c r="K1921" s="29">
        <v>5</v>
      </c>
      <c r="L1921" s="24">
        <v>280.25</v>
      </c>
      <c r="M1921" s="24">
        <v>280.31</v>
      </c>
      <c r="N1921" s="24">
        <v>289.51023255813953</v>
      </c>
      <c r="O1921" s="24">
        <v>289.55674418604656</v>
      </c>
      <c r="P1921">
        <v>6</v>
      </c>
      <c r="Q1921">
        <v>30</v>
      </c>
      <c r="R1921" t="str">
        <v>OTHR</v>
      </c>
      <c r="S1921" t="str">
        <v/>
      </c>
      <c r="T1921" t="str">
        <v>ZARI</v>
      </c>
      <c r="U1921" t="str">
        <v>95883IODP</v>
      </c>
      <c r="V1921" t="str">
        <v>PALZARI</v>
      </c>
      <c r="W1921" t="str">
        <v>OTHR11983271</v>
      </c>
      <c r="X1921">
        <v>44900.431944444441</v>
      </c>
      <c r="Y1921" t="str">
        <v>NOVAK</v>
      </c>
      <c r="Z1921" t="str">
        <v>JR</v>
      </c>
      <c r="AA1921">
        <v>0</v>
      </c>
      <c r="AB1921" t="str">
        <v>397-U1588C-39X-CC-PAL-PALZARI</v>
      </c>
    </row>
    <row r="1922" spans="1:28" x14ac:dyDescent="0.15">
      <c r="A1922">
        <v>397</v>
      </c>
      <c r="B1922" t="str">
        <v>U1588</v>
      </c>
      <c r="C1922" t="str">
        <v>C</v>
      </c>
      <c r="D1922">
        <v>39</v>
      </c>
      <c r="E1922" t="str">
        <v>X</v>
      </c>
      <c r="F1922" t="str">
        <v>CC</v>
      </c>
      <c r="G1922" t="str">
        <v/>
      </c>
      <c r="H1922" s="29">
        <v>11</v>
      </c>
      <c r="I1922" s="29">
        <v>17</v>
      </c>
      <c r="J1922" s="29">
        <v>0</v>
      </c>
      <c r="K1922" s="29">
        <v>5</v>
      </c>
      <c r="L1922" s="24">
        <v>280.25</v>
      </c>
      <c r="M1922" s="24">
        <v>280.31</v>
      </c>
      <c r="N1922" s="24">
        <v>289.51023255813953</v>
      </c>
      <c r="O1922" s="24">
        <v>289.55674418604656</v>
      </c>
      <c r="P1922">
        <v>6</v>
      </c>
      <c r="Q1922">
        <v>5</v>
      </c>
      <c r="R1922" t="str">
        <v>OTHR</v>
      </c>
      <c r="S1922" t="str">
        <v/>
      </c>
      <c r="T1922" t="str">
        <v>CLAR</v>
      </c>
      <c r="U1922" t="str">
        <v>95439IODP</v>
      </c>
      <c r="V1922" t="str">
        <v>PALCLAR</v>
      </c>
      <c r="W1922" t="str">
        <v>OTHR11983251</v>
      </c>
      <c r="X1922">
        <v>44900.431944444441</v>
      </c>
      <c r="Y1922" t="str">
        <v>NOVAK</v>
      </c>
      <c r="Z1922" t="str">
        <v>JR</v>
      </c>
      <c r="AA1922">
        <v>0</v>
      </c>
      <c r="AB1922" t="str">
        <v>397-U1588C-39X-CC-PAL-PALCLAR</v>
      </c>
    </row>
    <row r="1923" spans="1:28" x14ac:dyDescent="0.15">
      <c r="A1923">
        <v>397</v>
      </c>
      <c r="B1923" t="str">
        <v>U1588</v>
      </c>
      <c r="C1923" t="str">
        <v>C</v>
      </c>
      <c r="D1923">
        <v>39</v>
      </c>
      <c r="E1923" t="str">
        <v>X</v>
      </c>
      <c r="F1923" t="str">
        <v>CC</v>
      </c>
      <c r="G1923" t="str">
        <v/>
      </c>
      <c r="H1923" s="29">
        <v>11</v>
      </c>
      <c r="I1923" s="29">
        <v>17</v>
      </c>
      <c r="J1923" s="29">
        <v>0</v>
      </c>
      <c r="K1923" s="29">
        <v>5</v>
      </c>
      <c r="L1923" s="24">
        <v>280.25</v>
      </c>
      <c r="M1923" s="24">
        <v>280.31</v>
      </c>
      <c r="N1923" s="24">
        <v>289.51023255813953</v>
      </c>
      <c r="O1923" s="24">
        <v>289.55674418604656</v>
      </c>
      <c r="P1923">
        <v>6</v>
      </c>
      <c r="Q1923">
        <v>5</v>
      </c>
      <c r="R1923" t="str">
        <v>OTHR</v>
      </c>
      <c r="S1923" t="str">
        <v/>
      </c>
      <c r="T1923" t="str">
        <v>FLOR</v>
      </c>
      <c r="U1923" t="str">
        <v>95504IODP</v>
      </c>
      <c r="V1923" t="str">
        <v>PALFLOR</v>
      </c>
      <c r="W1923" t="str">
        <v>OTHR11983241</v>
      </c>
      <c r="X1923">
        <v>44900.431944444441</v>
      </c>
      <c r="Y1923" t="str">
        <v>NOVAK</v>
      </c>
      <c r="Z1923" t="str">
        <v>JR</v>
      </c>
      <c r="AA1923">
        <v>0</v>
      </c>
      <c r="AB1923" t="str">
        <v>397-U1588C-39X-CC-PAL-PALFLOR</v>
      </c>
    </row>
    <row r="1924" spans="1:28" x14ac:dyDescent="0.15">
      <c r="A1924">
        <v>397</v>
      </c>
      <c r="B1924" t="str">
        <v>U1588</v>
      </c>
      <c r="C1924" t="str">
        <v>C</v>
      </c>
      <c r="D1924">
        <v>39</v>
      </c>
      <c r="E1924" t="str">
        <v>X</v>
      </c>
      <c r="F1924" t="str">
        <v>CC</v>
      </c>
      <c r="G1924" t="str">
        <v/>
      </c>
      <c r="H1924" s="29">
        <v>11</v>
      </c>
      <c r="I1924" s="29">
        <v>17</v>
      </c>
      <c r="J1924" s="29">
        <v>11</v>
      </c>
      <c r="K1924" s="29">
        <v>5</v>
      </c>
      <c r="L1924" s="24">
        <v>280.25</v>
      </c>
      <c r="M1924" s="24">
        <v>280.31</v>
      </c>
      <c r="N1924" s="24">
        <v>289.51023255813953</v>
      </c>
      <c r="O1924" s="24">
        <v>289.55674418604656</v>
      </c>
      <c r="P1924">
        <v>6</v>
      </c>
      <c r="Q1924">
        <v>212</v>
      </c>
      <c r="R1924" t="str">
        <v>WRND</v>
      </c>
      <c r="S1924" t="str">
        <v>PAL</v>
      </c>
      <c r="T1924" t="str">
        <v/>
      </c>
      <c r="U1924" t="str">
        <v/>
      </c>
      <c r="V1924" t="str">
        <v>PAL</v>
      </c>
      <c r="W1924" t="str">
        <v>WRND11983211</v>
      </c>
      <c r="X1924">
        <v>44900.431250000001</v>
      </c>
      <c r="Y1924" t="str">
        <v>NOVAK</v>
      </c>
      <c r="Z1924" t="str">
        <v>JR</v>
      </c>
      <c r="AA1924">
        <v>0</v>
      </c>
      <c r="AB1924" t="str">
        <v>397-U1588C-39X-CC-PAL</v>
      </c>
    </row>
    <row r="1925" spans="1:28" x14ac:dyDescent="0.15">
      <c r="A1925">
        <v>397</v>
      </c>
      <c r="B1925" t="str">
        <v>U1588</v>
      </c>
      <c r="C1925" t="str">
        <v>C</v>
      </c>
      <c r="D1925">
        <v>39</v>
      </c>
      <c r="E1925" t="str">
        <v>X</v>
      </c>
      <c r="F1925" t="str">
        <v>CC</v>
      </c>
      <c r="G1925" t="str">
        <v/>
      </c>
      <c r="H1925" s="29">
        <v>11</v>
      </c>
      <c r="I1925" s="29">
        <v>17</v>
      </c>
      <c r="J1925" s="29">
        <v>0</v>
      </c>
      <c r="K1925" s="29">
        <v>5</v>
      </c>
      <c r="L1925" s="24">
        <v>280.25</v>
      </c>
      <c r="M1925" s="24">
        <v>280.31</v>
      </c>
      <c r="N1925" s="24">
        <v>289.51023255813953</v>
      </c>
      <c r="O1925" s="24">
        <v>289.55674418604656</v>
      </c>
      <c r="P1925">
        <v>6</v>
      </c>
      <c r="Q1925">
        <v>30</v>
      </c>
      <c r="R1925" t="str">
        <v>OTHR</v>
      </c>
      <c r="S1925" t="str">
        <v/>
      </c>
      <c r="T1925" t="str">
        <v>HUAN</v>
      </c>
      <c r="U1925" t="str">
        <v>98758IODP</v>
      </c>
      <c r="V1925" t="str">
        <v>PALHUAN</v>
      </c>
      <c r="W1925" t="str">
        <v>OTHR11983261</v>
      </c>
      <c r="X1925">
        <v>44900.431944444441</v>
      </c>
      <c r="Y1925" t="str">
        <v>NOVAK</v>
      </c>
      <c r="Z1925" t="str">
        <v>JR</v>
      </c>
      <c r="AA1925">
        <v>0</v>
      </c>
      <c r="AB1925" t="str">
        <v>397-U1588C-39X-CC-PAL-PALHUAN</v>
      </c>
    </row>
    <row r="1926" spans="1:28" x14ac:dyDescent="0.15">
      <c r="A1926">
        <v>397</v>
      </c>
      <c r="B1926" t="str">
        <v>U1588</v>
      </c>
      <c r="C1926" t="str">
        <v>C</v>
      </c>
      <c r="D1926">
        <v>39</v>
      </c>
      <c r="E1926" t="str">
        <v>X</v>
      </c>
      <c r="F1926" t="str">
        <v>CC</v>
      </c>
      <c r="G1926" t="str">
        <v/>
      </c>
      <c r="H1926" s="29">
        <v>11</v>
      </c>
      <c r="I1926" s="29">
        <v>17</v>
      </c>
      <c r="J1926" s="29">
        <v>0</v>
      </c>
      <c r="K1926" s="29">
        <v>5</v>
      </c>
      <c r="L1926" s="24">
        <v>280.25</v>
      </c>
      <c r="M1926" s="24">
        <v>280.31</v>
      </c>
      <c r="N1926" s="24">
        <v>289.51023255813953</v>
      </c>
      <c r="O1926" s="24">
        <v>289.55674418604656</v>
      </c>
      <c r="P1926">
        <v>6</v>
      </c>
      <c r="Q1926">
        <v>5</v>
      </c>
      <c r="R1926" t="str">
        <v>OTHR</v>
      </c>
      <c r="S1926" t="str">
        <v/>
      </c>
      <c r="T1926" t="str">
        <v>ABRA</v>
      </c>
      <c r="U1926" t="str">
        <v>95438IODP</v>
      </c>
      <c r="V1926" t="str">
        <v>PALABRA</v>
      </c>
      <c r="W1926" t="str">
        <v>OTHR11983281</v>
      </c>
      <c r="X1926">
        <v>44900.431944444441</v>
      </c>
      <c r="Y1926" t="str">
        <v>NOVAK</v>
      </c>
      <c r="Z1926" t="str">
        <v>JR</v>
      </c>
      <c r="AA1926">
        <v>0</v>
      </c>
      <c r="AB1926" t="str">
        <v>397-U1588C-39X-CC-PAL-PALABRA</v>
      </c>
    </row>
    <row r="1927" spans="1:28" x14ac:dyDescent="0.15">
      <c r="A1927">
        <v>397</v>
      </c>
      <c r="B1927" t="str">
        <v>U1588</v>
      </c>
      <c r="C1927" t="str">
        <v>C</v>
      </c>
      <c r="D1927">
        <v>40</v>
      </c>
      <c r="E1927" t="str">
        <v>X</v>
      </c>
      <c r="F1927" t="str">
        <v>CC</v>
      </c>
      <c r="G1927" t="str">
        <v/>
      </c>
      <c r="H1927" s="29">
        <v>24</v>
      </c>
      <c r="I1927" s="29">
        <v>30</v>
      </c>
      <c r="J1927" s="29">
        <v>0</v>
      </c>
      <c r="K1927" s="29">
        <v>5</v>
      </c>
      <c r="L1927" s="24">
        <v>287.92</v>
      </c>
      <c r="M1927" s="24">
        <v>287.98</v>
      </c>
      <c r="N1927" s="24">
        <v>295.98235897435899</v>
      </c>
      <c r="O1927" s="24">
        <v>296.02082051282053</v>
      </c>
      <c r="P1927">
        <v>6</v>
      </c>
      <c r="Q1927">
        <v>5</v>
      </c>
      <c r="R1927" t="str">
        <v>OTHR</v>
      </c>
      <c r="S1927" t="str">
        <v/>
      </c>
      <c r="T1927" t="str">
        <v>CLAR</v>
      </c>
      <c r="U1927" t="str">
        <v>95439IODP</v>
      </c>
      <c r="V1927" t="str">
        <v>PALCLAR</v>
      </c>
      <c r="W1927" t="str">
        <v>OTHR11983591</v>
      </c>
      <c r="X1927">
        <v>44900.470138888886</v>
      </c>
      <c r="Y1927" t="str">
        <v>LEWIS</v>
      </c>
      <c r="Z1927" t="str">
        <v>JR</v>
      </c>
      <c r="AA1927">
        <v>0</v>
      </c>
      <c r="AB1927" t="str">
        <v>397-U1588C-40X-CC-PAL-PALCLAR</v>
      </c>
    </row>
    <row r="1928" spans="1:28" x14ac:dyDescent="0.15">
      <c r="A1928">
        <v>397</v>
      </c>
      <c r="B1928" t="str">
        <v>U1588</v>
      </c>
      <c r="C1928" t="str">
        <v>C</v>
      </c>
      <c r="D1928">
        <v>40</v>
      </c>
      <c r="E1928" t="str">
        <v>X</v>
      </c>
      <c r="F1928" t="str">
        <v>CC</v>
      </c>
      <c r="G1928" t="str">
        <v/>
      </c>
      <c r="H1928" s="29">
        <v>24</v>
      </c>
      <c r="I1928" s="29">
        <v>30</v>
      </c>
      <c r="J1928" s="29">
        <v>0</v>
      </c>
      <c r="K1928" s="29">
        <v>5</v>
      </c>
      <c r="L1928" s="24">
        <v>287.92</v>
      </c>
      <c r="M1928" s="24">
        <v>287.98</v>
      </c>
      <c r="N1928" s="24">
        <v>295.98235897435899</v>
      </c>
      <c r="O1928" s="24">
        <v>296.02082051282053</v>
      </c>
      <c r="P1928">
        <v>6</v>
      </c>
      <c r="Q1928">
        <v>20</v>
      </c>
      <c r="R1928" t="str">
        <v>OTHR</v>
      </c>
      <c r="S1928" t="str">
        <v/>
      </c>
      <c r="T1928" t="str">
        <v>VERM</v>
      </c>
      <c r="U1928" t="str">
        <v>95746IODP</v>
      </c>
      <c r="V1928" t="str">
        <v>PALVERM</v>
      </c>
      <c r="W1928" t="str">
        <v>OTHR11983561</v>
      </c>
      <c r="X1928">
        <v>44900.470138888886</v>
      </c>
      <c r="Y1928" t="str">
        <v>LEWIS</v>
      </c>
      <c r="Z1928" t="str">
        <v>JR</v>
      </c>
      <c r="AA1928">
        <v>0</v>
      </c>
      <c r="AB1928" t="str">
        <v>397-U1588C-40X-CC-PAL-PALVERM</v>
      </c>
    </row>
    <row r="1929" spans="1:28" x14ac:dyDescent="0.15">
      <c r="A1929">
        <v>397</v>
      </c>
      <c r="B1929" t="str">
        <v>U1588</v>
      </c>
      <c r="C1929" t="str">
        <v>C</v>
      </c>
      <c r="D1929">
        <v>40</v>
      </c>
      <c r="E1929" t="str">
        <v>X</v>
      </c>
      <c r="F1929" t="str">
        <v>CC</v>
      </c>
      <c r="G1929" t="str">
        <v/>
      </c>
      <c r="H1929" s="29">
        <v>24</v>
      </c>
      <c r="I1929" s="29">
        <v>30</v>
      </c>
      <c r="J1929" s="29">
        <v>0</v>
      </c>
      <c r="K1929" s="29">
        <v>5</v>
      </c>
      <c r="L1929" s="24">
        <v>287.92</v>
      </c>
      <c r="M1929" s="24">
        <v>287.98</v>
      </c>
      <c r="N1929" s="24">
        <v>295.98235897435899</v>
      </c>
      <c r="O1929" s="24">
        <v>296.02082051282053</v>
      </c>
      <c r="P1929">
        <v>6</v>
      </c>
      <c r="Q1929">
        <v>30</v>
      </c>
      <c r="R1929" t="str">
        <v>OTHR</v>
      </c>
      <c r="S1929" t="str">
        <v/>
      </c>
      <c r="T1929" t="str">
        <v>ZARI</v>
      </c>
      <c r="U1929" t="str">
        <v>95883IODP</v>
      </c>
      <c r="V1929" t="str">
        <v>PALZARI</v>
      </c>
      <c r="W1929" t="str">
        <v>OTHR11983611</v>
      </c>
      <c r="X1929">
        <v>44900.470138888886</v>
      </c>
      <c r="Y1929" t="str">
        <v>LEWIS</v>
      </c>
      <c r="Z1929" t="str">
        <v>JR</v>
      </c>
      <c r="AA1929">
        <v>0</v>
      </c>
      <c r="AB1929" t="str">
        <v>397-U1588C-40X-CC-PAL-PALZARI</v>
      </c>
    </row>
    <row r="1930" spans="1:28" x14ac:dyDescent="0.15">
      <c r="A1930">
        <v>397</v>
      </c>
      <c r="B1930" t="str">
        <v>U1588</v>
      </c>
      <c r="C1930" t="str">
        <v>C</v>
      </c>
      <c r="D1930">
        <v>40</v>
      </c>
      <c r="E1930" t="str">
        <v>X</v>
      </c>
      <c r="F1930" t="str">
        <v>CC</v>
      </c>
      <c r="G1930" t="str">
        <v/>
      </c>
      <c r="H1930" s="29">
        <v>24</v>
      </c>
      <c r="I1930" s="29">
        <v>30</v>
      </c>
      <c r="J1930" s="29">
        <v>0</v>
      </c>
      <c r="K1930" s="29">
        <v>5</v>
      </c>
      <c r="L1930" s="24">
        <v>287.92</v>
      </c>
      <c r="M1930" s="24">
        <v>287.98</v>
      </c>
      <c r="N1930" s="24">
        <v>295.98235897435899</v>
      </c>
      <c r="O1930" s="24">
        <v>296.02082051282053</v>
      </c>
      <c r="P1930">
        <v>6</v>
      </c>
      <c r="Q1930">
        <v>5</v>
      </c>
      <c r="R1930" t="str">
        <v>OTHR</v>
      </c>
      <c r="S1930" t="str">
        <v/>
      </c>
      <c r="T1930" t="str">
        <v>FLOR</v>
      </c>
      <c r="U1930" t="str">
        <v>95504IODP</v>
      </c>
      <c r="V1930" t="str">
        <v>PALFLOR</v>
      </c>
      <c r="W1930" t="str">
        <v>OTHR11983581</v>
      </c>
      <c r="X1930">
        <v>44900.470138888886</v>
      </c>
      <c r="Y1930" t="str">
        <v>LEWIS</v>
      </c>
      <c r="Z1930" t="str">
        <v>JR</v>
      </c>
      <c r="AA1930">
        <v>0</v>
      </c>
      <c r="AB1930" t="str">
        <v>397-U1588C-40X-CC-PAL-PALFLOR</v>
      </c>
    </row>
    <row r="1931" spans="1:28" x14ac:dyDescent="0.15">
      <c r="A1931">
        <v>397</v>
      </c>
      <c r="B1931" t="str">
        <v>U1588</v>
      </c>
      <c r="C1931" t="str">
        <v>C</v>
      </c>
      <c r="D1931">
        <v>40</v>
      </c>
      <c r="E1931" t="str">
        <v>X</v>
      </c>
      <c r="F1931" t="str">
        <v>CC</v>
      </c>
      <c r="G1931" t="str">
        <v/>
      </c>
      <c r="H1931" s="29">
        <v>24</v>
      </c>
      <c r="I1931" s="29">
        <v>30</v>
      </c>
      <c r="J1931" s="29">
        <v>0</v>
      </c>
      <c r="K1931" s="29">
        <v>5</v>
      </c>
      <c r="L1931" s="24">
        <v>287.92</v>
      </c>
      <c r="M1931" s="24">
        <v>287.98</v>
      </c>
      <c r="N1931" s="24">
        <v>295.98235897435899</v>
      </c>
      <c r="O1931" s="24">
        <v>296.02082051282053</v>
      </c>
      <c r="P1931">
        <v>6</v>
      </c>
      <c r="Q1931">
        <v>30</v>
      </c>
      <c r="R1931" t="str">
        <v>OTHR</v>
      </c>
      <c r="S1931" t="str">
        <v/>
      </c>
      <c r="T1931" t="str">
        <v>HUAN</v>
      </c>
      <c r="U1931" t="str">
        <v>98758IODP</v>
      </c>
      <c r="V1931" t="str">
        <v>PALHUAN</v>
      </c>
      <c r="W1931" t="str">
        <v>OTHR11983601</v>
      </c>
      <c r="X1931">
        <v>44900.470138888886</v>
      </c>
      <c r="Y1931" t="str">
        <v>LEWIS</v>
      </c>
      <c r="Z1931" t="str">
        <v>JR</v>
      </c>
      <c r="AA1931">
        <v>0</v>
      </c>
      <c r="AB1931" t="str">
        <v>397-U1588C-40X-CC-PAL-PALHUAN</v>
      </c>
    </row>
    <row r="1932" spans="1:28" x14ac:dyDescent="0.15">
      <c r="A1932">
        <v>397</v>
      </c>
      <c r="B1932" t="str">
        <v>U1588</v>
      </c>
      <c r="C1932" t="str">
        <v>C</v>
      </c>
      <c r="D1932">
        <v>40</v>
      </c>
      <c r="E1932" t="str">
        <v>X</v>
      </c>
      <c r="F1932" t="str">
        <v>CC</v>
      </c>
      <c r="G1932" t="str">
        <v/>
      </c>
      <c r="H1932" s="29">
        <v>24</v>
      </c>
      <c r="I1932" s="29">
        <v>30</v>
      </c>
      <c r="J1932" s="29">
        <v>24</v>
      </c>
      <c r="K1932" s="29">
        <v>5</v>
      </c>
      <c r="L1932" s="24">
        <v>287.92</v>
      </c>
      <c r="M1932" s="24">
        <v>287.98</v>
      </c>
      <c r="N1932" s="24">
        <v>295.98235897435899</v>
      </c>
      <c r="O1932" s="24">
        <v>296.02082051282053</v>
      </c>
      <c r="P1932">
        <v>6</v>
      </c>
      <c r="Q1932">
        <v>212</v>
      </c>
      <c r="R1932" t="str">
        <v>WRND</v>
      </c>
      <c r="S1932" t="str">
        <v>PAL</v>
      </c>
      <c r="T1932" t="str">
        <v/>
      </c>
      <c r="U1932" t="str">
        <v/>
      </c>
      <c r="V1932" t="str">
        <v>PAL</v>
      </c>
      <c r="W1932" t="str">
        <v>WRND11983551</v>
      </c>
      <c r="X1932">
        <v>44900.470138888886</v>
      </c>
      <c r="Y1932" t="str">
        <v>LEWIS</v>
      </c>
      <c r="Z1932" t="str">
        <v>JR</v>
      </c>
      <c r="AA1932">
        <v>0</v>
      </c>
      <c r="AB1932" t="str">
        <v>397-U1588C-40X-CC-PAL</v>
      </c>
    </row>
    <row r="1933" spans="1:28" x14ac:dyDescent="0.15">
      <c r="A1933">
        <v>397</v>
      </c>
      <c r="B1933" t="str">
        <v>U1588</v>
      </c>
      <c r="C1933" t="str">
        <v>C</v>
      </c>
      <c r="D1933">
        <v>40</v>
      </c>
      <c r="E1933" t="str">
        <v>X</v>
      </c>
      <c r="F1933" t="str">
        <v>CC</v>
      </c>
      <c r="G1933" t="str">
        <v/>
      </c>
      <c r="H1933" s="29">
        <v>24</v>
      </c>
      <c r="I1933" s="29">
        <v>30</v>
      </c>
      <c r="J1933" s="29">
        <v>0</v>
      </c>
      <c r="K1933" s="29">
        <v>5</v>
      </c>
      <c r="L1933" s="24">
        <v>287.92</v>
      </c>
      <c r="M1933" s="24">
        <v>287.98</v>
      </c>
      <c r="N1933" s="24">
        <v>295.98235897435899</v>
      </c>
      <c r="O1933" s="24">
        <v>296.02082051282053</v>
      </c>
      <c r="P1933">
        <v>6</v>
      </c>
      <c r="Q1933">
        <v>20</v>
      </c>
      <c r="R1933" t="str">
        <v>OTHR</v>
      </c>
      <c r="S1933" t="str">
        <v/>
      </c>
      <c r="T1933" t="str">
        <v>PERA</v>
      </c>
      <c r="U1933" t="str">
        <v>95471IODP</v>
      </c>
      <c r="V1933" t="str">
        <v>PALPERA</v>
      </c>
      <c r="W1933" t="str">
        <v>OTHR11983571</v>
      </c>
      <c r="X1933">
        <v>44900.470138888886</v>
      </c>
      <c r="Y1933" t="str">
        <v>LEWIS</v>
      </c>
      <c r="Z1933" t="str">
        <v>JR</v>
      </c>
      <c r="AA1933">
        <v>0</v>
      </c>
      <c r="AB1933" t="str">
        <v>397-U1588C-40X-CC-PAL-PALPERA</v>
      </c>
    </row>
    <row r="1934" spans="1:28" x14ac:dyDescent="0.15">
      <c r="A1934">
        <v>397</v>
      </c>
      <c r="B1934" t="str">
        <v>U1588</v>
      </c>
      <c r="C1934" t="str">
        <v>C</v>
      </c>
      <c r="D1934">
        <v>40</v>
      </c>
      <c r="E1934" t="str">
        <v>X</v>
      </c>
      <c r="F1934" t="str">
        <v>CC</v>
      </c>
      <c r="G1934" t="str">
        <v/>
      </c>
      <c r="H1934" s="29">
        <v>24</v>
      </c>
      <c r="I1934" s="29">
        <v>30</v>
      </c>
      <c r="J1934" s="29">
        <v>0</v>
      </c>
      <c r="K1934" s="29">
        <v>5</v>
      </c>
      <c r="L1934" s="24">
        <v>287.92</v>
      </c>
      <c r="M1934" s="24">
        <v>287.98</v>
      </c>
      <c r="N1934" s="24">
        <v>295.98235897435899</v>
      </c>
      <c r="O1934" s="24">
        <v>296.02082051282053</v>
      </c>
      <c r="P1934">
        <v>6</v>
      </c>
      <c r="Q1934">
        <v>5</v>
      </c>
      <c r="R1934" t="str">
        <v>OTHR</v>
      </c>
      <c r="S1934" t="str">
        <v/>
      </c>
      <c r="T1934" t="str">
        <v>ABRA</v>
      </c>
      <c r="U1934" t="str">
        <v>95438IODP</v>
      </c>
      <c r="V1934" t="str">
        <v>PALABRA</v>
      </c>
      <c r="W1934" t="str">
        <v>OTHR11983621</v>
      </c>
      <c r="X1934">
        <v>44900.470138888886</v>
      </c>
      <c r="Y1934" t="str">
        <v>LEWIS</v>
      </c>
      <c r="Z1934" t="str">
        <v>JR</v>
      </c>
      <c r="AA1934">
        <v>0</v>
      </c>
      <c r="AB1934" t="str">
        <v>397-U1588C-40X-CC-PAL-PALABRA</v>
      </c>
    </row>
    <row r="1935" spans="1:28" x14ac:dyDescent="0.15">
      <c r="A1935">
        <v>397</v>
      </c>
      <c r="B1935" t="str">
        <v>U1588</v>
      </c>
      <c r="C1935" t="str">
        <v>C</v>
      </c>
      <c r="D1935">
        <v>41</v>
      </c>
      <c r="E1935" t="str">
        <v>X</v>
      </c>
      <c r="F1935" t="str">
        <v>CC</v>
      </c>
      <c r="G1935" t="str">
        <v/>
      </c>
      <c r="H1935" s="29">
        <v>33</v>
      </c>
      <c r="I1935" s="29">
        <v>39</v>
      </c>
      <c r="J1935" s="29">
        <v>0</v>
      </c>
      <c r="K1935" s="29">
        <v>5</v>
      </c>
      <c r="L1935" s="24">
        <v>290.07</v>
      </c>
      <c r="M1935" s="24">
        <v>290.13</v>
      </c>
      <c r="N1935" s="24">
        <v>301.26852173913039</v>
      </c>
      <c r="O1935" s="24">
        <v>301.32069565217387</v>
      </c>
      <c r="P1935">
        <v>6</v>
      </c>
      <c r="Q1935">
        <v>5</v>
      </c>
      <c r="R1935" t="str">
        <v>OTHR</v>
      </c>
      <c r="S1935" t="str">
        <v/>
      </c>
      <c r="T1935" t="str">
        <v>CLAR</v>
      </c>
      <c r="U1935" t="str">
        <v>95439IODP</v>
      </c>
      <c r="V1935" t="str">
        <v>PALCLAR</v>
      </c>
      <c r="W1935" t="str">
        <v>OTHR11983831</v>
      </c>
      <c r="X1935">
        <v>44900.495833333334</v>
      </c>
      <c r="Y1935" t="str">
        <v>LEWIS</v>
      </c>
      <c r="Z1935" t="str">
        <v>JR</v>
      </c>
      <c r="AA1935">
        <v>0</v>
      </c>
      <c r="AB1935" t="str">
        <v>397-U1588C-41X-CC-PAL-PALCLAR</v>
      </c>
    </row>
    <row r="1936" spans="1:28" x14ac:dyDescent="0.15">
      <c r="A1936">
        <v>397</v>
      </c>
      <c r="B1936" t="str">
        <v>U1588</v>
      </c>
      <c r="C1936" t="str">
        <v>C</v>
      </c>
      <c r="D1936">
        <v>41</v>
      </c>
      <c r="E1936" t="str">
        <v>X</v>
      </c>
      <c r="F1936" t="str">
        <v>CC</v>
      </c>
      <c r="G1936" t="str">
        <v/>
      </c>
      <c r="H1936" s="29">
        <v>33</v>
      </c>
      <c r="I1936" s="29">
        <v>39</v>
      </c>
      <c r="J1936" s="29">
        <v>33</v>
      </c>
      <c r="K1936" s="29">
        <v>5</v>
      </c>
      <c r="L1936" s="24">
        <v>290.07</v>
      </c>
      <c r="M1936" s="24">
        <v>290.13</v>
      </c>
      <c r="N1936" s="24">
        <v>301.26852173913039</v>
      </c>
      <c r="O1936" s="24">
        <v>301.32069565217387</v>
      </c>
      <c r="P1936">
        <v>6</v>
      </c>
      <c r="Q1936">
        <v>212</v>
      </c>
      <c r="R1936" t="str">
        <v>WRND</v>
      </c>
      <c r="S1936" t="str">
        <v>PAL</v>
      </c>
      <c r="T1936" t="str">
        <v/>
      </c>
      <c r="U1936" t="str">
        <v/>
      </c>
      <c r="V1936" t="str">
        <v>PAL</v>
      </c>
      <c r="W1936" t="str">
        <v>WRND11983791</v>
      </c>
      <c r="X1936">
        <v>44900.495138888888</v>
      </c>
      <c r="Y1936" t="str">
        <v>LEWIS</v>
      </c>
      <c r="Z1936" t="str">
        <v>JR</v>
      </c>
      <c r="AA1936">
        <v>0</v>
      </c>
      <c r="AB1936" t="str">
        <v>397-U1588C-41X-CC-PAL</v>
      </c>
    </row>
    <row r="1937" spans="1:28" x14ac:dyDescent="0.15">
      <c r="A1937">
        <v>397</v>
      </c>
      <c r="B1937" t="str">
        <v>U1588</v>
      </c>
      <c r="C1937" t="str">
        <v>C</v>
      </c>
      <c r="D1937">
        <v>41</v>
      </c>
      <c r="E1937" t="str">
        <v>X</v>
      </c>
      <c r="F1937" t="str">
        <v>CC</v>
      </c>
      <c r="G1937" t="str">
        <v/>
      </c>
      <c r="H1937" s="29">
        <v>33</v>
      </c>
      <c r="I1937" s="29">
        <v>39</v>
      </c>
      <c r="J1937" s="29">
        <v>0</v>
      </c>
      <c r="K1937" s="29">
        <v>5</v>
      </c>
      <c r="L1937" s="24">
        <v>290.07</v>
      </c>
      <c r="M1937" s="24">
        <v>290.13</v>
      </c>
      <c r="N1937" s="24">
        <v>301.26852173913039</v>
      </c>
      <c r="O1937" s="24">
        <v>301.32069565217387</v>
      </c>
      <c r="P1937">
        <v>6</v>
      </c>
      <c r="Q1937">
        <v>30</v>
      </c>
      <c r="R1937" t="str">
        <v>OTHR</v>
      </c>
      <c r="S1937" t="str">
        <v/>
      </c>
      <c r="T1937" t="str">
        <v>HUAN</v>
      </c>
      <c r="U1937" t="str">
        <v>98758IODP</v>
      </c>
      <c r="V1937" t="str">
        <v>PALHUAN</v>
      </c>
      <c r="W1937" t="str">
        <v>OTHR11983841</v>
      </c>
      <c r="X1937">
        <v>44900.495833333334</v>
      </c>
      <c r="Y1937" t="str">
        <v>LEWIS</v>
      </c>
      <c r="Z1937" t="str">
        <v>JR</v>
      </c>
      <c r="AA1937">
        <v>0</v>
      </c>
      <c r="AB1937" t="str">
        <v>397-U1588C-41X-CC-PAL-PALHUAN</v>
      </c>
    </row>
    <row r="1938" spans="1:28" x14ac:dyDescent="0.15">
      <c r="A1938">
        <v>397</v>
      </c>
      <c r="B1938" t="str">
        <v>U1588</v>
      </c>
      <c r="C1938" t="str">
        <v>C</v>
      </c>
      <c r="D1938">
        <v>41</v>
      </c>
      <c r="E1938" t="str">
        <v>X</v>
      </c>
      <c r="F1938" t="str">
        <v>CC</v>
      </c>
      <c r="G1938" t="str">
        <v/>
      </c>
      <c r="H1938" s="29">
        <v>33</v>
      </c>
      <c r="I1938" s="29">
        <v>39</v>
      </c>
      <c r="J1938" s="29">
        <v>0</v>
      </c>
      <c r="K1938" s="29">
        <v>5</v>
      </c>
      <c r="L1938" s="24">
        <v>290.07</v>
      </c>
      <c r="M1938" s="24">
        <v>290.13</v>
      </c>
      <c r="N1938" s="24">
        <v>301.26852173913039</v>
      </c>
      <c r="O1938" s="24">
        <v>301.32069565217387</v>
      </c>
      <c r="P1938">
        <v>6</v>
      </c>
      <c r="Q1938">
        <v>30</v>
      </c>
      <c r="R1938" t="str">
        <v>OTHR</v>
      </c>
      <c r="S1938" t="str">
        <v/>
      </c>
      <c r="T1938" t="str">
        <v>ZARI</v>
      </c>
      <c r="U1938" t="str">
        <v>95883IODP</v>
      </c>
      <c r="V1938" t="str">
        <v>PALZARI</v>
      </c>
      <c r="W1938" t="str">
        <v>OTHR11983851</v>
      </c>
      <c r="X1938">
        <v>44900.495833333334</v>
      </c>
      <c r="Y1938" t="str">
        <v>LEWIS</v>
      </c>
      <c r="Z1938" t="str">
        <v>JR</v>
      </c>
      <c r="AA1938">
        <v>0</v>
      </c>
      <c r="AB1938" t="str">
        <v>397-U1588C-41X-CC-PAL-PALZARI</v>
      </c>
    </row>
    <row r="1939" spans="1:28" x14ac:dyDescent="0.15">
      <c r="A1939">
        <v>397</v>
      </c>
      <c r="B1939" t="str">
        <v>U1588</v>
      </c>
      <c r="C1939" t="str">
        <v>C</v>
      </c>
      <c r="D1939">
        <v>41</v>
      </c>
      <c r="E1939" t="str">
        <v>X</v>
      </c>
      <c r="F1939" t="str">
        <v>CC</v>
      </c>
      <c r="G1939" t="str">
        <v/>
      </c>
      <c r="H1939" s="29">
        <v>33</v>
      </c>
      <c r="I1939" s="29">
        <v>39</v>
      </c>
      <c r="J1939" s="29">
        <v>0</v>
      </c>
      <c r="K1939" s="29">
        <v>5</v>
      </c>
      <c r="L1939" s="24">
        <v>290.07</v>
      </c>
      <c r="M1939" s="24">
        <v>290.13</v>
      </c>
      <c r="N1939" s="24">
        <v>301.26852173913039</v>
      </c>
      <c r="O1939" s="24">
        <v>301.32069565217387</v>
      </c>
      <c r="P1939">
        <v>6</v>
      </c>
      <c r="Q1939">
        <v>5</v>
      </c>
      <c r="R1939" t="str">
        <v>OTHR</v>
      </c>
      <c r="S1939" t="str">
        <v/>
      </c>
      <c r="T1939" t="str">
        <v>FLOR</v>
      </c>
      <c r="U1939" t="str">
        <v>95504IODP</v>
      </c>
      <c r="V1939" t="str">
        <v>PALFLOR</v>
      </c>
      <c r="W1939" t="str">
        <v>OTHR11983821</v>
      </c>
      <c r="X1939">
        <v>44900.495833333334</v>
      </c>
      <c r="Y1939" t="str">
        <v>LEWIS</v>
      </c>
      <c r="Z1939" t="str">
        <v>JR</v>
      </c>
      <c r="AA1939">
        <v>0</v>
      </c>
      <c r="AB1939" t="str">
        <v>397-U1588C-41X-CC-PAL-PALFLOR</v>
      </c>
    </row>
    <row r="1940" spans="1:28" x14ac:dyDescent="0.15">
      <c r="A1940">
        <v>397</v>
      </c>
      <c r="B1940" t="str">
        <v>U1588</v>
      </c>
      <c r="C1940" t="str">
        <v>C</v>
      </c>
      <c r="D1940">
        <v>41</v>
      </c>
      <c r="E1940" t="str">
        <v>X</v>
      </c>
      <c r="F1940" t="str">
        <v>CC</v>
      </c>
      <c r="G1940" t="str">
        <v/>
      </c>
      <c r="H1940" s="29">
        <v>33</v>
      </c>
      <c r="I1940" s="29">
        <v>39</v>
      </c>
      <c r="J1940" s="29">
        <v>0</v>
      </c>
      <c r="K1940" s="29">
        <v>5</v>
      </c>
      <c r="L1940" s="24">
        <v>290.07</v>
      </c>
      <c r="M1940" s="24">
        <v>290.13</v>
      </c>
      <c r="N1940" s="24">
        <v>301.26852173913039</v>
      </c>
      <c r="O1940" s="24">
        <v>301.32069565217387</v>
      </c>
      <c r="P1940">
        <v>6</v>
      </c>
      <c r="Q1940">
        <v>20</v>
      </c>
      <c r="R1940" t="str">
        <v>OTHR</v>
      </c>
      <c r="S1940" t="str">
        <v/>
      </c>
      <c r="T1940" t="str">
        <v>VERM</v>
      </c>
      <c r="U1940" t="str">
        <v>95746IODP</v>
      </c>
      <c r="V1940" t="str">
        <v>PALVERM</v>
      </c>
      <c r="W1940" t="str">
        <v>OTHR11983801</v>
      </c>
      <c r="X1940">
        <v>44900.495833333334</v>
      </c>
      <c r="Y1940" t="str">
        <v>LEWIS</v>
      </c>
      <c r="Z1940" t="str">
        <v>JR</v>
      </c>
      <c r="AA1940">
        <v>0</v>
      </c>
      <c r="AB1940" t="str">
        <v>397-U1588C-41X-CC-PAL-PALVERM</v>
      </c>
    </row>
    <row r="1941" spans="1:28" x14ac:dyDescent="0.15">
      <c r="A1941">
        <v>397</v>
      </c>
      <c r="B1941" t="str">
        <v>U1588</v>
      </c>
      <c r="C1941" t="str">
        <v>C</v>
      </c>
      <c r="D1941">
        <v>41</v>
      </c>
      <c r="E1941" t="str">
        <v>X</v>
      </c>
      <c r="F1941" t="str">
        <v>CC</v>
      </c>
      <c r="G1941" t="str">
        <v/>
      </c>
      <c r="H1941" s="29">
        <v>33</v>
      </c>
      <c r="I1941" s="29">
        <v>39</v>
      </c>
      <c r="J1941" s="29">
        <v>0</v>
      </c>
      <c r="K1941" s="29">
        <v>5</v>
      </c>
      <c r="L1941" s="24">
        <v>290.07</v>
      </c>
      <c r="M1941" s="24">
        <v>290.13</v>
      </c>
      <c r="N1941" s="24">
        <v>301.26852173913039</v>
      </c>
      <c r="O1941" s="24">
        <v>301.32069565217387</v>
      </c>
      <c r="P1941">
        <v>6</v>
      </c>
      <c r="Q1941">
        <v>5</v>
      </c>
      <c r="R1941" t="str">
        <v>OTHR</v>
      </c>
      <c r="S1941" t="str">
        <v/>
      </c>
      <c r="T1941" t="str">
        <v>ABRA</v>
      </c>
      <c r="U1941" t="str">
        <v>95438IODP</v>
      </c>
      <c r="V1941" t="str">
        <v>PALABRA</v>
      </c>
      <c r="W1941" t="str">
        <v>OTHR11983861</v>
      </c>
      <c r="X1941">
        <v>44900.495833333334</v>
      </c>
      <c r="Y1941" t="str">
        <v>LEWIS</v>
      </c>
      <c r="Z1941" t="str">
        <v>JR</v>
      </c>
      <c r="AA1941">
        <v>0</v>
      </c>
      <c r="AB1941" t="str">
        <v>397-U1588C-41X-CC-PAL-PALABRA</v>
      </c>
    </row>
    <row r="1942" spans="1:28" x14ac:dyDescent="0.15">
      <c r="A1942">
        <v>397</v>
      </c>
      <c r="B1942" t="str">
        <v>U1588</v>
      </c>
      <c r="C1942" t="str">
        <v>C</v>
      </c>
      <c r="D1942">
        <v>41</v>
      </c>
      <c r="E1942" t="str">
        <v>X</v>
      </c>
      <c r="F1942" t="str">
        <v>CC</v>
      </c>
      <c r="G1942" t="str">
        <v/>
      </c>
      <c r="H1942" s="29">
        <v>33</v>
      </c>
      <c r="I1942" s="29">
        <v>39</v>
      </c>
      <c r="J1942" s="29">
        <v>0</v>
      </c>
      <c r="K1942" s="29">
        <v>5</v>
      </c>
      <c r="L1942" s="24">
        <v>290.07</v>
      </c>
      <c r="M1942" s="24">
        <v>290.13</v>
      </c>
      <c r="N1942" s="24">
        <v>301.26852173913039</v>
      </c>
      <c r="O1942" s="24">
        <v>301.32069565217387</v>
      </c>
      <c r="P1942">
        <v>6</v>
      </c>
      <c r="Q1942">
        <v>20</v>
      </c>
      <c r="R1942" t="str">
        <v>OTHR</v>
      </c>
      <c r="S1942" t="str">
        <v/>
      </c>
      <c r="T1942" t="str">
        <v>PERA</v>
      </c>
      <c r="U1942" t="str">
        <v>95471IODP</v>
      </c>
      <c r="V1942" t="str">
        <v>PALPERA</v>
      </c>
      <c r="W1942" t="str">
        <v>OTHR11983811</v>
      </c>
      <c r="X1942">
        <v>44900.495833333334</v>
      </c>
      <c r="Y1942" t="str">
        <v>LEWIS</v>
      </c>
      <c r="Z1942" t="str">
        <v>JR</v>
      </c>
      <c r="AA1942">
        <v>0</v>
      </c>
      <c r="AB1942" t="str">
        <v>397-U1588C-41X-CC-PAL-PALPERA</v>
      </c>
    </row>
    <row r="1943" spans="1:28" x14ac:dyDescent="0.15">
      <c r="A1943">
        <v>397</v>
      </c>
      <c r="B1943" t="str">
        <v>U1588</v>
      </c>
      <c r="C1943" t="str">
        <v>C</v>
      </c>
      <c r="D1943">
        <v>42</v>
      </c>
      <c r="E1943" t="str">
        <v>X</v>
      </c>
      <c r="F1943" t="str">
        <v>CC</v>
      </c>
      <c r="G1943" t="str">
        <v/>
      </c>
      <c r="H1943" s="29">
        <v>21</v>
      </c>
      <c r="I1943" s="29">
        <v>27</v>
      </c>
      <c r="J1943" s="29">
        <v>0</v>
      </c>
      <c r="K1943" s="29">
        <v>5</v>
      </c>
      <c r="L1943" s="24">
        <v>295.38</v>
      </c>
      <c r="M1943" s="24">
        <v>295.44</v>
      </c>
      <c r="N1943" s="24">
        <v>305.84778861788618</v>
      </c>
      <c r="O1943" s="24">
        <v>305.89656910569107</v>
      </c>
      <c r="P1943">
        <v>6</v>
      </c>
      <c r="Q1943">
        <v>20</v>
      </c>
      <c r="R1943" t="str">
        <v>OTHR</v>
      </c>
      <c r="S1943" t="str">
        <v/>
      </c>
      <c r="T1943" t="str">
        <v>PERA</v>
      </c>
      <c r="U1943" t="str">
        <v>95471IODP</v>
      </c>
      <c r="V1943" t="str">
        <v>PALPERA</v>
      </c>
      <c r="W1943" t="str">
        <v>OTHR11984051</v>
      </c>
      <c r="X1943">
        <v>44900.520833333336</v>
      </c>
      <c r="Y1943" t="str">
        <v>LEWIS</v>
      </c>
      <c r="Z1943" t="str">
        <v>JR</v>
      </c>
      <c r="AA1943">
        <v>0</v>
      </c>
      <c r="AB1943" t="str">
        <v>397-U1588C-42X-CC-PAL-PALPERA</v>
      </c>
    </row>
    <row r="1944" spans="1:28" x14ac:dyDescent="0.15">
      <c r="A1944">
        <v>397</v>
      </c>
      <c r="B1944" t="str">
        <v>U1588</v>
      </c>
      <c r="C1944" t="str">
        <v>C</v>
      </c>
      <c r="D1944">
        <v>42</v>
      </c>
      <c r="E1944" t="str">
        <v>X</v>
      </c>
      <c r="F1944" t="str">
        <v>CC</v>
      </c>
      <c r="G1944" t="str">
        <v/>
      </c>
      <c r="H1944" s="29">
        <v>21</v>
      </c>
      <c r="I1944" s="29">
        <v>27</v>
      </c>
      <c r="J1944" s="29">
        <v>21</v>
      </c>
      <c r="K1944" s="29">
        <v>5</v>
      </c>
      <c r="L1944" s="24">
        <v>295.38</v>
      </c>
      <c r="M1944" s="24">
        <v>295.44</v>
      </c>
      <c r="N1944" s="24">
        <v>305.84778861788618</v>
      </c>
      <c r="O1944" s="24">
        <v>305.89656910569107</v>
      </c>
      <c r="P1944">
        <v>6</v>
      </c>
      <c r="Q1944">
        <v>212</v>
      </c>
      <c r="R1944" t="str">
        <v>WRND</v>
      </c>
      <c r="S1944" t="str">
        <v>PAL</v>
      </c>
      <c r="T1944" t="str">
        <v/>
      </c>
      <c r="U1944" t="str">
        <v/>
      </c>
      <c r="V1944" t="str">
        <v>PAL</v>
      </c>
      <c r="W1944" t="str">
        <v>WRND11984031</v>
      </c>
      <c r="X1944">
        <v>44900.520138888889</v>
      </c>
      <c r="Y1944" t="str">
        <v>LEWIS</v>
      </c>
      <c r="Z1944" t="str">
        <v>JR</v>
      </c>
      <c r="AA1944">
        <v>0</v>
      </c>
      <c r="AB1944" t="str">
        <v>397-U1588C-42X-CC-PAL</v>
      </c>
    </row>
    <row r="1945" spans="1:28" x14ac:dyDescent="0.15">
      <c r="A1945">
        <v>397</v>
      </c>
      <c r="B1945" t="str">
        <v>U1588</v>
      </c>
      <c r="C1945" t="str">
        <v>C</v>
      </c>
      <c r="D1945">
        <v>42</v>
      </c>
      <c r="E1945" t="str">
        <v>X</v>
      </c>
      <c r="F1945" t="str">
        <v>CC</v>
      </c>
      <c r="G1945" t="str">
        <v/>
      </c>
      <c r="H1945" s="29">
        <v>21</v>
      </c>
      <c r="I1945" s="29">
        <v>27</v>
      </c>
      <c r="J1945" s="29">
        <v>0</v>
      </c>
      <c r="K1945" s="29">
        <v>5</v>
      </c>
      <c r="L1945" s="24">
        <v>295.38</v>
      </c>
      <c r="M1945" s="24">
        <v>295.44</v>
      </c>
      <c r="N1945" s="24">
        <v>305.84778861788618</v>
      </c>
      <c r="O1945" s="24">
        <v>305.89656910569107</v>
      </c>
      <c r="P1945">
        <v>6</v>
      </c>
      <c r="Q1945">
        <v>5</v>
      </c>
      <c r="R1945" t="str">
        <v>OTHR</v>
      </c>
      <c r="S1945" t="str">
        <v/>
      </c>
      <c r="T1945" t="str">
        <v>FLOR</v>
      </c>
      <c r="U1945" t="str">
        <v>95504IODP</v>
      </c>
      <c r="V1945" t="str">
        <v>PALFLOR</v>
      </c>
      <c r="W1945" t="str">
        <v>OTHR11984061</v>
      </c>
      <c r="X1945">
        <v>44900.520833333336</v>
      </c>
      <c r="Y1945" t="str">
        <v>LEWIS</v>
      </c>
      <c r="Z1945" t="str">
        <v>JR</v>
      </c>
      <c r="AA1945">
        <v>0</v>
      </c>
      <c r="AB1945" t="str">
        <v>397-U1588C-42X-CC-PAL-PALFLOR</v>
      </c>
    </row>
    <row r="1946" spans="1:28" x14ac:dyDescent="0.15">
      <c r="A1946">
        <v>397</v>
      </c>
      <c r="B1946" t="str">
        <v>U1588</v>
      </c>
      <c r="C1946" t="str">
        <v>C</v>
      </c>
      <c r="D1946">
        <v>42</v>
      </c>
      <c r="E1946" t="str">
        <v>X</v>
      </c>
      <c r="F1946" t="str">
        <v>CC</v>
      </c>
      <c r="G1946" t="str">
        <v/>
      </c>
      <c r="H1946" s="29">
        <v>21</v>
      </c>
      <c r="I1946" s="29">
        <v>27</v>
      </c>
      <c r="J1946" s="29">
        <v>0</v>
      </c>
      <c r="K1946" s="29">
        <v>5</v>
      </c>
      <c r="L1946" s="24">
        <v>295.38</v>
      </c>
      <c r="M1946" s="24">
        <v>295.44</v>
      </c>
      <c r="N1946" s="24">
        <v>305.84778861788618</v>
      </c>
      <c r="O1946" s="24">
        <v>305.89656910569107</v>
      </c>
      <c r="P1946">
        <v>6</v>
      </c>
      <c r="Q1946">
        <v>30</v>
      </c>
      <c r="R1946" t="str">
        <v>OTHR</v>
      </c>
      <c r="S1946" t="str">
        <v/>
      </c>
      <c r="T1946" t="str">
        <v>HUAN</v>
      </c>
      <c r="U1946" t="str">
        <v>98758IODP</v>
      </c>
      <c r="V1946" t="str">
        <v>PALHUAN</v>
      </c>
      <c r="W1946" t="str">
        <v>OTHR11984081</v>
      </c>
      <c r="X1946">
        <v>44900.520833333336</v>
      </c>
      <c r="Y1946" t="str">
        <v>LEWIS</v>
      </c>
      <c r="Z1946" t="str">
        <v>JR</v>
      </c>
      <c r="AA1946">
        <v>0</v>
      </c>
      <c r="AB1946" t="str">
        <v>397-U1588C-42X-CC-PAL-PALHUAN</v>
      </c>
    </row>
    <row r="1947" spans="1:28" x14ac:dyDescent="0.15">
      <c r="A1947">
        <v>397</v>
      </c>
      <c r="B1947" t="str">
        <v>U1588</v>
      </c>
      <c r="C1947" t="str">
        <v>C</v>
      </c>
      <c r="D1947">
        <v>42</v>
      </c>
      <c r="E1947" t="str">
        <v>X</v>
      </c>
      <c r="F1947" t="str">
        <v>CC</v>
      </c>
      <c r="G1947" t="str">
        <v/>
      </c>
      <c r="H1947" s="29">
        <v>21</v>
      </c>
      <c r="I1947" s="29">
        <v>27</v>
      </c>
      <c r="J1947" s="29">
        <v>0</v>
      </c>
      <c r="K1947" s="29">
        <v>5</v>
      </c>
      <c r="L1947" s="24">
        <v>295.38</v>
      </c>
      <c r="M1947" s="24">
        <v>295.44</v>
      </c>
      <c r="N1947" s="24">
        <v>305.84778861788618</v>
      </c>
      <c r="O1947" s="24">
        <v>305.89656910569107</v>
      </c>
      <c r="P1947">
        <v>6</v>
      </c>
      <c r="Q1947">
        <v>30</v>
      </c>
      <c r="R1947" t="str">
        <v>OTHR</v>
      </c>
      <c r="S1947" t="str">
        <v/>
      </c>
      <c r="T1947" t="str">
        <v>ZARI</v>
      </c>
      <c r="U1947" t="str">
        <v>95883IODP</v>
      </c>
      <c r="V1947" t="str">
        <v>PALZARI</v>
      </c>
      <c r="W1947" t="str">
        <v>OTHR11984091</v>
      </c>
      <c r="X1947">
        <v>44900.520833333336</v>
      </c>
      <c r="Y1947" t="str">
        <v>LEWIS</v>
      </c>
      <c r="Z1947" t="str">
        <v>JR</v>
      </c>
      <c r="AA1947">
        <v>0</v>
      </c>
      <c r="AB1947" t="str">
        <v>397-U1588C-42X-CC-PAL-PALZARI</v>
      </c>
    </row>
    <row r="1948" spans="1:28" x14ac:dyDescent="0.15">
      <c r="A1948">
        <v>397</v>
      </c>
      <c r="B1948" t="str">
        <v>U1588</v>
      </c>
      <c r="C1948" t="str">
        <v>C</v>
      </c>
      <c r="D1948">
        <v>42</v>
      </c>
      <c r="E1948" t="str">
        <v>X</v>
      </c>
      <c r="F1948" t="str">
        <v>CC</v>
      </c>
      <c r="G1948" t="str">
        <v/>
      </c>
      <c r="H1948" s="29">
        <v>21</v>
      </c>
      <c r="I1948" s="29">
        <v>27</v>
      </c>
      <c r="J1948" s="29">
        <v>0</v>
      </c>
      <c r="K1948" s="29">
        <v>5</v>
      </c>
      <c r="L1948" s="24">
        <v>295.38</v>
      </c>
      <c r="M1948" s="24">
        <v>295.44</v>
      </c>
      <c r="N1948" s="24">
        <v>305.84778861788618</v>
      </c>
      <c r="O1948" s="24">
        <v>305.89656910569107</v>
      </c>
      <c r="P1948">
        <v>6</v>
      </c>
      <c r="Q1948">
        <v>5</v>
      </c>
      <c r="R1948" t="str">
        <v>OTHR</v>
      </c>
      <c r="S1948" t="str">
        <v/>
      </c>
      <c r="T1948" t="str">
        <v>ABRA</v>
      </c>
      <c r="U1948" t="str">
        <v>95438IODP</v>
      </c>
      <c r="V1948" t="str">
        <v>PALABRA</v>
      </c>
      <c r="W1948" t="str">
        <v>OTHR11984101</v>
      </c>
      <c r="X1948">
        <v>44900.520833333336</v>
      </c>
      <c r="Y1948" t="str">
        <v>LEWIS</v>
      </c>
      <c r="Z1948" t="str">
        <v>JR</v>
      </c>
      <c r="AA1948">
        <v>0</v>
      </c>
      <c r="AB1948" t="str">
        <v>397-U1588C-42X-CC-PAL-PALABRA</v>
      </c>
    </row>
    <row r="1949" spans="1:28" x14ac:dyDescent="0.15">
      <c r="A1949">
        <v>397</v>
      </c>
      <c r="B1949" t="str">
        <v>U1588</v>
      </c>
      <c r="C1949" t="str">
        <v>C</v>
      </c>
      <c r="D1949">
        <v>42</v>
      </c>
      <c r="E1949" t="str">
        <v>X</v>
      </c>
      <c r="F1949" t="str">
        <v>CC</v>
      </c>
      <c r="G1949" t="str">
        <v/>
      </c>
      <c r="H1949" s="29">
        <v>21</v>
      </c>
      <c r="I1949" s="29">
        <v>27</v>
      </c>
      <c r="J1949" s="29">
        <v>0</v>
      </c>
      <c r="K1949" s="29">
        <v>5</v>
      </c>
      <c r="L1949" s="24">
        <v>295.38</v>
      </c>
      <c r="M1949" s="24">
        <v>295.44</v>
      </c>
      <c r="N1949" s="24">
        <v>305.84778861788618</v>
      </c>
      <c r="O1949" s="24">
        <v>305.89656910569107</v>
      </c>
      <c r="P1949">
        <v>6</v>
      </c>
      <c r="Q1949">
        <v>20</v>
      </c>
      <c r="R1949" t="str">
        <v>OTHR</v>
      </c>
      <c r="S1949" t="str">
        <v/>
      </c>
      <c r="T1949" t="str">
        <v>VERM</v>
      </c>
      <c r="U1949" t="str">
        <v>95746IODP</v>
      </c>
      <c r="V1949" t="str">
        <v>PALVERM</v>
      </c>
      <c r="W1949" t="str">
        <v>OTHR11984041</v>
      </c>
      <c r="X1949">
        <v>44900.520833333336</v>
      </c>
      <c r="Y1949" t="str">
        <v>LEWIS</v>
      </c>
      <c r="Z1949" t="str">
        <v>JR</v>
      </c>
      <c r="AA1949">
        <v>0</v>
      </c>
      <c r="AB1949" t="str">
        <v>397-U1588C-42X-CC-PAL-PALVERM</v>
      </c>
    </row>
    <row r="1950" spans="1:28" x14ac:dyDescent="0.15">
      <c r="A1950">
        <v>397</v>
      </c>
      <c r="B1950" t="str">
        <v>U1588</v>
      </c>
      <c r="C1950" t="str">
        <v>C</v>
      </c>
      <c r="D1950">
        <v>42</v>
      </c>
      <c r="E1950" t="str">
        <v>X</v>
      </c>
      <c r="F1950" t="str">
        <v>CC</v>
      </c>
      <c r="G1950" t="str">
        <v/>
      </c>
      <c r="H1950" s="29">
        <v>21</v>
      </c>
      <c r="I1950" s="29">
        <v>27</v>
      </c>
      <c r="J1950" s="29">
        <v>0</v>
      </c>
      <c r="K1950" s="29">
        <v>5</v>
      </c>
      <c r="L1950" s="24">
        <v>295.38</v>
      </c>
      <c r="M1950" s="24">
        <v>295.44</v>
      </c>
      <c r="N1950" s="24">
        <v>305.84778861788618</v>
      </c>
      <c r="O1950" s="24">
        <v>305.89656910569107</v>
      </c>
      <c r="P1950">
        <v>6</v>
      </c>
      <c r="Q1950">
        <v>5</v>
      </c>
      <c r="R1950" t="str">
        <v>OTHR</v>
      </c>
      <c r="S1950" t="str">
        <v/>
      </c>
      <c r="T1950" t="str">
        <v>CLAR</v>
      </c>
      <c r="U1950" t="str">
        <v>95439IODP</v>
      </c>
      <c r="V1950" t="str">
        <v>PALCLAR</v>
      </c>
      <c r="W1950" t="str">
        <v>OTHR11984071</v>
      </c>
      <c r="X1950">
        <v>44900.520833333336</v>
      </c>
      <c r="Y1950" t="str">
        <v>LEWIS</v>
      </c>
      <c r="Z1950" t="str">
        <v>JR</v>
      </c>
      <c r="AA1950">
        <v>0</v>
      </c>
      <c r="AB1950" t="str">
        <v>397-U1588C-42X-CC-PAL-PALCLAR</v>
      </c>
    </row>
    <row r="1951" spans="1:28" x14ac:dyDescent="0.15">
      <c r="A1951">
        <v>397</v>
      </c>
      <c r="B1951" t="str">
        <v>U1588</v>
      </c>
      <c r="C1951" t="str">
        <v>C</v>
      </c>
      <c r="D1951">
        <v>43</v>
      </c>
      <c r="E1951" t="str">
        <v>X</v>
      </c>
      <c r="F1951" t="str">
        <v>CC</v>
      </c>
      <c r="G1951" t="str">
        <v/>
      </c>
      <c r="H1951" s="29">
        <v>34</v>
      </c>
      <c r="I1951" s="29">
        <v>40</v>
      </c>
      <c r="J1951" s="29">
        <v>0</v>
      </c>
      <c r="K1951" s="29">
        <v>5</v>
      </c>
      <c r="L1951" s="24">
        <v>300.25</v>
      </c>
      <c r="M1951" s="24">
        <v>300.31</v>
      </c>
      <c r="N1951" s="24">
        <v>310.57</v>
      </c>
      <c r="O1951" s="24">
        <v>310.61799999999999</v>
      </c>
      <c r="P1951">
        <v>6</v>
      </c>
      <c r="Q1951">
        <v>30</v>
      </c>
      <c r="R1951" t="str">
        <v>OTHR</v>
      </c>
      <c r="S1951" t="str">
        <v/>
      </c>
      <c r="T1951" t="str">
        <v>ZARI</v>
      </c>
      <c r="U1951" t="str">
        <v>95883IODP</v>
      </c>
      <c r="V1951" t="str">
        <v>PALZARI</v>
      </c>
      <c r="W1951" t="str">
        <v>OTHR11984331</v>
      </c>
      <c r="X1951">
        <v>44900.543749999997</v>
      </c>
      <c r="Y1951" t="str">
        <v>LEWIS</v>
      </c>
      <c r="Z1951" t="str">
        <v>JR</v>
      </c>
      <c r="AA1951">
        <v>0</v>
      </c>
      <c r="AB1951" t="str">
        <v>397-U1588C-43X-CC-PAL-PALZARI</v>
      </c>
    </row>
    <row r="1952" spans="1:28" x14ac:dyDescent="0.15">
      <c r="A1952">
        <v>397</v>
      </c>
      <c r="B1952" t="str">
        <v>U1588</v>
      </c>
      <c r="C1952" t="str">
        <v>C</v>
      </c>
      <c r="D1952">
        <v>43</v>
      </c>
      <c r="E1952" t="str">
        <v>X</v>
      </c>
      <c r="F1952" t="str">
        <v>CC</v>
      </c>
      <c r="G1952" t="str">
        <v/>
      </c>
      <c r="H1952" s="29">
        <v>34</v>
      </c>
      <c r="I1952" s="29">
        <v>40</v>
      </c>
      <c r="J1952" s="29">
        <v>0</v>
      </c>
      <c r="K1952" s="29">
        <v>5</v>
      </c>
      <c r="L1952" s="24">
        <v>300.25</v>
      </c>
      <c r="M1952" s="24">
        <v>300.31</v>
      </c>
      <c r="N1952" s="24">
        <v>310.57</v>
      </c>
      <c r="O1952" s="24">
        <v>310.61799999999999</v>
      </c>
      <c r="P1952">
        <v>6</v>
      </c>
      <c r="Q1952">
        <v>5</v>
      </c>
      <c r="R1952" t="str">
        <v>OTHR</v>
      </c>
      <c r="S1952" t="str">
        <v/>
      </c>
      <c r="T1952" t="str">
        <v>ABRA</v>
      </c>
      <c r="U1952" t="str">
        <v>95438IODP</v>
      </c>
      <c r="V1952" t="str">
        <v>PALABRA</v>
      </c>
      <c r="W1952" t="str">
        <v>OTHR11984341</v>
      </c>
      <c r="X1952">
        <v>44900.543749999997</v>
      </c>
      <c r="Y1952" t="str">
        <v>LEWIS</v>
      </c>
      <c r="Z1952" t="str">
        <v>JR</v>
      </c>
      <c r="AA1952">
        <v>0</v>
      </c>
      <c r="AB1952" t="str">
        <v>397-U1588C-43X-CC-PAL-PALABRA</v>
      </c>
    </row>
    <row r="1953" spans="1:28" x14ac:dyDescent="0.15">
      <c r="A1953">
        <v>397</v>
      </c>
      <c r="B1953" t="str">
        <v>U1588</v>
      </c>
      <c r="C1953" t="str">
        <v>C</v>
      </c>
      <c r="D1953">
        <v>43</v>
      </c>
      <c r="E1953" t="str">
        <v>X</v>
      </c>
      <c r="F1953" t="str">
        <v>CC</v>
      </c>
      <c r="G1953" t="str">
        <v/>
      </c>
      <c r="H1953" s="29">
        <v>34</v>
      </c>
      <c r="I1953" s="29">
        <v>40</v>
      </c>
      <c r="J1953" s="29">
        <v>0</v>
      </c>
      <c r="K1953" s="29">
        <v>5</v>
      </c>
      <c r="L1953" s="24">
        <v>300.25</v>
      </c>
      <c r="M1953" s="24">
        <v>300.31</v>
      </c>
      <c r="N1953" s="24">
        <v>310.57</v>
      </c>
      <c r="O1953" s="24">
        <v>310.61799999999999</v>
      </c>
      <c r="P1953">
        <v>6</v>
      </c>
      <c r="Q1953">
        <v>30</v>
      </c>
      <c r="R1953" t="str">
        <v>OTHR</v>
      </c>
      <c r="S1953" t="str">
        <v/>
      </c>
      <c r="T1953" t="str">
        <v>HUAN</v>
      </c>
      <c r="U1953" t="str">
        <v>98758IODP</v>
      </c>
      <c r="V1953" t="str">
        <v>PALHUAN</v>
      </c>
      <c r="W1953" t="str">
        <v>OTHR11984321</v>
      </c>
      <c r="X1953">
        <v>44900.543749999997</v>
      </c>
      <c r="Y1953" t="str">
        <v>LEWIS</v>
      </c>
      <c r="Z1953" t="str">
        <v>JR</v>
      </c>
      <c r="AA1953">
        <v>0</v>
      </c>
      <c r="AB1953" t="str">
        <v>397-U1588C-43X-CC-PAL-PALHUAN</v>
      </c>
    </row>
    <row r="1954" spans="1:28" x14ac:dyDescent="0.15">
      <c r="A1954">
        <v>397</v>
      </c>
      <c r="B1954" t="str">
        <v>U1588</v>
      </c>
      <c r="C1954" t="str">
        <v>C</v>
      </c>
      <c r="D1954">
        <v>43</v>
      </c>
      <c r="E1954" t="str">
        <v>X</v>
      </c>
      <c r="F1954" t="str">
        <v>CC</v>
      </c>
      <c r="G1954" t="str">
        <v/>
      </c>
      <c r="H1954" s="29">
        <v>34</v>
      </c>
      <c r="I1954" s="29">
        <v>40</v>
      </c>
      <c r="J1954" s="29">
        <v>0</v>
      </c>
      <c r="K1954" s="29">
        <v>5</v>
      </c>
      <c r="L1954" s="24">
        <v>300.25</v>
      </c>
      <c r="M1954" s="24">
        <v>300.31</v>
      </c>
      <c r="N1954" s="24">
        <v>310.57</v>
      </c>
      <c r="O1954" s="24">
        <v>310.61799999999999</v>
      </c>
      <c r="P1954">
        <v>6</v>
      </c>
      <c r="Q1954">
        <v>5</v>
      </c>
      <c r="R1954" t="str">
        <v>OTHR</v>
      </c>
      <c r="S1954" t="str">
        <v/>
      </c>
      <c r="T1954" t="str">
        <v>FLOR</v>
      </c>
      <c r="U1954" t="str">
        <v>95504IODP</v>
      </c>
      <c r="V1954" t="str">
        <v>PALFLOR</v>
      </c>
      <c r="W1954" t="str">
        <v>OTHR11984301</v>
      </c>
      <c r="X1954">
        <v>44900.543749999997</v>
      </c>
      <c r="Y1954" t="str">
        <v>LEWIS</v>
      </c>
      <c r="Z1954" t="str">
        <v>JR</v>
      </c>
      <c r="AA1954">
        <v>0</v>
      </c>
      <c r="AB1954" t="str">
        <v>397-U1588C-43X-CC-PAL-PALFLOR</v>
      </c>
    </row>
    <row r="1955" spans="1:28" x14ac:dyDescent="0.15">
      <c r="A1955">
        <v>397</v>
      </c>
      <c r="B1955" t="str">
        <v>U1588</v>
      </c>
      <c r="C1955" t="str">
        <v>C</v>
      </c>
      <c r="D1955">
        <v>43</v>
      </c>
      <c r="E1955" t="str">
        <v>X</v>
      </c>
      <c r="F1955" t="str">
        <v>CC</v>
      </c>
      <c r="G1955" t="str">
        <v/>
      </c>
      <c r="H1955" s="29">
        <v>34</v>
      </c>
      <c r="I1955" s="29">
        <v>40</v>
      </c>
      <c r="J1955" s="29">
        <v>0</v>
      </c>
      <c r="K1955" s="29">
        <v>5</v>
      </c>
      <c r="L1955" s="24">
        <v>300.25</v>
      </c>
      <c r="M1955" s="24">
        <v>300.31</v>
      </c>
      <c r="N1955" s="24">
        <v>310.57</v>
      </c>
      <c r="O1955" s="24">
        <v>310.61799999999999</v>
      </c>
      <c r="P1955">
        <v>6</v>
      </c>
      <c r="Q1955">
        <v>5</v>
      </c>
      <c r="R1955" t="str">
        <v>OTHR</v>
      </c>
      <c r="S1955" t="str">
        <v/>
      </c>
      <c r="T1955" t="str">
        <v>CLAR</v>
      </c>
      <c r="U1955" t="str">
        <v>95439IODP</v>
      </c>
      <c r="V1955" t="str">
        <v>PALCLAR</v>
      </c>
      <c r="W1955" t="str">
        <v>OTHR11984311</v>
      </c>
      <c r="X1955">
        <v>44900.543749999997</v>
      </c>
      <c r="Y1955" t="str">
        <v>LEWIS</v>
      </c>
      <c r="Z1955" t="str">
        <v>JR</v>
      </c>
      <c r="AA1955">
        <v>0</v>
      </c>
      <c r="AB1955" t="str">
        <v>397-U1588C-43X-CC-PAL-PALCLAR</v>
      </c>
    </row>
    <row r="1956" spans="1:28" x14ac:dyDescent="0.15">
      <c r="A1956">
        <v>397</v>
      </c>
      <c r="B1956" t="str">
        <v>U1588</v>
      </c>
      <c r="C1956" t="str">
        <v>C</v>
      </c>
      <c r="D1956">
        <v>43</v>
      </c>
      <c r="E1956" t="str">
        <v>X</v>
      </c>
      <c r="F1956" t="str">
        <v>CC</v>
      </c>
      <c r="G1956" t="str">
        <v/>
      </c>
      <c r="H1956" s="29">
        <v>34</v>
      </c>
      <c r="I1956" s="29">
        <v>40</v>
      </c>
      <c r="J1956" s="29">
        <v>0</v>
      </c>
      <c r="K1956" s="29">
        <v>5</v>
      </c>
      <c r="L1956" s="24">
        <v>300.25</v>
      </c>
      <c r="M1956" s="24">
        <v>300.31</v>
      </c>
      <c r="N1956" s="24">
        <v>310.57</v>
      </c>
      <c r="O1956" s="24">
        <v>310.61799999999999</v>
      </c>
      <c r="P1956">
        <v>6</v>
      </c>
      <c r="Q1956">
        <v>20</v>
      </c>
      <c r="R1956" t="str">
        <v>OTHR</v>
      </c>
      <c r="S1956" t="str">
        <v/>
      </c>
      <c r="T1956" t="str">
        <v>PERA</v>
      </c>
      <c r="U1956" t="str">
        <v>95471IODP</v>
      </c>
      <c r="V1956" t="str">
        <v>PALPERA</v>
      </c>
      <c r="W1956" t="str">
        <v>OTHR11984291</v>
      </c>
      <c r="X1956">
        <v>44900.543749999997</v>
      </c>
      <c r="Y1956" t="str">
        <v>LEWIS</v>
      </c>
      <c r="Z1956" t="str">
        <v>JR</v>
      </c>
      <c r="AA1956">
        <v>0</v>
      </c>
      <c r="AB1956" t="str">
        <v>397-U1588C-43X-CC-PAL-PALPERA</v>
      </c>
    </row>
    <row r="1957" spans="1:28" x14ac:dyDescent="0.15">
      <c r="A1957">
        <v>397</v>
      </c>
      <c r="B1957" t="str">
        <v>U1588</v>
      </c>
      <c r="C1957" t="str">
        <v>C</v>
      </c>
      <c r="D1957">
        <v>43</v>
      </c>
      <c r="E1957" t="str">
        <v>X</v>
      </c>
      <c r="F1957" t="str">
        <v>CC</v>
      </c>
      <c r="G1957" t="str">
        <v/>
      </c>
      <c r="H1957" s="29">
        <v>34</v>
      </c>
      <c r="I1957" s="29">
        <v>40</v>
      </c>
      <c r="J1957" s="29">
        <v>0</v>
      </c>
      <c r="K1957" s="29">
        <v>5</v>
      </c>
      <c r="L1957" s="24">
        <v>300.25</v>
      </c>
      <c r="M1957" s="24">
        <v>300.31</v>
      </c>
      <c r="N1957" s="24">
        <v>310.57</v>
      </c>
      <c r="O1957" s="24">
        <v>310.61799999999999</v>
      </c>
      <c r="P1957">
        <v>6</v>
      </c>
      <c r="Q1957">
        <v>20</v>
      </c>
      <c r="R1957" t="str">
        <v>OTHR</v>
      </c>
      <c r="S1957" t="str">
        <v/>
      </c>
      <c r="T1957" t="str">
        <v>VERM</v>
      </c>
      <c r="U1957" t="str">
        <v>95746IODP</v>
      </c>
      <c r="V1957" t="str">
        <v>PALVERM</v>
      </c>
      <c r="W1957" t="str">
        <v>OTHR11984281</v>
      </c>
      <c r="X1957">
        <v>44900.543749999997</v>
      </c>
      <c r="Y1957" t="str">
        <v>LEWIS</v>
      </c>
      <c r="Z1957" t="str">
        <v>JR</v>
      </c>
      <c r="AA1957">
        <v>0</v>
      </c>
      <c r="AB1957" t="str">
        <v>397-U1588C-43X-CC-PAL-PALVERM</v>
      </c>
    </row>
    <row r="1958" spans="1:28" x14ac:dyDescent="0.15">
      <c r="A1958">
        <v>397</v>
      </c>
      <c r="B1958" t="str">
        <v>U1588</v>
      </c>
      <c r="C1958" t="str">
        <v>C</v>
      </c>
      <c r="D1958">
        <v>43</v>
      </c>
      <c r="E1958" t="str">
        <v>X</v>
      </c>
      <c r="F1958" t="str">
        <v>CC</v>
      </c>
      <c r="G1958" t="str">
        <v/>
      </c>
      <c r="H1958" s="29">
        <v>34</v>
      </c>
      <c r="I1958" s="29">
        <v>40</v>
      </c>
      <c r="J1958" s="29">
        <v>34</v>
      </c>
      <c r="K1958" s="29">
        <v>5</v>
      </c>
      <c r="L1958" s="24">
        <v>300.25</v>
      </c>
      <c r="M1958" s="24">
        <v>300.31</v>
      </c>
      <c r="N1958" s="24">
        <v>310.57</v>
      </c>
      <c r="O1958" s="24">
        <v>310.61799999999999</v>
      </c>
      <c r="P1958">
        <v>6</v>
      </c>
      <c r="Q1958">
        <v>212</v>
      </c>
      <c r="R1958" t="str">
        <v>WRND</v>
      </c>
      <c r="S1958" t="str">
        <v>PAL</v>
      </c>
      <c r="T1958" t="str">
        <v/>
      </c>
      <c r="U1958" t="str">
        <v/>
      </c>
      <c r="V1958" t="str">
        <v>PAL</v>
      </c>
      <c r="W1958" t="str">
        <v>WRND11984271</v>
      </c>
      <c r="X1958">
        <v>44900.543749999997</v>
      </c>
      <c r="Y1958" t="str">
        <v>LEWIS</v>
      </c>
      <c r="Z1958" t="str">
        <v>JR</v>
      </c>
      <c r="AA1958">
        <v>0</v>
      </c>
      <c r="AB1958" t="str">
        <v>397-U1588C-43X-CC-PAL</v>
      </c>
    </row>
    <row r="1959" spans="1:28" x14ac:dyDescent="0.15">
      <c r="A1959">
        <v>397</v>
      </c>
      <c r="B1959" t="str">
        <v>U1588</v>
      </c>
      <c r="C1959" t="str">
        <v>C</v>
      </c>
      <c r="D1959">
        <v>44</v>
      </c>
      <c r="E1959" t="str">
        <v>X</v>
      </c>
      <c r="F1959" t="str">
        <v>CC</v>
      </c>
      <c r="G1959" t="str">
        <v/>
      </c>
      <c r="H1959" s="29">
        <v>13</v>
      </c>
      <c r="I1959" s="29">
        <v>19</v>
      </c>
      <c r="J1959" s="29">
        <v>0</v>
      </c>
      <c r="K1959" s="29">
        <v>5</v>
      </c>
      <c r="L1959" s="24">
        <v>305.76</v>
      </c>
      <c r="M1959" s="24">
        <v>305.82</v>
      </c>
      <c r="N1959" s="24">
        <v>315.16931386861319</v>
      </c>
      <c r="O1959" s="24">
        <v>315.21310948905113</v>
      </c>
      <c r="P1959">
        <v>6</v>
      </c>
      <c r="Q1959">
        <v>20</v>
      </c>
      <c r="R1959" t="str">
        <v>OTHR</v>
      </c>
      <c r="S1959" t="str">
        <v/>
      </c>
      <c r="T1959" t="str">
        <v>PERA</v>
      </c>
      <c r="U1959" t="str">
        <v>95471IODP</v>
      </c>
      <c r="V1959" t="str">
        <v>PALPERA</v>
      </c>
      <c r="W1959" t="str">
        <v>OTHR11984571</v>
      </c>
      <c r="X1959">
        <v>44900.568749999999</v>
      </c>
      <c r="Y1959" t="str">
        <v>LEWIS</v>
      </c>
      <c r="Z1959" t="str">
        <v>JR</v>
      </c>
      <c r="AA1959">
        <v>0</v>
      </c>
      <c r="AB1959" t="str">
        <v>397-U1588C-44X-CC-PAL-PALPERA</v>
      </c>
    </row>
    <row r="1960" spans="1:28" x14ac:dyDescent="0.15">
      <c r="A1960">
        <v>397</v>
      </c>
      <c r="B1960" t="str">
        <v>U1588</v>
      </c>
      <c r="C1960" t="str">
        <v>C</v>
      </c>
      <c r="D1960">
        <v>44</v>
      </c>
      <c r="E1960" t="str">
        <v>X</v>
      </c>
      <c r="F1960" t="str">
        <v>CC</v>
      </c>
      <c r="G1960" t="str">
        <v/>
      </c>
      <c r="H1960" s="29">
        <v>13</v>
      </c>
      <c r="I1960" s="29">
        <v>19</v>
      </c>
      <c r="J1960" s="29">
        <v>13</v>
      </c>
      <c r="K1960" s="29">
        <v>5</v>
      </c>
      <c r="L1960" s="24">
        <v>305.76</v>
      </c>
      <c r="M1960" s="24">
        <v>305.82</v>
      </c>
      <c r="N1960" s="24">
        <v>315.16931386861319</v>
      </c>
      <c r="O1960" s="24">
        <v>315.21310948905113</v>
      </c>
      <c r="P1960">
        <v>6</v>
      </c>
      <c r="Q1960">
        <v>212</v>
      </c>
      <c r="R1960" t="str">
        <v>WRND</v>
      </c>
      <c r="S1960" t="str">
        <v>PAL</v>
      </c>
      <c r="T1960" t="str">
        <v/>
      </c>
      <c r="U1960" t="str">
        <v/>
      </c>
      <c r="V1960" t="str">
        <v>PAL</v>
      </c>
      <c r="W1960" t="str">
        <v>WRND11984551</v>
      </c>
      <c r="X1960">
        <v>44900.568749999999</v>
      </c>
      <c r="Y1960" t="str">
        <v>LEWIS</v>
      </c>
      <c r="Z1960" t="str">
        <v>JR</v>
      </c>
      <c r="AA1960">
        <v>0</v>
      </c>
      <c r="AB1960" t="str">
        <v>397-U1588C-44X-CC-PAL</v>
      </c>
    </row>
    <row r="1961" spans="1:28" x14ac:dyDescent="0.15">
      <c r="A1961">
        <v>397</v>
      </c>
      <c r="B1961" t="str">
        <v>U1588</v>
      </c>
      <c r="C1961" t="str">
        <v>C</v>
      </c>
      <c r="D1961">
        <v>44</v>
      </c>
      <c r="E1961" t="str">
        <v>X</v>
      </c>
      <c r="F1961" t="str">
        <v>CC</v>
      </c>
      <c r="G1961" t="str">
        <v/>
      </c>
      <c r="H1961" s="29">
        <v>13</v>
      </c>
      <c r="I1961" s="29">
        <v>19</v>
      </c>
      <c r="J1961" s="29">
        <v>0</v>
      </c>
      <c r="K1961" s="29">
        <v>5</v>
      </c>
      <c r="L1961" s="24">
        <v>305.76</v>
      </c>
      <c r="M1961" s="24">
        <v>305.82</v>
      </c>
      <c r="N1961" s="24">
        <v>315.16931386861319</v>
      </c>
      <c r="O1961" s="24">
        <v>315.21310948905113</v>
      </c>
      <c r="P1961">
        <v>6</v>
      </c>
      <c r="Q1961">
        <v>30</v>
      </c>
      <c r="R1961" t="str">
        <v>OTHR</v>
      </c>
      <c r="S1961" t="str">
        <v/>
      </c>
      <c r="T1961" t="str">
        <v>ZARI</v>
      </c>
      <c r="U1961" t="str">
        <v>95883IODP</v>
      </c>
      <c r="V1961" t="str">
        <v>PALZARI</v>
      </c>
      <c r="W1961" t="str">
        <v>OTHR11984611</v>
      </c>
      <c r="X1961">
        <v>44900.568749999999</v>
      </c>
      <c r="Y1961" t="str">
        <v>LEWIS</v>
      </c>
      <c r="Z1961" t="str">
        <v>JR</v>
      </c>
      <c r="AA1961">
        <v>0</v>
      </c>
      <c r="AB1961" t="str">
        <v>397-U1588C-44X-CC-PAL-PALZARI</v>
      </c>
    </row>
    <row r="1962" spans="1:28" x14ac:dyDescent="0.15">
      <c r="A1962">
        <v>397</v>
      </c>
      <c r="B1962" t="str">
        <v>U1588</v>
      </c>
      <c r="C1962" t="str">
        <v>C</v>
      </c>
      <c r="D1962">
        <v>44</v>
      </c>
      <c r="E1962" t="str">
        <v>X</v>
      </c>
      <c r="F1962" t="str">
        <v>CC</v>
      </c>
      <c r="G1962" t="str">
        <v/>
      </c>
      <c r="H1962" s="29">
        <v>13</v>
      </c>
      <c r="I1962" s="29">
        <v>19</v>
      </c>
      <c r="J1962" s="29">
        <v>0</v>
      </c>
      <c r="K1962" s="29">
        <v>5</v>
      </c>
      <c r="L1962" s="24">
        <v>305.76</v>
      </c>
      <c r="M1962" s="24">
        <v>305.82</v>
      </c>
      <c r="N1962" s="24">
        <v>315.16931386861319</v>
      </c>
      <c r="O1962" s="24">
        <v>315.21310948905113</v>
      </c>
      <c r="P1962">
        <v>6</v>
      </c>
      <c r="Q1962">
        <v>5</v>
      </c>
      <c r="R1962" t="str">
        <v>OTHR</v>
      </c>
      <c r="S1962" t="str">
        <v/>
      </c>
      <c r="T1962" t="str">
        <v>CLAR</v>
      </c>
      <c r="U1962" t="str">
        <v>95439IODP</v>
      </c>
      <c r="V1962" t="str">
        <v>PALCLAR</v>
      </c>
      <c r="W1962" t="str">
        <v>OTHR11984591</v>
      </c>
      <c r="X1962">
        <v>44900.568749999999</v>
      </c>
      <c r="Y1962" t="str">
        <v>LEWIS</v>
      </c>
      <c r="Z1962" t="str">
        <v>JR</v>
      </c>
      <c r="AA1962">
        <v>0</v>
      </c>
      <c r="AB1962" t="str">
        <v>397-U1588C-44X-CC-PAL-PALCLAR</v>
      </c>
    </row>
    <row r="1963" spans="1:28" x14ac:dyDescent="0.15">
      <c r="A1963">
        <v>397</v>
      </c>
      <c r="B1963" t="str">
        <v>U1588</v>
      </c>
      <c r="C1963" t="str">
        <v>C</v>
      </c>
      <c r="D1963">
        <v>44</v>
      </c>
      <c r="E1963" t="str">
        <v>X</v>
      </c>
      <c r="F1963" t="str">
        <v>CC</v>
      </c>
      <c r="G1963" t="str">
        <v/>
      </c>
      <c r="H1963" s="29">
        <v>13</v>
      </c>
      <c r="I1963" s="29">
        <v>19</v>
      </c>
      <c r="J1963" s="29">
        <v>0</v>
      </c>
      <c r="K1963" s="29">
        <v>5</v>
      </c>
      <c r="L1963" s="24">
        <v>305.76</v>
      </c>
      <c r="M1963" s="24">
        <v>305.82</v>
      </c>
      <c r="N1963" s="24">
        <v>315.16931386861319</v>
      </c>
      <c r="O1963" s="24">
        <v>315.21310948905113</v>
      </c>
      <c r="P1963">
        <v>6</v>
      </c>
      <c r="Q1963">
        <v>5</v>
      </c>
      <c r="R1963" t="str">
        <v>OTHR</v>
      </c>
      <c r="S1963" t="str">
        <v/>
      </c>
      <c r="T1963" t="str">
        <v>FLOR</v>
      </c>
      <c r="U1963" t="str">
        <v>95504IODP</v>
      </c>
      <c r="V1963" t="str">
        <v>PALFLOR</v>
      </c>
      <c r="W1963" t="str">
        <v>OTHR11984581</v>
      </c>
      <c r="X1963">
        <v>44900.568749999999</v>
      </c>
      <c r="Y1963" t="str">
        <v>LEWIS</v>
      </c>
      <c r="Z1963" t="str">
        <v>JR</v>
      </c>
      <c r="AA1963">
        <v>0</v>
      </c>
      <c r="AB1963" t="str">
        <v>397-U1588C-44X-CC-PAL-PALFLOR</v>
      </c>
    </row>
    <row r="1964" spans="1:28" x14ac:dyDescent="0.15">
      <c r="A1964">
        <v>397</v>
      </c>
      <c r="B1964" t="str">
        <v>U1588</v>
      </c>
      <c r="C1964" t="str">
        <v>C</v>
      </c>
      <c r="D1964">
        <v>44</v>
      </c>
      <c r="E1964" t="str">
        <v>X</v>
      </c>
      <c r="F1964" t="str">
        <v>CC</v>
      </c>
      <c r="G1964" t="str">
        <v/>
      </c>
      <c r="H1964" s="29">
        <v>13</v>
      </c>
      <c r="I1964" s="29">
        <v>19</v>
      </c>
      <c r="J1964" s="29">
        <v>0</v>
      </c>
      <c r="K1964" s="29">
        <v>5</v>
      </c>
      <c r="L1964" s="24">
        <v>305.76</v>
      </c>
      <c r="M1964" s="24">
        <v>305.82</v>
      </c>
      <c r="N1964" s="24">
        <v>315.16931386861319</v>
      </c>
      <c r="O1964" s="24">
        <v>315.21310948905113</v>
      </c>
      <c r="P1964">
        <v>6</v>
      </c>
      <c r="Q1964">
        <v>5</v>
      </c>
      <c r="R1964" t="str">
        <v>OTHR</v>
      </c>
      <c r="S1964" t="str">
        <v/>
      </c>
      <c r="T1964" t="str">
        <v>ABRA</v>
      </c>
      <c r="U1964" t="str">
        <v>95438IODP</v>
      </c>
      <c r="V1964" t="str">
        <v>PALABRA</v>
      </c>
      <c r="W1964" t="str">
        <v>OTHR11984621</v>
      </c>
      <c r="X1964">
        <v>44900.568749999999</v>
      </c>
      <c r="Y1964" t="str">
        <v>LEWIS</v>
      </c>
      <c r="Z1964" t="str">
        <v>JR</v>
      </c>
      <c r="AA1964">
        <v>0</v>
      </c>
      <c r="AB1964" t="str">
        <v>397-U1588C-44X-CC-PAL-PALABRA</v>
      </c>
    </row>
    <row r="1965" spans="1:28" x14ac:dyDescent="0.15">
      <c r="A1965">
        <v>397</v>
      </c>
      <c r="B1965" t="str">
        <v>U1588</v>
      </c>
      <c r="C1965" t="str">
        <v>C</v>
      </c>
      <c r="D1965">
        <v>44</v>
      </c>
      <c r="E1965" t="str">
        <v>X</v>
      </c>
      <c r="F1965" t="str">
        <v>CC</v>
      </c>
      <c r="G1965" t="str">
        <v/>
      </c>
      <c r="H1965" s="29">
        <v>13</v>
      </c>
      <c r="I1965" s="29">
        <v>19</v>
      </c>
      <c r="J1965" s="29">
        <v>0</v>
      </c>
      <c r="K1965" s="29">
        <v>5</v>
      </c>
      <c r="L1965" s="24">
        <v>305.76</v>
      </c>
      <c r="M1965" s="24">
        <v>305.82</v>
      </c>
      <c r="N1965" s="24">
        <v>315.16931386861319</v>
      </c>
      <c r="O1965" s="24">
        <v>315.21310948905113</v>
      </c>
      <c r="P1965">
        <v>6</v>
      </c>
      <c r="Q1965">
        <v>20</v>
      </c>
      <c r="R1965" t="str">
        <v>OTHR</v>
      </c>
      <c r="S1965" t="str">
        <v/>
      </c>
      <c r="T1965" t="str">
        <v>VERM</v>
      </c>
      <c r="U1965" t="str">
        <v>95746IODP</v>
      </c>
      <c r="V1965" t="str">
        <v>PALVERM</v>
      </c>
      <c r="W1965" t="str">
        <v>OTHR11984561</v>
      </c>
      <c r="X1965">
        <v>44900.568749999999</v>
      </c>
      <c r="Y1965" t="str">
        <v>LEWIS</v>
      </c>
      <c r="Z1965" t="str">
        <v>JR</v>
      </c>
      <c r="AA1965">
        <v>0</v>
      </c>
      <c r="AB1965" t="str">
        <v>397-U1588C-44X-CC-PAL-PALVERM</v>
      </c>
    </row>
    <row r="1966" spans="1:28" x14ac:dyDescent="0.15">
      <c r="A1966">
        <v>397</v>
      </c>
      <c r="B1966" t="str">
        <v>U1588</v>
      </c>
      <c r="C1966" t="str">
        <v>C</v>
      </c>
      <c r="D1966">
        <v>44</v>
      </c>
      <c r="E1966" t="str">
        <v>X</v>
      </c>
      <c r="F1966" t="str">
        <v>CC</v>
      </c>
      <c r="G1966" t="str">
        <v/>
      </c>
      <c r="H1966" s="29">
        <v>13</v>
      </c>
      <c r="I1966" s="29">
        <v>19</v>
      </c>
      <c r="J1966" s="29">
        <v>0</v>
      </c>
      <c r="K1966" s="29">
        <v>5</v>
      </c>
      <c r="L1966" s="24">
        <v>305.76</v>
      </c>
      <c r="M1966" s="24">
        <v>305.82</v>
      </c>
      <c r="N1966" s="24">
        <v>315.16931386861319</v>
      </c>
      <c r="O1966" s="24">
        <v>315.21310948905113</v>
      </c>
      <c r="P1966">
        <v>6</v>
      </c>
      <c r="Q1966">
        <v>30</v>
      </c>
      <c r="R1966" t="str">
        <v>OTHR</v>
      </c>
      <c r="S1966" t="str">
        <v/>
      </c>
      <c r="T1966" t="str">
        <v>HUAN</v>
      </c>
      <c r="U1966" t="str">
        <v>98758IODP</v>
      </c>
      <c r="V1966" t="str">
        <v>PALHUAN</v>
      </c>
      <c r="W1966" t="str">
        <v>OTHR11984601</v>
      </c>
      <c r="X1966">
        <v>44900.568749999999</v>
      </c>
      <c r="Y1966" t="str">
        <v>LEWIS</v>
      </c>
      <c r="Z1966" t="str">
        <v>JR</v>
      </c>
      <c r="AA1966">
        <v>0</v>
      </c>
      <c r="AB1966" t="str">
        <v>397-U1588C-44X-CC-PAL-PALHUAN</v>
      </c>
    </row>
    <row r="1967" spans="1:28" x14ac:dyDescent="0.15">
      <c r="A1967">
        <v>397</v>
      </c>
      <c r="B1967" t="str">
        <v>U1588</v>
      </c>
      <c r="C1967" t="str">
        <v>C</v>
      </c>
      <c r="D1967">
        <v>45</v>
      </c>
      <c r="E1967" t="str">
        <v>X</v>
      </c>
      <c r="F1967" t="str">
        <v>CC</v>
      </c>
      <c r="G1967" t="str">
        <v/>
      </c>
      <c r="H1967" s="29">
        <v>38</v>
      </c>
      <c r="I1967" s="29">
        <v>44</v>
      </c>
      <c r="J1967" s="29">
        <v>0</v>
      </c>
      <c r="K1967" s="29">
        <v>5</v>
      </c>
      <c r="L1967" s="24">
        <v>310.33999999999997</v>
      </c>
      <c r="M1967" s="24">
        <v>310.39999999999998</v>
      </c>
      <c r="N1967" s="24">
        <v>321.66091729323307</v>
      </c>
      <c r="O1967" s="24">
        <v>321.70603007518798</v>
      </c>
      <c r="P1967">
        <v>6</v>
      </c>
      <c r="Q1967">
        <v>5</v>
      </c>
      <c r="R1967" t="str">
        <v>OTHR</v>
      </c>
      <c r="S1967" t="str">
        <v/>
      </c>
      <c r="T1967" t="str">
        <v>FLOR</v>
      </c>
      <c r="U1967" t="str">
        <v>95504IODP</v>
      </c>
      <c r="V1967" t="str">
        <v>PALFLOR</v>
      </c>
      <c r="W1967" t="str">
        <v>OTHR11984821</v>
      </c>
      <c r="X1967">
        <v>44900.592361111114</v>
      </c>
      <c r="Y1967" t="str">
        <v>LEWIS</v>
      </c>
      <c r="Z1967" t="str">
        <v>JR</v>
      </c>
      <c r="AA1967">
        <v>0</v>
      </c>
      <c r="AB1967" t="str">
        <v>397-U1588C-45X-CC-PAL-PALFLOR</v>
      </c>
    </row>
    <row r="1968" spans="1:28" x14ac:dyDescent="0.15">
      <c r="A1968">
        <v>397</v>
      </c>
      <c r="B1968" t="str">
        <v>U1588</v>
      </c>
      <c r="C1968" t="str">
        <v>C</v>
      </c>
      <c r="D1968">
        <v>45</v>
      </c>
      <c r="E1968" t="str">
        <v>X</v>
      </c>
      <c r="F1968" t="str">
        <v>CC</v>
      </c>
      <c r="G1968" t="str">
        <v/>
      </c>
      <c r="H1968" s="29">
        <v>38</v>
      </c>
      <c r="I1968" s="29">
        <v>44</v>
      </c>
      <c r="J1968" s="29">
        <v>0</v>
      </c>
      <c r="K1968" s="29">
        <v>5</v>
      </c>
      <c r="L1968" s="24">
        <v>310.33999999999997</v>
      </c>
      <c r="M1968" s="24">
        <v>310.39999999999998</v>
      </c>
      <c r="N1968" s="24">
        <v>321.66091729323307</v>
      </c>
      <c r="O1968" s="24">
        <v>321.70603007518798</v>
      </c>
      <c r="P1968">
        <v>6</v>
      </c>
      <c r="Q1968">
        <v>5</v>
      </c>
      <c r="R1968" t="str">
        <v>OTHR</v>
      </c>
      <c r="S1968" t="str">
        <v/>
      </c>
      <c r="T1968" t="str">
        <v>CLAR</v>
      </c>
      <c r="U1968" t="str">
        <v>95439IODP</v>
      </c>
      <c r="V1968" t="str">
        <v>PALCLAR</v>
      </c>
      <c r="W1968" t="str">
        <v>OTHR11984831</v>
      </c>
      <c r="X1968">
        <v>44900.592361111114</v>
      </c>
      <c r="Y1968" t="str">
        <v>LEWIS</v>
      </c>
      <c r="Z1968" t="str">
        <v>JR</v>
      </c>
      <c r="AA1968">
        <v>0</v>
      </c>
      <c r="AB1968" t="str">
        <v>397-U1588C-45X-CC-PAL-PALCLAR</v>
      </c>
    </row>
    <row r="1969" spans="1:28" x14ac:dyDescent="0.15">
      <c r="A1969">
        <v>397</v>
      </c>
      <c r="B1969" t="str">
        <v>U1588</v>
      </c>
      <c r="C1969" t="str">
        <v>C</v>
      </c>
      <c r="D1969">
        <v>45</v>
      </c>
      <c r="E1969" t="str">
        <v>X</v>
      </c>
      <c r="F1969" t="str">
        <v>CC</v>
      </c>
      <c r="G1969" t="str">
        <v/>
      </c>
      <c r="H1969" s="29">
        <v>38</v>
      </c>
      <c r="I1969" s="29">
        <v>44</v>
      </c>
      <c r="J1969" s="29">
        <v>0</v>
      </c>
      <c r="K1969" s="29">
        <v>5</v>
      </c>
      <c r="L1969" s="24">
        <v>310.33999999999997</v>
      </c>
      <c r="M1969" s="24">
        <v>310.39999999999998</v>
      </c>
      <c r="N1969" s="24">
        <v>321.66091729323307</v>
      </c>
      <c r="O1969" s="24">
        <v>321.70603007518798</v>
      </c>
      <c r="P1969">
        <v>6</v>
      </c>
      <c r="Q1969">
        <v>30</v>
      </c>
      <c r="R1969" t="str">
        <v>OTHR</v>
      </c>
      <c r="S1969" t="str">
        <v/>
      </c>
      <c r="T1969" t="str">
        <v>HUAN</v>
      </c>
      <c r="U1969" t="str">
        <v>98758IODP</v>
      </c>
      <c r="V1969" t="str">
        <v>PALHUAN</v>
      </c>
      <c r="W1969" t="str">
        <v>OTHR11984841</v>
      </c>
      <c r="X1969">
        <v>44900.592361111114</v>
      </c>
      <c r="Y1969" t="str">
        <v>LEWIS</v>
      </c>
      <c r="Z1969" t="str">
        <v>JR</v>
      </c>
      <c r="AA1969">
        <v>0</v>
      </c>
      <c r="AB1969" t="str">
        <v>397-U1588C-45X-CC-PAL-PALHUAN</v>
      </c>
    </row>
    <row r="1970" spans="1:28" x14ac:dyDescent="0.15">
      <c r="A1970">
        <v>397</v>
      </c>
      <c r="B1970" t="str">
        <v>U1588</v>
      </c>
      <c r="C1970" t="str">
        <v>C</v>
      </c>
      <c r="D1970">
        <v>45</v>
      </c>
      <c r="E1970" t="str">
        <v>X</v>
      </c>
      <c r="F1970" t="str">
        <v>CC</v>
      </c>
      <c r="G1970" t="str">
        <v/>
      </c>
      <c r="H1970" s="29">
        <v>38</v>
      </c>
      <c r="I1970" s="29">
        <v>44</v>
      </c>
      <c r="J1970" s="29">
        <v>0</v>
      </c>
      <c r="K1970" s="29">
        <v>5</v>
      </c>
      <c r="L1970" s="24">
        <v>310.33999999999997</v>
      </c>
      <c r="M1970" s="24">
        <v>310.39999999999998</v>
      </c>
      <c r="N1970" s="24">
        <v>321.66091729323307</v>
      </c>
      <c r="O1970" s="24">
        <v>321.70603007518798</v>
      </c>
      <c r="P1970">
        <v>6</v>
      </c>
      <c r="Q1970">
        <v>5</v>
      </c>
      <c r="R1970" t="str">
        <v>OTHR</v>
      </c>
      <c r="S1970" t="str">
        <v/>
      </c>
      <c r="T1970" t="str">
        <v>ABRA</v>
      </c>
      <c r="U1970" t="str">
        <v>95438IODP</v>
      </c>
      <c r="V1970" t="str">
        <v>PALABRA</v>
      </c>
      <c r="W1970" t="str">
        <v>OTHR11984861</v>
      </c>
      <c r="X1970">
        <v>44900.592361111114</v>
      </c>
      <c r="Y1970" t="str">
        <v>LEWIS</v>
      </c>
      <c r="Z1970" t="str">
        <v>JR</v>
      </c>
      <c r="AA1970">
        <v>0</v>
      </c>
      <c r="AB1970" t="str">
        <v>397-U1588C-45X-CC-PAL-PALABRA</v>
      </c>
    </row>
    <row r="1971" spans="1:28" x14ac:dyDescent="0.15">
      <c r="A1971">
        <v>397</v>
      </c>
      <c r="B1971" t="str">
        <v>U1588</v>
      </c>
      <c r="C1971" t="str">
        <v>C</v>
      </c>
      <c r="D1971">
        <v>45</v>
      </c>
      <c r="E1971" t="str">
        <v>X</v>
      </c>
      <c r="F1971" t="str">
        <v>CC</v>
      </c>
      <c r="G1971" t="str">
        <v/>
      </c>
      <c r="H1971" s="29">
        <v>38</v>
      </c>
      <c r="I1971" s="29">
        <v>44</v>
      </c>
      <c r="J1971" s="29">
        <v>38</v>
      </c>
      <c r="K1971" s="29">
        <v>5</v>
      </c>
      <c r="L1971" s="24">
        <v>310.33999999999997</v>
      </c>
      <c r="M1971" s="24">
        <v>310.39999999999998</v>
      </c>
      <c r="N1971" s="24">
        <v>321.66091729323307</v>
      </c>
      <c r="O1971" s="24">
        <v>321.70603007518798</v>
      </c>
      <c r="P1971">
        <v>6</v>
      </c>
      <c r="Q1971">
        <v>212</v>
      </c>
      <c r="R1971" t="str">
        <v>WRND</v>
      </c>
      <c r="S1971" t="str">
        <v>PAL</v>
      </c>
      <c r="T1971" t="str">
        <v/>
      </c>
      <c r="U1971" t="str">
        <v/>
      </c>
      <c r="V1971" t="str">
        <v>PAL</v>
      </c>
      <c r="W1971" t="str">
        <v>WRND11984791</v>
      </c>
      <c r="X1971">
        <v>44900.591666666667</v>
      </c>
      <c r="Y1971" t="str">
        <v>LEWIS</v>
      </c>
      <c r="Z1971" t="str">
        <v>JR</v>
      </c>
      <c r="AA1971">
        <v>0</v>
      </c>
      <c r="AB1971" t="str">
        <v>397-U1588C-45X-CC-PAL</v>
      </c>
    </row>
    <row r="1972" spans="1:28" x14ac:dyDescent="0.15">
      <c r="A1972">
        <v>397</v>
      </c>
      <c r="B1972" t="str">
        <v>U1588</v>
      </c>
      <c r="C1972" t="str">
        <v>C</v>
      </c>
      <c r="D1972">
        <v>45</v>
      </c>
      <c r="E1972" t="str">
        <v>X</v>
      </c>
      <c r="F1972" t="str">
        <v>CC</v>
      </c>
      <c r="G1972" t="str">
        <v/>
      </c>
      <c r="H1972" s="29">
        <v>38</v>
      </c>
      <c r="I1972" s="29">
        <v>44</v>
      </c>
      <c r="J1972" s="29">
        <v>0</v>
      </c>
      <c r="K1972" s="29">
        <v>5</v>
      </c>
      <c r="L1972" s="24">
        <v>310.33999999999997</v>
      </c>
      <c r="M1972" s="24">
        <v>310.39999999999998</v>
      </c>
      <c r="N1972" s="24">
        <v>321.66091729323307</v>
      </c>
      <c r="O1972" s="24">
        <v>321.70603007518798</v>
      </c>
      <c r="P1972">
        <v>6</v>
      </c>
      <c r="Q1972">
        <v>30</v>
      </c>
      <c r="R1972" t="str">
        <v>OTHR</v>
      </c>
      <c r="S1972" t="str">
        <v/>
      </c>
      <c r="T1972" t="str">
        <v>ZARI</v>
      </c>
      <c r="U1972" t="str">
        <v>95883IODP</v>
      </c>
      <c r="V1972" t="str">
        <v>PALZARI</v>
      </c>
      <c r="W1972" t="str">
        <v>OTHR11984851</v>
      </c>
      <c r="X1972">
        <v>44900.592361111114</v>
      </c>
      <c r="Y1972" t="str">
        <v>LEWIS</v>
      </c>
      <c r="Z1972" t="str">
        <v>JR</v>
      </c>
      <c r="AA1972">
        <v>0</v>
      </c>
      <c r="AB1972" t="str">
        <v>397-U1588C-45X-CC-PAL-PALZARI</v>
      </c>
    </row>
    <row r="1973" spans="1:28" x14ac:dyDescent="0.15">
      <c r="A1973">
        <v>397</v>
      </c>
      <c r="B1973" t="str">
        <v>U1588</v>
      </c>
      <c r="C1973" t="str">
        <v>C</v>
      </c>
      <c r="D1973">
        <v>45</v>
      </c>
      <c r="E1973" t="str">
        <v>X</v>
      </c>
      <c r="F1973" t="str">
        <v>CC</v>
      </c>
      <c r="G1973" t="str">
        <v/>
      </c>
      <c r="H1973" s="29">
        <v>38</v>
      </c>
      <c r="I1973" s="29">
        <v>44</v>
      </c>
      <c r="J1973" s="29">
        <v>0</v>
      </c>
      <c r="K1973" s="29">
        <v>5</v>
      </c>
      <c r="L1973" s="24">
        <v>310.33999999999997</v>
      </c>
      <c r="M1973" s="24">
        <v>310.39999999999998</v>
      </c>
      <c r="N1973" s="24">
        <v>321.66091729323307</v>
      </c>
      <c r="O1973" s="24">
        <v>321.70603007518798</v>
      </c>
      <c r="P1973">
        <v>6</v>
      </c>
      <c r="Q1973">
        <v>20</v>
      </c>
      <c r="R1973" t="str">
        <v>OTHR</v>
      </c>
      <c r="S1973" t="str">
        <v/>
      </c>
      <c r="T1973" t="str">
        <v>PERA</v>
      </c>
      <c r="U1973" t="str">
        <v>95471IODP</v>
      </c>
      <c r="V1973" t="str">
        <v>PALPERA</v>
      </c>
      <c r="W1973" t="str">
        <v>OTHR11984811</v>
      </c>
      <c r="X1973">
        <v>44900.592361111114</v>
      </c>
      <c r="Y1973" t="str">
        <v>LEWIS</v>
      </c>
      <c r="Z1973" t="str">
        <v>JR</v>
      </c>
      <c r="AA1973">
        <v>0</v>
      </c>
      <c r="AB1973" t="str">
        <v>397-U1588C-45X-CC-PAL-PALPERA</v>
      </c>
    </row>
    <row r="1974" spans="1:28" x14ac:dyDescent="0.15">
      <c r="A1974">
        <v>397</v>
      </c>
      <c r="B1974" t="str">
        <v>U1588</v>
      </c>
      <c r="C1974" t="str">
        <v>C</v>
      </c>
      <c r="D1974">
        <v>45</v>
      </c>
      <c r="E1974" t="str">
        <v>X</v>
      </c>
      <c r="F1974" t="str">
        <v>CC</v>
      </c>
      <c r="G1974" t="str">
        <v/>
      </c>
      <c r="H1974" s="29">
        <v>38</v>
      </c>
      <c r="I1974" s="29">
        <v>44</v>
      </c>
      <c r="J1974" s="29">
        <v>0</v>
      </c>
      <c r="K1974" s="29">
        <v>5</v>
      </c>
      <c r="L1974" s="24">
        <v>310.33999999999997</v>
      </c>
      <c r="M1974" s="24">
        <v>310.39999999999998</v>
      </c>
      <c r="N1974" s="24">
        <v>321.66091729323307</v>
      </c>
      <c r="O1974" s="24">
        <v>321.70603007518798</v>
      </c>
      <c r="P1974">
        <v>6</v>
      </c>
      <c r="Q1974">
        <v>20</v>
      </c>
      <c r="R1974" t="str">
        <v>OTHR</v>
      </c>
      <c r="S1974" t="str">
        <v/>
      </c>
      <c r="T1974" t="str">
        <v>VERM</v>
      </c>
      <c r="U1974" t="str">
        <v>95746IODP</v>
      </c>
      <c r="V1974" t="str">
        <v>PALVERM</v>
      </c>
      <c r="W1974" t="str">
        <v>OTHR11984801</v>
      </c>
      <c r="X1974">
        <v>44900.592361111114</v>
      </c>
      <c r="Y1974" t="str">
        <v>LEWIS</v>
      </c>
      <c r="Z1974" t="str">
        <v>JR</v>
      </c>
      <c r="AA1974">
        <v>0</v>
      </c>
      <c r="AB1974" t="str">
        <v>397-U1588C-45X-CC-PAL-PALVERM</v>
      </c>
    </row>
    <row r="1975" spans="1:28" x14ac:dyDescent="0.15">
      <c r="A1975">
        <v>397</v>
      </c>
      <c r="B1975" t="str">
        <v>U1588</v>
      </c>
      <c r="C1975" t="str">
        <v>C</v>
      </c>
      <c r="D1975">
        <v>46</v>
      </c>
      <c r="E1975" t="str">
        <v>X</v>
      </c>
      <c r="F1975" t="str">
        <v>CC</v>
      </c>
      <c r="G1975" t="str">
        <v/>
      </c>
      <c r="H1975" s="29">
        <v>30</v>
      </c>
      <c r="I1975" s="29">
        <v>36</v>
      </c>
      <c r="J1975" s="29">
        <v>30</v>
      </c>
      <c r="K1975" s="29">
        <v>5</v>
      </c>
      <c r="L1975" s="24">
        <v>315.38</v>
      </c>
      <c r="M1975" s="24">
        <v>315.44</v>
      </c>
      <c r="N1975" s="24">
        <v>326.38123529411763</v>
      </c>
      <c r="O1975" s="24">
        <v>326.42535294117647</v>
      </c>
      <c r="P1975">
        <v>6</v>
      </c>
      <c r="Q1975">
        <v>212</v>
      </c>
      <c r="R1975" t="str">
        <v>WRND</v>
      </c>
      <c r="S1975" t="str">
        <v>PAL</v>
      </c>
      <c r="T1975" t="str">
        <v/>
      </c>
      <c r="U1975" t="str">
        <v/>
      </c>
      <c r="V1975" t="str">
        <v>PAL</v>
      </c>
      <c r="W1975" t="str">
        <v>WRND11985061</v>
      </c>
      <c r="X1975">
        <v>44900.618055555555</v>
      </c>
      <c r="Y1975" t="str">
        <v>LEWIS</v>
      </c>
      <c r="Z1975" t="str">
        <v>JR</v>
      </c>
      <c r="AA1975">
        <v>0</v>
      </c>
      <c r="AB1975" t="str">
        <v>397-U1588C-46X-CC-PAL</v>
      </c>
    </row>
    <row r="1976" spans="1:28" x14ac:dyDescent="0.15">
      <c r="A1976">
        <v>397</v>
      </c>
      <c r="B1976" t="str">
        <v>U1588</v>
      </c>
      <c r="C1976" t="str">
        <v>C</v>
      </c>
      <c r="D1976">
        <v>46</v>
      </c>
      <c r="E1976" t="str">
        <v>X</v>
      </c>
      <c r="F1976" t="str">
        <v>CC</v>
      </c>
      <c r="G1976" t="str">
        <v/>
      </c>
      <c r="H1976" s="29">
        <v>30</v>
      </c>
      <c r="I1976" s="29">
        <v>36</v>
      </c>
      <c r="J1976" s="29">
        <v>0</v>
      </c>
      <c r="K1976" s="29">
        <v>5</v>
      </c>
      <c r="L1976" s="24">
        <v>315.38</v>
      </c>
      <c r="M1976" s="24">
        <v>315.44</v>
      </c>
      <c r="N1976" s="24">
        <v>326.38123529411763</v>
      </c>
      <c r="O1976" s="24">
        <v>326.42535294117647</v>
      </c>
      <c r="P1976">
        <v>6</v>
      </c>
      <c r="Q1976">
        <v>30</v>
      </c>
      <c r="R1976" t="str">
        <v>OTHR</v>
      </c>
      <c r="S1976" t="str">
        <v/>
      </c>
      <c r="T1976" t="str">
        <v>HUAN</v>
      </c>
      <c r="U1976" t="str">
        <v>98758IODP</v>
      </c>
      <c r="V1976" t="str">
        <v>PALHUAN</v>
      </c>
      <c r="W1976" t="str">
        <v>OTHR11985111</v>
      </c>
      <c r="X1976">
        <v>44900.618055555555</v>
      </c>
      <c r="Y1976" t="str">
        <v>LEWIS</v>
      </c>
      <c r="Z1976" t="str">
        <v>JR</v>
      </c>
      <c r="AA1976">
        <v>0</v>
      </c>
      <c r="AB1976" t="str">
        <v>397-U1588C-46X-CC-PAL-PALHUAN</v>
      </c>
    </row>
    <row r="1977" spans="1:28" x14ac:dyDescent="0.15">
      <c r="A1977">
        <v>397</v>
      </c>
      <c r="B1977" t="str">
        <v>U1588</v>
      </c>
      <c r="C1977" t="str">
        <v>C</v>
      </c>
      <c r="D1977">
        <v>46</v>
      </c>
      <c r="E1977" t="str">
        <v>X</v>
      </c>
      <c r="F1977" t="str">
        <v>CC</v>
      </c>
      <c r="G1977" t="str">
        <v/>
      </c>
      <c r="H1977" s="29">
        <v>30</v>
      </c>
      <c r="I1977" s="29">
        <v>36</v>
      </c>
      <c r="J1977" s="29">
        <v>0</v>
      </c>
      <c r="K1977" s="29">
        <v>5</v>
      </c>
      <c r="L1977" s="24">
        <v>315.38</v>
      </c>
      <c r="M1977" s="24">
        <v>315.44</v>
      </c>
      <c r="N1977" s="24">
        <v>326.38123529411763</v>
      </c>
      <c r="O1977" s="24">
        <v>326.42535294117647</v>
      </c>
      <c r="P1977">
        <v>6</v>
      </c>
      <c r="Q1977">
        <v>30</v>
      </c>
      <c r="R1977" t="str">
        <v>OTHR</v>
      </c>
      <c r="S1977" t="str">
        <v/>
      </c>
      <c r="T1977" t="str">
        <v>ZARI</v>
      </c>
      <c r="U1977" t="str">
        <v>95883IODP</v>
      </c>
      <c r="V1977" t="str">
        <v>PALZARI</v>
      </c>
      <c r="W1977" t="str">
        <v>OTHR11985121</v>
      </c>
      <c r="X1977">
        <v>44900.618055555555</v>
      </c>
      <c r="Y1977" t="str">
        <v>LEWIS</v>
      </c>
      <c r="Z1977" t="str">
        <v>JR</v>
      </c>
      <c r="AA1977">
        <v>0</v>
      </c>
      <c r="AB1977" t="str">
        <v>397-U1588C-46X-CC-PAL-PALZARI</v>
      </c>
    </row>
    <row r="1978" spans="1:28" x14ac:dyDescent="0.15">
      <c r="A1978">
        <v>397</v>
      </c>
      <c r="B1978" t="str">
        <v>U1588</v>
      </c>
      <c r="C1978" t="str">
        <v>C</v>
      </c>
      <c r="D1978">
        <v>46</v>
      </c>
      <c r="E1978" t="str">
        <v>X</v>
      </c>
      <c r="F1978" t="str">
        <v>CC</v>
      </c>
      <c r="G1978" t="str">
        <v/>
      </c>
      <c r="H1978" s="29">
        <v>30</v>
      </c>
      <c r="I1978" s="29">
        <v>36</v>
      </c>
      <c r="J1978" s="29">
        <v>0</v>
      </c>
      <c r="K1978" s="29">
        <v>5</v>
      </c>
      <c r="L1978" s="24">
        <v>315.38</v>
      </c>
      <c r="M1978" s="24">
        <v>315.44</v>
      </c>
      <c r="N1978" s="24">
        <v>326.38123529411763</v>
      </c>
      <c r="O1978" s="24">
        <v>326.42535294117647</v>
      </c>
      <c r="P1978">
        <v>6</v>
      </c>
      <c r="Q1978">
        <v>20</v>
      </c>
      <c r="R1978" t="str">
        <v>OTHR</v>
      </c>
      <c r="S1978" t="str">
        <v/>
      </c>
      <c r="T1978" t="str">
        <v>VERM</v>
      </c>
      <c r="U1978" t="str">
        <v>95746IODP</v>
      </c>
      <c r="V1978" t="str">
        <v>PALVERM</v>
      </c>
      <c r="W1978" t="str">
        <v>OTHR11985071</v>
      </c>
      <c r="X1978">
        <v>44900.618055555555</v>
      </c>
      <c r="Y1978" t="str">
        <v>LEWIS</v>
      </c>
      <c r="Z1978" t="str">
        <v>JR</v>
      </c>
      <c r="AA1978">
        <v>0</v>
      </c>
      <c r="AB1978" t="str">
        <v>397-U1588C-46X-CC-PAL-PALVERM</v>
      </c>
    </row>
    <row r="1979" spans="1:28" x14ac:dyDescent="0.15">
      <c r="A1979">
        <v>397</v>
      </c>
      <c r="B1979" t="str">
        <v>U1588</v>
      </c>
      <c r="C1979" t="str">
        <v>C</v>
      </c>
      <c r="D1979">
        <v>46</v>
      </c>
      <c r="E1979" t="str">
        <v>X</v>
      </c>
      <c r="F1979" t="str">
        <v>CC</v>
      </c>
      <c r="G1979" t="str">
        <v/>
      </c>
      <c r="H1979" s="29">
        <v>30</v>
      </c>
      <c r="I1979" s="29">
        <v>36</v>
      </c>
      <c r="J1979" s="29">
        <v>0</v>
      </c>
      <c r="K1979" s="29">
        <v>5</v>
      </c>
      <c r="L1979" s="24">
        <v>315.38</v>
      </c>
      <c r="M1979" s="24">
        <v>315.44</v>
      </c>
      <c r="N1979" s="24">
        <v>326.38123529411763</v>
      </c>
      <c r="O1979" s="24">
        <v>326.42535294117647</v>
      </c>
      <c r="P1979">
        <v>6</v>
      </c>
      <c r="Q1979">
        <v>5</v>
      </c>
      <c r="R1979" t="str">
        <v>OTHR</v>
      </c>
      <c r="S1979" t="str">
        <v/>
      </c>
      <c r="T1979" t="str">
        <v>FLOR</v>
      </c>
      <c r="U1979" t="str">
        <v>95504IODP</v>
      </c>
      <c r="V1979" t="str">
        <v>PALFLOR</v>
      </c>
      <c r="W1979" t="str">
        <v>OTHR11985091</v>
      </c>
      <c r="X1979">
        <v>44900.618055555555</v>
      </c>
      <c r="Y1979" t="str">
        <v>LEWIS</v>
      </c>
      <c r="Z1979" t="str">
        <v>JR</v>
      </c>
      <c r="AA1979">
        <v>0</v>
      </c>
      <c r="AB1979" t="str">
        <v>397-U1588C-46X-CC-PAL-PALFLOR</v>
      </c>
    </row>
    <row r="1980" spans="1:28" x14ac:dyDescent="0.15">
      <c r="A1980">
        <v>397</v>
      </c>
      <c r="B1980" t="str">
        <v>U1588</v>
      </c>
      <c r="C1980" t="str">
        <v>C</v>
      </c>
      <c r="D1980">
        <v>46</v>
      </c>
      <c r="E1980" t="str">
        <v>X</v>
      </c>
      <c r="F1980" t="str">
        <v>CC</v>
      </c>
      <c r="G1980" t="str">
        <v/>
      </c>
      <c r="H1980" s="29">
        <v>30</v>
      </c>
      <c r="I1980" s="29">
        <v>36</v>
      </c>
      <c r="J1980" s="29">
        <v>0</v>
      </c>
      <c r="K1980" s="29">
        <v>5</v>
      </c>
      <c r="L1980" s="24">
        <v>315.38</v>
      </c>
      <c r="M1980" s="24">
        <v>315.44</v>
      </c>
      <c r="N1980" s="24">
        <v>326.38123529411763</v>
      </c>
      <c r="O1980" s="24">
        <v>326.42535294117647</v>
      </c>
      <c r="P1980">
        <v>6</v>
      </c>
      <c r="Q1980">
        <v>20</v>
      </c>
      <c r="R1980" t="str">
        <v>OTHR</v>
      </c>
      <c r="S1980" t="str">
        <v/>
      </c>
      <c r="T1980" t="str">
        <v>PERA</v>
      </c>
      <c r="U1980" t="str">
        <v>95471IODP</v>
      </c>
      <c r="V1980" t="str">
        <v>PALPERA</v>
      </c>
      <c r="W1980" t="str">
        <v>OTHR11985081</v>
      </c>
      <c r="X1980">
        <v>44900.618055555555</v>
      </c>
      <c r="Y1980" t="str">
        <v>LEWIS</v>
      </c>
      <c r="Z1980" t="str">
        <v>JR</v>
      </c>
      <c r="AA1980">
        <v>0</v>
      </c>
      <c r="AB1980" t="str">
        <v>397-U1588C-46X-CC-PAL-PALPERA</v>
      </c>
    </row>
    <row r="1981" spans="1:28" x14ac:dyDescent="0.15">
      <c r="A1981">
        <v>397</v>
      </c>
      <c r="B1981" t="str">
        <v>U1588</v>
      </c>
      <c r="C1981" t="str">
        <v>C</v>
      </c>
      <c r="D1981">
        <v>46</v>
      </c>
      <c r="E1981" t="str">
        <v>X</v>
      </c>
      <c r="F1981" t="str">
        <v>CC</v>
      </c>
      <c r="G1981" t="str">
        <v/>
      </c>
      <c r="H1981" s="29">
        <v>30</v>
      </c>
      <c r="I1981" s="29">
        <v>36</v>
      </c>
      <c r="J1981" s="29">
        <v>0</v>
      </c>
      <c r="K1981" s="29">
        <v>5</v>
      </c>
      <c r="L1981" s="24">
        <v>315.38</v>
      </c>
      <c r="M1981" s="24">
        <v>315.44</v>
      </c>
      <c r="N1981" s="24">
        <v>326.38123529411763</v>
      </c>
      <c r="O1981" s="24">
        <v>326.42535294117647</v>
      </c>
      <c r="P1981">
        <v>6</v>
      </c>
      <c r="Q1981">
        <v>5</v>
      </c>
      <c r="R1981" t="str">
        <v>OTHR</v>
      </c>
      <c r="S1981" t="str">
        <v/>
      </c>
      <c r="T1981" t="str">
        <v>CLAR</v>
      </c>
      <c r="U1981" t="str">
        <v>95439IODP</v>
      </c>
      <c r="V1981" t="str">
        <v>PALCLAR</v>
      </c>
      <c r="W1981" t="str">
        <v>OTHR11985101</v>
      </c>
      <c r="X1981">
        <v>44900.618055555555</v>
      </c>
      <c r="Y1981" t="str">
        <v>LEWIS</v>
      </c>
      <c r="Z1981" t="str">
        <v>JR</v>
      </c>
      <c r="AA1981">
        <v>0</v>
      </c>
      <c r="AB1981" t="str">
        <v>397-U1588C-46X-CC-PAL-PALCLAR</v>
      </c>
    </row>
    <row r="1982" spans="1:28" x14ac:dyDescent="0.15">
      <c r="A1982">
        <v>397</v>
      </c>
      <c r="B1982" t="str">
        <v>U1588</v>
      </c>
      <c r="C1982" t="str">
        <v>C</v>
      </c>
      <c r="D1982">
        <v>46</v>
      </c>
      <c r="E1982" t="str">
        <v>X</v>
      </c>
      <c r="F1982" t="str">
        <v>CC</v>
      </c>
      <c r="G1982" t="str">
        <v/>
      </c>
      <c r="H1982" s="29">
        <v>30</v>
      </c>
      <c r="I1982" s="29">
        <v>36</v>
      </c>
      <c r="J1982" s="29">
        <v>0</v>
      </c>
      <c r="K1982" s="29">
        <v>5</v>
      </c>
      <c r="L1982" s="24">
        <v>315.38</v>
      </c>
      <c r="M1982" s="24">
        <v>315.44</v>
      </c>
      <c r="N1982" s="24">
        <v>326.38123529411763</v>
      </c>
      <c r="O1982" s="24">
        <v>326.42535294117647</v>
      </c>
      <c r="P1982">
        <v>6</v>
      </c>
      <c r="Q1982">
        <v>5</v>
      </c>
      <c r="R1982" t="str">
        <v>OTHR</v>
      </c>
      <c r="S1982" t="str">
        <v/>
      </c>
      <c r="T1982" t="str">
        <v>ABRA</v>
      </c>
      <c r="U1982" t="str">
        <v>95438IODP</v>
      </c>
      <c r="V1982" t="str">
        <v>PALABRA</v>
      </c>
      <c r="W1982" t="str">
        <v>OTHR11985131</v>
      </c>
      <c r="X1982">
        <v>44900.618055555555</v>
      </c>
      <c r="Y1982" t="str">
        <v>LEWIS</v>
      </c>
      <c r="Z1982" t="str">
        <v>JR</v>
      </c>
      <c r="AA1982">
        <v>0</v>
      </c>
      <c r="AB1982" t="str">
        <v>397-U1588C-46X-CC-PAL-PALABRA</v>
      </c>
    </row>
    <row r="1983" spans="1:28" x14ac:dyDescent="0.15">
      <c r="A1983">
        <v>397</v>
      </c>
      <c r="B1983" t="str">
        <v>U1588</v>
      </c>
      <c r="C1983" t="str">
        <v>C</v>
      </c>
      <c r="D1983">
        <v>47</v>
      </c>
      <c r="E1983" t="str">
        <v>X</v>
      </c>
      <c r="F1983" t="str">
        <v>CC</v>
      </c>
      <c r="G1983" t="str">
        <v/>
      </c>
      <c r="H1983" s="29">
        <v>29</v>
      </c>
      <c r="I1983" s="29">
        <v>35</v>
      </c>
      <c r="J1983" s="29">
        <v>0</v>
      </c>
      <c r="K1983" s="29">
        <v>5</v>
      </c>
      <c r="L1983" s="24">
        <v>318.72000000000003</v>
      </c>
      <c r="M1983" s="24">
        <v>318.78000000000003</v>
      </c>
      <c r="N1983" s="24">
        <v>331.02784905660377</v>
      </c>
      <c r="O1983" s="24">
        <v>331.08445283018864</v>
      </c>
      <c r="P1983">
        <v>6</v>
      </c>
      <c r="Q1983">
        <v>30</v>
      </c>
      <c r="R1983" t="str">
        <v>OTHR</v>
      </c>
      <c r="S1983" t="str">
        <v/>
      </c>
      <c r="T1983" t="str">
        <v>ZARI</v>
      </c>
      <c r="U1983" t="str">
        <v>95883IODP</v>
      </c>
      <c r="V1983" t="str">
        <v>PALZARI</v>
      </c>
      <c r="W1983" t="str">
        <v>OTHR11985361</v>
      </c>
      <c r="X1983">
        <v>44900.640972222223</v>
      </c>
      <c r="Y1983" t="str">
        <v>LEWIS</v>
      </c>
      <c r="Z1983" t="str">
        <v>JR</v>
      </c>
      <c r="AA1983">
        <v>0</v>
      </c>
      <c r="AB1983" t="str">
        <v>397-U1588C-47X-CC-PAL-PALZARI</v>
      </c>
    </row>
    <row r="1984" spans="1:28" x14ac:dyDescent="0.15">
      <c r="A1984">
        <v>397</v>
      </c>
      <c r="B1984" t="str">
        <v>U1588</v>
      </c>
      <c r="C1984" t="str">
        <v>C</v>
      </c>
      <c r="D1984">
        <v>47</v>
      </c>
      <c r="E1984" t="str">
        <v>X</v>
      </c>
      <c r="F1984" t="str">
        <v>CC</v>
      </c>
      <c r="G1984" t="str">
        <v/>
      </c>
      <c r="H1984" s="29">
        <v>29</v>
      </c>
      <c r="I1984" s="29">
        <v>35</v>
      </c>
      <c r="J1984" s="29">
        <v>0</v>
      </c>
      <c r="K1984" s="29">
        <v>5</v>
      </c>
      <c r="L1984" s="24">
        <v>318.72000000000003</v>
      </c>
      <c r="M1984" s="24">
        <v>318.78000000000003</v>
      </c>
      <c r="N1984" s="24">
        <v>331.02784905660377</v>
      </c>
      <c r="O1984" s="24">
        <v>331.08445283018864</v>
      </c>
      <c r="P1984">
        <v>6</v>
      </c>
      <c r="Q1984">
        <v>5</v>
      </c>
      <c r="R1984" t="str">
        <v>OTHR</v>
      </c>
      <c r="S1984" t="str">
        <v/>
      </c>
      <c r="T1984" t="str">
        <v>FLOR</v>
      </c>
      <c r="U1984" t="str">
        <v>95504IODP</v>
      </c>
      <c r="V1984" t="str">
        <v>PALFLOR</v>
      </c>
      <c r="W1984" t="str">
        <v>OTHR11985331</v>
      </c>
      <c r="X1984">
        <v>44900.640972222223</v>
      </c>
      <c r="Y1984" t="str">
        <v>LEWIS</v>
      </c>
      <c r="Z1984" t="str">
        <v>JR</v>
      </c>
      <c r="AA1984">
        <v>0</v>
      </c>
      <c r="AB1984" t="str">
        <v>397-U1588C-47X-CC-PAL-PALFLOR</v>
      </c>
    </row>
    <row r="1985" spans="1:28" x14ac:dyDescent="0.15">
      <c r="A1985">
        <v>397</v>
      </c>
      <c r="B1985" t="str">
        <v>U1588</v>
      </c>
      <c r="C1985" t="str">
        <v>C</v>
      </c>
      <c r="D1985">
        <v>47</v>
      </c>
      <c r="E1985" t="str">
        <v>X</v>
      </c>
      <c r="F1985" t="str">
        <v>CC</v>
      </c>
      <c r="G1985" t="str">
        <v/>
      </c>
      <c r="H1985" s="29">
        <v>29</v>
      </c>
      <c r="I1985" s="29">
        <v>35</v>
      </c>
      <c r="J1985" s="29">
        <v>0</v>
      </c>
      <c r="K1985" s="29">
        <v>5</v>
      </c>
      <c r="L1985" s="24">
        <v>318.72000000000003</v>
      </c>
      <c r="M1985" s="24">
        <v>318.78000000000003</v>
      </c>
      <c r="N1985" s="24">
        <v>331.02784905660377</v>
      </c>
      <c r="O1985" s="24">
        <v>331.08445283018864</v>
      </c>
      <c r="P1985">
        <v>6</v>
      </c>
      <c r="Q1985">
        <v>30</v>
      </c>
      <c r="R1985" t="str">
        <v>OTHR</v>
      </c>
      <c r="S1985" t="str">
        <v/>
      </c>
      <c r="T1985" t="str">
        <v>HUAN</v>
      </c>
      <c r="U1985" t="str">
        <v>98758IODP</v>
      </c>
      <c r="V1985" t="str">
        <v>PALHUAN</v>
      </c>
      <c r="W1985" t="str">
        <v>OTHR11985351</v>
      </c>
      <c r="X1985">
        <v>44900.640972222223</v>
      </c>
      <c r="Y1985" t="str">
        <v>LEWIS</v>
      </c>
      <c r="Z1985" t="str">
        <v>JR</v>
      </c>
      <c r="AA1985">
        <v>0</v>
      </c>
      <c r="AB1985" t="str">
        <v>397-U1588C-47X-CC-PAL-PALHUAN</v>
      </c>
    </row>
    <row r="1986" spans="1:28" x14ac:dyDescent="0.15">
      <c r="A1986">
        <v>397</v>
      </c>
      <c r="B1986" t="str">
        <v>U1588</v>
      </c>
      <c r="C1986" t="str">
        <v>C</v>
      </c>
      <c r="D1986">
        <v>47</v>
      </c>
      <c r="E1986" t="str">
        <v>X</v>
      </c>
      <c r="F1986" t="str">
        <v>CC</v>
      </c>
      <c r="G1986" t="str">
        <v/>
      </c>
      <c r="H1986" s="29">
        <v>29</v>
      </c>
      <c r="I1986" s="29">
        <v>35</v>
      </c>
      <c r="J1986" s="29">
        <v>0</v>
      </c>
      <c r="K1986" s="29">
        <v>5</v>
      </c>
      <c r="L1986" s="24">
        <v>318.72000000000003</v>
      </c>
      <c r="M1986" s="24">
        <v>318.78000000000003</v>
      </c>
      <c r="N1986" s="24">
        <v>331.02784905660377</v>
      </c>
      <c r="O1986" s="24">
        <v>331.08445283018864</v>
      </c>
      <c r="P1986">
        <v>6</v>
      </c>
      <c r="Q1986">
        <v>5</v>
      </c>
      <c r="R1986" t="str">
        <v>OTHR</v>
      </c>
      <c r="S1986" t="str">
        <v/>
      </c>
      <c r="T1986" t="str">
        <v>ABRA</v>
      </c>
      <c r="U1986" t="str">
        <v>95438IODP</v>
      </c>
      <c r="V1986" t="str">
        <v>PALABRA</v>
      </c>
      <c r="W1986" t="str">
        <v>OTHR11985371</v>
      </c>
      <c r="X1986">
        <v>44900.640972222223</v>
      </c>
      <c r="Y1986" t="str">
        <v>LEWIS</v>
      </c>
      <c r="Z1986" t="str">
        <v>JR</v>
      </c>
      <c r="AA1986">
        <v>0</v>
      </c>
      <c r="AB1986" t="str">
        <v>397-U1588C-47X-CC-PAL-PALABRA</v>
      </c>
    </row>
    <row r="1987" spans="1:28" x14ac:dyDescent="0.15">
      <c r="A1987">
        <v>397</v>
      </c>
      <c r="B1987" t="str">
        <v>U1588</v>
      </c>
      <c r="C1987" t="str">
        <v>C</v>
      </c>
      <c r="D1987">
        <v>47</v>
      </c>
      <c r="E1987" t="str">
        <v>X</v>
      </c>
      <c r="F1987" t="str">
        <v>CC</v>
      </c>
      <c r="G1987" t="str">
        <v/>
      </c>
      <c r="H1987" s="29">
        <v>29</v>
      </c>
      <c r="I1987" s="29">
        <v>35</v>
      </c>
      <c r="J1987" s="29">
        <v>0</v>
      </c>
      <c r="K1987" s="29">
        <v>5</v>
      </c>
      <c r="L1987" s="24">
        <v>318.72000000000003</v>
      </c>
      <c r="M1987" s="24">
        <v>318.78000000000003</v>
      </c>
      <c r="N1987" s="24">
        <v>331.02784905660377</v>
      </c>
      <c r="O1987" s="24">
        <v>331.08445283018864</v>
      </c>
      <c r="P1987">
        <v>6</v>
      </c>
      <c r="Q1987">
        <v>20</v>
      </c>
      <c r="R1987" t="str">
        <v>OTHR</v>
      </c>
      <c r="S1987" t="str">
        <v/>
      </c>
      <c r="T1987" t="str">
        <v>VERM</v>
      </c>
      <c r="U1987" t="str">
        <v>95746IODP</v>
      </c>
      <c r="V1987" t="str">
        <v>PALVERM</v>
      </c>
      <c r="W1987" t="str">
        <v>OTHR11985311</v>
      </c>
      <c r="X1987">
        <v>44900.640972222223</v>
      </c>
      <c r="Y1987" t="str">
        <v>LEWIS</v>
      </c>
      <c r="Z1987" t="str">
        <v>JR</v>
      </c>
      <c r="AA1987">
        <v>0</v>
      </c>
      <c r="AB1987" t="str">
        <v>397-U1588C-47X-CC-PAL-PALVERM</v>
      </c>
    </row>
    <row r="1988" spans="1:28" x14ac:dyDescent="0.15">
      <c r="A1988">
        <v>397</v>
      </c>
      <c r="B1988" t="str">
        <v>U1588</v>
      </c>
      <c r="C1988" t="str">
        <v>C</v>
      </c>
      <c r="D1988">
        <v>47</v>
      </c>
      <c r="E1988" t="str">
        <v>X</v>
      </c>
      <c r="F1988" t="str">
        <v>CC</v>
      </c>
      <c r="G1988" t="str">
        <v/>
      </c>
      <c r="H1988" s="29">
        <v>29</v>
      </c>
      <c r="I1988" s="29">
        <v>35</v>
      </c>
      <c r="J1988" s="29">
        <v>29</v>
      </c>
      <c r="K1988" s="29">
        <v>5</v>
      </c>
      <c r="L1988" s="24">
        <v>318.72000000000003</v>
      </c>
      <c r="M1988" s="24">
        <v>318.78000000000003</v>
      </c>
      <c r="N1988" s="24">
        <v>331.02784905660377</v>
      </c>
      <c r="O1988" s="24">
        <v>331.08445283018864</v>
      </c>
      <c r="P1988">
        <v>6</v>
      </c>
      <c r="Q1988">
        <v>212</v>
      </c>
      <c r="R1988" t="str">
        <v>WRND</v>
      </c>
      <c r="S1988" t="str">
        <v>PAL</v>
      </c>
      <c r="T1988" t="str">
        <v/>
      </c>
      <c r="U1988" t="str">
        <v/>
      </c>
      <c r="V1988" t="str">
        <v>PAL</v>
      </c>
      <c r="W1988" t="str">
        <v>WRND11985301</v>
      </c>
      <c r="X1988">
        <v>44900.640277777777</v>
      </c>
      <c r="Y1988" t="str">
        <v>LEWIS</v>
      </c>
      <c r="Z1988" t="str">
        <v>JR</v>
      </c>
      <c r="AA1988">
        <v>0</v>
      </c>
      <c r="AB1988" t="str">
        <v>397-U1588C-47X-CC-PAL</v>
      </c>
    </row>
    <row r="1989" spans="1:28" x14ac:dyDescent="0.15">
      <c r="A1989">
        <v>397</v>
      </c>
      <c r="B1989" t="str">
        <v>U1588</v>
      </c>
      <c r="C1989" t="str">
        <v>C</v>
      </c>
      <c r="D1989">
        <v>47</v>
      </c>
      <c r="E1989" t="str">
        <v>X</v>
      </c>
      <c r="F1989" t="str">
        <v>CC</v>
      </c>
      <c r="G1989" t="str">
        <v/>
      </c>
      <c r="H1989" s="29">
        <v>29</v>
      </c>
      <c r="I1989" s="29">
        <v>35</v>
      </c>
      <c r="J1989" s="29">
        <v>0</v>
      </c>
      <c r="K1989" s="29">
        <v>5</v>
      </c>
      <c r="L1989" s="24">
        <v>318.72000000000003</v>
      </c>
      <c r="M1989" s="24">
        <v>318.78000000000003</v>
      </c>
      <c r="N1989" s="24">
        <v>331.02784905660377</v>
      </c>
      <c r="O1989" s="24">
        <v>331.08445283018864</v>
      </c>
      <c r="P1989">
        <v>6</v>
      </c>
      <c r="Q1989">
        <v>20</v>
      </c>
      <c r="R1989" t="str">
        <v>OTHR</v>
      </c>
      <c r="S1989" t="str">
        <v/>
      </c>
      <c r="T1989" t="str">
        <v>PERA</v>
      </c>
      <c r="U1989" t="str">
        <v>95471IODP</v>
      </c>
      <c r="V1989" t="str">
        <v>PALPERA</v>
      </c>
      <c r="W1989" t="str">
        <v>OTHR11985321</v>
      </c>
      <c r="X1989">
        <v>44900.640972222223</v>
      </c>
      <c r="Y1989" t="str">
        <v>LEWIS</v>
      </c>
      <c r="Z1989" t="str">
        <v>JR</v>
      </c>
      <c r="AA1989">
        <v>0</v>
      </c>
      <c r="AB1989" t="str">
        <v>397-U1588C-47X-CC-PAL-PALPERA</v>
      </c>
    </row>
    <row r="1990" spans="1:28" x14ac:dyDescent="0.15">
      <c r="A1990">
        <v>397</v>
      </c>
      <c r="B1990" t="str">
        <v>U1588</v>
      </c>
      <c r="C1990" t="str">
        <v>C</v>
      </c>
      <c r="D1990">
        <v>47</v>
      </c>
      <c r="E1990" t="str">
        <v>X</v>
      </c>
      <c r="F1990" t="str">
        <v>CC</v>
      </c>
      <c r="G1990" t="str">
        <v/>
      </c>
      <c r="H1990" s="29">
        <v>29</v>
      </c>
      <c r="I1990" s="29">
        <v>35</v>
      </c>
      <c r="J1990" s="29">
        <v>0</v>
      </c>
      <c r="K1990" s="29">
        <v>5</v>
      </c>
      <c r="L1990" s="24">
        <v>318.72000000000003</v>
      </c>
      <c r="M1990" s="24">
        <v>318.78000000000003</v>
      </c>
      <c r="N1990" s="24">
        <v>331.02784905660377</v>
      </c>
      <c r="O1990" s="24">
        <v>331.08445283018864</v>
      </c>
      <c r="P1990">
        <v>6</v>
      </c>
      <c r="Q1990">
        <v>5</v>
      </c>
      <c r="R1990" t="str">
        <v>OTHR</v>
      </c>
      <c r="S1990" t="str">
        <v/>
      </c>
      <c r="T1990" t="str">
        <v>CLAR</v>
      </c>
      <c r="U1990" t="str">
        <v>95439IODP</v>
      </c>
      <c r="V1990" t="str">
        <v>PALCLAR</v>
      </c>
      <c r="W1990" t="str">
        <v>OTHR11985341</v>
      </c>
      <c r="X1990">
        <v>44900.640972222223</v>
      </c>
      <c r="Y1990" t="str">
        <v>LEWIS</v>
      </c>
      <c r="Z1990" t="str">
        <v>JR</v>
      </c>
      <c r="AA1990">
        <v>0</v>
      </c>
      <c r="AB1990" t="str">
        <v>397-U1588C-47X-CC-PAL-PALCLAR</v>
      </c>
    </row>
    <row r="1991" spans="1:28" x14ac:dyDescent="0.15">
      <c r="A1991">
        <v>397</v>
      </c>
      <c r="B1991" t="str">
        <v>U1588</v>
      </c>
      <c r="C1991" t="str">
        <v>C</v>
      </c>
      <c r="D1991">
        <v>48</v>
      </c>
      <c r="E1991" t="str">
        <v>X</v>
      </c>
      <c r="F1991" t="str">
        <v>CC</v>
      </c>
      <c r="G1991" t="str">
        <v/>
      </c>
      <c r="H1991" s="29">
        <v>38</v>
      </c>
      <c r="I1991" s="29">
        <v>44</v>
      </c>
      <c r="J1991" s="29">
        <v>38</v>
      </c>
      <c r="K1991" s="29">
        <v>5</v>
      </c>
      <c r="L1991" s="24">
        <v>324.27</v>
      </c>
      <c r="M1991" s="24">
        <v>324.33</v>
      </c>
      <c r="N1991" s="24">
        <v>335.7897394957983</v>
      </c>
      <c r="O1991" s="24">
        <v>335.84015966386551</v>
      </c>
      <c r="P1991">
        <v>6</v>
      </c>
      <c r="Q1991">
        <v>212</v>
      </c>
      <c r="R1991" t="str">
        <v>WRND</v>
      </c>
      <c r="S1991" t="str">
        <v>PAL</v>
      </c>
      <c r="T1991" t="str">
        <v/>
      </c>
      <c r="U1991" t="str">
        <v/>
      </c>
      <c r="V1991" t="str">
        <v>PAL</v>
      </c>
      <c r="W1991" t="str">
        <v>WRND11985541</v>
      </c>
      <c r="X1991">
        <v>44900.663194444445</v>
      </c>
      <c r="Y1991" t="str">
        <v>LEWIS</v>
      </c>
      <c r="Z1991" t="str">
        <v>JR</v>
      </c>
      <c r="AA1991">
        <v>0</v>
      </c>
      <c r="AB1991" t="str">
        <v>397-U1588C-48X-CC-PAL</v>
      </c>
    </row>
    <row r="1992" spans="1:28" x14ac:dyDescent="0.15">
      <c r="A1992">
        <v>397</v>
      </c>
      <c r="B1992" t="str">
        <v>U1588</v>
      </c>
      <c r="C1992" t="str">
        <v>C</v>
      </c>
      <c r="D1992">
        <v>48</v>
      </c>
      <c r="E1992" t="str">
        <v>X</v>
      </c>
      <c r="F1992" t="str">
        <v>CC</v>
      </c>
      <c r="G1992" t="str">
        <v/>
      </c>
      <c r="H1992" s="29">
        <v>38</v>
      </c>
      <c r="I1992" s="29">
        <v>44</v>
      </c>
      <c r="J1992" s="29">
        <v>0</v>
      </c>
      <c r="K1992" s="29">
        <v>5</v>
      </c>
      <c r="L1992" s="24">
        <v>324.27</v>
      </c>
      <c r="M1992" s="24">
        <v>324.33</v>
      </c>
      <c r="N1992" s="24">
        <v>335.7897394957983</v>
      </c>
      <c r="O1992" s="24">
        <v>335.84015966386551</v>
      </c>
      <c r="P1992">
        <v>6</v>
      </c>
      <c r="Q1992">
        <v>5</v>
      </c>
      <c r="R1992" t="str">
        <v>OTHR</v>
      </c>
      <c r="S1992" t="str">
        <v/>
      </c>
      <c r="T1992" t="str">
        <v>FLOR</v>
      </c>
      <c r="U1992" t="str">
        <v>95504IODP</v>
      </c>
      <c r="V1992" t="str">
        <v>PALFLOR</v>
      </c>
      <c r="W1992" t="str">
        <v>OTHR11985571</v>
      </c>
      <c r="X1992">
        <v>44900.663888888892</v>
      </c>
      <c r="Y1992" t="str">
        <v>LEWIS</v>
      </c>
      <c r="Z1992" t="str">
        <v>JR</v>
      </c>
      <c r="AA1992">
        <v>0</v>
      </c>
      <c r="AB1992" t="str">
        <v>397-U1588C-48X-CC-PAL-PALFLOR</v>
      </c>
    </row>
    <row r="1993" spans="1:28" x14ac:dyDescent="0.15">
      <c r="A1993">
        <v>397</v>
      </c>
      <c r="B1993" t="str">
        <v>U1588</v>
      </c>
      <c r="C1993" t="str">
        <v>C</v>
      </c>
      <c r="D1993">
        <v>48</v>
      </c>
      <c r="E1993" t="str">
        <v>X</v>
      </c>
      <c r="F1993" t="str">
        <v>CC</v>
      </c>
      <c r="G1993" t="str">
        <v/>
      </c>
      <c r="H1993" s="29">
        <v>38</v>
      </c>
      <c r="I1993" s="29">
        <v>44</v>
      </c>
      <c r="J1993" s="29">
        <v>0</v>
      </c>
      <c r="K1993" s="29">
        <v>5</v>
      </c>
      <c r="L1993" s="24">
        <v>324.27</v>
      </c>
      <c r="M1993" s="24">
        <v>324.33</v>
      </c>
      <c r="N1993" s="24">
        <v>335.7897394957983</v>
      </c>
      <c r="O1993" s="24">
        <v>335.84015966386551</v>
      </c>
      <c r="P1993">
        <v>6</v>
      </c>
      <c r="Q1993">
        <v>5</v>
      </c>
      <c r="R1993" t="str">
        <v>OTHR</v>
      </c>
      <c r="S1993" t="str">
        <v/>
      </c>
      <c r="T1993" t="str">
        <v>ABRA</v>
      </c>
      <c r="U1993" t="str">
        <v>95438IODP</v>
      </c>
      <c r="V1993" t="str">
        <v>PALABRA</v>
      </c>
      <c r="W1993" t="str">
        <v>OTHR11985611</v>
      </c>
      <c r="X1993">
        <v>44900.663888888892</v>
      </c>
      <c r="Y1993" t="str">
        <v>LEWIS</v>
      </c>
      <c r="Z1993" t="str">
        <v>JR</v>
      </c>
      <c r="AA1993">
        <v>0</v>
      </c>
      <c r="AB1993" t="str">
        <v>397-U1588C-48X-CC-PAL-PALABRA</v>
      </c>
    </row>
    <row r="1994" spans="1:28" x14ac:dyDescent="0.15">
      <c r="A1994">
        <v>397</v>
      </c>
      <c r="B1994" t="str">
        <v>U1588</v>
      </c>
      <c r="C1994" t="str">
        <v>C</v>
      </c>
      <c r="D1994">
        <v>48</v>
      </c>
      <c r="E1994" t="str">
        <v>X</v>
      </c>
      <c r="F1994" t="str">
        <v>CC</v>
      </c>
      <c r="G1994" t="str">
        <v/>
      </c>
      <c r="H1994" s="29">
        <v>38</v>
      </c>
      <c r="I1994" s="29">
        <v>44</v>
      </c>
      <c r="J1994" s="29">
        <v>0</v>
      </c>
      <c r="K1994" s="29">
        <v>5</v>
      </c>
      <c r="L1994" s="24">
        <v>324.27</v>
      </c>
      <c r="M1994" s="24">
        <v>324.33</v>
      </c>
      <c r="N1994" s="24">
        <v>335.7897394957983</v>
      </c>
      <c r="O1994" s="24">
        <v>335.84015966386551</v>
      </c>
      <c r="P1994">
        <v>6</v>
      </c>
      <c r="Q1994">
        <v>20</v>
      </c>
      <c r="R1994" t="str">
        <v>OTHR</v>
      </c>
      <c r="S1994" t="str">
        <v/>
      </c>
      <c r="T1994" t="str">
        <v>PERA</v>
      </c>
      <c r="U1994" t="str">
        <v>95471IODP</v>
      </c>
      <c r="V1994" t="str">
        <v>PALPERA</v>
      </c>
      <c r="W1994" t="str">
        <v>OTHR11985561</v>
      </c>
      <c r="X1994">
        <v>44900.663888888892</v>
      </c>
      <c r="Y1994" t="str">
        <v>LEWIS</v>
      </c>
      <c r="Z1994" t="str">
        <v>JR</v>
      </c>
      <c r="AA1994">
        <v>0</v>
      </c>
      <c r="AB1994" t="str">
        <v>397-U1588C-48X-CC-PAL-PALPERA</v>
      </c>
    </row>
    <row r="1995" spans="1:28" x14ac:dyDescent="0.15">
      <c r="A1995">
        <v>397</v>
      </c>
      <c r="B1995" t="str">
        <v>U1588</v>
      </c>
      <c r="C1995" t="str">
        <v>C</v>
      </c>
      <c r="D1995">
        <v>48</v>
      </c>
      <c r="E1995" t="str">
        <v>X</v>
      </c>
      <c r="F1995" t="str">
        <v>CC</v>
      </c>
      <c r="G1995" t="str">
        <v/>
      </c>
      <c r="H1995" s="29">
        <v>38</v>
      </c>
      <c r="I1995" s="29">
        <v>44</v>
      </c>
      <c r="J1995" s="29">
        <v>0</v>
      </c>
      <c r="K1995" s="29">
        <v>5</v>
      </c>
      <c r="L1995" s="24">
        <v>324.27</v>
      </c>
      <c r="M1995" s="24">
        <v>324.33</v>
      </c>
      <c r="N1995" s="24">
        <v>335.7897394957983</v>
      </c>
      <c r="O1995" s="24">
        <v>335.84015966386551</v>
      </c>
      <c r="P1995">
        <v>6</v>
      </c>
      <c r="Q1995">
        <v>30</v>
      </c>
      <c r="R1995" t="str">
        <v>OTHR</v>
      </c>
      <c r="S1995" t="str">
        <v/>
      </c>
      <c r="T1995" t="str">
        <v>ZARI</v>
      </c>
      <c r="U1995" t="str">
        <v>95883IODP</v>
      </c>
      <c r="V1995" t="str">
        <v>PALZARI</v>
      </c>
      <c r="W1995" t="str">
        <v>OTHR11985601</v>
      </c>
      <c r="X1995">
        <v>44900.663888888892</v>
      </c>
      <c r="Y1995" t="str">
        <v>LEWIS</v>
      </c>
      <c r="Z1995" t="str">
        <v>JR</v>
      </c>
      <c r="AA1995">
        <v>0</v>
      </c>
      <c r="AB1995" t="str">
        <v>397-U1588C-48X-CC-PAL-PALZARI</v>
      </c>
    </row>
    <row r="1996" spans="1:28" x14ac:dyDescent="0.15">
      <c r="A1996">
        <v>397</v>
      </c>
      <c r="B1996" t="str">
        <v>U1588</v>
      </c>
      <c r="C1996" t="str">
        <v>C</v>
      </c>
      <c r="D1996">
        <v>48</v>
      </c>
      <c r="E1996" t="str">
        <v>X</v>
      </c>
      <c r="F1996" t="str">
        <v>CC</v>
      </c>
      <c r="G1996" t="str">
        <v/>
      </c>
      <c r="H1996" s="29">
        <v>38</v>
      </c>
      <c r="I1996" s="29">
        <v>44</v>
      </c>
      <c r="J1996" s="29">
        <v>0</v>
      </c>
      <c r="K1996" s="29">
        <v>5</v>
      </c>
      <c r="L1996" s="24">
        <v>324.27</v>
      </c>
      <c r="M1996" s="24">
        <v>324.33</v>
      </c>
      <c r="N1996" s="24">
        <v>335.7897394957983</v>
      </c>
      <c r="O1996" s="24">
        <v>335.84015966386551</v>
      </c>
      <c r="P1996">
        <v>6</v>
      </c>
      <c r="Q1996">
        <v>30</v>
      </c>
      <c r="R1996" t="str">
        <v>OTHR</v>
      </c>
      <c r="S1996" t="str">
        <v/>
      </c>
      <c r="T1996" t="str">
        <v>HUAN</v>
      </c>
      <c r="U1996" t="str">
        <v>98758IODP</v>
      </c>
      <c r="V1996" t="str">
        <v>PALHUAN</v>
      </c>
      <c r="W1996" t="str">
        <v>OTHR11985591</v>
      </c>
      <c r="X1996">
        <v>44900.663888888892</v>
      </c>
      <c r="Y1996" t="str">
        <v>LEWIS</v>
      </c>
      <c r="Z1996" t="str">
        <v>JR</v>
      </c>
      <c r="AA1996">
        <v>0</v>
      </c>
      <c r="AB1996" t="str">
        <v>397-U1588C-48X-CC-PAL-PALHUAN</v>
      </c>
    </row>
    <row r="1997" spans="1:28" x14ac:dyDescent="0.15">
      <c r="A1997">
        <v>397</v>
      </c>
      <c r="B1997" t="str">
        <v>U1588</v>
      </c>
      <c r="C1997" t="str">
        <v>C</v>
      </c>
      <c r="D1997">
        <v>48</v>
      </c>
      <c r="E1997" t="str">
        <v>X</v>
      </c>
      <c r="F1997" t="str">
        <v>CC</v>
      </c>
      <c r="G1997" t="str">
        <v/>
      </c>
      <c r="H1997" s="29">
        <v>38</v>
      </c>
      <c r="I1997" s="29">
        <v>44</v>
      </c>
      <c r="J1997" s="29">
        <v>0</v>
      </c>
      <c r="K1997" s="29">
        <v>5</v>
      </c>
      <c r="L1997" s="24">
        <v>324.27</v>
      </c>
      <c r="M1997" s="24">
        <v>324.33</v>
      </c>
      <c r="N1997" s="24">
        <v>335.7897394957983</v>
      </c>
      <c r="O1997" s="24">
        <v>335.84015966386551</v>
      </c>
      <c r="P1997">
        <v>6</v>
      </c>
      <c r="Q1997">
        <v>5</v>
      </c>
      <c r="R1997" t="str">
        <v>OTHR</v>
      </c>
      <c r="S1997" t="str">
        <v/>
      </c>
      <c r="T1997" t="str">
        <v>CLAR</v>
      </c>
      <c r="U1997" t="str">
        <v>95439IODP</v>
      </c>
      <c r="V1997" t="str">
        <v>PALCLAR</v>
      </c>
      <c r="W1997" t="str">
        <v>OTHR11985581</v>
      </c>
      <c r="X1997">
        <v>44900.663888888892</v>
      </c>
      <c r="Y1997" t="str">
        <v>LEWIS</v>
      </c>
      <c r="Z1997" t="str">
        <v>JR</v>
      </c>
      <c r="AA1997">
        <v>0</v>
      </c>
      <c r="AB1997" t="str">
        <v>397-U1588C-48X-CC-PAL-PALCLAR</v>
      </c>
    </row>
    <row r="1998" spans="1:28" x14ac:dyDescent="0.15">
      <c r="A1998">
        <v>397</v>
      </c>
      <c r="B1998" t="str">
        <v>U1588</v>
      </c>
      <c r="C1998" t="str">
        <v>C</v>
      </c>
      <c r="D1998">
        <v>48</v>
      </c>
      <c r="E1998" t="str">
        <v>X</v>
      </c>
      <c r="F1998" t="str">
        <v>CC</v>
      </c>
      <c r="G1998" t="str">
        <v/>
      </c>
      <c r="H1998" s="29">
        <v>38</v>
      </c>
      <c r="I1998" s="29">
        <v>44</v>
      </c>
      <c r="J1998" s="29">
        <v>0</v>
      </c>
      <c r="K1998" s="29">
        <v>5</v>
      </c>
      <c r="L1998" s="24">
        <v>324.27</v>
      </c>
      <c r="M1998" s="24">
        <v>324.33</v>
      </c>
      <c r="N1998" s="24">
        <v>335.7897394957983</v>
      </c>
      <c r="O1998" s="24">
        <v>335.84015966386551</v>
      </c>
      <c r="P1998">
        <v>6</v>
      </c>
      <c r="Q1998">
        <v>20</v>
      </c>
      <c r="R1998" t="str">
        <v>OTHR</v>
      </c>
      <c r="S1998" t="str">
        <v/>
      </c>
      <c r="T1998" t="str">
        <v>VERM</v>
      </c>
      <c r="U1998" t="str">
        <v>95746IODP</v>
      </c>
      <c r="V1998" t="str">
        <v>PALVERM</v>
      </c>
      <c r="W1998" t="str">
        <v>OTHR11985551</v>
      </c>
      <c r="X1998">
        <v>44900.663888888892</v>
      </c>
      <c r="Y1998" t="str">
        <v>LEWIS</v>
      </c>
      <c r="Z1998" t="str">
        <v>JR</v>
      </c>
      <c r="AA1998">
        <v>0</v>
      </c>
      <c r="AB1998" t="str">
        <v>397-U1588C-48X-CC-PAL-PALVERM</v>
      </c>
    </row>
    <row r="1999" spans="1:28" x14ac:dyDescent="0.15">
      <c r="A1999">
        <v>397</v>
      </c>
      <c r="B1999" t="str">
        <v>U1588</v>
      </c>
      <c r="C1999" t="str">
        <v>C</v>
      </c>
      <c r="D1999">
        <v>49</v>
      </c>
      <c r="E1999" t="str">
        <v>X</v>
      </c>
      <c r="F1999" t="str">
        <v>CC</v>
      </c>
      <c r="G1999" t="str">
        <v/>
      </c>
      <c r="H1999" s="29">
        <v>31</v>
      </c>
      <c r="I1999" s="29">
        <v>37</v>
      </c>
      <c r="J1999" s="29">
        <v>0</v>
      </c>
      <c r="K1999" s="29">
        <v>5</v>
      </c>
      <c r="L1999" s="24">
        <v>328.73</v>
      </c>
      <c r="M1999" s="24">
        <v>328.79</v>
      </c>
      <c r="N1999" s="24">
        <v>339.64314285714289</v>
      </c>
      <c r="O1999" s="24">
        <v>339.69671428571434</v>
      </c>
      <c r="P1999">
        <v>6</v>
      </c>
      <c r="Q1999">
        <v>20</v>
      </c>
      <c r="R1999" t="str">
        <v>OTHR</v>
      </c>
      <c r="S1999" t="str">
        <v/>
      </c>
      <c r="T1999" t="str">
        <v>PERA</v>
      </c>
      <c r="U1999" t="str">
        <v>95471IODP</v>
      </c>
      <c r="V1999" t="str">
        <v>PALPERA</v>
      </c>
      <c r="W1999" t="str">
        <v>OTHR11985791</v>
      </c>
      <c r="X1999">
        <v>44900.686111111114</v>
      </c>
      <c r="Y1999" t="str">
        <v>LEWIS</v>
      </c>
      <c r="Z1999" t="str">
        <v>JR</v>
      </c>
      <c r="AA1999">
        <v>0</v>
      </c>
      <c r="AB1999" t="str">
        <v>397-U1588C-49X-CC-PAL-PALPERA</v>
      </c>
    </row>
    <row r="2000" spans="1:28" x14ac:dyDescent="0.15">
      <c r="A2000">
        <v>397</v>
      </c>
      <c r="B2000" t="str">
        <v>U1588</v>
      </c>
      <c r="C2000" t="str">
        <v>C</v>
      </c>
      <c r="D2000">
        <v>49</v>
      </c>
      <c r="E2000" t="str">
        <v>X</v>
      </c>
      <c r="F2000" t="str">
        <v>CC</v>
      </c>
      <c r="G2000" t="str">
        <v/>
      </c>
      <c r="H2000" s="29">
        <v>31</v>
      </c>
      <c r="I2000" s="29">
        <v>37</v>
      </c>
      <c r="J2000" s="29">
        <v>0</v>
      </c>
      <c r="K2000" s="29">
        <v>5</v>
      </c>
      <c r="L2000" s="24">
        <v>328.73</v>
      </c>
      <c r="M2000" s="24">
        <v>328.79</v>
      </c>
      <c r="N2000" s="24">
        <v>339.64314285714289</v>
      </c>
      <c r="O2000" s="24">
        <v>339.69671428571434</v>
      </c>
      <c r="P2000">
        <v>6</v>
      </c>
      <c r="Q2000">
        <v>5</v>
      </c>
      <c r="R2000" t="str">
        <v>OTHR</v>
      </c>
      <c r="S2000" t="str">
        <v/>
      </c>
      <c r="T2000" t="str">
        <v>CLAR</v>
      </c>
      <c r="U2000" t="str">
        <v>95439IODP</v>
      </c>
      <c r="V2000" t="str">
        <v>PALCLAR</v>
      </c>
      <c r="W2000" t="str">
        <v>OTHR11985811</v>
      </c>
      <c r="X2000">
        <v>44900.686111111114</v>
      </c>
      <c r="Y2000" t="str">
        <v>LEWIS</v>
      </c>
      <c r="Z2000" t="str">
        <v>JR</v>
      </c>
      <c r="AA2000">
        <v>0</v>
      </c>
      <c r="AB2000" t="str">
        <v>397-U1588C-49X-CC-PAL-PALCLAR</v>
      </c>
    </row>
    <row r="2001" spans="1:28" x14ac:dyDescent="0.15">
      <c r="A2001">
        <v>397</v>
      </c>
      <c r="B2001" t="str">
        <v>U1588</v>
      </c>
      <c r="C2001" t="str">
        <v>C</v>
      </c>
      <c r="D2001">
        <v>49</v>
      </c>
      <c r="E2001" t="str">
        <v>X</v>
      </c>
      <c r="F2001" t="str">
        <v>CC</v>
      </c>
      <c r="G2001" t="str">
        <v/>
      </c>
      <c r="H2001" s="29">
        <v>31</v>
      </c>
      <c r="I2001" s="29">
        <v>37</v>
      </c>
      <c r="J2001" s="29">
        <v>0</v>
      </c>
      <c r="K2001" s="29">
        <v>5</v>
      </c>
      <c r="L2001" s="24">
        <v>328.73</v>
      </c>
      <c r="M2001" s="24">
        <v>328.79</v>
      </c>
      <c r="N2001" s="24">
        <v>339.64314285714289</v>
      </c>
      <c r="O2001" s="24">
        <v>339.69671428571434</v>
      </c>
      <c r="P2001">
        <v>6</v>
      </c>
      <c r="Q2001">
        <v>30</v>
      </c>
      <c r="R2001" t="str">
        <v>OTHR</v>
      </c>
      <c r="S2001" t="str">
        <v/>
      </c>
      <c r="T2001" t="str">
        <v>ZARI</v>
      </c>
      <c r="U2001" t="str">
        <v>95883IODP</v>
      </c>
      <c r="V2001" t="str">
        <v>PALZARI</v>
      </c>
      <c r="W2001" t="str">
        <v>OTHR11985831</v>
      </c>
      <c r="X2001">
        <v>44900.686111111114</v>
      </c>
      <c r="Y2001" t="str">
        <v>LEWIS</v>
      </c>
      <c r="Z2001" t="str">
        <v>JR</v>
      </c>
      <c r="AA2001">
        <v>0</v>
      </c>
      <c r="AB2001" t="str">
        <v>397-U1588C-49X-CC-PAL-PALZARI</v>
      </c>
    </row>
    <row r="2002" spans="1:28" x14ac:dyDescent="0.15">
      <c r="A2002">
        <v>397</v>
      </c>
      <c r="B2002" t="str">
        <v>U1588</v>
      </c>
      <c r="C2002" t="str">
        <v>C</v>
      </c>
      <c r="D2002">
        <v>49</v>
      </c>
      <c r="E2002" t="str">
        <v>X</v>
      </c>
      <c r="F2002" t="str">
        <v>CC</v>
      </c>
      <c r="G2002" t="str">
        <v/>
      </c>
      <c r="H2002" s="29">
        <v>31</v>
      </c>
      <c r="I2002" s="29">
        <v>37</v>
      </c>
      <c r="J2002" s="29">
        <v>0</v>
      </c>
      <c r="K2002" s="29">
        <v>5</v>
      </c>
      <c r="L2002" s="24">
        <v>328.73</v>
      </c>
      <c r="M2002" s="24">
        <v>328.79</v>
      </c>
      <c r="N2002" s="24">
        <v>339.64314285714289</v>
      </c>
      <c r="O2002" s="24">
        <v>339.69671428571434</v>
      </c>
      <c r="P2002">
        <v>6</v>
      </c>
      <c r="Q2002">
        <v>5</v>
      </c>
      <c r="R2002" t="str">
        <v>OTHR</v>
      </c>
      <c r="S2002" t="str">
        <v/>
      </c>
      <c r="T2002" t="str">
        <v>FLOR</v>
      </c>
      <c r="U2002" t="str">
        <v>95504IODP</v>
      </c>
      <c r="V2002" t="str">
        <v>PALFLOR</v>
      </c>
      <c r="W2002" t="str">
        <v>OTHR11985801</v>
      </c>
      <c r="X2002">
        <v>44900.686111111114</v>
      </c>
      <c r="Y2002" t="str">
        <v>LEWIS</v>
      </c>
      <c r="Z2002" t="str">
        <v>JR</v>
      </c>
      <c r="AA2002">
        <v>0</v>
      </c>
      <c r="AB2002" t="str">
        <v>397-U1588C-49X-CC-PAL-PALFLOR</v>
      </c>
    </row>
    <row r="2003" spans="1:28" x14ac:dyDescent="0.15">
      <c r="A2003">
        <v>397</v>
      </c>
      <c r="B2003" t="str">
        <v>U1588</v>
      </c>
      <c r="C2003" t="str">
        <v>C</v>
      </c>
      <c r="D2003">
        <v>49</v>
      </c>
      <c r="E2003" t="str">
        <v>X</v>
      </c>
      <c r="F2003" t="str">
        <v>CC</v>
      </c>
      <c r="G2003" t="str">
        <v/>
      </c>
      <c r="H2003" s="29">
        <v>31</v>
      </c>
      <c r="I2003" s="29">
        <v>37</v>
      </c>
      <c r="J2003" s="29">
        <v>0</v>
      </c>
      <c r="K2003" s="29">
        <v>5</v>
      </c>
      <c r="L2003" s="24">
        <v>328.73</v>
      </c>
      <c r="M2003" s="24">
        <v>328.79</v>
      </c>
      <c r="N2003" s="24">
        <v>339.64314285714289</v>
      </c>
      <c r="O2003" s="24">
        <v>339.69671428571434</v>
      </c>
      <c r="P2003">
        <v>6</v>
      </c>
      <c r="Q2003">
        <v>5</v>
      </c>
      <c r="R2003" t="str">
        <v>OTHR</v>
      </c>
      <c r="S2003" t="str">
        <v/>
      </c>
      <c r="T2003" t="str">
        <v>ABRA</v>
      </c>
      <c r="U2003" t="str">
        <v>95438IODP</v>
      </c>
      <c r="V2003" t="str">
        <v>PALABRA</v>
      </c>
      <c r="W2003" t="str">
        <v>OTHR11985841</v>
      </c>
      <c r="X2003">
        <v>44900.686111111114</v>
      </c>
      <c r="Y2003" t="str">
        <v>LEWIS</v>
      </c>
      <c r="Z2003" t="str">
        <v>JR</v>
      </c>
      <c r="AA2003">
        <v>0</v>
      </c>
      <c r="AB2003" t="str">
        <v>397-U1588C-49X-CC-PAL-PALABRA</v>
      </c>
    </row>
    <row r="2004" spans="1:28" x14ac:dyDescent="0.15">
      <c r="A2004">
        <v>397</v>
      </c>
      <c r="B2004" t="str">
        <v>U1588</v>
      </c>
      <c r="C2004" t="str">
        <v>C</v>
      </c>
      <c r="D2004">
        <v>49</v>
      </c>
      <c r="E2004" t="str">
        <v>X</v>
      </c>
      <c r="F2004" t="str">
        <v>CC</v>
      </c>
      <c r="G2004" t="str">
        <v/>
      </c>
      <c r="H2004" s="29">
        <v>31</v>
      </c>
      <c r="I2004" s="29">
        <v>37</v>
      </c>
      <c r="J2004" s="29">
        <v>0</v>
      </c>
      <c r="K2004" s="29">
        <v>5</v>
      </c>
      <c r="L2004" s="24">
        <v>328.73</v>
      </c>
      <c r="M2004" s="24">
        <v>328.79</v>
      </c>
      <c r="N2004" s="24">
        <v>339.64314285714289</v>
      </c>
      <c r="O2004" s="24">
        <v>339.69671428571434</v>
      </c>
      <c r="P2004">
        <v>6</v>
      </c>
      <c r="Q2004">
        <v>30</v>
      </c>
      <c r="R2004" t="str">
        <v>OTHR</v>
      </c>
      <c r="S2004" t="str">
        <v/>
      </c>
      <c r="T2004" t="str">
        <v>HUAN</v>
      </c>
      <c r="U2004" t="str">
        <v>98758IODP</v>
      </c>
      <c r="V2004" t="str">
        <v>PALHUAN</v>
      </c>
      <c r="W2004" t="str">
        <v>OTHR11985821</v>
      </c>
      <c r="X2004">
        <v>44900.686111111114</v>
      </c>
      <c r="Y2004" t="str">
        <v>LEWIS</v>
      </c>
      <c r="Z2004" t="str">
        <v>JR</v>
      </c>
      <c r="AA2004">
        <v>0</v>
      </c>
      <c r="AB2004" t="str">
        <v>397-U1588C-49X-CC-PAL-PALHUAN</v>
      </c>
    </row>
    <row r="2005" spans="1:28" x14ac:dyDescent="0.15">
      <c r="A2005">
        <v>397</v>
      </c>
      <c r="B2005" t="str">
        <v>U1588</v>
      </c>
      <c r="C2005" t="str">
        <v>C</v>
      </c>
      <c r="D2005">
        <v>49</v>
      </c>
      <c r="E2005" t="str">
        <v>X</v>
      </c>
      <c r="F2005" t="str">
        <v>CC</v>
      </c>
      <c r="G2005" t="str">
        <v/>
      </c>
      <c r="H2005" s="29">
        <v>31</v>
      </c>
      <c r="I2005" s="29">
        <v>37</v>
      </c>
      <c r="J2005" s="29">
        <v>0</v>
      </c>
      <c r="K2005" s="29">
        <v>5</v>
      </c>
      <c r="L2005" s="24">
        <v>328.73</v>
      </c>
      <c r="M2005" s="24">
        <v>328.79</v>
      </c>
      <c r="N2005" s="24">
        <v>339.64314285714289</v>
      </c>
      <c r="O2005" s="24">
        <v>339.69671428571434</v>
      </c>
      <c r="P2005">
        <v>6</v>
      </c>
      <c r="Q2005">
        <v>20</v>
      </c>
      <c r="R2005" t="str">
        <v>OTHR</v>
      </c>
      <c r="S2005" t="str">
        <v/>
      </c>
      <c r="T2005" t="str">
        <v>VERM</v>
      </c>
      <c r="U2005" t="str">
        <v>95746IODP</v>
      </c>
      <c r="V2005" t="str">
        <v>PALVERM</v>
      </c>
      <c r="W2005" t="str">
        <v>OTHR11985781</v>
      </c>
      <c r="X2005">
        <v>44900.686111111114</v>
      </c>
      <c r="Y2005" t="str">
        <v>LEWIS</v>
      </c>
      <c r="Z2005" t="str">
        <v>JR</v>
      </c>
      <c r="AA2005">
        <v>0</v>
      </c>
      <c r="AB2005" t="str">
        <v>397-U1588C-49X-CC-PAL-PALVERM</v>
      </c>
    </row>
    <row r="2006" spans="1:28" x14ac:dyDescent="0.15">
      <c r="A2006">
        <v>397</v>
      </c>
      <c r="B2006" t="str">
        <v>U1588</v>
      </c>
      <c r="C2006" t="str">
        <v>C</v>
      </c>
      <c r="D2006">
        <v>49</v>
      </c>
      <c r="E2006" t="str">
        <v>X</v>
      </c>
      <c r="F2006" t="str">
        <v>CC</v>
      </c>
      <c r="G2006" t="str">
        <v/>
      </c>
      <c r="H2006" s="29">
        <v>31</v>
      </c>
      <c r="I2006" s="29">
        <v>37</v>
      </c>
      <c r="J2006" s="29">
        <v>31</v>
      </c>
      <c r="K2006" s="29">
        <v>5</v>
      </c>
      <c r="L2006" s="24">
        <v>328.73</v>
      </c>
      <c r="M2006" s="24">
        <v>328.79</v>
      </c>
      <c r="N2006" s="24">
        <v>339.91992857142861</v>
      </c>
      <c r="O2006" s="24">
        <v>339.97350000000006</v>
      </c>
      <c r="P2006">
        <v>6</v>
      </c>
      <c r="Q2006">
        <v>212</v>
      </c>
      <c r="R2006" t="str">
        <v>WRND</v>
      </c>
      <c r="S2006" t="str">
        <v>PAL</v>
      </c>
      <c r="T2006" t="str">
        <v/>
      </c>
      <c r="U2006" t="str">
        <v/>
      </c>
      <c r="V2006" t="str">
        <v>PAL</v>
      </c>
      <c r="W2006" t="str">
        <v>WRND11986631</v>
      </c>
      <c r="X2006">
        <v>44900.78125</v>
      </c>
      <c r="Y2006" t="str">
        <v>LEWIS</v>
      </c>
      <c r="Z2006" t="str">
        <v>JR</v>
      </c>
      <c r="AA2006">
        <v>0</v>
      </c>
      <c r="AB2006" t="str">
        <v>397-U1588C-49X-CC-PAL</v>
      </c>
    </row>
    <row r="2007" spans="1:28" x14ac:dyDescent="0.15">
      <c r="A2007">
        <v>397</v>
      </c>
      <c r="B2007" t="str">
        <v>U1588</v>
      </c>
      <c r="C2007" t="str">
        <v>C</v>
      </c>
      <c r="D2007">
        <v>50</v>
      </c>
      <c r="E2007" t="str">
        <v>X</v>
      </c>
      <c r="F2007" t="str">
        <v>CC</v>
      </c>
      <c r="G2007" t="str">
        <v/>
      </c>
      <c r="H2007" s="29">
        <v>15</v>
      </c>
      <c r="I2007" s="29">
        <v>21</v>
      </c>
      <c r="J2007" s="29">
        <v>0</v>
      </c>
      <c r="K2007" s="29">
        <v>5</v>
      </c>
      <c r="L2007" s="24">
        <v>334.47999999999996</v>
      </c>
      <c r="M2007" s="24">
        <v>334.53999999999996</v>
      </c>
      <c r="N2007" s="24">
        <v>344.40121705426361</v>
      </c>
      <c r="O2007" s="24">
        <v>344.44772868217058</v>
      </c>
      <c r="P2007">
        <v>6</v>
      </c>
      <c r="Q2007">
        <v>30</v>
      </c>
      <c r="R2007" t="str">
        <v>OTHR</v>
      </c>
      <c r="S2007" t="str">
        <v/>
      </c>
      <c r="T2007" t="str">
        <v>HUAN</v>
      </c>
      <c r="U2007" t="str">
        <v>98758IODP</v>
      </c>
      <c r="V2007" t="str">
        <v>PALHUAN</v>
      </c>
      <c r="W2007" t="str">
        <v>OTHR11986091</v>
      </c>
      <c r="X2007">
        <v>44900.711111111108</v>
      </c>
      <c r="Y2007" t="str">
        <v>LEWIS</v>
      </c>
      <c r="Z2007" t="str">
        <v>JR</v>
      </c>
      <c r="AA2007">
        <v>0</v>
      </c>
      <c r="AB2007" t="str">
        <v>397-U1588C-50X-CC-PAL-PALHUAN</v>
      </c>
    </row>
    <row r="2008" spans="1:28" x14ac:dyDescent="0.15">
      <c r="A2008">
        <v>397</v>
      </c>
      <c r="B2008" t="str">
        <v>U1588</v>
      </c>
      <c r="C2008" t="str">
        <v>C</v>
      </c>
      <c r="D2008">
        <v>50</v>
      </c>
      <c r="E2008" t="str">
        <v>X</v>
      </c>
      <c r="F2008" t="str">
        <v>CC</v>
      </c>
      <c r="G2008" t="str">
        <v/>
      </c>
      <c r="H2008" s="29">
        <v>15</v>
      </c>
      <c r="I2008" s="29">
        <v>21</v>
      </c>
      <c r="J2008" s="29">
        <v>15</v>
      </c>
      <c r="K2008" s="29">
        <v>5</v>
      </c>
      <c r="L2008" s="24">
        <v>334.47999999999996</v>
      </c>
      <c r="M2008" s="24">
        <v>334.53999999999996</v>
      </c>
      <c r="N2008" s="24">
        <v>344.40121705426361</v>
      </c>
      <c r="O2008" s="24">
        <v>344.44772868217058</v>
      </c>
      <c r="P2008">
        <v>6</v>
      </c>
      <c r="Q2008">
        <v>212</v>
      </c>
      <c r="R2008" t="str">
        <v>WRND</v>
      </c>
      <c r="S2008" t="str">
        <v>PAL</v>
      </c>
      <c r="T2008" t="str">
        <v/>
      </c>
      <c r="U2008" t="str">
        <v/>
      </c>
      <c r="V2008" t="str">
        <v>PAL</v>
      </c>
      <c r="W2008" t="str">
        <v>WRND11986041</v>
      </c>
      <c r="X2008">
        <v>44900.711111111108</v>
      </c>
      <c r="Y2008" t="str">
        <v>LEWIS</v>
      </c>
      <c r="Z2008" t="str">
        <v>JR</v>
      </c>
      <c r="AA2008">
        <v>0</v>
      </c>
      <c r="AB2008" t="str">
        <v>397-U1588C-50X-CC-PAL</v>
      </c>
    </row>
    <row r="2009" spans="1:28" x14ac:dyDescent="0.15">
      <c r="A2009">
        <v>397</v>
      </c>
      <c r="B2009" t="str">
        <v>U1588</v>
      </c>
      <c r="C2009" t="str">
        <v>C</v>
      </c>
      <c r="D2009">
        <v>50</v>
      </c>
      <c r="E2009" t="str">
        <v>X</v>
      </c>
      <c r="F2009" t="str">
        <v>CC</v>
      </c>
      <c r="G2009" t="str">
        <v/>
      </c>
      <c r="H2009" s="29">
        <v>15</v>
      </c>
      <c r="I2009" s="29">
        <v>21</v>
      </c>
      <c r="J2009" s="29">
        <v>0</v>
      </c>
      <c r="K2009" s="29">
        <v>5</v>
      </c>
      <c r="L2009" s="24">
        <v>334.47999999999996</v>
      </c>
      <c r="M2009" s="24">
        <v>334.53999999999996</v>
      </c>
      <c r="N2009" s="24">
        <v>344.40121705426361</v>
      </c>
      <c r="O2009" s="24">
        <v>344.44772868217058</v>
      </c>
      <c r="P2009">
        <v>6</v>
      </c>
      <c r="Q2009">
        <v>20</v>
      </c>
      <c r="R2009" t="str">
        <v>OTHR</v>
      </c>
      <c r="S2009" t="str">
        <v/>
      </c>
      <c r="T2009" t="str">
        <v>PERA</v>
      </c>
      <c r="U2009" t="str">
        <v>95471IODP</v>
      </c>
      <c r="V2009" t="str">
        <v>PALPERA</v>
      </c>
      <c r="W2009" t="str">
        <v>OTHR11986061</v>
      </c>
      <c r="X2009">
        <v>44900.711111111108</v>
      </c>
      <c r="Y2009" t="str">
        <v>LEWIS</v>
      </c>
      <c r="Z2009" t="str">
        <v>JR</v>
      </c>
      <c r="AA2009">
        <v>0</v>
      </c>
      <c r="AB2009" t="str">
        <v>397-U1588C-50X-CC-PAL-PALPERA</v>
      </c>
    </row>
    <row r="2010" spans="1:28" x14ac:dyDescent="0.15">
      <c r="A2010">
        <v>397</v>
      </c>
      <c r="B2010" t="str">
        <v>U1588</v>
      </c>
      <c r="C2010" t="str">
        <v>C</v>
      </c>
      <c r="D2010">
        <v>50</v>
      </c>
      <c r="E2010" t="str">
        <v>X</v>
      </c>
      <c r="F2010" t="str">
        <v>CC</v>
      </c>
      <c r="G2010" t="str">
        <v/>
      </c>
      <c r="H2010" s="29">
        <v>15</v>
      </c>
      <c r="I2010" s="29">
        <v>21</v>
      </c>
      <c r="J2010" s="29">
        <v>0</v>
      </c>
      <c r="K2010" s="29">
        <v>5</v>
      </c>
      <c r="L2010" s="24">
        <v>334.47999999999996</v>
      </c>
      <c r="M2010" s="24">
        <v>334.53999999999996</v>
      </c>
      <c r="N2010" s="24">
        <v>344.40121705426361</v>
      </c>
      <c r="O2010" s="24">
        <v>344.44772868217058</v>
      </c>
      <c r="P2010">
        <v>6</v>
      </c>
      <c r="Q2010">
        <v>5</v>
      </c>
      <c r="R2010" t="str">
        <v>OTHR</v>
      </c>
      <c r="S2010" t="str">
        <v/>
      </c>
      <c r="T2010" t="str">
        <v>ABRA</v>
      </c>
      <c r="U2010" t="str">
        <v>95438IODP</v>
      </c>
      <c r="V2010" t="str">
        <v>PALABRA</v>
      </c>
      <c r="W2010" t="str">
        <v>OTHR11986111</v>
      </c>
      <c r="X2010">
        <v>44900.711111111108</v>
      </c>
      <c r="Y2010" t="str">
        <v>LEWIS</v>
      </c>
      <c r="Z2010" t="str">
        <v>JR</v>
      </c>
      <c r="AA2010">
        <v>0</v>
      </c>
      <c r="AB2010" t="str">
        <v>397-U1588C-50X-CC-PAL-PALABRA</v>
      </c>
    </row>
    <row r="2011" spans="1:28" x14ac:dyDescent="0.15">
      <c r="A2011">
        <v>397</v>
      </c>
      <c r="B2011" t="str">
        <v>U1588</v>
      </c>
      <c r="C2011" t="str">
        <v>C</v>
      </c>
      <c r="D2011">
        <v>50</v>
      </c>
      <c r="E2011" t="str">
        <v>X</v>
      </c>
      <c r="F2011" t="str">
        <v>CC</v>
      </c>
      <c r="G2011" t="str">
        <v/>
      </c>
      <c r="H2011" s="29">
        <v>15</v>
      </c>
      <c r="I2011" s="29">
        <v>21</v>
      </c>
      <c r="J2011" s="29">
        <v>0</v>
      </c>
      <c r="K2011" s="29">
        <v>5</v>
      </c>
      <c r="L2011" s="24">
        <v>334.47999999999996</v>
      </c>
      <c r="M2011" s="24">
        <v>334.53999999999996</v>
      </c>
      <c r="N2011" s="24">
        <v>344.40121705426361</v>
      </c>
      <c r="O2011" s="24">
        <v>344.44772868217058</v>
      </c>
      <c r="P2011">
        <v>6</v>
      </c>
      <c r="Q2011">
        <v>30</v>
      </c>
      <c r="R2011" t="str">
        <v>OTHR</v>
      </c>
      <c r="S2011" t="str">
        <v/>
      </c>
      <c r="T2011" t="str">
        <v>ZARI</v>
      </c>
      <c r="U2011" t="str">
        <v>95883IODP</v>
      </c>
      <c r="V2011" t="str">
        <v>PALZARI</v>
      </c>
      <c r="W2011" t="str">
        <v>OTHR11986101</v>
      </c>
      <c r="X2011">
        <v>44900.711111111108</v>
      </c>
      <c r="Y2011" t="str">
        <v>LEWIS</v>
      </c>
      <c r="Z2011" t="str">
        <v>JR</v>
      </c>
      <c r="AA2011">
        <v>0</v>
      </c>
      <c r="AB2011" t="str">
        <v>397-U1588C-50X-CC-PAL-PALZARI</v>
      </c>
    </row>
    <row r="2012" spans="1:28" x14ac:dyDescent="0.15">
      <c r="A2012">
        <v>397</v>
      </c>
      <c r="B2012" t="str">
        <v>U1588</v>
      </c>
      <c r="C2012" t="str">
        <v>C</v>
      </c>
      <c r="D2012">
        <v>50</v>
      </c>
      <c r="E2012" t="str">
        <v>X</v>
      </c>
      <c r="F2012" t="str">
        <v>CC</v>
      </c>
      <c r="G2012" t="str">
        <v/>
      </c>
      <c r="H2012" s="29">
        <v>15</v>
      </c>
      <c r="I2012" s="29">
        <v>21</v>
      </c>
      <c r="J2012" s="29">
        <v>0</v>
      </c>
      <c r="K2012" s="29">
        <v>5</v>
      </c>
      <c r="L2012" s="24">
        <v>334.47999999999996</v>
      </c>
      <c r="M2012" s="24">
        <v>334.53999999999996</v>
      </c>
      <c r="N2012" s="24">
        <v>344.40121705426361</v>
      </c>
      <c r="O2012" s="24">
        <v>344.44772868217058</v>
      </c>
      <c r="P2012">
        <v>6</v>
      </c>
      <c r="Q2012">
        <v>5</v>
      </c>
      <c r="R2012" t="str">
        <v>OTHR</v>
      </c>
      <c r="S2012" t="str">
        <v/>
      </c>
      <c r="T2012" t="str">
        <v>FLOR</v>
      </c>
      <c r="U2012" t="str">
        <v>95504IODP</v>
      </c>
      <c r="V2012" t="str">
        <v>PALFLOR</v>
      </c>
      <c r="W2012" t="str">
        <v>OTHR11986071</v>
      </c>
      <c r="X2012">
        <v>44900.711111111108</v>
      </c>
      <c r="Y2012" t="str">
        <v>LEWIS</v>
      </c>
      <c r="Z2012" t="str">
        <v>JR</v>
      </c>
      <c r="AA2012">
        <v>0</v>
      </c>
      <c r="AB2012" t="str">
        <v>397-U1588C-50X-CC-PAL-PALFLOR</v>
      </c>
    </row>
    <row r="2013" spans="1:28" x14ac:dyDescent="0.15">
      <c r="A2013">
        <v>397</v>
      </c>
      <c r="B2013" t="str">
        <v>U1588</v>
      </c>
      <c r="C2013" t="str">
        <v>C</v>
      </c>
      <c r="D2013">
        <v>50</v>
      </c>
      <c r="E2013" t="str">
        <v>X</v>
      </c>
      <c r="F2013" t="str">
        <v>CC</v>
      </c>
      <c r="G2013" t="str">
        <v/>
      </c>
      <c r="H2013" s="29">
        <v>15</v>
      </c>
      <c r="I2013" s="29">
        <v>21</v>
      </c>
      <c r="J2013" s="29">
        <v>0</v>
      </c>
      <c r="K2013" s="29">
        <v>5</v>
      </c>
      <c r="L2013" s="24">
        <v>334.47999999999996</v>
      </c>
      <c r="M2013" s="24">
        <v>334.53999999999996</v>
      </c>
      <c r="N2013" s="24">
        <v>344.40121705426361</v>
      </c>
      <c r="O2013" s="24">
        <v>344.44772868217058</v>
      </c>
      <c r="P2013">
        <v>6</v>
      </c>
      <c r="Q2013">
        <v>5</v>
      </c>
      <c r="R2013" t="str">
        <v>OTHR</v>
      </c>
      <c r="S2013" t="str">
        <v/>
      </c>
      <c r="T2013" t="str">
        <v>CLAR</v>
      </c>
      <c r="U2013" t="str">
        <v>95439IODP</v>
      </c>
      <c r="V2013" t="str">
        <v>PALCLAR</v>
      </c>
      <c r="W2013" t="str">
        <v>OTHR11986081</v>
      </c>
      <c r="X2013">
        <v>44900.711111111108</v>
      </c>
      <c r="Y2013" t="str">
        <v>LEWIS</v>
      </c>
      <c r="Z2013" t="str">
        <v>JR</v>
      </c>
      <c r="AA2013">
        <v>0</v>
      </c>
      <c r="AB2013" t="str">
        <v>397-U1588C-50X-CC-PAL-PALCLAR</v>
      </c>
    </row>
    <row r="2014" spans="1:28" x14ac:dyDescent="0.15">
      <c r="A2014">
        <v>397</v>
      </c>
      <c r="B2014" t="str">
        <v>U1588</v>
      </c>
      <c r="C2014" t="str">
        <v>C</v>
      </c>
      <c r="D2014">
        <v>50</v>
      </c>
      <c r="E2014" t="str">
        <v>X</v>
      </c>
      <c r="F2014" t="str">
        <v>CC</v>
      </c>
      <c r="G2014" t="str">
        <v/>
      </c>
      <c r="H2014" s="29">
        <v>15</v>
      </c>
      <c r="I2014" s="29">
        <v>21</v>
      </c>
      <c r="J2014" s="29">
        <v>0</v>
      </c>
      <c r="K2014" s="29">
        <v>5</v>
      </c>
      <c r="L2014" s="24">
        <v>334.47999999999996</v>
      </c>
      <c r="M2014" s="24">
        <v>334.53999999999996</v>
      </c>
      <c r="N2014" s="24">
        <v>344.40121705426361</v>
      </c>
      <c r="O2014" s="24">
        <v>344.44772868217058</v>
      </c>
      <c r="P2014">
        <v>6</v>
      </c>
      <c r="Q2014">
        <v>20</v>
      </c>
      <c r="R2014" t="str">
        <v>OTHR</v>
      </c>
      <c r="S2014" t="str">
        <v/>
      </c>
      <c r="T2014" t="str">
        <v>VERM</v>
      </c>
      <c r="U2014" t="str">
        <v>95746IODP</v>
      </c>
      <c r="V2014" t="str">
        <v>PALVERM</v>
      </c>
      <c r="W2014" t="str">
        <v>OTHR11986051</v>
      </c>
      <c r="X2014">
        <v>44900.711111111108</v>
      </c>
      <c r="Y2014" t="str">
        <v>LEWIS</v>
      </c>
      <c r="Z2014" t="str">
        <v>JR</v>
      </c>
      <c r="AA2014">
        <v>0</v>
      </c>
      <c r="AB2014" t="str">
        <v>397-U1588C-50X-CC-PAL-PALVERM</v>
      </c>
    </row>
    <row r="2015" spans="1:28" x14ac:dyDescent="0.15">
      <c r="A2015">
        <v>397</v>
      </c>
      <c r="B2015" t="str">
        <v>U1588</v>
      </c>
      <c r="C2015" t="str">
        <v>C</v>
      </c>
      <c r="D2015">
        <v>51</v>
      </c>
      <c r="E2015" t="str">
        <v>X</v>
      </c>
      <c r="F2015" t="str">
        <v>CC</v>
      </c>
      <c r="G2015" t="str">
        <v/>
      </c>
      <c r="H2015" s="29">
        <v>11</v>
      </c>
      <c r="I2015" s="29">
        <v>17</v>
      </c>
      <c r="J2015" s="29">
        <v>11</v>
      </c>
      <c r="K2015" s="29">
        <v>5</v>
      </c>
      <c r="L2015" s="24">
        <v>337.97</v>
      </c>
      <c r="M2015" s="24">
        <v>338.03000000000003</v>
      </c>
      <c r="N2015" s="24">
        <v>348.98515533980583</v>
      </c>
      <c r="O2015" s="24">
        <v>349.04340776699024</v>
      </c>
      <c r="P2015">
        <v>6</v>
      </c>
      <c r="Q2015">
        <v>212</v>
      </c>
      <c r="R2015" t="str">
        <v>WRND</v>
      </c>
      <c r="S2015" t="str">
        <v>PAL</v>
      </c>
      <c r="T2015" t="str">
        <v/>
      </c>
      <c r="U2015" t="str">
        <v/>
      </c>
      <c r="V2015" t="str">
        <v>PAL</v>
      </c>
      <c r="W2015" t="str">
        <v>WRND11986281</v>
      </c>
      <c r="X2015">
        <v>44900.736805555556</v>
      </c>
      <c r="Y2015" t="str">
        <v>LEWIS</v>
      </c>
      <c r="Z2015" t="str">
        <v>JR</v>
      </c>
      <c r="AA2015">
        <v>0</v>
      </c>
      <c r="AB2015" t="str">
        <v>397-U1588C-51X-CC-PAL</v>
      </c>
    </row>
    <row r="2016" spans="1:28" x14ac:dyDescent="0.15">
      <c r="A2016">
        <v>397</v>
      </c>
      <c r="B2016" t="str">
        <v>U1588</v>
      </c>
      <c r="C2016" t="str">
        <v>C</v>
      </c>
      <c r="D2016">
        <v>51</v>
      </c>
      <c r="E2016" t="str">
        <v>X</v>
      </c>
      <c r="F2016" t="str">
        <v>CC</v>
      </c>
      <c r="G2016" t="str">
        <v/>
      </c>
      <c r="H2016" s="29">
        <v>11</v>
      </c>
      <c r="I2016" s="29">
        <v>17</v>
      </c>
      <c r="J2016" s="29">
        <v>0</v>
      </c>
      <c r="K2016" s="29">
        <v>5</v>
      </c>
      <c r="L2016" s="24">
        <v>337.97</v>
      </c>
      <c r="M2016" s="24">
        <v>338.03000000000003</v>
      </c>
      <c r="N2016" s="24">
        <v>348.98515533980583</v>
      </c>
      <c r="O2016" s="24">
        <v>349.04340776699024</v>
      </c>
      <c r="P2016">
        <v>6</v>
      </c>
      <c r="Q2016">
        <v>5</v>
      </c>
      <c r="R2016" t="str">
        <v>OTHR</v>
      </c>
      <c r="S2016" t="str">
        <v/>
      </c>
      <c r="T2016" t="str">
        <v>CLAR</v>
      </c>
      <c r="U2016" t="str">
        <v>95439IODP</v>
      </c>
      <c r="V2016" t="str">
        <v>PALCLAR</v>
      </c>
      <c r="W2016" t="str">
        <v>OTHR11986321</v>
      </c>
      <c r="X2016">
        <v>44900.736805555556</v>
      </c>
      <c r="Y2016" t="str">
        <v>LEWIS</v>
      </c>
      <c r="Z2016" t="str">
        <v>JR</v>
      </c>
      <c r="AA2016">
        <v>0</v>
      </c>
      <c r="AB2016" t="str">
        <v>397-U1588C-51X-CC-PAL-PALCLAR</v>
      </c>
    </row>
    <row r="2017" spans="1:28" x14ac:dyDescent="0.15">
      <c r="A2017">
        <v>397</v>
      </c>
      <c r="B2017" t="str">
        <v>U1588</v>
      </c>
      <c r="C2017" t="str">
        <v>C</v>
      </c>
      <c r="D2017">
        <v>51</v>
      </c>
      <c r="E2017" t="str">
        <v>X</v>
      </c>
      <c r="F2017" t="str">
        <v>CC</v>
      </c>
      <c r="G2017" t="str">
        <v/>
      </c>
      <c r="H2017" s="29">
        <v>11</v>
      </c>
      <c r="I2017" s="29">
        <v>17</v>
      </c>
      <c r="J2017" s="29">
        <v>0</v>
      </c>
      <c r="K2017" s="29">
        <v>5</v>
      </c>
      <c r="L2017" s="24">
        <v>337.97</v>
      </c>
      <c r="M2017" s="24">
        <v>338.03000000000003</v>
      </c>
      <c r="N2017" s="24">
        <v>348.98515533980583</v>
      </c>
      <c r="O2017" s="24">
        <v>349.04340776699024</v>
      </c>
      <c r="P2017">
        <v>6</v>
      </c>
      <c r="Q2017">
        <v>30</v>
      </c>
      <c r="R2017" t="str">
        <v>OTHR</v>
      </c>
      <c r="S2017" t="str">
        <v/>
      </c>
      <c r="T2017" t="str">
        <v>HUAN</v>
      </c>
      <c r="U2017" t="str">
        <v>98758IODP</v>
      </c>
      <c r="V2017" t="str">
        <v>PALHUAN</v>
      </c>
      <c r="W2017" t="str">
        <v>OTHR11986331</v>
      </c>
      <c r="X2017">
        <v>44900.736805555556</v>
      </c>
      <c r="Y2017" t="str">
        <v>LEWIS</v>
      </c>
      <c r="Z2017" t="str">
        <v>JR</v>
      </c>
      <c r="AA2017">
        <v>0</v>
      </c>
      <c r="AB2017" t="str">
        <v>397-U1588C-51X-CC-PAL-PALHUAN</v>
      </c>
    </row>
    <row r="2018" spans="1:28" x14ac:dyDescent="0.15">
      <c r="A2018">
        <v>397</v>
      </c>
      <c r="B2018" t="str">
        <v>U1588</v>
      </c>
      <c r="C2018" t="str">
        <v>C</v>
      </c>
      <c r="D2018">
        <v>51</v>
      </c>
      <c r="E2018" t="str">
        <v>X</v>
      </c>
      <c r="F2018" t="str">
        <v>CC</v>
      </c>
      <c r="G2018" t="str">
        <v/>
      </c>
      <c r="H2018" s="29">
        <v>11</v>
      </c>
      <c r="I2018" s="29">
        <v>17</v>
      </c>
      <c r="J2018" s="29">
        <v>0</v>
      </c>
      <c r="K2018" s="29">
        <v>5</v>
      </c>
      <c r="L2018" s="24">
        <v>337.97</v>
      </c>
      <c r="M2018" s="24">
        <v>338.03000000000003</v>
      </c>
      <c r="N2018" s="24">
        <v>348.98515533980583</v>
      </c>
      <c r="O2018" s="24">
        <v>349.04340776699024</v>
      </c>
      <c r="P2018">
        <v>6</v>
      </c>
      <c r="Q2018">
        <v>30</v>
      </c>
      <c r="R2018" t="str">
        <v>OTHR</v>
      </c>
      <c r="S2018" t="str">
        <v/>
      </c>
      <c r="T2018" t="str">
        <v>ZARI</v>
      </c>
      <c r="U2018" t="str">
        <v>95883IODP</v>
      </c>
      <c r="V2018" t="str">
        <v>PALZARI</v>
      </c>
      <c r="W2018" t="str">
        <v>OTHR11986341</v>
      </c>
      <c r="X2018">
        <v>44900.736805555556</v>
      </c>
      <c r="Y2018" t="str">
        <v>LEWIS</v>
      </c>
      <c r="Z2018" t="str">
        <v>JR</v>
      </c>
      <c r="AA2018">
        <v>0</v>
      </c>
      <c r="AB2018" t="str">
        <v>397-U1588C-51X-CC-PAL-PALZARI</v>
      </c>
    </row>
    <row r="2019" spans="1:28" x14ac:dyDescent="0.15">
      <c r="A2019">
        <v>397</v>
      </c>
      <c r="B2019" t="str">
        <v>U1588</v>
      </c>
      <c r="C2019" t="str">
        <v>C</v>
      </c>
      <c r="D2019">
        <v>51</v>
      </c>
      <c r="E2019" t="str">
        <v>X</v>
      </c>
      <c r="F2019" t="str">
        <v>CC</v>
      </c>
      <c r="G2019" t="str">
        <v/>
      </c>
      <c r="H2019" s="29">
        <v>11</v>
      </c>
      <c r="I2019" s="29">
        <v>17</v>
      </c>
      <c r="J2019" s="29">
        <v>0</v>
      </c>
      <c r="K2019" s="29">
        <v>5</v>
      </c>
      <c r="L2019" s="24">
        <v>337.97</v>
      </c>
      <c r="M2019" s="24">
        <v>338.03000000000003</v>
      </c>
      <c r="N2019" s="24">
        <v>348.98515533980583</v>
      </c>
      <c r="O2019" s="24">
        <v>349.04340776699024</v>
      </c>
      <c r="P2019">
        <v>6</v>
      </c>
      <c r="Q2019">
        <v>20</v>
      </c>
      <c r="R2019" t="str">
        <v>OTHR</v>
      </c>
      <c r="S2019" t="str">
        <v/>
      </c>
      <c r="T2019" t="str">
        <v>PERA</v>
      </c>
      <c r="U2019" t="str">
        <v>95471IODP</v>
      </c>
      <c r="V2019" t="str">
        <v>PALPERA</v>
      </c>
      <c r="W2019" t="str">
        <v>OTHR11986301</v>
      </c>
      <c r="X2019">
        <v>44900.736805555556</v>
      </c>
      <c r="Y2019" t="str">
        <v>LEWIS</v>
      </c>
      <c r="Z2019" t="str">
        <v>JR</v>
      </c>
      <c r="AA2019">
        <v>0</v>
      </c>
      <c r="AB2019" t="str">
        <v>397-U1588C-51X-CC-PAL-PALPERA</v>
      </c>
    </row>
    <row r="2020" spans="1:28" x14ac:dyDescent="0.15">
      <c r="A2020">
        <v>397</v>
      </c>
      <c r="B2020" t="str">
        <v>U1588</v>
      </c>
      <c r="C2020" t="str">
        <v>C</v>
      </c>
      <c r="D2020">
        <v>51</v>
      </c>
      <c r="E2020" t="str">
        <v>X</v>
      </c>
      <c r="F2020" t="str">
        <v>CC</v>
      </c>
      <c r="G2020" t="str">
        <v/>
      </c>
      <c r="H2020" s="29">
        <v>11</v>
      </c>
      <c r="I2020" s="29">
        <v>17</v>
      </c>
      <c r="J2020" s="29">
        <v>0</v>
      </c>
      <c r="K2020" s="29">
        <v>5</v>
      </c>
      <c r="L2020" s="24">
        <v>337.97</v>
      </c>
      <c r="M2020" s="24">
        <v>338.03000000000003</v>
      </c>
      <c r="N2020" s="24">
        <v>348.98515533980583</v>
      </c>
      <c r="O2020" s="24">
        <v>349.04340776699024</v>
      </c>
      <c r="P2020">
        <v>6</v>
      </c>
      <c r="Q2020">
        <v>20</v>
      </c>
      <c r="R2020" t="str">
        <v>OTHR</v>
      </c>
      <c r="S2020" t="str">
        <v/>
      </c>
      <c r="T2020" t="str">
        <v>VERM</v>
      </c>
      <c r="U2020" t="str">
        <v>95746IODP</v>
      </c>
      <c r="V2020" t="str">
        <v>PALVERM</v>
      </c>
      <c r="W2020" t="str">
        <v>OTHR11986291</v>
      </c>
      <c r="X2020">
        <v>44900.736805555556</v>
      </c>
      <c r="Y2020" t="str">
        <v>LEWIS</v>
      </c>
      <c r="Z2020" t="str">
        <v>JR</v>
      </c>
      <c r="AA2020">
        <v>0</v>
      </c>
      <c r="AB2020" t="str">
        <v>397-U1588C-51X-CC-PAL-PALVERM</v>
      </c>
    </row>
    <row r="2021" spans="1:28" x14ac:dyDescent="0.15">
      <c r="A2021">
        <v>397</v>
      </c>
      <c r="B2021" t="str">
        <v>U1588</v>
      </c>
      <c r="C2021" t="str">
        <v>C</v>
      </c>
      <c r="D2021">
        <v>51</v>
      </c>
      <c r="E2021" t="str">
        <v>X</v>
      </c>
      <c r="F2021" t="str">
        <v>CC</v>
      </c>
      <c r="G2021" t="str">
        <v/>
      </c>
      <c r="H2021" s="29">
        <v>11</v>
      </c>
      <c r="I2021" s="29">
        <v>17</v>
      </c>
      <c r="J2021" s="29">
        <v>0</v>
      </c>
      <c r="K2021" s="29">
        <v>5</v>
      </c>
      <c r="L2021" s="24">
        <v>337.97</v>
      </c>
      <c r="M2021" s="24">
        <v>338.03000000000003</v>
      </c>
      <c r="N2021" s="24">
        <v>348.98515533980583</v>
      </c>
      <c r="O2021" s="24">
        <v>349.04340776699024</v>
      </c>
      <c r="P2021">
        <v>6</v>
      </c>
      <c r="Q2021">
        <v>5</v>
      </c>
      <c r="R2021" t="str">
        <v>OTHR</v>
      </c>
      <c r="S2021" t="str">
        <v/>
      </c>
      <c r="T2021" t="str">
        <v>FLOR</v>
      </c>
      <c r="U2021" t="str">
        <v>95504IODP</v>
      </c>
      <c r="V2021" t="str">
        <v>PALFLOR</v>
      </c>
      <c r="W2021" t="str">
        <v>OTHR11986311</v>
      </c>
      <c r="X2021">
        <v>44900.736805555556</v>
      </c>
      <c r="Y2021" t="str">
        <v>LEWIS</v>
      </c>
      <c r="Z2021" t="str">
        <v>JR</v>
      </c>
      <c r="AA2021">
        <v>0</v>
      </c>
      <c r="AB2021" t="str">
        <v>397-U1588C-51X-CC-PAL-PALFLOR</v>
      </c>
    </row>
    <row r="2022" spans="1:28" x14ac:dyDescent="0.15">
      <c r="A2022">
        <v>397</v>
      </c>
      <c r="B2022" t="str">
        <v>U1588</v>
      </c>
      <c r="C2022" t="str">
        <v>C</v>
      </c>
      <c r="D2022">
        <v>51</v>
      </c>
      <c r="E2022" t="str">
        <v>X</v>
      </c>
      <c r="F2022" t="str">
        <v>CC</v>
      </c>
      <c r="G2022" t="str">
        <v/>
      </c>
      <c r="H2022" s="29">
        <v>11</v>
      </c>
      <c r="I2022" s="29">
        <v>17</v>
      </c>
      <c r="J2022" s="29">
        <v>0</v>
      </c>
      <c r="K2022" s="29">
        <v>5</v>
      </c>
      <c r="L2022" s="24">
        <v>337.97</v>
      </c>
      <c r="M2022" s="24">
        <v>338.03000000000003</v>
      </c>
      <c r="N2022" s="24">
        <v>348.98515533980583</v>
      </c>
      <c r="O2022" s="24">
        <v>349.04340776699024</v>
      </c>
      <c r="P2022">
        <v>6</v>
      </c>
      <c r="Q2022">
        <v>5</v>
      </c>
      <c r="R2022" t="str">
        <v>OTHR</v>
      </c>
      <c r="S2022" t="str">
        <v/>
      </c>
      <c r="T2022" t="str">
        <v>ABRA</v>
      </c>
      <c r="U2022" t="str">
        <v>95438IODP</v>
      </c>
      <c r="V2022" t="str">
        <v>PALABRA</v>
      </c>
      <c r="W2022" t="str">
        <v>OTHR11986351</v>
      </c>
      <c r="X2022">
        <v>44900.736805555556</v>
      </c>
      <c r="Y2022" t="str">
        <v>LEWIS</v>
      </c>
      <c r="Z2022" t="str">
        <v>JR</v>
      </c>
      <c r="AA2022">
        <v>0</v>
      </c>
      <c r="AB2022" t="str">
        <v>397-U1588C-51X-CC-PAL-PALABRA</v>
      </c>
    </row>
    <row r="2023" spans="1:28" x14ac:dyDescent="0.15">
      <c r="A2023">
        <v>397</v>
      </c>
      <c r="B2023" t="str">
        <v>U1588</v>
      </c>
      <c r="C2023" t="str">
        <v>C</v>
      </c>
      <c r="D2023">
        <v>52</v>
      </c>
      <c r="E2023" t="str">
        <v>X</v>
      </c>
      <c r="F2023" t="str">
        <v>CC</v>
      </c>
      <c r="G2023" t="str">
        <v/>
      </c>
      <c r="H2023" s="29">
        <v>11</v>
      </c>
      <c r="I2023" s="29">
        <v>17</v>
      </c>
      <c r="J2023" s="29">
        <v>0</v>
      </c>
      <c r="K2023" s="29">
        <v>5</v>
      </c>
      <c r="L2023" s="24">
        <v>345.03000000000003</v>
      </c>
      <c r="M2023" s="24">
        <v>345.09000000000003</v>
      </c>
      <c r="N2023" s="24">
        <v>353.6313401360544</v>
      </c>
      <c r="O2023" s="24">
        <v>353.67215646258501</v>
      </c>
      <c r="P2023">
        <v>6</v>
      </c>
      <c r="Q2023">
        <v>5</v>
      </c>
      <c r="R2023" t="str">
        <v>OTHR</v>
      </c>
      <c r="S2023" t="str">
        <v/>
      </c>
      <c r="T2023" t="str">
        <v>FLOR</v>
      </c>
      <c r="U2023" t="str">
        <v>95504IODP</v>
      </c>
      <c r="V2023" t="str">
        <v>PALFLOR</v>
      </c>
      <c r="W2023" t="str">
        <v>OTHR11986581</v>
      </c>
      <c r="X2023">
        <v>44900.761805555558</v>
      </c>
      <c r="Y2023" t="str">
        <v>LEWIS</v>
      </c>
      <c r="Z2023" t="str">
        <v>JR</v>
      </c>
      <c r="AA2023">
        <v>0</v>
      </c>
      <c r="AB2023" t="str">
        <v>397-U1588C-52X-CC-PAL-PALFLOR</v>
      </c>
    </row>
    <row r="2024" spans="1:28" x14ac:dyDescent="0.15">
      <c r="A2024">
        <v>397</v>
      </c>
      <c r="B2024" t="str">
        <v>U1588</v>
      </c>
      <c r="C2024" t="str">
        <v>C</v>
      </c>
      <c r="D2024">
        <v>52</v>
      </c>
      <c r="E2024" t="str">
        <v>X</v>
      </c>
      <c r="F2024" t="str">
        <v>CC</v>
      </c>
      <c r="G2024" t="str">
        <v/>
      </c>
      <c r="H2024" s="29">
        <v>11</v>
      </c>
      <c r="I2024" s="29">
        <v>17</v>
      </c>
      <c r="J2024" s="29">
        <v>0</v>
      </c>
      <c r="K2024" s="29">
        <v>5</v>
      </c>
      <c r="L2024" s="24">
        <v>345.03000000000003</v>
      </c>
      <c r="M2024" s="24">
        <v>345.09000000000003</v>
      </c>
      <c r="N2024" s="24">
        <v>353.6313401360544</v>
      </c>
      <c r="O2024" s="24">
        <v>353.67215646258501</v>
      </c>
      <c r="P2024">
        <v>6</v>
      </c>
      <c r="Q2024">
        <v>30</v>
      </c>
      <c r="R2024" t="str">
        <v>OTHR</v>
      </c>
      <c r="S2024" t="str">
        <v/>
      </c>
      <c r="T2024" t="str">
        <v>ZARI</v>
      </c>
      <c r="U2024" t="str">
        <v>95883IODP</v>
      </c>
      <c r="V2024" t="str">
        <v>PALZARI</v>
      </c>
      <c r="W2024" t="str">
        <v>OTHR11986611</v>
      </c>
      <c r="X2024">
        <v>44900.761805555558</v>
      </c>
      <c r="Y2024" t="str">
        <v>LEWIS</v>
      </c>
      <c r="Z2024" t="str">
        <v>JR</v>
      </c>
      <c r="AA2024">
        <v>0</v>
      </c>
      <c r="AB2024" t="str">
        <v>397-U1588C-52X-CC-PAL-PALZARI</v>
      </c>
    </row>
    <row r="2025" spans="1:28" x14ac:dyDescent="0.15">
      <c r="A2025">
        <v>397</v>
      </c>
      <c r="B2025" t="str">
        <v>U1588</v>
      </c>
      <c r="C2025" t="str">
        <v>C</v>
      </c>
      <c r="D2025">
        <v>52</v>
      </c>
      <c r="E2025" t="str">
        <v>X</v>
      </c>
      <c r="F2025" t="str">
        <v>CC</v>
      </c>
      <c r="G2025" t="str">
        <v/>
      </c>
      <c r="H2025" s="29">
        <v>11</v>
      </c>
      <c r="I2025" s="29">
        <v>17</v>
      </c>
      <c r="J2025" s="29">
        <v>0</v>
      </c>
      <c r="K2025" s="29">
        <v>5</v>
      </c>
      <c r="L2025" s="24">
        <v>345.03000000000003</v>
      </c>
      <c r="M2025" s="24">
        <v>345.09000000000003</v>
      </c>
      <c r="N2025" s="24">
        <v>353.6313401360544</v>
      </c>
      <c r="O2025" s="24">
        <v>353.67215646258501</v>
      </c>
      <c r="P2025">
        <v>6</v>
      </c>
      <c r="Q2025">
        <v>5</v>
      </c>
      <c r="R2025" t="str">
        <v>OTHR</v>
      </c>
      <c r="S2025" t="str">
        <v/>
      </c>
      <c r="T2025" t="str">
        <v>CLAR</v>
      </c>
      <c r="U2025" t="str">
        <v>95439IODP</v>
      </c>
      <c r="V2025" t="str">
        <v>PALCLAR</v>
      </c>
      <c r="W2025" t="str">
        <v>OTHR11986591</v>
      </c>
      <c r="X2025">
        <v>44900.761805555558</v>
      </c>
      <c r="Y2025" t="str">
        <v>LEWIS</v>
      </c>
      <c r="Z2025" t="str">
        <v>JR</v>
      </c>
      <c r="AA2025">
        <v>0</v>
      </c>
      <c r="AB2025" t="str">
        <v>397-U1588C-52X-CC-PAL-PALCLAR</v>
      </c>
    </row>
    <row r="2026" spans="1:28" x14ac:dyDescent="0.15">
      <c r="A2026">
        <v>397</v>
      </c>
      <c r="B2026" t="str">
        <v>U1588</v>
      </c>
      <c r="C2026" t="str">
        <v>C</v>
      </c>
      <c r="D2026">
        <v>52</v>
      </c>
      <c r="E2026" t="str">
        <v>X</v>
      </c>
      <c r="F2026" t="str">
        <v>CC</v>
      </c>
      <c r="G2026" t="str">
        <v/>
      </c>
      <c r="H2026" s="29">
        <v>11</v>
      </c>
      <c r="I2026" s="29">
        <v>17</v>
      </c>
      <c r="J2026" s="29">
        <v>0</v>
      </c>
      <c r="K2026" s="29">
        <v>5</v>
      </c>
      <c r="L2026" s="24">
        <v>345.03000000000003</v>
      </c>
      <c r="M2026" s="24">
        <v>345.09000000000003</v>
      </c>
      <c r="N2026" s="24">
        <v>353.6313401360544</v>
      </c>
      <c r="O2026" s="24">
        <v>353.67215646258501</v>
      </c>
      <c r="P2026">
        <v>6</v>
      </c>
      <c r="Q2026">
        <v>5</v>
      </c>
      <c r="R2026" t="str">
        <v>OTHR</v>
      </c>
      <c r="S2026" t="str">
        <v/>
      </c>
      <c r="T2026" t="str">
        <v>ABRA</v>
      </c>
      <c r="U2026" t="str">
        <v>95438IODP</v>
      </c>
      <c r="V2026" t="str">
        <v>PALABRA</v>
      </c>
      <c r="W2026" t="str">
        <v>OTHR11986621</v>
      </c>
      <c r="X2026">
        <v>44900.761805555558</v>
      </c>
      <c r="Y2026" t="str">
        <v>LEWIS</v>
      </c>
      <c r="Z2026" t="str">
        <v>JR</v>
      </c>
      <c r="AA2026">
        <v>0</v>
      </c>
      <c r="AB2026" t="str">
        <v>397-U1588C-52X-CC-PAL-PALABRA</v>
      </c>
    </row>
    <row r="2027" spans="1:28" x14ac:dyDescent="0.15">
      <c r="A2027">
        <v>397</v>
      </c>
      <c r="B2027" t="str">
        <v>U1588</v>
      </c>
      <c r="C2027" t="str">
        <v>C</v>
      </c>
      <c r="D2027">
        <v>52</v>
      </c>
      <c r="E2027" t="str">
        <v>X</v>
      </c>
      <c r="F2027" t="str">
        <v>CC</v>
      </c>
      <c r="G2027" t="str">
        <v/>
      </c>
      <c r="H2027" s="29">
        <v>11</v>
      </c>
      <c r="I2027" s="29">
        <v>17</v>
      </c>
      <c r="J2027" s="29">
        <v>11</v>
      </c>
      <c r="K2027" s="29">
        <v>5</v>
      </c>
      <c r="L2027" s="24">
        <v>345.03000000000003</v>
      </c>
      <c r="M2027" s="24">
        <v>345.09000000000003</v>
      </c>
      <c r="N2027" s="24">
        <v>353.6313401360544</v>
      </c>
      <c r="O2027" s="24">
        <v>353.67215646258501</v>
      </c>
      <c r="P2027">
        <v>6</v>
      </c>
      <c r="Q2027">
        <v>212</v>
      </c>
      <c r="R2027" t="str">
        <v>WRND</v>
      </c>
      <c r="S2027" t="str">
        <v>PAL</v>
      </c>
      <c r="T2027" t="str">
        <v/>
      </c>
      <c r="U2027" t="str">
        <v/>
      </c>
      <c r="V2027" t="str">
        <v>PAL</v>
      </c>
      <c r="W2027" t="str">
        <v>WRND11986551</v>
      </c>
      <c r="X2027">
        <v>44900.761805555558</v>
      </c>
      <c r="Y2027" t="str">
        <v>LEWIS</v>
      </c>
      <c r="Z2027" t="str">
        <v>JR</v>
      </c>
      <c r="AA2027">
        <v>0</v>
      </c>
      <c r="AB2027" t="str">
        <v>397-U1588C-52X-CC-PAL</v>
      </c>
    </row>
    <row r="2028" spans="1:28" x14ac:dyDescent="0.15">
      <c r="A2028">
        <v>397</v>
      </c>
      <c r="B2028" t="str">
        <v>U1588</v>
      </c>
      <c r="C2028" t="str">
        <v>C</v>
      </c>
      <c r="D2028">
        <v>52</v>
      </c>
      <c r="E2028" t="str">
        <v>X</v>
      </c>
      <c r="F2028" t="str">
        <v>CC</v>
      </c>
      <c r="G2028" t="str">
        <v/>
      </c>
      <c r="H2028" s="29">
        <v>11</v>
      </c>
      <c r="I2028" s="29">
        <v>17</v>
      </c>
      <c r="J2028" s="29">
        <v>0</v>
      </c>
      <c r="K2028" s="29">
        <v>5</v>
      </c>
      <c r="L2028" s="24">
        <v>345.03000000000003</v>
      </c>
      <c r="M2028" s="24">
        <v>345.09000000000003</v>
      </c>
      <c r="N2028" s="24">
        <v>353.6313401360544</v>
      </c>
      <c r="O2028" s="24">
        <v>353.67215646258501</v>
      </c>
      <c r="P2028">
        <v>6</v>
      </c>
      <c r="Q2028">
        <v>20</v>
      </c>
      <c r="R2028" t="str">
        <v>OTHR</v>
      </c>
      <c r="S2028" t="str">
        <v/>
      </c>
      <c r="T2028" t="str">
        <v>PERA</v>
      </c>
      <c r="U2028" t="str">
        <v>95471IODP</v>
      </c>
      <c r="V2028" t="str">
        <v>PALPERA</v>
      </c>
      <c r="W2028" t="str">
        <v>OTHR11986571</v>
      </c>
      <c r="X2028">
        <v>44900.761805555558</v>
      </c>
      <c r="Y2028" t="str">
        <v>LEWIS</v>
      </c>
      <c r="Z2028" t="str">
        <v>JR</v>
      </c>
      <c r="AA2028">
        <v>0</v>
      </c>
      <c r="AB2028" t="str">
        <v>397-U1588C-52X-CC-PAL-PALPERA</v>
      </c>
    </row>
    <row r="2029" spans="1:28" x14ac:dyDescent="0.15">
      <c r="A2029">
        <v>397</v>
      </c>
      <c r="B2029" t="str">
        <v>U1588</v>
      </c>
      <c r="C2029" t="str">
        <v>C</v>
      </c>
      <c r="D2029">
        <v>52</v>
      </c>
      <c r="E2029" t="str">
        <v>X</v>
      </c>
      <c r="F2029" t="str">
        <v>CC</v>
      </c>
      <c r="G2029" t="str">
        <v/>
      </c>
      <c r="H2029" s="29">
        <v>11</v>
      </c>
      <c r="I2029" s="29">
        <v>17</v>
      </c>
      <c r="J2029" s="29">
        <v>0</v>
      </c>
      <c r="K2029" s="29">
        <v>5</v>
      </c>
      <c r="L2029" s="24">
        <v>345.03000000000003</v>
      </c>
      <c r="M2029" s="24">
        <v>345.09000000000003</v>
      </c>
      <c r="N2029" s="24">
        <v>353.6313401360544</v>
      </c>
      <c r="O2029" s="24">
        <v>353.67215646258501</v>
      </c>
      <c r="P2029">
        <v>6</v>
      </c>
      <c r="Q2029">
        <v>30</v>
      </c>
      <c r="R2029" t="str">
        <v>OTHR</v>
      </c>
      <c r="S2029" t="str">
        <v/>
      </c>
      <c r="T2029" t="str">
        <v>HUAN</v>
      </c>
      <c r="U2029" t="str">
        <v>98758IODP</v>
      </c>
      <c r="V2029" t="str">
        <v>PALHUAN</v>
      </c>
      <c r="W2029" t="str">
        <v>OTHR11986601</v>
      </c>
      <c r="X2029">
        <v>44900.761805555558</v>
      </c>
      <c r="Y2029" t="str">
        <v>LEWIS</v>
      </c>
      <c r="Z2029" t="str">
        <v>JR</v>
      </c>
      <c r="AA2029">
        <v>0</v>
      </c>
      <c r="AB2029" t="str">
        <v>397-U1588C-52X-CC-PAL-PALHUAN</v>
      </c>
    </row>
    <row r="2030" spans="1:28" x14ac:dyDescent="0.15">
      <c r="A2030">
        <v>397</v>
      </c>
      <c r="B2030" t="str">
        <v>U1588</v>
      </c>
      <c r="C2030" t="str">
        <v>C</v>
      </c>
      <c r="D2030">
        <v>52</v>
      </c>
      <c r="E2030" t="str">
        <v>X</v>
      </c>
      <c r="F2030" t="str">
        <v>CC</v>
      </c>
      <c r="G2030" t="str">
        <v/>
      </c>
      <c r="H2030" s="29">
        <v>11</v>
      </c>
      <c r="I2030" s="29">
        <v>17</v>
      </c>
      <c r="J2030" s="29">
        <v>0</v>
      </c>
      <c r="K2030" s="29">
        <v>5</v>
      </c>
      <c r="L2030" s="24">
        <v>345.03000000000003</v>
      </c>
      <c r="M2030" s="24">
        <v>345.09000000000003</v>
      </c>
      <c r="N2030" s="24">
        <v>353.6313401360544</v>
      </c>
      <c r="O2030" s="24">
        <v>353.67215646258501</v>
      </c>
      <c r="P2030">
        <v>6</v>
      </c>
      <c r="Q2030">
        <v>20</v>
      </c>
      <c r="R2030" t="str">
        <v>OTHR</v>
      </c>
      <c r="S2030" t="str">
        <v/>
      </c>
      <c r="T2030" t="str">
        <v>VERM</v>
      </c>
      <c r="U2030" t="str">
        <v>95746IODP</v>
      </c>
      <c r="V2030" t="str">
        <v>PALVERM</v>
      </c>
      <c r="W2030" t="str">
        <v>OTHR11986561</v>
      </c>
      <c r="X2030">
        <v>44900.761805555558</v>
      </c>
      <c r="Y2030" t="str">
        <v>LEWIS</v>
      </c>
      <c r="Z2030" t="str">
        <v>JR</v>
      </c>
      <c r="AA2030">
        <v>0</v>
      </c>
      <c r="AB2030" t="str">
        <v>397-U1588C-52X-CC-PAL-PALVERM</v>
      </c>
    </row>
    <row r="2031" spans="1:28" x14ac:dyDescent="0.15">
      <c r="A2031">
        <v>397</v>
      </c>
      <c r="B2031" t="str">
        <v>U1588</v>
      </c>
      <c r="C2031" t="str">
        <v>C</v>
      </c>
      <c r="D2031">
        <v>53</v>
      </c>
      <c r="E2031" t="str">
        <v>X</v>
      </c>
      <c r="F2031" t="str">
        <v>CC</v>
      </c>
      <c r="G2031" t="str">
        <v/>
      </c>
      <c r="H2031" s="29">
        <v>13</v>
      </c>
      <c r="I2031" s="29">
        <v>19</v>
      </c>
      <c r="J2031" s="29">
        <v>0</v>
      </c>
      <c r="K2031" s="29">
        <v>5</v>
      </c>
      <c r="L2031" s="24">
        <v>347.78</v>
      </c>
      <c r="M2031" s="24">
        <v>347.84</v>
      </c>
      <c r="N2031" s="24">
        <v>358.75085714285717</v>
      </c>
      <c r="O2031" s="24">
        <v>358.80799999999999</v>
      </c>
      <c r="P2031">
        <v>6</v>
      </c>
      <c r="Q2031">
        <v>5</v>
      </c>
      <c r="R2031" t="str">
        <v>OTHR</v>
      </c>
      <c r="S2031" t="str">
        <v/>
      </c>
      <c r="T2031" t="str">
        <v>FLOR</v>
      </c>
      <c r="U2031" t="str">
        <v>95504IODP</v>
      </c>
      <c r="V2031" t="str">
        <v>PALFLOR</v>
      </c>
      <c r="W2031" t="str">
        <v>OTHR11986831</v>
      </c>
      <c r="X2031">
        <v>44900.788888888892</v>
      </c>
      <c r="Y2031" t="str">
        <v>LEWIS</v>
      </c>
      <c r="Z2031" t="str">
        <v>JR</v>
      </c>
      <c r="AA2031">
        <v>0</v>
      </c>
      <c r="AB2031" t="str">
        <v>397-U1588C-53X-CC-PAL-PALFLOR</v>
      </c>
    </row>
    <row r="2032" spans="1:28" x14ac:dyDescent="0.15">
      <c r="A2032">
        <v>397</v>
      </c>
      <c r="B2032" t="str">
        <v>U1588</v>
      </c>
      <c r="C2032" t="str">
        <v>C</v>
      </c>
      <c r="D2032">
        <v>53</v>
      </c>
      <c r="E2032" t="str">
        <v>X</v>
      </c>
      <c r="F2032" t="str">
        <v>CC</v>
      </c>
      <c r="G2032" t="str">
        <v/>
      </c>
      <c r="H2032" s="29">
        <v>13</v>
      </c>
      <c r="I2032" s="29">
        <v>19</v>
      </c>
      <c r="J2032" s="29">
        <v>0</v>
      </c>
      <c r="K2032" s="29">
        <v>5</v>
      </c>
      <c r="L2032" s="24">
        <v>347.78</v>
      </c>
      <c r="M2032" s="24">
        <v>347.84</v>
      </c>
      <c r="N2032" s="24">
        <v>358.75085714285717</v>
      </c>
      <c r="O2032" s="24">
        <v>358.80799999999999</v>
      </c>
      <c r="P2032">
        <v>6</v>
      </c>
      <c r="Q2032">
        <v>20</v>
      </c>
      <c r="R2032" t="str">
        <v>OTHR</v>
      </c>
      <c r="S2032" t="str">
        <v/>
      </c>
      <c r="T2032" t="str">
        <v>PERA</v>
      </c>
      <c r="U2032" t="str">
        <v>95471IODP</v>
      </c>
      <c r="V2032" t="str">
        <v>PALPERA</v>
      </c>
      <c r="W2032" t="str">
        <v>OTHR11986821</v>
      </c>
      <c r="X2032">
        <v>44900.788888888892</v>
      </c>
      <c r="Y2032" t="str">
        <v>LEWIS</v>
      </c>
      <c r="Z2032" t="str">
        <v>JR</v>
      </c>
      <c r="AA2032">
        <v>0</v>
      </c>
      <c r="AB2032" t="str">
        <v>397-U1588C-53X-CC-PAL-PALPERA</v>
      </c>
    </row>
    <row r="2033" spans="1:28" x14ac:dyDescent="0.15">
      <c r="A2033">
        <v>397</v>
      </c>
      <c r="B2033" t="str">
        <v>U1588</v>
      </c>
      <c r="C2033" t="str">
        <v>C</v>
      </c>
      <c r="D2033">
        <v>53</v>
      </c>
      <c r="E2033" t="str">
        <v>X</v>
      </c>
      <c r="F2033" t="str">
        <v>CC</v>
      </c>
      <c r="G2033" t="str">
        <v/>
      </c>
      <c r="H2033" s="29">
        <v>13</v>
      </c>
      <c r="I2033" s="29">
        <v>19</v>
      </c>
      <c r="J2033" s="29">
        <v>0</v>
      </c>
      <c r="K2033" s="29">
        <v>5</v>
      </c>
      <c r="L2033" s="24">
        <v>347.78</v>
      </c>
      <c r="M2033" s="24">
        <v>347.84</v>
      </c>
      <c r="N2033" s="24">
        <v>358.75085714285717</v>
      </c>
      <c r="O2033" s="24">
        <v>358.80799999999999</v>
      </c>
      <c r="P2033">
        <v>6</v>
      </c>
      <c r="Q2033">
        <v>20</v>
      </c>
      <c r="R2033" t="str">
        <v>OTHR</v>
      </c>
      <c r="S2033" t="str">
        <v/>
      </c>
      <c r="T2033" t="str">
        <v>VERM</v>
      </c>
      <c r="U2033" t="str">
        <v>95746IODP</v>
      </c>
      <c r="V2033" t="str">
        <v>PALVERM</v>
      </c>
      <c r="W2033" t="str">
        <v>OTHR11986811</v>
      </c>
      <c r="X2033">
        <v>44900.788888888892</v>
      </c>
      <c r="Y2033" t="str">
        <v>LEWIS</v>
      </c>
      <c r="Z2033" t="str">
        <v>JR</v>
      </c>
      <c r="AA2033">
        <v>0</v>
      </c>
      <c r="AB2033" t="str">
        <v>397-U1588C-53X-CC-PAL-PALVERM</v>
      </c>
    </row>
    <row r="2034" spans="1:28" x14ac:dyDescent="0.15">
      <c r="A2034">
        <v>397</v>
      </c>
      <c r="B2034" t="str">
        <v>U1588</v>
      </c>
      <c r="C2034" t="str">
        <v>C</v>
      </c>
      <c r="D2034">
        <v>53</v>
      </c>
      <c r="E2034" t="str">
        <v>X</v>
      </c>
      <c r="F2034" t="str">
        <v>CC</v>
      </c>
      <c r="G2034" t="str">
        <v/>
      </c>
      <c r="H2034" s="29">
        <v>13</v>
      </c>
      <c r="I2034" s="29">
        <v>19</v>
      </c>
      <c r="J2034" s="29">
        <v>0</v>
      </c>
      <c r="K2034" s="29">
        <v>5</v>
      </c>
      <c r="L2034" s="24">
        <v>347.78</v>
      </c>
      <c r="M2034" s="24">
        <v>347.84</v>
      </c>
      <c r="N2034" s="24">
        <v>358.75085714285717</v>
      </c>
      <c r="O2034" s="24">
        <v>358.80799999999999</v>
      </c>
      <c r="P2034">
        <v>6</v>
      </c>
      <c r="Q2034">
        <v>30</v>
      </c>
      <c r="R2034" t="str">
        <v>OTHR</v>
      </c>
      <c r="S2034" t="str">
        <v/>
      </c>
      <c r="T2034" t="str">
        <v>ZARI</v>
      </c>
      <c r="U2034" t="str">
        <v>95883IODP</v>
      </c>
      <c r="V2034" t="str">
        <v>PALZARI</v>
      </c>
      <c r="W2034" t="str">
        <v>OTHR11986861</v>
      </c>
      <c r="X2034">
        <v>44900.788888888892</v>
      </c>
      <c r="Y2034" t="str">
        <v>LEWIS</v>
      </c>
      <c r="Z2034" t="str">
        <v>JR</v>
      </c>
      <c r="AA2034">
        <v>0</v>
      </c>
      <c r="AB2034" t="str">
        <v>397-U1588C-53X-CC-PAL-PALZARI</v>
      </c>
    </row>
    <row r="2035" spans="1:28" x14ac:dyDescent="0.15">
      <c r="A2035">
        <v>397</v>
      </c>
      <c r="B2035" t="str">
        <v>U1588</v>
      </c>
      <c r="C2035" t="str">
        <v>C</v>
      </c>
      <c r="D2035">
        <v>53</v>
      </c>
      <c r="E2035" t="str">
        <v>X</v>
      </c>
      <c r="F2035" t="str">
        <v>CC</v>
      </c>
      <c r="G2035" t="str">
        <v/>
      </c>
      <c r="H2035" s="29">
        <v>13</v>
      </c>
      <c r="I2035" s="29">
        <v>19</v>
      </c>
      <c r="J2035" s="29">
        <v>0</v>
      </c>
      <c r="K2035" s="29">
        <v>5</v>
      </c>
      <c r="L2035" s="24">
        <v>347.78</v>
      </c>
      <c r="M2035" s="24">
        <v>347.84</v>
      </c>
      <c r="N2035" s="24">
        <v>358.75085714285717</v>
      </c>
      <c r="O2035" s="24">
        <v>358.80799999999999</v>
      </c>
      <c r="P2035">
        <v>6</v>
      </c>
      <c r="Q2035">
        <v>5</v>
      </c>
      <c r="R2035" t="str">
        <v>OTHR</v>
      </c>
      <c r="S2035" t="str">
        <v/>
      </c>
      <c r="T2035" t="str">
        <v>ABRA</v>
      </c>
      <c r="U2035" t="str">
        <v>95438IODP</v>
      </c>
      <c r="V2035" t="str">
        <v>PALABRA</v>
      </c>
      <c r="W2035" t="str">
        <v>OTHR11986871</v>
      </c>
      <c r="X2035">
        <v>44900.788888888892</v>
      </c>
      <c r="Y2035" t="str">
        <v>LEWIS</v>
      </c>
      <c r="Z2035" t="str">
        <v>JR</v>
      </c>
      <c r="AA2035">
        <v>0</v>
      </c>
      <c r="AB2035" t="str">
        <v>397-U1588C-53X-CC-PAL-PALABRA</v>
      </c>
    </row>
    <row r="2036" spans="1:28" x14ac:dyDescent="0.15">
      <c r="A2036">
        <v>397</v>
      </c>
      <c r="B2036" t="str">
        <v>U1588</v>
      </c>
      <c r="C2036" t="str">
        <v>C</v>
      </c>
      <c r="D2036">
        <v>53</v>
      </c>
      <c r="E2036" t="str">
        <v>X</v>
      </c>
      <c r="F2036" t="str">
        <v>CC</v>
      </c>
      <c r="G2036" t="str">
        <v/>
      </c>
      <c r="H2036" s="29">
        <v>13</v>
      </c>
      <c r="I2036" s="29">
        <v>19</v>
      </c>
      <c r="J2036" s="29">
        <v>0</v>
      </c>
      <c r="K2036" s="29">
        <v>5</v>
      </c>
      <c r="L2036" s="24">
        <v>347.78</v>
      </c>
      <c r="M2036" s="24">
        <v>347.84</v>
      </c>
      <c r="N2036" s="24">
        <v>358.75085714285717</v>
      </c>
      <c r="O2036" s="24">
        <v>358.80799999999999</v>
      </c>
      <c r="P2036">
        <v>6</v>
      </c>
      <c r="Q2036">
        <v>5</v>
      </c>
      <c r="R2036" t="str">
        <v>OTHR</v>
      </c>
      <c r="S2036" t="str">
        <v/>
      </c>
      <c r="T2036" t="str">
        <v>CLAR</v>
      </c>
      <c r="U2036" t="str">
        <v>95439IODP</v>
      </c>
      <c r="V2036" t="str">
        <v>PALCLAR</v>
      </c>
      <c r="W2036" t="str">
        <v>OTHR11986841</v>
      </c>
      <c r="X2036">
        <v>44900.788888888892</v>
      </c>
      <c r="Y2036" t="str">
        <v>LEWIS</v>
      </c>
      <c r="Z2036" t="str">
        <v>JR</v>
      </c>
      <c r="AA2036">
        <v>0</v>
      </c>
      <c r="AB2036" t="str">
        <v>397-U1588C-53X-CC-PAL-PALCLAR</v>
      </c>
    </row>
    <row r="2037" spans="1:28" x14ac:dyDescent="0.15">
      <c r="A2037">
        <v>397</v>
      </c>
      <c r="B2037" t="str">
        <v>U1588</v>
      </c>
      <c r="C2037" t="str">
        <v>C</v>
      </c>
      <c r="D2037">
        <v>53</v>
      </c>
      <c r="E2037" t="str">
        <v>X</v>
      </c>
      <c r="F2037" t="str">
        <v>CC</v>
      </c>
      <c r="G2037" t="str">
        <v/>
      </c>
      <c r="H2037" s="29">
        <v>13</v>
      </c>
      <c r="I2037" s="29">
        <v>19</v>
      </c>
      <c r="J2037" s="29">
        <v>0</v>
      </c>
      <c r="K2037" s="29">
        <v>5</v>
      </c>
      <c r="L2037" s="24">
        <v>347.78</v>
      </c>
      <c r="M2037" s="24">
        <v>347.84</v>
      </c>
      <c r="N2037" s="24">
        <v>358.75085714285717</v>
      </c>
      <c r="O2037" s="24">
        <v>358.80799999999999</v>
      </c>
      <c r="P2037">
        <v>6</v>
      </c>
      <c r="Q2037">
        <v>30</v>
      </c>
      <c r="R2037" t="str">
        <v>OTHR</v>
      </c>
      <c r="S2037" t="str">
        <v/>
      </c>
      <c r="T2037" t="str">
        <v>HUAN</v>
      </c>
      <c r="U2037" t="str">
        <v>98758IODP</v>
      </c>
      <c r="V2037" t="str">
        <v>PALHUAN</v>
      </c>
      <c r="W2037" t="str">
        <v>OTHR11986851</v>
      </c>
      <c r="X2037">
        <v>44900.788888888892</v>
      </c>
      <c r="Y2037" t="str">
        <v>LEWIS</v>
      </c>
      <c r="Z2037" t="str">
        <v>JR</v>
      </c>
      <c r="AA2037">
        <v>0</v>
      </c>
      <c r="AB2037" t="str">
        <v>397-U1588C-53X-CC-PAL-PALHUAN</v>
      </c>
    </row>
    <row r="2038" spans="1:28" x14ac:dyDescent="0.15">
      <c r="A2038">
        <v>397</v>
      </c>
      <c r="B2038" t="str">
        <v>U1588</v>
      </c>
      <c r="C2038" t="str">
        <v>C</v>
      </c>
      <c r="D2038">
        <v>53</v>
      </c>
      <c r="E2038" t="str">
        <v>X</v>
      </c>
      <c r="F2038" t="str">
        <v>CC</v>
      </c>
      <c r="G2038" t="str">
        <v/>
      </c>
      <c r="H2038" s="29">
        <v>13</v>
      </c>
      <c r="I2038" s="29">
        <v>19</v>
      </c>
      <c r="J2038" s="29">
        <v>13</v>
      </c>
      <c r="K2038" s="29">
        <v>5</v>
      </c>
      <c r="L2038" s="24">
        <v>347.78</v>
      </c>
      <c r="M2038" s="24">
        <v>347.84</v>
      </c>
      <c r="N2038" s="24">
        <v>358.75085714285717</v>
      </c>
      <c r="O2038" s="24">
        <v>358.80799999999999</v>
      </c>
      <c r="P2038">
        <v>6</v>
      </c>
      <c r="Q2038">
        <v>212</v>
      </c>
      <c r="R2038" t="str">
        <v>WRND</v>
      </c>
      <c r="S2038" t="str">
        <v>PAL</v>
      </c>
      <c r="T2038" t="str">
        <v/>
      </c>
      <c r="U2038" t="str">
        <v/>
      </c>
      <c r="V2038" t="str">
        <v>PAL</v>
      </c>
      <c r="W2038" t="str">
        <v>WRND11986801</v>
      </c>
      <c r="X2038">
        <v>44900.788194444445</v>
      </c>
      <c r="Y2038" t="str">
        <v>LEWIS</v>
      </c>
      <c r="Z2038" t="str">
        <v>JR</v>
      </c>
      <c r="AA2038">
        <v>0</v>
      </c>
      <c r="AB2038" t="str">
        <v>397-U1588C-53X-CC-PAL</v>
      </c>
    </row>
    <row r="2039" spans="1:28" x14ac:dyDescent="0.15">
      <c r="A2039">
        <v>397</v>
      </c>
      <c r="B2039" t="str">
        <v>U1588</v>
      </c>
      <c r="C2039" t="str">
        <v>C</v>
      </c>
      <c r="D2039">
        <v>54</v>
      </c>
      <c r="E2039" t="str">
        <v>X</v>
      </c>
      <c r="F2039" t="str">
        <v>CC</v>
      </c>
      <c r="G2039" t="str">
        <v/>
      </c>
      <c r="H2039" s="29">
        <v>11</v>
      </c>
      <c r="I2039" s="29">
        <v>17</v>
      </c>
      <c r="J2039" s="29">
        <v>0</v>
      </c>
      <c r="K2039" s="29">
        <v>5</v>
      </c>
      <c r="L2039" s="24">
        <v>354.7</v>
      </c>
      <c r="M2039" s="24">
        <v>354.76</v>
      </c>
      <c r="N2039" s="24">
        <v>364.2453865546218</v>
      </c>
      <c r="O2039" s="24">
        <v>364.29580672268906</v>
      </c>
      <c r="P2039">
        <v>6</v>
      </c>
      <c r="Q2039">
        <v>20</v>
      </c>
      <c r="R2039" t="str">
        <v>OTHR</v>
      </c>
      <c r="S2039" t="str">
        <v/>
      </c>
      <c r="T2039" t="str">
        <v>PERA</v>
      </c>
      <c r="U2039" t="str">
        <v>95471IODP</v>
      </c>
      <c r="V2039" t="str">
        <v>PALPERA</v>
      </c>
      <c r="W2039" t="str">
        <v>OTHR11987091</v>
      </c>
      <c r="X2039">
        <v>44900.817361111112</v>
      </c>
      <c r="Y2039" t="str">
        <v>LEWIS</v>
      </c>
      <c r="Z2039" t="str">
        <v>JR</v>
      </c>
      <c r="AA2039">
        <v>0</v>
      </c>
      <c r="AB2039" t="str">
        <v>397-U1588C-54X-CC-PAL-PALPERA</v>
      </c>
    </row>
    <row r="2040" spans="1:28" x14ac:dyDescent="0.15">
      <c r="A2040">
        <v>397</v>
      </c>
      <c r="B2040" t="str">
        <v>U1588</v>
      </c>
      <c r="C2040" t="str">
        <v>C</v>
      </c>
      <c r="D2040">
        <v>54</v>
      </c>
      <c r="E2040" t="str">
        <v>X</v>
      </c>
      <c r="F2040" t="str">
        <v>CC</v>
      </c>
      <c r="G2040" t="str">
        <v/>
      </c>
      <c r="H2040" s="29">
        <v>11</v>
      </c>
      <c r="I2040" s="29">
        <v>17</v>
      </c>
      <c r="J2040" s="29">
        <v>0</v>
      </c>
      <c r="K2040" s="29">
        <v>5</v>
      </c>
      <c r="L2040" s="24">
        <v>354.7</v>
      </c>
      <c r="M2040" s="24">
        <v>354.76</v>
      </c>
      <c r="N2040" s="24">
        <v>364.2453865546218</v>
      </c>
      <c r="O2040" s="24">
        <v>364.29580672268906</v>
      </c>
      <c r="P2040">
        <v>6</v>
      </c>
      <c r="Q2040">
        <v>5</v>
      </c>
      <c r="R2040" t="str">
        <v>OTHR</v>
      </c>
      <c r="S2040" t="str">
        <v/>
      </c>
      <c r="T2040" t="str">
        <v>CLAR</v>
      </c>
      <c r="U2040" t="str">
        <v>95439IODP</v>
      </c>
      <c r="V2040" t="str">
        <v>PALCLAR</v>
      </c>
      <c r="W2040" t="str">
        <v>OTHR11987111</v>
      </c>
      <c r="X2040">
        <v>44900.817361111112</v>
      </c>
      <c r="Y2040" t="str">
        <v>LEWIS</v>
      </c>
      <c r="Z2040" t="str">
        <v>JR</v>
      </c>
      <c r="AA2040">
        <v>0</v>
      </c>
      <c r="AB2040" t="str">
        <v>397-U1588C-54X-CC-PAL-PALCLAR</v>
      </c>
    </row>
    <row r="2041" spans="1:28" x14ac:dyDescent="0.15">
      <c r="A2041">
        <v>397</v>
      </c>
      <c r="B2041" t="str">
        <v>U1588</v>
      </c>
      <c r="C2041" t="str">
        <v>C</v>
      </c>
      <c r="D2041">
        <v>54</v>
      </c>
      <c r="E2041" t="str">
        <v>X</v>
      </c>
      <c r="F2041" t="str">
        <v>CC</v>
      </c>
      <c r="G2041" t="str">
        <v/>
      </c>
      <c r="H2041" s="29">
        <v>11</v>
      </c>
      <c r="I2041" s="29">
        <v>17</v>
      </c>
      <c r="J2041" s="29">
        <v>0</v>
      </c>
      <c r="K2041" s="29">
        <v>5</v>
      </c>
      <c r="L2041" s="24">
        <v>354.7</v>
      </c>
      <c r="M2041" s="24">
        <v>354.76</v>
      </c>
      <c r="N2041" s="24">
        <v>364.2453865546218</v>
      </c>
      <c r="O2041" s="24">
        <v>364.29580672268906</v>
      </c>
      <c r="P2041">
        <v>6</v>
      </c>
      <c r="Q2041">
        <v>30</v>
      </c>
      <c r="R2041" t="str">
        <v>OTHR</v>
      </c>
      <c r="S2041" t="str">
        <v/>
      </c>
      <c r="T2041" t="str">
        <v>ZARI</v>
      </c>
      <c r="U2041" t="str">
        <v>95883IODP</v>
      </c>
      <c r="V2041" t="str">
        <v>PALZARI</v>
      </c>
      <c r="W2041" t="str">
        <v>OTHR11987131</v>
      </c>
      <c r="X2041">
        <v>44900.817361111112</v>
      </c>
      <c r="Y2041" t="str">
        <v>LEWIS</v>
      </c>
      <c r="Z2041" t="str">
        <v>JR</v>
      </c>
      <c r="AA2041">
        <v>0</v>
      </c>
      <c r="AB2041" t="str">
        <v>397-U1588C-54X-CC-PAL-PALZARI</v>
      </c>
    </row>
    <row r="2042" spans="1:28" x14ac:dyDescent="0.15">
      <c r="A2042">
        <v>397</v>
      </c>
      <c r="B2042" t="str">
        <v>U1588</v>
      </c>
      <c r="C2042" t="str">
        <v>C</v>
      </c>
      <c r="D2042">
        <v>54</v>
      </c>
      <c r="E2042" t="str">
        <v>X</v>
      </c>
      <c r="F2042" t="str">
        <v>CC</v>
      </c>
      <c r="G2042" t="str">
        <v/>
      </c>
      <c r="H2042" s="29">
        <v>11</v>
      </c>
      <c r="I2042" s="29">
        <v>17</v>
      </c>
      <c r="J2042" s="29">
        <v>0</v>
      </c>
      <c r="K2042" s="29">
        <v>5</v>
      </c>
      <c r="L2042" s="24">
        <v>354.7</v>
      </c>
      <c r="M2042" s="24">
        <v>354.76</v>
      </c>
      <c r="N2042" s="24">
        <v>364.2453865546218</v>
      </c>
      <c r="O2042" s="24">
        <v>364.29580672268906</v>
      </c>
      <c r="P2042">
        <v>6</v>
      </c>
      <c r="Q2042">
        <v>30</v>
      </c>
      <c r="R2042" t="str">
        <v>OTHR</v>
      </c>
      <c r="S2042" t="str">
        <v/>
      </c>
      <c r="T2042" t="str">
        <v>HUAN</v>
      </c>
      <c r="U2042" t="str">
        <v>98758IODP</v>
      </c>
      <c r="V2042" t="str">
        <v>PALHUAN</v>
      </c>
      <c r="W2042" t="str">
        <v>OTHR11987121</v>
      </c>
      <c r="X2042">
        <v>44900.817361111112</v>
      </c>
      <c r="Y2042" t="str">
        <v>LEWIS</v>
      </c>
      <c r="Z2042" t="str">
        <v>JR</v>
      </c>
      <c r="AA2042">
        <v>0</v>
      </c>
      <c r="AB2042" t="str">
        <v>397-U1588C-54X-CC-PAL-PALHUAN</v>
      </c>
    </row>
    <row r="2043" spans="1:28" x14ac:dyDescent="0.15">
      <c r="A2043">
        <v>397</v>
      </c>
      <c r="B2043" t="str">
        <v>U1588</v>
      </c>
      <c r="C2043" t="str">
        <v>C</v>
      </c>
      <c r="D2043">
        <v>54</v>
      </c>
      <c r="E2043" t="str">
        <v>X</v>
      </c>
      <c r="F2043" t="str">
        <v>CC</v>
      </c>
      <c r="G2043" t="str">
        <v/>
      </c>
      <c r="H2043" s="29">
        <v>11</v>
      </c>
      <c r="I2043" s="29">
        <v>17</v>
      </c>
      <c r="J2043" s="29">
        <v>0</v>
      </c>
      <c r="K2043" s="29">
        <v>5</v>
      </c>
      <c r="L2043" s="24">
        <v>354.7</v>
      </c>
      <c r="M2043" s="24">
        <v>354.76</v>
      </c>
      <c r="N2043" s="24">
        <v>364.2453865546218</v>
      </c>
      <c r="O2043" s="24">
        <v>364.29580672268906</v>
      </c>
      <c r="P2043">
        <v>6</v>
      </c>
      <c r="Q2043">
        <v>5</v>
      </c>
      <c r="R2043" t="str">
        <v>OTHR</v>
      </c>
      <c r="S2043" t="str">
        <v/>
      </c>
      <c r="T2043" t="str">
        <v>FLOR</v>
      </c>
      <c r="U2043" t="str">
        <v>95504IODP</v>
      </c>
      <c r="V2043" t="str">
        <v>PALFLOR</v>
      </c>
      <c r="W2043" t="str">
        <v>OTHR11987101</v>
      </c>
      <c r="X2043">
        <v>44900.817361111112</v>
      </c>
      <c r="Y2043" t="str">
        <v>LEWIS</v>
      </c>
      <c r="Z2043" t="str">
        <v>JR</v>
      </c>
      <c r="AA2043">
        <v>0</v>
      </c>
      <c r="AB2043" t="str">
        <v>397-U1588C-54X-CC-PAL-PALFLOR</v>
      </c>
    </row>
    <row r="2044" spans="1:28" x14ac:dyDescent="0.15">
      <c r="A2044">
        <v>397</v>
      </c>
      <c r="B2044" t="str">
        <v>U1588</v>
      </c>
      <c r="C2044" t="str">
        <v>C</v>
      </c>
      <c r="D2044">
        <v>54</v>
      </c>
      <c r="E2044" t="str">
        <v>X</v>
      </c>
      <c r="F2044" t="str">
        <v>CC</v>
      </c>
      <c r="G2044" t="str">
        <v/>
      </c>
      <c r="H2044" s="29">
        <v>11</v>
      </c>
      <c r="I2044" s="29">
        <v>17</v>
      </c>
      <c r="J2044" s="29">
        <v>0</v>
      </c>
      <c r="K2044" s="29">
        <v>5</v>
      </c>
      <c r="L2044" s="24">
        <v>354.7</v>
      </c>
      <c r="M2044" s="24">
        <v>354.76</v>
      </c>
      <c r="N2044" s="24">
        <v>364.2453865546218</v>
      </c>
      <c r="O2044" s="24">
        <v>364.29580672268906</v>
      </c>
      <c r="P2044">
        <v>6</v>
      </c>
      <c r="Q2044">
        <v>20</v>
      </c>
      <c r="R2044" t="str">
        <v>OTHR</v>
      </c>
      <c r="S2044" t="str">
        <v/>
      </c>
      <c r="T2044" t="str">
        <v>VERM</v>
      </c>
      <c r="U2044" t="str">
        <v>95746IODP</v>
      </c>
      <c r="V2044" t="str">
        <v>PALVERM</v>
      </c>
      <c r="W2044" t="str">
        <v>OTHR11987081</v>
      </c>
      <c r="X2044">
        <v>44900.817361111112</v>
      </c>
      <c r="Y2044" t="str">
        <v>LEWIS</v>
      </c>
      <c r="Z2044" t="str">
        <v>JR</v>
      </c>
      <c r="AA2044">
        <v>0</v>
      </c>
      <c r="AB2044" t="str">
        <v>397-U1588C-54X-CC-PAL-PALVERM</v>
      </c>
    </row>
    <row r="2045" spans="1:28" x14ac:dyDescent="0.15">
      <c r="A2045">
        <v>397</v>
      </c>
      <c r="B2045" t="str">
        <v>U1588</v>
      </c>
      <c r="C2045" t="str">
        <v>C</v>
      </c>
      <c r="D2045">
        <v>54</v>
      </c>
      <c r="E2045" t="str">
        <v>X</v>
      </c>
      <c r="F2045" t="str">
        <v>CC</v>
      </c>
      <c r="G2045" t="str">
        <v/>
      </c>
      <c r="H2045" s="29">
        <v>11</v>
      </c>
      <c r="I2045" s="29">
        <v>17</v>
      </c>
      <c r="J2045" s="29">
        <v>11</v>
      </c>
      <c r="K2045" s="29">
        <v>5</v>
      </c>
      <c r="L2045" s="24">
        <v>354.7</v>
      </c>
      <c r="M2045" s="24">
        <v>354.76</v>
      </c>
      <c r="N2045" s="24">
        <v>364.2453865546218</v>
      </c>
      <c r="O2045" s="24">
        <v>364.29580672268906</v>
      </c>
      <c r="P2045">
        <v>6</v>
      </c>
      <c r="Q2045">
        <v>212</v>
      </c>
      <c r="R2045" t="str">
        <v>WRND</v>
      </c>
      <c r="S2045" t="str">
        <v>PAL</v>
      </c>
      <c r="T2045" t="str">
        <v/>
      </c>
      <c r="U2045" t="str">
        <v/>
      </c>
      <c r="V2045" t="str">
        <v>PAL</v>
      </c>
      <c r="W2045" t="str">
        <v>WRND11987071</v>
      </c>
      <c r="X2045">
        <v>44900.817361111112</v>
      </c>
      <c r="Y2045" t="str">
        <v>LEWIS</v>
      </c>
      <c r="Z2045" t="str">
        <v>JR</v>
      </c>
      <c r="AA2045">
        <v>0</v>
      </c>
      <c r="AB2045" t="str">
        <v>397-U1588C-54X-CC-PAL</v>
      </c>
    </row>
    <row r="2046" spans="1:28" x14ac:dyDescent="0.15">
      <c r="A2046">
        <v>397</v>
      </c>
      <c r="B2046" t="str">
        <v>U1588</v>
      </c>
      <c r="C2046" t="str">
        <v>C</v>
      </c>
      <c r="D2046">
        <v>54</v>
      </c>
      <c r="E2046" t="str">
        <v>X</v>
      </c>
      <c r="F2046" t="str">
        <v>CC</v>
      </c>
      <c r="G2046" t="str">
        <v/>
      </c>
      <c r="H2046" s="29">
        <v>11</v>
      </c>
      <c r="I2046" s="29">
        <v>17</v>
      </c>
      <c r="J2046" s="29">
        <v>0</v>
      </c>
      <c r="K2046" s="29">
        <v>5</v>
      </c>
      <c r="L2046" s="24">
        <v>354.7</v>
      </c>
      <c r="M2046" s="24">
        <v>354.76</v>
      </c>
      <c r="N2046" s="24">
        <v>364.2453865546218</v>
      </c>
      <c r="O2046" s="24">
        <v>364.29580672268906</v>
      </c>
      <c r="P2046">
        <v>6</v>
      </c>
      <c r="Q2046">
        <v>5</v>
      </c>
      <c r="R2046" t="str">
        <v>OTHR</v>
      </c>
      <c r="S2046" t="str">
        <v/>
      </c>
      <c r="T2046" t="str">
        <v>ABRA</v>
      </c>
      <c r="U2046" t="str">
        <v>95438IODP</v>
      </c>
      <c r="V2046" t="str">
        <v>PALABRA</v>
      </c>
      <c r="W2046" t="str">
        <v>OTHR11987141</v>
      </c>
      <c r="X2046">
        <v>44900.817361111112</v>
      </c>
      <c r="Y2046" t="str">
        <v>LEWIS</v>
      </c>
      <c r="Z2046" t="str">
        <v>JR</v>
      </c>
      <c r="AA2046">
        <v>0</v>
      </c>
      <c r="AB2046" t="str">
        <v>397-U1588C-54X-CC-PAL-PALABRA</v>
      </c>
    </row>
    <row r="2047" spans="1:28" x14ac:dyDescent="0.15">
      <c r="A2047">
        <v>397</v>
      </c>
      <c r="B2047" t="str">
        <v>U1588</v>
      </c>
      <c r="C2047" t="str">
        <v>D</v>
      </c>
      <c r="D2047">
        <v>1</v>
      </c>
      <c r="E2047" t="str">
        <v>H</v>
      </c>
      <c r="F2047">
        <v>1</v>
      </c>
      <c r="G2047" t="str">
        <v/>
      </c>
      <c r="H2047" s="29">
        <v>0</v>
      </c>
      <c r="I2047" s="29">
        <v>0</v>
      </c>
      <c r="J2047" s="29">
        <v>0</v>
      </c>
      <c r="K2047" s="29">
        <v>5</v>
      </c>
      <c r="L2047" s="24">
        <v>0</v>
      </c>
      <c r="M2047" s="24">
        <v>0</v>
      </c>
      <c r="N2047" s="24">
        <v>0</v>
      </c>
      <c r="O2047" s="24">
        <v>0</v>
      </c>
      <c r="P2047">
        <v>0</v>
      </c>
      <c r="Q2047">
        <v>5000</v>
      </c>
      <c r="R2047" t="str">
        <v>OTHR</v>
      </c>
      <c r="S2047" t="str">
        <v>PAL</v>
      </c>
      <c r="T2047" t="str">
        <v/>
      </c>
      <c r="U2047" t="str">
        <v/>
      </c>
      <c r="V2047" t="str">
        <v>PAL-MUDLINE</v>
      </c>
      <c r="W2047" t="str">
        <v>OTHR11987921</v>
      </c>
      <c r="X2047">
        <v>44901.007638888892</v>
      </c>
      <c r="Y2047" t="str">
        <v>LEWIS</v>
      </c>
      <c r="Z2047" t="str">
        <v>JR</v>
      </c>
      <c r="AA2047">
        <v>0</v>
      </c>
      <c r="AB2047" t="str">
        <v>397-U1588D-1H-1-PAL-MUDLINE</v>
      </c>
    </row>
    <row r="2048" spans="1:28" x14ac:dyDescent="0.15">
      <c r="A2048">
        <v>397</v>
      </c>
      <c r="B2048" t="str">
        <v>U1588</v>
      </c>
      <c r="C2048" t="str">
        <v>D</v>
      </c>
      <c r="D2048">
        <v>1</v>
      </c>
      <c r="E2048" t="str">
        <v>H</v>
      </c>
      <c r="F2048">
        <v>1</v>
      </c>
      <c r="G2048" t="str">
        <v/>
      </c>
      <c r="H2048" s="29">
        <v>75</v>
      </c>
      <c r="I2048" s="29">
        <v>75</v>
      </c>
      <c r="J2048" s="29">
        <v>75</v>
      </c>
      <c r="K2048" s="29">
        <v>5</v>
      </c>
      <c r="L2048" s="24">
        <v>0.75</v>
      </c>
      <c r="M2048" s="24">
        <v>0.75</v>
      </c>
      <c r="N2048" s="24">
        <v>0.75</v>
      </c>
      <c r="O2048" s="24">
        <v>0.75</v>
      </c>
      <c r="P2048">
        <v>0</v>
      </c>
      <c r="Q2048">
        <v>2</v>
      </c>
      <c r="R2048" t="str">
        <v>LIQ</v>
      </c>
      <c r="S2048" t="str">
        <v/>
      </c>
      <c r="T2048" t="str">
        <v>BRAD</v>
      </c>
      <c r="U2048" t="str">
        <v>95829IODP</v>
      </c>
      <c r="V2048" t="str">
        <v>RHIZON_BRAD</v>
      </c>
      <c r="W2048" t="str">
        <v>LIQ11988011</v>
      </c>
      <c r="X2048">
        <v>44901.029166666667</v>
      </c>
      <c r="Y2048" t="str">
        <v>LEWIS</v>
      </c>
      <c r="Z2048" t="str">
        <v>JR</v>
      </c>
      <c r="AA2048">
        <v>0</v>
      </c>
      <c r="AB2048" t="str">
        <v>397-U1588D-1H-1-RHIZON_BRAD</v>
      </c>
    </row>
    <row r="2049" spans="1:28" x14ac:dyDescent="0.15">
      <c r="A2049">
        <v>397</v>
      </c>
      <c r="B2049" t="str">
        <v>U1588</v>
      </c>
      <c r="C2049" t="str">
        <v>D</v>
      </c>
      <c r="D2049">
        <v>1</v>
      </c>
      <c r="E2049" t="str">
        <v>H</v>
      </c>
      <c r="F2049">
        <v>3</v>
      </c>
      <c r="G2049" t="str">
        <v/>
      </c>
      <c r="H2049" s="29">
        <v>70</v>
      </c>
      <c r="I2049" s="29">
        <v>70</v>
      </c>
      <c r="J2049" s="29">
        <v>70</v>
      </c>
      <c r="K2049" s="29">
        <v>5</v>
      </c>
      <c r="L2049" s="24">
        <v>3.66</v>
      </c>
      <c r="M2049" s="24">
        <v>3.66</v>
      </c>
      <c r="N2049" s="24">
        <v>3.66</v>
      </c>
      <c r="O2049" s="24">
        <v>3.66</v>
      </c>
      <c r="P2049">
        <v>0</v>
      </c>
      <c r="Q2049">
        <v>2</v>
      </c>
      <c r="R2049" t="str">
        <v>LIQ</v>
      </c>
      <c r="S2049" t="str">
        <v/>
      </c>
      <c r="T2049" t="str">
        <v>BRAD</v>
      </c>
      <c r="U2049" t="str">
        <v>95829IODP</v>
      </c>
      <c r="V2049" t="str">
        <v>RHIZON_BRAD</v>
      </c>
      <c r="W2049" t="str">
        <v>LIQ11988021</v>
      </c>
      <c r="X2049">
        <v>44901.029166666667</v>
      </c>
      <c r="Y2049" t="str">
        <v>LEWIS</v>
      </c>
      <c r="Z2049" t="str">
        <v>JR</v>
      </c>
      <c r="AA2049">
        <v>0</v>
      </c>
      <c r="AB2049" t="str">
        <v>397-U1588D-1H-3-RHIZON_BRAD</v>
      </c>
    </row>
    <row r="2050" spans="1:28" x14ac:dyDescent="0.15">
      <c r="A2050">
        <v>397</v>
      </c>
      <c r="B2050" t="str">
        <v>U1588</v>
      </c>
      <c r="C2050" t="str">
        <v>D</v>
      </c>
      <c r="D2050">
        <v>1</v>
      </c>
      <c r="E2050" t="str">
        <v>H</v>
      </c>
      <c r="F2050" t="str">
        <v>CC</v>
      </c>
      <c r="G2050" t="str">
        <v/>
      </c>
      <c r="H2050" s="29">
        <v>11</v>
      </c>
      <c r="I2050" s="29">
        <v>17</v>
      </c>
      <c r="J2050" s="29">
        <v>0</v>
      </c>
      <c r="K2050" s="29">
        <v>5</v>
      </c>
      <c r="L2050" s="24">
        <v>4.45</v>
      </c>
      <c r="M2050" s="24">
        <v>4.51</v>
      </c>
      <c r="N2050" s="24">
        <v>4.45</v>
      </c>
      <c r="O2050" s="24">
        <v>4.51</v>
      </c>
      <c r="P2050">
        <v>6</v>
      </c>
      <c r="Q2050">
        <v>5</v>
      </c>
      <c r="R2050" t="str">
        <v>OTHR</v>
      </c>
      <c r="S2050" t="str">
        <v/>
      </c>
      <c r="T2050" t="str">
        <v>ABRA</v>
      </c>
      <c r="U2050" t="str">
        <v>95438IODP</v>
      </c>
      <c r="V2050" t="str">
        <v>PALABRA</v>
      </c>
      <c r="W2050" t="str">
        <v>OTHR11988001</v>
      </c>
      <c r="X2050">
        <v>44901.008333333331</v>
      </c>
      <c r="Y2050" t="str">
        <v>LEWIS</v>
      </c>
      <c r="Z2050" t="str">
        <v>JR</v>
      </c>
      <c r="AA2050">
        <v>0</v>
      </c>
      <c r="AB2050" t="str">
        <v>397-U1588D-1H-CC-PAL-PALABRA</v>
      </c>
    </row>
    <row r="2051" spans="1:28" x14ac:dyDescent="0.15">
      <c r="A2051">
        <v>397</v>
      </c>
      <c r="B2051" t="str">
        <v>U1588</v>
      </c>
      <c r="C2051" t="str">
        <v>D</v>
      </c>
      <c r="D2051">
        <v>1</v>
      </c>
      <c r="E2051" t="str">
        <v>H</v>
      </c>
      <c r="F2051" t="str">
        <v>CC</v>
      </c>
      <c r="G2051" t="str">
        <v/>
      </c>
      <c r="H2051" s="29">
        <v>11</v>
      </c>
      <c r="I2051" s="29">
        <v>17</v>
      </c>
      <c r="J2051" s="29">
        <v>0</v>
      </c>
      <c r="K2051" s="29">
        <v>5</v>
      </c>
      <c r="L2051" s="24">
        <v>4.45</v>
      </c>
      <c r="M2051" s="24">
        <v>4.51</v>
      </c>
      <c r="N2051" s="24">
        <v>4.45</v>
      </c>
      <c r="O2051" s="24">
        <v>4.51</v>
      </c>
      <c r="P2051">
        <v>6</v>
      </c>
      <c r="Q2051">
        <v>20</v>
      </c>
      <c r="R2051" t="str">
        <v>OTHR</v>
      </c>
      <c r="S2051" t="str">
        <v/>
      </c>
      <c r="T2051" t="str">
        <v>VERM</v>
      </c>
      <c r="U2051" t="str">
        <v>95746IODP</v>
      </c>
      <c r="V2051" t="str">
        <v>PALVERM</v>
      </c>
      <c r="W2051" t="str">
        <v>OTHR11987941</v>
      </c>
      <c r="X2051">
        <v>44901.008333333331</v>
      </c>
      <c r="Y2051" t="str">
        <v>LEWIS</v>
      </c>
      <c r="Z2051" t="str">
        <v>JR</v>
      </c>
      <c r="AA2051">
        <v>0</v>
      </c>
      <c r="AB2051" t="str">
        <v>397-U1588D-1H-CC-PAL-PALVERM</v>
      </c>
    </row>
    <row r="2052" spans="1:28" x14ac:dyDescent="0.15">
      <c r="A2052">
        <v>397</v>
      </c>
      <c r="B2052" t="str">
        <v>U1588</v>
      </c>
      <c r="C2052" t="str">
        <v>D</v>
      </c>
      <c r="D2052">
        <v>1</v>
      </c>
      <c r="E2052" t="str">
        <v>H</v>
      </c>
      <c r="F2052" t="str">
        <v>CC</v>
      </c>
      <c r="G2052" t="str">
        <v/>
      </c>
      <c r="H2052" s="29">
        <v>11</v>
      </c>
      <c r="I2052" s="29">
        <v>17</v>
      </c>
      <c r="J2052" s="29">
        <v>0</v>
      </c>
      <c r="K2052" s="29">
        <v>5</v>
      </c>
      <c r="L2052" s="24">
        <v>4.45</v>
      </c>
      <c r="M2052" s="24">
        <v>4.51</v>
      </c>
      <c r="N2052" s="24">
        <v>4.45</v>
      </c>
      <c r="O2052" s="24">
        <v>4.51</v>
      </c>
      <c r="P2052">
        <v>6</v>
      </c>
      <c r="Q2052">
        <v>30</v>
      </c>
      <c r="R2052" t="str">
        <v>OTHR</v>
      </c>
      <c r="S2052" t="str">
        <v/>
      </c>
      <c r="T2052" t="str">
        <v>ZARI</v>
      </c>
      <c r="U2052" t="str">
        <v>95883IODP</v>
      </c>
      <c r="V2052" t="str">
        <v>PALZARI</v>
      </c>
      <c r="W2052" t="str">
        <v>OTHR11987991</v>
      </c>
      <c r="X2052">
        <v>44901.008333333331</v>
      </c>
      <c r="Y2052" t="str">
        <v>LEWIS</v>
      </c>
      <c r="Z2052" t="str">
        <v>JR</v>
      </c>
      <c r="AA2052">
        <v>0</v>
      </c>
      <c r="AB2052" t="str">
        <v>397-U1588D-1H-CC-PAL-PALZARI</v>
      </c>
    </row>
    <row r="2053" spans="1:28" x14ac:dyDescent="0.15">
      <c r="A2053">
        <v>397</v>
      </c>
      <c r="B2053" t="str">
        <v>U1588</v>
      </c>
      <c r="C2053" t="str">
        <v>D</v>
      </c>
      <c r="D2053">
        <v>1</v>
      </c>
      <c r="E2053" t="str">
        <v>H</v>
      </c>
      <c r="F2053" t="str">
        <v>CC</v>
      </c>
      <c r="G2053" t="str">
        <v/>
      </c>
      <c r="H2053" s="29">
        <v>11</v>
      </c>
      <c r="I2053" s="29">
        <v>17</v>
      </c>
      <c r="J2053" s="29">
        <v>11</v>
      </c>
      <c r="K2053" s="29">
        <v>5</v>
      </c>
      <c r="L2053" s="24">
        <v>4.45</v>
      </c>
      <c r="M2053" s="24">
        <v>4.51</v>
      </c>
      <c r="N2053" s="24">
        <v>4.45</v>
      </c>
      <c r="O2053" s="24">
        <v>4.51</v>
      </c>
      <c r="P2053">
        <v>6</v>
      </c>
      <c r="Q2053">
        <v>212</v>
      </c>
      <c r="R2053" t="str">
        <v>WRND</v>
      </c>
      <c r="S2053" t="str">
        <v>PAL</v>
      </c>
      <c r="T2053" t="str">
        <v/>
      </c>
      <c r="U2053" t="str">
        <v/>
      </c>
      <c r="V2053" t="str">
        <v>PAL</v>
      </c>
      <c r="W2053" t="str">
        <v>WRND11987931</v>
      </c>
      <c r="X2053">
        <v>44901.007638888892</v>
      </c>
      <c r="Y2053" t="str">
        <v>LEWIS</v>
      </c>
      <c r="Z2053" t="str">
        <v>JR</v>
      </c>
      <c r="AA2053">
        <v>0</v>
      </c>
      <c r="AB2053" t="str">
        <v>397-U1588D-1H-CC-PAL</v>
      </c>
    </row>
    <row r="2054" spans="1:28" x14ac:dyDescent="0.15">
      <c r="A2054">
        <v>397</v>
      </c>
      <c r="B2054" t="str">
        <v>U1588</v>
      </c>
      <c r="C2054" t="str">
        <v>D</v>
      </c>
      <c r="D2054">
        <v>1</v>
      </c>
      <c r="E2054" t="str">
        <v>H</v>
      </c>
      <c r="F2054" t="str">
        <v>CC</v>
      </c>
      <c r="G2054" t="str">
        <v/>
      </c>
      <c r="H2054" s="29">
        <v>11</v>
      </c>
      <c r="I2054" s="29">
        <v>17</v>
      </c>
      <c r="J2054" s="29">
        <v>0</v>
      </c>
      <c r="K2054" s="29">
        <v>5</v>
      </c>
      <c r="L2054" s="24">
        <v>4.45</v>
      </c>
      <c r="M2054" s="24">
        <v>4.51</v>
      </c>
      <c r="N2054" s="24">
        <v>4.45</v>
      </c>
      <c r="O2054" s="24">
        <v>4.51</v>
      </c>
      <c r="P2054">
        <v>6</v>
      </c>
      <c r="Q2054">
        <v>5</v>
      </c>
      <c r="R2054" t="str">
        <v>OTHR</v>
      </c>
      <c r="S2054" t="str">
        <v/>
      </c>
      <c r="T2054" t="str">
        <v>FLOR</v>
      </c>
      <c r="U2054" t="str">
        <v>95504IODP</v>
      </c>
      <c r="V2054" t="str">
        <v>PALFLOR</v>
      </c>
      <c r="W2054" t="str">
        <v>OTHR11987961</v>
      </c>
      <c r="X2054">
        <v>44901.008333333331</v>
      </c>
      <c r="Y2054" t="str">
        <v>LEWIS</v>
      </c>
      <c r="Z2054" t="str">
        <v>JR</v>
      </c>
      <c r="AA2054">
        <v>0</v>
      </c>
      <c r="AB2054" t="str">
        <v>397-U1588D-1H-CC-PAL-PALFLOR</v>
      </c>
    </row>
    <row r="2055" spans="1:28" x14ac:dyDescent="0.15">
      <c r="A2055">
        <v>397</v>
      </c>
      <c r="B2055" t="str">
        <v>U1588</v>
      </c>
      <c r="C2055" t="str">
        <v>D</v>
      </c>
      <c r="D2055">
        <v>1</v>
      </c>
      <c r="E2055" t="str">
        <v>H</v>
      </c>
      <c r="F2055" t="str">
        <v>CC</v>
      </c>
      <c r="G2055" t="str">
        <v/>
      </c>
      <c r="H2055" s="29">
        <v>11</v>
      </c>
      <c r="I2055" s="29">
        <v>17</v>
      </c>
      <c r="J2055" s="29">
        <v>0</v>
      </c>
      <c r="K2055" s="29">
        <v>5</v>
      </c>
      <c r="L2055" s="24">
        <v>4.45</v>
      </c>
      <c r="M2055" s="24">
        <v>4.51</v>
      </c>
      <c r="N2055" s="24">
        <v>4.45</v>
      </c>
      <c r="O2055" s="24">
        <v>4.51</v>
      </c>
      <c r="P2055">
        <v>6</v>
      </c>
      <c r="Q2055">
        <v>5</v>
      </c>
      <c r="R2055" t="str">
        <v>OTHR</v>
      </c>
      <c r="S2055" t="str">
        <v/>
      </c>
      <c r="T2055" t="str">
        <v>CLAR</v>
      </c>
      <c r="U2055" t="str">
        <v>95439IODP</v>
      </c>
      <c r="V2055" t="str">
        <v>PALCLAR</v>
      </c>
      <c r="W2055" t="str">
        <v>OTHR11987971</v>
      </c>
      <c r="X2055">
        <v>44901.008333333331</v>
      </c>
      <c r="Y2055" t="str">
        <v>LEWIS</v>
      </c>
      <c r="Z2055" t="str">
        <v>JR</v>
      </c>
      <c r="AA2055">
        <v>0</v>
      </c>
      <c r="AB2055" t="str">
        <v>397-U1588D-1H-CC-PAL-PALCLAR</v>
      </c>
    </row>
    <row r="2056" spans="1:28" x14ac:dyDescent="0.15">
      <c r="A2056">
        <v>397</v>
      </c>
      <c r="B2056" t="str">
        <v>U1588</v>
      </c>
      <c r="C2056" t="str">
        <v>D</v>
      </c>
      <c r="D2056">
        <v>1</v>
      </c>
      <c r="E2056" t="str">
        <v>H</v>
      </c>
      <c r="F2056" t="str">
        <v>CC</v>
      </c>
      <c r="G2056" t="str">
        <v/>
      </c>
      <c r="H2056" s="29">
        <v>11</v>
      </c>
      <c r="I2056" s="29">
        <v>17</v>
      </c>
      <c r="J2056" s="29">
        <v>0</v>
      </c>
      <c r="K2056" s="29">
        <v>5</v>
      </c>
      <c r="L2056" s="24">
        <v>4.45</v>
      </c>
      <c r="M2056" s="24">
        <v>4.51</v>
      </c>
      <c r="N2056" s="24">
        <v>4.45</v>
      </c>
      <c r="O2056" s="24">
        <v>4.51</v>
      </c>
      <c r="P2056">
        <v>6</v>
      </c>
      <c r="Q2056">
        <v>20</v>
      </c>
      <c r="R2056" t="str">
        <v>OTHR</v>
      </c>
      <c r="S2056" t="str">
        <v/>
      </c>
      <c r="T2056" t="str">
        <v>PERA</v>
      </c>
      <c r="U2056" t="str">
        <v>95471IODP</v>
      </c>
      <c r="V2056" t="str">
        <v>PALPERA</v>
      </c>
      <c r="W2056" t="str">
        <v>OTHR11987951</v>
      </c>
      <c r="X2056">
        <v>44901.008333333331</v>
      </c>
      <c r="Y2056" t="str">
        <v>LEWIS</v>
      </c>
      <c r="Z2056" t="str">
        <v>JR</v>
      </c>
      <c r="AA2056">
        <v>0</v>
      </c>
      <c r="AB2056" t="str">
        <v>397-U1588D-1H-CC-PAL-PALPERA</v>
      </c>
    </row>
    <row r="2057" spans="1:28" x14ac:dyDescent="0.15">
      <c r="A2057">
        <v>397</v>
      </c>
      <c r="B2057" t="str">
        <v>U1588</v>
      </c>
      <c r="C2057" t="str">
        <v>D</v>
      </c>
      <c r="D2057">
        <v>1</v>
      </c>
      <c r="E2057" t="str">
        <v>H</v>
      </c>
      <c r="F2057" t="str">
        <v>CC</v>
      </c>
      <c r="G2057" t="str">
        <v/>
      </c>
      <c r="H2057" s="29">
        <v>11</v>
      </c>
      <c r="I2057" s="29">
        <v>17</v>
      </c>
      <c r="J2057" s="29">
        <v>0</v>
      </c>
      <c r="K2057" s="29">
        <v>5</v>
      </c>
      <c r="L2057" s="24">
        <v>4.45</v>
      </c>
      <c r="M2057" s="24">
        <v>4.51</v>
      </c>
      <c r="N2057" s="24">
        <v>4.45</v>
      </c>
      <c r="O2057" s="24">
        <v>4.51</v>
      </c>
      <c r="P2057">
        <v>6</v>
      </c>
      <c r="Q2057">
        <v>30</v>
      </c>
      <c r="R2057" t="str">
        <v>OTHR</v>
      </c>
      <c r="S2057" t="str">
        <v/>
      </c>
      <c r="T2057" t="str">
        <v>HUAN</v>
      </c>
      <c r="U2057" t="str">
        <v>98758IODP</v>
      </c>
      <c r="V2057" t="str">
        <v>PALHUAN</v>
      </c>
      <c r="W2057" t="str">
        <v>OTHR11987981</v>
      </c>
      <c r="X2057">
        <v>44901.008333333331</v>
      </c>
      <c r="Y2057" t="str">
        <v>LEWIS</v>
      </c>
      <c r="Z2057" t="str">
        <v>JR</v>
      </c>
      <c r="AA2057">
        <v>0</v>
      </c>
      <c r="AB2057" t="str">
        <v>397-U1588D-1H-CC-PAL-PALHUAN</v>
      </c>
    </row>
    <row r="2058" spans="1:28" x14ac:dyDescent="0.15">
      <c r="A2058">
        <v>397</v>
      </c>
      <c r="B2058" t="str">
        <v>U1588</v>
      </c>
      <c r="C2058" t="str">
        <v>D</v>
      </c>
      <c r="D2058">
        <v>2</v>
      </c>
      <c r="E2058" t="str">
        <v>H</v>
      </c>
      <c r="F2058">
        <v>3</v>
      </c>
      <c r="G2058" t="str">
        <v/>
      </c>
      <c r="H2058" s="29">
        <v>75</v>
      </c>
      <c r="I2058" s="29">
        <v>75</v>
      </c>
      <c r="J2058" s="29">
        <v>75</v>
      </c>
      <c r="K2058" s="29">
        <v>5</v>
      </c>
      <c r="L2058" s="24">
        <v>8.25</v>
      </c>
      <c r="M2058" s="24">
        <v>8.25</v>
      </c>
      <c r="N2058" s="24">
        <v>9.1264705882352928</v>
      </c>
      <c r="O2058" s="24">
        <v>9.1264705882352928</v>
      </c>
      <c r="P2058">
        <v>0</v>
      </c>
      <c r="Q2058">
        <v>2</v>
      </c>
      <c r="R2058" t="str">
        <v>LIQ</v>
      </c>
      <c r="S2058" t="str">
        <v/>
      </c>
      <c r="T2058" t="str">
        <v>BRAD</v>
      </c>
      <c r="U2058" t="str">
        <v>95829IODP</v>
      </c>
      <c r="V2058" t="str">
        <v>RHIZON_BRAD</v>
      </c>
      <c r="W2058" t="str">
        <v>LIQ11988691</v>
      </c>
      <c r="X2058">
        <v>44901.065972222219</v>
      </c>
      <c r="Y2058" t="str">
        <v>LEWIS</v>
      </c>
      <c r="Z2058" t="str">
        <v>JR</v>
      </c>
      <c r="AA2058">
        <v>0</v>
      </c>
      <c r="AB2058" t="str">
        <v>397-U1588D-2H-3-RHIZON_BRAD</v>
      </c>
    </row>
    <row r="2059" spans="1:28" x14ac:dyDescent="0.15">
      <c r="A2059">
        <v>397</v>
      </c>
      <c r="B2059" t="str">
        <v>U1588</v>
      </c>
      <c r="C2059" t="str">
        <v>D</v>
      </c>
      <c r="D2059">
        <v>2</v>
      </c>
      <c r="E2059" t="str">
        <v>H</v>
      </c>
      <c r="F2059">
        <v>5</v>
      </c>
      <c r="G2059" t="str">
        <v/>
      </c>
      <c r="H2059" s="29">
        <v>75</v>
      </c>
      <c r="I2059" s="29">
        <v>75</v>
      </c>
      <c r="J2059" s="29">
        <v>75</v>
      </c>
      <c r="K2059" s="29">
        <v>5</v>
      </c>
      <c r="L2059" s="24">
        <v>11.23</v>
      </c>
      <c r="M2059" s="24">
        <v>11.23</v>
      </c>
      <c r="N2059" s="24">
        <v>12.048039215686273</v>
      </c>
      <c r="O2059" s="24">
        <v>12.048039215686273</v>
      </c>
      <c r="P2059">
        <v>0</v>
      </c>
      <c r="Q2059">
        <v>2</v>
      </c>
      <c r="R2059" t="str">
        <v>LIQ</v>
      </c>
      <c r="S2059" t="str">
        <v/>
      </c>
      <c r="T2059" t="str">
        <v>BRAD</v>
      </c>
      <c r="U2059" t="str">
        <v>95829IODP</v>
      </c>
      <c r="V2059" t="str">
        <v>RHIZON_BRAD</v>
      </c>
      <c r="W2059" t="str">
        <v>LIQ11988701</v>
      </c>
      <c r="X2059">
        <v>44901.065972222219</v>
      </c>
      <c r="Y2059" t="str">
        <v>LEWIS</v>
      </c>
      <c r="Z2059" t="str">
        <v>JR</v>
      </c>
      <c r="AA2059">
        <v>0</v>
      </c>
      <c r="AB2059" t="str">
        <v>397-U1588D-2H-5-RHIZON_BRAD</v>
      </c>
    </row>
    <row r="2060" spans="1:28" x14ac:dyDescent="0.15">
      <c r="A2060">
        <v>397</v>
      </c>
      <c r="B2060" t="str">
        <v>U1588</v>
      </c>
      <c r="C2060" t="str">
        <v>D</v>
      </c>
      <c r="D2060">
        <v>2</v>
      </c>
      <c r="E2060" t="str">
        <v>H</v>
      </c>
      <c r="F2060" t="str">
        <v>CC</v>
      </c>
      <c r="G2060" t="str">
        <v/>
      </c>
      <c r="H2060" s="29">
        <v>13</v>
      </c>
      <c r="I2060" s="29">
        <v>19</v>
      </c>
      <c r="J2060" s="29">
        <v>13</v>
      </c>
      <c r="K2060" s="29">
        <v>5</v>
      </c>
      <c r="L2060" s="24">
        <v>14.15</v>
      </c>
      <c r="M2060" s="24">
        <v>14.209999999999999</v>
      </c>
      <c r="N2060" s="24">
        <v>14.91078431372549</v>
      </c>
      <c r="O2060" s="24">
        <v>14.969607843137254</v>
      </c>
      <c r="P2060">
        <v>6</v>
      </c>
      <c r="Q2060">
        <v>212</v>
      </c>
      <c r="R2060" t="str">
        <v>WRND</v>
      </c>
      <c r="S2060" t="str">
        <v>PAL</v>
      </c>
      <c r="T2060" t="str">
        <v/>
      </c>
      <c r="U2060" t="str">
        <v/>
      </c>
      <c r="V2060" t="str">
        <v>PAL</v>
      </c>
      <c r="W2060" t="str">
        <v>WRND11988291</v>
      </c>
      <c r="X2060">
        <v>44901.038888888892</v>
      </c>
      <c r="Y2060" t="str">
        <v>LEWIS</v>
      </c>
      <c r="Z2060" t="str">
        <v>JR</v>
      </c>
      <c r="AA2060">
        <v>0</v>
      </c>
      <c r="AB2060" t="str">
        <v>397-U1588D-2H-CC-PAL</v>
      </c>
    </row>
    <row r="2061" spans="1:28" x14ac:dyDescent="0.15">
      <c r="A2061">
        <v>397</v>
      </c>
      <c r="B2061" t="str">
        <v>U1588</v>
      </c>
      <c r="C2061" t="str">
        <v>D</v>
      </c>
      <c r="D2061">
        <v>2</v>
      </c>
      <c r="E2061" t="str">
        <v>H</v>
      </c>
      <c r="F2061" t="str">
        <v>CC</v>
      </c>
      <c r="G2061" t="str">
        <v/>
      </c>
      <c r="H2061" s="29">
        <v>13</v>
      </c>
      <c r="I2061" s="29">
        <v>19</v>
      </c>
      <c r="J2061" s="29">
        <v>0</v>
      </c>
      <c r="K2061" s="29">
        <v>5</v>
      </c>
      <c r="L2061" s="24">
        <v>14.15</v>
      </c>
      <c r="M2061" s="24">
        <v>14.209999999999999</v>
      </c>
      <c r="N2061" s="24">
        <v>14.91078431372549</v>
      </c>
      <c r="O2061" s="24">
        <v>14.969607843137254</v>
      </c>
      <c r="P2061">
        <v>6</v>
      </c>
      <c r="Q2061">
        <v>30</v>
      </c>
      <c r="R2061" t="str">
        <v>OTHR</v>
      </c>
      <c r="S2061" t="str">
        <v/>
      </c>
      <c r="T2061" t="str">
        <v>ZARI</v>
      </c>
      <c r="U2061" t="str">
        <v>95883IODP</v>
      </c>
      <c r="V2061" t="str">
        <v>PALZARI</v>
      </c>
      <c r="W2061" t="str">
        <v>OTHR11988351</v>
      </c>
      <c r="X2061">
        <v>44901.038888888892</v>
      </c>
      <c r="Y2061" t="str">
        <v>LEWIS</v>
      </c>
      <c r="Z2061" t="str">
        <v>JR</v>
      </c>
      <c r="AA2061">
        <v>0</v>
      </c>
      <c r="AB2061" t="str">
        <v>397-U1588D-2H-CC-PAL-PALZARI</v>
      </c>
    </row>
    <row r="2062" spans="1:28" x14ac:dyDescent="0.15">
      <c r="A2062">
        <v>397</v>
      </c>
      <c r="B2062" t="str">
        <v>U1588</v>
      </c>
      <c r="C2062" t="str">
        <v>D</v>
      </c>
      <c r="D2062">
        <v>2</v>
      </c>
      <c r="E2062" t="str">
        <v>H</v>
      </c>
      <c r="F2062" t="str">
        <v>CC</v>
      </c>
      <c r="G2062" t="str">
        <v/>
      </c>
      <c r="H2062" s="29">
        <v>13</v>
      </c>
      <c r="I2062" s="29">
        <v>19</v>
      </c>
      <c r="J2062" s="29">
        <v>0</v>
      </c>
      <c r="K2062" s="29">
        <v>5</v>
      </c>
      <c r="L2062" s="24">
        <v>14.15</v>
      </c>
      <c r="M2062" s="24">
        <v>14.209999999999999</v>
      </c>
      <c r="N2062" s="24">
        <v>14.91078431372549</v>
      </c>
      <c r="O2062" s="24">
        <v>14.969607843137254</v>
      </c>
      <c r="P2062">
        <v>6</v>
      </c>
      <c r="Q2062">
        <v>5</v>
      </c>
      <c r="R2062" t="str">
        <v>OTHR</v>
      </c>
      <c r="S2062" t="str">
        <v/>
      </c>
      <c r="T2062" t="str">
        <v>ABRA</v>
      </c>
      <c r="U2062" t="str">
        <v>95438IODP</v>
      </c>
      <c r="V2062" t="str">
        <v>PALABRA</v>
      </c>
      <c r="W2062" t="str">
        <v>OTHR11988361</v>
      </c>
      <c r="X2062">
        <v>44901.038888888892</v>
      </c>
      <c r="Y2062" t="str">
        <v>LEWIS</v>
      </c>
      <c r="Z2062" t="str">
        <v>JR</v>
      </c>
      <c r="AA2062">
        <v>0</v>
      </c>
      <c r="AB2062" t="str">
        <v>397-U1588D-2H-CC-PAL-PALABRA</v>
      </c>
    </row>
    <row r="2063" spans="1:28" x14ac:dyDescent="0.15">
      <c r="A2063">
        <v>397</v>
      </c>
      <c r="B2063" t="str">
        <v>U1588</v>
      </c>
      <c r="C2063" t="str">
        <v>D</v>
      </c>
      <c r="D2063">
        <v>2</v>
      </c>
      <c r="E2063" t="str">
        <v>H</v>
      </c>
      <c r="F2063" t="str">
        <v>CC</v>
      </c>
      <c r="G2063" t="str">
        <v/>
      </c>
      <c r="H2063" s="29">
        <v>13</v>
      </c>
      <c r="I2063" s="29">
        <v>19</v>
      </c>
      <c r="J2063" s="29">
        <v>0</v>
      </c>
      <c r="K2063" s="29">
        <v>5</v>
      </c>
      <c r="L2063" s="24">
        <v>14.15</v>
      </c>
      <c r="M2063" s="24">
        <v>14.209999999999999</v>
      </c>
      <c r="N2063" s="24">
        <v>14.91078431372549</v>
      </c>
      <c r="O2063" s="24">
        <v>14.969607843137254</v>
      </c>
      <c r="P2063">
        <v>6</v>
      </c>
      <c r="Q2063">
        <v>20</v>
      </c>
      <c r="R2063" t="str">
        <v>OTHR</v>
      </c>
      <c r="S2063" t="str">
        <v/>
      </c>
      <c r="T2063" t="str">
        <v>PERA</v>
      </c>
      <c r="U2063" t="str">
        <v>95471IODP</v>
      </c>
      <c r="V2063" t="str">
        <v>PALPERA</v>
      </c>
      <c r="W2063" t="str">
        <v>OTHR11988311</v>
      </c>
      <c r="X2063">
        <v>44901.038888888892</v>
      </c>
      <c r="Y2063" t="str">
        <v>LEWIS</v>
      </c>
      <c r="Z2063" t="str">
        <v>JR</v>
      </c>
      <c r="AA2063">
        <v>0</v>
      </c>
      <c r="AB2063" t="str">
        <v>397-U1588D-2H-CC-PAL-PALPERA</v>
      </c>
    </row>
    <row r="2064" spans="1:28" x14ac:dyDescent="0.15">
      <c r="A2064">
        <v>397</v>
      </c>
      <c r="B2064" t="str">
        <v>U1588</v>
      </c>
      <c r="C2064" t="str">
        <v>D</v>
      </c>
      <c r="D2064">
        <v>2</v>
      </c>
      <c r="E2064" t="str">
        <v>H</v>
      </c>
      <c r="F2064" t="str">
        <v>CC</v>
      </c>
      <c r="G2064" t="str">
        <v/>
      </c>
      <c r="H2064" s="29">
        <v>13</v>
      </c>
      <c r="I2064" s="29">
        <v>19</v>
      </c>
      <c r="J2064" s="29">
        <v>0</v>
      </c>
      <c r="K2064" s="29">
        <v>5</v>
      </c>
      <c r="L2064" s="24">
        <v>14.15</v>
      </c>
      <c r="M2064" s="24">
        <v>14.209999999999999</v>
      </c>
      <c r="N2064" s="24">
        <v>14.91078431372549</v>
      </c>
      <c r="O2064" s="24">
        <v>14.969607843137254</v>
      </c>
      <c r="P2064">
        <v>6</v>
      </c>
      <c r="Q2064">
        <v>5</v>
      </c>
      <c r="R2064" t="str">
        <v>OTHR</v>
      </c>
      <c r="S2064" t="str">
        <v/>
      </c>
      <c r="T2064" t="str">
        <v>CLAR</v>
      </c>
      <c r="U2064" t="str">
        <v>95439IODP</v>
      </c>
      <c r="V2064" t="str">
        <v>PALCLAR</v>
      </c>
      <c r="W2064" t="str">
        <v>OTHR11988331</v>
      </c>
      <c r="X2064">
        <v>44901.038888888892</v>
      </c>
      <c r="Y2064" t="str">
        <v>LEWIS</v>
      </c>
      <c r="Z2064" t="str">
        <v>JR</v>
      </c>
      <c r="AA2064">
        <v>0</v>
      </c>
      <c r="AB2064" t="str">
        <v>397-U1588D-2H-CC-PAL-PALCLAR</v>
      </c>
    </row>
    <row r="2065" spans="1:28" x14ac:dyDescent="0.15">
      <c r="A2065">
        <v>397</v>
      </c>
      <c r="B2065" t="str">
        <v>U1588</v>
      </c>
      <c r="C2065" t="str">
        <v>D</v>
      </c>
      <c r="D2065">
        <v>2</v>
      </c>
      <c r="E2065" t="str">
        <v>H</v>
      </c>
      <c r="F2065" t="str">
        <v>CC</v>
      </c>
      <c r="G2065" t="str">
        <v/>
      </c>
      <c r="H2065" s="29">
        <v>13</v>
      </c>
      <c r="I2065" s="29">
        <v>19</v>
      </c>
      <c r="J2065" s="29">
        <v>0</v>
      </c>
      <c r="K2065" s="29">
        <v>5</v>
      </c>
      <c r="L2065" s="24">
        <v>14.15</v>
      </c>
      <c r="M2065" s="24">
        <v>14.209999999999999</v>
      </c>
      <c r="N2065" s="24">
        <v>14.91078431372549</v>
      </c>
      <c r="O2065" s="24">
        <v>14.969607843137254</v>
      </c>
      <c r="P2065">
        <v>6</v>
      </c>
      <c r="Q2065">
        <v>30</v>
      </c>
      <c r="R2065" t="str">
        <v>OTHR</v>
      </c>
      <c r="S2065" t="str">
        <v/>
      </c>
      <c r="T2065" t="str">
        <v>HUAN</v>
      </c>
      <c r="U2065" t="str">
        <v>98758IODP</v>
      </c>
      <c r="V2065" t="str">
        <v>PALHUAN</v>
      </c>
      <c r="W2065" t="str">
        <v>OTHR11988341</v>
      </c>
      <c r="X2065">
        <v>44901.038888888892</v>
      </c>
      <c r="Y2065" t="str">
        <v>LEWIS</v>
      </c>
      <c r="Z2065" t="str">
        <v>JR</v>
      </c>
      <c r="AA2065">
        <v>0</v>
      </c>
      <c r="AB2065" t="str">
        <v>397-U1588D-2H-CC-PAL-PALHUAN</v>
      </c>
    </row>
    <row r="2066" spans="1:28" x14ac:dyDescent="0.15">
      <c r="A2066">
        <v>397</v>
      </c>
      <c r="B2066" t="str">
        <v>U1588</v>
      </c>
      <c r="C2066" t="str">
        <v>D</v>
      </c>
      <c r="D2066">
        <v>2</v>
      </c>
      <c r="E2066" t="str">
        <v>H</v>
      </c>
      <c r="F2066" t="str">
        <v>CC</v>
      </c>
      <c r="G2066" t="str">
        <v/>
      </c>
      <c r="H2066" s="29">
        <v>13</v>
      </c>
      <c r="I2066" s="29">
        <v>19</v>
      </c>
      <c r="J2066" s="29">
        <v>0</v>
      </c>
      <c r="K2066" s="29">
        <v>5</v>
      </c>
      <c r="L2066" s="24">
        <v>14.15</v>
      </c>
      <c r="M2066" s="24">
        <v>14.209999999999999</v>
      </c>
      <c r="N2066" s="24">
        <v>14.91078431372549</v>
      </c>
      <c r="O2066" s="24">
        <v>14.969607843137254</v>
      </c>
      <c r="P2066">
        <v>6</v>
      </c>
      <c r="Q2066">
        <v>5</v>
      </c>
      <c r="R2066" t="str">
        <v>OTHR</v>
      </c>
      <c r="S2066" t="str">
        <v/>
      </c>
      <c r="T2066" t="str">
        <v>FLOR</v>
      </c>
      <c r="U2066" t="str">
        <v>95504IODP</v>
      </c>
      <c r="V2066" t="str">
        <v>PALFLOR</v>
      </c>
      <c r="W2066" t="str">
        <v>OTHR11988321</v>
      </c>
      <c r="X2066">
        <v>44901.038888888892</v>
      </c>
      <c r="Y2066" t="str">
        <v>LEWIS</v>
      </c>
      <c r="Z2066" t="str">
        <v>JR</v>
      </c>
      <c r="AA2066">
        <v>0</v>
      </c>
      <c r="AB2066" t="str">
        <v>397-U1588D-2H-CC-PAL-PALFLOR</v>
      </c>
    </row>
    <row r="2067" spans="1:28" x14ac:dyDescent="0.15">
      <c r="A2067">
        <v>397</v>
      </c>
      <c r="B2067" t="str">
        <v>U1588</v>
      </c>
      <c r="C2067" t="str">
        <v>D</v>
      </c>
      <c r="D2067">
        <v>2</v>
      </c>
      <c r="E2067" t="str">
        <v>H</v>
      </c>
      <c r="F2067" t="str">
        <v>CC</v>
      </c>
      <c r="G2067" t="str">
        <v/>
      </c>
      <c r="H2067" s="29">
        <v>13</v>
      </c>
      <c r="I2067" s="29">
        <v>19</v>
      </c>
      <c r="J2067" s="29">
        <v>0</v>
      </c>
      <c r="K2067" s="29">
        <v>5</v>
      </c>
      <c r="L2067" s="24">
        <v>14.15</v>
      </c>
      <c r="M2067" s="24">
        <v>14.209999999999999</v>
      </c>
      <c r="N2067" s="24">
        <v>14.91078431372549</v>
      </c>
      <c r="O2067" s="24">
        <v>14.969607843137254</v>
      </c>
      <c r="P2067">
        <v>6</v>
      </c>
      <c r="Q2067">
        <v>20</v>
      </c>
      <c r="R2067" t="str">
        <v>OTHR</v>
      </c>
      <c r="S2067" t="str">
        <v/>
      </c>
      <c r="T2067" t="str">
        <v>VERM</v>
      </c>
      <c r="U2067" t="str">
        <v>95746IODP</v>
      </c>
      <c r="V2067" t="str">
        <v>PALVERM</v>
      </c>
      <c r="W2067" t="str">
        <v>OTHR11988301</v>
      </c>
      <c r="X2067">
        <v>44901.038888888892</v>
      </c>
      <c r="Y2067" t="str">
        <v>LEWIS</v>
      </c>
      <c r="Z2067" t="str">
        <v>JR</v>
      </c>
      <c r="AA2067">
        <v>0</v>
      </c>
      <c r="AB2067" t="str">
        <v>397-U1588D-2H-CC-PAL-PALVERM</v>
      </c>
    </row>
    <row r="2068" spans="1:28" x14ac:dyDescent="0.15">
      <c r="A2068">
        <v>397</v>
      </c>
      <c r="B2068" t="str">
        <v>U1588</v>
      </c>
      <c r="C2068" t="str">
        <v>D</v>
      </c>
      <c r="D2068">
        <v>3</v>
      </c>
      <c r="E2068" t="str">
        <v>H</v>
      </c>
      <c r="F2068">
        <v>3</v>
      </c>
      <c r="G2068" t="str">
        <v/>
      </c>
      <c r="H2068" s="29">
        <v>75</v>
      </c>
      <c r="I2068" s="29">
        <v>75</v>
      </c>
      <c r="J2068" s="29">
        <v>75</v>
      </c>
      <c r="K2068" s="29">
        <v>5</v>
      </c>
      <c r="L2068" s="24">
        <v>17.670000000000002</v>
      </c>
      <c r="M2068" s="24">
        <v>17.670000000000002</v>
      </c>
      <c r="N2068" s="24">
        <v>19.559846153846156</v>
      </c>
      <c r="O2068" s="24">
        <v>19.559846153846156</v>
      </c>
      <c r="P2068">
        <v>0</v>
      </c>
      <c r="Q2068">
        <v>2</v>
      </c>
      <c r="R2068" t="str">
        <v>LIQ</v>
      </c>
      <c r="S2068" t="str">
        <v/>
      </c>
      <c r="T2068" t="str">
        <v>BRAD</v>
      </c>
      <c r="U2068" t="str">
        <v>95829IODP</v>
      </c>
      <c r="V2068" t="str">
        <v>RHIZON_BRAD</v>
      </c>
      <c r="W2068" t="str">
        <v>LIQ11989041</v>
      </c>
      <c r="X2068">
        <v>44901.095138888886</v>
      </c>
      <c r="Y2068" t="str">
        <v>KOWALSKI</v>
      </c>
      <c r="Z2068" t="str">
        <v>JR</v>
      </c>
      <c r="AA2068">
        <v>0</v>
      </c>
      <c r="AB2068" t="str">
        <v>397-U1588D-3H-3-RHIZON_BRAD</v>
      </c>
    </row>
    <row r="2069" spans="1:28" x14ac:dyDescent="0.15">
      <c r="A2069">
        <v>397</v>
      </c>
      <c r="B2069" t="str">
        <v>U1588</v>
      </c>
      <c r="C2069" t="str">
        <v>D</v>
      </c>
      <c r="D2069">
        <v>3</v>
      </c>
      <c r="E2069" t="str">
        <v>H</v>
      </c>
      <c r="F2069">
        <v>5</v>
      </c>
      <c r="G2069" t="str">
        <v/>
      </c>
      <c r="H2069" s="29">
        <v>75</v>
      </c>
      <c r="I2069" s="29">
        <v>75</v>
      </c>
      <c r="J2069" s="29">
        <v>75</v>
      </c>
      <c r="K2069" s="29">
        <v>5</v>
      </c>
      <c r="L2069" s="24">
        <v>20.59</v>
      </c>
      <c r="M2069" s="24">
        <v>20.59</v>
      </c>
      <c r="N2069" s="24">
        <v>22.367538461538459</v>
      </c>
      <c r="O2069" s="24">
        <v>22.367538461538459</v>
      </c>
      <c r="P2069">
        <v>0</v>
      </c>
      <c r="Q2069">
        <v>2</v>
      </c>
      <c r="R2069" t="str">
        <v>LIQ</v>
      </c>
      <c r="S2069" t="str">
        <v/>
      </c>
      <c r="T2069" t="str">
        <v>BRAD</v>
      </c>
      <c r="U2069" t="str">
        <v>95829IODP</v>
      </c>
      <c r="V2069" t="str">
        <v>RHIZON_BRAD</v>
      </c>
      <c r="W2069" t="str">
        <v>LIQ11989051</v>
      </c>
      <c r="X2069">
        <v>44901.095138888886</v>
      </c>
      <c r="Y2069" t="str">
        <v>KOWALSKI</v>
      </c>
      <c r="Z2069" t="str">
        <v>JR</v>
      </c>
      <c r="AA2069">
        <v>0</v>
      </c>
      <c r="AB2069" t="str">
        <v>397-U1588D-3H-5-RHIZON_BRAD</v>
      </c>
    </row>
    <row r="2070" spans="1:28" x14ac:dyDescent="0.15">
      <c r="A2070">
        <v>397</v>
      </c>
      <c r="B2070" t="str">
        <v>U1588</v>
      </c>
      <c r="C2070" t="str">
        <v>D</v>
      </c>
      <c r="D2070">
        <v>3</v>
      </c>
      <c r="E2070" t="str">
        <v>H</v>
      </c>
      <c r="F2070" t="str">
        <v>CC</v>
      </c>
      <c r="G2070" t="str">
        <v/>
      </c>
      <c r="H2070" s="29">
        <v>19</v>
      </c>
      <c r="I2070" s="29">
        <v>25</v>
      </c>
      <c r="J2070" s="29">
        <v>0</v>
      </c>
      <c r="K2070" s="29">
        <v>5</v>
      </c>
      <c r="L2070" s="24">
        <v>23.790000000000003</v>
      </c>
      <c r="M2070" s="24">
        <v>23.85</v>
      </c>
      <c r="N2070" s="24">
        <v>25.444461538461539</v>
      </c>
      <c r="O2070" s="24">
        <v>25.502153846153846</v>
      </c>
      <c r="P2070">
        <v>6</v>
      </c>
      <c r="Q2070">
        <v>20</v>
      </c>
      <c r="R2070" t="str">
        <v>OTHR</v>
      </c>
      <c r="S2070" t="str">
        <v/>
      </c>
      <c r="T2070" t="str">
        <v>PERA</v>
      </c>
      <c r="U2070" t="str">
        <v>95471IODP</v>
      </c>
      <c r="V2070" t="str">
        <v>PALPERA</v>
      </c>
      <c r="W2070" t="str">
        <v>OTHR11988631</v>
      </c>
      <c r="X2070">
        <v>44901.06527777778</v>
      </c>
      <c r="Y2070" t="str">
        <v>LEWIS</v>
      </c>
      <c r="Z2070" t="str">
        <v>JR</v>
      </c>
      <c r="AA2070">
        <v>0</v>
      </c>
      <c r="AB2070" t="str">
        <v>397-U1588D-3H-CC-PAL-PALPERA</v>
      </c>
    </row>
    <row r="2071" spans="1:28" x14ac:dyDescent="0.15">
      <c r="A2071">
        <v>397</v>
      </c>
      <c r="B2071" t="str">
        <v>U1588</v>
      </c>
      <c r="C2071" t="str">
        <v>D</v>
      </c>
      <c r="D2071">
        <v>3</v>
      </c>
      <c r="E2071" t="str">
        <v>H</v>
      </c>
      <c r="F2071" t="str">
        <v>CC</v>
      </c>
      <c r="G2071" t="str">
        <v/>
      </c>
      <c r="H2071" s="29">
        <v>19</v>
      </c>
      <c r="I2071" s="29">
        <v>25</v>
      </c>
      <c r="J2071" s="29">
        <v>0</v>
      </c>
      <c r="K2071" s="29">
        <v>5</v>
      </c>
      <c r="L2071" s="24">
        <v>23.790000000000003</v>
      </c>
      <c r="M2071" s="24">
        <v>23.85</v>
      </c>
      <c r="N2071" s="24">
        <v>25.444461538461539</v>
      </c>
      <c r="O2071" s="24">
        <v>25.502153846153846</v>
      </c>
      <c r="P2071">
        <v>6</v>
      </c>
      <c r="Q2071">
        <v>30</v>
      </c>
      <c r="R2071" t="str">
        <v>OTHR</v>
      </c>
      <c r="S2071" t="str">
        <v/>
      </c>
      <c r="T2071" t="str">
        <v>ZARI</v>
      </c>
      <c r="U2071" t="str">
        <v>95883IODP</v>
      </c>
      <c r="V2071" t="str">
        <v>PALZARI</v>
      </c>
      <c r="W2071" t="str">
        <v>OTHR11988671</v>
      </c>
      <c r="X2071">
        <v>44901.06527777778</v>
      </c>
      <c r="Y2071" t="str">
        <v>LEWIS</v>
      </c>
      <c r="Z2071" t="str">
        <v>JR</v>
      </c>
      <c r="AA2071">
        <v>0</v>
      </c>
      <c r="AB2071" t="str">
        <v>397-U1588D-3H-CC-PAL-PALZARI</v>
      </c>
    </row>
    <row r="2072" spans="1:28" x14ac:dyDescent="0.15">
      <c r="A2072">
        <v>397</v>
      </c>
      <c r="B2072" t="str">
        <v>U1588</v>
      </c>
      <c r="C2072" t="str">
        <v>D</v>
      </c>
      <c r="D2072">
        <v>3</v>
      </c>
      <c r="E2072" t="str">
        <v>H</v>
      </c>
      <c r="F2072" t="str">
        <v>CC</v>
      </c>
      <c r="G2072" t="str">
        <v/>
      </c>
      <c r="H2072" s="29">
        <v>19</v>
      </c>
      <c r="I2072" s="29">
        <v>25</v>
      </c>
      <c r="J2072" s="29">
        <v>19</v>
      </c>
      <c r="K2072" s="29">
        <v>5</v>
      </c>
      <c r="L2072" s="24">
        <v>23.790000000000003</v>
      </c>
      <c r="M2072" s="24">
        <v>23.85</v>
      </c>
      <c r="N2072" s="24">
        <v>25.444461538461539</v>
      </c>
      <c r="O2072" s="24">
        <v>25.502153846153846</v>
      </c>
      <c r="P2072">
        <v>6</v>
      </c>
      <c r="Q2072">
        <v>212</v>
      </c>
      <c r="R2072" t="str">
        <v>WRND</v>
      </c>
      <c r="S2072" t="str">
        <v>PAL</v>
      </c>
      <c r="T2072" t="str">
        <v/>
      </c>
      <c r="U2072" t="str">
        <v/>
      </c>
      <c r="V2072" t="str">
        <v>PAL</v>
      </c>
      <c r="W2072" t="str">
        <v>WRND11988611</v>
      </c>
      <c r="X2072">
        <v>44901.064583333333</v>
      </c>
      <c r="Y2072" t="str">
        <v>LEWIS</v>
      </c>
      <c r="Z2072" t="str">
        <v>JR</v>
      </c>
      <c r="AA2072">
        <v>0</v>
      </c>
      <c r="AB2072" t="str">
        <v>397-U1588D-3H-CC-PAL</v>
      </c>
    </row>
    <row r="2073" spans="1:28" x14ac:dyDescent="0.15">
      <c r="A2073">
        <v>397</v>
      </c>
      <c r="B2073" t="str">
        <v>U1588</v>
      </c>
      <c r="C2073" t="str">
        <v>D</v>
      </c>
      <c r="D2073">
        <v>3</v>
      </c>
      <c r="E2073" t="str">
        <v>H</v>
      </c>
      <c r="F2073" t="str">
        <v>CC</v>
      </c>
      <c r="G2073" t="str">
        <v/>
      </c>
      <c r="H2073" s="29">
        <v>19</v>
      </c>
      <c r="I2073" s="29">
        <v>25</v>
      </c>
      <c r="J2073" s="29">
        <v>0</v>
      </c>
      <c r="K2073" s="29">
        <v>5</v>
      </c>
      <c r="L2073" s="24">
        <v>23.790000000000003</v>
      </c>
      <c r="M2073" s="24">
        <v>23.85</v>
      </c>
      <c r="N2073" s="24">
        <v>25.444461538461539</v>
      </c>
      <c r="O2073" s="24">
        <v>25.502153846153846</v>
      </c>
      <c r="P2073">
        <v>6</v>
      </c>
      <c r="Q2073">
        <v>5</v>
      </c>
      <c r="R2073" t="str">
        <v>OTHR</v>
      </c>
      <c r="S2073" t="str">
        <v/>
      </c>
      <c r="T2073" t="str">
        <v>CLAR</v>
      </c>
      <c r="U2073" t="str">
        <v>95439IODP</v>
      </c>
      <c r="V2073" t="str">
        <v>PALCLAR</v>
      </c>
      <c r="W2073" t="str">
        <v>OTHR11988651</v>
      </c>
      <c r="X2073">
        <v>44901.06527777778</v>
      </c>
      <c r="Y2073" t="str">
        <v>LEWIS</v>
      </c>
      <c r="Z2073" t="str">
        <v>JR</v>
      </c>
      <c r="AA2073">
        <v>0</v>
      </c>
      <c r="AB2073" t="str">
        <v>397-U1588D-3H-CC-PAL-PALCLAR</v>
      </c>
    </row>
    <row r="2074" spans="1:28" x14ac:dyDescent="0.15">
      <c r="A2074">
        <v>397</v>
      </c>
      <c r="B2074" t="str">
        <v>U1588</v>
      </c>
      <c r="C2074" t="str">
        <v>D</v>
      </c>
      <c r="D2074">
        <v>3</v>
      </c>
      <c r="E2074" t="str">
        <v>H</v>
      </c>
      <c r="F2074" t="str">
        <v>CC</v>
      </c>
      <c r="G2074" t="str">
        <v/>
      </c>
      <c r="H2074" s="29">
        <v>19</v>
      </c>
      <c r="I2074" s="29">
        <v>25</v>
      </c>
      <c r="J2074" s="29">
        <v>0</v>
      </c>
      <c r="K2074" s="29">
        <v>5</v>
      </c>
      <c r="L2074" s="24">
        <v>23.790000000000003</v>
      </c>
      <c r="M2074" s="24">
        <v>23.85</v>
      </c>
      <c r="N2074" s="24">
        <v>25.444461538461539</v>
      </c>
      <c r="O2074" s="24">
        <v>25.502153846153846</v>
      </c>
      <c r="P2074">
        <v>6</v>
      </c>
      <c r="Q2074">
        <v>5</v>
      </c>
      <c r="R2074" t="str">
        <v>OTHR</v>
      </c>
      <c r="S2074" t="str">
        <v/>
      </c>
      <c r="T2074" t="str">
        <v>FLOR</v>
      </c>
      <c r="U2074" t="str">
        <v>95504IODP</v>
      </c>
      <c r="V2074" t="str">
        <v>PALFLOR</v>
      </c>
      <c r="W2074" t="str">
        <v>OTHR11988641</v>
      </c>
      <c r="X2074">
        <v>44901.06527777778</v>
      </c>
      <c r="Y2074" t="str">
        <v>LEWIS</v>
      </c>
      <c r="Z2074" t="str">
        <v>JR</v>
      </c>
      <c r="AA2074">
        <v>0</v>
      </c>
      <c r="AB2074" t="str">
        <v>397-U1588D-3H-CC-PAL-PALFLOR</v>
      </c>
    </row>
    <row r="2075" spans="1:28" x14ac:dyDescent="0.15">
      <c r="A2075">
        <v>397</v>
      </c>
      <c r="B2075" t="str">
        <v>U1588</v>
      </c>
      <c r="C2075" t="str">
        <v>D</v>
      </c>
      <c r="D2075">
        <v>3</v>
      </c>
      <c r="E2075" t="str">
        <v>H</v>
      </c>
      <c r="F2075" t="str">
        <v>CC</v>
      </c>
      <c r="G2075" t="str">
        <v/>
      </c>
      <c r="H2075" s="29">
        <v>19</v>
      </c>
      <c r="I2075" s="29">
        <v>25</v>
      </c>
      <c r="J2075" s="29">
        <v>0</v>
      </c>
      <c r="K2075" s="29">
        <v>5</v>
      </c>
      <c r="L2075" s="24">
        <v>23.790000000000003</v>
      </c>
      <c r="M2075" s="24">
        <v>23.85</v>
      </c>
      <c r="N2075" s="24">
        <v>25.444461538461539</v>
      </c>
      <c r="O2075" s="24">
        <v>25.502153846153846</v>
      </c>
      <c r="P2075">
        <v>6</v>
      </c>
      <c r="Q2075">
        <v>5</v>
      </c>
      <c r="R2075" t="str">
        <v>OTHR</v>
      </c>
      <c r="S2075" t="str">
        <v/>
      </c>
      <c r="T2075" t="str">
        <v>ABRA</v>
      </c>
      <c r="U2075" t="str">
        <v>95438IODP</v>
      </c>
      <c r="V2075" t="str">
        <v>PALABRA</v>
      </c>
      <c r="W2075" t="str">
        <v>OTHR11988681</v>
      </c>
      <c r="X2075">
        <v>44901.06527777778</v>
      </c>
      <c r="Y2075" t="str">
        <v>LEWIS</v>
      </c>
      <c r="Z2075" t="str">
        <v>JR</v>
      </c>
      <c r="AA2075">
        <v>0</v>
      </c>
      <c r="AB2075" t="str">
        <v>397-U1588D-3H-CC-PAL-PALABRA</v>
      </c>
    </row>
    <row r="2076" spans="1:28" x14ac:dyDescent="0.15">
      <c r="A2076">
        <v>397</v>
      </c>
      <c r="B2076" t="str">
        <v>U1588</v>
      </c>
      <c r="C2076" t="str">
        <v>D</v>
      </c>
      <c r="D2076">
        <v>3</v>
      </c>
      <c r="E2076" t="str">
        <v>H</v>
      </c>
      <c r="F2076" t="str">
        <v>CC</v>
      </c>
      <c r="G2076" t="str">
        <v/>
      </c>
      <c r="H2076" s="29">
        <v>19</v>
      </c>
      <c r="I2076" s="29">
        <v>25</v>
      </c>
      <c r="J2076" s="29">
        <v>0</v>
      </c>
      <c r="K2076" s="29">
        <v>5</v>
      </c>
      <c r="L2076" s="24">
        <v>23.790000000000003</v>
      </c>
      <c r="M2076" s="24">
        <v>23.85</v>
      </c>
      <c r="N2076" s="24">
        <v>25.444461538461539</v>
      </c>
      <c r="O2076" s="24">
        <v>25.502153846153846</v>
      </c>
      <c r="P2076">
        <v>6</v>
      </c>
      <c r="Q2076">
        <v>30</v>
      </c>
      <c r="R2076" t="str">
        <v>OTHR</v>
      </c>
      <c r="S2076" t="str">
        <v/>
      </c>
      <c r="T2076" t="str">
        <v>HUAN</v>
      </c>
      <c r="U2076" t="str">
        <v>98758IODP</v>
      </c>
      <c r="V2076" t="str">
        <v>PALHUAN</v>
      </c>
      <c r="W2076" t="str">
        <v>OTHR11988661</v>
      </c>
      <c r="X2076">
        <v>44901.06527777778</v>
      </c>
      <c r="Y2076" t="str">
        <v>LEWIS</v>
      </c>
      <c r="Z2076" t="str">
        <v>JR</v>
      </c>
      <c r="AA2076">
        <v>0</v>
      </c>
      <c r="AB2076" t="str">
        <v>397-U1588D-3H-CC-PAL-PALHUAN</v>
      </c>
    </row>
    <row r="2077" spans="1:28" x14ac:dyDescent="0.15">
      <c r="A2077">
        <v>397</v>
      </c>
      <c r="B2077" t="str">
        <v>U1588</v>
      </c>
      <c r="C2077" t="str">
        <v>D</v>
      </c>
      <c r="D2077">
        <v>3</v>
      </c>
      <c r="E2077" t="str">
        <v>H</v>
      </c>
      <c r="F2077" t="str">
        <v>CC</v>
      </c>
      <c r="G2077" t="str">
        <v/>
      </c>
      <c r="H2077" s="29">
        <v>19</v>
      </c>
      <c r="I2077" s="29">
        <v>25</v>
      </c>
      <c r="J2077" s="29">
        <v>0</v>
      </c>
      <c r="K2077" s="29">
        <v>5</v>
      </c>
      <c r="L2077" s="24">
        <v>23.790000000000003</v>
      </c>
      <c r="M2077" s="24">
        <v>23.85</v>
      </c>
      <c r="N2077" s="24">
        <v>25.444461538461539</v>
      </c>
      <c r="O2077" s="24">
        <v>25.502153846153846</v>
      </c>
      <c r="P2077">
        <v>6</v>
      </c>
      <c r="Q2077">
        <v>20</v>
      </c>
      <c r="R2077" t="str">
        <v>OTHR</v>
      </c>
      <c r="S2077" t="str">
        <v/>
      </c>
      <c r="T2077" t="str">
        <v>VERM</v>
      </c>
      <c r="U2077" t="str">
        <v>95746IODP</v>
      </c>
      <c r="V2077" t="str">
        <v>PALVERM</v>
      </c>
      <c r="W2077" t="str">
        <v>OTHR11988621</v>
      </c>
      <c r="X2077">
        <v>44901.06527777778</v>
      </c>
      <c r="Y2077" t="str">
        <v>LEWIS</v>
      </c>
      <c r="Z2077" t="str">
        <v>JR</v>
      </c>
      <c r="AA2077">
        <v>0</v>
      </c>
      <c r="AB2077" t="str">
        <v>397-U1588D-3H-CC-PAL-PALVERM</v>
      </c>
    </row>
    <row r="2078" spans="1:28" x14ac:dyDescent="0.15">
      <c r="A2078">
        <v>397</v>
      </c>
      <c r="B2078" t="str">
        <v>U1588</v>
      </c>
      <c r="C2078" t="str">
        <v>D</v>
      </c>
      <c r="D2078">
        <v>4</v>
      </c>
      <c r="E2078" t="str">
        <v>H</v>
      </c>
      <c r="F2078">
        <v>3</v>
      </c>
      <c r="G2078" t="str">
        <v/>
      </c>
      <c r="H2078" s="29">
        <v>75</v>
      </c>
      <c r="I2078" s="29">
        <v>75</v>
      </c>
      <c r="J2078" s="29">
        <v>75</v>
      </c>
      <c r="K2078" s="29">
        <v>5</v>
      </c>
      <c r="L2078" s="24">
        <v>27.17</v>
      </c>
      <c r="M2078" s="24">
        <v>27.17</v>
      </c>
      <c r="N2078" s="24">
        <v>28.058106796116508</v>
      </c>
      <c r="O2078" s="24">
        <v>28.058106796116508</v>
      </c>
      <c r="P2078">
        <v>0</v>
      </c>
      <c r="Q2078">
        <v>2</v>
      </c>
      <c r="R2078" t="str">
        <v>LIQ</v>
      </c>
      <c r="S2078" t="str">
        <v/>
      </c>
      <c r="T2078" t="str">
        <v>BRAD</v>
      </c>
      <c r="U2078" t="str">
        <v>95829IODP</v>
      </c>
      <c r="V2078" t="str">
        <v>RHIZON_BRAD</v>
      </c>
      <c r="W2078" t="str">
        <v>LIQ11989331</v>
      </c>
      <c r="X2078">
        <v>44901.127083333333</v>
      </c>
      <c r="Y2078" t="str">
        <v>KOWALSKI</v>
      </c>
      <c r="Z2078" t="str">
        <v>JR</v>
      </c>
      <c r="AA2078">
        <v>0</v>
      </c>
      <c r="AB2078" t="str">
        <v>397-U1588D-4H-3-RHIZON_BRAD</v>
      </c>
    </row>
    <row r="2079" spans="1:28" x14ac:dyDescent="0.15">
      <c r="A2079">
        <v>397</v>
      </c>
      <c r="B2079" t="str">
        <v>U1588</v>
      </c>
      <c r="C2079" t="str">
        <v>D</v>
      </c>
      <c r="D2079">
        <v>4</v>
      </c>
      <c r="E2079" t="str">
        <v>H</v>
      </c>
      <c r="F2079">
        <v>5</v>
      </c>
      <c r="G2079" t="str">
        <v/>
      </c>
      <c r="H2079" s="29">
        <v>75</v>
      </c>
      <c r="I2079" s="29">
        <v>75</v>
      </c>
      <c r="J2079" s="29">
        <v>75</v>
      </c>
      <c r="K2079" s="29">
        <v>5</v>
      </c>
      <c r="L2079" s="24">
        <v>30.08</v>
      </c>
      <c r="M2079" s="24">
        <v>30.08</v>
      </c>
      <c r="N2079" s="24">
        <v>30.883349514563104</v>
      </c>
      <c r="O2079" s="24">
        <v>30.883349514563104</v>
      </c>
      <c r="P2079">
        <v>0</v>
      </c>
      <c r="Q2079">
        <v>2</v>
      </c>
      <c r="R2079" t="str">
        <v>LIQ</v>
      </c>
      <c r="S2079" t="str">
        <v/>
      </c>
      <c r="T2079" t="str">
        <v>BRAD</v>
      </c>
      <c r="U2079" t="str">
        <v>95829IODP</v>
      </c>
      <c r="V2079" t="str">
        <v>RHIZON_BRAD</v>
      </c>
      <c r="W2079" t="str">
        <v>LIQ11989341</v>
      </c>
      <c r="X2079">
        <v>44901.127083333333</v>
      </c>
      <c r="Y2079" t="str">
        <v>KOWALSKI</v>
      </c>
      <c r="Z2079" t="str">
        <v>JR</v>
      </c>
      <c r="AA2079">
        <v>0</v>
      </c>
      <c r="AB2079" t="str">
        <v>397-U1588D-4H-5-RHIZON_BRAD</v>
      </c>
    </row>
    <row r="2080" spans="1:28" x14ac:dyDescent="0.15">
      <c r="A2080">
        <v>397</v>
      </c>
      <c r="B2080" t="str">
        <v>U1588</v>
      </c>
      <c r="C2080" t="str">
        <v>D</v>
      </c>
      <c r="D2080">
        <v>4</v>
      </c>
      <c r="E2080" t="str">
        <v>H</v>
      </c>
      <c r="F2080" t="str">
        <v>CC</v>
      </c>
      <c r="G2080" t="str">
        <v/>
      </c>
      <c r="H2080" s="29">
        <v>21</v>
      </c>
      <c r="I2080" s="29">
        <v>27</v>
      </c>
      <c r="J2080" s="29">
        <v>0</v>
      </c>
      <c r="K2080" s="29">
        <v>5</v>
      </c>
      <c r="L2080" s="24">
        <v>33.22</v>
      </c>
      <c r="M2080" s="24">
        <v>33.28</v>
      </c>
      <c r="N2080" s="24">
        <v>33.93189320388349</v>
      </c>
      <c r="O2080" s="24">
        <v>33.990145631067961</v>
      </c>
      <c r="P2080">
        <v>6</v>
      </c>
      <c r="Q2080">
        <v>20</v>
      </c>
      <c r="R2080" t="str">
        <v>OTHR</v>
      </c>
      <c r="S2080" t="str">
        <v/>
      </c>
      <c r="T2080" t="str">
        <v>PERA</v>
      </c>
      <c r="U2080" t="str">
        <v>95471IODP</v>
      </c>
      <c r="V2080" t="str">
        <v>PALPERA</v>
      </c>
      <c r="W2080" t="str">
        <v>OTHR11988981</v>
      </c>
      <c r="X2080">
        <v>44901.09375</v>
      </c>
      <c r="Y2080" t="str">
        <v>KOWALSKI</v>
      </c>
      <c r="Z2080" t="str">
        <v>JR</v>
      </c>
      <c r="AA2080">
        <v>0</v>
      </c>
      <c r="AB2080" t="str">
        <v>397-U1588D-4H-CC-PAL-PALPERA</v>
      </c>
    </row>
    <row r="2081" spans="1:28" x14ac:dyDescent="0.15">
      <c r="A2081">
        <v>397</v>
      </c>
      <c r="B2081" t="str">
        <v>U1588</v>
      </c>
      <c r="C2081" t="str">
        <v>D</v>
      </c>
      <c r="D2081">
        <v>4</v>
      </c>
      <c r="E2081" t="str">
        <v>H</v>
      </c>
      <c r="F2081" t="str">
        <v>CC</v>
      </c>
      <c r="G2081" t="str">
        <v/>
      </c>
      <c r="H2081" s="29">
        <v>21</v>
      </c>
      <c r="I2081" s="29">
        <v>27</v>
      </c>
      <c r="J2081" s="29">
        <v>21</v>
      </c>
      <c r="K2081" s="29">
        <v>5</v>
      </c>
      <c r="L2081" s="24">
        <v>33.22</v>
      </c>
      <c r="M2081" s="24">
        <v>33.28</v>
      </c>
      <c r="N2081" s="24">
        <v>33.93189320388349</v>
      </c>
      <c r="O2081" s="24">
        <v>33.990145631067961</v>
      </c>
      <c r="P2081">
        <v>6</v>
      </c>
      <c r="Q2081">
        <v>212</v>
      </c>
      <c r="R2081" t="str">
        <v>WRND</v>
      </c>
      <c r="S2081" t="str">
        <v>PAL</v>
      </c>
      <c r="T2081" t="str">
        <v/>
      </c>
      <c r="U2081" t="str">
        <v/>
      </c>
      <c r="V2081" t="str">
        <v>PAL</v>
      </c>
      <c r="W2081" t="str">
        <v>WRND11988961</v>
      </c>
      <c r="X2081">
        <v>44901.093055555553</v>
      </c>
      <c r="Y2081" t="str">
        <v>KOWALSKI</v>
      </c>
      <c r="Z2081" t="str">
        <v>JR</v>
      </c>
      <c r="AA2081">
        <v>0</v>
      </c>
      <c r="AB2081" t="str">
        <v>397-U1588D-4H-CC-PAL</v>
      </c>
    </row>
    <row r="2082" spans="1:28" x14ac:dyDescent="0.15">
      <c r="A2082">
        <v>397</v>
      </c>
      <c r="B2082" t="str">
        <v>U1588</v>
      </c>
      <c r="C2082" t="str">
        <v>D</v>
      </c>
      <c r="D2082">
        <v>4</v>
      </c>
      <c r="E2082" t="str">
        <v>H</v>
      </c>
      <c r="F2082" t="str">
        <v>CC</v>
      </c>
      <c r="G2082" t="str">
        <v/>
      </c>
      <c r="H2082" s="29">
        <v>21</v>
      </c>
      <c r="I2082" s="29">
        <v>27</v>
      </c>
      <c r="J2082" s="29">
        <v>0</v>
      </c>
      <c r="K2082" s="29">
        <v>5</v>
      </c>
      <c r="L2082" s="24">
        <v>33.22</v>
      </c>
      <c r="M2082" s="24">
        <v>33.28</v>
      </c>
      <c r="N2082" s="24">
        <v>33.93189320388349</v>
      </c>
      <c r="O2082" s="24">
        <v>33.990145631067961</v>
      </c>
      <c r="P2082">
        <v>6</v>
      </c>
      <c r="Q2082">
        <v>5</v>
      </c>
      <c r="R2082" t="str">
        <v>OTHR</v>
      </c>
      <c r="S2082" t="str">
        <v/>
      </c>
      <c r="T2082" t="str">
        <v>FLOR</v>
      </c>
      <c r="U2082" t="str">
        <v>95504IODP</v>
      </c>
      <c r="V2082" t="str">
        <v>PALFLOR</v>
      </c>
      <c r="W2082" t="str">
        <v>OTHR11988991</v>
      </c>
      <c r="X2082">
        <v>44901.09375</v>
      </c>
      <c r="Y2082" t="str">
        <v>KOWALSKI</v>
      </c>
      <c r="Z2082" t="str">
        <v>JR</v>
      </c>
      <c r="AA2082">
        <v>0</v>
      </c>
      <c r="AB2082" t="str">
        <v>397-U1588D-4H-CC-PAL-PALFLOR</v>
      </c>
    </row>
    <row r="2083" spans="1:28" x14ac:dyDescent="0.15">
      <c r="A2083">
        <v>397</v>
      </c>
      <c r="B2083" t="str">
        <v>U1588</v>
      </c>
      <c r="C2083" t="str">
        <v>D</v>
      </c>
      <c r="D2083">
        <v>4</v>
      </c>
      <c r="E2083" t="str">
        <v>H</v>
      </c>
      <c r="F2083" t="str">
        <v>CC</v>
      </c>
      <c r="G2083" t="str">
        <v/>
      </c>
      <c r="H2083" s="29">
        <v>21</v>
      </c>
      <c r="I2083" s="29">
        <v>27</v>
      </c>
      <c r="J2083" s="29">
        <v>0</v>
      </c>
      <c r="K2083" s="29">
        <v>5</v>
      </c>
      <c r="L2083" s="24">
        <v>33.22</v>
      </c>
      <c r="M2083" s="24">
        <v>33.28</v>
      </c>
      <c r="N2083" s="24">
        <v>33.93189320388349</v>
      </c>
      <c r="O2083" s="24">
        <v>33.990145631067961</v>
      </c>
      <c r="P2083">
        <v>6</v>
      </c>
      <c r="Q2083">
        <v>5</v>
      </c>
      <c r="R2083" t="str">
        <v>OTHR</v>
      </c>
      <c r="S2083" t="str">
        <v/>
      </c>
      <c r="T2083" t="str">
        <v>ABRA</v>
      </c>
      <c r="U2083" t="str">
        <v>95438IODP</v>
      </c>
      <c r="V2083" t="str">
        <v>PALABRA</v>
      </c>
      <c r="W2083" t="str">
        <v>OTHR11989031</v>
      </c>
      <c r="X2083">
        <v>44901.09375</v>
      </c>
      <c r="Y2083" t="str">
        <v>KOWALSKI</v>
      </c>
      <c r="Z2083" t="str">
        <v>JR</v>
      </c>
      <c r="AA2083">
        <v>0</v>
      </c>
      <c r="AB2083" t="str">
        <v>397-U1588D-4H-CC-PAL-PALABRA</v>
      </c>
    </row>
    <row r="2084" spans="1:28" x14ac:dyDescent="0.15">
      <c r="A2084">
        <v>397</v>
      </c>
      <c r="B2084" t="str">
        <v>U1588</v>
      </c>
      <c r="C2084" t="str">
        <v>D</v>
      </c>
      <c r="D2084">
        <v>4</v>
      </c>
      <c r="E2084" t="str">
        <v>H</v>
      </c>
      <c r="F2084" t="str">
        <v>CC</v>
      </c>
      <c r="G2084" t="str">
        <v/>
      </c>
      <c r="H2084" s="29">
        <v>21</v>
      </c>
      <c r="I2084" s="29">
        <v>27</v>
      </c>
      <c r="J2084" s="29">
        <v>0</v>
      </c>
      <c r="K2084" s="29">
        <v>5</v>
      </c>
      <c r="L2084" s="24">
        <v>33.22</v>
      </c>
      <c r="M2084" s="24">
        <v>33.28</v>
      </c>
      <c r="N2084" s="24">
        <v>33.93189320388349</v>
      </c>
      <c r="O2084" s="24">
        <v>33.990145631067961</v>
      </c>
      <c r="P2084">
        <v>6</v>
      </c>
      <c r="Q2084">
        <v>5</v>
      </c>
      <c r="R2084" t="str">
        <v>OTHR</v>
      </c>
      <c r="S2084" t="str">
        <v/>
      </c>
      <c r="T2084" t="str">
        <v>CLAR</v>
      </c>
      <c r="U2084" t="str">
        <v>95439IODP</v>
      </c>
      <c r="V2084" t="str">
        <v>PALCLAR</v>
      </c>
      <c r="W2084" t="str">
        <v>OTHR11989001</v>
      </c>
      <c r="X2084">
        <v>44901.09375</v>
      </c>
      <c r="Y2084" t="str">
        <v>KOWALSKI</v>
      </c>
      <c r="Z2084" t="str">
        <v>JR</v>
      </c>
      <c r="AA2084">
        <v>0</v>
      </c>
      <c r="AB2084" t="str">
        <v>397-U1588D-4H-CC-PAL-PALCLAR</v>
      </c>
    </row>
    <row r="2085" spans="1:28" x14ac:dyDescent="0.15">
      <c r="A2085">
        <v>397</v>
      </c>
      <c r="B2085" t="str">
        <v>U1588</v>
      </c>
      <c r="C2085" t="str">
        <v>D</v>
      </c>
      <c r="D2085">
        <v>4</v>
      </c>
      <c r="E2085" t="str">
        <v>H</v>
      </c>
      <c r="F2085" t="str">
        <v>CC</v>
      </c>
      <c r="G2085" t="str">
        <v/>
      </c>
      <c r="H2085" s="29">
        <v>21</v>
      </c>
      <c r="I2085" s="29">
        <v>27</v>
      </c>
      <c r="J2085" s="29">
        <v>0</v>
      </c>
      <c r="K2085" s="29">
        <v>5</v>
      </c>
      <c r="L2085" s="24">
        <v>33.22</v>
      </c>
      <c r="M2085" s="24">
        <v>33.28</v>
      </c>
      <c r="N2085" s="24">
        <v>33.93189320388349</v>
      </c>
      <c r="O2085" s="24">
        <v>33.990145631067961</v>
      </c>
      <c r="P2085">
        <v>6</v>
      </c>
      <c r="Q2085">
        <v>20</v>
      </c>
      <c r="R2085" t="str">
        <v>OTHR</v>
      </c>
      <c r="S2085" t="str">
        <v/>
      </c>
      <c r="T2085" t="str">
        <v>VERM</v>
      </c>
      <c r="U2085" t="str">
        <v>95746IODP</v>
      </c>
      <c r="V2085" t="str">
        <v>PALVERM</v>
      </c>
      <c r="W2085" t="str">
        <v>OTHR11988971</v>
      </c>
      <c r="X2085">
        <v>44901.09375</v>
      </c>
      <c r="Y2085" t="str">
        <v>KOWALSKI</v>
      </c>
      <c r="Z2085" t="str">
        <v>JR</v>
      </c>
      <c r="AA2085">
        <v>0</v>
      </c>
      <c r="AB2085" t="str">
        <v>397-U1588D-4H-CC-PAL-PALVERM</v>
      </c>
    </row>
    <row r="2086" spans="1:28" x14ac:dyDescent="0.15">
      <c r="A2086">
        <v>397</v>
      </c>
      <c r="B2086" t="str">
        <v>U1588</v>
      </c>
      <c r="C2086" t="str">
        <v>D</v>
      </c>
      <c r="D2086">
        <v>4</v>
      </c>
      <c r="E2086" t="str">
        <v>H</v>
      </c>
      <c r="F2086" t="str">
        <v>CC</v>
      </c>
      <c r="G2086" t="str">
        <v/>
      </c>
      <c r="H2086" s="29">
        <v>21</v>
      </c>
      <c r="I2086" s="29">
        <v>27</v>
      </c>
      <c r="J2086" s="29">
        <v>0</v>
      </c>
      <c r="K2086" s="29">
        <v>5</v>
      </c>
      <c r="L2086" s="24">
        <v>33.22</v>
      </c>
      <c r="M2086" s="24">
        <v>33.28</v>
      </c>
      <c r="N2086" s="24">
        <v>33.93189320388349</v>
      </c>
      <c r="O2086" s="24">
        <v>33.990145631067961</v>
      </c>
      <c r="P2086">
        <v>6</v>
      </c>
      <c r="Q2086">
        <v>30</v>
      </c>
      <c r="R2086" t="str">
        <v>OTHR</v>
      </c>
      <c r="S2086" t="str">
        <v/>
      </c>
      <c r="T2086" t="str">
        <v>HUAN</v>
      </c>
      <c r="U2086" t="str">
        <v>98758IODP</v>
      </c>
      <c r="V2086" t="str">
        <v>PALHUAN</v>
      </c>
      <c r="W2086" t="str">
        <v>OTHR11989011</v>
      </c>
      <c r="X2086">
        <v>44901.09375</v>
      </c>
      <c r="Y2086" t="str">
        <v>KOWALSKI</v>
      </c>
      <c r="Z2086" t="str">
        <v>JR</v>
      </c>
      <c r="AA2086">
        <v>0</v>
      </c>
      <c r="AB2086" t="str">
        <v>397-U1588D-4H-CC-PAL-PALHUAN</v>
      </c>
    </row>
    <row r="2087" spans="1:28" x14ac:dyDescent="0.15">
      <c r="A2087">
        <v>397</v>
      </c>
      <c r="B2087" t="str">
        <v>U1588</v>
      </c>
      <c r="C2087" t="str">
        <v>D</v>
      </c>
      <c r="D2087">
        <v>4</v>
      </c>
      <c r="E2087" t="str">
        <v>H</v>
      </c>
      <c r="F2087" t="str">
        <v>CC</v>
      </c>
      <c r="G2087" t="str">
        <v/>
      </c>
      <c r="H2087" s="29">
        <v>21</v>
      </c>
      <c r="I2087" s="29">
        <v>27</v>
      </c>
      <c r="J2087" s="29">
        <v>0</v>
      </c>
      <c r="K2087" s="29">
        <v>5</v>
      </c>
      <c r="L2087" s="24">
        <v>33.22</v>
      </c>
      <c r="M2087" s="24">
        <v>33.28</v>
      </c>
      <c r="N2087" s="24">
        <v>33.93189320388349</v>
      </c>
      <c r="O2087" s="24">
        <v>33.990145631067961</v>
      </c>
      <c r="P2087">
        <v>6</v>
      </c>
      <c r="Q2087">
        <v>30</v>
      </c>
      <c r="R2087" t="str">
        <v>OTHR</v>
      </c>
      <c r="S2087" t="str">
        <v/>
      </c>
      <c r="T2087" t="str">
        <v>ZARI</v>
      </c>
      <c r="U2087" t="str">
        <v>95883IODP</v>
      </c>
      <c r="V2087" t="str">
        <v>PALZARI</v>
      </c>
      <c r="W2087" t="str">
        <v>OTHR11989021</v>
      </c>
      <c r="X2087">
        <v>44901.09375</v>
      </c>
      <c r="Y2087" t="str">
        <v>KOWALSKI</v>
      </c>
      <c r="Z2087" t="str">
        <v>JR</v>
      </c>
      <c r="AA2087">
        <v>0</v>
      </c>
      <c r="AB2087" t="str">
        <v>397-U1588D-4H-CC-PAL-PALZARI</v>
      </c>
    </row>
    <row r="2088" spans="1:28" x14ac:dyDescent="0.15">
      <c r="A2088">
        <v>397</v>
      </c>
      <c r="B2088" t="str">
        <v>U1588</v>
      </c>
      <c r="C2088" t="str">
        <v>D</v>
      </c>
      <c r="D2088">
        <v>5</v>
      </c>
      <c r="E2088" t="str">
        <v>H</v>
      </c>
      <c r="F2088">
        <v>2</v>
      </c>
      <c r="G2088" t="str">
        <v/>
      </c>
      <c r="H2088" s="29">
        <v>75</v>
      </c>
      <c r="I2088" s="29">
        <v>75</v>
      </c>
      <c r="J2088" s="29">
        <v>75</v>
      </c>
      <c r="K2088" s="29">
        <v>5</v>
      </c>
      <c r="L2088" s="24">
        <v>35.200000000000003</v>
      </c>
      <c r="M2088" s="24">
        <v>35.200000000000003</v>
      </c>
      <c r="N2088" s="24">
        <v>34.90164779874214</v>
      </c>
      <c r="O2088" s="24">
        <v>34.90164779874214</v>
      </c>
      <c r="P2088">
        <v>0</v>
      </c>
      <c r="Q2088">
        <v>2</v>
      </c>
      <c r="R2088" t="str">
        <v>LIQ</v>
      </c>
      <c r="S2088" t="str">
        <v/>
      </c>
      <c r="T2088" t="str">
        <v>BRAD</v>
      </c>
      <c r="U2088" t="str">
        <v>95829IODP</v>
      </c>
      <c r="V2088" t="str">
        <v>RHIZON_BRAD</v>
      </c>
      <c r="W2088" t="str">
        <v>LIQ11989681</v>
      </c>
      <c r="X2088">
        <v>44901.15347222222</v>
      </c>
      <c r="Y2088" t="str">
        <v>KOWALSKI</v>
      </c>
      <c r="Z2088" t="str">
        <v>JR</v>
      </c>
      <c r="AA2088">
        <v>0</v>
      </c>
      <c r="AB2088" t="str">
        <v>397-U1588D-5H-2-RHIZON_BRAD</v>
      </c>
    </row>
    <row r="2089" spans="1:28" x14ac:dyDescent="0.15">
      <c r="A2089">
        <v>397</v>
      </c>
      <c r="B2089" t="str">
        <v>U1588</v>
      </c>
      <c r="C2089" t="str">
        <v>D</v>
      </c>
      <c r="D2089">
        <v>5</v>
      </c>
      <c r="E2089" t="str">
        <v>H</v>
      </c>
      <c r="F2089">
        <v>4</v>
      </c>
      <c r="G2089" t="str">
        <v/>
      </c>
      <c r="H2089" s="29">
        <v>55</v>
      </c>
      <c r="I2089" s="29">
        <v>55</v>
      </c>
      <c r="J2089" s="29">
        <v>55</v>
      </c>
      <c r="K2089" s="29">
        <v>5</v>
      </c>
      <c r="L2089" s="24">
        <v>37.909999999999997</v>
      </c>
      <c r="M2089" s="24">
        <v>37.909999999999997</v>
      </c>
      <c r="N2089" s="24">
        <v>36.606050314465406</v>
      </c>
      <c r="O2089" s="24">
        <v>36.606050314465406</v>
      </c>
      <c r="P2089">
        <v>0</v>
      </c>
      <c r="Q2089">
        <v>2</v>
      </c>
      <c r="R2089" t="str">
        <v>LIQ</v>
      </c>
      <c r="S2089" t="str">
        <v/>
      </c>
      <c r="T2089" t="str">
        <v>BRAD</v>
      </c>
      <c r="U2089" t="str">
        <v>95829IODP</v>
      </c>
      <c r="V2089" t="str">
        <v>RHIZON_BRAD</v>
      </c>
      <c r="W2089" t="str">
        <v>LIQ11989691</v>
      </c>
      <c r="X2089">
        <v>44901.15347222222</v>
      </c>
      <c r="Y2089" t="str">
        <v>KOWALSKI</v>
      </c>
      <c r="Z2089" t="str">
        <v>JR</v>
      </c>
      <c r="AA2089">
        <v>0</v>
      </c>
      <c r="AB2089" t="str">
        <v>397-U1588D-5H-4-RHIZON_BRAD</v>
      </c>
    </row>
    <row r="2090" spans="1:28" x14ac:dyDescent="0.15">
      <c r="A2090">
        <v>397</v>
      </c>
      <c r="B2090" t="str">
        <v>U1588</v>
      </c>
      <c r="C2090" t="str">
        <v>D</v>
      </c>
      <c r="D2090">
        <v>5</v>
      </c>
      <c r="E2090" t="str">
        <v>H</v>
      </c>
      <c r="F2090" t="str">
        <v>CC</v>
      </c>
      <c r="G2090" t="str">
        <v/>
      </c>
      <c r="H2090" s="29">
        <v>28</v>
      </c>
      <c r="I2090" s="29">
        <v>34</v>
      </c>
      <c r="J2090" s="29">
        <v>0</v>
      </c>
      <c r="K2090" s="29">
        <v>5</v>
      </c>
      <c r="L2090" s="24">
        <v>39.300000000000004</v>
      </c>
      <c r="M2090" s="24">
        <v>39.360000000000007</v>
      </c>
      <c r="N2090" s="24">
        <v>37.480264150943398</v>
      </c>
      <c r="O2090" s="24">
        <v>37.518000000000001</v>
      </c>
      <c r="P2090">
        <v>6</v>
      </c>
      <c r="Q2090">
        <v>30</v>
      </c>
      <c r="R2090" t="str">
        <v>OTHR</v>
      </c>
      <c r="S2090" t="str">
        <v/>
      </c>
      <c r="T2090" t="str">
        <v>HUAN</v>
      </c>
      <c r="U2090" t="str">
        <v>98758IODP</v>
      </c>
      <c r="V2090" t="str">
        <v>PALHUAN</v>
      </c>
      <c r="W2090" t="str">
        <v>OTHR11989301</v>
      </c>
      <c r="X2090">
        <v>44901.126388888886</v>
      </c>
      <c r="Y2090" t="str">
        <v>KOWALSKI</v>
      </c>
      <c r="Z2090" t="str">
        <v>JR</v>
      </c>
      <c r="AA2090">
        <v>0</v>
      </c>
      <c r="AB2090" t="str">
        <v>397-U1588D-5H-CC-PAL-PALHUAN</v>
      </c>
    </row>
    <row r="2091" spans="1:28" x14ac:dyDescent="0.15">
      <c r="A2091">
        <v>397</v>
      </c>
      <c r="B2091" t="str">
        <v>U1588</v>
      </c>
      <c r="C2091" t="str">
        <v>D</v>
      </c>
      <c r="D2091">
        <v>5</v>
      </c>
      <c r="E2091" t="str">
        <v>H</v>
      </c>
      <c r="F2091" t="str">
        <v>CC</v>
      </c>
      <c r="G2091" t="str">
        <v/>
      </c>
      <c r="H2091" s="29">
        <v>28</v>
      </c>
      <c r="I2091" s="29">
        <v>34</v>
      </c>
      <c r="J2091" s="29">
        <v>28</v>
      </c>
      <c r="K2091" s="29">
        <v>5</v>
      </c>
      <c r="L2091" s="24">
        <v>39.300000000000004</v>
      </c>
      <c r="M2091" s="24">
        <v>39.360000000000007</v>
      </c>
      <c r="N2091" s="24">
        <v>37.480264150943398</v>
      </c>
      <c r="O2091" s="24">
        <v>37.518000000000001</v>
      </c>
      <c r="P2091">
        <v>6</v>
      </c>
      <c r="Q2091">
        <v>212</v>
      </c>
      <c r="R2091" t="str">
        <v>WRND</v>
      </c>
      <c r="S2091" t="str">
        <v>PAL</v>
      </c>
      <c r="T2091" t="str">
        <v/>
      </c>
      <c r="U2091" t="str">
        <v/>
      </c>
      <c r="V2091" t="str">
        <v>PAL</v>
      </c>
      <c r="W2091" t="str">
        <v>WRND11989251</v>
      </c>
      <c r="X2091">
        <v>44901.125694444447</v>
      </c>
      <c r="Y2091" t="str">
        <v>KOWALSKI</v>
      </c>
      <c r="Z2091" t="str">
        <v>JR</v>
      </c>
      <c r="AA2091">
        <v>0</v>
      </c>
      <c r="AB2091" t="str">
        <v>397-U1588D-5H-CC-PAL</v>
      </c>
    </row>
    <row r="2092" spans="1:28" x14ac:dyDescent="0.15">
      <c r="A2092">
        <v>397</v>
      </c>
      <c r="B2092" t="str">
        <v>U1588</v>
      </c>
      <c r="C2092" t="str">
        <v>D</v>
      </c>
      <c r="D2092">
        <v>5</v>
      </c>
      <c r="E2092" t="str">
        <v>H</v>
      </c>
      <c r="F2092" t="str">
        <v>CC</v>
      </c>
      <c r="G2092" t="str">
        <v/>
      </c>
      <c r="H2092" s="29">
        <v>28</v>
      </c>
      <c r="I2092" s="29">
        <v>34</v>
      </c>
      <c r="J2092" s="29">
        <v>0</v>
      </c>
      <c r="K2092" s="29">
        <v>5</v>
      </c>
      <c r="L2092" s="24">
        <v>39.300000000000004</v>
      </c>
      <c r="M2092" s="24">
        <v>39.360000000000007</v>
      </c>
      <c r="N2092" s="24">
        <v>37.480264150943398</v>
      </c>
      <c r="O2092" s="24">
        <v>37.518000000000001</v>
      </c>
      <c r="P2092">
        <v>6</v>
      </c>
      <c r="Q2092">
        <v>5</v>
      </c>
      <c r="R2092" t="str">
        <v>OTHR</v>
      </c>
      <c r="S2092" t="str">
        <v/>
      </c>
      <c r="T2092" t="str">
        <v>CLAR</v>
      </c>
      <c r="U2092" t="str">
        <v>95439IODP</v>
      </c>
      <c r="V2092" t="str">
        <v>PALCLAR</v>
      </c>
      <c r="W2092" t="str">
        <v>OTHR11989291</v>
      </c>
      <c r="X2092">
        <v>44901.126388888886</v>
      </c>
      <c r="Y2092" t="str">
        <v>KOWALSKI</v>
      </c>
      <c r="Z2092" t="str">
        <v>JR</v>
      </c>
      <c r="AA2092">
        <v>0</v>
      </c>
      <c r="AB2092" t="str">
        <v>397-U1588D-5H-CC-PAL-PALCLAR</v>
      </c>
    </row>
    <row r="2093" spans="1:28" x14ac:dyDescent="0.15">
      <c r="A2093">
        <v>397</v>
      </c>
      <c r="B2093" t="str">
        <v>U1588</v>
      </c>
      <c r="C2093" t="str">
        <v>D</v>
      </c>
      <c r="D2093">
        <v>5</v>
      </c>
      <c r="E2093" t="str">
        <v>H</v>
      </c>
      <c r="F2093" t="str">
        <v>CC</v>
      </c>
      <c r="G2093" t="str">
        <v/>
      </c>
      <c r="H2093" s="29">
        <v>28</v>
      </c>
      <c r="I2093" s="29">
        <v>34</v>
      </c>
      <c r="J2093" s="29">
        <v>0</v>
      </c>
      <c r="K2093" s="29">
        <v>5</v>
      </c>
      <c r="L2093" s="24">
        <v>39.300000000000004</v>
      </c>
      <c r="M2093" s="24">
        <v>39.360000000000007</v>
      </c>
      <c r="N2093" s="24">
        <v>37.480264150943398</v>
      </c>
      <c r="O2093" s="24">
        <v>37.518000000000001</v>
      </c>
      <c r="P2093">
        <v>6</v>
      </c>
      <c r="Q2093">
        <v>5</v>
      </c>
      <c r="R2093" t="str">
        <v>OTHR</v>
      </c>
      <c r="S2093" t="str">
        <v/>
      </c>
      <c r="T2093" t="str">
        <v>FLOR</v>
      </c>
      <c r="U2093" t="str">
        <v>95504IODP</v>
      </c>
      <c r="V2093" t="str">
        <v>PALFLOR</v>
      </c>
      <c r="W2093" t="str">
        <v>OTHR11989281</v>
      </c>
      <c r="X2093">
        <v>44901.126388888886</v>
      </c>
      <c r="Y2093" t="str">
        <v>KOWALSKI</v>
      </c>
      <c r="Z2093" t="str">
        <v>JR</v>
      </c>
      <c r="AA2093">
        <v>0</v>
      </c>
      <c r="AB2093" t="str">
        <v>397-U1588D-5H-CC-PAL-PALFLOR</v>
      </c>
    </row>
    <row r="2094" spans="1:28" x14ac:dyDescent="0.15">
      <c r="A2094">
        <v>397</v>
      </c>
      <c r="B2094" t="str">
        <v>U1588</v>
      </c>
      <c r="C2094" t="str">
        <v>D</v>
      </c>
      <c r="D2094">
        <v>5</v>
      </c>
      <c r="E2094" t="str">
        <v>H</v>
      </c>
      <c r="F2094" t="str">
        <v>CC</v>
      </c>
      <c r="G2094" t="str">
        <v/>
      </c>
      <c r="H2094" s="29">
        <v>28</v>
      </c>
      <c r="I2094" s="29">
        <v>34</v>
      </c>
      <c r="J2094" s="29">
        <v>0</v>
      </c>
      <c r="K2094" s="29">
        <v>5</v>
      </c>
      <c r="L2094" s="24">
        <v>39.300000000000004</v>
      </c>
      <c r="M2094" s="24">
        <v>39.360000000000007</v>
      </c>
      <c r="N2094" s="24">
        <v>37.480264150943398</v>
      </c>
      <c r="O2094" s="24">
        <v>37.518000000000001</v>
      </c>
      <c r="P2094">
        <v>6</v>
      </c>
      <c r="Q2094">
        <v>20</v>
      </c>
      <c r="R2094" t="str">
        <v>OTHR</v>
      </c>
      <c r="S2094" t="str">
        <v/>
      </c>
      <c r="T2094" t="str">
        <v>PERA</v>
      </c>
      <c r="U2094" t="str">
        <v>95471IODP</v>
      </c>
      <c r="V2094" t="str">
        <v>PALPERA</v>
      </c>
      <c r="W2094" t="str">
        <v>OTHR11989271</v>
      </c>
      <c r="X2094">
        <v>44901.126388888886</v>
      </c>
      <c r="Y2094" t="str">
        <v>KOWALSKI</v>
      </c>
      <c r="Z2094" t="str">
        <v>JR</v>
      </c>
      <c r="AA2094">
        <v>0</v>
      </c>
      <c r="AB2094" t="str">
        <v>397-U1588D-5H-CC-PAL-PALPERA</v>
      </c>
    </row>
    <row r="2095" spans="1:28" x14ac:dyDescent="0.15">
      <c r="A2095">
        <v>397</v>
      </c>
      <c r="B2095" t="str">
        <v>U1588</v>
      </c>
      <c r="C2095" t="str">
        <v>D</v>
      </c>
      <c r="D2095">
        <v>5</v>
      </c>
      <c r="E2095" t="str">
        <v>H</v>
      </c>
      <c r="F2095" t="str">
        <v>CC</v>
      </c>
      <c r="G2095" t="str">
        <v/>
      </c>
      <c r="H2095" s="29">
        <v>28</v>
      </c>
      <c r="I2095" s="29">
        <v>34</v>
      </c>
      <c r="J2095" s="29">
        <v>0</v>
      </c>
      <c r="K2095" s="29">
        <v>5</v>
      </c>
      <c r="L2095" s="24">
        <v>39.300000000000004</v>
      </c>
      <c r="M2095" s="24">
        <v>39.360000000000007</v>
      </c>
      <c r="N2095" s="24">
        <v>37.480264150943398</v>
      </c>
      <c r="O2095" s="24">
        <v>37.518000000000001</v>
      </c>
      <c r="P2095">
        <v>6</v>
      </c>
      <c r="Q2095">
        <v>30</v>
      </c>
      <c r="R2095" t="str">
        <v>OTHR</v>
      </c>
      <c r="S2095" t="str">
        <v/>
      </c>
      <c r="T2095" t="str">
        <v>ZARI</v>
      </c>
      <c r="U2095" t="str">
        <v>95883IODP</v>
      </c>
      <c r="V2095" t="str">
        <v>PALZARI</v>
      </c>
      <c r="W2095" t="str">
        <v>OTHR11989311</v>
      </c>
      <c r="X2095">
        <v>44901.126388888886</v>
      </c>
      <c r="Y2095" t="str">
        <v>KOWALSKI</v>
      </c>
      <c r="Z2095" t="str">
        <v>JR</v>
      </c>
      <c r="AA2095">
        <v>0</v>
      </c>
      <c r="AB2095" t="str">
        <v>397-U1588D-5H-CC-PAL-PALZARI</v>
      </c>
    </row>
    <row r="2096" spans="1:28" x14ac:dyDescent="0.15">
      <c r="A2096">
        <v>397</v>
      </c>
      <c r="B2096" t="str">
        <v>U1588</v>
      </c>
      <c r="C2096" t="str">
        <v>D</v>
      </c>
      <c r="D2096">
        <v>5</v>
      </c>
      <c r="E2096" t="str">
        <v>H</v>
      </c>
      <c r="F2096" t="str">
        <v>CC</v>
      </c>
      <c r="G2096" t="str">
        <v/>
      </c>
      <c r="H2096" s="29">
        <v>28</v>
      </c>
      <c r="I2096" s="29">
        <v>34</v>
      </c>
      <c r="J2096" s="29">
        <v>0</v>
      </c>
      <c r="K2096" s="29">
        <v>5</v>
      </c>
      <c r="L2096" s="24">
        <v>39.300000000000004</v>
      </c>
      <c r="M2096" s="24">
        <v>39.360000000000007</v>
      </c>
      <c r="N2096" s="24">
        <v>37.480264150943398</v>
      </c>
      <c r="O2096" s="24">
        <v>37.518000000000001</v>
      </c>
      <c r="P2096">
        <v>6</v>
      </c>
      <c r="Q2096">
        <v>5</v>
      </c>
      <c r="R2096" t="str">
        <v>OTHR</v>
      </c>
      <c r="S2096" t="str">
        <v/>
      </c>
      <c r="T2096" t="str">
        <v>ABRA</v>
      </c>
      <c r="U2096" t="str">
        <v>95438IODP</v>
      </c>
      <c r="V2096" t="str">
        <v>PALABRA</v>
      </c>
      <c r="W2096" t="str">
        <v>OTHR11989321</v>
      </c>
      <c r="X2096">
        <v>44901.126388888886</v>
      </c>
      <c r="Y2096" t="str">
        <v>KOWALSKI</v>
      </c>
      <c r="Z2096" t="str">
        <v>JR</v>
      </c>
      <c r="AA2096">
        <v>0</v>
      </c>
      <c r="AB2096" t="str">
        <v>397-U1588D-5H-CC-PAL-PALABRA</v>
      </c>
    </row>
    <row r="2097" spans="1:28" x14ac:dyDescent="0.15">
      <c r="A2097">
        <v>397</v>
      </c>
      <c r="B2097" t="str">
        <v>U1588</v>
      </c>
      <c r="C2097" t="str">
        <v>D</v>
      </c>
      <c r="D2097">
        <v>5</v>
      </c>
      <c r="E2097" t="str">
        <v>H</v>
      </c>
      <c r="F2097" t="str">
        <v>CC</v>
      </c>
      <c r="G2097" t="str">
        <v/>
      </c>
      <c r="H2097" s="29">
        <v>28</v>
      </c>
      <c r="I2097" s="29">
        <v>34</v>
      </c>
      <c r="J2097" s="29">
        <v>0</v>
      </c>
      <c r="K2097" s="29">
        <v>5</v>
      </c>
      <c r="L2097" s="24">
        <v>39.300000000000004</v>
      </c>
      <c r="M2097" s="24">
        <v>39.360000000000007</v>
      </c>
      <c r="N2097" s="24">
        <v>37.480264150943398</v>
      </c>
      <c r="O2097" s="24">
        <v>37.518000000000001</v>
      </c>
      <c r="P2097">
        <v>6</v>
      </c>
      <c r="Q2097">
        <v>20</v>
      </c>
      <c r="R2097" t="str">
        <v>OTHR</v>
      </c>
      <c r="S2097" t="str">
        <v/>
      </c>
      <c r="T2097" t="str">
        <v>VERM</v>
      </c>
      <c r="U2097" t="str">
        <v>95746IODP</v>
      </c>
      <c r="V2097" t="str">
        <v>PALVERM</v>
      </c>
      <c r="W2097" t="str">
        <v>OTHR11989261</v>
      </c>
      <c r="X2097">
        <v>44901.126388888886</v>
      </c>
      <c r="Y2097" t="str">
        <v>KOWALSKI</v>
      </c>
      <c r="Z2097" t="str">
        <v>JR</v>
      </c>
      <c r="AA2097">
        <v>0</v>
      </c>
      <c r="AB2097" t="str">
        <v>397-U1588D-5H-CC-PAL-PALVERM</v>
      </c>
    </row>
    <row r="2098" spans="1:28" x14ac:dyDescent="0.15">
      <c r="A2098">
        <v>397</v>
      </c>
      <c r="B2098" t="str">
        <v>U1588</v>
      </c>
      <c r="C2098" t="str">
        <v>D</v>
      </c>
      <c r="D2098">
        <v>6</v>
      </c>
      <c r="E2098" t="str">
        <v>H</v>
      </c>
      <c r="F2098">
        <v>3</v>
      </c>
      <c r="G2098" t="str">
        <v/>
      </c>
      <c r="H2098" s="29">
        <v>75</v>
      </c>
      <c r="I2098" s="29">
        <v>75</v>
      </c>
      <c r="J2098" s="29">
        <v>75</v>
      </c>
      <c r="K2098" s="29">
        <v>5</v>
      </c>
      <c r="L2098" s="24">
        <v>40.67</v>
      </c>
      <c r="M2098" s="24">
        <v>40.67</v>
      </c>
      <c r="N2098" s="24">
        <v>41.975846153846156</v>
      </c>
      <c r="O2098" s="24">
        <v>41.975846153846156</v>
      </c>
      <c r="P2098">
        <v>0</v>
      </c>
      <c r="Q2098">
        <v>2</v>
      </c>
      <c r="R2098" t="str">
        <v>LIQ</v>
      </c>
      <c r="S2098" t="str">
        <v/>
      </c>
      <c r="T2098" t="str">
        <v>BRAD</v>
      </c>
      <c r="U2098" t="str">
        <v>95829IODP</v>
      </c>
      <c r="V2098" t="str">
        <v>RHIZON_BRAD</v>
      </c>
      <c r="W2098" t="str">
        <v>LIQ11989701</v>
      </c>
      <c r="X2098">
        <v>44901.184027777781</v>
      </c>
      <c r="Y2098" t="str">
        <v>KOWALSKI</v>
      </c>
      <c r="Z2098" t="str">
        <v>JR</v>
      </c>
      <c r="AA2098">
        <v>0</v>
      </c>
      <c r="AB2098" t="str">
        <v>397-U1588D-6H-3-RHIZON_BRAD</v>
      </c>
    </row>
    <row r="2099" spans="1:28" x14ac:dyDescent="0.15">
      <c r="A2099">
        <v>397</v>
      </c>
      <c r="B2099" t="str">
        <v>U1588</v>
      </c>
      <c r="C2099" t="str">
        <v>D</v>
      </c>
      <c r="D2099">
        <v>6</v>
      </c>
      <c r="E2099" t="str">
        <v>H</v>
      </c>
      <c r="F2099">
        <v>5</v>
      </c>
      <c r="G2099" t="str">
        <v/>
      </c>
      <c r="H2099" s="29">
        <v>75</v>
      </c>
      <c r="I2099" s="29">
        <v>75</v>
      </c>
      <c r="J2099" s="29">
        <v>75</v>
      </c>
      <c r="K2099" s="29">
        <v>5</v>
      </c>
      <c r="L2099" s="24">
        <v>43.59</v>
      </c>
      <c r="M2099" s="24">
        <v>43.59</v>
      </c>
      <c r="N2099" s="24">
        <v>44.78353846153847</v>
      </c>
      <c r="O2099" s="24">
        <v>44.78353846153847</v>
      </c>
      <c r="P2099">
        <v>0</v>
      </c>
      <c r="Q2099">
        <v>2</v>
      </c>
      <c r="R2099" t="str">
        <v>LIQ</v>
      </c>
      <c r="S2099" t="str">
        <v/>
      </c>
      <c r="T2099" t="str">
        <v>BRAD</v>
      </c>
      <c r="U2099" t="str">
        <v>95829IODP</v>
      </c>
      <c r="V2099" t="str">
        <v>RHIZON_BRAD</v>
      </c>
      <c r="W2099" t="str">
        <v>LIQ11989711</v>
      </c>
      <c r="X2099">
        <v>44901.184027777781</v>
      </c>
      <c r="Y2099" t="str">
        <v>KOWALSKI</v>
      </c>
      <c r="Z2099" t="str">
        <v>JR</v>
      </c>
      <c r="AA2099">
        <v>0</v>
      </c>
      <c r="AB2099" t="str">
        <v>397-U1588D-6H-5-RHIZON_BRAD</v>
      </c>
    </row>
    <row r="2100" spans="1:28" x14ac:dyDescent="0.15">
      <c r="A2100">
        <v>397</v>
      </c>
      <c r="B2100" t="str">
        <v>U1588</v>
      </c>
      <c r="C2100" t="str">
        <v>D</v>
      </c>
      <c r="D2100">
        <v>6</v>
      </c>
      <c r="E2100" t="str">
        <v>H</v>
      </c>
      <c r="F2100" t="str">
        <v>CC</v>
      </c>
      <c r="G2100" t="str">
        <v/>
      </c>
      <c r="H2100" s="29">
        <v>23</v>
      </c>
      <c r="I2100" s="29">
        <v>29</v>
      </c>
      <c r="J2100" s="29">
        <v>0</v>
      </c>
      <c r="K2100" s="29">
        <v>5</v>
      </c>
      <c r="L2100" s="24">
        <v>46.97</v>
      </c>
      <c r="M2100" s="24">
        <v>47.03</v>
      </c>
      <c r="N2100" s="24">
        <v>48.033538461538463</v>
      </c>
      <c r="O2100" s="24">
        <v>48.091230769230776</v>
      </c>
      <c r="P2100">
        <v>6</v>
      </c>
      <c r="Q2100">
        <v>20</v>
      </c>
      <c r="R2100" t="str">
        <v>OTHR</v>
      </c>
      <c r="S2100" t="str">
        <v/>
      </c>
      <c r="T2100" t="str">
        <v>PERA</v>
      </c>
      <c r="U2100" t="str">
        <v>95471IODP</v>
      </c>
      <c r="V2100" t="str">
        <v>PALPERA</v>
      </c>
      <c r="W2100" t="str">
        <v>OTHR11989621</v>
      </c>
      <c r="X2100">
        <v>44901.152083333334</v>
      </c>
      <c r="Y2100" t="str">
        <v>KOWALSKI</v>
      </c>
      <c r="Z2100" t="str">
        <v>JR</v>
      </c>
      <c r="AA2100">
        <v>0</v>
      </c>
      <c r="AB2100" t="str">
        <v>397-U1588D-6H-CC-PAL-PALPERA</v>
      </c>
    </row>
    <row r="2101" spans="1:28" x14ac:dyDescent="0.15">
      <c r="A2101">
        <v>397</v>
      </c>
      <c r="B2101" t="str">
        <v>U1588</v>
      </c>
      <c r="C2101" t="str">
        <v>D</v>
      </c>
      <c r="D2101">
        <v>6</v>
      </c>
      <c r="E2101" t="str">
        <v>H</v>
      </c>
      <c r="F2101" t="str">
        <v>CC</v>
      </c>
      <c r="G2101" t="str">
        <v/>
      </c>
      <c r="H2101" s="29">
        <v>23</v>
      </c>
      <c r="I2101" s="29">
        <v>29</v>
      </c>
      <c r="J2101" s="29">
        <v>0</v>
      </c>
      <c r="K2101" s="29">
        <v>5</v>
      </c>
      <c r="L2101" s="24">
        <v>46.97</v>
      </c>
      <c r="M2101" s="24">
        <v>47.03</v>
      </c>
      <c r="N2101" s="24">
        <v>48.033538461538463</v>
      </c>
      <c r="O2101" s="24">
        <v>48.091230769230776</v>
      </c>
      <c r="P2101">
        <v>6</v>
      </c>
      <c r="Q2101">
        <v>5</v>
      </c>
      <c r="R2101" t="str">
        <v>OTHR</v>
      </c>
      <c r="S2101" t="str">
        <v/>
      </c>
      <c r="T2101" t="str">
        <v>ABRA</v>
      </c>
      <c r="U2101" t="str">
        <v>95438IODP</v>
      </c>
      <c r="V2101" t="str">
        <v>PALABRA</v>
      </c>
      <c r="W2101" t="str">
        <v>OTHR11989671</v>
      </c>
      <c r="X2101">
        <v>44901.152083333334</v>
      </c>
      <c r="Y2101" t="str">
        <v>KOWALSKI</v>
      </c>
      <c r="Z2101" t="str">
        <v>JR</v>
      </c>
      <c r="AA2101">
        <v>0</v>
      </c>
      <c r="AB2101" t="str">
        <v>397-U1588D-6H-CC-PAL-PALABRA</v>
      </c>
    </row>
    <row r="2102" spans="1:28" x14ac:dyDescent="0.15">
      <c r="A2102">
        <v>397</v>
      </c>
      <c r="B2102" t="str">
        <v>U1588</v>
      </c>
      <c r="C2102" t="str">
        <v>D</v>
      </c>
      <c r="D2102">
        <v>6</v>
      </c>
      <c r="E2102" t="str">
        <v>H</v>
      </c>
      <c r="F2102" t="str">
        <v>CC</v>
      </c>
      <c r="G2102" t="str">
        <v/>
      </c>
      <c r="H2102" s="29">
        <v>23</v>
      </c>
      <c r="I2102" s="29">
        <v>29</v>
      </c>
      <c r="J2102" s="29">
        <v>0</v>
      </c>
      <c r="K2102" s="29">
        <v>5</v>
      </c>
      <c r="L2102" s="24">
        <v>46.97</v>
      </c>
      <c r="M2102" s="24">
        <v>47.03</v>
      </c>
      <c r="N2102" s="24">
        <v>48.033538461538463</v>
      </c>
      <c r="O2102" s="24">
        <v>48.091230769230776</v>
      </c>
      <c r="P2102">
        <v>6</v>
      </c>
      <c r="Q2102">
        <v>5</v>
      </c>
      <c r="R2102" t="str">
        <v>OTHR</v>
      </c>
      <c r="S2102" t="str">
        <v/>
      </c>
      <c r="T2102" t="str">
        <v>FLOR</v>
      </c>
      <c r="U2102" t="str">
        <v>95504IODP</v>
      </c>
      <c r="V2102" t="str">
        <v>PALFLOR</v>
      </c>
      <c r="W2102" t="str">
        <v>OTHR11989631</v>
      </c>
      <c r="X2102">
        <v>44901.152083333334</v>
      </c>
      <c r="Y2102" t="str">
        <v>KOWALSKI</v>
      </c>
      <c r="Z2102" t="str">
        <v>JR</v>
      </c>
      <c r="AA2102">
        <v>0</v>
      </c>
      <c r="AB2102" t="str">
        <v>397-U1588D-6H-CC-PAL-PALFLOR</v>
      </c>
    </row>
    <row r="2103" spans="1:28" x14ac:dyDescent="0.15">
      <c r="A2103">
        <v>397</v>
      </c>
      <c r="B2103" t="str">
        <v>U1588</v>
      </c>
      <c r="C2103" t="str">
        <v>D</v>
      </c>
      <c r="D2103">
        <v>6</v>
      </c>
      <c r="E2103" t="str">
        <v>H</v>
      </c>
      <c r="F2103" t="str">
        <v>CC</v>
      </c>
      <c r="G2103" t="str">
        <v/>
      </c>
      <c r="H2103" s="29">
        <v>23</v>
      </c>
      <c r="I2103" s="29">
        <v>29</v>
      </c>
      <c r="J2103" s="29">
        <v>0</v>
      </c>
      <c r="K2103" s="29">
        <v>5</v>
      </c>
      <c r="L2103" s="24">
        <v>46.97</v>
      </c>
      <c r="M2103" s="24">
        <v>47.03</v>
      </c>
      <c r="N2103" s="24">
        <v>48.033538461538463</v>
      </c>
      <c r="O2103" s="24">
        <v>48.091230769230776</v>
      </c>
      <c r="P2103">
        <v>6</v>
      </c>
      <c r="Q2103">
        <v>20</v>
      </c>
      <c r="R2103" t="str">
        <v>OTHR</v>
      </c>
      <c r="S2103" t="str">
        <v/>
      </c>
      <c r="T2103" t="str">
        <v>VERM</v>
      </c>
      <c r="U2103" t="str">
        <v>95746IODP</v>
      </c>
      <c r="V2103" t="str">
        <v>PALVERM</v>
      </c>
      <c r="W2103" t="str">
        <v>OTHR11989611</v>
      </c>
      <c r="X2103">
        <v>44901.152083333334</v>
      </c>
      <c r="Y2103" t="str">
        <v>KOWALSKI</v>
      </c>
      <c r="Z2103" t="str">
        <v>JR</v>
      </c>
      <c r="AA2103">
        <v>0</v>
      </c>
      <c r="AB2103" t="str">
        <v>397-U1588D-6H-CC-PAL-PALVERM</v>
      </c>
    </row>
    <row r="2104" spans="1:28" x14ac:dyDescent="0.15">
      <c r="A2104">
        <v>397</v>
      </c>
      <c r="B2104" t="str">
        <v>U1588</v>
      </c>
      <c r="C2104" t="str">
        <v>D</v>
      </c>
      <c r="D2104">
        <v>6</v>
      </c>
      <c r="E2104" t="str">
        <v>H</v>
      </c>
      <c r="F2104" t="str">
        <v>CC</v>
      </c>
      <c r="G2104" t="str">
        <v/>
      </c>
      <c r="H2104" s="29">
        <v>23</v>
      </c>
      <c r="I2104" s="29">
        <v>29</v>
      </c>
      <c r="J2104" s="29">
        <v>0</v>
      </c>
      <c r="K2104" s="29">
        <v>5</v>
      </c>
      <c r="L2104" s="24">
        <v>46.97</v>
      </c>
      <c r="M2104" s="24">
        <v>47.03</v>
      </c>
      <c r="N2104" s="24">
        <v>48.033538461538463</v>
      </c>
      <c r="O2104" s="24">
        <v>48.091230769230776</v>
      </c>
      <c r="P2104">
        <v>6</v>
      </c>
      <c r="Q2104">
        <v>30</v>
      </c>
      <c r="R2104" t="str">
        <v>OTHR</v>
      </c>
      <c r="S2104" t="str">
        <v/>
      </c>
      <c r="T2104" t="str">
        <v>HUAN</v>
      </c>
      <c r="U2104" t="str">
        <v>98758IODP</v>
      </c>
      <c r="V2104" t="str">
        <v>PALHUAN</v>
      </c>
      <c r="W2104" t="str">
        <v>OTHR11989651</v>
      </c>
      <c r="X2104">
        <v>44901.152083333334</v>
      </c>
      <c r="Y2104" t="str">
        <v>KOWALSKI</v>
      </c>
      <c r="Z2104" t="str">
        <v>JR</v>
      </c>
      <c r="AA2104">
        <v>0</v>
      </c>
      <c r="AB2104" t="str">
        <v>397-U1588D-6H-CC-PAL-PALHUAN</v>
      </c>
    </row>
    <row r="2105" spans="1:28" x14ac:dyDescent="0.15">
      <c r="A2105">
        <v>397</v>
      </c>
      <c r="B2105" t="str">
        <v>U1588</v>
      </c>
      <c r="C2105" t="str">
        <v>D</v>
      </c>
      <c r="D2105">
        <v>6</v>
      </c>
      <c r="E2105" t="str">
        <v>H</v>
      </c>
      <c r="F2105" t="str">
        <v>CC</v>
      </c>
      <c r="G2105" t="str">
        <v/>
      </c>
      <c r="H2105" s="29">
        <v>23</v>
      </c>
      <c r="I2105" s="29">
        <v>29</v>
      </c>
      <c r="J2105" s="29">
        <v>0</v>
      </c>
      <c r="K2105" s="29">
        <v>5</v>
      </c>
      <c r="L2105" s="24">
        <v>46.97</v>
      </c>
      <c r="M2105" s="24">
        <v>47.03</v>
      </c>
      <c r="N2105" s="24">
        <v>48.033538461538463</v>
      </c>
      <c r="O2105" s="24">
        <v>48.091230769230776</v>
      </c>
      <c r="P2105">
        <v>6</v>
      </c>
      <c r="Q2105">
        <v>5</v>
      </c>
      <c r="R2105" t="str">
        <v>OTHR</v>
      </c>
      <c r="S2105" t="str">
        <v/>
      </c>
      <c r="T2105" t="str">
        <v>CLAR</v>
      </c>
      <c r="U2105" t="str">
        <v>95439IODP</v>
      </c>
      <c r="V2105" t="str">
        <v>PALCLAR</v>
      </c>
      <c r="W2105" t="str">
        <v>OTHR11989641</v>
      </c>
      <c r="X2105">
        <v>44901.152083333334</v>
      </c>
      <c r="Y2105" t="str">
        <v>KOWALSKI</v>
      </c>
      <c r="Z2105" t="str">
        <v>JR</v>
      </c>
      <c r="AA2105">
        <v>0</v>
      </c>
      <c r="AB2105" t="str">
        <v>397-U1588D-6H-CC-PAL-PALCLAR</v>
      </c>
    </row>
    <row r="2106" spans="1:28" x14ac:dyDescent="0.15">
      <c r="A2106">
        <v>397</v>
      </c>
      <c r="B2106" t="str">
        <v>U1588</v>
      </c>
      <c r="C2106" t="str">
        <v>D</v>
      </c>
      <c r="D2106">
        <v>6</v>
      </c>
      <c r="E2106" t="str">
        <v>H</v>
      </c>
      <c r="F2106" t="str">
        <v>CC</v>
      </c>
      <c r="G2106" t="str">
        <v/>
      </c>
      <c r="H2106" s="29">
        <v>23</v>
      </c>
      <c r="I2106" s="29">
        <v>29</v>
      </c>
      <c r="J2106" s="29">
        <v>0</v>
      </c>
      <c r="K2106" s="29">
        <v>5</v>
      </c>
      <c r="L2106" s="24">
        <v>46.97</v>
      </c>
      <c r="M2106" s="24">
        <v>47.03</v>
      </c>
      <c r="N2106" s="24">
        <v>48.033538461538463</v>
      </c>
      <c r="O2106" s="24">
        <v>48.091230769230776</v>
      </c>
      <c r="P2106">
        <v>6</v>
      </c>
      <c r="Q2106">
        <v>30</v>
      </c>
      <c r="R2106" t="str">
        <v>OTHR</v>
      </c>
      <c r="S2106" t="str">
        <v/>
      </c>
      <c r="T2106" t="str">
        <v>ZARI</v>
      </c>
      <c r="U2106" t="str">
        <v>95883IODP</v>
      </c>
      <c r="V2106" t="str">
        <v>PALZARI</v>
      </c>
      <c r="W2106" t="str">
        <v>OTHR11989661</v>
      </c>
      <c r="X2106">
        <v>44901.152083333334</v>
      </c>
      <c r="Y2106" t="str">
        <v>KOWALSKI</v>
      </c>
      <c r="Z2106" t="str">
        <v>JR</v>
      </c>
      <c r="AA2106">
        <v>0</v>
      </c>
      <c r="AB2106" t="str">
        <v>397-U1588D-6H-CC-PAL-PALZARI</v>
      </c>
    </row>
    <row r="2107" spans="1:28" x14ac:dyDescent="0.15">
      <c r="A2107">
        <v>397</v>
      </c>
      <c r="B2107" t="str">
        <v>U1588</v>
      </c>
      <c r="C2107" t="str">
        <v>D</v>
      </c>
      <c r="D2107">
        <v>6</v>
      </c>
      <c r="E2107" t="str">
        <v>H</v>
      </c>
      <c r="F2107" t="str">
        <v>CC</v>
      </c>
      <c r="G2107" t="str">
        <v/>
      </c>
      <c r="H2107" s="29">
        <v>23</v>
      </c>
      <c r="I2107" s="29">
        <v>29</v>
      </c>
      <c r="J2107" s="29">
        <v>23</v>
      </c>
      <c r="K2107" s="29">
        <v>5</v>
      </c>
      <c r="L2107" s="24">
        <v>46.97</v>
      </c>
      <c r="M2107" s="24">
        <v>47.03</v>
      </c>
      <c r="N2107" s="24">
        <v>48.033538461538463</v>
      </c>
      <c r="O2107" s="24">
        <v>48.091230769230776</v>
      </c>
      <c r="P2107">
        <v>6</v>
      </c>
      <c r="Q2107">
        <v>212</v>
      </c>
      <c r="R2107" t="str">
        <v>WRND</v>
      </c>
      <c r="S2107" t="str">
        <v>PAL</v>
      </c>
      <c r="T2107" t="str">
        <v/>
      </c>
      <c r="U2107" t="str">
        <v/>
      </c>
      <c r="V2107" t="str">
        <v>PAL</v>
      </c>
      <c r="W2107" t="str">
        <v>WRND11989601</v>
      </c>
      <c r="X2107">
        <v>44901.152083333334</v>
      </c>
      <c r="Y2107" t="str">
        <v>KOWALSKI</v>
      </c>
      <c r="Z2107" t="str">
        <v>JR</v>
      </c>
      <c r="AA2107">
        <v>0</v>
      </c>
      <c r="AB2107" t="str">
        <v>397-U1588D-6H-CC-PAL</v>
      </c>
    </row>
    <row r="2108" spans="1:28" x14ac:dyDescent="0.15">
      <c r="A2108">
        <v>397</v>
      </c>
      <c r="B2108" t="str">
        <v>U1588</v>
      </c>
      <c r="C2108" t="str">
        <v>D</v>
      </c>
      <c r="D2108">
        <v>7</v>
      </c>
      <c r="E2108" t="str">
        <v>H</v>
      </c>
      <c r="F2108">
        <v>3</v>
      </c>
      <c r="G2108" t="str">
        <v/>
      </c>
      <c r="H2108" s="29">
        <v>82</v>
      </c>
      <c r="I2108" s="29">
        <v>82</v>
      </c>
      <c r="J2108" s="29">
        <v>82</v>
      </c>
      <c r="K2108" s="29">
        <v>5</v>
      </c>
      <c r="L2108" s="24">
        <v>50.17</v>
      </c>
      <c r="M2108" s="24">
        <v>50.17</v>
      </c>
      <c r="N2108" s="24">
        <v>50.945264150943395</v>
      </c>
      <c r="O2108" s="24">
        <v>50.945264150943395</v>
      </c>
      <c r="P2108">
        <v>0</v>
      </c>
      <c r="Q2108">
        <v>2</v>
      </c>
      <c r="R2108" t="str">
        <v>LIQ</v>
      </c>
      <c r="S2108" t="str">
        <v/>
      </c>
      <c r="T2108" t="str">
        <v>BRAD</v>
      </c>
      <c r="U2108" t="str">
        <v>95829IODP</v>
      </c>
      <c r="V2108" t="str">
        <v>BRAD(82-82)</v>
      </c>
      <c r="W2108" t="str">
        <v>LIQ11990381</v>
      </c>
      <c r="X2108">
        <v>44901.240972222222</v>
      </c>
      <c r="Y2108" t="str">
        <v>NOVAK</v>
      </c>
      <c r="Z2108" t="str">
        <v>JR</v>
      </c>
      <c r="AA2108">
        <v>0</v>
      </c>
      <c r="AB2108" t="str">
        <v>397-U1588D-7H-3-BRAD(82-82)</v>
      </c>
    </row>
    <row r="2109" spans="1:28" x14ac:dyDescent="0.15">
      <c r="A2109">
        <v>397</v>
      </c>
      <c r="B2109" t="str">
        <v>U1588</v>
      </c>
      <c r="C2109" t="str">
        <v>D</v>
      </c>
      <c r="D2109">
        <v>7</v>
      </c>
      <c r="E2109" t="str">
        <v>H</v>
      </c>
      <c r="F2109">
        <v>5</v>
      </c>
      <c r="G2109" t="str">
        <v/>
      </c>
      <c r="H2109" s="29">
        <v>75</v>
      </c>
      <c r="I2109" s="29">
        <v>75</v>
      </c>
      <c r="J2109" s="29">
        <v>75</v>
      </c>
      <c r="K2109" s="29">
        <v>5</v>
      </c>
      <c r="L2109" s="24">
        <v>53.02</v>
      </c>
      <c r="M2109" s="24">
        <v>53.02</v>
      </c>
      <c r="N2109" s="24">
        <v>53.633943396226414</v>
      </c>
      <c r="O2109" s="24">
        <v>53.633943396226414</v>
      </c>
      <c r="P2109">
        <v>0</v>
      </c>
      <c r="Q2109">
        <v>2</v>
      </c>
      <c r="R2109" t="str">
        <v>LIQ</v>
      </c>
      <c r="S2109" t="str">
        <v/>
      </c>
      <c r="T2109" t="str">
        <v>BRAD</v>
      </c>
      <c r="U2109" t="str">
        <v>95829IODP</v>
      </c>
      <c r="V2109" t="str">
        <v>BRAD(75-75)</v>
      </c>
      <c r="W2109" t="str">
        <v>LIQ11990391</v>
      </c>
      <c r="X2109">
        <v>44901.240972222222</v>
      </c>
      <c r="Y2109" t="str">
        <v>NOVAK</v>
      </c>
      <c r="Z2109" t="str">
        <v>JR</v>
      </c>
      <c r="AA2109">
        <v>0</v>
      </c>
      <c r="AB2109" t="str">
        <v>397-U1588D-7H-5-BRAD(75-75)</v>
      </c>
    </row>
    <row r="2110" spans="1:28" x14ac:dyDescent="0.15">
      <c r="A2110">
        <v>397</v>
      </c>
      <c r="B2110" t="str">
        <v>U1588</v>
      </c>
      <c r="C2110" t="str">
        <v>D</v>
      </c>
      <c r="D2110">
        <v>7</v>
      </c>
      <c r="E2110" t="str">
        <v>H</v>
      </c>
      <c r="F2110" t="str">
        <v>CC</v>
      </c>
      <c r="G2110" t="str">
        <v/>
      </c>
      <c r="H2110" s="29">
        <v>15</v>
      </c>
      <c r="I2110" s="29">
        <v>21</v>
      </c>
      <c r="J2110" s="29">
        <v>0</v>
      </c>
      <c r="K2110" s="29">
        <v>5</v>
      </c>
      <c r="L2110" s="24">
        <v>56.62</v>
      </c>
      <c r="M2110" s="24">
        <v>56.68</v>
      </c>
      <c r="N2110" s="24">
        <v>57.030169811320754</v>
      </c>
      <c r="O2110" s="24">
        <v>57.086773584905657</v>
      </c>
      <c r="P2110">
        <v>6</v>
      </c>
      <c r="Q2110">
        <v>30</v>
      </c>
      <c r="R2110" t="str">
        <v>OTHR</v>
      </c>
      <c r="S2110" t="str">
        <v/>
      </c>
      <c r="T2110" t="str">
        <v>ZARI</v>
      </c>
      <c r="U2110" t="str">
        <v>95883IODP</v>
      </c>
      <c r="V2110" t="str">
        <v>PALZARI</v>
      </c>
      <c r="W2110" t="str">
        <v>OTHR11990031</v>
      </c>
      <c r="X2110">
        <v>44901.203472222223</v>
      </c>
      <c r="Y2110" t="str">
        <v>KOWALSKI</v>
      </c>
      <c r="Z2110" t="str">
        <v>JR</v>
      </c>
      <c r="AA2110">
        <v>0</v>
      </c>
      <c r="AB2110" t="str">
        <v>397-U1588D-7H-CC-PAL-PALZARI</v>
      </c>
    </row>
    <row r="2111" spans="1:28" x14ac:dyDescent="0.15">
      <c r="A2111">
        <v>397</v>
      </c>
      <c r="B2111" t="str">
        <v>U1588</v>
      </c>
      <c r="C2111" t="str">
        <v>D</v>
      </c>
      <c r="D2111">
        <v>7</v>
      </c>
      <c r="E2111" t="str">
        <v>H</v>
      </c>
      <c r="F2111" t="str">
        <v>CC</v>
      </c>
      <c r="G2111" t="str">
        <v/>
      </c>
      <c r="H2111" s="29">
        <v>15</v>
      </c>
      <c r="I2111" s="29">
        <v>21</v>
      </c>
      <c r="J2111" s="29">
        <v>0</v>
      </c>
      <c r="K2111" s="29">
        <v>5</v>
      </c>
      <c r="L2111" s="24">
        <v>56.62</v>
      </c>
      <c r="M2111" s="24">
        <v>56.68</v>
      </c>
      <c r="N2111" s="24">
        <v>57.030169811320754</v>
      </c>
      <c r="O2111" s="24">
        <v>57.086773584905657</v>
      </c>
      <c r="P2111">
        <v>6</v>
      </c>
      <c r="Q2111">
        <v>5</v>
      </c>
      <c r="R2111" t="str">
        <v>OTHR</v>
      </c>
      <c r="S2111" t="str">
        <v/>
      </c>
      <c r="T2111" t="str">
        <v>FLOR</v>
      </c>
      <c r="U2111" t="str">
        <v>95504IODP</v>
      </c>
      <c r="V2111" t="str">
        <v>PALFLOR</v>
      </c>
      <c r="W2111" t="str">
        <v>OTHR11990001</v>
      </c>
      <c r="X2111">
        <v>44901.203472222223</v>
      </c>
      <c r="Y2111" t="str">
        <v>KOWALSKI</v>
      </c>
      <c r="Z2111" t="str">
        <v>JR</v>
      </c>
      <c r="AA2111">
        <v>0</v>
      </c>
      <c r="AB2111" t="str">
        <v>397-U1588D-7H-CC-PAL-PALFLOR</v>
      </c>
    </row>
    <row r="2112" spans="1:28" x14ac:dyDescent="0.15">
      <c r="A2112">
        <v>397</v>
      </c>
      <c r="B2112" t="str">
        <v>U1588</v>
      </c>
      <c r="C2112" t="str">
        <v>D</v>
      </c>
      <c r="D2112">
        <v>7</v>
      </c>
      <c r="E2112" t="str">
        <v>H</v>
      </c>
      <c r="F2112" t="str">
        <v>CC</v>
      </c>
      <c r="G2112" t="str">
        <v/>
      </c>
      <c r="H2112" s="29">
        <v>15</v>
      </c>
      <c r="I2112" s="29">
        <v>21</v>
      </c>
      <c r="J2112" s="29">
        <v>0</v>
      </c>
      <c r="K2112" s="29">
        <v>5</v>
      </c>
      <c r="L2112" s="24">
        <v>56.62</v>
      </c>
      <c r="M2112" s="24">
        <v>56.68</v>
      </c>
      <c r="N2112" s="24">
        <v>57.030169811320754</v>
      </c>
      <c r="O2112" s="24">
        <v>57.086773584905657</v>
      </c>
      <c r="P2112">
        <v>6</v>
      </c>
      <c r="Q2112">
        <v>20</v>
      </c>
      <c r="R2112" t="str">
        <v>OTHR</v>
      </c>
      <c r="S2112" t="str">
        <v/>
      </c>
      <c r="T2112" t="str">
        <v>VERM</v>
      </c>
      <c r="U2112" t="str">
        <v>95746IODP</v>
      </c>
      <c r="V2112" t="str">
        <v>PALVERM</v>
      </c>
      <c r="W2112" t="str">
        <v>OTHR11989981</v>
      </c>
      <c r="X2112">
        <v>44901.203472222223</v>
      </c>
      <c r="Y2112" t="str">
        <v>KOWALSKI</v>
      </c>
      <c r="Z2112" t="str">
        <v>JR</v>
      </c>
      <c r="AA2112">
        <v>0</v>
      </c>
      <c r="AB2112" t="str">
        <v>397-U1588D-7H-CC-PAL-PALVERM</v>
      </c>
    </row>
    <row r="2113" spans="1:28" x14ac:dyDescent="0.15">
      <c r="A2113">
        <v>397</v>
      </c>
      <c r="B2113" t="str">
        <v>U1588</v>
      </c>
      <c r="C2113" t="str">
        <v>D</v>
      </c>
      <c r="D2113">
        <v>7</v>
      </c>
      <c r="E2113" t="str">
        <v>H</v>
      </c>
      <c r="F2113" t="str">
        <v>CC</v>
      </c>
      <c r="G2113" t="str">
        <v/>
      </c>
      <c r="H2113" s="29">
        <v>15</v>
      </c>
      <c r="I2113" s="29">
        <v>21</v>
      </c>
      <c r="J2113" s="29">
        <v>0</v>
      </c>
      <c r="K2113" s="29">
        <v>5</v>
      </c>
      <c r="L2113" s="24">
        <v>56.62</v>
      </c>
      <c r="M2113" s="24">
        <v>56.68</v>
      </c>
      <c r="N2113" s="24">
        <v>57.030169811320754</v>
      </c>
      <c r="O2113" s="24">
        <v>57.086773584905657</v>
      </c>
      <c r="P2113">
        <v>6</v>
      </c>
      <c r="Q2113">
        <v>5</v>
      </c>
      <c r="R2113" t="str">
        <v>OTHR</v>
      </c>
      <c r="S2113" t="str">
        <v/>
      </c>
      <c r="T2113" t="str">
        <v>CLAR</v>
      </c>
      <c r="U2113" t="str">
        <v>95439IODP</v>
      </c>
      <c r="V2113" t="str">
        <v>PALCLAR</v>
      </c>
      <c r="W2113" t="str">
        <v>OTHR11990011</v>
      </c>
      <c r="X2113">
        <v>44901.203472222223</v>
      </c>
      <c r="Y2113" t="str">
        <v>KOWALSKI</v>
      </c>
      <c r="Z2113" t="str">
        <v>JR</v>
      </c>
      <c r="AA2113">
        <v>0</v>
      </c>
      <c r="AB2113" t="str">
        <v>397-U1588D-7H-CC-PAL-PALCLAR</v>
      </c>
    </row>
    <row r="2114" spans="1:28" x14ac:dyDescent="0.15">
      <c r="A2114">
        <v>397</v>
      </c>
      <c r="B2114" t="str">
        <v>U1588</v>
      </c>
      <c r="C2114" t="str">
        <v>D</v>
      </c>
      <c r="D2114">
        <v>7</v>
      </c>
      <c r="E2114" t="str">
        <v>H</v>
      </c>
      <c r="F2114" t="str">
        <v>CC</v>
      </c>
      <c r="G2114" t="str">
        <v/>
      </c>
      <c r="H2114" s="29">
        <v>15</v>
      </c>
      <c r="I2114" s="29">
        <v>21</v>
      </c>
      <c r="J2114" s="29">
        <v>0</v>
      </c>
      <c r="K2114" s="29">
        <v>5</v>
      </c>
      <c r="L2114" s="24">
        <v>56.62</v>
      </c>
      <c r="M2114" s="24">
        <v>56.68</v>
      </c>
      <c r="N2114" s="24">
        <v>57.030169811320754</v>
      </c>
      <c r="O2114" s="24">
        <v>57.086773584905657</v>
      </c>
      <c r="P2114">
        <v>6</v>
      </c>
      <c r="Q2114">
        <v>5</v>
      </c>
      <c r="R2114" t="str">
        <v>OTHR</v>
      </c>
      <c r="S2114" t="str">
        <v/>
      </c>
      <c r="T2114" t="str">
        <v>ABRA</v>
      </c>
      <c r="U2114" t="str">
        <v>95438IODP</v>
      </c>
      <c r="V2114" t="str">
        <v>PALABRA</v>
      </c>
      <c r="W2114" t="str">
        <v>OTHR11990041</v>
      </c>
      <c r="X2114">
        <v>44901.203472222223</v>
      </c>
      <c r="Y2114" t="str">
        <v>KOWALSKI</v>
      </c>
      <c r="Z2114" t="str">
        <v>JR</v>
      </c>
      <c r="AA2114">
        <v>0</v>
      </c>
      <c r="AB2114" t="str">
        <v>397-U1588D-7H-CC-PAL-PALABRA</v>
      </c>
    </row>
    <row r="2115" spans="1:28" x14ac:dyDescent="0.15">
      <c r="A2115">
        <v>397</v>
      </c>
      <c r="B2115" t="str">
        <v>U1588</v>
      </c>
      <c r="C2115" t="str">
        <v>D</v>
      </c>
      <c r="D2115">
        <v>7</v>
      </c>
      <c r="E2115" t="str">
        <v>H</v>
      </c>
      <c r="F2115" t="str">
        <v>CC</v>
      </c>
      <c r="G2115" t="str">
        <v/>
      </c>
      <c r="H2115" s="29">
        <v>15</v>
      </c>
      <c r="I2115" s="29">
        <v>21</v>
      </c>
      <c r="J2115" s="29">
        <v>0</v>
      </c>
      <c r="K2115" s="29">
        <v>5</v>
      </c>
      <c r="L2115" s="24">
        <v>56.62</v>
      </c>
      <c r="M2115" s="24">
        <v>56.68</v>
      </c>
      <c r="N2115" s="24">
        <v>57.030169811320754</v>
      </c>
      <c r="O2115" s="24">
        <v>57.086773584905657</v>
      </c>
      <c r="P2115">
        <v>6</v>
      </c>
      <c r="Q2115">
        <v>20</v>
      </c>
      <c r="R2115" t="str">
        <v>OTHR</v>
      </c>
      <c r="S2115" t="str">
        <v/>
      </c>
      <c r="T2115" t="str">
        <v>PERA</v>
      </c>
      <c r="U2115" t="str">
        <v>95471IODP</v>
      </c>
      <c r="V2115" t="str">
        <v>PALPERA</v>
      </c>
      <c r="W2115" t="str">
        <v>OTHR11989991</v>
      </c>
      <c r="X2115">
        <v>44901.203472222223</v>
      </c>
      <c r="Y2115" t="str">
        <v>KOWALSKI</v>
      </c>
      <c r="Z2115" t="str">
        <v>JR</v>
      </c>
      <c r="AA2115">
        <v>0</v>
      </c>
      <c r="AB2115" t="str">
        <v>397-U1588D-7H-CC-PAL-PALPERA</v>
      </c>
    </row>
    <row r="2116" spans="1:28" x14ac:dyDescent="0.15">
      <c r="A2116">
        <v>397</v>
      </c>
      <c r="B2116" t="str">
        <v>U1588</v>
      </c>
      <c r="C2116" t="str">
        <v>D</v>
      </c>
      <c r="D2116">
        <v>7</v>
      </c>
      <c r="E2116" t="str">
        <v>H</v>
      </c>
      <c r="F2116" t="str">
        <v>CC</v>
      </c>
      <c r="G2116" t="str">
        <v/>
      </c>
      <c r="H2116" s="29">
        <v>15</v>
      </c>
      <c r="I2116" s="29">
        <v>21</v>
      </c>
      <c r="J2116" s="29">
        <v>15</v>
      </c>
      <c r="K2116" s="29">
        <v>5</v>
      </c>
      <c r="L2116" s="24">
        <v>56.62</v>
      </c>
      <c r="M2116" s="24">
        <v>56.68</v>
      </c>
      <c r="N2116" s="24">
        <v>57.030169811320754</v>
      </c>
      <c r="O2116" s="24">
        <v>57.086773584905657</v>
      </c>
      <c r="P2116">
        <v>6</v>
      </c>
      <c r="Q2116">
        <v>212</v>
      </c>
      <c r="R2116" t="str">
        <v>WRND</v>
      </c>
      <c r="S2116" t="str">
        <v>PAL</v>
      </c>
      <c r="T2116" t="str">
        <v/>
      </c>
      <c r="U2116" t="str">
        <v/>
      </c>
      <c r="V2116" t="str">
        <v>PAL</v>
      </c>
      <c r="W2116" t="str">
        <v>WRND11989971</v>
      </c>
      <c r="X2116">
        <v>44901.203472222223</v>
      </c>
      <c r="Y2116" t="str">
        <v>KOWALSKI</v>
      </c>
      <c r="Z2116" t="str">
        <v>JR</v>
      </c>
      <c r="AA2116">
        <v>0</v>
      </c>
      <c r="AB2116" t="str">
        <v>397-U1588D-7H-CC-PAL</v>
      </c>
    </row>
    <row r="2117" spans="1:28" x14ac:dyDescent="0.15">
      <c r="A2117">
        <v>397</v>
      </c>
      <c r="B2117" t="str">
        <v>U1588</v>
      </c>
      <c r="C2117" t="str">
        <v>D</v>
      </c>
      <c r="D2117">
        <v>7</v>
      </c>
      <c r="E2117" t="str">
        <v>H</v>
      </c>
      <c r="F2117" t="str">
        <v>CC</v>
      </c>
      <c r="G2117" t="str">
        <v/>
      </c>
      <c r="H2117" s="29">
        <v>15</v>
      </c>
      <c r="I2117" s="29">
        <v>21</v>
      </c>
      <c r="J2117" s="29">
        <v>0</v>
      </c>
      <c r="K2117" s="29">
        <v>5</v>
      </c>
      <c r="L2117" s="24">
        <v>56.62</v>
      </c>
      <c r="M2117" s="24">
        <v>56.68</v>
      </c>
      <c r="N2117" s="24">
        <v>57.030169811320754</v>
      </c>
      <c r="O2117" s="24">
        <v>57.086773584905657</v>
      </c>
      <c r="P2117">
        <v>6</v>
      </c>
      <c r="Q2117">
        <v>30</v>
      </c>
      <c r="R2117" t="str">
        <v>OTHR</v>
      </c>
      <c r="S2117" t="str">
        <v/>
      </c>
      <c r="T2117" t="str">
        <v>HUAN</v>
      </c>
      <c r="U2117" t="str">
        <v>98758IODP</v>
      </c>
      <c r="V2117" t="str">
        <v>PALHUAN</v>
      </c>
      <c r="W2117" t="str">
        <v>OTHR11990021</v>
      </c>
      <c r="X2117">
        <v>44901.203472222223</v>
      </c>
      <c r="Y2117" t="str">
        <v>KOWALSKI</v>
      </c>
      <c r="Z2117" t="str">
        <v>JR</v>
      </c>
      <c r="AA2117">
        <v>0</v>
      </c>
      <c r="AB2117" t="str">
        <v>397-U1588D-7H-CC-PAL-PALHUAN</v>
      </c>
    </row>
    <row r="2118" spans="1:28" x14ac:dyDescent="0.15">
      <c r="A2118">
        <v>397</v>
      </c>
      <c r="B2118" t="str">
        <v>U1588</v>
      </c>
      <c r="C2118" t="str">
        <v>D</v>
      </c>
      <c r="D2118">
        <v>8</v>
      </c>
      <c r="E2118" t="str">
        <v>H</v>
      </c>
      <c r="F2118">
        <v>3</v>
      </c>
      <c r="G2118" t="str">
        <v/>
      </c>
      <c r="H2118" s="29">
        <v>75</v>
      </c>
      <c r="I2118" s="29">
        <v>75</v>
      </c>
      <c r="J2118" s="29">
        <v>75</v>
      </c>
      <c r="K2118" s="29">
        <v>5</v>
      </c>
      <c r="L2118" s="24">
        <v>59.6</v>
      </c>
      <c r="M2118" s="24">
        <v>59.6</v>
      </c>
      <c r="N2118" s="24">
        <v>60.386752293577985</v>
      </c>
      <c r="O2118" s="24">
        <v>60.386752293577985</v>
      </c>
      <c r="P2118">
        <v>0</v>
      </c>
      <c r="Q2118">
        <v>2</v>
      </c>
      <c r="R2118" t="str">
        <v>LIQ</v>
      </c>
      <c r="S2118" t="str">
        <v/>
      </c>
      <c r="T2118" t="str">
        <v>BRAD</v>
      </c>
      <c r="U2118" t="str">
        <v>95829IODP</v>
      </c>
      <c r="V2118" t="str">
        <v>BRAD(75-75)</v>
      </c>
      <c r="W2118" t="str">
        <v>LIQ11990731</v>
      </c>
      <c r="X2118">
        <v>44901.29791666667</v>
      </c>
      <c r="Y2118" t="str">
        <v>NOVAK</v>
      </c>
      <c r="Z2118" t="str">
        <v>JR</v>
      </c>
      <c r="AA2118">
        <v>0</v>
      </c>
      <c r="AB2118" t="str">
        <v>397-U1588D-8H-3-BRAD(75-75)</v>
      </c>
    </row>
    <row r="2119" spans="1:28" x14ac:dyDescent="0.15">
      <c r="A2119">
        <v>397</v>
      </c>
      <c r="B2119" t="str">
        <v>U1588</v>
      </c>
      <c r="C2119" t="str">
        <v>D</v>
      </c>
      <c r="D2119">
        <v>8</v>
      </c>
      <c r="E2119" t="str">
        <v>H</v>
      </c>
      <c r="F2119">
        <v>5</v>
      </c>
      <c r="G2119" t="str">
        <v/>
      </c>
      <c r="H2119" s="29">
        <v>75</v>
      </c>
      <c r="I2119" s="29">
        <v>75</v>
      </c>
      <c r="J2119" s="29">
        <v>75</v>
      </c>
      <c r="K2119" s="29">
        <v>5</v>
      </c>
      <c r="L2119" s="24">
        <v>62.55</v>
      </c>
      <c r="M2119" s="24">
        <v>62.55</v>
      </c>
      <c r="N2119" s="24">
        <v>63.093174311926603</v>
      </c>
      <c r="O2119" s="24">
        <v>63.093174311926603</v>
      </c>
      <c r="P2119">
        <v>0</v>
      </c>
      <c r="Q2119">
        <v>2</v>
      </c>
      <c r="R2119" t="str">
        <v>LIQ</v>
      </c>
      <c r="S2119" t="str">
        <v/>
      </c>
      <c r="T2119" t="str">
        <v>BRAD</v>
      </c>
      <c r="U2119" t="str">
        <v>95829IODP</v>
      </c>
      <c r="V2119" t="str">
        <v>BRAD(75-75)</v>
      </c>
      <c r="W2119" t="str">
        <v>LIQ11990741</v>
      </c>
      <c r="X2119">
        <v>44901.29791666667</v>
      </c>
      <c r="Y2119" t="str">
        <v>NOVAK</v>
      </c>
      <c r="Z2119" t="str">
        <v>JR</v>
      </c>
      <c r="AA2119">
        <v>0</v>
      </c>
      <c r="AB2119" t="str">
        <v>397-U1588D-8H-5-BRAD(75-75)</v>
      </c>
    </row>
    <row r="2120" spans="1:28" x14ac:dyDescent="0.15">
      <c r="A2120">
        <v>397</v>
      </c>
      <c r="B2120" t="str">
        <v>U1588</v>
      </c>
      <c r="C2120" t="str">
        <v>D</v>
      </c>
      <c r="D2120">
        <v>8</v>
      </c>
      <c r="E2120" t="str">
        <v>H</v>
      </c>
      <c r="F2120" t="str">
        <v>CC</v>
      </c>
      <c r="G2120" t="str">
        <v/>
      </c>
      <c r="H2120" s="29">
        <v>21</v>
      </c>
      <c r="I2120" s="29">
        <v>27</v>
      </c>
      <c r="J2120" s="29">
        <v>0</v>
      </c>
      <c r="K2120" s="29">
        <v>5</v>
      </c>
      <c r="L2120" s="24">
        <v>66.339999999999989</v>
      </c>
      <c r="M2120" s="24">
        <v>66.399999999999991</v>
      </c>
      <c r="N2120" s="24">
        <v>66.570238532110096</v>
      </c>
      <c r="O2120" s="24">
        <v>66.625284403669738</v>
      </c>
      <c r="P2120">
        <v>6</v>
      </c>
      <c r="Q2120">
        <v>20</v>
      </c>
      <c r="R2120" t="str">
        <v>OTHR</v>
      </c>
      <c r="S2120" t="str">
        <v/>
      </c>
      <c r="T2120" t="str">
        <v>VERM</v>
      </c>
      <c r="U2120" t="str">
        <v>95746IODP</v>
      </c>
      <c r="V2120" t="str">
        <v>PALVERM</v>
      </c>
      <c r="W2120" t="str">
        <v>OTHR11990311</v>
      </c>
      <c r="X2120">
        <v>44901.236111111109</v>
      </c>
      <c r="Y2120" t="str">
        <v>NOVAK</v>
      </c>
      <c r="Z2120" t="str">
        <v>JR</v>
      </c>
      <c r="AA2120">
        <v>0</v>
      </c>
      <c r="AB2120" t="str">
        <v>397-U1588D-8H-CC-PAL-PALVERM</v>
      </c>
    </row>
    <row r="2121" spans="1:28" x14ac:dyDescent="0.15">
      <c r="A2121">
        <v>397</v>
      </c>
      <c r="B2121" t="str">
        <v>U1588</v>
      </c>
      <c r="C2121" t="str">
        <v>D</v>
      </c>
      <c r="D2121">
        <v>8</v>
      </c>
      <c r="E2121" t="str">
        <v>H</v>
      </c>
      <c r="F2121" t="str">
        <v>CC</v>
      </c>
      <c r="G2121" t="str">
        <v/>
      </c>
      <c r="H2121" s="29">
        <v>21</v>
      </c>
      <c r="I2121" s="29">
        <v>27</v>
      </c>
      <c r="J2121" s="29">
        <v>0</v>
      </c>
      <c r="K2121" s="29">
        <v>5</v>
      </c>
      <c r="L2121" s="24">
        <v>66.339999999999989</v>
      </c>
      <c r="M2121" s="24">
        <v>66.399999999999991</v>
      </c>
      <c r="N2121" s="24">
        <v>66.570238532110096</v>
      </c>
      <c r="O2121" s="24">
        <v>66.625284403669738</v>
      </c>
      <c r="P2121">
        <v>6</v>
      </c>
      <c r="Q2121">
        <v>30</v>
      </c>
      <c r="R2121" t="str">
        <v>OTHR</v>
      </c>
      <c r="S2121" t="str">
        <v/>
      </c>
      <c r="T2121" t="str">
        <v>ZARI</v>
      </c>
      <c r="U2121" t="str">
        <v>95883IODP</v>
      </c>
      <c r="V2121" t="str">
        <v>PALZARI</v>
      </c>
      <c r="W2121" t="str">
        <v>OTHR11990361</v>
      </c>
      <c r="X2121">
        <v>44901.236111111109</v>
      </c>
      <c r="Y2121" t="str">
        <v>NOVAK</v>
      </c>
      <c r="Z2121" t="str">
        <v>JR</v>
      </c>
      <c r="AA2121">
        <v>0</v>
      </c>
      <c r="AB2121" t="str">
        <v>397-U1588D-8H-CC-PAL-PALZARI</v>
      </c>
    </row>
    <row r="2122" spans="1:28" x14ac:dyDescent="0.15">
      <c r="A2122">
        <v>397</v>
      </c>
      <c r="B2122" t="str">
        <v>U1588</v>
      </c>
      <c r="C2122" t="str">
        <v>D</v>
      </c>
      <c r="D2122">
        <v>8</v>
      </c>
      <c r="E2122" t="str">
        <v>H</v>
      </c>
      <c r="F2122" t="str">
        <v>CC</v>
      </c>
      <c r="G2122" t="str">
        <v/>
      </c>
      <c r="H2122" s="29">
        <v>21</v>
      </c>
      <c r="I2122" s="29">
        <v>27</v>
      </c>
      <c r="J2122" s="29">
        <v>0</v>
      </c>
      <c r="K2122" s="29">
        <v>5</v>
      </c>
      <c r="L2122" s="24">
        <v>66.339999999999989</v>
      </c>
      <c r="M2122" s="24">
        <v>66.399999999999991</v>
      </c>
      <c r="N2122" s="24">
        <v>66.570238532110096</v>
      </c>
      <c r="O2122" s="24">
        <v>66.625284403669738</v>
      </c>
      <c r="P2122">
        <v>6</v>
      </c>
      <c r="Q2122">
        <v>5</v>
      </c>
      <c r="R2122" t="str">
        <v>OTHR</v>
      </c>
      <c r="S2122" t="str">
        <v/>
      </c>
      <c r="T2122" t="str">
        <v>CLAR</v>
      </c>
      <c r="U2122" t="str">
        <v>95439IODP</v>
      </c>
      <c r="V2122" t="str">
        <v>PALCLAR</v>
      </c>
      <c r="W2122" t="str">
        <v>OTHR11990341</v>
      </c>
      <c r="X2122">
        <v>44901.236111111109</v>
      </c>
      <c r="Y2122" t="str">
        <v>NOVAK</v>
      </c>
      <c r="Z2122" t="str">
        <v>JR</v>
      </c>
      <c r="AA2122">
        <v>0</v>
      </c>
      <c r="AB2122" t="str">
        <v>397-U1588D-8H-CC-PAL-PALCLAR</v>
      </c>
    </row>
    <row r="2123" spans="1:28" x14ac:dyDescent="0.15">
      <c r="A2123">
        <v>397</v>
      </c>
      <c r="B2123" t="str">
        <v>U1588</v>
      </c>
      <c r="C2123" t="str">
        <v>D</v>
      </c>
      <c r="D2123">
        <v>8</v>
      </c>
      <c r="E2123" t="str">
        <v>H</v>
      </c>
      <c r="F2123" t="str">
        <v>CC</v>
      </c>
      <c r="G2123" t="str">
        <v/>
      </c>
      <c r="H2123" s="29">
        <v>21</v>
      </c>
      <c r="I2123" s="29">
        <v>27</v>
      </c>
      <c r="J2123" s="29">
        <v>21</v>
      </c>
      <c r="K2123" s="29">
        <v>5</v>
      </c>
      <c r="L2123" s="24">
        <v>66.339999999999989</v>
      </c>
      <c r="M2123" s="24">
        <v>66.399999999999991</v>
      </c>
      <c r="N2123" s="24">
        <v>66.570238532110096</v>
      </c>
      <c r="O2123" s="24">
        <v>66.625284403669738</v>
      </c>
      <c r="P2123">
        <v>6</v>
      </c>
      <c r="Q2123">
        <v>212</v>
      </c>
      <c r="R2123" t="str">
        <v>WRND</v>
      </c>
      <c r="S2123" t="str">
        <v>PAL</v>
      </c>
      <c r="T2123" t="str">
        <v/>
      </c>
      <c r="U2123" t="str">
        <v/>
      </c>
      <c r="V2123" t="str">
        <v>PAL</v>
      </c>
      <c r="W2123" t="str">
        <v>WRND11990301</v>
      </c>
      <c r="X2123">
        <v>44901.23541666667</v>
      </c>
      <c r="Y2123" t="str">
        <v>KOWALSKI</v>
      </c>
      <c r="Z2123" t="str">
        <v>JR</v>
      </c>
      <c r="AA2123">
        <v>0</v>
      </c>
      <c r="AB2123" t="str">
        <v>397-U1588D-8H-CC-PAL</v>
      </c>
    </row>
    <row r="2124" spans="1:28" x14ac:dyDescent="0.15">
      <c r="A2124">
        <v>397</v>
      </c>
      <c r="B2124" t="str">
        <v>U1588</v>
      </c>
      <c r="C2124" t="str">
        <v>D</v>
      </c>
      <c r="D2124">
        <v>8</v>
      </c>
      <c r="E2124" t="str">
        <v>H</v>
      </c>
      <c r="F2124" t="str">
        <v>CC</v>
      </c>
      <c r="G2124" t="str">
        <v/>
      </c>
      <c r="H2124" s="29">
        <v>21</v>
      </c>
      <c r="I2124" s="29">
        <v>27</v>
      </c>
      <c r="J2124" s="29">
        <v>0</v>
      </c>
      <c r="K2124" s="29">
        <v>5</v>
      </c>
      <c r="L2124" s="24">
        <v>66.339999999999989</v>
      </c>
      <c r="M2124" s="24">
        <v>66.399999999999991</v>
      </c>
      <c r="N2124" s="24">
        <v>66.570238532110096</v>
      </c>
      <c r="O2124" s="24">
        <v>66.625284403669738</v>
      </c>
      <c r="P2124">
        <v>6</v>
      </c>
      <c r="Q2124">
        <v>5</v>
      </c>
      <c r="R2124" t="str">
        <v>OTHR</v>
      </c>
      <c r="S2124" t="str">
        <v/>
      </c>
      <c r="T2124" t="str">
        <v>FLOR</v>
      </c>
      <c r="U2124" t="str">
        <v>95504IODP</v>
      </c>
      <c r="V2124" t="str">
        <v>PALFLOR</v>
      </c>
      <c r="W2124" t="str">
        <v>OTHR11990331</v>
      </c>
      <c r="X2124">
        <v>44901.236111111109</v>
      </c>
      <c r="Y2124" t="str">
        <v>NOVAK</v>
      </c>
      <c r="Z2124" t="str">
        <v>JR</v>
      </c>
      <c r="AA2124">
        <v>0</v>
      </c>
      <c r="AB2124" t="str">
        <v>397-U1588D-8H-CC-PAL-PALFLOR</v>
      </c>
    </row>
    <row r="2125" spans="1:28" x14ac:dyDescent="0.15">
      <c r="A2125">
        <v>397</v>
      </c>
      <c r="B2125" t="str">
        <v>U1588</v>
      </c>
      <c r="C2125" t="str">
        <v>D</v>
      </c>
      <c r="D2125">
        <v>8</v>
      </c>
      <c r="E2125" t="str">
        <v>H</v>
      </c>
      <c r="F2125" t="str">
        <v>CC</v>
      </c>
      <c r="G2125" t="str">
        <v/>
      </c>
      <c r="H2125" s="29">
        <v>21</v>
      </c>
      <c r="I2125" s="29">
        <v>27</v>
      </c>
      <c r="J2125" s="29">
        <v>0</v>
      </c>
      <c r="K2125" s="29">
        <v>5</v>
      </c>
      <c r="L2125" s="24">
        <v>66.339999999999989</v>
      </c>
      <c r="M2125" s="24">
        <v>66.399999999999991</v>
      </c>
      <c r="N2125" s="24">
        <v>66.570238532110096</v>
      </c>
      <c r="O2125" s="24">
        <v>66.625284403669738</v>
      </c>
      <c r="P2125">
        <v>6</v>
      </c>
      <c r="Q2125">
        <v>20</v>
      </c>
      <c r="R2125" t="str">
        <v>OTHR</v>
      </c>
      <c r="S2125" t="str">
        <v/>
      </c>
      <c r="T2125" t="str">
        <v>PERA</v>
      </c>
      <c r="U2125" t="str">
        <v>95471IODP</v>
      </c>
      <c r="V2125" t="str">
        <v>PALPERA</v>
      </c>
      <c r="W2125" t="str">
        <v>OTHR11990321</v>
      </c>
      <c r="X2125">
        <v>44901.236111111109</v>
      </c>
      <c r="Y2125" t="str">
        <v>NOVAK</v>
      </c>
      <c r="Z2125" t="str">
        <v>JR</v>
      </c>
      <c r="AA2125">
        <v>0</v>
      </c>
      <c r="AB2125" t="str">
        <v>397-U1588D-8H-CC-PAL-PALPERA</v>
      </c>
    </row>
    <row r="2126" spans="1:28" x14ac:dyDescent="0.15">
      <c r="A2126">
        <v>397</v>
      </c>
      <c r="B2126" t="str">
        <v>U1588</v>
      </c>
      <c r="C2126" t="str">
        <v>D</v>
      </c>
      <c r="D2126">
        <v>8</v>
      </c>
      <c r="E2126" t="str">
        <v>H</v>
      </c>
      <c r="F2126" t="str">
        <v>CC</v>
      </c>
      <c r="G2126" t="str">
        <v/>
      </c>
      <c r="H2126" s="29">
        <v>21</v>
      </c>
      <c r="I2126" s="29">
        <v>27</v>
      </c>
      <c r="J2126" s="29">
        <v>0</v>
      </c>
      <c r="K2126" s="29">
        <v>5</v>
      </c>
      <c r="L2126" s="24">
        <v>66.339999999999989</v>
      </c>
      <c r="M2126" s="24">
        <v>66.399999999999991</v>
      </c>
      <c r="N2126" s="24">
        <v>66.570238532110096</v>
      </c>
      <c r="O2126" s="24">
        <v>66.625284403669738</v>
      </c>
      <c r="P2126">
        <v>6</v>
      </c>
      <c r="Q2126">
        <v>5</v>
      </c>
      <c r="R2126" t="str">
        <v>OTHR</v>
      </c>
      <c r="S2126" t="str">
        <v/>
      </c>
      <c r="T2126" t="str">
        <v>ABRA</v>
      </c>
      <c r="U2126" t="str">
        <v>95438IODP</v>
      </c>
      <c r="V2126" t="str">
        <v>PALABRA</v>
      </c>
      <c r="W2126" t="str">
        <v>OTHR11990371</v>
      </c>
      <c r="X2126">
        <v>44901.236111111109</v>
      </c>
      <c r="Y2126" t="str">
        <v>NOVAK</v>
      </c>
      <c r="Z2126" t="str">
        <v>JR</v>
      </c>
      <c r="AA2126">
        <v>0</v>
      </c>
      <c r="AB2126" t="str">
        <v>397-U1588D-8H-CC-PAL-PALABRA</v>
      </c>
    </row>
    <row r="2127" spans="1:28" x14ac:dyDescent="0.15">
      <c r="A2127">
        <v>397</v>
      </c>
      <c r="B2127" t="str">
        <v>U1588</v>
      </c>
      <c r="C2127" t="str">
        <v>D</v>
      </c>
      <c r="D2127">
        <v>8</v>
      </c>
      <c r="E2127" t="str">
        <v>H</v>
      </c>
      <c r="F2127" t="str">
        <v>CC</v>
      </c>
      <c r="G2127" t="str">
        <v/>
      </c>
      <c r="H2127" s="29">
        <v>21</v>
      </c>
      <c r="I2127" s="29">
        <v>27</v>
      </c>
      <c r="J2127" s="29">
        <v>0</v>
      </c>
      <c r="K2127" s="29">
        <v>5</v>
      </c>
      <c r="L2127" s="24">
        <v>66.339999999999989</v>
      </c>
      <c r="M2127" s="24">
        <v>66.399999999999991</v>
      </c>
      <c r="N2127" s="24">
        <v>66.570238532110096</v>
      </c>
      <c r="O2127" s="24">
        <v>66.625284403669738</v>
      </c>
      <c r="P2127">
        <v>6</v>
      </c>
      <c r="Q2127">
        <v>30</v>
      </c>
      <c r="R2127" t="str">
        <v>OTHR</v>
      </c>
      <c r="S2127" t="str">
        <v/>
      </c>
      <c r="T2127" t="str">
        <v>HUAN</v>
      </c>
      <c r="U2127" t="str">
        <v>98758IODP</v>
      </c>
      <c r="V2127" t="str">
        <v>PALHUAN</v>
      </c>
      <c r="W2127" t="str">
        <v>OTHR11990351</v>
      </c>
      <c r="X2127">
        <v>44901.236111111109</v>
      </c>
      <c r="Y2127" t="str">
        <v>NOVAK</v>
      </c>
      <c r="Z2127" t="str">
        <v>JR</v>
      </c>
      <c r="AA2127">
        <v>0</v>
      </c>
      <c r="AB2127" t="str">
        <v>397-U1588D-8H-CC-PAL-PALHUAN</v>
      </c>
    </row>
    <row r="2128" spans="1:28" x14ac:dyDescent="0.15">
      <c r="A2128">
        <v>397</v>
      </c>
      <c r="B2128" t="str">
        <v>U1588</v>
      </c>
      <c r="C2128" t="str">
        <v>D</v>
      </c>
      <c r="D2128">
        <v>9</v>
      </c>
      <c r="E2128" t="str">
        <v>H</v>
      </c>
      <c r="F2128" t="str">
        <v>CC</v>
      </c>
      <c r="G2128" t="str">
        <v/>
      </c>
      <c r="H2128" s="29">
        <v>27</v>
      </c>
      <c r="I2128" s="29">
        <v>33</v>
      </c>
      <c r="J2128" s="29">
        <v>0</v>
      </c>
      <c r="K2128" s="29">
        <v>5</v>
      </c>
      <c r="L2128" s="24">
        <v>75.56</v>
      </c>
      <c r="M2128" s="24">
        <v>75.62</v>
      </c>
      <c r="N2128" s="24">
        <v>76.182454545454547</v>
      </c>
      <c r="O2128" s="24">
        <v>76.237000000000009</v>
      </c>
      <c r="P2128">
        <v>6</v>
      </c>
      <c r="Q2128">
        <v>5</v>
      </c>
      <c r="R2128" t="str">
        <v>OTHR</v>
      </c>
      <c r="S2128" t="str">
        <v/>
      </c>
      <c r="T2128" t="str">
        <v>FLOR</v>
      </c>
      <c r="U2128" t="str">
        <v>95504IODP</v>
      </c>
      <c r="V2128" t="str">
        <v>PALFLOR</v>
      </c>
      <c r="W2128" t="str">
        <v>OTHR11990681</v>
      </c>
      <c r="X2128">
        <v>44901.295138888891</v>
      </c>
      <c r="Y2128" t="str">
        <v>NOVAK</v>
      </c>
      <c r="Z2128" t="str">
        <v>JR</v>
      </c>
      <c r="AA2128">
        <v>0</v>
      </c>
      <c r="AB2128" t="str">
        <v>397-U1588D-9H-CC-PAL-PALFLOR</v>
      </c>
    </row>
    <row r="2129" spans="1:28" x14ac:dyDescent="0.15">
      <c r="A2129">
        <v>397</v>
      </c>
      <c r="B2129" t="str">
        <v>U1588</v>
      </c>
      <c r="C2129" t="str">
        <v>D</v>
      </c>
      <c r="D2129">
        <v>9</v>
      </c>
      <c r="E2129" t="str">
        <v>H</v>
      </c>
      <c r="F2129" t="str">
        <v>CC</v>
      </c>
      <c r="G2129" t="str">
        <v/>
      </c>
      <c r="H2129" s="29">
        <v>27</v>
      </c>
      <c r="I2129" s="29">
        <v>33</v>
      </c>
      <c r="J2129" s="29">
        <v>27</v>
      </c>
      <c r="K2129" s="29">
        <v>5</v>
      </c>
      <c r="L2129" s="24">
        <v>75.56</v>
      </c>
      <c r="M2129" s="24">
        <v>75.62</v>
      </c>
      <c r="N2129" s="24">
        <v>76.182454545454547</v>
      </c>
      <c r="O2129" s="24">
        <v>76.237000000000009</v>
      </c>
      <c r="P2129">
        <v>6</v>
      </c>
      <c r="Q2129">
        <v>212</v>
      </c>
      <c r="R2129" t="str">
        <v>WRND</v>
      </c>
      <c r="S2129" t="str">
        <v>PAL</v>
      </c>
      <c r="T2129" t="str">
        <v/>
      </c>
      <c r="U2129" t="str">
        <v/>
      </c>
      <c r="V2129" t="str">
        <v>PAL</v>
      </c>
      <c r="W2129" t="str">
        <v>WRND11990651</v>
      </c>
      <c r="X2129">
        <v>44901.294444444444</v>
      </c>
      <c r="Y2129" t="str">
        <v>NOVAK</v>
      </c>
      <c r="Z2129" t="str">
        <v>JR</v>
      </c>
      <c r="AA2129">
        <v>0</v>
      </c>
      <c r="AB2129" t="str">
        <v>397-U1588D-9H-CC-PAL</v>
      </c>
    </row>
    <row r="2130" spans="1:28" x14ac:dyDescent="0.15">
      <c r="A2130">
        <v>397</v>
      </c>
      <c r="B2130" t="str">
        <v>U1588</v>
      </c>
      <c r="C2130" t="str">
        <v>D</v>
      </c>
      <c r="D2130">
        <v>9</v>
      </c>
      <c r="E2130" t="str">
        <v>H</v>
      </c>
      <c r="F2130" t="str">
        <v>CC</v>
      </c>
      <c r="G2130" t="str">
        <v/>
      </c>
      <c r="H2130" s="29">
        <v>27</v>
      </c>
      <c r="I2130" s="29">
        <v>33</v>
      </c>
      <c r="J2130" s="29">
        <v>0</v>
      </c>
      <c r="K2130" s="29">
        <v>5</v>
      </c>
      <c r="L2130" s="24">
        <v>75.56</v>
      </c>
      <c r="M2130" s="24">
        <v>75.62</v>
      </c>
      <c r="N2130" s="24">
        <v>76.182454545454547</v>
      </c>
      <c r="O2130" s="24">
        <v>76.237000000000009</v>
      </c>
      <c r="P2130">
        <v>6</v>
      </c>
      <c r="Q2130">
        <v>30</v>
      </c>
      <c r="R2130" t="str">
        <v>OTHR</v>
      </c>
      <c r="S2130" t="str">
        <v/>
      </c>
      <c r="T2130" t="str">
        <v>HUAN</v>
      </c>
      <c r="U2130" t="str">
        <v>98758IODP</v>
      </c>
      <c r="V2130" t="str">
        <v>PALHUAN</v>
      </c>
      <c r="W2130" t="str">
        <v>OTHR11990701</v>
      </c>
      <c r="X2130">
        <v>44901.295138888891</v>
      </c>
      <c r="Y2130" t="str">
        <v>NOVAK</v>
      </c>
      <c r="Z2130" t="str">
        <v>JR</v>
      </c>
      <c r="AA2130">
        <v>0</v>
      </c>
      <c r="AB2130" t="str">
        <v>397-U1588D-9H-CC-PAL-PALHUAN</v>
      </c>
    </row>
    <row r="2131" spans="1:28" x14ac:dyDescent="0.15">
      <c r="A2131">
        <v>397</v>
      </c>
      <c r="B2131" t="str">
        <v>U1588</v>
      </c>
      <c r="C2131" t="str">
        <v>D</v>
      </c>
      <c r="D2131">
        <v>9</v>
      </c>
      <c r="E2131" t="str">
        <v>H</v>
      </c>
      <c r="F2131" t="str">
        <v>CC</v>
      </c>
      <c r="G2131" t="str">
        <v/>
      </c>
      <c r="H2131" s="29">
        <v>27</v>
      </c>
      <c r="I2131" s="29">
        <v>33</v>
      </c>
      <c r="J2131" s="29">
        <v>0</v>
      </c>
      <c r="K2131" s="29">
        <v>5</v>
      </c>
      <c r="L2131" s="24">
        <v>75.56</v>
      </c>
      <c r="M2131" s="24">
        <v>75.62</v>
      </c>
      <c r="N2131" s="24">
        <v>76.182454545454547</v>
      </c>
      <c r="O2131" s="24">
        <v>76.237000000000009</v>
      </c>
      <c r="P2131">
        <v>6</v>
      </c>
      <c r="Q2131">
        <v>5</v>
      </c>
      <c r="R2131" t="str">
        <v>OTHR</v>
      </c>
      <c r="S2131" t="str">
        <v/>
      </c>
      <c r="T2131" t="str">
        <v>CLAR</v>
      </c>
      <c r="U2131" t="str">
        <v>95439IODP</v>
      </c>
      <c r="V2131" t="str">
        <v>PALCLAR</v>
      </c>
      <c r="W2131" t="str">
        <v>OTHR11990691</v>
      </c>
      <c r="X2131">
        <v>44901.295138888891</v>
      </c>
      <c r="Y2131" t="str">
        <v>NOVAK</v>
      </c>
      <c r="Z2131" t="str">
        <v>JR</v>
      </c>
      <c r="AA2131">
        <v>0</v>
      </c>
      <c r="AB2131" t="str">
        <v>397-U1588D-9H-CC-PAL-PALCLAR</v>
      </c>
    </row>
    <row r="2132" spans="1:28" x14ac:dyDescent="0.15">
      <c r="A2132">
        <v>397</v>
      </c>
      <c r="B2132" t="str">
        <v>U1588</v>
      </c>
      <c r="C2132" t="str">
        <v>D</v>
      </c>
      <c r="D2132">
        <v>9</v>
      </c>
      <c r="E2132" t="str">
        <v>H</v>
      </c>
      <c r="F2132" t="str">
        <v>CC</v>
      </c>
      <c r="G2132" t="str">
        <v/>
      </c>
      <c r="H2132" s="29">
        <v>27</v>
      </c>
      <c r="I2132" s="29">
        <v>33</v>
      </c>
      <c r="J2132" s="29">
        <v>0</v>
      </c>
      <c r="K2132" s="29">
        <v>5</v>
      </c>
      <c r="L2132" s="24">
        <v>75.56</v>
      </c>
      <c r="M2132" s="24">
        <v>75.62</v>
      </c>
      <c r="N2132" s="24">
        <v>76.182454545454547</v>
      </c>
      <c r="O2132" s="24">
        <v>76.237000000000009</v>
      </c>
      <c r="P2132">
        <v>6</v>
      </c>
      <c r="Q2132">
        <v>20</v>
      </c>
      <c r="R2132" t="str">
        <v>OTHR</v>
      </c>
      <c r="S2132" t="str">
        <v/>
      </c>
      <c r="T2132" t="str">
        <v>VERM</v>
      </c>
      <c r="U2132" t="str">
        <v>95746IODP</v>
      </c>
      <c r="V2132" t="str">
        <v>PALVERM</v>
      </c>
      <c r="W2132" t="str">
        <v>OTHR11990661</v>
      </c>
      <c r="X2132">
        <v>44901.295138888891</v>
      </c>
      <c r="Y2132" t="str">
        <v>NOVAK</v>
      </c>
      <c r="Z2132" t="str">
        <v>JR</v>
      </c>
      <c r="AA2132">
        <v>0</v>
      </c>
      <c r="AB2132" t="str">
        <v>397-U1588D-9H-CC-PAL-PALVERM</v>
      </c>
    </row>
    <row r="2133" spans="1:28" x14ac:dyDescent="0.15">
      <c r="A2133">
        <v>397</v>
      </c>
      <c r="B2133" t="str">
        <v>U1588</v>
      </c>
      <c r="C2133" t="str">
        <v>D</v>
      </c>
      <c r="D2133">
        <v>9</v>
      </c>
      <c r="E2133" t="str">
        <v>H</v>
      </c>
      <c r="F2133" t="str">
        <v>CC</v>
      </c>
      <c r="G2133" t="str">
        <v/>
      </c>
      <c r="H2133" s="29">
        <v>27</v>
      </c>
      <c r="I2133" s="29">
        <v>33</v>
      </c>
      <c r="J2133" s="29">
        <v>0</v>
      </c>
      <c r="K2133" s="29">
        <v>5</v>
      </c>
      <c r="L2133" s="24">
        <v>75.56</v>
      </c>
      <c r="M2133" s="24">
        <v>75.62</v>
      </c>
      <c r="N2133" s="24">
        <v>76.182454545454547</v>
      </c>
      <c r="O2133" s="24">
        <v>76.237000000000009</v>
      </c>
      <c r="P2133">
        <v>6</v>
      </c>
      <c r="Q2133">
        <v>20</v>
      </c>
      <c r="R2133" t="str">
        <v>OTHR</v>
      </c>
      <c r="S2133" t="str">
        <v/>
      </c>
      <c r="T2133" t="str">
        <v>PERA</v>
      </c>
      <c r="U2133" t="str">
        <v>95471IODP</v>
      </c>
      <c r="V2133" t="str">
        <v>PALPERA</v>
      </c>
      <c r="W2133" t="str">
        <v>OTHR11990671</v>
      </c>
      <c r="X2133">
        <v>44901.295138888891</v>
      </c>
      <c r="Y2133" t="str">
        <v>NOVAK</v>
      </c>
      <c r="Z2133" t="str">
        <v>JR</v>
      </c>
      <c r="AA2133">
        <v>0</v>
      </c>
      <c r="AB2133" t="str">
        <v>397-U1588D-9H-CC-PAL-PALPERA</v>
      </c>
    </row>
    <row r="2134" spans="1:28" x14ac:dyDescent="0.15">
      <c r="A2134">
        <v>397</v>
      </c>
      <c r="B2134" t="str">
        <v>U1588</v>
      </c>
      <c r="C2134" t="str">
        <v>D</v>
      </c>
      <c r="D2134">
        <v>9</v>
      </c>
      <c r="E2134" t="str">
        <v>H</v>
      </c>
      <c r="F2134" t="str">
        <v>CC</v>
      </c>
      <c r="G2134" t="str">
        <v/>
      </c>
      <c r="H2134" s="29">
        <v>27</v>
      </c>
      <c r="I2134" s="29">
        <v>33</v>
      </c>
      <c r="J2134" s="29">
        <v>0</v>
      </c>
      <c r="K2134" s="29">
        <v>5</v>
      </c>
      <c r="L2134" s="24">
        <v>75.56</v>
      </c>
      <c r="M2134" s="24">
        <v>75.62</v>
      </c>
      <c r="N2134" s="24">
        <v>76.182454545454547</v>
      </c>
      <c r="O2134" s="24">
        <v>76.237000000000009</v>
      </c>
      <c r="P2134">
        <v>6</v>
      </c>
      <c r="Q2134">
        <v>5</v>
      </c>
      <c r="R2134" t="str">
        <v>OTHR</v>
      </c>
      <c r="S2134" t="str">
        <v/>
      </c>
      <c r="T2134" t="str">
        <v>ABRA</v>
      </c>
      <c r="U2134" t="str">
        <v>95438IODP</v>
      </c>
      <c r="V2134" t="str">
        <v>PALABRA</v>
      </c>
      <c r="W2134" t="str">
        <v>OTHR11990721</v>
      </c>
      <c r="X2134">
        <v>44901.295138888891</v>
      </c>
      <c r="Y2134" t="str">
        <v>NOVAK</v>
      </c>
      <c r="Z2134" t="str">
        <v>JR</v>
      </c>
      <c r="AA2134">
        <v>0</v>
      </c>
      <c r="AB2134" t="str">
        <v>397-U1588D-9H-CC-PAL-PALABRA</v>
      </c>
    </row>
    <row r="2135" spans="1:28" x14ac:dyDescent="0.15">
      <c r="A2135">
        <v>397</v>
      </c>
      <c r="B2135" t="str">
        <v>U1588</v>
      </c>
      <c r="C2135" t="str">
        <v>D</v>
      </c>
      <c r="D2135">
        <v>9</v>
      </c>
      <c r="E2135" t="str">
        <v>H</v>
      </c>
      <c r="F2135" t="str">
        <v>CC</v>
      </c>
      <c r="G2135" t="str">
        <v/>
      </c>
      <c r="H2135" s="29">
        <v>27</v>
      </c>
      <c r="I2135" s="29">
        <v>33</v>
      </c>
      <c r="J2135" s="29">
        <v>0</v>
      </c>
      <c r="K2135" s="29">
        <v>5</v>
      </c>
      <c r="L2135" s="24">
        <v>75.56</v>
      </c>
      <c r="M2135" s="24">
        <v>75.62</v>
      </c>
      <c r="N2135" s="24">
        <v>76.182454545454547</v>
      </c>
      <c r="O2135" s="24">
        <v>76.237000000000009</v>
      </c>
      <c r="P2135">
        <v>6</v>
      </c>
      <c r="Q2135">
        <v>30</v>
      </c>
      <c r="R2135" t="str">
        <v>OTHR</v>
      </c>
      <c r="S2135" t="str">
        <v/>
      </c>
      <c r="T2135" t="str">
        <v>ZARI</v>
      </c>
      <c r="U2135" t="str">
        <v>95883IODP</v>
      </c>
      <c r="V2135" t="str">
        <v>PALZARI</v>
      </c>
      <c r="W2135" t="str">
        <v>OTHR11990711</v>
      </c>
      <c r="X2135">
        <v>44901.295138888891</v>
      </c>
      <c r="Y2135" t="str">
        <v>NOVAK</v>
      </c>
      <c r="Z2135" t="str">
        <v>JR</v>
      </c>
      <c r="AA2135">
        <v>0</v>
      </c>
      <c r="AB2135" t="str">
        <v>397-U1588D-9H-CC-PAL-PALZARI</v>
      </c>
    </row>
    <row r="2136" spans="1:28" x14ac:dyDescent="0.15">
      <c r="A2136">
        <v>397</v>
      </c>
      <c r="B2136" t="str">
        <v>U1588</v>
      </c>
      <c r="C2136" t="str">
        <v>D</v>
      </c>
      <c r="D2136">
        <v>10</v>
      </c>
      <c r="E2136" t="str">
        <v>H</v>
      </c>
      <c r="F2136" t="str">
        <v>CC</v>
      </c>
      <c r="G2136" t="str">
        <v/>
      </c>
      <c r="H2136" s="29">
        <v>28</v>
      </c>
      <c r="I2136" s="29">
        <v>34</v>
      </c>
      <c r="J2136" s="29">
        <v>0</v>
      </c>
      <c r="K2136" s="29">
        <v>5</v>
      </c>
      <c r="L2136" s="24">
        <v>85.31</v>
      </c>
      <c r="M2136" s="24">
        <v>85.37</v>
      </c>
      <c r="N2136" s="24">
        <v>86.752357142857136</v>
      </c>
      <c r="O2136" s="24">
        <v>86.805928571428581</v>
      </c>
      <c r="P2136">
        <v>6</v>
      </c>
      <c r="Q2136">
        <v>30</v>
      </c>
      <c r="R2136" t="str">
        <v>OTHR</v>
      </c>
      <c r="S2136" t="str">
        <v/>
      </c>
      <c r="T2136" t="str">
        <v>ZARI</v>
      </c>
      <c r="U2136" t="str">
        <v>95883IODP</v>
      </c>
      <c r="V2136" t="str">
        <v>PALZARI</v>
      </c>
      <c r="W2136" t="str">
        <v>OTHR11991111</v>
      </c>
      <c r="X2136">
        <v>44901.325694444444</v>
      </c>
      <c r="Y2136" t="str">
        <v>NOVAK</v>
      </c>
      <c r="Z2136" t="str">
        <v>JR</v>
      </c>
      <c r="AA2136">
        <v>0</v>
      </c>
      <c r="AB2136" t="str">
        <v>397-U1588D-10H-CC-PAL-PALZARI</v>
      </c>
    </row>
    <row r="2137" spans="1:28" x14ac:dyDescent="0.15">
      <c r="A2137">
        <v>397</v>
      </c>
      <c r="B2137" t="str">
        <v>U1588</v>
      </c>
      <c r="C2137" t="str">
        <v>D</v>
      </c>
      <c r="D2137">
        <v>10</v>
      </c>
      <c r="E2137" t="str">
        <v>H</v>
      </c>
      <c r="F2137" t="str">
        <v>CC</v>
      </c>
      <c r="G2137" t="str">
        <v/>
      </c>
      <c r="H2137" s="29">
        <v>28</v>
      </c>
      <c r="I2137" s="29">
        <v>34</v>
      </c>
      <c r="J2137" s="29">
        <v>0</v>
      </c>
      <c r="K2137" s="29">
        <v>5</v>
      </c>
      <c r="L2137" s="24">
        <v>85.31</v>
      </c>
      <c r="M2137" s="24">
        <v>85.37</v>
      </c>
      <c r="N2137" s="24">
        <v>86.752357142857136</v>
      </c>
      <c r="O2137" s="24">
        <v>86.805928571428581</v>
      </c>
      <c r="P2137">
        <v>6</v>
      </c>
      <c r="Q2137">
        <v>5</v>
      </c>
      <c r="R2137" t="str">
        <v>OTHR</v>
      </c>
      <c r="S2137" t="str">
        <v/>
      </c>
      <c r="T2137" t="str">
        <v>ABRA</v>
      </c>
      <c r="U2137" t="str">
        <v>95438IODP</v>
      </c>
      <c r="V2137" t="str">
        <v>PALABRA</v>
      </c>
      <c r="W2137" t="str">
        <v>OTHR11991121</v>
      </c>
      <c r="X2137">
        <v>44901.325694444444</v>
      </c>
      <c r="Y2137" t="str">
        <v>NOVAK</v>
      </c>
      <c r="Z2137" t="str">
        <v>JR</v>
      </c>
      <c r="AA2137">
        <v>0</v>
      </c>
      <c r="AB2137" t="str">
        <v>397-U1588D-10H-CC-PAL-PALABRA</v>
      </c>
    </row>
    <row r="2138" spans="1:28" x14ac:dyDescent="0.15">
      <c r="A2138">
        <v>397</v>
      </c>
      <c r="B2138" t="str">
        <v>U1588</v>
      </c>
      <c r="C2138" t="str">
        <v>D</v>
      </c>
      <c r="D2138">
        <v>10</v>
      </c>
      <c r="E2138" t="str">
        <v>H</v>
      </c>
      <c r="F2138" t="str">
        <v>CC</v>
      </c>
      <c r="G2138" t="str">
        <v/>
      </c>
      <c r="H2138" s="29">
        <v>28</v>
      </c>
      <c r="I2138" s="29">
        <v>34</v>
      </c>
      <c r="J2138" s="29">
        <v>0</v>
      </c>
      <c r="K2138" s="29">
        <v>5</v>
      </c>
      <c r="L2138" s="24">
        <v>85.31</v>
      </c>
      <c r="M2138" s="24">
        <v>85.37</v>
      </c>
      <c r="N2138" s="24">
        <v>86.752357142857136</v>
      </c>
      <c r="O2138" s="24">
        <v>86.805928571428581</v>
      </c>
      <c r="P2138">
        <v>6</v>
      </c>
      <c r="Q2138">
        <v>5</v>
      </c>
      <c r="R2138" t="str">
        <v>OTHR</v>
      </c>
      <c r="S2138" t="str">
        <v/>
      </c>
      <c r="T2138" t="str">
        <v>FLOR</v>
      </c>
      <c r="U2138" t="str">
        <v>95504IODP</v>
      </c>
      <c r="V2138" t="str">
        <v>PALFLOR</v>
      </c>
      <c r="W2138" t="str">
        <v>OTHR11991081</v>
      </c>
      <c r="X2138">
        <v>44901.325694444444</v>
      </c>
      <c r="Y2138" t="str">
        <v>NOVAK</v>
      </c>
      <c r="Z2138" t="str">
        <v>JR</v>
      </c>
      <c r="AA2138">
        <v>0</v>
      </c>
      <c r="AB2138" t="str">
        <v>397-U1588D-10H-CC-PAL-PALFLOR</v>
      </c>
    </row>
    <row r="2139" spans="1:28" x14ac:dyDescent="0.15">
      <c r="A2139">
        <v>397</v>
      </c>
      <c r="B2139" t="str">
        <v>U1588</v>
      </c>
      <c r="C2139" t="str">
        <v>D</v>
      </c>
      <c r="D2139">
        <v>10</v>
      </c>
      <c r="E2139" t="str">
        <v>H</v>
      </c>
      <c r="F2139" t="str">
        <v>CC</v>
      </c>
      <c r="G2139" t="str">
        <v/>
      </c>
      <c r="H2139" s="29">
        <v>28</v>
      </c>
      <c r="I2139" s="29">
        <v>34</v>
      </c>
      <c r="J2139" s="29">
        <v>0</v>
      </c>
      <c r="K2139" s="29">
        <v>5</v>
      </c>
      <c r="L2139" s="24">
        <v>85.31</v>
      </c>
      <c r="M2139" s="24">
        <v>85.37</v>
      </c>
      <c r="N2139" s="24">
        <v>86.752357142857136</v>
      </c>
      <c r="O2139" s="24">
        <v>86.805928571428581</v>
      </c>
      <c r="P2139">
        <v>6</v>
      </c>
      <c r="Q2139">
        <v>20</v>
      </c>
      <c r="R2139" t="str">
        <v>OTHR</v>
      </c>
      <c r="S2139" t="str">
        <v/>
      </c>
      <c r="T2139" t="str">
        <v>VERM</v>
      </c>
      <c r="U2139" t="str">
        <v>95746IODP</v>
      </c>
      <c r="V2139" t="str">
        <v>PALVERM</v>
      </c>
      <c r="W2139" t="str">
        <v>OTHR11991061</v>
      </c>
      <c r="X2139">
        <v>44901.325694444444</v>
      </c>
      <c r="Y2139" t="str">
        <v>NOVAK</v>
      </c>
      <c r="Z2139" t="str">
        <v>JR</v>
      </c>
      <c r="AA2139">
        <v>0</v>
      </c>
      <c r="AB2139" t="str">
        <v>397-U1588D-10H-CC-PAL-PALVERM</v>
      </c>
    </row>
    <row r="2140" spans="1:28" x14ac:dyDescent="0.15">
      <c r="A2140">
        <v>397</v>
      </c>
      <c r="B2140" t="str">
        <v>U1588</v>
      </c>
      <c r="C2140" t="str">
        <v>D</v>
      </c>
      <c r="D2140">
        <v>10</v>
      </c>
      <c r="E2140" t="str">
        <v>H</v>
      </c>
      <c r="F2140" t="str">
        <v>CC</v>
      </c>
      <c r="G2140" t="str">
        <v/>
      </c>
      <c r="H2140" s="29">
        <v>28</v>
      </c>
      <c r="I2140" s="29">
        <v>34</v>
      </c>
      <c r="J2140" s="29">
        <v>28</v>
      </c>
      <c r="K2140" s="29">
        <v>5</v>
      </c>
      <c r="L2140" s="24">
        <v>85.31</v>
      </c>
      <c r="M2140" s="24">
        <v>85.37</v>
      </c>
      <c r="N2140" s="24">
        <v>86.752357142857136</v>
      </c>
      <c r="O2140" s="24">
        <v>86.805928571428581</v>
      </c>
      <c r="P2140">
        <v>6</v>
      </c>
      <c r="Q2140">
        <v>212</v>
      </c>
      <c r="R2140" t="str">
        <v>WRND</v>
      </c>
      <c r="S2140" t="str">
        <v>PAL</v>
      </c>
      <c r="T2140" t="str">
        <v/>
      </c>
      <c r="U2140" t="str">
        <v/>
      </c>
      <c r="V2140" t="str">
        <v>PAL</v>
      </c>
      <c r="W2140" t="str">
        <v>WRND11991051</v>
      </c>
      <c r="X2140">
        <v>44901.325694444444</v>
      </c>
      <c r="Y2140" t="str">
        <v>NOVAK</v>
      </c>
      <c r="Z2140" t="str">
        <v>JR</v>
      </c>
      <c r="AA2140">
        <v>0</v>
      </c>
      <c r="AB2140" t="str">
        <v>397-U1588D-10H-CC-PAL</v>
      </c>
    </row>
    <row r="2141" spans="1:28" x14ac:dyDescent="0.15">
      <c r="A2141">
        <v>397</v>
      </c>
      <c r="B2141" t="str">
        <v>U1588</v>
      </c>
      <c r="C2141" t="str">
        <v>D</v>
      </c>
      <c r="D2141">
        <v>10</v>
      </c>
      <c r="E2141" t="str">
        <v>H</v>
      </c>
      <c r="F2141" t="str">
        <v>CC</v>
      </c>
      <c r="G2141" t="str">
        <v/>
      </c>
      <c r="H2141" s="29">
        <v>28</v>
      </c>
      <c r="I2141" s="29">
        <v>34</v>
      </c>
      <c r="J2141" s="29">
        <v>0</v>
      </c>
      <c r="K2141" s="29">
        <v>5</v>
      </c>
      <c r="L2141" s="24">
        <v>85.31</v>
      </c>
      <c r="M2141" s="24">
        <v>85.37</v>
      </c>
      <c r="N2141" s="24">
        <v>86.752357142857136</v>
      </c>
      <c r="O2141" s="24">
        <v>86.805928571428581</v>
      </c>
      <c r="P2141">
        <v>6</v>
      </c>
      <c r="Q2141">
        <v>5</v>
      </c>
      <c r="R2141" t="str">
        <v>OTHR</v>
      </c>
      <c r="S2141" t="str">
        <v/>
      </c>
      <c r="T2141" t="str">
        <v>CLAR</v>
      </c>
      <c r="U2141" t="str">
        <v>95439IODP</v>
      </c>
      <c r="V2141" t="str">
        <v>PALCLAR</v>
      </c>
      <c r="W2141" t="str">
        <v>OTHR11991091</v>
      </c>
      <c r="X2141">
        <v>44901.325694444444</v>
      </c>
      <c r="Y2141" t="str">
        <v>NOVAK</v>
      </c>
      <c r="Z2141" t="str">
        <v>JR</v>
      </c>
      <c r="AA2141">
        <v>0</v>
      </c>
      <c r="AB2141" t="str">
        <v>397-U1588D-10H-CC-PAL-PALCLAR</v>
      </c>
    </row>
    <row r="2142" spans="1:28" x14ac:dyDescent="0.15">
      <c r="A2142">
        <v>397</v>
      </c>
      <c r="B2142" t="str">
        <v>U1588</v>
      </c>
      <c r="C2142" t="str">
        <v>D</v>
      </c>
      <c r="D2142">
        <v>10</v>
      </c>
      <c r="E2142" t="str">
        <v>H</v>
      </c>
      <c r="F2142" t="str">
        <v>CC</v>
      </c>
      <c r="G2142" t="str">
        <v/>
      </c>
      <c r="H2142" s="29">
        <v>28</v>
      </c>
      <c r="I2142" s="29">
        <v>34</v>
      </c>
      <c r="J2142" s="29">
        <v>0</v>
      </c>
      <c r="K2142" s="29">
        <v>5</v>
      </c>
      <c r="L2142" s="24">
        <v>85.31</v>
      </c>
      <c r="M2142" s="24">
        <v>85.37</v>
      </c>
      <c r="N2142" s="24">
        <v>86.752357142857136</v>
      </c>
      <c r="O2142" s="24">
        <v>86.805928571428581</v>
      </c>
      <c r="P2142">
        <v>6</v>
      </c>
      <c r="Q2142">
        <v>30</v>
      </c>
      <c r="R2142" t="str">
        <v>OTHR</v>
      </c>
      <c r="S2142" t="str">
        <v/>
      </c>
      <c r="T2142" t="str">
        <v>HUAN</v>
      </c>
      <c r="U2142" t="str">
        <v>98758IODP</v>
      </c>
      <c r="V2142" t="str">
        <v>PALHUAN</v>
      </c>
      <c r="W2142" t="str">
        <v>OTHR11991101</v>
      </c>
      <c r="X2142">
        <v>44901.325694444444</v>
      </c>
      <c r="Y2142" t="str">
        <v>NOVAK</v>
      </c>
      <c r="Z2142" t="str">
        <v>JR</v>
      </c>
      <c r="AA2142">
        <v>0</v>
      </c>
      <c r="AB2142" t="str">
        <v>397-U1588D-10H-CC-PAL-PALHUAN</v>
      </c>
    </row>
    <row r="2143" spans="1:28" x14ac:dyDescent="0.15">
      <c r="A2143">
        <v>397</v>
      </c>
      <c r="B2143" t="str">
        <v>U1588</v>
      </c>
      <c r="C2143" t="str">
        <v>D</v>
      </c>
      <c r="D2143">
        <v>10</v>
      </c>
      <c r="E2143" t="str">
        <v>H</v>
      </c>
      <c r="F2143" t="str">
        <v>CC</v>
      </c>
      <c r="G2143" t="str">
        <v/>
      </c>
      <c r="H2143" s="29">
        <v>28</v>
      </c>
      <c r="I2143" s="29">
        <v>34</v>
      </c>
      <c r="J2143" s="29">
        <v>0</v>
      </c>
      <c r="K2143" s="29">
        <v>5</v>
      </c>
      <c r="L2143" s="24">
        <v>85.31</v>
      </c>
      <c r="M2143" s="24">
        <v>85.37</v>
      </c>
      <c r="N2143" s="24">
        <v>86.752357142857136</v>
      </c>
      <c r="O2143" s="24">
        <v>86.805928571428581</v>
      </c>
      <c r="P2143">
        <v>6</v>
      </c>
      <c r="Q2143">
        <v>20</v>
      </c>
      <c r="R2143" t="str">
        <v>OTHR</v>
      </c>
      <c r="S2143" t="str">
        <v/>
      </c>
      <c r="T2143" t="str">
        <v>PERA</v>
      </c>
      <c r="U2143" t="str">
        <v>95471IODP</v>
      </c>
      <c r="V2143" t="str">
        <v>PALPERA</v>
      </c>
      <c r="W2143" t="str">
        <v>OTHR11991071</v>
      </c>
      <c r="X2143">
        <v>44901.325694444444</v>
      </c>
      <c r="Y2143" t="str">
        <v>NOVAK</v>
      </c>
      <c r="Z2143" t="str">
        <v>JR</v>
      </c>
      <c r="AA2143">
        <v>0</v>
      </c>
      <c r="AB2143" t="str">
        <v>397-U1588D-10H-CC-PAL-PALPERA</v>
      </c>
    </row>
    <row r="2144" spans="1:28" x14ac:dyDescent="0.15">
      <c r="A2144">
        <v>397</v>
      </c>
      <c r="B2144" t="str">
        <v>U1588</v>
      </c>
      <c r="C2144" t="str">
        <v>D</v>
      </c>
      <c r="D2144">
        <v>11</v>
      </c>
      <c r="E2144" t="str">
        <v>H</v>
      </c>
      <c r="F2144" t="str">
        <v>CC</v>
      </c>
      <c r="G2144" t="str">
        <v/>
      </c>
      <c r="H2144" s="29">
        <v>29</v>
      </c>
      <c r="I2144" s="29">
        <v>35</v>
      </c>
      <c r="J2144" s="29">
        <v>0</v>
      </c>
      <c r="K2144" s="29">
        <v>5</v>
      </c>
      <c r="L2144" s="24">
        <v>91.600000000000009</v>
      </c>
      <c r="M2144" s="24">
        <v>91.66</v>
      </c>
      <c r="N2144" s="24">
        <v>92.566357723577227</v>
      </c>
      <c r="O2144" s="24">
        <v>92.615138211382103</v>
      </c>
      <c r="P2144">
        <v>6</v>
      </c>
      <c r="Q2144">
        <v>5</v>
      </c>
      <c r="R2144" t="str">
        <v>OTHR</v>
      </c>
      <c r="S2144" t="str">
        <v/>
      </c>
      <c r="T2144" t="str">
        <v>FLOR</v>
      </c>
      <c r="U2144" t="str">
        <v>95504IODP</v>
      </c>
      <c r="V2144" t="str">
        <v>PALFLOR</v>
      </c>
      <c r="W2144" t="str">
        <v>OTHR11991371</v>
      </c>
      <c r="X2144">
        <v>44901.363888888889</v>
      </c>
      <c r="Y2144" t="str">
        <v>NOVAK</v>
      </c>
      <c r="Z2144" t="str">
        <v>JR</v>
      </c>
      <c r="AA2144">
        <v>0</v>
      </c>
      <c r="AB2144" t="str">
        <v>397-U1588D-11H-CC-PAL-PALFLOR</v>
      </c>
    </row>
    <row r="2145" spans="1:28" x14ac:dyDescent="0.15">
      <c r="A2145">
        <v>397</v>
      </c>
      <c r="B2145" t="str">
        <v>U1588</v>
      </c>
      <c r="C2145" t="str">
        <v>D</v>
      </c>
      <c r="D2145">
        <v>11</v>
      </c>
      <c r="E2145" t="str">
        <v>H</v>
      </c>
      <c r="F2145" t="str">
        <v>CC</v>
      </c>
      <c r="G2145" t="str">
        <v/>
      </c>
      <c r="H2145" s="29">
        <v>29</v>
      </c>
      <c r="I2145" s="29">
        <v>35</v>
      </c>
      <c r="J2145" s="29">
        <v>0</v>
      </c>
      <c r="K2145" s="29">
        <v>5</v>
      </c>
      <c r="L2145" s="24">
        <v>91.600000000000009</v>
      </c>
      <c r="M2145" s="24">
        <v>91.66</v>
      </c>
      <c r="N2145" s="24">
        <v>92.566357723577227</v>
      </c>
      <c r="O2145" s="24">
        <v>92.615138211382103</v>
      </c>
      <c r="P2145">
        <v>6</v>
      </c>
      <c r="Q2145">
        <v>30</v>
      </c>
      <c r="R2145" t="str">
        <v>OTHR</v>
      </c>
      <c r="S2145" t="str">
        <v/>
      </c>
      <c r="T2145" t="str">
        <v>ZARI</v>
      </c>
      <c r="U2145" t="str">
        <v>95883IODP</v>
      </c>
      <c r="V2145" t="str">
        <v>PALZARI</v>
      </c>
      <c r="W2145" t="str">
        <v>OTHR11991411</v>
      </c>
      <c r="X2145">
        <v>44901.363888888889</v>
      </c>
      <c r="Y2145" t="str">
        <v>NOVAK</v>
      </c>
      <c r="Z2145" t="str">
        <v>JR</v>
      </c>
      <c r="AA2145">
        <v>0</v>
      </c>
      <c r="AB2145" t="str">
        <v>397-U1588D-11H-CC-PAL-PALZARI</v>
      </c>
    </row>
    <row r="2146" spans="1:28" x14ac:dyDescent="0.15">
      <c r="A2146">
        <v>397</v>
      </c>
      <c r="B2146" t="str">
        <v>U1588</v>
      </c>
      <c r="C2146" t="str">
        <v>D</v>
      </c>
      <c r="D2146">
        <v>11</v>
      </c>
      <c r="E2146" t="str">
        <v>H</v>
      </c>
      <c r="F2146" t="str">
        <v>CC</v>
      </c>
      <c r="G2146" t="str">
        <v/>
      </c>
      <c r="H2146" s="29">
        <v>29</v>
      </c>
      <c r="I2146" s="29">
        <v>35</v>
      </c>
      <c r="J2146" s="29">
        <v>0</v>
      </c>
      <c r="K2146" s="29">
        <v>5</v>
      </c>
      <c r="L2146" s="24">
        <v>91.600000000000009</v>
      </c>
      <c r="M2146" s="24">
        <v>91.66</v>
      </c>
      <c r="N2146" s="24">
        <v>92.566357723577227</v>
      </c>
      <c r="O2146" s="24">
        <v>92.615138211382103</v>
      </c>
      <c r="P2146">
        <v>6</v>
      </c>
      <c r="Q2146">
        <v>5</v>
      </c>
      <c r="R2146" t="str">
        <v>OTHR</v>
      </c>
      <c r="S2146" t="str">
        <v/>
      </c>
      <c r="T2146" t="str">
        <v>CLAR</v>
      </c>
      <c r="U2146" t="str">
        <v>95439IODP</v>
      </c>
      <c r="V2146" t="str">
        <v>PALCLAR</v>
      </c>
      <c r="W2146" t="str">
        <v>OTHR11991361</v>
      </c>
      <c r="X2146">
        <v>44901.363888888889</v>
      </c>
      <c r="Y2146" t="str">
        <v>NOVAK</v>
      </c>
      <c r="Z2146" t="str">
        <v>JR</v>
      </c>
      <c r="AA2146">
        <v>0</v>
      </c>
      <c r="AB2146" t="str">
        <v>397-U1588D-11H-CC-PAL-PALCLAR</v>
      </c>
    </row>
    <row r="2147" spans="1:28" x14ac:dyDescent="0.15">
      <c r="A2147">
        <v>397</v>
      </c>
      <c r="B2147" t="str">
        <v>U1588</v>
      </c>
      <c r="C2147" t="str">
        <v>D</v>
      </c>
      <c r="D2147">
        <v>11</v>
      </c>
      <c r="E2147" t="str">
        <v>H</v>
      </c>
      <c r="F2147" t="str">
        <v>CC</v>
      </c>
      <c r="G2147" t="str">
        <v/>
      </c>
      <c r="H2147" s="29">
        <v>29</v>
      </c>
      <c r="I2147" s="29">
        <v>35</v>
      </c>
      <c r="J2147" s="29">
        <v>0</v>
      </c>
      <c r="K2147" s="29">
        <v>5</v>
      </c>
      <c r="L2147" s="24">
        <v>91.600000000000009</v>
      </c>
      <c r="M2147" s="24">
        <v>91.66</v>
      </c>
      <c r="N2147" s="24">
        <v>92.566357723577227</v>
      </c>
      <c r="O2147" s="24">
        <v>92.615138211382103</v>
      </c>
      <c r="P2147">
        <v>6</v>
      </c>
      <c r="Q2147">
        <v>20</v>
      </c>
      <c r="R2147" t="str">
        <v>OTHR</v>
      </c>
      <c r="S2147" t="str">
        <v/>
      </c>
      <c r="T2147" t="str">
        <v>PERA</v>
      </c>
      <c r="U2147" t="str">
        <v>95471IODP</v>
      </c>
      <c r="V2147" t="str">
        <v>PALPERA</v>
      </c>
      <c r="W2147" t="str">
        <v>OTHR11991391</v>
      </c>
      <c r="X2147">
        <v>44901.363888888889</v>
      </c>
      <c r="Y2147" t="str">
        <v>NOVAK</v>
      </c>
      <c r="Z2147" t="str">
        <v>JR</v>
      </c>
      <c r="AA2147">
        <v>0</v>
      </c>
      <c r="AB2147" t="str">
        <v>397-U1588D-11H-CC-PAL-PALPERA</v>
      </c>
    </row>
    <row r="2148" spans="1:28" x14ac:dyDescent="0.15">
      <c r="A2148">
        <v>397</v>
      </c>
      <c r="B2148" t="str">
        <v>U1588</v>
      </c>
      <c r="C2148" t="str">
        <v>D</v>
      </c>
      <c r="D2148">
        <v>11</v>
      </c>
      <c r="E2148" t="str">
        <v>H</v>
      </c>
      <c r="F2148" t="str">
        <v>CC</v>
      </c>
      <c r="G2148" t="str">
        <v/>
      </c>
      <c r="H2148" s="29">
        <v>29</v>
      </c>
      <c r="I2148" s="29">
        <v>35</v>
      </c>
      <c r="J2148" s="29">
        <v>0</v>
      </c>
      <c r="K2148" s="29">
        <v>5</v>
      </c>
      <c r="L2148" s="24">
        <v>91.600000000000009</v>
      </c>
      <c r="M2148" s="24">
        <v>91.66</v>
      </c>
      <c r="N2148" s="24">
        <v>92.566357723577227</v>
      </c>
      <c r="O2148" s="24">
        <v>92.615138211382103</v>
      </c>
      <c r="P2148">
        <v>6</v>
      </c>
      <c r="Q2148">
        <v>30</v>
      </c>
      <c r="R2148" t="str">
        <v>OTHR</v>
      </c>
      <c r="S2148" t="str">
        <v/>
      </c>
      <c r="T2148" t="str">
        <v>HUAN</v>
      </c>
      <c r="U2148" t="str">
        <v>98758IODP</v>
      </c>
      <c r="V2148" t="str">
        <v>PALHUAN</v>
      </c>
      <c r="W2148" t="str">
        <v>OTHR11991381</v>
      </c>
      <c r="X2148">
        <v>44901.363888888889</v>
      </c>
      <c r="Y2148" t="str">
        <v>NOVAK</v>
      </c>
      <c r="Z2148" t="str">
        <v>JR</v>
      </c>
      <c r="AA2148">
        <v>0</v>
      </c>
      <c r="AB2148" t="str">
        <v>397-U1588D-11H-CC-PAL-PALHUAN</v>
      </c>
    </row>
    <row r="2149" spans="1:28" x14ac:dyDescent="0.15">
      <c r="A2149">
        <v>397</v>
      </c>
      <c r="B2149" t="str">
        <v>U1588</v>
      </c>
      <c r="C2149" t="str">
        <v>D</v>
      </c>
      <c r="D2149">
        <v>11</v>
      </c>
      <c r="E2149" t="str">
        <v>H</v>
      </c>
      <c r="F2149" t="str">
        <v>CC</v>
      </c>
      <c r="G2149" t="str">
        <v/>
      </c>
      <c r="H2149" s="29">
        <v>29</v>
      </c>
      <c r="I2149" s="29">
        <v>35</v>
      </c>
      <c r="J2149" s="29">
        <v>0</v>
      </c>
      <c r="K2149" s="29">
        <v>5</v>
      </c>
      <c r="L2149" s="24">
        <v>91.600000000000009</v>
      </c>
      <c r="M2149" s="24">
        <v>91.66</v>
      </c>
      <c r="N2149" s="24">
        <v>92.566357723577227</v>
      </c>
      <c r="O2149" s="24">
        <v>92.615138211382103</v>
      </c>
      <c r="P2149">
        <v>6</v>
      </c>
      <c r="Q2149">
        <v>5</v>
      </c>
      <c r="R2149" t="str">
        <v>OTHR</v>
      </c>
      <c r="S2149" t="str">
        <v/>
      </c>
      <c r="T2149" t="str">
        <v>ABRA</v>
      </c>
      <c r="U2149" t="str">
        <v>95438IODP</v>
      </c>
      <c r="V2149" t="str">
        <v>PALABRA</v>
      </c>
      <c r="W2149" t="str">
        <v>OTHR11991351</v>
      </c>
      <c r="X2149">
        <v>44901.363888888889</v>
      </c>
      <c r="Y2149" t="str">
        <v>NOVAK</v>
      </c>
      <c r="Z2149" t="str">
        <v>JR</v>
      </c>
      <c r="AA2149">
        <v>0</v>
      </c>
      <c r="AB2149" t="str">
        <v>397-U1588D-11H-CC-PAL-PALABRA</v>
      </c>
    </row>
    <row r="2150" spans="1:28" x14ac:dyDescent="0.15">
      <c r="A2150">
        <v>397</v>
      </c>
      <c r="B2150" t="str">
        <v>U1588</v>
      </c>
      <c r="C2150" t="str">
        <v>D</v>
      </c>
      <c r="D2150">
        <v>11</v>
      </c>
      <c r="E2150" t="str">
        <v>H</v>
      </c>
      <c r="F2150" t="str">
        <v>CC</v>
      </c>
      <c r="G2150" t="str">
        <v/>
      </c>
      <c r="H2150" s="29">
        <v>29</v>
      </c>
      <c r="I2150" s="29">
        <v>35</v>
      </c>
      <c r="J2150" s="29">
        <v>29</v>
      </c>
      <c r="K2150" s="29">
        <v>5</v>
      </c>
      <c r="L2150" s="24">
        <v>91.600000000000009</v>
      </c>
      <c r="M2150" s="24">
        <v>91.66</v>
      </c>
      <c r="N2150" s="24">
        <v>92.566357723577227</v>
      </c>
      <c r="O2150" s="24">
        <v>92.615138211382103</v>
      </c>
      <c r="P2150">
        <v>6</v>
      </c>
      <c r="Q2150">
        <v>212</v>
      </c>
      <c r="R2150" t="str">
        <v>WRND</v>
      </c>
      <c r="S2150" t="str">
        <v>PAL</v>
      </c>
      <c r="T2150" t="str">
        <v/>
      </c>
      <c r="U2150" t="str">
        <v/>
      </c>
      <c r="V2150" t="str">
        <v>PAL</v>
      </c>
      <c r="W2150" t="str">
        <v>WRND11991341</v>
      </c>
      <c r="X2150">
        <v>44901.352083333331</v>
      </c>
      <c r="Y2150" t="str">
        <v>NOVAK</v>
      </c>
      <c r="Z2150" t="str">
        <v>JR</v>
      </c>
      <c r="AA2150">
        <v>0</v>
      </c>
      <c r="AB2150" t="str">
        <v>397-U1588D-11H-CC-PAL</v>
      </c>
    </row>
    <row r="2151" spans="1:28" x14ac:dyDescent="0.15">
      <c r="A2151">
        <v>397</v>
      </c>
      <c r="B2151" t="str">
        <v>U1588</v>
      </c>
      <c r="C2151" t="str">
        <v>D</v>
      </c>
      <c r="D2151">
        <v>11</v>
      </c>
      <c r="E2151" t="str">
        <v>H</v>
      </c>
      <c r="F2151" t="str">
        <v>CC</v>
      </c>
      <c r="G2151" t="str">
        <v/>
      </c>
      <c r="H2151" s="29">
        <v>29</v>
      </c>
      <c r="I2151" s="29">
        <v>35</v>
      </c>
      <c r="J2151" s="29">
        <v>0</v>
      </c>
      <c r="K2151" s="29">
        <v>5</v>
      </c>
      <c r="L2151" s="24">
        <v>91.600000000000009</v>
      </c>
      <c r="M2151" s="24">
        <v>91.66</v>
      </c>
      <c r="N2151" s="24">
        <v>92.566357723577227</v>
      </c>
      <c r="O2151" s="24">
        <v>92.615138211382103</v>
      </c>
      <c r="P2151">
        <v>6</v>
      </c>
      <c r="Q2151">
        <v>20</v>
      </c>
      <c r="R2151" t="str">
        <v>OTHR</v>
      </c>
      <c r="S2151" t="str">
        <v/>
      </c>
      <c r="T2151" t="str">
        <v>VERM</v>
      </c>
      <c r="U2151" t="str">
        <v>95746IODP</v>
      </c>
      <c r="V2151" t="str">
        <v>PALVERM</v>
      </c>
      <c r="W2151" t="str">
        <v>OTHR11991401</v>
      </c>
      <c r="X2151">
        <v>44901.363888888889</v>
      </c>
      <c r="Y2151" t="str">
        <v>NOVAK</v>
      </c>
      <c r="Z2151" t="str">
        <v>JR</v>
      </c>
      <c r="AA2151">
        <v>0</v>
      </c>
      <c r="AB2151" t="str">
        <v>397-U1588D-11H-CC-PAL-PALVERM</v>
      </c>
    </row>
    <row r="2152" spans="1:28" x14ac:dyDescent="0.15">
      <c r="A2152">
        <v>397</v>
      </c>
      <c r="B2152" t="str">
        <v>U1588</v>
      </c>
      <c r="C2152" t="str">
        <v>D</v>
      </c>
      <c r="D2152">
        <v>12</v>
      </c>
      <c r="E2152" t="str">
        <v>X</v>
      </c>
      <c r="F2152" t="str">
        <v>CC</v>
      </c>
      <c r="G2152" t="str">
        <v/>
      </c>
      <c r="H2152" s="29">
        <v>20</v>
      </c>
      <c r="I2152" s="29">
        <v>26</v>
      </c>
      <c r="J2152" s="29">
        <v>0</v>
      </c>
      <c r="K2152" s="29">
        <v>5</v>
      </c>
      <c r="L2152" s="24">
        <v>97.320000000000007</v>
      </c>
      <c r="M2152" s="24">
        <v>97.38000000000001</v>
      </c>
      <c r="N2152" s="24">
        <v>98.646230769230755</v>
      </c>
      <c r="O2152" s="24">
        <v>98.688188811188809</v>
      </c>
      <c r="P2152">
        <v>6</v>
      </c>
      <c r="Q2152">
        <v>5</v>
      </c>
      <c r="R2152" t="str">
        <v>OTHR</v>
      </c>
      <c r="S2152" t="str">
        <v/>
      </c>
      <c r="T2152" t="str">
        <v>ABRA</v>
      </c>
      <c r="U2152" t="str">
        <v>95438IODP</v>
      </c>
      <c r="V2152" t="str">
        <v>PALABRA</v>
      </c>
      <c r="W2152" t="str">
        <v>OTHR11991701</v>
      </c>
      <c r="X2152">
        <v>44901.388194444444</v>
      </c>
      <c r="Y2152" t="str">
        <v>NOVAK</v>
      </c>
      <c r="Z2152" t="str">
        <v>JR</v>
      </c>
      <c r="AA2152">
        <v>0</v>
      </c>
      <c r="AB2152" t="str">
        <v>397-U1588D-12X-CC-PAL-PALABRA</v>
      </c>
    </row>
    <row r="2153" spans="1:28" x14ac:dyDescent="0.15">
      <c r="A2153">
        <v>397</v>
      </c>
      <c r="B2153" t="str">
        <v>U1588</v>
      </c>
      <c r="C2153" t="str">
        <v>D</v>
      </c>
      <c r="D2153">
        <v>12</v>
      </c>
      <c r="E2153" t="str">
        <v>X</v>
      </c>
      <c r="F2153" t="str">
        <v>CC</v>
      </c>
      <c r="G2153" t="str">
        <v/>
      </c>
      <c r="H2153" s="29">
        <v>20</v>
      </c>
      <c r="I2153" s="29">
        <v>26</v>
      </c>
      <c r="J2153" s="29">
        <v>20</v>
      </c>
      <c r="K2153" s="29">
        <v>5</v>
      </c>
      <c r="L2153" s="24">
        <v>97.320000000000007</v>
      </c>
      <c r="M2153" s="24">
        <v>97.38000000000001</v>
      </c>
      <c r="N2153" s="24">
        <v>98.646230769230755</v>
      </c>
      <c r="O2153" s="24">
        <v>98.688188811188809</v>
      </c>
      <c r="P2153">
        <v>6</v>
      </c>
      <c r="Q2153">
        <v>212</v>
      </c>
      <c r="R2153" t="str">
        <v>WRND</v>
      </c>
      <c r="S2153" t="str">
        <v>PAL</v>
      </c>
      <c r="T2153" t="str">
        <v/>
      </c>
      <c r="U2153" t="str">
        <v/>
      </c>
      <c r="V2153" t="str">
        <v>PAL</v>
      </c>
      <c r="W2153" t="str">
        <v>WRND11991631</v>
      </c>
      <c r="X2153">
        <v>44901.387499999997</v>
      </c>
      <c r="Y2153" t="str">
        <v>NOVAK</v>
      </c>
      <c r="Z2153" t="str">
        <v>JR</v>
      </c>
      <c r="AA2153">
        <v>0</v>
      </c>
      <c r="AB2153" t="str">
        <v>397-U1588D-12X-CC-PAL</v>
      </c>
    </row>
    <row r="2154" spans="1:28" x14ac:dyDescent="0.15">
      <c r="A2154">
        <v>397</v>
      </c>
      <c r="B2154" t="str">
        <v>U1588</v>
      </c>
      <c r="C2154" t="str">
        <v>D</v>
      </c>
      <c r="D2154">
        <v>12</v>
      </c>
      <c r="E2154" t="str">
        <v>X</v>
      </c>
      <c r="F2154" t="str">
        <v>CC</v>
      </c>
      <c r="G2154" t="str">
        <v/>
      </c>
      <c r="H2154" s="29">
        <v>20</v>
      </c>
      <c r="I2154" s="29">
        <v>26</v>
      </c>
      <c r="J2154" s="29">
        <v>0</v>
      </c>
      <c r="K2154" s="29">
        <v>5</v>
      </c>
      <c r="L2154" s="24">
        <v>97.320000000000007</v>
      </c>
      <c r="M2154" s="24">
        <v>97.38000000000001</v>
      </c>
      <c r="N2154" s="24">
        <v>98.646230769230755</v>
      </c>
      <c r="O2154" s="24">
        <v>98.688188811188809</v>
      </c>
      <c r="P2154">
        <v>6</v>
      </c>
      <c r="Q2154">
        <v>30</v>
      </c>
      <c r="R2154" t="str">
        <v>OTHR</v>
      </c>
      <c r="S2154" t="str">
        <v/>
      </c>
      <c r="T2154" t="str">
        <v>ZARI</v>
      </c>
      <c r="U2154" t="str">
        <v>95883IODP</v>
      </c>
      <c r="V2154" t="str">
        <v>PALZARI</v>
      </c>
      <c r="W2154" t="str">
        <v>OTHR11991691</v>
      </c>
      <c r="X2154">
        <v>44901.388194444444</v>
      </c>
      <c r="Y2154" t="str">
        <v>NOVAK</v>
      </c>
      <c r="Z2154" t="str">
        <v>JR</v>
      </c>
      <c r="AA2154">
        <v>0</v>
      </c>
      <c r="AB2154" t="str">
        <v>397-U1588D-12X-CC-PAL-PALZARI</v>
      </c>
    </row>
    <row r="2155" spans="1:28" x14ac:dyDescent="0.15">
      <c r="A2155">
        <v>397</v>
      </c>
      <c r="B2155" t="str">
        <v>U1588</v>
      </c>
      <c r="C2155" t="str">
        <v>D</v>
      </c>
      <c r="D2155">
        <v>12</v>
      </c>
      <c r="E2155" t="str">
        <v>X</v>
      </c>
      <c r="F2155" t="str">
        <v>CC</v>
      </c>
      <c r="G2155" t="str">
        <v/>
      </c>
      <c r="H2155" s="29">
        <v>20</v>
      </c>
      <c r="I2155" s="29">
        <v>26</v>
      </c>
      <c r="J2155" s="29">
        <v>0</v>
      </c>
      <c r="K2155" s="29">
        <v>5</v>
      </c>
      <c r="L2155" s="24">
        <v>97.320000000000007</v>
      </c>
      <c r="M2155" s="24">
        <v>97.38000000000001</v>
      </c>
      <c r="N2155" s="24">
        <v>98.646230769230755</v>
      </c>
      <c r="O2155" s="24">
        <v>98.688188811188809</v>
      </c>
      <c r="P2155">
        <v>6</v>
      </c>
      <c r="Q2155">
        <v>5</v>
      </c>
      <c r="R2155" t="str">
        <v>OTHR</v>
      </c>
      <c r="S2155" t="str">
        <v/>
      </c>
      <c r="T2155" t="str">
        <v>CLAR</v>
      </c>
      <c r="U2155" t="str">
        <v>95439IODP</v>
      </c>
      <c r="V2155" t="str">
        <v>PALCLAR</v>
      </c>
      <c r="W2155" t="str">
        <v>OTHR11991671</v>
      </c>
      <c r="X2155">
        <v>44901.388194444444</v>
      </c>
      <c r="Y2155" t="str">
        <v>NOVAK</v>
      </c>
      <c r="Z2155" t="str">
        <v>JR</v>
      </c>
      <c r="AA2155">
        <v>0</v>
      </c>
      <c r="AB2155" t="str">
        <v>397-U1588D-12X-CC-PAL-PALCLAR</v>
      </c>
    </row>
    <row r="2156" spans="1:28" x14ac:dyDescent="0.15">
      <c r="A2156">
        <v>397</v>
      </c>
      <c r="B2156" t="str">
        <v>U1588</v>
      </c>
      <c r="C2156" t="str">
        <v>D</v>
      </c>
      <c r="D2156">
        <v>12</v>
      </c>
      <c r="E2156" t="str">
        <v>X</v>
      </c>
      <c r="F2156" t="str">
        <v>CC</v>
      </c>
      <c r="G2156" t="str">
        <v/>
      </c>
      <c r="H2156" s="29">
        <v>20</v>
      </c>
      <c r="I2156" s="29">
        <v>26</v>
      </c>
      <c r="J2156" s="29">
        <v>0</v>
      </c>
      <c r="K2156" s="29">
        <v>5</v>
      </c>
      <c r="L2156" s="24">
        <v>97.320000000000007</v>
      </c>
      <c r="M2156" s="24">
        <v>97.38000000000001</v>
      </c>
      <c r="N2156" s="24">
        <v>98.646230769230755</v>
      </c>
      <c r="O2156" s="24">
        <v>98.688188811188809</v>
      </c>
      <c r="P2156">
        <v>6</v>
      </c>
      <c r="Q2156">
        <v>20</v>
      </c>
      <c r="R2156" t="str">
        <v>OTHR</v>
      </c>
      <c r="S2156" t="str">
        <v/>
      </c>
      <c r="T2156" t="str">
        <v>PERA</v>
      </c>
      <c r="U2156" t="str">
        <v>95471IODP</v>
      </c>
      <c r="V2156" t="str">
        <v>PALPERA</v>
      </c>
      <c r="W2156" t="str">
        <v>OTHR11991651</v>
      </c>
      <c r="X2156">
        <v>44901.388194444444</v>
      </c>
      <c r="Y2156" t="str">
        <v>NOVAK</v>
      </c>
      <c r="Z2156" t="str">
        <v>JR</v>
      </c>
      <c r="AA2156">
        <v>0</v>
      </c>
      <c r="AB2156" t="str">
        <v>397-U1588D-12X-CC-PAL-PALPERA</v>
      </c>
    </row>
    <row r="2157" spans="1:28" x14ac:dyDescent="0.15">
      <c r="A2157">
        <v>397</v>
      </c>
      <c r="B2157" t="str">
        <v>U1588</v>
      </c>
      <c r="C2157" t="str">
        <v>D</v>
      </c>
      <c r="D2157">
        <v>12</v>
      </c>
      <c r="E2157" t="str">
        <v>X</v>
      </c>
      <c r="F2157" t="str">
        <v>CC</v>
      </c>
      <c r="G2157" t="str">
        <v/>
      </c>
      <c r="H2157" s="29">
        <v>20</v>
      </c>
      <c r="I2157" s="29">
        <v>26</v>
      </c>
      <c r="J2157" s="29">
        <v>0</v>
      </c>
      <c r="K2157" s="29">
        <v>5</v>
      </c>
      <c r="L2157" s="24">
        <v>97.320000000000007</v>
      </c>
      <c r="M2157" s="24">
        <v>97.38000000000001</v>
      </c>
      <c r="N2157" s="24">
        <v>98.646230769230755</v>
      </c>
      <c r="O2157" s="24">
        <v>98.688188811188809</v>
      </c>
      <c r="P2157">
        <v>6</v>
      </c>
      <c r="Q2157">
        <v>20</v>
      </c>
      <c r="R2157" t="str">
        <v>OTHR</v>
      </c>
      <c r="S2157" t="str">
        <v/>
      </c>
      <c r="T2157" t="str">
        <v>VERM</v>
      </c>
      <c r="U2157" t="str">
        <v>95746IODP</v>
      </c>
      <c r="V2157" t="str">
        <v>PALVERM</v>
      </c>
      <c r="W2157" t="str">
        <v>OTHR11991641</v>
      </c>
      <c r="X2157">
        <v>44901.388194444444</v>
      </c>
      <c r="Y2157" t="str">
        <v>NOVAK</v>
      </c>
      <c r="Z2157" t="str">
        <v>JR</v>
      </c>
      <c r="AA2157">
        <v>0</v>
      </c>
      <c r="AB2157" t="str">
        <v>397-U1588D-12X-CC-PAL-PALVERM</v>
      </c>
    </row>
    <row r="2158" spans="1:28" x14ac:dyDescent="0.15">
      <c r="A2158">
        <v>397</v>
      </c>
      <c r="B2158" t="str">
        <v>U1588</v>
      </c>
      <c r="C2158" t="str">
        <v>D</v>
      </c>
      <c r="D2158">
        <v>12</v>
      </c>
      <c r="E2158" t="str">
        <v>X</v>
      </c>
      <c r="F2158" t="str">
        <v>CC</v>
      </c>
      <c r="G2158" t="str">
        <v/>
      </c>
      <c r="H2158" s="29">
        <v>20</v>
      </c>
      <c r="I2158" s="29">
        <v>26</v>
      </c>
      <c r="J2158" s="29">
        <v>0</v>
      </c>
      <c r="K2158" s="29">
        <v>5</v>
      </c>
      <c r="L2158" s="24">
        <v>97.320000000000007</v>
      </c>
      <c r="M2158" s="24">
        <v>97.38000000000001</v>
      </c>
      <c r="N2158" s="24">
        <v>98.646230769230755</v>
      </c>
      <c r="O2158" s="24">
        <v>98.688188811188809</v>
      </c>
      <c r="P2158">
        <v>6</v>
      </c>
      <c r="Q2158">
        <v>30</v>
      </c>
      <c r="R2158" t="str">
        <v>OTHR</v>
      </c>
      <c r="S2158" t="str">
        <v/>
      </c>
      <c r="T2158" t="str">
        <v>HUAN</v>
      </c>
      <c r="U2158" t="str">
        <v>98758IODP</v>
      </c>
      <c r="V2158" t="str">
        <v>PALHUAN</v>
      </c>
      <c r="W2158" t="str">
        <v>OTHR11991681</v>
      </c>
      <c r="X2158">
        <v>44901.388194444444</v>
      </c>
      <c r="Y2158" t="str">
        <v>NOVAK</v>
      </c>
      <c r="Z2158" t="str">
        <v>JR</v>
      </c>
      <c r="AA2158">
        <v>0</v>
      </c>
      <c r="AB2158" t="str">
        <v>397-U1588D-12X-CC-PAL-PALHUAN</v>
      </c>
    </row>
    <row r="2159" spans="1:28" x14ac:dyDescent="0.15">
      <c r="A2159">
        <v>397</v>
      </c>
      <c r="B2159" t="str">
        <v>U1588</v>
      </c>
      <c r="C2159" t="str">
        <v>D</v>
      </c>
      <c r="D2159">
        <v>12</v>
      </c>
      <c r="E2159" t="str">
        <v>X</v>
      </c>
      <c r="F2159" t="str">
        <v>CC</v>
      </c>
      <c r="G2159" t="str">
        <v/>
      </c>
      <c r="H2159" s="29">
        <v>20</v>
      </c>
      <c r="I2159" s="29">
        <v>26</v>
      </c>
      <c r="J2159" s="29">
        <v>0</v>
      </c>
      <c r="K2159" s="29">
        <v>5</v>
      </c>
      <c r="L2159" s="24">
        <v>97.320000000000007</v>
      </c>
      <c r="M2159" s="24">
        <v>97.38000000000001</v>
      </c>
      <c r="N2159" s="24">
        <v>98.646230769230755</v>
      </c>
      <c r="O2159" s="24">
        <v>98.688188811188809</v>
      </c>
      <c r="P2159">
        <v>6</v>
      </c>
      <c r="Q2159">
        <v>5</v>
      </c>
      <c r="R2159" t="str">
        <v>OTHR</v>
      </c>
      <c r="S2159" t="str">
        <v/>
      </c>
      <c r="T2159" t="str">
        <v>FLOR</v>
      </c>
      <c r="U2159" t="str">
        <v>95504IODP</v>
      </c>
      <c r="V2159" t="str">
        <v>PALFLOR</v>
      </c>
      <c r="W2159" t="str">
        <v>OTHR11991661</v>
      </c>
      <c r="X2159">
        <v>44901.388194444444</v>
      </c>
      <c r="Y2159" t="str">
        <v>NOVAK</v>
      </c>
      <c r="Z2159" t="str">
        <v>JR</v>
      </c>
      <c r="AA2159">
        <v>0</v>
      </c>
      <c r="AB2159" t="str">
        <v>397-U1588D-12X-CC-PAL-PALFLOR</v>
      </c>
    </row>
    <row r="2160" spans="1:28" x14ac:dyDescent="0.15">
      <c r="A2160">
        <v>397</v>
      </c>
      <c r="B2160" t="str">
        <v>U1588</v>
      </c>
      <c r="C2160" t="str">
        <v>D</v>
      </c>
      <c r="D2160">
        <v>62</v>
      </c>
      <c r="E2160" t="str">
        <v>X</v>
      </c>
      <c r="F2160">
        <v>1</v>
      </c>
      <c r="G2160" t="str">
        <v>W</v>
      </c>
      <c r="H2160" s="29">
        <v>75</v>
      </c>
      <c r="I2160" s="29">
        <v>75</v>
      </c>
      <c r="J2160" s="29">
        <v>75</v>
      </c>
      <c r="K2160" s="29">
        <v>5</v>
      </c>
      <c r="L2160" s="24">
        <v>338.35</v>
      </c>
      <c r="M2160" s="24">
        <v>338.35</v>
      </c>
      <c r="N2160" s="24">
        <v>352.40583850931677</v>
      </c>
      <c r="O2160" s="24">
        <v>352.40583850931677</v>
      </c>
      <c r="P2160">
        <v>0</v>
      </c>
      <c r="Q2160">
        <v>1</v>
      </c>
      <c r="R2160" t="str">
        <v>TPCK</v>
      </c>
      <c r="S2160" t="str">
        <v>NANNO</v>
      </c>
      <c r="T2160" t="str">
        <v/>
      </c>
      <c r="U2160" t="str">
        <v/>
      </c>
      <c r="V2160" t="str">
        <v>NANNO</v>
      </c>
      <c r="W2160" t="str">
        <v>TPCK12004691</v>
      </c>
      <c r="X2160">
        <v>44902.900694444441</v>
      </c>
      <c r="Y2160" t="str">
        <v>JRS_FLORES</v>
      </c>
      <c r="Z2160" t="str">
        <v>JR</v>
      </c>
      <c r="AA2160">
        <v>0</v>
      </c>
      <c r="AB2160" t="str">
        <v>397-U1588D-62X-1-W 75/75-NANNO</v>
      </c>
    </row>
    <row r="2161" spans="1:28" x14ac:dyDescent="0.15">
      <c r="A2161">
        <v>397</v>
      </c>
      <c r="B2161" t="str">
        <v>U1588</v>
      </c>
      <c r="C2161" t="str">
        <v>D</v>
      </c>
      <c r="D2161">
        <v>62</v>
      </c>
      <c r="E2161" t="str">
        <v>X</v>
      </c>
      <c r="F2161">
        <v>2</v>
      </c>
      <c r="G2161" t="str">
        <v>W</v>
      </c>
      <c r="H2161" s="29">
        <v>75</v>
      </c>
      <c r="I2161" s="29">
        <v>75</v>
      </c>
      <c r="J2161" s="29">
        <v>75</v>
      </c>
      <c r="K2161" s="29">
        <v>5</v>
      </c>
      <c r="L2161" s="24">
        <v>339.85</v>
      </c>
      <c r="M2161" s="24">
        <v>339.85</v>
      </c>
      <c r="N2161" s="24">
        <v>353.3375155279503</v>
      </c>
      <c r="O2161" s="24">
        <v>353.3375155279503</v>
      </c>
      <c r="P2161">
        <v>0</v>
      </c>
      <c r="Q2161">
        <v>1</v>
      </c>
      <c r="R2161" t="str">
        <v>TPCK</v>
      </c>
      <c r="S2161" t="str">
        <v>NANNO</v>
      </c>
      <c r="T2161" t="str">
        <v/>
      </c>
      <c r="U2161" t="str">
        <v/>
      </c>
      <c r="V2161" t="str">
        <v>NANNO</v>
      </c>
      <c r="W2161" t="str">
        <v>TPCK12004701</v>
      </c>
      <c r="X2161">
        <v>44902.900694444441</v>
      </c>
      <c r="Y2161" t="str">
        <v>JRS_FLORES</v>
      </c>
      <c r="Z2161" t="str">
        <v>JR</v>
      </c>
      <c r="AA2161">
        <v>0</v>
      </c>
      <c r="AB2161" t="str">
        <v>397-U1588D-62X-2-W 75/75-NANNO</v>
      </c>
    </row>
    <row r="2162" spans="1:28" x14ac:dyDescent="0.15">
      <c r="A2162">
        <v>397</v>
      </c>
      <c r="B2162" t="str">
        <v>U1588</v>
      </c>
      <c r="C2162" t="str">
        <v>D</v>
      </c>
      <c r="D2162">
        <v>62</v>
      </c>
      <c r="E2162" t="str">
        <v>X</v>
      </c>
      <c r="F2162">
        <v>3</v>
      </c>
      <c r="G2162" t="str">
        <v>W</v>
      </c>
      <c r="H2162" s="29">
        <v>75</v>
      </c>
      <c r="I2162" s="29">
        <v>75</v>
      </c>
      <c r="J2162" s="29">
        <v>75</v>
      </c>
      <c r="K2162" s="29">
        <v>5</v>
      </c>
      <c r="L2162" s="24">
        <v>341.34</v>
      </c>
      <c r="M2162" s="24">
        <v>341.34</v>
      </c>
      <c r="N2162" s="24">
        <v>354.2629813664596</v>
      </c>
      <c r="O2162" s="24">
        <v>354.2629813664596</v>
      </c>
      <c r="P2162">
        <v>0</v>
      </c>
      <c r="Q2162">
        <v>1</v>
      </c>
      <c r="R2162" t="str">
        <v>TPCK</v>
      </c>
      <c r="S2162" t="str">
        <v>NANNO</v>
      </c>
      <c r="T2162" t="str">
        <v/>
      </c>
      <c r="U2162" t="str">
        <v/>
      </c>
      <c r="V2162" t="str">
        <v>NANNO</v>
      </c>
      <c r="W2162" t="str">
        <v>TPCK12004711</v>
      </c>
      <c r="X2162">
        <v>44902.900694444441</v>
      </c>
      <c r="Y2162" t="str">
        <v>JRS_FLORES</v>
      </c>
      <c r="Z2162" t="str">
        <v>JR</v>
      </c>
      <c r="AA2162">
        <v>0</v>
      </c>
      <c r="AB2162" t="str">
        <v>397-U1588D-62X-3-W 75/75-NANNO</v>
      </c>
    </row>
    <row r="2163" spans="1:28" x14ac:dyDescent="0.15">
      <c r="A2163">
        <v>397</v>
      </c>
      <c r="B2163" t="str">
        <v>U1588</v>
      </c>
      <c r="C2163" t="str">
        <v>D</v>
      </c>
      <c r="D2163">
        <v>62</v>
      </c>
      <c r="E2163" t="str">
        <v>X</v>
      </c>
      <c r="F2163">
        <v>4</v>
      </c>
      <c r="G2163" t="str">
        <v>W</v>
      </c>
      <c r="H2163" s="29">
        <v>75</v>
      </c>
      <c r="I2163" s="29">
        <v>75</v>
      </c>
      <c r="J2163" s="29">
        <v>75</v>
      </c>
      <c r="K2163" s="29">
        <v>5</v>
      </c>
      <c r="L2163" s="24">
        <v>342.84</v>
      </c>
      <c r="M2163" s="24">
        <v>342.84</v>
      </c>
      <c r="N2163" s="24">
        <v>355.19465838509313</v>
      </c>
      <c r="O2163" s="24">
        <v>355.19465838509313</v>
      </c>
      <c r="P2163">
        <v>0</v>
      </c>
      <c r="Q2163">
        <v>1</v>
      </c>
      <c r="R2163" t="str">
        <v>TPCK</v>
      </c>
      <c r="S2163" t="str">
        <v>NANNO</v>
      </c>
      <c r="T2163" t="str">
        <v/>
      </c>
      <c r="U2163" t="str">
        <v/>
      </c>
      <c r="V2163" t="str">
        <v>NANNO</v>
      </c>
      <c r="W2163" t="str">
        <v>TPCK12004721</v>
      </c>
      <c r="X2163">
        <v>44902.900694444441</v>
      </c>
      <c r="Y2163" t="str">
        <v>JRS_FLORES</v>
      </c>
      <c r="Z2163" t="str">
        <v>JR</v>
      </c>
      <c r="AA2163">
        <v>0</v>
      </c>
      <c r="AB2163" t="str">
        <v>397-U1588D-62X-4-W 75/75-NANNO</v>
      </c>
    </row>
    <row r="2164" spans="1:28" x14ac:dyDescent="0.15">
      <c r="A2164">
        <v>397</v>
      </c>
      <c r="B2164" t="str">
        <v>U1588</v>
      </c>
      <c r="C2164" t="str">
        <v>D</v>
      </c>
      <c r="D2164">
        <v>63</v>
      </c>
      <c r="E2164" t="str">
        <v>X</v>
      </c>
      <c r="F2164">
        <v>1</v>
      </c>
      <c r="G2164" t="str">
        <v>W</v>
      </c>
      <c r="H2164" s="29">
        <v>75</v>
      </c>
      <c r="I2164" s="29">
        <v>75</v>
      </c>
      <c r="J2164" s="29">
        <v>75</v>
      </c>
      <c r="K2164" s="29">
        <v>5</v>
      </c>
      <c r="L2164" s="24">
        <v>343.15</v>
      </c>
      <c r="M2164" s="24">
        <v>343.15</v>
      </c>
      <c r="N2164" s="24">
        <v>357.16151908396944</v>
      </c>
      <c r="O2164" s="24">
        <v>357.16151908396944</v>
      </c>
      <c r="P2164">
        <v>0</v>
      </c>
      <c r="Q2164">
        <v>1</v>
      </c>
      <c r="R2164" t="str">
        <v>TPCK</v>
      </c>
      <c r="S2164" t="str">
        <v>NANNO</v>
      </c>
      <c r="T2164" t="str">
        <v/>
      </c>
      <c r="U2164" t="str">
        <v/>
      </c>
      <c r="V2164" t="str">
        <v>NANNO</v>
      </c>
      <c r="W2164" t="str">
        <v>TPCK12004741</v>
      </c>
      <c r="X2164">
        <v>44902.900694444441</v>
      </c>
      <c r="Y2164" t="str">
        <v>JRS_FLORES</v>
      </c>
      <c r="Z2164" t="str">
        <v>JR</v>
      </c>
      <c r="AA2164">
        <v>0</v>
      </c>
      <c r="AB2164" t="str">
        <v>397-U1588D-63X-1-W 75/75-NANNO</v>
      </c>
    </row>
    <row r="2165" spans="1:28" x14ac:dyDescent="0.15">
      <c r="A2165">
        <v>397</v>
      </c>
      <c r="B2165" t="str">
        <v>U1588</v>
      </c>
      <c r="C2165" t="str">
        <v>D</v>
      </c>
      <c r="D2165">
        <v>62</v>
      </c>
      <c r="E2165" t="str">
        <v>X</v>
      </c>
      <c r="F2165">
        <v>5</v>
      </c>
      <c r="G2165" t="str">
        <v/>
      </c>
      <c r="H2165" s="29">
        <v>0</v>
      </c>
      <c r="I2165" s="29">
        <v>5</v>
      </c>
      <c r="J2165" s="29">
        <v>0</v>
      </c>
      <c r="K2165" s="29">
        <v>5</v>
      </c>
      <c r="L2165" s="24">
        <v>343.59</v>
      </c>
      <c r="M2165" s="24">
        <v>343.64</v>
      </c>
      <c r="N2165" s="24">
        <v>355.6604968944099</v>
      </c>
      <c r="O2165" s="24">
        <v>355.69155279503104</v>
      </c>
      <c r="P2165">
        <v>5</v>
      </c>
      <c r="Q2165">
        <v>5</v>
      </c>
      <c r="R2165" t="str">
        <v>CYL</v>
      </c>
      <c r="S2165" t="str">
        <v>HS</v>
      </c>
      <c r="T2165" t="str">
        <v/>
      </c>
      <c r="U2165" t="str">
        <v/>
      </c>
      <c r="V2165" t="str">
        <v>HS</v>
      </c>
      <c r="W2165" t="str">
        <v>CYL12001791</v>
      </c>
      <c r="X2165">
        <v>44902.623611111114</v>
      </c>
      <c r="Y2165" t="str">
        <v>JR_MARONE</v>
      </c>
      <c r="Z2165" t="str">
        <v>JR</v>
      </c>
      <c r="AA2165">
        <v>0</v>
      </c>
      <c r="AB2165" t="str">
        <v>397-U1588D-62X-5-HS</v>
      </c>
    </row>
    <row r="2166" spans="1:28" x14ac:dyDescent="0.15">
      <c r="A2166">
        <v>397</v>
      </c>
      <c r="B2166" t="str">
        <v>U1588</v>
      </c>
      <c r="C2166" t="str">
        <v>D</v>
      </c>
      <c r="D2166">
        <v>62</v>
      </c>
      <c r="E2166" t="str">
        <v>X</v>
      </c>
      <c r="F2166">
        <v>5</v>
      </c>
      <c r="G2166" t="str">
        <v>W</v>
      </c>
      <c r="H2166" s="29">
        <v>75</v>
      </c>
      <c r="I2166" s="29">
        <v>75</v>
      </c>
      <c r="J2166" s="29">
        <v>75</v>
      </c>
      <c r="K2166" s="29">
        <v>5</v>
      </c>
      <c r="L2166" s="24">
        <v>344.34</v>
      </c>
      <c r="M2166" s="24">
        <v>344.34</v>
      </c>
      <c r="N2166" s="24">
        <v>356.12633540372667</v>
      </c>
      <c r="O2166" s="24">
        <v>356.12633540372667</v>
      </c>
      <c r="P2166">
        <v>0</v>
      </c>
      <c r="Q2166">
        <v>1</v>
      </c>
      <c r="R2166" t="str">
        <v>TPCK</v>
      </c>
      <c r="S2166" t="str">
        <v>NANNO</v>
      </c>
      <c r="T2166" t="str">
        <v/>
      </c>
      <c r="U2166" t="str">
        <v/>
      </c>
      <c r="V2166" t="str">
        <v>NANNO</v>
      </c>
      <c r="W2166" t="str">
        <v>TPCK12004731</v>
      </c>
      <c r="X2166">
        <v>44902.900694444441</v>
      </c>
      <c r="Y2166" t="str">
        <v>JRS_FLORES</v>
      </c>
      <c r="Z2166" t="str">
        <v>JR</v>
      </c>
      <c r="AA2166">
        <v>0</v>
      </c>
      <c r="AB2166" t="str">
        <v>397-U1588D-62X-5-W 75/75-NANNO</v>
      </c>
    </row>
    <row r="2167" spans="1:28" x14ac:dyDescent="0.15">
      <c r="A2167">
        <v>397</v>
      </c>
      <c r="B2167" t="str">
        <v>U1588</v>
      </c>
      <c r="C2167" t="str">
        <v>D</v>
      </c>
      <c r="D2167">
        <v>63</v>
      </c>
      <c r="E2167" t="str">
        <v>X</v>
      </c>
      <c r="F2167">
        <v>2</v>
      </c>
      <c r="G2167" t="str">
        <v>W</v>
      </c>
      <c r="H2167" s="29">
        <v>75</v>
      </c>
      <c r="I2167" s="29">
        <v>75</v>
      </c>
      <c r="J2167" s="29">
        <v>75</v>
      </c>
      <c r="K2167" s="29">
        <v>5</v>
      </c>
      <c r="L2167" s="24">
        <v>344.64</v>
      </c>
      <c r="M2167" s="24">
        <v>344.64</v>
      </c>
      <c r="N2167" s="24">
        <v>358.29892366412213</v>
      </c>
      <c r="O2167" s="24">
        <v>358.29892366412213</v>
      </c>
      <c r="P2167">
        <v>0</v>
      </c>
      <c r="Q2167">
        <v>1</v>
      </c>
      <c r="R2167" t="str">
        <v>TPCK</v>
      </c>
      <c r="S2167" t="str">
        <v>NANNO</v>
      </c>
      <c r="T2167" t="str">
        <v/>
      </c>
      <c r="U2167" t="str">
        <v/>
      </c>
      <c r="V2167" t="str">
        <v>NANNO</v>
      </c>
      <c r="W2167" t="str">
        <v>TPCK12004751</v>
      </c>
      <c r="X2167">
        <v>44902.900694444441</v>
      </c>
      <c r="Y2167" t="str">
        <v>JRS_FLORES</v>
      </c>
      <c r="Z2167" t="str">
        <v>JR</v>
      </c>
      <c r="AA2167">
        <v>0</v>
      </c>
      <c r="AB2167" t="str">
        <v>397-U1588D-63X-2-W 75/75-NANNO</v>
      </c>
    </row>
    <row r="2168" spans="1:28" x14ac:dyDescent="0.15">
      <c r="A2168">
        <v>397</v>
      </c>
      <c r="B2168" t="str">
        <v>U1588</v>
      </c>
      <c r="C2168" t="str">
        <v>D</v>
      </c>
      <c r="D2168">
        <v>62</v>
      </c>
      <c r="E2168" t="str">
        <v>X</v>
      </c>
      <c r="F2168" t="str">
        <v>CC</v>
      </c>
      <c r="G2168" t="str">
        <v/>
      </c>
      <c r="H2168" s="29">
        <v>28</v>
      </c>
      <c r="I2168" s="29">
        <v>34</v>
      </c>
      <c r="J2168" s="29">
        <v>28</v>
      </c>
      <c r="K2168" s="29">
        <v>5</v>
      </c>
      <c r="L2168" s="24">
        <v>345.26</v>
      </c>
      <c r="M2168" s="24">
        <v>345.32</v>
      </c>
      <c r="N2168" s="24">
        <v>356.69776397515528</v>
      </c>
      <c r="O2168" s="24">
        <v>356.73503105590061</v>
      </c>
      <c r="P2168">
        <v>6</v>
      </c>
      <c r="Q2168">
        <v>212</v>
      </c>
      <c r="R2168" t="str">
        <v>WRND</v>
      </c>
      <c r="S2168" t="str">
        <v>PAL</v>
      </c>
      <c r="T2168" t="str">
        <v/>
      </c>
      <c r="U2168" t="str">
        <v/>
      </c>
      <c r="V2168" t="str">
        <v>PAL</v>
      </c>
      <c r="W2168" t="str">
        <v>WRND12001511</v>
      </c>
      <c r="X2168">
        <v>44902.600694444445</v>
      </c>
      <c r="Y2168" t="str">
        <v>JR_MARONE</v>
      </c>
      <c r="Z2168" t="str">
        <v>JR</v>
      </c>
      <c r="AA2168">
        <v>0</v>
      </c>
      <c r="AB2168" t="str">
        <v>397-U1588D-62X-CC-PAL</v>
      </c>
    </row>
    <row r="2169" spans="1:28" x14ac:dyDescent="0.15">
      <c r="A2169">
        <v>397</v>
      </c>
      <c r="B2169" t="str">
        <v>U1588</v>
      </c>
      <c r="C2169" t="str">
        <v>D</v>
      </c>
      <c r="D2169">
        <v>62</v>
      </c>
      <c r="E2169" t="str">
        <v>X</v>
      </c>
      <c r="F2169" t="str">
        <v>CC</v>
      </c>
      <c r="G2169" t="str">
        <v/>
      </c>
      <c r="H2169" s="29">
        <v>28</v>
      </c>
      <c r="I2169" s="29">
        <v>34</v>
      </c>
      <c r="J2169" s="29">
        <v>0</v>
      </c>
      <c r="K2169" s="29">
        <v>5</v>
      </c>
      <c r="L2169" s="24">
        <v>345.26</v>
      </c>
      <c r="M2169" s="24">
        <v>345.32</v>
      </c>
      <c r="N2169" s="24">
        <v>356.69776397515528</v>
      </c>
      <c r="O2169" s="24">
        <v>356.73503105590061</v>
      </c>
      <c r="P2169">
        <v>6</v>
      </c>
      <c r="Q2169">
        <v>5</v>
      </c>
      <c r="R2169" t="str">
        <v>OTHR</v>
      </c>
      <c r="S2169" t="str">
        <v/>
      </c>
      <c r="T2169" t="str">
        <v>CLAR</v>
      </c>
      <c r="U2169" t="str">
        <v>95439IODP</v>
      </c>
      <c r="V2169" t="str">
        <v>PALCLAR</v>
      </c>
      <c r="W2169" t="str">
        <v>OTHR12001551</v>
      </c>
      <c r="X2169">
        <v>44902.602083333331</v>
      </c>
      <c r="Y2169" t="str">
        <v>LEWIS</v>
      </c>
      <c r="Z2169" t="str">
        <v>JR</v>
      </c>
      <c r="AA2169">
        <v>0</v>
      </c>
      <c r="AB2169" t="str">
        <v>397-U1588D-62X-CC-PAL-PALCLAR</v>
      </c>
    </row>
    <row r="2170" spans="1:28" x14ac:dyDescent="0.15">
      <c r="A2170">
        <v>397</v>
      </c>
      <c r="B2170" t="str">
        <v>U1588</v>
      </c>
      <c r="C2170" t="str">
        <v>D</v>
      </c>
      <c r="D2170">
        <v>62</v>
      </c>
      <c r="E2170" t="str">
        <v>X</v>
      </c>
      <c r="F2170" t="str">
        <v>CC</v>
      </c>
      <c r="G2170" t="str">
        <v/>
      </c>
      <c r="H2170" s="29">
        <v>28</v>
      </c>
      <c r="I2170" s="29">
        <v>34</v>
      </c>
      <c r="J2170" s="29">
        <v>0</v>
      </c>
      <c r="K2170" s="29">
        <v>5</v>
      </c>
      <c r="L2170" s="24">
        <v>345.26</v>
      </c>
      <c r="M2170" s="24">
        <v>345.32</v>
      </c>
      <c r="N2170" s="24">
        <v>356.69776397515528</v>
      </c>
      <c r="O2170" s="24">
        <v>356.73503105590061</v>
      </c>
      <c r="P2170">
        <v>6</v>
      </c>
      <c r="Q2170">
        <v>30</v>
      </c>
      <c r="R2170" t="str">
        <v>OTHR</v>
      </c>
      <c r="S2170" t="str">
        <v/>
      </c>
      <c r="T2170" t="str">
        <v>HUAN</v>
      </c>
      <c r="U2170" t="str">
        <v>98758IODP</v>
      </c>
      <c r="V2170" t="str">
        <v>PALHUAN</v>
      </c>
      <c r="W2170" t="str">
        <v>OTHR12001561</v>
      </c>
      <c r="X2170">
        <v>44902.602083333331</v>
      </c>
      <c r="Y2170" t="str">
        <v>LEWIS</v>
      </c>
      <c r="Z2170" t="str">
        <v>JR</v>
      </c>
      <c r="AA2170">
        <v>0</v>
      </c>
      <c r="AB2170" t="str">
        <v>397-U1588D-62X-CC-PAL-PALHUAN</v>
      </c>
    </row>
    <row r="2171" spans="1:28" x14ac:dyDescent="0.15">
      <c r="A2171">
        <v>397</v>
      </c>
      <c r="B2171" t="str">
        <v>U1588</v>
      </c>
      <c r="C2171" t="str">
        <v>D</v>
      </c>
      <c r="D2171">
        <v>62</v>
      </c>
      <c r="E2171" t="str">
        <v>X</v>
      </c>
      <c r="F2171" t="str">
        <v>CC</v>
      </c>
      <c r="G2171" t="str">
        <v/>
      </c>
      <c r="H2171" s="29">
        <v>28</v>
      </c>
      <c r="I2171" s="29">
        <v>34</v>
      </c>
      <c r="J2171" s="29">
        <v>0</v>
      </c>
      <c r="K2171" s="29">
        <v>5</v>
      </c>
      <c r="L2171" s="24">
        <v>345.26</v>
      </c>
      <c r="M2171" s="24">
        <v>345.32</v>
      </c>
      <c r="N2171" s="24">
        <v>356.69776397515528</v>
      </c>
      <c r="O2171" s="24">
        <v>356.73503105590061</v>
      </c>
      <c r="P2171">
        <v>6</v>
      </c>
      <c r="Q2171">
        <v>30</v>
      </c>
      <c r="R2171" t="str">
        <v>OTHR</v>
      </c>
      <c r="S2171" t="str">
        <v/>
      </c>
      <c r="T2171" t="str">
        <v>ZARI</v>
      </c>
      <c r="U2171" t="str">
        <v>95883IODP</v>
      </c>
      <c r="V2171" t="str">
        <v>PALZARI</v>
      </c>
      <c r="W2171" t="str">
        <v>OTHR12001571</v>
      </c>
      <c r="X2171">
        <v>44902.602083333331</v>
      </c>
      <c r="Y2171" t="str">
        <v>LEWIS</v>
      </c>
      <c r="Z2171" t="str">
        <v>JR</v>
      </c>
      <c r="AA2171">
        <v>0</v>
      </c>
      <c r="AB2171" t="str">
        <v>397-U1588D-62X-CC-PAL-PALZARI</v>
      </c>
    </row>
    <row r="2172" spans="1:28" x14ac:dyDescent="0.15">
      <c r="A2172">
        <v>397</v>
      </c>
      <c r="B2172" t="str">
        <v>U1588</v>
      </c>
      <c r="C2172" t="str">
        <v>D</v>
      </c>
      <c r="D2172">
        <v>62</v>
      </c>
      <c r="E2172" t="str">
        <v>X</v>
      </c>
      <c r="F2172" t="str">
        <v>CC</v>
      </c>
      <c r="G2172" t="str">
        <v/>
      </c>
      <c r="H2172" s="29">
        <v>28</v>
      </c>
      <c r="I2172" s="29">
        <v>34</v>
      </c>
      <c r="J2172" s="29">
        <v>0</v>
      </c>
      <c r="K2172" s="29">
        <v>5</v>
      </c>
      <c r="L2172" s="24">
        <v>345.26</v>
      </c>
      <c r="M2172" s="24">
        <v>345.32</v>
      </c>
      <c r="N2172" s="24">
        <v>356.69776397515528</v>
      </c>
      <c r="O2172" s="24">
        <v>356.73503105590061</v>
      </c>
      <c r="P2172">
        <v>6</v>
      </c>
      <c r="Q2172">
        <v>5</v>
      </c>
      <c r="R2172" t="str">
        <v>OTHR</v>
      </c>
      <c r="S2172" t="str">
        <v/>
      </c>
      <c r="T2172" t="str">
        <v>ABRA</v>
      </c>
      <c r="U2172" t="str">
        <v>95438IODP</v>
      </c>
      <c r="V2172" t="str">
        <v>PALABRA</v>
      </c>
      <c r="W2172" t="str">
        <v>OTHR12001581</v>
      </c>
      <c r="X2172">
        <v>44902.602083333331</v>
      </c>
      <c r="Y2172" t="str">
        <v>LEWIS</v>
      </c>
      <c r="Z2172" t="str">
        <v>JR</v>
      </c>
      <c r="AA2172">
        <v>0</v>
      </c>
      <c r="AB2172" t="str">
        <v>397-U1588D-62X-CC-PAL-PALABRA</v>
      </c>
    </row>
    <row r="2173" spans="1:28" x14ac:dyDescent="0.15">
      <c r="A2173">
        <v>397</v>
      </c>
      <c r="B2173" t="str">
        <v>U1588</v>
      </c>
      <c r="C2173" t="str">
        <v>D</v>
      </c>
      <c r="D2173">
        <v>62</v>
      </c>
      <c r="E2173" t="str">
        <v>X</v>
      </c>
      <c r="F2173" t="str">
        <v>CC</v>
      </c>
      <c r="G2173" t="str">
        <v/>
      </c>
      <c r="H2173" s="29">
        <v>28</v>
      </c>
      <c r="I2173" s="29">
        <v>34</v>
      </c>
      <c r="J2173" s="29">
        <v>0</v>
      </c>
      <c r="K2173" s="29">
        <v>5</v>
      </c>
      <c r="L2173" s="24">
        <v>345.26</v>
      </c>
      <c r="M2173" s="24">
        <v>345.32</v>
      </c>
      <c r="N2173" s="24">
        <v>356.69776397515528</v>
      </c>
      <c r="O2173" s="24">
        <v>356.73503105590061</v>
      </c>
      <c r="P2173">
        <v>6</v>
      </c>
      <c r="Q2173">
        <v>5</v>
      </c>
      <c r="R2173" t="str">
        <v>OTHR</v>
      </c>
      <c r="S2173" t="str">
        <v/>
      </c>
      <c r="T2173" t="str">
        <v>FLOR</v>
      </c>
      <c r="U2173" t="str">
        <v>95504IODP</v>
      </c>
      <c r="V2173" t="str">
        <v>PALFLOR</v>
      </c>
      <c r="W2173" t="str">
        <v>OTHR12001541</v>
      </c>
      <c r="X2173">
        <v>44902.602083333331</v>
      </c>
      <c r="Y2173" t="str">
        <v>LEWIS</v>
      </c>
      <c r="Z2173" t="str">
        <v>JR</v>
      </c>
      <c r="AA2173">
        <v>0</v>
      </c>
      <c r="AB2173" t="str">
        <v>397-U1588D-62X-CC-PAL-PALFLOR</v>
      </c>
    </row>
    <row r="2174" spans="1:28" x14ac:dyDescent="0.15">
      <c r="A2174">
        <v>397</v>
      </c>
      <c r="B2174" t="str">
        <v>U1588</v>
      </c>
      <c r="C2174" t="str">
        <v>D</v>
      </c>
      <c r="D2174">
        <v>62</v>
      </c>
      <c r="E2174" t="str">
        <v>X</v>
      </c>
      <c r="F2174" t="str">
        <v>CC</v>
      </c>
      <c r="G2174" t="str">
        <v/>
      </c>
      <c r="H2174" s="29">
        <v>28</v>
      </c>
      <c r="I2174" s="29">
        <v>34</v>
      </c>
      <c r="J2174" s="29">
        <v>0</v>
      </c>
      <c r="K2174" s="29">
        <v>5</v>
      </c>
      <c r="L2174" s="24">
        <v>345.26</v>
      </c>
      <c r="M2174" s="24">
        <v>345.32</v>
      </c>
      <c r="N2174" s="24">
        <v>356.69776397515528</v>
      </c>
      <c r="O2174" s="24">
        <v>356.73503105590061</v>
      </c>
      <c r="P2174">
        <v>6</v>
      </c>
      <c r="Q2174">
        <v>20</v>
      </c>
      <c r="R2174" t="str">
        <v>OTHR</v>
      </c>
      <c r="S2174" t="str">
        <v/>
      </c>
      <c r="T2174" t="str">
        <v>VERM</v>
      </c>
      <c r="U2174" t="str">
        <v>95746IODP</v>
      </c>
      <c r="V2174" t="str">
        <v>PALVERM</v>
      </c>
      <c r="W2174" t="str">
        <v>OTHR12001521</v>
      </c>
      <c r="X2174">
        <v>44902.602083333331</v>
      </c>
      <c r="Y2174" t="str">
        <v>LEWIS</v>
      </c>
      <c r="Z2174" t="str">
        <v>JR</v>
      </c>
      <c r="AA2174">
        <v>0</v>
      </c>
      <c r="AB2174" t="str">
        <v>397-U1588D-62X-CC-PAL-PALVERM</v>
      </c>
    </row>
    <row r="2175" spans="1:28" x14ac:dyDescent="0.15">
      <c r="A2175">
        <v>397</v>
      </c>
      <c r="B2175" t="str">
        <v>U1588</v>
      </c>
      <c r="C2175" t="str">
        <v>D</v>
      </c>
      <c r="D2175">
        <v>62</v>
      </c>
      <c r="E2175" t="str">
        <v>X</v>
      </c>
      <c r="F2175" t="str">
        <v>CC</v>
      </c>
      <c r="G2175" t="str">
        <v/>
      </c>
      <c r="H2175" s="29">
        <v>28</v>
      </c>
      <c r="I2175" s="29">
        <v>34</v>
      </c>
      <c r="J2175" s="29">
        <v>0</v>
      </c>
      <c r="K2175" s="29">
        <v>5</v>
      </c>
      <c r="L2175" s="24">
        <v>345.26</v>
      </c>
      <c r="M2175" s="24">
        <v>345.32</v>
      </c>
      <c r="N2175" s="24">
        <v>356.69776397515528</v>
      </c>
      <c r="O2175" s="24">
        <v>356.73503105590061</v>
      </c>
      <c r="P2175">
        <v>6</v>
      </c>
      <c r="Q2175">
        <v>1</v>
      </c>
      <c r="R2175" t="str">
        <v>OTHR</v>
      </c>
      <c r="S2175" t="str">
        <v>NANNO</v>
      </c>
      <c r="T2175" t="str">
        <v/>
      </c>
      <c r="U2175" t="str">
        <v/>
      </c>
      <c r="V2175" t="str">
        <v>NANNO</v>
      </c>
      <c r="W2175" t="str">
        <v>OTHR12001591</v>
      </c>
      <c r="X2175">
        <v>44902.602083333331</v>
      </c>
      <c r="Y2175" t="str">
        <v>LEWIS</v>
      </c>
      <c r="Z2175" t="str">
        <v>JR</v>
      </c>
      <c r="AA2175" t="str">
        <v>Shipboard Test</v>
      </c>
      <c r="AB2175" t="str">
        <v>397-U1588D-62X-CC-PAL-NANNO</v>
      </c>
    </row>
    <row r="2176" spans="1:28" x14ac:dyDescent="0.15">
      <c r="A2176">
        <v>397</v>
      </c>
      <c r="B2176" t="str">
        <v>U1588</v>
      </c>
      <c r="C2176" t="str">
        <v>D</v>
      </c>
      <c r="D2176">
        <v>62</v>
      </c>
      <c r="E2176" t="str">
        <v>X</v>
      </c>
      <c r="F2176" t="str">
        <v>CC</v>
      </c>
      <c r="G2176" t="str">
        <v/>
      </c>
      <c r="H2176" s="29">
        <v>28</v>
      </c>
      <c r="I2176" s="29">
        <v>34</v>
      </c>
      <c r="J2176" s="29">
        <v>0</v>
      </c>
      <c r="K2176" s="29">
        <v>5</v>
      </c>
      <c r="L2176" s="24">
        <v>345.26</v>
      </c>
      <c r="M2176" s="24">
        <v>345.32</v>
      </c>
      <c r="N2176" s="24">
        <v>356.69776397515528</v>
      </c>
      <c r="O2176" s="24">
        <v>356.73503105590061</v>
      </c>
      <c r="P2176">
        <v>6</v>
      </c>
      <c r="Q2176">
        <v>20</v>
      </c>
      <c r="R2176" t="str">
        <v>OTHR</v>
      </c>
      <c r="S2176" t="str">
        <v/>
      </c>
      <c r="T2176" t="str">
        <v>PERA</v>
      </c>
      <c r="U2176" t="str">
        <v>95471IODP</v>
      </c>
      <c r="V2176" t="str">
        <v>PALPERA</v>
      </c>
      <c r="W2176" t="str">
        <v>OTHR12001531</v>
      </c>
      <c r="X2176">
        <v>44902.602083333331</v>
      </c>
      <c r="Y2176" t="str">
        <v>LEWIS</v>
      </c>
      <c r="Z2176" t="str">
        <v>JR</v>
      </c>
      <c r="AA2176">
        <v>0</v>
      </c>
      <c r="AB2176" t="str">
        <v>397-U1588D-62X-CC-PAL-PALPERA</v>
      </c>
    </row>
    <row r="2177" spans="1:28" x14ac:dyDescent="0.15">
      <c r="A2177">
        <v>397</v>
      </c>
      <c r="B2177" t="str">
        <v>U1588</v>
      </c>
      <c r="C2177" t="str">
        <v>D</v>
      </c>
      <c r="D2177">
        <v>63</v>
      </c>
      <c r="E2177" t="str">
        <v>X</v>
      </c>
      <c r="F2177">
        <v>3</v>
      </c>
      <c r="G2177" t="str">
        <v>W</v>
      </c>
      <c r="H2177" s="29">
        <v>75</v>
      </c>
      <c r="I2177" s="29">
        <v>75</v>
      </c>
      <c r="J2177" s="29">
        <v>75</v>
      </c>
      <c r="K2177" s="29">
        <v>5</v>
      </c>
      <c r="L2177" s="24">
        <v>346.14</v>
      </c>
      <c r="M2177" s="24">
        <v>346.14</v>
      </c>
      <c r="N2177" s="24">
        <v>359.44396183206106</v>
      </c>
      <c r="O2177" s="24">
        <v>359.44396183206106</v>
      </c>
      <c r="P2177">
        <v>0</v>
      </c>
      <c r="Q2177">
        <v>1</v>
      </c>
      <c r="R2177" t="str">
        <v>TPCK</v>
      </c>
      <c r="S2177" t="str">
        <v>NANNO</v>
      </c>
      <c r="T2177" t="str">
        <v/>
      </c>
      <c r="U2177" t="str">
        <v/>
      </c>
      <c r="V2177" t="str">
        <v>NANNO</v>
      </c>
      <c r="W2177" t="str">
        <v>TPCK12004761</v>
      </c>
      <c r="X2177">
        <v>44902.900694444441</v>
      </c>
      <c r="Y2177" t="str">
        <v>JRS_FLORES</v>
      </c>
      <c r="Z2177" t="str">
        <v>JR</v>
      </c>
      <c r="AA2177">
        <v>0</v>
      </c>
      <c r="AB2177" t="str">
        <v>397-U1588D-63X-3-W 75/75-NANNO</v>
      </c>
    </row>
    <row r="2178" spans="1:28" x14ac:dyDescent="0.15">
      <c r="A2178">
        <v>397</v>
      </c>
      <c r="B2178" t="str">
        <v>U1588</v>
      </c>
      <c r="C2178" t="str">
        <v>D</v>
      </c>
      <c r="D2178">
        <v>63</v>
      </c>
      <c r="E2178" t="str">
        <v>X</v>
      </c>
      <c r="F2178">
        <v>4</v>
      </c>
      <c r="G2178" t="str">
        <v>W</v>
      </c>
      <c r="H2178" s="29">
        <v>75</v>
      </c>
      <c r="I2178" s="29">
        <v>75</v>
      </c>
      <c r="J2178" s="29">
        <v>75</v>
      </c>
      <c r="K2178" s="29">
        <v>5</v>
      </c>
      <c r="L2178" s="24">
        <v>347.64</v>
      </c>
      <c r="M2178" s="24">
        <v>347.64</v>
      </c>
      <c r="N2178" s="24">
        <v>360.589</v>
      </c>
      <c r="O2178" s="24">
        <v>360.589</v>
      </c>
      <c r="P2178">
        <v>0</v>
      </c>
      <c r="Q2178">
        <v>1</v>
      </c>
      <c r="R2178" t="str">
        <v>TPCK</v>
      </c>
      <c r="S2178" t="str">
        <v>NANNO</v>
      </c>
      <c r="T2178" t="str">
        <v/>
      </c>
      <c r="U2178" t="str">
        <v/>
      </c>
      <c r="V2178" t="str">
        <v>NANNO</v>
      </c>
      <c r="W2178" t="str">
        <v>TPCK12004771</v>
      </c>
      <c r="X2178">
        <v>44902.900694444441</v>
      </c>
      <c r="Y2178" t="str">
        <v>JRS_FLORES</v>
      </c>
      <c r="Z2178" t="str">
        <v>JR</v>
      </c>
      <c r="AA2178">
        <v>0</v>
      </c>
      <c r="AB2178" t="str">
        <v>397-U1588D-63X-4-W 75/75-NANNO</v>
      </c>
    </row>
    <row r="2179" spans="1:28" x14ac:dyDescent="0.15">
      <c r="A2179">
        <v>397</v>
      </c>
      <c r="B2179" t="str">
        <v>U1588</v>
      </c>
      <c r="C2179" t="str">
        <v>D</v>
      </c>
      <c r="D2179">
        <v>64</v>
      </c>
      <c r="E2179" t="str">
        <v>X</v>
      </c>
      <c r="F2179">
        <v>1</v>
      </c>
      <c r="G2179" t="str">
        <v>W</v>
      </c>
      <c r="H2179" s="29">
        <v>75</v>
      </c>
      <c r="I2179" s="29">
        <v>75</v>
      </c>
      <c r="J2179" s="29">
        <v>75</v>
      </c>
      <c r="K2179" s="29">
        <v>5</v>
      </c>
      <c r="L2179" s="24">
        <v>348.05</v>
      </c>
      <c r="M2179" s="24">
        <v>348.05</v>
      </c>
      <c r="N2179" s="24">
        <v>362.15290977443607</v>
      </c>
      <c r="O2179" s="24">
        <v>362.15290977443607</v>
      </c>
      <c r="P2179">
        <v>0</v>
      </c>
      <c r="Q2179">
        <v>1</v>
      </c>
      <c r="R2179" t="str">
        <v>TPCK</v>
      </c>
      <c r="S2179" t="str">
        <v>NANNO</v>
      </c>
      <c r="T2179" t="str">
        <v/>
      </c>
      <c r="U2179" t="str">
        <v/>
      </c>
      <c r="V2179" t="str">
        <v>NANNO</v>
      </c>
      <c r="W2179" t="str">
        <v>TPCK12005091</v>
      </c>
      <c r="X2179">
        <v>44902.926388888889</v>
      </c>
      <c r="Y2179" t="str">
        <v>JRS_FLORES</v>
      </c>
      <c r="Z2179" t="str">
        <v>JR</v>
      </c>
      <c r="AA2179">
        <v>0</v>
      </c>
      <c r="AB2179" t="str">
        <v>397-U1588D-64X-1-W 75/75-NANNO</v>
      </c>
    </row>
    <row r="2180" spans="1:28" x14ac:dyDescent="0.15">
      <c r="A2180">
        <v>397</v>
      </c>
      <c r="B2180" t="str">
        <v>U1588</v>
      </c>
      <c r="C2180" t="str">
        <v>D</v>
      </c>
      <c r="D2180">
        <v>63</v>
      </c>
      <c r="E2180" t="str">
        <v>X</v>
      </c>
      <c r="F2180">
        <v>5</v>
      </c>
      <c r="G2180" t="str">
        <v/>
      </c>
      <c r="H2180" s="29">
        <v>30</v>
      </c>
      <c r="I2180" s="29">
        <v>30</v>
      </c>
      <c r="J2180" s="29">
        <v>30</v>
      </c>
      <c r="K2180" s="29">
        <v>5</v>
      </c>
      <c r="L2180" s="24">
        <v>348.25</v>
      </c>
      <c r="M2180" s="24">
        <v>348.25</v>
      </c>
      <c r="N2180" s="24">
        <v>361.05464885496184</v>
      </c>
      <c r="O2180" s="24">
        <v>361.05464885496184</v>
      </c>
      <c r="P2180">
        <v>0</v>
      </c>
      <c r="Q2180">
        <v>1</v>
      </c>
      <c r="R2180" t="str">
        <v>TPCK</v>
      </c>
      <c r="S2180" t="str">
        <v>NANNO</v>
      </c>
      <c r="T2180" t="str">
        <v/>
      </c>
      <c r="U2180" t="str">
        <v/>
      </c>
      <c r="V2180" t="str">
        <v>NANNO</v>
      </c>
      <c r="W2180" t="str">
        <v>TPCK12004781</v>
      </c>
      <c r="X2180">
        <v>44902.900694444441</v>
      </c>
      <c r="Y2180" t="str">
        <v>JRS_FLORES</v>
      </c>
      <c r="Z2180" t="str">
        <v>JR</v>
      </c>
      <c r="AA2180">
        <v>0</v>
      </c>
      <c r="AB2180" t="str">
        <v>397-U1588D-63X-5-NANNO</v>
      </c>
    </row>
    <row r="2181" spans="1:28" x14ac:dyDescent="0.15">
      <c r="A2181">
        <v>397</v>
      </c>
      <c r="B2181" t="str">
        <v>U1588</v>
      </c>
      <c r="C2181" t="str">
        <v>D</v>
      </c>
      <c r="D2181">
        <v>63</v>
      </c>
      <c r="E2181" t="str">
        <v>X</v>
      </c>
      <c r="F2181" t="str">
        <v>CC</v>
      </c>
      <c r="G2181" t="str">
        <v/>
      </c>
      <c r="H2181" s="29">
        <v>30</v>
      </c>
      <c r="I2181" s="29">
        <v>36</v>
      </c>
      <c r="J2181" s="29">
        <v>0</v>
      </c>
      <c r="K2181" s="29">
        <v>5</v>
      </c>
      <c r="L2181" s="24">
        <v>348.77000000000004</v>
      </c>
      <c r="M2181" s="24">
        <v>348.83000000000004</v>
      </c>
      <c r="N2181" s="24">
        <v>361.45159541984731</v>
      </c>
      <c r="O2181" s="24">
        <v>361.49739694656489</v>
      </c>
      <c r="P2181">
        <v>6</v>
      </c>
      <c r="Q2181">
        <v>5</v>
      </c>
      <c r="R2181" t="str">
        <v>OTHR</v>
      </c>
      <c r="S2181" t="str">
        <v/>
      </c>
      <c r="T2181" t="str">
        <v>FLOR</v>
      </c>
      <c r="U2181" t="str">
        <v>95504IODP</v>
      </c>
      <c r="V2181" t="str">
        <v>PALFLOR</v>
      </c>
      <c r="W2181" t="str">
        <v>OTHR12001831</v>
      </c>
      <c r="X2181">
        <v>44902.624305555553</v>
      </c>
      <c r="Y2181" t="str">
        <v>LEWIS</v>
      </c>
      <c r="Z2181" t="str">
        <v>JR</v>
      </c>
      <c r="AA2181">
        <v>0</v>
      </c>
      <c r="AB2181" t="str">
        <v>397-U1588D-63X-CC-PAL-PALFLOR</v>
      </c>
    </row>
    <row r="2182" spans="1:28" x14ac:dyDescent="0.15">
      <c r="A2182">
        <v>397</v>
      </c>
      <c r="B2182" t="str">
        <v>U1588</v>
      </c>
      <c r="C2182" t="str">
        <v>D</v>
      </c>
      <c r="D2182">
        <v>63</v>
      </c>
      <c r="E2182" t="str">
        <v>X</v>
      </c>
      <c r="F2182" t="str">
        <v>CC</v>
      </c>
      <c r="G2182" t="str">
        <v/>
      </c>
      <c r="H2182" s="29">
        <v>30</v>
      </c>
      <c r="I2182" s="29">
        <v>36</v>
      </c>
      <c r="J2182" s="29">
        <v>0</v>
      </c>
      <c r="K2182" s="29">
        <v>5</v>
      </c>
      <c r="L2182" s="24">
        <v>348.77000000000004</v>
      </c>
      <c r="M2182" s="24">
        <v>348.83000000000004</v>
      </c>
      <c r="N2182" s="24">
        <v>361.45159541984731</v>
      </c>
      <c r="O2182" s="24">
        <v>361.49739694656489</v>
      </c>
      <c r="P2182">
        <v>6</v>
      </c>
      <c r="Q2182">
        <v>20</v>
      </c>
      <c r="R2182" t="str">
        <v>OTHR</v>
      </c>
      <c r="S2182" t="str">
        <v/>
      </c>
      <c r="T2182" t="str">
        <v>VERM</v>
      </c>
      <c r="U2182" t="str">
        <v>95746IODP</v>
      </c>
      <c r="V2182" t="str">
        <v>PALVERM</v>
      </c>
      <c r="W2182" t="str">
        <v>OTHR12001811</v>
      </c>
      <c r="X2182">
        <v>44902.624305555553</v>
      </c>
      <c r="Y2182" t="str">
        <v>LEWIS</v>
      </c>
      <c r="Z2182" t="str">
        <v>JR</v>
      </c>
      <c r="AA2182">
        <v>0</v>
      </c>
      <c r="AB2182" t="str">
        <v>397-U1588D-63X-CC-PAL-PALVERM</v>
      </c>
    </row>
    <row r="2183" spans="1:28" x14ac:dyDescent="0.15">
      <c r="A2183">
        <v>397</v>
      </c>
      <c r="B2183" t="str">
        <v>U1588</v>
      </c>
      <c r="C2183" t="str">
        <v>D</v>
      </c>
      <c r="D2183">
        <v>63</v>
      </c>
      <c r="E2183" t="str">
        <v>X</v>
      </c>
      <c r="F2183" t="str">
        <v>CC</v>
      </c>
      <c r="G2183" t="str">
        <v/>
      </c>
      <c r="H2183" s="29">
        <v>30</v>
      </c>
      <c r="I2183" s="29">
        <v>36</v>
      </c>
      <c r="J2183" s="29">
        <v>0</v>
      </c>
      <c r="K2183" s="29">
        <v>5</v>
      </c>
      <c r="L2183" s="24">
        <v>348.77000000000004</v>
      </c>
      <c r="M2183" s="24">
        <v>348.83000000000004</v>
      </c>
      <c r="N2183" s="24">
        <v>361.45159541984731</v>
      </c>
      <c r="O2183" s="24">
        <v>361.49739694656489</v>
      </c>
      <c r="P2183">
        <v>6</v>
      </c>
      <c r="Q2183">
        <v>30</v>
      </c>
      <c r="R2183" t="str">
        <v>OTHR</v>
      </c>
      <c r="S2183" t="str">
        <v/>
      </c>
      <c r="T2183" t="str">
        <v>HUAN</v>
      </c>
      <c r="U2183" t="str">
        <v>98758IODP</v>
      </c>
      <c r="V2183" t="str">
        <v>PALHUAN</v>
      </c>
      <c r="W2183" t="str">
        <v>OTHR12001851</v>
      </c>
      <c r="X2183">
        <v>44902.624305555553</v>
      </c>
      <c r="Y2183" t="str">
        <v>LEWIS</v>
      </c>
      <c r="Z2183" t="str">
        <v>JR</v>
      </c>
      <c r="AA2183">
        <v>0</v>
      </c>
      <c r="AB2183" t="str">
        <v>397-U1588D-63X-CC-PAL-PALHUAN</v>
      </c>
    </row>
    <row r="2184" spans="1:28" x14ac:dyDescent="0.15">
      <c r="A2184">
        <v>397</v>
      </c>
      <c r="B2184" t="str">
        <v>U1588</v>
      </c>
      <c r="C2184" t="str">
        <v>D</v>
      </c>
      <c r="D2184">
        <v>63</v>
      </c>
      <c r="E2184" t="str">
        <v>X</v>
      </c>
      <c r="F2184" t="str">
        <v>CC</v>
      </c>
      <c r="G2184" t="str">
        <v/>
      </c>
      <c r="H2184" s="29">
        <v>30</v>
      </c>
      <c r="I2184" s="29">
        <v>36</v>
      </c>
      <c r="J2184" s="29">
        <v>0</v>
      </c>
      <c r="K2184" s="29">
        <v>5</v>
      </c>
      <c r="L2184" s="24">
        <v>348.77000000000004</v>
      </c>
      <c r="M2184" s="24">
        <v>348.83000000000004</v>
      </c>
      <c r="N2184" s="24">
        <v>361.45159541984731</v>
      </c>
      <c r="O2184" s="24">
        <v>361.49739694656489</v>
      </c>
      <c r="P2184">
        <v>6</v>
      </c>
      <c r="Q2184">
        <v>20</v>
      </c>
      <c r="R2184" t="str">
        <v>OTHR</v>
      </c>
      <c r="S2184" t="str">
        <v/>
      </c>
      <c r="T2184" t="str">
        <v>PERA</v>
      </c>
      <c r="U2184" t="str">
        <v>95471IODP</v>
      </c>
      <c r="V2184" t="str">
        <v>PALPERA</v>
      </c>
      <c r="W2184" t="str">
        <v>OTHR12001821</v>
      </c>
      <c r="X2184">
        <v>44902.624305555553</v>
      </c>
      <c r="Y2184" t="str">
        <v>LEWIS</v>
      </c>
      <c r="Z2184" t="str">
        <v>JR</v>
      </c>
      <c r="AA2184">
        <v>0</v>
      </c>
      <c r="AB2184" t="str">
        <v>397-U1588D-63X-CC-PAL-PALPERA</v>
      </c>
    </row>
    <row r="2185" spans="1:28" x14ac:dyDescent="0.15">
      <c r="A2185">
        <v>397</v>
      </c>
      <c r="B2185" t="str">
        <v>U1588</v>
      </c>
      <c r="C2185" t="str">
        <v>D</v>
      </c>
      <c r="D2185">
        <v>63</v>
      </c>
      <c r="E2185" t="str">
        <v>X</v>
      </c>
      <c r="F2185" t="str">
        <v>CC</v>
      </c>
      <c r="G2185" t="str">
        <v/>
      </c>
      <c r="H2185" s="29">
        <v>30</v>
      </c>
      <c r="I2185" s="29">
        <v>36</v>
      </c>
      <c r="J2185" s="29">
        <v>0</v>
      </c>
      <c r="K2185" s="29">
        <v>5</v>
      </c>
      <c r="L2185" s="24">
        <v>348.77000000000004</v>
      </c>
      <c r="M2185" s="24">
        <v>348.83000000000004</v>
      </c>
      <c r="N2185" s="24">
        <v>361.45159541984731</v>
      </c>
      <c r="O2185" s="24">
        <v>361.49739694656489</v>
      </c>
      <c r="P2185">
        <v>6</v>
      </c>
      <c r="Q2185">
        <v>5</v>
      </c>
      <c r="R2185" t="str">
        <v>OTHR</v>
      </c>
      <c r="S2185" t="str">
        <v/>
      </c>
      <c r="T2185" t="str">
        <v>ABRA</v>
      </c>
      <c r="U2185" t="str">
        <v>95438IODP</v>
      </c>
      <c r="V2185" t="str">
        <v>PALABRA</v>
      </c>
      <c r="W2185" t="str">
        <v>OTHR12001871</v>
      </c>
      <c r="X2185">
        <v>44902.624305555553</v>
      </c>
      <c r="Y2185" t="str">
        <v>LEWIS</v>
      </c>
      <c r="Z2185" t="str">
        <v>JR</v>
      </c>
      <c r="AA2185">
        <v>0</v>
      </c>
      <c r="AB2185" t="str">
        <v>397-U1588D-63X-CC-PAL-PALABRA</v>
      </c>
    </row>
    <row r="2186" spans="1:28" x14ac:dyDescent="0.15">
      <c r="A2186">
        <v>397</v>
      </c>
      <c r="B2186" t="str">
        <v>U1588</v>
      </c>
      <c r="C2186" t="str">
        <v>D</v>
      </c>
      <c r="D2186">
        <v>63</v>
      </c>
      <c r="E2186" t="str">
        <v>X</v>
      </c>
      <c r="F2186" t="str">
        <v>CC</v>
      </c>
      <c r="G2186" t="str">
        <v/>
      </c>
      <c r="H2186" s="29">
        <v>30</v>
      </c>
      <c r="I2186" s="29">
        <v>36</v>
      </c>
      <c r="J2186" s="29">
        <v>0</v>
      </c>
      <c r="K2186" s="29">
        <v>5</v>
      </c>
      <c r="L2186" s="24">
        <v>348.77000000000004</v>
      </c>
      <c r="M2186" s="24">
        <v>348.83000000000004</v>
      </c>
      <c r="N2186" s="24">
        <v>361.45159541984731</v>
      </c>
      <c r="O2186" s="24">
        <v>361.49739694656489</v>
      </c>
      <c r="P2186">
        <v>6</v>
      </c>
      <c r="Q2186">
        <v>1</v>
      </c>
      <c r="R2186" t="str">
        <v>OTHR</v>
      </c>
      <c r="S2186" t="str">
        <v>NANNO</v>
      </c>
      <c r="T2186" t="str">
        <v/>
      </c>
      <c r="U2186" t="str">
        <v/>
      </c>
      <c r="V2186" t="str">
        <v>NANNO</v>
      </c>
      <c r="W2186" t="str">
        <v>OTHR12001881</v>
      </c>
      <c r="X2186">
        <v>44902.624305555553</v>
      </c>
      <c r="Y2186" t="str">
        <v>LEWIS</v>
      </c>
      <c r="Z2186" t="str">
        <v>JR</v>
      </c>
      <c r="AA2186" t="str">
        <v>Shipboard Test</v>
      </c>
      <c r="AB2186" t="str">
        <v>397-U1588D-63X-CC-PAL-NANNO</v>
      </c>
    </row>
    <row r="2187" spans="1:28" x14ac:dyDescent="0.15">
      <c r="A2187">
        <v>397</v>
      </c>
      <c r="B2187" t="str">
        <v>U1588</v>
      </c>
      <c r="C2187" t="str">
        <v>D</v>
      </c>
      <c r="D2187">
        <v>63</v>
      </c>
      <c r="E2187" t="str">
        <v>X</v>
      </c>
      <c r="F2187" t="str">
        <v>CC</v>
      </c>
      <c r="G2187" t="str">
        <v/>
      </c>
      <c r="H2187" s="29">
        <v>30</v>
      </c>
      <c r="I2187" s="29">
        <v>36</v>
      </c>
      <c r="J2187" s="29">
        <v>30</v>
      </c>
      <c r="K2187" s="29">
        <v>5</v>
      </c>
      <c r="L2187" s="24">
        <v>348.77000000000004</v>
      </c>
      <c r="M2187" s="24">
        <v>348.83000000000004</v>
      </c>
      <c r="N2187" s="24">
        <v>361.45159541984731</v>
      </c>
      <c r="O2187" s="24">
        <v>361.49739694656489</v>
      </c>
      <c r="P2187">
        <v>6</v>
      </c>
      <c r="Q2187">
        <v>212</v>
      </c>
      <c r="R2187" t="str">
        <v>WRND</v>
      </c>
      <c r="S2187" t="str">
        <v>PAL</v>
      </c>
      <c r="T2187" t="str">
        <v/>
      </c>
      <c r="U2187" t="str">
        <v/>
      </c>
      <c r="V2187" t="str">
        <v>PAL</v>
      </c>
      <c r="W2187" t="str">
        <v>WRND12001801</v>
      </c>
      <c r="X2187">
        <v>44902.623611111114</v>
      </c>
      <c r="Y2187" t="str">
        <v>JR_MARONE</v>
      </c>
      <c r="Z2187" t="str">
        <v>JR</v>
      </c>
      <c r="AA2187">
        <v>0</v>
      </c>
      <c r="AB2187" t="str">
        <v>397-U1588D-63X-CC-PAL</v>
      </c>
    </row>
    <row r="2188" spans="1:28" x14ac:dyDescent="0.15">
      <c r="A2188">
        <v>397</v>
      </c>
      <c r="B2188" t="str">
        <v>U1588</v>
      </c>
      <c r="C2188" t="str">
        <v>D</v>
      </c>
      <c r="D2188">
        <v>63</v>
      </c>
      <c r="E2188" t="str">
        <v>X</v>
      </c>
      <c r="F2188" t="str">
        <v>CC</v>
      </c>
      <c r="G2188" t="str">
        <v/>
      </c>
      <c r="H2188" s="29">
        <v>30</v>
      </c>
      <c r="I2188" s="29">
        <v>36</v>
      </c>
      <c r="J2188" s="29">
        <v>0</v>
      </c>
      <c r="K2188" s="29">
        <v>5</v>
      </c>
      <c r="L2188" s="24">
        <v>348.77000000000004</v>
      </c>
      <c r="M2188" s="24">
        <v>348.83000000000004</v>
      </c>
      <c r="N2188" s="24">
        <v>361.45159541984731</v>
      </c>
      <c r="O2188" s="24">
        <v>361.49739694656489</v>
      </c>
      <c r="P2188">
        <v>6</v>
      </c>
      <c r="Q2188">
        <v>30</v>
      </c>
      <c r="R2188" t="str">
        <v>OTHR</v>
      </c>
      <c r="S2188" t="str">
        <v/>
      </c>
      <c r="T2188" t="str">
        <v>ZARI</v>
      </c>
      <c r="U2188" t="str">
        <v>95883IODP</v>
      </c>
      <c r="V2188" t="str">
        <v>PALZARI</v>
      </c>
      <c r="W2188" t="str">
        <v>OTHR12001861</v>
      </c>
      <c r="X2188">
        <v>44902.624305555553</v>
      </c>
      <c r="Y2188" t="str">
        <v>LEWIS</v>
      </c>
      <c r="Z2188" t="str">
        <v>JR</v>
      </c>
      <c r="AA2188">
        <v>0</v>
      </c>
      <c r="AB2188" t="str">
        <v>397-U1588D-63X-CC-PAL-PALZARI</v>
      </c>
    </row>
    <row r="2189" spans="1:28" x14ac:dyDescent="0.15">
      <c r="A2189">
        <v>397</v>
      </c>
      <c r="B2189" t="str">
        <v>U1588</v>
      </c>
      <c r="C2189" t="str">
        <v>D</v>
      </c>
      <c r="D2189">
        <v>63</v>
      </c>
      <c r="E2189" t="str">
        <v>X</v>
      </c>
      <c r="F2189" t="str">
        <v>CC</v>
      </c>
      <c r="G2189" t="str">
        <v/>
      </c>
      <c r="H2189" s="29">
        <v>30</v>
      </c>
      <c r="I2189" s="29">
        <v>36</v>
      </c>
      <c r="J2189" s="29">
        <v>0</v>
      </c>
      <c r="K2189" s="29">
        <v>5</v>
      </c>
      <c r="L2189" s="24">
        <v>348.77000000000004</v>
      </c>
      <c r="M2189" s="24">
        <v>348.83000000000004</v>
      </c>
      <c r="N2189" s="24">
        <v>361.45159541984731</v>
      </c>
      <c r="O2189" s="24">
        <v>361.49739694656489</v>
      </c>
      <c r="P2189">
        <v>6</v>
      </c>
      <c r="Q2189">
        <v>5</v>
      </c>
      <c r="R2189" t="str">
        <v>OTHR</v>
      </c>
      <c r="S2189" t="str">
        <v/>
      </c>
      <c r="T2189" t="str">
        <v>CLAR</v>
      </c>
      <c r="U2189" t="str">
        <v>95439IODP</v>
      </c>
      <c r="V2189" t="str">
        <v>PALCLAR</v>
      </c>
      <c r="W2189" t="str">
        <v>OTHR12001841</v>
      </c>
      <c r="X2189">
        <v>44902.624305555553</v>
      </c>
      <c r="Y2189" t="str">
        <v>LEWIS</v>
      </c>
      <c r="Z2189" t="str">
        <v>JR</v>
      </c>
      <c r="AA2189">
        <v>0</v>
      </c>
      <c r="AB2189" t="str">
        <v>397-U1588D-63X-CC-PAL-PALCLAR</v>
      </c>
    </row>
    <row r="2190" spans="1:28" x14ac:dyDescent="0.15">
      <c r="A2190">
        <v>397</v>
      </c>
      <c r="B2190" t="str">
        <v>U1588</v>
      </c>
      <c r="C2190" t="str">
        <v>D</v>
      </c>
      <c r="D2190">
        <v>64</v>
      </c>
      <c r="E2190" t="str">
        <v>X</v>
      </c>
      <c r="F2190">
        <v>2</v>
      </c>
      <c r="G2190" t="str">
        <v>A</v>
      </c>
      <c r="H2190" s="29">
        <v>70</v>
      </c>
      <c r="I2190" s="29">
        <v>70</v>
      </c>
      <c r="J2190" s="29">
        <v>70</v>
      </c>
      <c r="K2190" s="29">
        <v>5</v>
      </c>
      <c r="L2190" s="24">
        <v>349.49</v>
      </c>
      <c r="M2190" s="24">
        <v>349.49</v>
      </c>
      <c r="N2190" s="24">
        <v>363.23561654135341</v>
      </c>
      <c r="O2190" s="24">
        <v>363.23561654135341</v>
      </c>
      <c r="P2190">
        <v>0</v>
      </c>
      <c r="Q2190">
        <v>0</v>
      </c>
      <c r="R2190" t="str">
        <v>SS</v>
      </c>
      <c r="S2190" t="str">
        <v>SED</v>
      </c>
      <c r="T2190" t="str">
        <v/>
      </c>
      <c r="U2190" t="str">
        <v/>
      </c>
      <c r="V2190" t="str">
        <v>SED</v>
      </c>
      <c r="W2190" t="str">
        <v>SS12005081</v>
      </c>
      <c r="X2190">
        <v>44902.926388888889</v>
      </c>
      <c r="Y2190" t="str">
        <v>JRS_PANG</v>
      </c>
      <c r="Z2190" t="str">
        <v>JR</v>
      </c>
      <c r="AA2190">
        <v>0</v>
      </c>
      <c r="AB2190" t="str">
        <v>397-U1588D-64X-2-A 70/70-SED</v>
      </c>
    </row>
    <row r="2191" spans="1:28" x14ac:dyDescent="0.15">
      <c r="A2191">
        <v>397</v>
      </c>
      <c r="B2191" t="str">
        <v>U1588</v>
      </c>
      <c r="C2191" t="str">
        <v>D</v>
      </c>
      <c r="D2191">
        <v>64</v>
      </c>
      <c r="E2191" t="str">
        <v>X</v>
      </c>
      <c r="F2191">
        <v>2</v>
      </c>
      <c r="G2191" t="str">
        <v>W</v>
      </c>
      <c r="H2191" s="29">
        <v>75</v>
      </c>
      <c r="I2191" s="29">
        <v>75</v>
      </c>
      <c r="J2191" s="29">
        <v>75</v>
      </c>
      <c r="K2191" s="29">
        <v>5</v>
      </c>
      <c r="L2191" s="24">
        <v>349.54</v>
      </c>
      <c r="M2191" s="24">
        <v>349.54</v>
      </c>
      <c r="N2191" s="24">
        <v>363.27321052631578</v>
      </c>
      <c r="O2191" s="24">
        <v>363.27321052631578</v>
      </c>
      <c r="P2191">
        <v>0</v>
      </c>
      <c r="Q2191">
        <v>1</v>
      </c>
      <c r="R2191" t="str">
        <v>TPCK</v>
      </c>
      <c r="S2191" t="str">
        <v>NANNO</v>
      </c>
      <c r="T2191" t="str">
        <v/>
      </c>
      <c r="U2191" t="str">
        <v/>
      </c>
      <c r="V2191" t="str">
        <v>NANNO10</v>
      </c>
      <c r="W2191" t="str">
        <v>TPCK12005101</v>
      </c>
      <c r="X2191">
        <v>44902.926388888889</v>
      </c>
      <c r="Y2191" t="str">
        <v>JRS_FLORES</v>
      </c>
      <c r="Z2191" t="str">
        <v>JR</v>
      </c>
      <c r="AA2191">
        <v>0</v>
      </c>
      <c r="AB2191" t="str">
        <v>397-U1588D-64X-2-W 75/75-NANNO10</v>
      </c>
    </row>
    <row r="2192" spans="1:28" x14ac:dyDescent="0.15">
      <c r="A2192">
        <v>397</v>
      </c>
      <c r="B2192" t="str">
        <v>U1588</v>
      </c>
      <c r="C2192" t="str">
        <v>D</v>
      </c>
      <c r="D2192">
        <v>64</v>
      </c>
      <c r="E2192" t="str">
        <v>X</v>
      </c>
      <c r="F2192">
        <v>3</v>
      </c>
      <c r="G2192" t="str">
        <v>W</v>
      </c>
      <c r="H2192" s="29">
        <v>75</v>
      </c>
      <c r="I2192" s="29">
        <v>75</v>
      </c>
      <c r="J2192" s="29">
        <v>75</v>
      </c>
      <c r="K2192" s="29">
        <v>5</v>
      </c>
      <c r="L2192" s="24">
        <v>351</v>
      </c>
      <c r="M2192" s="24">
        <v>351</v>
      </c>
      <c r="N2192" s="24">
        <v>364.37095488721803</v>
      </c>
      <c r="O2192" s="24">
        <v>364.37095488721803</v>
      </c>
      <c r="P2192">
        <v>0</v>
      </c>
      <c r="Q2192">
        <v>1</v>
      </c>
      <c r="R2192" t="str">
        <v>TPCK</v>
      </c>
      <c r="S2192" t="str">
        <v>NANNO</v>
      </c>
      <c r="T2192" t="str">
        <v/>
      </c>
      <c r="U2192" t="str">
        <v/>
      </c>
      <c r="V2192" t="str">
        <v>NANNO11</v>
      </c>
      <c r="W2192" t="str">
        <v>TPCK12005111</v>
      </c>
      <c r="X2192">
        <v>44902.926388888889</v>
      </c>
      <c r="Y2192" t="str">
        <v>JRS_FLORES</v>
      </c>
      <c r="Z2192" t="str">
        <v>JR</v>
      </c>
      <c r="AA2192">
        <v>0</v>
      </c>
      <c r="AB2192" t="str">
        <v>397-U1588D-64X-3-W 75/75-NANNO11</v>
      </c>
    </row>
    <row r="2193" spans="1:28" x14ac:dyDescent="0.15">
      <c r="A2193">
        <v>397</v>
      </c>
      <c r="B2193" t="str">
        <v>U1588</v>
      </c>
      <c r="C2193" t="str">
        <v>D</v>
      </c>
      <c r="D2193">
        <v>64</v>
      </c>
      <c r="E2193" t="str">
        <v>X</v>
      </c>
      <c r="F2193">
        <v>4</v>
      </c>
      <c r="G2193" t="str">
        <v>W</v>
      </c>
      <c r="H2193" s="29">
        <v>75</v>
      </c>
      <c r="I2193" s="29">
        <v>75</v>
      </c>
      <c r="J2193" s="29">
        <v>75</v>
      </c>
      <c r="K2193" s="29">
        <v>5</v>
      </c>
      <c r="L2193" s="24">
        <v>352.5</v>
      </c>
      <c r="M2193" s="24">
        <v>352.5</v>
      </c>
      <c r="N2193" s="24">
        <v>365.49877443609023</v>
      </c>
      <c r="O2193" s="24">
        <v>365.49877443609023</v>
      </c>
      <c r="P2193">
        <v>0</v>
      </c>
      <c r="Q2193">
        <v>1</v>
      </c>
      <c r="R2193" t="str">
        <v>TPCK</v>
      </c>
      <c r="S2193" t="str">
        <v>NANNO</v>
      </c>
      <c r="T2193" t="str">
        <v/>
      </c>
      <c r="U2193" t="str">
        <v/>
      </c>
      <c r="V2193" t="str">
        <v>NANNO12</v>
      </c>
      <c r="W2193" t="str">
        <v>TPCK12005121</v>
      </c>
      <c r="X2193">
        <v>44902.926388888889</v>
      </c>
      <c r="Y2193" t="str">
        <v>JRS_FLORES</v>
      </c>
      <c r="Z2193" t="str">
        <v>JR</v>
      </c>
      <c r="AA2193">
        <v>0</v>
      </c>
      <c r="AB2193" t="str">
        <v>397-U1588D-64X-4-W 75/75-NANNO12</v>
      </c>
    </row>
    <row r="2194" spans="1:28" x14ac:dyDescent="0.15">
      <c r="A2194">
        <v>397</v>
      </c>
      <c r="B2194" t="str">
        <v>U1588</v>
      </c>
      <c r="C2194" t="str">
        <v>D</v>
      </c>
      <c r="D2194">
        <v>64</v>
      </c>
      <c r="E2194" t="str">
        <v>X</v>
      </c>
      <c r="F2194">
        <v>5</v>
      </c>
      <c r="G2194" t="str">
        <v/>
      </c>
      <c r="H2194" s="29">
        <v>0</v>
      </c>
      <c r="I2194" s="29">
        <v>5</v>
      </c>
      <c r="J2194" s="29">
        <v>0</v>
      </c>
      <c r="K2194" s="29">
        <v>5</v>
      </c>
      <c r="L2194" s="24">
        <v>352.79</v>
      </c>
      <c r="M2194" s="24">
        <v>352.84000000000003</v>
      </c>
      <c r="N2194" s="24">
        <v>365.71681954887219</v>
      </c>
      <c r="O2194" s="24">
        <v>365.75441353383457</v>
      </c>
      <c r="P2194">
        <v>5</v>
      </c>
      <c r="Q2194">
        <v>5</v>
      </c>
      <c r="R2194" t="str">
        <v>CYL</v>
      </c>
      <c r="S2194" t="str">
        <v>HS</v>
      </c>
      <c r="T2194" t="str">
        <v/>
      </c>
      <c r="U2194" t="str">
        <v/>
      </c>
      <c r="V2194" t="str">
        <v>HS</v>
      </c>
      <c r="W2194" t="str">
        <v>CYL12002081</v>
      </c>
      <c r="X2194">
        <v>44902.647916666669</v>
      </c>
      <c r="Y2194" t="str">
        <v>JR_MARONE</v>
      </c>
      <c r="Z2194" t="str">
        <v>JR</v>
      </c>
      <c r="AA2194">
        <v>0</v>
      </c>
      <c r="AB2194" t="str">
        <v>397-U1588D-64X-5-HS</v>
      </c>
    </row>
    <row r="2195" spans="1:28" x14ac:dyDescent="0.15">
      <c r="A2195">
        <v>397</v>
      </c>
      <c r="B2195" t="str">
        <v>U1588</v>
      </c>
      <c r="C2195" t="str">
        <v>D</v>
      </c>
      <c r="D2195">
        <v>65</v>
      </c>
      <c r="E2195" t="str">
        <v>X</v>
      </c>
      <c r="F2195">
        <v>1</v>
      </c>
      <c r="G2195" t="str">
        <v>W</v>
      </c>
      <c r="H2195" s="29">
        <v>75</v>
      </c>
      <c r="I2195" s="29">
        <v>75</v>
      </c>
      <c r="J2195" s="29">
        <v>75</v>
      </c>
      <c r="K2195" s="29">
        <v>5</v>
      </c>
      <c r="L2195" s="24">
        <v>352.85</v>
      </c>
      <c r="M2195" s="24">
        <v>352.85</v>
      </c>
      <c r="N2195" s="24">
        <v>366.998756097561</v>
      </c>
      <c r="O2195" s="24">
        <v>366.998756097561</v>
      </c>
      <c r="P2195">
        <v>0</v>
      </c>
      <c r="Q2195">
        <v>1</v>
      </c>
      <c r="R2195" t="str">
        <v>TPCK</v>
      </c>
      <c r="S2195" t="str">
        <v>NANNO</v>
      </c>
      <c r="T2195" t="str">
        <v/>
      </c>
      <c r="U2195" t="str">
        <v/>
      </c>
      <c r="V2195" t="str">
        <v>NANNO</v>
      </c>
      <c r="W2195" t="str">
        <v>TPCK12005751</v>
      </c>
      <c r="X2195">
        <v>44902.975694444445</v>
      </c>
      <c r="Y2195" t="str">
        <v>JRS_FLORES</v>
      </c>
      <c r="Z2195" t="str">
        <v>JR</v>
      </c>
      <c r="AA2195">
        <v>0</v>
      </c>
      <c r="AB2195" t="str">
        <v>397-U1588D-65X-1-W 75/75-NANNO</v>
      </c>
    </row>
    <row r="2196" spans="1:28" x14ac:dyDescent="0.15">
      <c r="A2196">
        <v>397</v>
      </c>
      <c r="B2196" t="str">
        <v>U1588</v>
      </c>
      <c r="C2196" t="str">
        <v>D</v>
      </c>
      <c r="D2196">
        <v>64</v>
      </c>
      <c r="E2196" t="str">
        <v>X</v>
      </c>
      <c r="F2196" t="str">
        <v>CC</v>
      </c>
      <c r="G2196" t="str">
        <v/>
      </c>
      <c r="H2196" s="29">
        <v>29</v>
      </c>
      <c r="I2196" s="29">
        <v>35</v>
      </c>
      <c r="J2196" s="29">
        <v>0</v>
      </c>
      <c r="K2196" s="29">
        <v>5</v>
      </c>
      <c r="L2196" s="24">
        <v>353.6</v>
      </c>
      <c r="M2196" s="24">
        <v>353.66</v>
      </c>
      <c r="N2196" s="24">
        <v>366.32584210526318</v>
      </c>
      <c r="O2196" s="24">
        <v>366.37095488721803</v>
      </c>
      <c r="P2196">
        <v>6</v>
      </c>
      <c r="Q2196">
        <v>5</v>
      </c>
      <c r="R2196" t="str">
        <v>OTHR</v>
      </c>
      <c r="S2196" t="str">
        <v/>
      </c>
      <c r="T2196" t="str">
        <v>CLAR</v>
      </c>
      <c r="U2196" t="str">
        <v>95439IODP</v>
      </c>
      <c r="V2196" t="str">
        <v>PALCLAR</v>
      </c>
      <c r="W2196" t="str">
        <v>OTHR12002131</v>
      </c>
      <c r="X2196">
        <v>44902.648611111108</v>
      </c>
      <c r="Y2196" t="str">
        <v>LEWIS</v>
      </c>
      <c r="Z2196" t="str">
        <v>JR</v>
      </c>
      <c r="AA2196">
        <v>0</v>
      </c>
      <c r="AB2196" t="str">
        <v>397-U1588D-64X-CC-PAL-PALCLAR</v>
      </c>
    </row>
    <row r="2197" spans="1:28" x14ac:dyDescent="0.15">
      <c r="A2197">
        <v>397</v>
      </c>
      <c r="B2197" t="str">
        <v>U1588</v>
      </c>
      <c r="C2197" t="str">
        <v>D</v>
      </c>
      <c r="D2197">
        <v>64</v>
      </c>
      <c r="E2197" t="str">
        <v>X</v>
      </c>
      <c r="F2197" t="str">
        <v>CC</v>
      </c>
      <c r="G2197" t="str">
        <v/>
      </c>
      <c r="H2197" s="29">
        <v>29</v>
      </c>
      <c r="I2197" s="29">
        <v>35</v>
      </c>
      <c r="J2197" s="29">
        <v>0</v>
      </c>
      <c r="K2197" s="29">
        <v>5</v>
      </c>
      <c r="L2197" s="24">
        <v>353.6</v>
      </c>
      <c r="M2197" s="24">
        <v>353.66</v>
      </c>
      <c r="N2197" s="24">
        <v>366.32584210526318</v>
      </c>
      <c r="O2197" s="24">
        <v>366.37095488721803</v>
      </c>
      <c r="P2197">
        <v>6</v>
      </c>
      <c r="Q2197">
        <v>20</v>
      </c>
      <c r="R2197" t="str">
        <v>OTHR</v>
      </c>
      <c r="S2197" t="str">
        <v/>
      </c>
      <c r="T2197" t="str">
        <v>PERA</v>
      </c>
      <c r="U2197" t="str">
        <v>95471IODP</v>
      </c>
      <c r="V2197" t="str">
        <v>PALPERA</v>
      </c>
      <c r="W2197" t="str">
        <v>OTHR12002111</v>
      </c>
      <c r="X2197">
        <v>44902.648611111108</v>
      </c>
      <c r="Y2197" t="str">
        <v>LEWIS</v>
      </c>
      <c r="Z2197" t="str">
        <v>JR</v>
      </c>
      <c r="AA2197">
        <v>0</v>
      </c>
      <c r="AB2197" t="str">
        <v>397-U1588D-64X-CC-PAL-PALPERA</v>
      </c>
    </row>
    <row r="2198" spans="1:28" x14ac:dyDescent="0.15">
      <c r="A2198">
        <v>397</v>
      </c>
      <c r="B2198" t="str">
        <v>U1588</v>
      </c>
      <c r="C2198" t="str">
        <v>D</v>
      </c>
      <c r="D2198">
        <v>64</v>
      </c>
      <c r="E2198" t="str">
        <v>X</v>
      </c>
      <c r="F2198" t="str">
        <v>CC</v>
      </c>
      <c r="G2198" t="str">
        <v/>
      </c>
      <c r="H2198" s="29">
        <v>29</v>
      </c>
      <c r="I2198" s="29">
        <v>35</v>
      </c>
      <c r="J2198" s="29">
        <v>0</v>
      </c>
      <c r="K2198" s="29">
        <v>5</v>
      </c>
      <c r="L2198" s="24">
        <v>353.6</v>
      </c>
      <c r="M2198" s="24">
        <v>353.66</v>
      </c>
      <c r="N2198" s="24">
        <v>366.32584210526318</v>
      </c>
      <c r="O2198" s="24">
        <v>366.37095488721803</v>
      </c>
      <c r="P2198">
        <v>6</v>
      </c>
      <c r="Q2198">
        <v>1</v>
      </c>
      <c r="R2198" t="str">
        <v>OTHR</v>
      </c>
      <c r="S2198" t="str">
        <v>NANNO</v>
      </c>
      <c r="T2198" t="str">
        <v/>
      </c>
      <c r="U2198" t="str">
        <v/>
      </c>
      <c r="V2198" t="str">
        <v>NANNO</v>
      </c>
      <c r="W2198" t="str">
        <v>OTHR12002171</v>
      </c>
      <c r="X2198">
        <v>44902.648611111108</v>
      </c>
      <c r="Y2198" t="str">
        <v>LEWIS</v>
      </c>
      <c r="Z2198" t="str">
        <v>JR</v>
      </c>
      <c r="AA2198" t="str">
        <v>Shipboard Test</v>
      </c>
      <c r="AB2198" t="str">
        <v>397-U1588D-64X-CC-PAL-NANNO</v>
      </c>
    </row>
    <row r="2199" spans="1:28" x14ac:dyDescent="0.15">
      <c r="A2199">
        <v>397</v>
      </c>
      <c r="B2199" t="str">
        <v>U1588</v>
      </c>
      <c r="C2199" t="str">
        <v>D</v>
      </c>
      <c r="D2199">
        <v>64</v>
      </c>
      <c r="E2199" t="str">
        <v>X</v>
      </c>
      <c r="F2199" t="str">
        <v>CC</v>
      </c>
      <c r="G2199" t="str">
        <v/>
      </c>
      <c r="H2199" s="29">
        <v>29</v>
      </c>
      <c r="I2199" s="29">
        <v>35</v>
      </c>
      <c r="J2199" s="29">
        <v>0</v>
      </c>
      <c r="K2199" s="29">
        <v>5</v>
      </c>
      <c r="L2199" s="24">
        <v>353.6</v>
      </c>
      <c r="M2199" s="24">
        <v>353.66</v>
      </c>
      <c r="N2199" s="24">
        <v>366.32584210526318</v>
      </c>
      <c r="O2199" s="24">
        <v>366.37095488721803</v>
      </c>
      <c r="P2199">
        <v>6</v>
      </c>
      <c r="Q2199">
        <v>5</v>
      </c>
      <c r="R2199" t="str">
        <v>OTHR</v>
      </c>
      <c r="S2199" t="str">
        <v/>
      </c>
      <c r="T2199" t="str">
        <v>FLOR</v>
      </c>
      <c r="U2199" t="str">
        <v>95504IODP</v>
      </c>
      <c r="V2199" t="str">
        <v>PALFLOR</v>
      </c>
      <c r="W2199" t="str">
        <v>OTHR12002121</v>
      </c>
      <c r="X2199">
        <v>44902.648611111108</v>
      </c>
      <c r="Y2199" t="str">
        <v>LEWIS</v>
      </c>
      <c r="Z2199" t="str">
        <v>JR</v>
      </c>
      <c r="AA2199">
        <v>0</v>
      </c>
      <c r="AB2199" t="str">
        <v>397-U1588D-64X-CC-PAL-PALFLOR</v>
      </c>
    </row>
    <row r="2200" spans="1:28" x14ac:dyDescent="0.15">
      <c r="A2200">
        <v>397</v>
      </c>
      <c r="B2200" t="str">
        <v>U1588</v>
      </c>
      <c r="C2200" t="str">
        <v>D</v>
      </c>
      <c r="D2200">
        <v>64</v>
      </c>
      <c r="E2200" t="str">
        <v>X</v>
      </c>
      <c r="F2200" t="str">
        <v>CC</v>
      </c>
      <c r="G2200" t="str">
        <v/>
      </c>
      <c r="H2200" s="29">
        <v>29</v>
      </c>
      <c r="I2200" s="29">
        <v>35</v>
      </c>
      <c r="J2200" s="29">
        <v>29</v>
      </c>
      <c r="K2200" s="29">
        <v>5</v>
      </c>
      <c r="L2200" s="24">
        <v>353.6</v>
      </c>
      <c r="M2200" s="24">
        <v>353.66</v>
      </c>
      <c r="N2200" s="24">
        <v>366.32584210526318</v>
      </c>
      <c r="O2200" s="24">
        <v>366.37095488721803</v>
      </c>
      <c r="P2200">
        <v>6</v>
      </c>
      <c r="Q2200">
        <v>212</v>
      </c>
      <c r="R2200" t="str">
        <v>WRND</v>
      </c>
      <c r="S2200" t="str">
        <v>PAL</v>
      </c>
      <c r="T2200" t="str">
        <v/>
      </c>
      <c r="U2200" t="str">
        <v/>
      </c>
      <c r="V2200" t="str">
        <v>PAL</v>
      </c>
      <c r="W2200" t="str">
        <v>WRND12002091</v>
      </c>
      <c r="X2200">
        <v>44902.647916666669</v>
      </c>
      <c r="Y2200" t="str">
        <v>JR_MARONE</v>
      </c>
      <c r="Z2200" t="str">
        <v>JR</v>
      </c>
      <c r="AA2200">
        <v>0</v>
      </c>
      <c r="AB2200" t="str">
        <v>397-U1588D-64X-CC-PAL</v>
      </c>
    </row>
    <row r="2201" spans="1:28" x14ac:dyDescent="0.15">
      <c r="A2201">
        <v>397</v>
      </c>
      <c r="B2201" t="str">
        <v>U1588</v>
      </c>
      <c r="C2201" t="str">
        <v>D</v>
      </c>
      <c r="D2201">
        <v>64</v>
      </c>
      <c r="E2201" t="str">
        <v>X</v>
      </c>
      <c r="F2201" t="str">
        <v>CC</v>
      </c>
      <c r="G2201" t="str">
        <v/>
      </c>
      <c r="H2201" s="29">
        <v>29</v>
      </c>
      <c r="I2201" s="29">
        <v>35</v>
      </c>
      <c r="J2201" s="29">
        <v>0</v>
      </c>
      <c r="K2201" s="29">
        <v>5</v>
      </c>
      <c r="L2201" s="24">
        <v>353.6</v>
      </c>
      <c r="M2201" s="24">
        <v>353.66</v>
      </c>
      <c r="N2201" s="24">
        <v>366.32584210526318</v>
      </c>
      <c r="O2201" s="24">
        <v>366.37095488721803</v>
      </c>
      <c r="P2201">
        <v>6</v>
      </c>
      <c r="Q2201">
        <v>20</v>
      </c>
      <c r="R2201" t="str">
        <v>OTHR</v>
      </c>
      <c r="S2201" t="str">
        <v/>
      </c>
      <c r="T2201" t="str">
        <v>VERM</v>
      </c>
      <c r="U2201" t="str">
        <v>95746IODP</v>
      </c>
      <c r="V2201" t="str">
        <v>PALVERM</v>
      </c>
      <c r="W2201" t="str">
        <v>OTHR12002101</v>
      </c>
      <c r="X2201">
        <v>44902.648611111108</v>
      </c>
      <c r="Y2201" t="str">
        <v>LEWIS</v>
      </c>
      <c r="Z2201" t="str">
        <v>JR</v>
      </c>
      <c r="AA2201">
        <v>0</v>
      </c>
      <c r="AB2201" t="str">
        <v>397-U1588D-64X-CC-PAL-PALVERM</v>
      </c>
    </row>
    <row r="2202" spans="1:28" x14ac:dyDescent="0.15">
      <c r="A2202">
        <v>397</v>
      </c>
      <c r="B2202" t="str">
        <v>U1588</v>
      </c>
      <c r="C2202" t="str">
        <v>D</v>
      </c>
      <c r="D2202">
        <v>64</v>
      </c>
      <c r="E2202" t="str">
        <v>X</v>
      </c>
      <c r="F2202" t="str">
        <v>CC</v>
      </c>
      <c r="G2202" t="str">
        <v/>
      </c>
      <c r="H2202" s="29">
        <v>29</v>
      </c>
      <c r="I2202" s="29">
        <v>35</v>
      </c>
      <c r="J2202" s="29">
        <v>0</v>
      </c>
      <c r="K2202" s="29">
        <v>5</v>
      </c>
      <c r="L2202" s="24">
        <v>353.6</v>
      </c>
      <c r="M2202" s="24">
        <v>353.66</v>
      </c>
      <c r="N2202" s="24">
        <v>366.32584210526318</v>
      </c>
      <c r="O2202" s="24">
        <v>366.37095488721803</v>
      </c>
      <c r="P2202">
        <v>6</v>
      </c>
      <c r="Q2202">
        <v>30</v>
      </c>
      <c r="R2202" t="str">
        <v>OTHR</v>
      </c>
      <c r="S2202" t="str">
        <v/>
      </c>
      <c r="T2202" t="str">
        <v>ZARI</v>
      </c>
      <c r="U2202" t="str">
        <v>95883IODP</v>
      </c>
      <c r="V2202" t="str">
        <v>PALZARI</v>
      </c>
      <c r="W2202" t="str">
        <v>OTHR12002151</v>
      </c>
      <c r="X2202">
        <v>44902.648611111108</v>
      </c>
      <c r="Y2202" t="str">
        <v>LEWIS</v>
      </c>
      <c r="Z2202" t="str">
        <v>JR</v>
      </c>
      <c r="AA2202">
        <v>0</v>
      </c>
      <c r="AB2202" t="str">
        <v>397-U1588D-64X-CC-PAL-PALZARI</v>
      </c>
    </row>
    <row r="2203" spans="1:28" x14ac:dyDescent="0.15">
      <c r="A2203">
        <v>397</v>
      </c>
      <c r="B2203" t="str">
        <v>U1588</v>
      </c>
      <c r="C2203" t="str">
        <v>D</v>
      </c>
      <c r="D2203">
        <v>64</v>
      </c>
      <c r="E2203" t="str">
        <v>X</v>
      </c>
      <c r="F2203" t="str">
        <v>CC</v>
      </c>
      <c r="G2203" t="str">
        <v/>
      </c>
      <c r="H2203" s="29">
        <v>29</v>
      </c>
      <c r="I2203" s="29">
        <v>35</v>
      </c>
      <c r="J2203" s="29">
        <v>0</v>
      </c>
      <c r="K2203" s="29">
        <v>5</v>
      </c>
      <c r="L2203" s="24">
        <v>353.6</v>
      </c>
      <c r="M2203" s="24">
        <v>353.66</v>
      </c>
      <c r="N2203" s="24">
        <v>366.32584210526318</v>
      </c>
      <c r="O2203" s="24">
        <v>366.37095488721803</v>
      </c>
      <c r="P2203">
        <v>6</v>
      </c>
      <c r="Q2203">
        <v>30</v>
      </c>
      <c r="R2203" t="str">
        <v>OTHR</v>
      </c>
      <c r="S2203" t="str">
        <v/>
      </c>
      <c r="T2203" t="str">
        <v>HUAN</v>
      </c>
      <c r="U2203" t="str">
        <v>98758IODP</v>
      </c>
      <c r="V2203" t="str">
        <v>PALHUAN</v>
      </c>
      <c r="W2203" t="str">
        <v>OTHR12002141</v>
      </c>
      <c r="X2203">
        <v>44902.648611111108</v>
      </c>
      <c r="Y2203" t="str">
        <v>LEWIS</v>
      </c>
      <c r="Z2203" t="str">
        <v>JR</v>
      </c>
      <c r="AA2203">
        <v>0</v>
      </c>
      <c r="AB2203" t="str">
        <v>397-U1588D-64X-CC-PAL-PALHUAN</v>
      </c>
    </row>
    <row r="2204" spans="1:28" x14ac:dyDescent="0.15">
      <c r="A2204">
        <v>397</v>
      </c>
      <c r="B2204" t="str">
        <v>U1588</v>
      </c>
      <c r="C2204" t="str">
        <v>D</v>
      </c>
      <c r="D2204">
        <v>64</v>
      </c>
      <c r="E2204" t="str">
        <v>X</v>
      </c>
      <c r="F2204" t="str">
        <v>CC</v>
      </c>
      <c r="G2204" t="str">
        <v/>
      </c>
      <c r="H2204" s="29">
        <v>29</v>
      </c>
      <c r="I2204" s="29">
        <v>35</v>
      </c>
      <c r="J2204" s="29">
        <v>0</v>
      </c>
      <c r="K2204" s="29">
        <v>5</v>
      </c>
      <c r="L2204" s="24">
        <v>353.6</v>
      </c>
      <c r="M2204" s="24">
        <v>353.66</v>
      </c>
      <c r="N2204" s="24">
        <v>366.32584210526318</v>
      </c>
      <c r="O2204" s="24">
        <v>366.37095488721803</v>
      </c>
      <c r="P2204">
        <v>6</v>
      </c>
      <c r="Q2204">
        <v>5</v>
      </c>
      <c r="R2204" t="str">
        <v>OTHR</v>
      </c>
      <c r="S2204" t="str">
        <v/>
      </c>
      <c r="T2204" t="str">
        <v>ABRA</v>
      </c>
      <c r="U2204" t="str">
        <v>95438IODP</v>
      </c>
      <c r="V2204" t="str">
        <v>PALABRA</v>
      </c>
      <c r="W2204" t="str">
        <v>OTHR12002161</v>
      </c>
      <c r="X2204">
        <v>44902.648611111108</v>
      </c>
      <c r="Y2204" t="str">
        <v>LEWIS</v>
      </c>
      <c r="Z2204" t="str">
        <v>JR</v>
      </c>
      <c r="AA2204">
        <v>0</v>
      </c>
      <c r="AB2204" t="str">
        <v>397-U1588D-64X-CC-PAL-PALABRA</v>
      </c>
    </row>
    <row r="2205" spans="1:28" x14ac:dyDescent="0.15">
      <c r="A2205">
        <v>397</v>
      </c>
      <c r="B2205" t="str">
        <v>U1588</v>
      </c>
      <c r="C2205" t="str">
        <v>D</v>
      </c>
      <c r="D2205">
        <v>65</v>
      </c>
      <c r="E2205" t="str">
        <v>X</v>
      </c>
      <c r="F2205">
        <v>2</v>
      </c>
      <c r="G2205" t="str">
        <v>W</v>
      </c>
      <c r="H2205" s="29">
        <v>75</v>
      </c>
      <c r="I2205" s="29">
        <v>75</v>
      </c>
      <c r="J2205" s="29">
        <v>75</v>
      </c>
      <c r="K2205" s="29">
        <v>5</v>
      </c>
      <c r="L2205" s="24">
        <v>354.34</v>
      </c>
      <c r="M2205" s="24">
        <v>354.34</v>
      </c>
      <c r="N2205" s="24">
        <v>368.21013821138206</v>
      </c>
      <c r="O2205" s="24">
        <v>368.21013821138206</v>
      </c>
      <c r="P2205">
        <v>0</v>
      </c>
      <c r="Q2205">
        <v>1</v>
      </c>
      <c r="R2205" t="str">
        <v>TPCK</v>
      </c>
      <c r="S2205" t="str">
        <v>NANNO</v>
      </c>
      <c r="T2205" t="str">
        <v/>
      </c>
      <c r="U2205" t="str">
        <v/>
      </c>
      <c r="V2205" t="str">
        <v>NANNO</v>
      </c>
      <c r="W2205" t="str">
        <v>TPCK12005761</v>
      </c>
      <c r="X2205">
        <v>44902.975694444445</v>
      </c>
      <c r="Y2205" t="str">
        <v>JRS_FLORES</v>
      </c>
      <c r="Z2205" t="str">
        <v>JR</v>
      </c>
      <c r="AA2205">
        <v>0</v>
      </c>
      <c r="AB2205" t="str">
        <v>397-U1588D-65X-2-W 75/75-NANNO</v>
      </c>
    </row>
    <row r="2206" spans="1:28" x14ac:dyDescent="0.15">
      <c r="A2206">
        <v>397</v>
      </c>
      <c r="B2206" t="str">
        <v>U1588</v>
      </c>
      <c r="C2206" t="str">
        <v>D</v>
      </c>
      <c r="D2206">
        <v>65</v>
      </c>
      <c r="E2206" t="str">
        <v>X</v>
      </c>
      <c r="F2206">
        <v>3</v>
      </c>
      <c r="G2206" t="str">
        <v>A</v>
      </c>
      <c r="H2206" s="29">
        <v>70</v>
      </c>
      <c r="I2206" s="29">
        <v>70</v>
      </c>
      <c r="J2206" s="29">
        <v>70</v>
      </c>
      <c r="K2206" s="29">
        <v>5</v>
      </c>
      <c r="L2206" s="24">
        <v>355.78999999999996</v>
      </c>
      <c r="M2206" s="24">
        <v>355.78999999999996</v>
      </c>
      <c r="N2206" s="24">
        <v>369.38900000000001</v>
      </c>
      <c r="O2206" s="24">
        <v>369.38900000000001</v>
      </c>
      <c r="P2206">
        <v>0</v>
      </c>
      <c r="Q2206">
        <v>0</v>
      </c>
      <c r="R2206" t="str">
        <v>SS</v>
      </c>
      <c r="S2206" t="str">
        <v>SED</v>
      </c>
      <c r="T2206" t="str">
        <v/>
      </c>
      <c r="U2206" t="str">
        <v/>
      </c>
      <c r="V2206" t="str">
        <v>SED</v>
      </c>
      <c r="W2206" t="str">
        <v>SS12005791</v>
      </c>
      <c r="X2206">
        <v>44903.010416666664</v>
      </c>
      <c r="Y2206" t="str">
        <v>JRS_PANG</v>
      </c>
      <c r="Z2206" t="str">
        <v>JR</v>
      </c>
      <c r="AA2206">
        <v>0</v>
      </c>
      <c r="AB2206" t="str">
        <v>397-U1588D-65X-3-A 70/70-SED</v>
      </c>
    </row>
    <row r="2207" spans="1:28" x14ac:dyDescent="0.15">
      <c r="A2207">
        <v>397</v>
      </c>
      <c r="B2207" t="str">
        <v>U1588</v>
      </c>
      <c r="C2207" t="str">
        <v>D</v>
      </c>
      <c r="D2207">
        <v>65</v>
      </c>
      <c r="E2207" t="str">
        <v>X</v>
      </c>
      <c r="F2207">
        <v>3</v>
      </c>
      <c r="G2207" t="str">
        <v>W</v>
      </c>
      <c r="H2207" s="29">
        <v>75</v>
      </c>
      <c r="I2207" s="29">
        <v>75</v>
      </c>
      <c r="J2207" s="29">
        <v>75</v>
      </c>
      <c r="K2207" s="29">
        <v>5</v>
      </c>
      <c r="L2207" s="24">
        <v>355.84</v>
      </c>
      <c r="M2207" s="24">
        <v>355.84</v>
      </c>
      <c r="N2207" s="24">
        <v>369.42965040650404</v>
      </c>
      <c r="O2207" s="24">
        <v>369.42965040650404</v>
      </c>
      <c r="P2207">
        <v>0</v>
      </c>
      <c r="Q2207">
        <v>1</v>
      </c>
      <c r="R2207" t="str">
        <v>TPCK</v>
      </c>
      <c r="S2207" t="str">
        <v>NANNO</v>
      </c>
      <c r="T2207" t="str">
        <v/>
      </c>
      <c r="U2207" t="str">
        <v/>
      </c>
      <c r="V2207" t="str">
        <v>NANNO</v>
      </c>
      <c r="W2207" t="str">
        <v>TPCK12005771</v>
      </c>
      <c r="X2207">
        <v>44902.975694444445</v>
      </c>
      <c r="Y2207" t="str">
        <v>JRS_FLORES</v>
      </c>
      <c r="Z2207" t="str">
        <v>JR</v>
      </c>
      <c r="AA2207">
        <v>0</v>
      </c>
      <c r="AB2207" t="str">
        <v>397-U1588D-65X-3-W 75/75-NANNO</v>
      </c>
    </row>
    <row r="2208" spans="1:28" x14ac:dyDescent="0.15">
      <c r="A2208">
        <v>397</v>
      </c>
      <c r="B2208" t="str">
        <v>U1588</v>
      </c>
      <c r="C2208" t="str">
        <v>D</v>
      </c>
      <c r="D2208">
        <v>65</v>
      </c>
      <c r="E2208" t="str">
        <v>X</v>
      </c>
      <c r="F2208">
        <v>4</v>
      </c>
      <c r="G2208" t="str">
        <v>W</v>
      </c>
      <c r="H2208" s="29">
        <v>75</v>
      </c>
      <c r="I2208" s="29">
        <v>75</v>
      </c>
      <c r="J2208" s="29">
        <v>75</v>
      </c>
      <c r="K2208" s="29">
        <v>5</v>
      </c>
      <c r="L2208" s="24">
        <v>357.34</v>
      </c>
      <c r="M2208" s="24">
        <v>357.34</v>
      </c>
      <c r="N2208" s="24">
        <v>370.64916260162596</v>
      </c>
      <c r="O2208" s="24">
        <v>370.64916260162596</v>
      </c>
      <c r="P2208">
        <v>0</v>
      </c>
      <c r="Q2208">
        <v>1</v>
      </c>
      <c r="R2208" t="str">
        <v>TPCK</v>
      </c>
      <c r="S2208" t="str">
        <v>NANNO</v>
      </c>
      <c r="T2208" t="str">
        <v/>
      </c>
      <c r="U2208" t="str">
        <v/>
      </c>
      <c r="V2208" t="str">
        <v>NANNO</v>
      </c>
      <c r="W2208" t="str">
        <v>TPCK12005781</v>
      </c>
      <c r="X2208">
        <v>44902.975694444445</v>
      </c>
      <c r="Y2208" t="str">
        <v>JRS_FLORES</v>
      </c>
      <c r="Z2208" t="str">
        <v>JR</v>
      </c>
      <c r="AA2208">
        <v>0</v>
      </c>
      <c r="AB2208" t="str">
        <v>397-U1588D-65X-4-W 75/75-NANNO</v>
      </c>
    </row>
    <row r="2209" spans="1:28" x14ac:dyDescent="0.15">
      <c r="A2209">
        <v>397</v>
      </c>
      <c r="B2209" t="str">
        <v>U1588</v>
      </c>
      <c r="C2209" t="str">
        <v>D</v>
      </c>
      <c r="D2209">
        <v>66</v>
      </c>
      <c r="E2209" t="str">
        <v>X</v>
      </c>
      <c r="F2209">
        <v>1</v>
      </c>
      <c r="G2209" t="str">
        <v>W</v>
      </c>
      <c r="H2209" s="29">
        <v>75</v>
      </c>
      <c r="I2209" s="29">
        <v>75</v>
      </c>
      <c r="J2209" s="29">
        <v>75</v>
      </c>
      <c r="K2209" s="29">
        <v>5</v>
      </c>
      <c r="L2209" s="24">
        <v>357.75</v>
      </c>
      <c r="M2209" s="24">
        <v>357.75</v>
      </c>
      <c r="N2209" s="24">
        <v>371.9088347107438</v>
      </c>
      <c r="O2209" s="24">
        <v>371.9088347107438</v>
      </c>
      <c r="P2209">
        <v>0</v>
      </c>
      <c r="Q2209">
        <v>1</v>
      </c>
      <c r="R2209" t="str">
        <v>TPCK</v>
      </c>
      <c r="S2209" t="str">
        <v>NANNO</v>
      </c>
      <c r="T2209" t="str">
        <v/>
      </c>
      <c r="U2209" t="str">
        <v/>
      </c>
      <c r="V2209" t="str">
        <v>NANNO</v>
      </c>
      <c r="W2209" t="str">
        <v>TPCK12005801</v>
      </c>
      <c r="X2209">
        <v>44903.013888888891</v>
      </c>
      <c r="Y2209" t="str">
        <v>JRS_FLORES</v>
      </c>
      <c r="Z2209" t="str">
        <v>JR</v>
      </c>
      <c r="AA2209">
        <v>0</v>
      </c>
      <c r="AB2209" t="str">
        <v>397-U1588D-66X-1-W 75/75-NANNO</v>
      </c>
    </row>
    <row r="2210" spans="1:28" x14ac:dyDescent="0.15">
      <c r="A2210">
        <v>397</v>
      </c>
      <c r="B2210" t="str">
        <v>U1588</v>
      </c>
      <c r="C2210" t="str">
        <v>D</v>
      </c>
      <c r="D2210">
        <v>65</v>
      </c>
      <c r="E2210" t="str">
        <v>X</v>
      </c>
      <c r="F2210" t="str">
        <v>CC</v>
      </c>
      <c r="G2210" t="str">
        <v/>
      </c>
      <c r="H2210" s="29">
        <v>30</v>
      </c>
      <c r="I2210" s="29">
        <v>36</v>
      </c>
      <c r="J2210" s="29">
        <v>0</v>
      </c>
      <c r="K2210" s="29">
        <v>5</v>
      </c>
      <c r="L2210" s="24">
        <v>358.06</v>
      </c>
      <c r="M2210" s="24">
        <v>358.12</v>
      </c>
      <c r="N2210" s="24">
        <v>371.23452845528453</v>
      </c>
      <c r="O2210" s="24">
        <v>371.28330894308942</v>
      </c>
      <c r="P2210">
        <v>6</v>
      </c>
      <c r="Q2210">
        <v>30</v>
      </c>
      <c r="R2210" t="str">
        <v>OTHR</v>
      </c>
      <c r="S2210" t="str">
        <v/>
      </c>
      <c r="T2210" t="str">
        <v>HUAN</v>
      </c>
      <c r="U2210" t="str">
        <v>98758IODP</v>
      </c>
      <c r="V2210" t="str">
        <v>PALHUAN</v>
      </c>
      <c r="W2210" t="str">
        <v>OTHR12002421</v>
      </c>
      <c r="X2210">
        <v>44902.669444444444</v>
      </c>
      <c r="Y2210" t="str">
        <v>LEWIS</v>
      </c>
      <c r="Z2210" t="str">
        <v>JR</v>
      </c>
      <c r="AA2210">
        <v>0</v>
      </c>
      <c r="AB2210" t="str">
        <v>397-U1588D-65X-CC-PAL-PALHUAN</v>
      </c>
    </row>
    <row r="2211" spans="1:28" x14ac:dyDescent="0.15">
      <c r="A2211">
        <v>397</v>
      </c>
      <c r="B2211" t="str">
        <v>U1588</v>
      </c>
      <c r="C2211" t="str">
        <v>D</v>
      </c>
      <c r="D2211">
        <v>65</v>
      </c>
      <c r="E2211" t="str">
        <v>X</v>
      </c>
      <c r="F2211" t="str">
        <v>CC</v>
      </c>
      <c r="G2211" t="str">
        <v/>
      </c>
      <c r="H2211" s="29">
        <v>30</v>
      </c>
      <c r="I2211" s="29">
        <v>36</v>
      </c>
      <c r="J2211" s="29">
        <v>0</v>
      </c>
      <c r="K2211" s="29">
        <v>5</v>
      </c>
      <c r="L2211" s="24">
        <v>358.06</v>
      </c>
      <c r="M2211" s="24">
        <v>358.12</v>
      </c>
      <c r="N2211" s="24">
        <v>371.23452845528453</v>
      </c>
      <c r="O2211" s="24">
        <v>371.28330894308942</v>
      </c>
      <c r="P2211">
        <v>6</v>
      </c>
      <c r="Q2211">
        <v>5</v>
      </c>
      <c r="R2211" t="str">
        <v>OTHR</v>
      </c>
      <c r="S2211" t="str">
        <v/>
      </c>
      <c r="T2211" t="str">
        <v>ABRA</v>
      </c>
      <c r="U2211" t="str">
        <v>95438IODP</v>
      </c>
      <c r="V2211" t="str">
        <v>PALABRA</v>
      </c>
      <c r="W2211" t="str">
        <v>OTHR12002441</v>
      </c>
      <c r="X2211">
        <v>44902.669444444444</v>
      </c>
      <c r="Y2211" t="str">
        <v>LEWIS</v>
      </c>
      <c r="Z2211" t="str">
        <v>JR</v>
      </c>
      <c r="AA2211">
        <v>0</v>
      </c>
      <c r="AB2211" t="str">
        <v>397-U1588D-65X-CC-PAL-PALABRA</v>
      </c>
    </row>
    <row r="2212" spans="1:28" x14ac:dyDescent="0.15">
      <c r="A2212">
        <v>397</v>
      </c>
      <c r="B2212" t="str">
        <v>U1588</v>
      </c>
      <c r="C2212" t="str">
        <v>D</v>
      </c>
      <c r="D2212">
        <v>65</v>
      </c>
      <c r="E2212" t="str">
        <v>X</v>
      </c>
      <c r="F2212" t="str">
        <v>CC</v>
      </c>
      <c r="G2212" t="str">
        <v/>
      </c>
      <c r="H2212" s="29">
        <v>30</v>
      </c>
      <c r="I2212" s="29">
        <v>36</v>
      </c>
      <c r="J2212" s="29">
        <v>0</v>
      </c>
      <c r="K2212" s="29">
        <v>5</v>
      </c>
      <c r="L2212" s="24">
        <v>358.06</v>
      </c>
      <c r="M2212" s="24">
        <v>358.12</v>
      </c>
      <c r="N2212" s="24">
        <v>371.23452845528453</v>
      </c>
      <c r="O2212" s="24">
        <v>371.28330894308942</v>
      </c>
      <c r="P2212">
        <v>6</v>
      </c>
      <c r="Q2212">
        <v>20</v>
      </c>
      <c r="R2212" t="str">
        <v>OTHR</v>
      </c>
      <c r="S2212" t="str">
        <v/>
      </c>
      <c r="T2212" t="str">
        <v>VERM</v>
      </c>
      <c r="U2212" t="str">
        <v>95746IODP</v>
      </c>
      <c r="V2212" t="str">
        <v>PALVERM</v>
      </c>
      <c r="W2212" t="str">
        <v>OTHR12002381</v>
      </c>
      <c r="X2212">
        <v>44902.669444444444</v>
      </c>
      <c r="Y2212" t="str">
        <v>LEWIS</v>
      </c>
      <c r="Z2212" t="str">
        <v>JR</v>
      </c>
      <c r="AA2212">
        <v>0</v>
      </c>
      <c r="AB2212" t="str">
        <v>397-U1588D-65X-CC-PAL-PALVERM</v>
      </c>
    </row>
    <row r="2213" spans="1:28" x14ac:dyDescent="0.15">
      <c r="A2213">
        <v>397</v>
      </c>
      <c r="B2213" t="str">
        <v>U1588</v>
      </c>
      <c r="C2213" t="str">
        <v>D</v>
      </c>
      <c r="D2213">
        <v>65</v>
      </c>
      <c r="E2213" t="str">
        <v>X</v>
      </c>
      <c r="F2213" t="str">
        <v>CC</v>
      </c>
      <c r="G2213" t="str">
        <v/>
      </c>
      <c r="H2213" s="29">
        <v>30</v>
      </c>
      <c r="I2213" s="29">
        <v>36</v>
      </c>
      <c r="J2213" s="29">
        <v>0</v>
      </c>
      <c r="K2213" s="29">
        <v>5</v>
      </c>
      <c r="L2213" s="24">
        <v>358.06</v>
      </c>
      <c r="M2213" s="24">
        <v>358.12</v>
      </c>
      <c r="N2213" s="24">
        <v>371.23452845528453</v>
      </c>
      <c r="O2213" s="24">
        <v>371.28330894308942</v>
      </c>
      <c r="P2213">
        <v>6</v>
      </c>
      <c r="Q2213">
        <v>1</v>
      </c>
      <c r="R2213" t="str">
        <v>OTHR</v>
      </c>
      <c r="S2213" t="str">
        <v>NANNO</v>
      </c>
      <c r="T2213" t="str">
        <v/>
      </c>
      <c r="U2213" t="str">
        <v/>
      </c>
      <c r="V2213" t="str">
        <v>NANNO</v>
      </c>
      <c r="W2213" t="str">
        <v>OTHR12002451</v>
      </c>
      <c r="X2213">
        <v>44902.669444444444</v>
      </c>
      <c r="Y2213" t="str">
        <v>LEWIS</v>
      </c>
      <c r="Z2213" t="str">
        <v>JR</v>
      </c>
      <c r="AA2213" t="str">
        <v>Shipboard Test</v>
      </c>
      <c r="AB2213" t="str">
        <v>397-U1588D-65X-CC-PAL-NANNO</v>
      </c>
    </row>
    <row r="2214" spans="1:28" x14ac:dyDescent="0.15">
      <c r="A2214">
        <v>397</v>
      </c>
      <c r="B2214" t="str">
        <v>U1588</v>
      </c>
      <c r="C2214" t="str">
        <v>D</v>
      </c>
      <c r="D2214">
        <v>65</v>
      </c>
      <c r="E2214" t="str">
        <v>X</v>
      </c>
      <c r="F2214" t="str">
        <v>CC</v>
      </c>
      <c r="G2214" t="str">
        <v/>
      </c>
      <c r="H2214" s="29">
        <v>30</v>
      </c>
      <c r="I2214" s="29">
        <v>36</v>
      </c>
      <c r="J2214" s="29">
        <v>0</v>
      </c>
      <c r="K2214" s="29">
        <v>5</v>
      </c>
      <c r="L2214" s="24">
        <v>358.06</v>
      </c>
      <c r="M2214" s="24">
        <v>358.12</v>
      </c>
      <c r="N2214" s="24">
        <v>371.23452845528453</v>
      </c>
      <c r="O2214" s="24">
        <v>371.28330894308942</v>
      </c>
      <c r="P2214">
        <v>6</v>
      </c>
      <c r="Q2214">
        <v>20</v>
      </c>
      <c r="R2214" t="str">
        <v>OTHR</v>
      </c>
      <c r="S2214" t="str">
        <v/>
      </c>
      <c r="T2214" t="str">
        <v>PERA</v>
      </c>
      <c r="U2214" t="str">
        <v>95471IODP</v>
      </c>
      <c r="V2214" t="str">
        <v>PALPERA</v>
      </c>
      <c r="W2214" t="str">
        <v>OTHR12002391</v>
      </c>
      <c r="X2214">
        <v>44902.669444444444</v>
      </c>
      <c r="Y2214" t="str">
        <v>LEWIS</v>
      </c>
      <c r="Z2214" t="str">
        <v>JR</v>
      </c>
      <c r="AA2214">
        <v>0</v>
      </c>
      <c r="AB2214" t="str">
        <v>397-U1588D-65X-CC-PAL-PALPERA</v>
      </c>
    </row>
    <row r="2215" spans="1:28" x14ac:dyDescent="0.15">
      <c r="A2215">
        <v>397</v>
      </c>
      <c r="B2215" t="str">
        <v>U1588</v>
      </c>
      <c r="C2215" t="str">
        <v>D</v>
      </c>
      <c r="D2215">
        <v>65</v>
      </c>
      <c r="E2215" t="str">
        <v>X</v>
      </c>
      <c r="F2215" t="str">
        <v>CC</v>
      </c>
      <c r="G2215" t="str">
        <v/>
      </c>
      <c r="H2215" s="29">
        <v>30</v>
      </c>
      <c r="I2215" s="29">
        <v>36</v>
      </c>
      <c r="J2215" s="29">
        <v>0</v>
      </c>
      <c r="K2215" s="29">
        <v>5</v>
      </c>
      <c r="L2215" s="24">
        <v>358.06</v>
      </c>
      <c r="M2215" s="24">
        <v>358.12</v>
      </c>
      <c r="N2215" s="24">
        <v>371.23452845528453</v>
      </c>
      <c r="O2215" s="24">
        <v>371.28330894308942</v>
      </c>
      <c r="P2215">
        <v>6</v>
      </c>
      <c r="Q2215">
        <v>5</v>
      </c>
      <c r="R2215" t="str">
        <v>OTHR</v>
      </c>
      <c r="S2215" t="str">
        <v/>
      </c>
      <c r="T2215" t="str">
        <v>CLAR</v>
      </c>
      <c r="U2215" t="str">
        <v>95439IODP</v>
      </c>
      <c r="V2215" t="str">
        <v>PALCLAR</v>
      </c>
      <c r="W2215" t="str">
        <v>OTHR12002411</v>
      </c>
      <c r="X2215">
        <v>44902.669444444444</v>
      </c>
      <c r="Y2215" t="str">
        <v>LEWIS</v>
      </c>
      <c r="Z2215" t="str">
        <v>JR</v>
      </c>
      <c r="AA2215">
        <v>0</v>
      </c>
      <c r="AB2215" t="str">
        <v>397-U1588D-65X-CC-PAL-PALCLAR</v>
      </c>
    </row>
    <row r="2216" spans="1:28" x14ac:dyDescent="0.15">
      <c r="A2216">
        <v>397</v>
      </c>
      <c r="B2216" t="str">
        <v>U1588</v>
      </c>
      <c r="C2216" t="str">
        <v>D</v>
      </c>
      <c r="D2216">
        <v>65</v>
      </c>
      <c r="E2216" t="str">
        <v>X</v>
      </c>
      <c r="F2216" t="str">
        <v>CC</v>
      </c>
      <c r="G2216" t="str">
        <v/>
      </c>
      <c r="H2216" s="29">
        <v>30</v>
      </c>
      <c r="I2216" s="29">
        <v>36</v>
      </c>
      <c r="J2216" s="29">
        <v>0</v>
      </c>
      <c r="K2216" s="29">
        <v>5</v>
      </c>
      <c r="L2216" s="24">
        <v>358.06</v>
      </c>
      <c r="M2216" s="24">
        <v>358.12</v>
      </c>
      <c r="N2216" s="24">
        <v>371.23452845528453</v>
      </c>
      <c r="O2216" s="24">
        <v>371.28330894308942</v>
      </c>
      <c r="P2216">
        <v>6</v>
      </c>
      <c r="Q2216">
        <v>5</v>
      </c>
      <c r="R2216" t="str">
        <v>OTHR</v>
      </c>
      <c r="S2216" t="str">
        <v/>
      </c>
      <c r="T2216" t="str">
        <v>FLOR</v>
      </c>
      <c r="U2216" t="str">
        <v>95504IODP</v>
      </c>
      <c r="V2216" t="str">
        <v>PALFLOR</v>
      </c>
      <c r="W2216" t="str">
        <v>OTHR12002401</v>
      </c>
      <c r="X2216">
        <v>44902.669444444444</v>
      </c>
      <c r="Y2216" t="str">
        <v>LEWIS</v>
      </c>
      <c r="Z2216" t="str">
        <v>JR</v>
      </c>
      <c r="AA2216">
        <v>0</v>
      </c>
      <c r="AB2216" t="str">
        <v>397-U1588D-65X-CC-PAL-PALFLOR</v>
      </c>
    </row>
    <row r="2217" spans="1:28" x14ac:dyDescent="0.15">
      <c r="A2217">
        <v>397</v>
      </c>
      <c r="B2217" t="str">
        <v>U1588</v>
      </c>
      <c r="C2217" t="str">
        <v>D</v>
      </c>
      <c r="D2217">
        <v>65</v>
      </c>
      <c r="E2217" t="str">
        <v>X</v>
      </c>
      <c r="F2217" t="str">
        <v>CC</v>
      </c>
      <c r="G2217" t="str">
        <v/>
      </c>
      <c r="H2217" s="29">
        <v>30</v>
      </c>
      <c r="I2217" s="29">
        <v>36</v>
      </c>
      <c r="J2217" s="29">
        <v>0</v>
      </c>
      <c r="K2217" s="29">
        <v>5</v>
      </c>
      <c r="L2217" s="24">
        <v>358.06</v>
      </c>
      <c r="M2217" s="24">
        <v>358.12</v>
      </c>
      <c r="N2217" s="24">
        <v>371.23452845528453</v>
      </c>
      <c r="O2217" s="24">
        <v>371.28330894308942</v>
      </c>
      <c r="P2217">
        <v>6</v>
      </c>
      <c r="Q2217">
        <v>30</v>
      </c>
      <c r="R2217" t="str">
        <v>OTHR</v>
      </c>
      <c r="S2217" t="str">
        <v/>
      </c>
      <c r="T2217" t="str">
        <v>ZARI</v>
      </c>
      <c r="U2217" t="str">
        <v>95883IODP</v>
      </c>
      <c r="V2217" t="str">
        <v>PALZARI</v>
      </c>
      <c r="W2217" t="str">
        <v>OTHR12002431</v>
      </c>
      <c r="X2217">
        <v>44902.669444444444</v>
      </c>
      <c r="Y2217" t="str">
        <v>LEWIS</v>
      </c>
      <c r="Z2217" t="str">
        <v>JR</v>
      </c>
      <c r="AA2217">
        <v>0</v>
      </c>
      <c r="AB2217" t="str">
        <v>397-U1588D-65X-CC-PAL-PALZARI</v>
      </c>
    </row>
    <row r="2218" spans="1:28" x14ac:dyDescent="0.15">
      <c r="A2218">
        <v>397</v>
      </c>
      <c r="B2218" t="str">
        <v>U1588</v>
      </c>
      <c r="C2218" t="str">
        <v>D</v>
      </c>
      <c r="D2218">
        <v>65</v>
      </c>
      <c r="E2218" t="str">
        <v>X</v>
      </c>
      <c r="F2218" t="str">
        <v>CC</v>
      </c>
      <c r="G2218" t="str">
        <v/>
      </c>
      <c r="H2218" s="29">
        <v>30</v>
      </c>
      <c r="I2218" s="29">
        <v>36</v>
      </c>
      <c r="J2218" s="29">
        <v>30</v>
      </c>
      <c r="K2218" s="29">
        <v>5</v>
      </c>
      <c r="L2218" s="24">
        <v>358.06</v>
      </c>
      <c r="M2218" s="24">
        <v>358.12</v>
      </c>
      <c r="N2218" s="24">
        <v>371.23452845528453</v>
      </c>
      <c r="O2218" s="24">
        <v>371.28330894308942</v>
      </c>
      <c r="P2218">
        <v>6</v>
      </c>
      <c r="Q2218">
        <v>212</v>
      </c>
      <c r="R2218" t="str">
        <v>WRND</v>
      </c>
      <c r="S2218" t="str">
        <v>PAL</v>
      </c>
      <c r="T2218" t="str">
        <v/>
      </c>
      <c r="U2218" t="str">
        <v/>
      </c>
      <c r="V2218" t="str">
        <v>PAL</v>
      </c>
      <c r="W2218" t="str">
        <v>WRND12002371</v>
      </c>
      <c r="X2218">
        <v>44902.668055555558</v>
      </c>
      <c r="Y2218" t="str">
        <v>JR_MARONE</v>
      </c>
      <c r="Z2218" t="str">
        <v>JR</v>
      </c>
      <c r="AA2218">
        <v>0</v>
      </c>
      <c r="AB2218" t="str">
        <v>397-U1588D-65X-CC-PAL</v>
      </c>
    </row>
    <row r="2219" spans="1:28" x14ac:dyDescent="0.15">
      <c r="A2219">
        <v>397</v>
      </c>
      <c r="B2219" t="str">
        <v>U1588</v>
      </c>
      <c r="C2219" t="str">
        <v>D</v>
      </c>
      <c r="D2219">
        <v>66</v>
      </c>
      <c r="E2219" t="str">
        <v>X</v>
      </c>
      <c r="F2219">
        <v>2</v>
      </c>
      <c r="G2219" t="str">
        <v>W</v>
      </c>
      <c r="H2219" s="29">
        <v>75</v>
      </c>
      <c r="I2219" s="29">
        <v>75</v>
      </c>
      <c r="J2219" s="29">
        <v>75</v>
      </c>
      <c r="K2219" s="29">
        <v>5</v>
      </c>
      <c r="L2219" s="24">
        <v>359.23</v>
      </c>
      <c r="M2219" s="24">
        <v>359.23</v>
      </c>
      <c r="N2219" s="24">
        <v>373.13197520661157</v>
      </c>
      <c r="O2219" s="24">
        <v>373.13197520661157</v>
      </c>
      <c r="P2219">
        <v>0</v>
      </c>
      <c r="Q2219">
        <v>1</v>
      </c>
      <c r="R2219" t="str">
        <v>TPCK</v>
      </c>
      <c r="S2219" t="str">
        <v>NANNO</v>
      </c>
      <c r="T2219" t="str">
        <v/>
      </c>
      <c r="U2219" t="str">
        <v/>
      </c>
      <c r="V2219" t="str">
        <v>NANNO</v>
      </c>
      <c r="W2219" t="str">
        <v>TPCK12005811</v>
      </c>
      <c r="X2219">
        <v>44903.013888888891</v>
      </c>
      <c r="Y2219" t="str">
        <v>JRS_FLORES</v>
      </c>
      <c r="Z2219" t="str">
        <v>JR</v>
      </c>
      <c r="AA2219">
        <v>0</v>
      </c>
      <c r="AB2219" t="str">
        <v>397-U1588D-66X-2-W 75/75-NANNO</v>
      </c>
    </row>
    <row r="2220" spans="1:28" x14ac:dyDescent="0.15">
      <c r="A2220">
        <v>397</v>
      </c>
      <c r="B2220" t="str">
        <v>U1588</v>
      </c>
      <c r="C2220" t="str">
        <v>D</v>
      </c>
      <c r="D2220">
        <v>66</v>
      </c>
      <c r="E2220" t="str">
        <v>X</v>
      </c>
      <c r="F2220">
        <v>3</v>
      </c>
      <c r="G2220" t="str">
        <v>A</v>
      </c>
      <c r="H2220" s="29">
        <v>70</v>
      </c>
      <c r="I2220" s="29">
        <v>70</v>
      </c>
      <c r="J2220" s="29">
        <v>70</v>
      </c>
      <c r="K2220" s="29">
        <v>5</v>
      </c>
      <c r="L2220" s="24">
        <v>360.68</v>
      </c>
      <c r="M2220" s="24">
        <v>360.68</v>
      </c>
      <c r="N2220" s="24">
        <v>374.33032231404957</v>
      </c>
      <c r="O2220" s="24">
        <v>374.33032231404957</v>
      </c>
      <c r="P2220">
        <v>0</v>
      </c>
      <c r="Q2220">
        <v>0</v>
      </c>
      <c r="R2220" t="str">
        <v>SS</v>
      </c>
      <c r="S2220" t="str">
        <v>SED</v>
      </c>
      <c r="T2220" t="str">
        <v/>
      </c>
      <c r="U2220" t="str">
        <v/>
      </c>
      <c r="V2220" t="str">
        <v>SED</v>
      </c>
      <c r="W2220" t="str">
        <v>SS12005841</v>
      </c>
      <c r="X2220">
        <v>44903.022222222222</v>
      </c>
      <c r="Y2220" t="str">
        <v>JRS_PANG</v>
      </c>
      <c r="Z2220" t="str">
        <v>JR</v>
      </c>
      <c r="AA2220">
        <v>0</v>
      </c>
      <c r="AB2220" t="str">
        <v>397-U1588D-66X-3-A 70/70-SED</v>
      </c>
    </row>
    <row r="2221" spans="1:28" x14ac:dyDescent="0.15">
      <c r="A2221">
        <v>397</v>
      </c>
      <c r="B2221" t="str">
        <v>U1588</v>
      </c>
      <c r="C2221" t="str">
        <v>D</v>
      </c>
      <c r="D2221">
        <v>66</v>
      </c>
      <c r="E2221" t="str">
        <v>X</v>
      </c>
      <c r="F2221">
        <v>3</v>
      </c>
      <c r="G2221" t="str">
        <v>W</v>
      </c>
      <c r="H2221" s="29">
        <v>75</v>
      </c>
      <c r="I2221" s="29">
        <v>75</v>
      </c>
      <c r="J2221" s="29">
        <v>75</v>
      </c>
      <c r="K2221" s="29">
        <v>5</v>
      </c>
      <c r="L2221" s="24">
        <v>360.73</v>
      </c>
      <c r="M2221" s="24">
        <v>360.73</v>
      </c>
      <c r="N2221" s="24">
        <v>374.37164462809915</v>
      </c>
      <c r="O2221" s="24">
        <v>374.37164462809915</v>
      </c>
      <c r="P2221">
        <v>0</v>
      </c>
      <c r="Q2221">
        <v>1</v>
      </c>
      <c r="R2221" t="str">
        <v>TPCK</v>
      </c>
      <c r="S2221" t="str">
        <v>NANNO</v>
      </c>
      <c r="T2221" t="str">
        <v/>
      </c>
      <c r="U2221" t="str">
        <v/>
      </c>
      <c r="V2221" t="str">
        <v>NANNO</v>
      </c>
      <c r="W2221" t="str">
        <v>TPCK12005821</v>
      </c>
      <c r="X2221">
        <v>44903.013888888891</v>
      </c>
      <c r="Y2221" t="str">
        <v>JRS_FLORES</v>
      </c>
      <c r="Z2221" t="str">
        <v>JR</v>
      </c>
      <c r="AA2221">
        <v>0</v>
      </c>
      <c r="AB2221" t="str">
        <v>397-U1588D-66X-3-W 75/75-NANNO</v>
      </c>
    </row>
    <row r="2222" spans="1:28" x14ac:dyDescent="0.15">
      <c r="A2222">
        <v>397</v>
      </c>
      <c r="B2222" t="str">
        <v>U1588</v>
      </c>
      <c r="C2222" t="str">
        <v>D</v>
      </c>
      <c r="D2222">
        <v>66</v>
      </c>
      <c r="E2222" t="str">
        <v>X</v>
      </c>
      <c r="F2222">
        <v>4</v>
      </c>
      <c r="G2222" t="str">
        <v/>
      </c>
      <c r="H2222" s="29">
        <v>0</v>
      </c>
      <c r="I2222" s="29">
        <v>5</v>
      </c>
      <c r="J2222" s="29">
        <v>0</v>
      </c>
      <c r="K2222" s="29">
        <v>5</v>
      </c>
      <c r="L2222" s="24">
        <v>361.48</v>
      </c>
      <c r="M2222" s="24">
        <v>361.53000000000003</v>
      </c>
      <c r="N2222" s="24">
        <v>374.99147933884296</v>
      </c>
      <c r="O2222" s="24">
        <v>375.03280165289254</v>
      </c>
      <c r="P2222">
        <v>5</v>
      </c>
      <c r="Q2222">
        <v>5</v>
      </c>
      <c r="R2222" t="str">
        <v>CYL</v>
      </c>
      <c r="S2222" t="str">
        <v>HS</v>
      </c>
      <c r="T2222" t="str">
        <v/>
      </c>
      <c r="U2222" t="str">
        <v/>
      </c>
      <c r="V2222" t="str">
        <v>HS</v>
      </c>
      <c r="W2222" t="str">
        <v>CYL12002621</v>
      </c>
      <c r="X2222">
        <v>44902.693055555559</v>
      </c>
      <c r="Y2222" t="str">
        <v>JR_MARONE</v>
      </c>
      <c r="Z2222" t="str">
        <v>JR</v>
      </c>
      <c r="AA2222">
        <v>0</v>
      </c>
      <c r="AB2222" t="str">
        <v>397-U1588D-66X-4-HS</v>
      </c>
    </row>
    <row r="2223" spans="1:28" x14ac:dyDescent="0.15">
      <c r="A2223">
        <v>397</v>
      </c>
      <c r="B2223" t="str">
        <v>U1588</v>
      </c>
      <c r="C2223" t="str">
        <v>D</v>
      </c>
      <c r="D2223">
        <v>66</v>
      </c>
      <c r="E2223" t="str">
        <v>X</v>
      </c>
      <c r="F2223">
        <v>4</v>
      </c>
      <c r="G2223" t="str">
        <v>W</v>
      </c>
      <c r="H2223" s="29">
        <v>75</v>
      </c>
      <c r="I2223" s="29">
        <v>75</v>
      </c>
      <c r="J2223" s="29">
        <v>75</v>
      </c>
      <c r="K2223" s="29">
        <v>5</v>
      </c>
      <c r="L2223" s="24">
        <v>362.23</v>
      </c>
      <c r="M2223" s="24">
        <v>362.23</v>
      </c>
      <c r="N2223" s="24">
        <v>375.61131404958678</v>
      </c>
      <c r="O2223" s="24">
        <v>375.61131404958678</v>
      </c>
      <c r="P2223">
        <v>0</v>
      </c>
      <c r="Q2223">
        <v>1</v>
      </c>
      <c r="R2223" t="str">
        <v>TPCK</v>
      </c>
      <c r="S2223" t="str">
        <v>NANNO</v>
      </c>
      <c r="T2223" t="str">
        <v/>
      </c>
      <c r="U2223" t="str">
        <v/>
      </c>
      <c r="V2223" t="str">
        <v>NANNO</v>
      </c>
      <c r="W2223" t="str">
        <v>TPCK12005831</v>
      </c>
      <c r="X2223">
        <v>44903.013888888891</v>
      </c>
      <c r="Y2223" t="str">
        <v>JRS_FLORES</v>
      </c>
      <c r="Z2223" t="str">
        <v>JR</v>
      </c>
      <c r="AA2223">
        <v>0</v>
      </c>
      <c r="AB2223" t="str">
        <v>397-U1588D-66X-4-W 75/75-NANNO</v>
      </c>
    </row>
    <row r="2224" spans="1:28" x14ac:dyDescent="0.15">
      <c r="A2224">
        <v>397</v>
      </c>
      <c r="B2224" t="str">
        <v>U1588</v>
      </c>
      <c r="C2224" t="str">
        <v>D</v>
      </c>
      <c r="D2224">
        <v>67</v>
      </c>
      <c r="E2224" t="str">
        <v>X</v>
      </c>
      <c r="F2224">
        <v>1</v>
      </c>
      <c r="G2224" t="str">
        <v>W</v>
      </c>
      <c r="H2224" s="29">
        <v>75</v>
      </c>
      <c r="I2224" s="29">
        <v>75</v>
      </c>
      <c r="J2224" s="29">
        <v>75</v>
      </c>
      <c r="K2224" s="29">
        <v>5</v>
      </c>
      <c r="L2224" s="24">
        <v>362.55</v>
      </c>
      <c r="M2224" s="24">
        <v>362.55</v>
      </c>
      <c r="N2224" s="24">
        <v>376.55196296296299</v>
      </c>
      <c r="O2224" s="24">
        <v>376.55196296296299</v>
      </c>
      <c r="P2224">
        <v>0</v>
      </c>
      <c r="Q2224">
        <v>1</v>
      </c>
      <c r="R2224" t="str">
        <v>TPCK</v>
      </c>
      <c r="S2224" t="str">
        <v>NANNO</v>
      </c>
      <c r="T2224" t="str">
        <v/>
      </c>
      <c r="U2224" t="str">
        <v/>
      </c>
      <c r="V2224" t="str">
        <v>NANNO</v>
      </c>
      <c r="W2224" t="str">
        <v>TPCK12005851</v>
      </c>
      <c r="X2224">
        <v>44903.03125</v>
      </c>
      <c r="Y2224" t="str">
        <v>JRS_FLORES</v>
      </c>
      <c r="Z2224" t="str">
        <v>JR</v>
      </c>
      <c r="AA2224">
        <v>0</v>
      </c>
      <c r="AB2224" t="str">
        <v>397-U1588D-67X-1-W 75/75-NANNO</v>
      </c>
    </row>
    <row r="2225" spans="1:28" x14ac:dyDescent="0.15">
      <c r="A2225">
        <v>397</v>
      </c>
      <c r="B2225" t="str">
        <v>U1588</v>
      </c>
      <c r="C2225" t="str">
        <v>D</v>
      </c>
      <c r="D2225">
        <v>66</v>
      </c>
      <c r="E2225" t="str">
        <v>X</v>
      </c>
      <c r="F2225" t="str">
        <v>CC</v>
      </c>
      <c r="G2225" t="str">
        <v/>
      </c>
      <c r="H2225" s="29">
        <v>31</v>
      </c>
      <c r="I2225" s="29">
        <v>37</v>
      </c>
      <c r="J2225" s="29">
        <v>0</v>
      </c>
      <c r="K2225" s="29">
        <v>5</v>
      </c>
      <c r="L2225" s="24">
        <v>362.73</v>
      </c>
      <c r="M2225" s="24">
        <v>362.79</v>
      </c>
      <c r="N2225" s="24">
        <v>376.02453719008264</v>
      </c>
      <c r="O2225" s="24">
        <v>376.07412396694212</v>
      </c>
      <c r="P2225">
        <v>6</v>
      </c>
      <c r="Q2225">
        <v>30</v>
      </c>
      <c r="R2225" t="str">
        <v>OTHR</v>
      </c>
      <c r="S2225" t="str">
        <v/>
      </c>
      <c r="T2225" t="str">
        <v>HUAN</v>
      </c>
      <c r="U2225" t="str">
        <v>98758IODP</v>
      </c>
      <c r="V2225" t="str">
        <v>PALHUAN</v>
      </c>
      <c r="W2225" t="str">
        <v>OTHR12002681</v>
      </c>
      <c r="X2225">
        <v>44902.693055555559</v>
      </c>
      <c r="Y2225" t="str">
        <v>LEWIS</v>
      </c>
      <c r="Z2225" t="str">
        <v>JR</v>
      </c>
      <c r="AA2225">
        <v>0</v>
      </c>
      <c r="AB2225" t="str">
        <v>397-U1588D-66X-CC-PAL-PALHUAN</v>
      </c>
    </row>
    <row r="2226" spans="1:28" x14ac:dyDescent="0.15">
      <c r="A2226">
        <v>397</v>
      </c>
      <c r="B2226" t="str">
        <v>U1588</v>
      </c>
      <c r="C2226" t="str">
        <v>D</v>
      </c>
      <c r="D2226">
        <v>66</v>
      </c>
      <c r="E2226" t="str">
        <v>X</v>
      </c>
      <c r="F2226" t="str">
        <v>CC</v>
      </c>
      <c r="G2226" t="str">
        <v/>
      </c>
      <c r="H2226" s="29">
        <v>31</v>
      </c>
      <c r="I2226" s="29">
        <v>37</v>
      </c>
      <c r="J2226" s="29">
        <v>0</v>
      </c>
      <c r="K2226" s="29">
        <v>5</v>
      </c>
      <c r="L2226" s="24">
        <v>362.73</v>
      </c>
      <c r="M2226" s="24">
        <v>362.79</v>
      </c>
      <c r="N2226" s="24">
        <v>376.02453719008264</v>
      </c>
      <c r="O2226" s="24">
        <v>376.07412396694212</v>
      </c>
      <c r="P2226">
        <v>6</v>
      </c>
      <c r="Q2226">
        <v>5</v>
      </c>
      <c r="R2226" t="str">
        <v>OTHR</v>
      </c>
      <c r="S2226" t="str">
        <v/>
      </c>
      <c r="T2226" t="str">
        <v>CLAR</v>
      </c>
      <c r="U2226" t="str">
        <v>95439IODP</v>
      </c>
      <c r="V2226" t="str">
        <v>PALCLAR</v>
      </c>
      <c r="W2226" t="str">
        <v>OTHR12002671</v>
      </c>
      <c r="X2226">
        <v>44902.693055555559</v>
      </c>
      <c r="Y2226" t="str">
        <v>LEWIS</v>
      </c>
      <c r="Z2226" t="str">
        <v>JR</v>
      </c>
      <c r="AA2226">
        <v>0</v>
      </c>
      <c r="AB2226" t="str">
        <v>397-U1588D-66X-CC-PAL-PALCLAR</v>
      </c>
    </row>
    <row r="2227" spans="1:28" x14ac:dyDescent="0.15">
      <c r="A2227">
        <v>397</v>
      </c>
      <c r="B2227" t="str">
        <v>U1588</v>
      </c>
      <c r="C2227" t="str">
        <v>D</v>
      </c>
      <c r="D2227">
        <v>66</v>
      </c>
      <c r="E2227" t="str">
        <v>X</v>
      </c>
      <c r="F2227" t="str">
        <v>CC</v>
      </c>
      <c r="G2227" t="str">
        <v/>
      </c>
      <c r="H2227" s="29">
        <v>31</v>
      </c>
      <c r="I2227" s="29">
        <v>37</v>
      </c>
      <c r="J2227" s="29">
        <v>31</v>
      </c>
      <c r="K2227" s="29">
        <v>5</v>
      </c>
      <c r="L2227" s="24">
        <v>362.73</v>
      </c>
      <c r="M2227" s="24">
        <v>362.79</v>
      </c>
      <c r="N2227" s="24">
        <v>376.02453719008264</v>
      </c>
      <c r="O2227" s="24">
        <v>376.07412396694212</v>
      </c>
      <c r="P2227">
        <v>6</v>
      </c>
      <c r="Q2227">
        <v>212</v>
      </c>
      <c r="R2227" t="str">
        <v>WRND</v>
      </c>
      <c r="S2227" t="str">
        <v>PAL</v>
      </c>
      <c r="T2227" t="str">
        <v/>
      </c>
      <c r="U2227" t="str">
        <v/>
      </c>
      <c r="V2227" t="str">
        <v>PAL</v>
      </c>
      <c r="W2227" t="str">
        <v>WRND12002631</v>
      </c>
      <c r="X2227">
        <v>44902.693055555559</v>
      </c>
      <c r="Y2227" t="str">
        <v>JR_MARONE</v>
      </c>
      <c r="Z2227" t="str">
        <v>JR</v>
      </c>
      <c r="AA2227">
        <v>0</v>
      </c>
      <c r="AB2227" t="str">
        <v>397-U1588D-66X-CC-PAL</v>
      </c>
    </row>
    <row r="2228" spans="1:28" x14ac:dyDescent="0.15">
      <c r="A2228">
        <v>397</v>
      </c>
      <c r="B2228" t="str">
        <v>U1588</v>
      </c>
      <c r="C2228" t="str">
        <v>D</v>
      </c>
      <c r="D2228">
        <v>66</v>
      </c>
      <c r="E2228" t="str">
        <v>X</v>
      </c>
      <c r="F2228" t="str">
        <v>CC</v>
      </c>
      <c r="G2228" t="str">
        <v/>
      </c>
      <c r="H2228" s="29">
        <v>31</v>
      </c>
      <c r="I2228" s="29">
        <v>37</v>
      </c>
      <c r="J2228" s="29">
        <v>0</v>
      </c>
      <c r="K2228" s="29">
        <v>5</v>
      </c>
      <c r="L2228" s="24">
        <v>362.73</v>
      </c>
      <c r="M2228" s="24">
        <v>362.79</v>
      </c>
      <c r="N2228" s="24">
        <v>376.02453719008264</v>
      </c>
      <c r="O2228" s="24">
        <v>376.07412396694212</v>
      </c>
      <c r="P2228">
        <v>6</v>
      </c>
      <c r="Q2228">
        <v>1</v>
      </c>
      <c r="R2228" t="str">
        <v>OTHR</v>
      </c>
      <c r="S2228" t="str">
        <v>NANNO</v>
      </c>
      <c r="T2228" t="str">
        <v/>
      </c>
      <c r="U2228" t="str">
        <v/>
      </c>
      <c r="V2228" t="str">
        <v>NANNO</v>
      </c>
      <c r="W2228" t="str">
        <v>OTHR12002711</v>
      </c>
      <c r="X2228">
        <v>44902.693055555559</v>
      </c>
      <c r="Y2228" t="str">
        <v>LEWIS</v>
      </c>
      <c r="Z2228" t="str">
        <v>JR</v>
      </c>
      <c r="AA2228" t="str">
        <v>Shipboard Test</v>
      </c>
      <c r="AB2228" t="str">
        <v>397-U1588D-66X-CC-PAL-NANNO</v>
      </c>
    </row>
    <row r="2229" spans="1:28" x14ac:dyDescent="0.15">
      <c r="A2229">
        <v>397</v>
      </c>
      <c r="B2229" t="str">
        <v>U1588</v>
      </c>
      <c r="C2229" t="str">
        <v>D</v>
      </c>
      <c r="D2229">
        <v>66</v>
      </c>
      <c r="E2229" t="str">
        <v>X</v>
      </c>
      <c r="F2229" t="str">
        <v>CC</v>
      </c>
      <c r="G2229" t="str">
        <v/>
      </c>
      <c r="H2229" s="29">
        <v>31</v>
      </c>
      <c r="I2229" s="29">
        <v>37</v>
      </c>
      <c r="J2229" s="29">
        <v>0</v>
      </c>
      <c r="K2229" s="29">
        <v>5</v>
      </c>
      <c r="L2229" s="24">
        <v>362.73</v>
      </c>
      <c r="M2229" s="24">
        <v>362.79</v>
      </c>
      <c r="N2229" s="24">
        <v>376.02453719008264</v>
      </c>
      <c r="O2229" s="24">
        <v>376.07412396694212</v>
      </c>
      <c r="P2229">
        <v>6</v>
      </c>
      <c r="Q2229">
        <v>5</v>
      </c>
      <c r="R2229" t="str">
        <v>OTHR</v>
      </c>
      <c r="S2229" t="str">
        <v/>
      </c>
      <c r="T2229" t="str">
        <v>FLOR</v>
      </c>
      <c r="U2229" t="str">
        <v>95504IODP</v>
      </c>
      <c r="V2229" t="str">
        <v>PALFLOR</v>
      </c>
      <c r="W2229" t="str">
        <v>OTHR12002661</v>
      </c>
      <c r="X2229">
        <v>44902.693055555559</v>
      </c>
      <c r="Y2229" t="str">
        <v>LEWIS</v>
      </c>
      <c r="Z2229" t="str">
        <v>JR</v>
      </c>
      <c r="AA2229">
        <v>0</v>
      </c>
      <c r="AB2229" t="str">
        <v>397-U1588D-66X-CC-PAL-PALFLOR</v>
      </c>
    </row>
    <row r="2230" spans="1:28" x14ac:dyDescent="0.15">
      <c r="A2230">
        <v>397</v>
      </c>
      <c r="B2230" t="str">
        <v>U1588</v>
      </c>
      <c r="C2230" t="str">
        <v>D</v>
      </c>
      <c r="D2230">
        <v>66</v>
      </c>
      <c r="E2230" t="str">
        <v>X</v>
      </c>
      <c r="F2230" t="str">
        <v>CC</v>
      </c>
      <c r="G2230" t="str">
        <v/>
      </c>
      <c r="H2230" s="29">
        <v>31</v>
      </c>
      <c r="I2230" s="29">
        <v>37</v>
      </c>
      <c r="J2230" s="29">
        <v>0</v>
      </c>
      <c r="K2230" s="29">
        <v>5</v>
      </c>
      <c r="L2230" s="24">
        <v>362.73</v>
      </c>
      <c r="M2230" s="24">
        <v>362.79</v>
      </c>
      <c r="N2230" s="24">
        <v>376.02453719008264</v>
      </c>
      <c r="O2230" s="24">
        <v>376.07412396694212</v>
      </c>
      <c r="P2230">
        <v>6</v>
      </c>
      <c r="Q2230">
        <v>5</v>
      </c>
      <c r="R2230" t="str">
        <v>OTHR</v>
      </c>
      <c r="S2230" t="str">
        <v/>
      </c>
      <c r="T2230" t="str">
        <v>ABRA</v>
      </c>
      <c r="U2230" t="str">
        <v>95438IODP</v>
      </c>
      <c r="V2230" t="str">
        <v>PALABRA</v>
      </c>
      <c r="W2230" t="str">
        <v>OTHR12002701</v>
      </c>
      <c r="X2230">
        <v>44902.693055555559</v>
      </c>
      <c r="Y2230" t="str">
        <v>LEWIS</v>
      </c>
      <c r="Z2230" t="str">
        <v>JR</v>
      </c>
      <c r="AA2230">
        <v>0</v>
      </c>
      <c r="AB2230" t="str">
        <v>397-U1588D-66X-CC-PAL-PALABRA</v>
      </c>
    </row>
    <row r="2231" spans="1:28" x14ac:dyDescent="0.15">
      <c r="A2231">
        <v>397</v>
      </c>
      <c r="B2231" t="str">
        <v>U1588</v>
      </c>
      <c r="C2231" t="str">
        <v>D</v>
      </c>
      <c r="D2231">
        <v>66</v>
      </c>
      <c r="E2231" t="str">
        <v>X</v>
      </c>
      <c r="F2231" t="str">
        <v>CC</v>
      </c>
      <c r="G2231" t="str">
        <v/>
      </c>
      <c r="H2231" s="29">
        <v>31</v>
      </c>
      <c r="I2231" s="29">
        <v>37</v>
      </c>
      <c r="J2231" s="29">
        <v>0</v>
      </c>
      <c r="K2231" s="29">
        <v>5</v>
      </c>
      <c r="L2231" s="24">
        <v>362.73</v>
      </c>
      <c r="M2231" s="24">
        <v>362.79</v>
      </c>
      <c r="N2231" s="24">
        <v>376.02453719008264</v>
      </c>
      <c r="O2231" s="24">
        <v>376.07412396694212</v>
      </c>
      <c r="P2231">
        <v>6</v>
      </c>
      <c r="Q2231">
        <v>20</v>
      </c>
      <c r="R2231" t="str">
        <v>OTHR</v>
      </c>
      <c r="S2231" t="str">
        <v/>
      </c>
      <c r="T2231" t="str">
        <v>PERA</v>
      </c>
      <c r="U2231" t="str">
        <v>95471IODP</v>
      </c>
      <c r="V2231" t="str">
        <v>PALPERA</v>
      </c>
      <c r="W2231" t="str">
        <v>OTHR12002651</v>
      </c>
      <c r="X2231">
        <v>44902.693055555559</v>
      </c>
      <c r="Y2231" t="str">
        <v>LEWIS</v>
      </c>
      <c r="Z2231" t="str">
        <v>JR</v>
      </c>
      <c r="AA2231">
        <v>0</v>
      </c>
      <c r="AB2231" t="str">
        <v>397-U1588D-66X-CC-PAL-PALPERA</v>
      </c>
    </row>
    <row r="2232" spans="1:28" x14ac:dyDescent="0.15">
      <c r="A2232">
        <v>397</v>
      </c>
      <c r="B2232" t="str">
        <v>U1588</v>
      </c>
      <c r="C2232" t="str">
        <v>D</v>
      </c>
      <c r="D2232">
        <v>66</v>
      </c>
      <c r="E2232" t="str">
        <v>X</v>
      </c>
      <c r="F2232" t="str">
        <v>CC</v>
      </c>
      <c r="G2232" t="str">
        <v/>
      </c>
      <c r="H2232" s="29">
        <v>31</v>
      </c>
      <c r="I2232" s="29">
        <v>37</v>
      </c>
      <c r="J2232" s="29">
        <v>0</v>
      </c>
      <c r="K2232" s="29">
        <v>5</v>
      </c>
      <c r="L2232" s="24">
        <v>362.73</v>
      </c>
      <c r="M2232" s="24">
        <v>362.79</v>
      </c>
      <c r="N2232" s="24">
        <v>376.02453719008264</v>
      </c>
      <c r="O2232" s="24">
        <v>376.07412396694212</v>
      </c>
      <c r="P2232">
        <v>6</v>
      </c>
      <c r="Q2232">
        <v>20</v>
      </c>
      <c r="R2232" t="str">
        <v>OTHR</v>
      </c>
      <c r="S2232" t="str">
        <v/>
      </c>
      <c r="T2232" t="str">
        <v>VERM</v>
      </c>
      <c r="U2232" t="str">
        <v>95746IODP</v>
      </c>
      <c r="V2232" t="str">
        <v>PALVERM</v>
      </c>
      <c r="W2232" t="str">
        <v>OTHR12002641</v>
      </c>
      <c r="X2232">
        <v>44902.693055555559</v>
      </c>
      <c r="Y2232" t="str">
        <v>LEWIS</v>
      </c>
      <c r="Z2232" t="str">
        <v>JR</v>
      </c>
      <c r="AA2232">
        <v>0</v>
      </c>
      <c r="AB2232" t="str">
        <v>397-U1588D-66X-CC-PAL-PALVERM</v>
      </c>
    </row>
    <row r="2233" spans="1:28" x14ac:dyDescent="0.15">
      <c r="A2233">
        <v>397</v>
      </c>
      <c r="B2233" t="str">
        <v>U1588</v>
      </c>
      <c r="C2233" t="str">
        <v>D</v>
      </c>
      <c r="D2233">
        <v>66</v>
      </c>
      <c r="E2233" t="str">
        <v>X</v>
      </c>
      <c r="F2233" t="str">
        <v>CC</v>
      </c>
      <c r="G2233" t="str">
        <v/>
      </c>
      <c r="H2233" s="29">
        <v>31</v>
      </c>
      <c r="I2233" s="29">
        <v>37</v>
      </c>
      <c r="J2233" s="29">
        <v>0</v>
      </c>
      <c r="K2233" s="29">
        <v>5</v>
      </c>
      <c r="L2233" s="24">
        <v>362.73</v>
      </c>
      <c r="M2233" s="24">
        <v>362.79</v>
      </c>
      <c r="N2233" s="24">
        <v>376.02453719008264</v>
      </c>
      <c r="O2233" s="24">
        <v>376.07412396694212</v>
      </c>
      <c r="P2233">
        <v>6</v>
      </c>
      <c r="Q2233">
        <v>30</v>
      </c>
      <c r="R2233" t="str">
        <v>OTHR</v>
      </c>
      <c r="S2233" t="str">
        <v/>
      </c>
      <c r="T2233" t="str">
        <v>ZARI</v>
      </c>
      <c r="U2233" t="str">
        <v>95883IODP</v>
      </c>
      <c r="V2233" t="str">
        <v>PALZARI</v>
      </c>
      <c r="W2233" t="str">
        <v>OTHR12002691</v>
      </c>
      <c r="X2233">
        <v>44902.693055555559</v>
      </c>
      <c r="Y2233" t="str">
        <v>LEWIS</v>
      </c>
      <c r="Z2233" t="str">
        <v>JR</v>
      </c>
      <c r="AA2233">
        <v>0</v>
      </c>
      <c r="AB2233" t="str">
        <v>397-U1588D-66X-CC-PAL-PALZARI</v>
      </c>
    </row>
    <row r="2234" spans="1:28" x14ac:dyDescent="0.15">
      <c r="A2234">
        <v>397</v>
      </c>
      <c r="B2234" t="str">
        <v>U1588</v>
      </c>
      <c r="C2234" t="str">
        <v>D</v>
      </c>
      <c r="D2234">
        <v>67</v>
      </c>
      <c r="E2234" t="str">
        <v>X</v>
      </c>
      <c r="F2234">
        <v>2</v>
      </c>
      <c r="G2234" t="str">
        <v>W</v>
      </c>
      <c r="H2234" s="29">
        <v>75</v>
      </c>
      <c r="I2234" s="29">
        <v>75</v>
      </c>
      <c r="J2234" s="29">
        <v>75</v>
      </c>
      <c r="K2234" s="29">
        <v>5</v>
      </c>
      <c r="L2234" s="24">
        <v>364.04</v>
      </c>
      <c r="M2234" s="24">
        <v>364.04</v>
      </c>
      <c r="N2234" s="24">
        <v>377.47171604938274</v>
      </c>
      <c r="O2234" s="24">
        <v>377.47171604938274</v>
      </c>
      <c r="P2234">
        <v>0</v>
      </c>
      <c r="Q2234">
        <v>1</v>
      </c>
      <c r="R2234" t="str">
        <v>TPCK</v>
      </c>
      <c r="S2234" t="str">
        <v>NANNO</v>
      </c>
      <c r="T2234" t="str">
        <v/>
      </c>
      <c r="U2234" t="str">
        <v/>
      </c>
      <c r="V2234" t="str">
        <v>NANNO</v>
      </c>
      <c r="W2234" t="str">
        <v>TPCK12005861</v>
      </c>
      <c r="X2234">
        <v>44903.03125</v>
      </c>
      <c r="Y2234" t="str">
        <v>JRS_FLORES</v>
      </c>
      <c r="Z2234" t="str">
        <v>JR</v>
      </c>
      <c r="AA2234">
        <v>0</v>
      </c>
      <c r="AB2234" t="str">
        <v>397-U1588D-67X-2-W 75/75-NANNO</v>
      </c>
    </row>
    <row r="2235" spans="1:28" x14ac:dyDescent="0.15">
      <c r="A2235">
        <v>397</v>
      </c>
      <c r="B2235" t="str">
        <v>U1588</v>
      </c>
      <c r="C2235" t="str">
        <v>D</v>
      </c>
      <c r="D2235">
        <v>67</v>
      </c>
      <c r="E2235" t="str">
        <v>X</v>
      </c>
      <c r="F2235">
        <v>3</v>
      </c>
      <c r="G2235" t="str">
        <v>W</v>
      </c>
      <c r="H2235" s="29">
        <v>75</v>
      </c>
      <c r="I2235" s="29">
        <v>75</v>
      </c>
      <c r="J2235" s="29">
        <v>75</v>
      </c>
      <c r="K2235" s="29">
        <v>5</v>
      </c>
      <c r="L2235" s="24">
        <v>365.53</v>
      </c>
      <c r="M2235" s="24">
        <v>365.53</v>
      </c>
      <c r="N2235" s="24">
        <v>378.39146913580242</v>
      </c>
      <c r="O2235" s="24">
        <v>378.39146913580242</v>
      </c>
      <c r="P2235">
        <v>0</v>
      </c>
      <c r="Q2235">
        <v>1</v>
      </c>
      <c r="R2235" t="str">
        <v>TPCK</v>
      </c>
      <c r="S2235" t="str">
        <v>NANNO</v>
      </c>
      <c r="T2235" t="str">
        <v/>
      </c>
      <c r="U2235" t="str">
        <v/>
      </c>
      <c r="V2235" t="str">
        <v>NANNO</v>
      </c>
      <c r="W2235" t="str">
        <v>TPCK12005871</v>
      </c>
      <c r="X2235">
        <v>44903.03125</v>
      </c>
      <c r="Y2235" t="str">
        <v>JRS_FLORES</v>
      </c>
      <c r="Z2235" t="str">
        <v>JR</v>
      </c>
      <c r="AA2235">
        <v>0</v>
      </c>
      <c r="AB2235" t="str">
        <v>397-U1588D-67X-3-W 75/75-NANNO</v>
      </c>
    </row>
    <row r="2236" spans="1:28" x14ac:dyDescent="0.15">
      <c r="A2236">
        <v>397</v>
      </c>
      <c r="B2236" t="str">
        <v>U1588</v>
      </c>
      <c r="C2236" t="str">
        <v>D</v>
      </c>
      <c r="D2236">
        <v>67</v>
      </c>
      <c r="E2236" t="str">
        <v>X</v>
      </c>
      <c r="F2236">
        <v>3</v>
      </c>
      <c r="G2236" t="str">
        <v/>
      </c>
      <c r="H2236" s="29">
        <v>90</v>
      </c>
      <c r="I2236" s="29">
        <v>90</v>
      </c>
      <c r="J2236" s="29">
        <v>90</v>
      </c>
      <c r="K2236" s="29">
        <v>5</v>
      </c>
      <c r="L2236" s="24">
        <v>365.67999999999995</v>
      </c>
      <c r="M2236" s="24">
        <v>365.67999999999995</v>
      </c>
      <c r="N2236" s="24">
        <v>378.48406172839503</v>
      </c>
      <c r="O2236" s="24">
        <v>378.48406172839503</v>
      </c>
      <c r="P2236">
        <v>0</v>
      </c>
      <c r="Q2236">
        <v>0</v>
      </c>
      <c r="R2236" t="str">
        <v>SS</v>
      </c>
      <c r="S2236" t="str">
        <v>SED</v>
      </c>
      <c r="T2236" t="str">
        <v/>
      </c>
      <c r="U2236" t="str">
        <v/>
      </c>
      <c r="V2236" t="str">
        <v>SED</v>
      </c>
      <c r="W2236" t="str">
        <v>SS12005901</v>
      </c>
      <c r="X2236">
        <v>44903.034722222219</v>
      </c>
      <c r="Y2236" t="str">
        <v>JRS_PANG</v>
      </c>
      <c r="Z2236" t="str">
        <v>JR</v>
      </c>
      <c r="AA2236">
        <v>0</v>
      </c>
      <c r="AB2236" t="str">
        <v>397-U1588D-67X-3-SED</v>
      </c>
    </row>
    <row r="2237" spans="1:28" x14ac:dyDescent="0.15">
      <c r="A2237">
        <v>397</v>
      </c>
      <c r="B2237" t="str">
        <v>U1588</v>
      </c>
      <c r="C2237" t="str">
        <v>D</v>
      </c>
      <c r="D2237">
        <v>67</v>
      </c>
      <c r="E2237" t="str">
        <v>X</v>
      </c>
      <c r="F2237">
        <v>3</v>
      </c>
      <c r="G2237" t="str">
        <v>A</v>
      </c>
      <c r="H2237" s="29">
        <v>90</v>
      </c>
      <c r="I2237" s="29">
        <v>90</v>
      </c>
      <c r="J2237" s="29">
        <v>90</v>
      </c>
      <c r="K2237" s="29">
        <v>5</v>
      </c>
      <c r="L2237" s="24">
        <v>365.67999999999995</v>
      </c>
      <c r="M2237" s="24">
        <v>365.67999999999995</v>
      </c>
      <c r="N2237" s="24">
        <v>378.48406172839503</v>
      </c>
      <c r="O2237" s="24">
        <v>378.48406172839503</v>
      </c>
      <c r="P2237">
        <v>0</v>
      </c>
      <c r="Q2237">
        <v>0</v>
      </c>
      <c r="R2237" t="str">
        <v>SS</v>
      </c>
      <c r="S2237" t="str">
        <v>SED</v>
      </c>
      <c r="T2237" t="str">
        <v/>
      </c>
      <c r="U2237" t="str">
        <v/>
      </c>
      <c r="V2237" t="str">
        <v>SED</v>
      </c>
      <c r="W2237" t="str">
        <v>SS12005911</v>
      </c>
      <c r="X2237">
        <v>44903.040972222225</v>
      </c>
      <c r="Y2237" t="str">
        <v>JRS_PANG</v>
      </c>
      <c r="Z2237" t="str">
        <v>JR</v>
      </c>
      <c r="AA2237">
        <v>0</v>
      </c>
      <c r="AB2237" t="str">
        <v>397-U1588D-67X-3-A 90/90-SED</v>
      </c>
    </row>
    <row r="2238" spans="1:28" x14ac:dyDescent="0.15">
      <c r="A2238">
        <v>397</v>
      </c>
      <c r="B2238" t="str">
        <v>U1588</v>
      </c>
      <c r="C2238" t="str">
        <v>D</v>
      </c>
      <c r="D2238">
        <v>67</v>
      </c>
      <c r="E2238" t="str">
        <v>X</v>
      </c>
      <c r="F2238">
        <v>4</v>
      </c>
      <c r="G2238" t="str">
        <v>W</v>
      </c>
      <c r="H2238" s="29">
        <v>75</v>
      </c>
      <c r="I2238" s="29">
        <v>75</v>
      </c>
      <c r="J2238" s="29">
        <v>75</v>
      </c>
      <c r="K2238" s="29">
        <v>5</v>
      </c>
      <c r="L2238" s="24">
        <v>367.02</v>
      </c>
      <c r="M2238" s="24">
        <v>367.02</v>
      </c>
      <c r="N2238" s="24">
        <v>379.31122222222223</v>
      </c>
      <c r="O2238" s="24">
        <v>379.31122222222223</v>
      </c>
      <c r="P2238">
        <v>0</v>
      </c>
      <c r="Q2238">
        <v>1</v>
      </c>
      <c r="R2238" t="str">
        <v>TPCK</v>
      </c>
      <c r="S2238" t="str">
        <v>NANNO</v>
      </c>
      <c r="T2238" t="str">
        <v/>
      </c>
      <c r="U2238" t="str">
        <v/>
      </c>
      <c r="V2238" t="str">
        <v>NANNO</v>
      </c>
      <c r="W2238" t="str">
        <v>TPCK12005881</v>
      </c>
      <c r="X2238">
        <v>44903.03125</v>
      </c>
      <c r="Y2238" t="str">
        <v>JRS_FLORES</v>
      </c>
      <c r="Z2238" t="str">
        <v>JR</v>
      </c>
      <c r="AA2238">
        <v>0</v>
      </c>
      <c r="AB2238" t="str">
        <v>397-U1588D-67X-4-W 75/75-NANNO</v>
      </c>
    </row>
    <row r="2239" spans="1:28" x14ac:dyDescent="0.15">
      <c r="A2239">
        <v>397</v>
      </c>
      <c r="B2239" t="str">
        <v>U1588</v>
      </c>
      <c r="C2239" t="str">
        <v>D</v>
      </c>
      <c r="D2239">
        <v>68</v>
      </c>
      <c r="E2239" t="str">
        <v>X</v>
      </c>
      <c r="F2239">
        <v>1</v>
      </c>
      <c r="G2239" t="str">
        <v>W</v>
      </c>
      <c r="H2239" s="29">
        <v>75</v>
      </c>
      <c r="I2239" s="29">
        <v>75</v>
      </c>
      <c r="J2239" s="29">
        <v>75</v>
      </c>
      <c r="K2239" s="29">
        <v>5</v>
      </c>
      <c r="L2239" s="24">
        <v>367.45</v>
      </c>
      <c r="M2239" s="24">
        <v>367.45</v>
      </c>
      <c r="N2239" s="24">
        <v>381.49575675675675</v>
      </c>
      <c r="O2239" s="24">
        <v>381.49575675675675</v>
      </c>
      <c r="P2239">
        <v>0</v>
      </c>
      <c r="Q2239">
        <v>1</v>
      </c>
      <c r="R2239" t="str">
        <v>TPCK</v>
      </c>
      <c r="S2239" t="str">
        <v>NANNO</v>
      </c>
      <c r="T2239" t="str">
        <v/>
      </c>
      <c r="U2239" t="str">
        <v/>
      </c>
      <c r="V2239" t="str">
        <v>NANNO</v>
      </c>
      <c r="W2239" t="str">
        <v>TPCK12005921</v>
      </c>
      <c r="X2239">
        <v>44903.05</v>
      </c>
      <c r="Y2239" t="str">
        <v>JRS_FLORES</v>
      </c>
      <c r="Z2239" t="str">
        <v>JR</v>
      </c>
      <c r="AA2239">
        <v>0</v>
      </c>
      <c r="AB2239" t="str">
        <v>397-U1588D-68X-1-W 75/75-NANNO</v>
      </c>
    </row>
    <row r="2240" spans="1:28" x14ac:dyDescent="0.15">
      <c r="A2240">
        <v>397</v>
      </c>
      <c r="B2240" t="str">
        <v>U1588</v>
      </c>
      <c r="C2240" t="str">
        <v>D</v>
      </c>
      <c r="D2240">
        <v>67</v>
      </c>
      <c r="E2240" t="str">
        <v>X</v>
      </c>
      <c r="F2240">
        <v>5</v>
      </c>
      <c r="G2240" t="str">
        <v>W</v>
      </c>
      <c r="H2240" s="29">
        <v>75</v>
      </c>
      <c r="I2240" s="29">
        <v>75</v>
      </c>
      <c r="J2240" s="29">
        <v>75</v>
      </c>
      <c r="K2240" s="29">
        <v>5</v>
      </c>
      <c r="L2240" s="24">
        <v>368.51</v>
      </c>
      <c r="M2240" s="24">
        <v>368.51</v>
      </c>
      <c r="N2240" s="24">
        <v>380.23097530864197</v>
      </c>
      <c r="O2240" s="24">
        <v>380.23097530864197</v>
      </c>
      <c r="P2240">
        <v>0</v>
      </c>
      <c r="Q2240">
        <v>1</v>
      </c>
      <c r="R2240" t="str">
        <v>TPCK</v>
      </c>
      <c r="S2240" t="str">
        <v>NANNO</v>
      </c>
      <c r="T2240" t="str">
        <v/>
      </c>
      <c r="U2240" t="str">
        <v/>
      </c>
      <c r="V2240" t="str">
        <v>NANNO</v>
      </c>
      <c r="W2240" t="str">
        <v>TPCK12005891</v>
      </c>
      <c r="X2240">
        <v>44903.03125</v>
      </c>
      <c r="Y2240" t="str">
        <v>JRS_FLORES</v>
      </c>
      <c r="Z2240" t="str">
        <v>JR</v>
      </c>
      <c r="AA2240">
        <v>0</v>
      </c>
      <c r="AB2240" t="str">
        <v>397-U1588D-67X-5-W 75/75-NANNO</v>
      </c>
    </row>
    <row r="2241" spans="1:28" x14ac:dyDescent="0.15">
      <c r="A2241">
        <v>397</v>
      </c>
      <c r="B2241" t="str">
        <v>U1588</v>
      </c>
      <c r="C2241" t="str">
        <v>D</v>
      </c>
      <c r="D2241">
        <v>68</v>
      </c>
      <c r="E2241" t="str">
        <v>X</v>
      </c>
      <c r="F2241">
        <v>2</v>
      </c>
      <c r="G2241" t="str">
        <v>W</v>
      </c>
      <c r="H2241" s="29">
        <v>75</v>
      </c>
      <c r="I2241" s="29">
        <v>75</v>
      </c>
      <c r="J2241" s="29">
        <v>75</v>
      </c>
      <c r="K2241" s="29">
        <v>5</v>
      </c>
      <c r="L2241" s="24">
        <v>368.93</v>
      </c>
      <c r="M2241" s="24">
        <v>368.93</v>
      </c>
      <c r="N2241" s="24">
        <v>382.49575675675675</v>
      </c>
      <c r="O2241" s="24">
        <v>382.49575675675675</v>
      </c>
      <c r="P2241">
        <v>0</v>
      </c>
      <c r="Q2241">
        <v>1</v>
      </c>
      <c r="R2241" t="str">
        <v>TPCK</v>
      </c>
      <c r="S2241" t="str">
        <v>NANNO</v>
      </c>
      <c r="T2241" t="str">
        <v/>
      </c>
      <c r="U2241" t="str">
        <v/>
      </c>
      <c r="V2241" t="str">
        <v>NANNO</v>
      </c>
      <c r="W2241" t="str">
        <v>TPCK12005931</v>
      </c>
      <c r="X2241">
        <v>44903.05</v>
      </c>
      <c r="Y2241" t="str">
        <v>JRS_FLORES</v>
      </c>
      <c r="Z2241" t="str">
        <v>JR</v>
      </c>
      <c r="AA2241">
        <v>0</v>
      </c>
      <c r="AB2241" t="str">
        <v>397-U1588D-68X-2-W 75/75-NANNO</v>
      </c>
    </row>
    <row r="2242" spans="1:28" x14ac:dyDescent="0.15">
      <c r="A2242">
        <v>397</v>
      </c>
      <c r="B2242" t="str">
        <v>U1588</v>
      </c>
      <c r="C2242" t="str">
        <v>D</v>
      </c>
      <c r="D2242">
        <v>67</v>
      </c>
      <c r="E2242" t="str">
        <v>X</v>
      </c>
      <c r="F2242" t="str">
        <v>CC</v>
      </c>
      <c r="G2242" t="str">
        <v/>
      </c>
      <c r="H2242" s="29">
        <v>32</v>
      </c>
      <c r="I2242" s="29">
        <v>38</v>
      </c>
      <c r="J2242" s="29">
        <v>0</v>
      </c>
      <c r="K2242" s="29">
        <v>5</v>
      </c>
      <c r="L2242" s="24">
        <v>369.69</v>
      </c>
      <c r="M2242" s="24">
        <v>369.75</v>
      </c>
      <c r="N2242" s="24">
        <v>380.95937037037038</v>
      </c>
      <c r="O2242" s="24">
        <v>380.99640740740739</v>
      </c>
      <c r="P2242">
        <v>6</v>
      </c>
      <c r="Q2242">
        <v>5</v>
      </c>
      <c r="R2242" t="str">
        <v>OTHR</v>
      </c>
      <c r="S2242" t="str">
        <v/>
      </c>
      <c r="T2242" t="str">
        <v>ABRA</v>
      </c>
      <c r="U2242" t="str">
        <v>95438IODP</v>
      </c>
      <c r="V2242" t="str">
        <v>PALABRA</v>
      </c>
      <c r="W2242" t="str">
        <v>OTHR12003011</v>
      </c>
      <c r="X2242">
        <v>44902.722916666666</v>
      </c>
      <c r="Y2242" t="str">
        <v>LEWIS</v>
      </c>
      <c r="Z2242" t="str">
        <v>JR</v>
      </c>
      <c r="AA2242">
        <v>0</v>
      </c>
      <c r="AB2242" t="str">
        <v>397-U1588D-67X-CC-PAL-PALABRA</v>
      </c>
    </row>
    <row r="2243" spans="1:28" x14ac:dyDescent="0.15">
      <c r="A2243">
        <v>397</v>
      </c>
      <c r="B2243" t="str">
        <v>U1588</v>
      </c>
      <c r="C2243" t="str">
        <v>D</v>
      </c>
      <c r="D2243">
        <v>67</v>
      </c>
      <c r="E2243" t="str">
        <v>X</v>
      </c>
      <c r="F2243" t="str">
        <v>CC</v>
      </c>
      <c r="G2243" t="str">
        <v/>
      </c>
      <c r="H2243" s="29">
        <v>32</v>
      </c>
      <c r="I2243" s="29">
        <v>38</v>
      </c>
      <c r="J2243" s="29">
        <v>0</v>
      </c>
      <c r="K2243" s="29">
        <v>5</v>
      </c>
      <c r="L2243" s="24">
        <v>369.69</v>
      </c>
      <c r="M2243" s="24">
        <v>369.75</v>
      </c>
      <c r="N2243" s="24">
        <v>380.95937037037038</v>
      </c>
      <c r="O2243" s="24">
        <v>380.99640740740739</v>
      </c>
      <c r="P2243">
        <v>6</v>
      </c>
      <c r="Q2243">
        <v>30</v>
      </c>
      <c r="R2243" t="str">
        <v>OTHR</v>
      </c>
      <c r="S2243" t="str">
        <v/>
      </c>
      <c r="T2243" t="str">
        <v>ZARI</v>
      </c>
      <c r="U2243" t="str">
        <v>95883IODP</v>
      </c>
      <c r="V2243" t="str">
        <v>PALZARI</v>
      </c>
      <c r="W2243" t="str">
        <v>OTHR12003001</v>
      </c>
      <c r="X2243">
        <v>44902.722916666666</v>
      </c>
      <c r="Y2243" t="str">
        <v>LEWIS</v>
      </c>
      <c r="Z2243" t="str">
        <v>JR</v>
      </c>
      <c r="AA2243">
        <v>0</v>
      </c>
      <c r="AB2243" t="str">
        <v>397-U1588D-67X-CC-PAL-PALZARI</v>
      </c>
    </row>
    <row r="2244" spans="1:28" x14ac:dyDescent="0.15">
      <c r="A2244">
        <v>397</v>
      </c>
      <c r="B2244" t="str">
        <v>U1588</v>
      </c>
      <c r="C2244" t="str">
        <v>D</v>
      </c>
      <c r="D2244">
        <v>67</v>
      </c>
      <c r="E2244" t="str">
        <v>X</v>
      </c>
      <c r="F2244" t="str">
        <v>CC</v>
      </c>
      <c r="G2244" t="str">
        <v/>
      </c>
      <c r="H2244" s="29">
        <v>32</v>
      </c>
      <c r="I2244" s="29">
        <v>38</v>
      </c>
      <c r="J2244" s="29">
        <v>0</v>
      </c>
      <c r="K2244" s="29">
        <v>5</v>
      </c>
      <c r="L2244" s="24">
        <v>369.69</v>
      </c>
      <c r="M2244" s="24">
        <v>369.75</v>
      </c>
      <c r="N2244" s="24">
        <v>380.95937037037038</v>
      </c>
      <c r="O2244" s="24">
        <v>380.99640740740739</v>
      </c>
      <c r="P2244">
        <v>6</v>
      </c>
      <c r="Q2244">
        <v>20</v>
      </c>
      <c r="R2244" t="str">
        <v>OTHR</v>
      </c>
      <c r="S2244" t="str">
        <v/>
      </c>
      <c r="T2244" t="str">
        <v>PERA</v>
      </c>
      <c r="U2244" t="str">
        <v>95471IODP</v>
      </c>
      <c r="V2244" t="str">
        <v>PALPERA</v>
      </c>
      <c r="W2244" t="str">
        <v>OTHR12002961</v>
      </c>
      <c r="X2244">
        <v>44902.722916666666</v>
      </c>
      <c r="Y2244" t="str">
        <v>LEWIS</v>
      </c>
      <c r="Z2244" t="str">
        <v>JR</v>
      </c>
      <c r="AA2244">
        <v>0</v>
      </c>
      <c r="AB2244" t="str">
        <v>397-U1588D-67X-CC-PAL-PALPERA</v>
      </c>
    </row>
    <row r="2245" spans="1:28" x14ac:dyDescent="0.15">
      <c r="A2245">
        <v>397</v>
      </c>
      <c r="B2245" t="str">
        <v>U1588</v>
      </c>
      <c r="C2245" t="str">
        <v>D</v>
      </c>
      <c r="D2245">
        <v>67</v>
      </c>
      <c r="E2245" t="str">
        <v>X</v>
      </c>
      <c r="F2245" t="str">
        <v>CC</v>
      </c>
      <c r="G2245" t="str">
        <v/>
      </c>
      <c r="H2245" s="29">
        <v>32</v>
      </c>
      <c r="I2245" s="29">
        <v>38</v>
      </c>
      <c r="J2245" s="29">
        <v>0</v>
      </c>
      <c r="K2245" s="29">
        <v>5</v>
      </c>
      <c r="L2245" s="24">
        <v>369.69</v>
      </c>
      <c r="M2245" s="24">
        <v>369.75</v>
      </c>
      <c r="N2245" s="24">
        <v>380.95937037037038</v>
      </c>
      <c r="O2245" s="24">
        <v>380.99640740740739</v>
      </c>
      <c r="P2245">
        <v>6</v>
      </c>
      <c r="Q2245">
        <v>30</v>
      </c>
      <c r="R2245" t="str">
        <v>OTHR</v>
      </c>
      <c r="S2245" t="str">
        <v/>
      </c>
      <c r="T2245" t="str">
        <v>HUAN</v>
      </c>
      <c r="U2245" t="str">
        <v>98758IODP</v>
      </c>
      <c r="V2245" t="str">
        <v>PALHUAN</v>
      </c>
      <c r="W2245" t="str">
        <v>OTHR12002991</v>
      </c>
      <c r="X2245">
        <v>44902.722916666666</v>
      </c>
      <c r="Y2245" t="str">
        <v>LEWIS</v>
      </c>
      <c r="Z2245" t="str">
        <v>JR</v>
      </c>
      <c r="AA2245">
        <v>0</v>
      </c>
      <c r="AB2245" t="str">
        <v>397-U1588D-67X-CC-PAL-PALHUAN</v>
      </c>
    </row>
    <row r="2246" spans="1:28" x14ac:dyDescent="0.15">
      <c r="A2246">
        <v>397</v>
      </c>
      <c r="B2246" t="str">
        <v>U1588</v>
      </c>
      <c r="C2246" t="str">
        <v>D</v>
      </c>
      <c r="D2246">
        <v>67</v>
      </c>
      <c r="E2246" t="str">
        <v>X</v>
      </c>
      <c r="F2246" t="str">
        <v>CC</v>
      </c>
      <c r="G2246" t="str">
        <v/>
      </c>
      <c r="H2246" s="29">
        <v>32</v>
      </c>
      <c r="I2246" s="29">
        <v>38</v>
      </c>
      <c r="J2246" s="29">
        <v>32</v>
      </c>
      <c r="K2246" s="29">
        <v>5</v>
      </c>
      <c r="L2246" s="24">
        <v>369.69</v>
      </c>
      <c r="M2246" s="24">
        <v>369.75</v>
      </c>
      <c r="N2246" s="24">
        <v>380.95937037037038</v>
      </c>
      <c r="O2246" s="24">
        <v>380.99640740740739</v>
      </c>
      <c r="P2246">
        <v>6</v>
      </c>
      <c r="Q2246">
        <v>212</v>
      </c>
      <c r="R2246" t="str">
        <v>WRND</v>
      </c>
      <c r="S2246" t="str">
        <v>PAL</v>
      </c>
      <c r="T2246" t="str">
        <v/>
      </c>
      <c r="U2246" t="str">
        <v/>
      </c>
      <c r="V2246" t="str">
        <v>PAL</v>
      </c>
      <c r="W2246" t="str">
        <v>WRND12002941</v>
      </c>
      <c r="X2246">
        <v>44902.722222222219</v>
      </c>
      <c r="Y2246" t="str">
        <v>JR_MARONE</v>
      </c>
      <c r="Z2246" t="str">
        <v>JR</v>
      </c>
      <c r="AA2246">
        <v>0</v>
      </c>
      <c r="AB2246" t="str">
        <v>397-U1588D-67X-CC-PAL</v>
      </c>
    </row>
    <row r="2247" spans="1:28" x14ac:dyDescent="0.15">
      <c r="A2247">
        <v>397</v>
      </c>
      <c r="B2247" t="str">
        <v>U1588</v>
      </c>
      <c r="C2247" t="str">
        <v>D</v>
      </c>
      <c r="D2247">
        <v>67</v>
      </c>
      <c r="E2247" t="str">
        <v>X</v>
      </c>
      <c r="F2247" t="str">
        <v>CC</v>
      </c>
      <c r="G2247" t="str">
        <v/>
      </c>
      <c r="H2247" s="29">
        <v>32</v>
      </c>
      <c r="I2247" s="29">
        <v>38</v>
      </c>
      <c r="J2247" s="29">
        <v>0</v>
      </c>
      <c r="K2247" s="29">
        <v>5</v>
      </c>
      <c r="L2247" s="24">
        <v>369.69</v>
      </c>
      <c r="M2247" s="24">
        <v>369.75</v>
      </c>
      <c r="N2247" s="24">
        <v>380.95937037037038</v>
      </c>
      <c r="O2247" s="24">
        <v>380.99640740740739</v>
      </c>
      <c r="P2247">
        <v>6</v>
      </c>
      <c r="Q2247">
        <v>20</v>
      </c>
      <c r="R2247" t="str">
        <v>OTHR</v>
      </c>
      <c r="S2247" t="str">
        <v/>
      </c>
      <c r="T2247" t="str">
        <v>VERM</v>
      </c>
      <c r="U2247" t="str">
        <v>95746IODP</v>
      </c>
      <c r="V2247" t="str">
        <v>PALVERM</v>
      </c>
      <c r="W2247" t="str">
        <v>OTHR12002951</v>
      </c>
      <c r="X2247">
        <v>44902.722916666666</v>
      </c>
      <c r="Y2247" t="str">
        <v>LEWIS</v>
      </c>
      <c r="Z2247" t="str">
        <v>JR</v>
      </c>
      <c r="AA2247">
        <v>0</v>
      </c>
      <c r="AB2247" t="str">
        <v>397-U1588D-67X-CC-PAL-PALVERM</v>
      </c>
    </row>
    <row r="2248" spans="1:28" x14ac:dyDescent="0.15">
      <c r="A2248">
        <v>397</v>
      </c>
      <c r="B2248" t="str">
        <v>U1588</v>
      </c>
      <c r="C2248" t="str">
        <v>D</v>
      </c>
      <c r="D2248">
        <v>67</v>
      </c>
      <c r="E2248" t="str">
        <v>X</v>
      </c>
      <c r="F2248" t="str">
        <v>CC</v>
      </c>
      <c r="G2248" t="str">
        <v/>
      </c>
      <c r="H2248" s="29">
        <v>32</v>
      </c>
      <c r="I2248" s="29">
        <v>38</v>
      </c>
      <c r="J2248" s="29">
        <v>0</v>
      </c>
      <c r="K2248" s="29">
        <v>5</v>
      </c>
      <c r="L2248" s="24">
        <v>369.69</v>
      </c>
      <c r="M2248" s="24">
        <v>369.75</v>
      </c>
      <c r="N2248" s="24">
        <v>380.95937037037038</v>
      </c>
      <c r="O2248" s="24">
        <v>380.99640740740739</v>
      </c>
      <c r="P2248">
        <v>6</v>
      </c>
      <c r="Q2248">
        <v>5</v>
      </c>
      <c r="R2248" t="str">
        <v>OTHR</v>
      </c>
      <c r="S2248" t="str">
        <v/>
      </c>
      <c r="T2248" t="str">
        <v>CLAR</v>
      </c>
      <c r="U2248" t="str">
        <v>95439IODP</v>
      </c>
      <c r="V2248" t="str">
        <v>PALCLAR</v>
      </c>
      <c r="W2248" t="str">
        <v>OTHR12002981</v>
      </c>
      <c r="X2248">
        <v>44902.722916666666</v>
      </c>
      <c r="Y2248" t="str">
        <v>LEWIS</v>
      </c>
      <c r="Z2248" t="str">
        <v>JR</v>
      </c>
      <c r="AA2248">
        <v>0</v>
      </c>
      <c r="AB2248" t="str">
        <v>397-U1588D-67X-CC-PAL-PALCLAR</v>
      </c>
    </row>
    <row r="2249" spans="1:28" x14ac:dyDescent="0.15">
      <c r="A2249">
        <v>397</v>
      </c>
      <c r="B2249" t="str">
        <v>U1588</v>
      </c>
      <c r="C2249" t="str">
        <v>D</v>
      </c>
      <c r="D2249">
        <v>67</v>
      </c>
      <c r="E2249" t="str">
        <v>X</v>
      </c>
      <c r="F2249" t="str">
        <v>CC</v>
      </c>
      <c r="G2249" t="str">
        <v/>
      </c>
      <c r="H2249" s="29">
        <v>32</v>
      </c>
      <c r="I2249" s="29">
        <v>38</v>
      </c>
      <c r="J2249" s="29">
        <v>0</v>
      </c>
      <c r="K2249" s="29">
        <v>5</v>
      </c>
      <c r="L2249" s="24">
        <v>369.69</v>
      </c>
      <c r="M2249" s="24">
        <v>369.75</v>
      </c>
      <c r="N2249" s="24">
        <v>380.95937037037038</v>
      </c>
      <c r="O2249" s="24">
        <v>380.99640740740739</v>
      </c>
      <c r="P2249">
        <v>6</v>
      </c>
      <c r="Q2249">
        <v>1</v>
      </c>
      <c r="R2249" t="str">
        <v>OTHR</v>
      </c>
      <c r="S2249" t="str">
        <v>NANNO</v>
      </c>
      <c r="T2249" t="str">
        <v/>
      </c>
      <c r="U2249" t="str">
        <v/>
      </c>
      <c r="V2249" t="str">
        <v>NANNO</v>
      </c>
      <c r="W2249" t="str">
        <v>OTHR12003021</v>
      </c>
      <c r="X2249">
        <v>44902.722916666666</v>
      </c>
      <c r="Y2249" t="str">
        <v>LEWIS</v>
      </c>
      <c r="Z2249" t="str">
        <v>JR</v>
      </c>
      <c r="AA2249" t="str">
        <v>Shipboard Test</v>
      </c>
      <c r="AB2249" t="str">
        <v>397-U1588D-67X-CC-PAL-NANNO</v>
      </c>
    </row>
    <row r="2250" spans="1:28" x14ac:dyDescent="0.15">
      <c r="A2250">
        <v>397</v>
      </c>
      <c r="B2250" t="str">
        <v>U1588</v>
      </c>
      <c r="C2250" t="str">
        <v>D</v>
      </c>
      <c r="D2250">
        <v>67</v>
      </c>
      <c r="E2250" t="str">
        <v>X</v>
      </c>
      <c r="F2250" t="str">
        <v>CC</v>
      </c>
      <c r="G2250" t="str">
        <v/>
      </c>
      <c r="H2250" s="29">
        <v>32</v>
      </c>
      <c r="I2250" s="29">
        <v>38</v>
      </c>
      <c r="J2250" s="29">
        <v>0</v>
      </c>
      <c r="K2250" s="29">
        <v>5</v>
      </c>
      <c r="L2250" s="24">
        <v>369.69</v>
      </c>
      <c r="M2250" s="24">
        <v>369.75</v>
      </c>
      <c r="N2250" s="24">
        <v>380.95937037037038</v>
      </c>
      <c r="O2250" s="24">
        <v>380.99640740740739</v>
      </c>
      <c r="P2250">
        <v>6</v>
      </c>
      <c r="Q2250">
        <v>5</v>
      </c>
      <c r="R2250" t="str">
        <v>OTHR</v>
      </c>
      <c r="S2250" t="str">
        <v/>
      </c>
      <c r="T2250" t="str">
        <v>FLOR</v>
      </c>
      <c r="U2250" t="str">
        <v>95504IODP</v>
      </c>
      <c r="V2250" t="str">
        <v>PALFLOR</v>
      </c>
      <c r="W2250" t="str">
        <v>OTHR12002971</v>
      </c>
      <c r="X2250">
        <v>44902.722916666666</v>
      </c>
      <c r="Y2250" t="str">
        <v>LEWIS</v>
      </c>
      <c r="Z2250" t="str">
        <v>JR</v>
      </c>
      <c r="AA2250">
        <v>0</v>
      </c>
      <c r="AB2250" t="str">
        <v>397-U1588D-67X-CC-PAL-PALFLOR</v>
      </c>
    </row>
    <row r="2251" spans="1:28" x14ac:dyDescent="0.15">
      <c r="A2251">
        <v>397</v>
      </c>
      <c r="B2251" t="str">
        <v>U1588</v>
      </c>
      <c r="C2251" t="str">
        <v>D</v>
      </c>
      <c r="D2251">
        <v>68</v>
      </c>
      <c r="E2251" t="str">
        <v>X</v>
      </c>
      <c r="F2251">
        <v>3</v>
      </c>
      <c r="G2251" t="str">
        <v>A</v>
      </c>
      <c r="H2251" s="29">
        <v>70</v>
      </c>
      <c r="I2251" s="29">
        <v>70</v>
      </c>
      <c r="J2251" s="29">
        <v>70</v>
      </c>
      <c r="K2251" s="29">
        <v>5</v>
      </c>
      <c r="L2251" s="24">
        <v>370.37</v>
      </c>
      <c r="M2251" s="24">
        <v>370.37</v>
      </c>
      <c r="N2251" s="24">
        <v>383.46872972972972</v>
      </c>
      <c r="O2251" s="24">
        <v>383.46872972972972</v>
      </c>
      <c r="P2251">
        <v>0</v>
      </c>
      <c r="Q2251">
        <v>0</v>
      </c>
      <c r="R2251" t="str">
        <v>SS</v>
      </c>
      <c r="S2251" t="str">
        <v>SED</v>
      </c>
      <c r="T2251" t="str">
        <v/>
      </c>
      <c r="U2251" t="str">
        <v/>
      </c>
      <c r="V2251" t="str">
        <v>SED</v>
      </c>
      <c r="W2251" t="str">
        <v>SS12005971</v>
      </c>
      <c r="X2251">
        <v>44903.059027777781</v>
      </c>
      <c r="Y2251" t="str">
        <v>JRS_PANG</v>
      </c>
      <c r="Z2251" t="str">
        <v>JR</v>
      </c>
      <c r="AA2251">
        <v>0</v>
      </c>
      <c r="AB2251" t="str">
        <v>397-U1588D-68X-3-A 70/70-SED</v>
      </c>
    </row>
    <row r="2252" spans="1:28" x14ac:dyDescent="0.15">
      <c r="A2252">
        <v>397</v>
      </c>
      <c r="B2252" t="str">
        <v>U1588</v>
      </c>
      <c r="C2252" t="str">
        <v>D</v>
      </c>
      <c r="D2252">
        <v>68</v>
      </c>
      <c r="E2252" t="str">
        <v>X</v>
      </c>
      <c r="F2252">
        <v>3</v>
      </c>
      <c r="G2252" t="str">
        <v>W</v>
      </c>
      <c r="H2252" s="29">
        <v>75</v>
      </c>
      <c r="I2252" s="29">
        <v>75</v>
      </c>
      <c r="J2252" s="29">
        <v>75</v>
      </c>
      <c r="K2252" s="29">
        <v>5</v>
      </c>
      <c r="L2252" s="24">
        <v>370.42</v>
      </c>
      <c r="M2252" s="24">
        <v>370.42</v>
      </c>
      <c r="N2252" s="24">
        <v>383.50251351351352</v>
      </c>
      <c r="O2252" s="24">
        <v>383.50251351351352</v>
      </c>
      <c r="P2252">
        <v>0</v>
      </c>
      <c r="Q2252">
        <v>1</v>
      </c>
      <c r="R2252" t="str">
        <v>TPCK</v>
      </c>
      <c r="S2252" t="str">
        <v>NANNO</v>
      </c>
      <c r="T2252" t="str">
        <v/>
      </c>
      <c r="U2252" t="str">
        <v/>
      </c>
      <c r="V2252" t="str">
        <v>NANNO</v>
      </c>
      <c r="W2252" t="str">
        <v>TPCK12005941</v>
      </c>
      <c r="X2252">
        <v>44903.05</v>
      </c>
      <c r="Y2252" t="str">
        <v>JRS_FLORES</v>
      </c>
      <c r="Z2252" t="str">
        <v>JR</v>
      </c>
      <c r="AA2252">
        <v>0</v>
      </c>
      <c r="AB2252" t="str">
        <v>397-U1588D-68X-3-W 75/75-NANNO</v>
      </c>
    </row>
    <row r="2253" spans="1:28" x14ac:dyDescent="0.15">
      <c r="A2253">
        <v>397</v>
      </c>
      <c r="B2253" t="str">
        <v>U1588</v>
      </c>
      <c r="C2253" t="str">
        <v>D</v>
      </c>
      <c r="D2253">
        <v>68</v>
      </c>
      <c r="E2253" t="str">
        <v>X</v>
      </c>
      <c r="F2253">
        <v>4</v>
      </c>
      <c r="G2253" t="str">
        <v>W</v>
      </c>
      <c r="H2253" s="29">
        <v>75</v>
      </c>
      <c r="I2253" s="29">
        <v>75</v>
      </c>
      <c r="J2253" s="29">
        <v>75</v>
      </c>
      <c r="K2253" s="29">
        <v>5</v>
      </c>
      <c r="L2253" s="24">
        <v>371.92</v>
      </c>
      <c r="M2253" s="24">
        <v>371.92</v>
      </c>
      <c r="N2253" s="24">
        <v>384.51602702702701</v>
      </c>
      <c r="O2253" s="24">
        <v>384.51602702702701</v>
      </c>
      <c r="P2253">
        <v>0</v>
      </c>
      <c r="Q2253">
        <v>1</v>
      </c>
      <c r="R2253" t="str">
        <v>TPCK</v>
      </c>
      <c r="S2253" t="str">
        <v>NANNO</v>
      </c>
      <c r="T2253" t="str">
        <v/>
      </c>
      <c r="U2253" t="str">
        <v/>
      </c>
      <c r="V2253" t="str">
        <v>NANNO</v>
      </c>
      <c r="W2253" t="str">
        <v>TPCK12005951</v>
      </c>
      <c r="X2253">
        <v>44903.05</v>
      </c>
      <c r="Y2253" t="str">
        <v>JRS_FLORES</v>
      </c>
      <c r="Z2253" t="str">
        <v>JR</v>
      </c>
      <c r="AA2253">
        <v>0</v>
      </c>
      <c r="AB2253" t="str">
        <v>397-U1588D-68X-4-W 75/75-NANNO</v>
      </c>
    </row>
    <row r="2254" spans="1:28" x14ac:dyDescent="0.15">
      <c r="A2254">
        <v>397</v>
      </c>
      <c r="B2254" t="str">
        <v>U1588</v>
      </c>
      <c r="C2254" t="str">
        <v>D</v>
      </c>
      <c r="D2254">
        <v>69</v>
      </c>
      <c r="E2254" t="str">
        <v>X</v>
      </c>
      <c r="F2254">
        <v>1</v>
      </c>
      <c r="G2254" t="str">
        <v>W</v>
      </c>
      <c r="H2254" s="29">
        <v>75</v>
      </c>
      <c r="I2254" s="29">
        <v>75</v>
      </c>
      <c r="J2254" s="29">
        <v>75</v>
      </c>
      <c r="K2254" s="29">
        <v>5</v>
      </c>
      <c r="L2254" s="24">
        <v>372.25</v>
      </c>
      <c r="M2254" s="24">
        <v>372.25</v>
      </c>
      <c r="N2254" s="24">
        <v>386.43002564102562</v>
      </c>
      <c r="O2254" s="24">
        <v>386.43002564102562</v>
      </c>
      <c r="P2254">
        <v>0</v>
      </c>
      <c r="Q2254">
        <v>1</v>
      </c>
      <c r="R2254" t="str">
        <v>TPCK</v>
      </c>
      <c r="S2254" t="str">
        <v>NANNO</v>
      </c>
      <c r="T2254" t="str">
        <v/>
      </c>
      <c r="U2254" t="str">
        <v/>
      </c>
      <c r="V2254" t="str">
        <v>NANNO</v>
      </c>
      <c r="W2254" t="str">
        <v>TPCK12005981</v>
      </c>
      <c r="X2254">
        <v>44903.068749999999</v>
      </c>
      <c r="Y2254" t="str">
        <v>JRS_FLORES</v>
      </c>
      <c r="Z2254" t="str">
        <v>JR</v>
      </c>
      <c r="AA2254">
        <v>0</v>
      </c>
      <c r="AB2254" t="str">
        <v>397-U1588D-69X-1-W 75/75-NANNO</v>
      </c>
    </row>
    <row r="2255" spans="1:28" x14ac:dyDescent="0.15">
      <c r="A2255">
        <v>397</v>
      </c>
      <c r="B2255" t="str">
        <v>U1588</v>
      </c>
      <c r="C2255" t="str">
        <v>D</v>
      </c>
      <c r="D2255">
        <v>68</v>
      </c>
      <c r="E2255" t="str">
        <v>X</v>
      </c>
      <c r="F2255">
        <v>5</v>
      </c>
      <c r="G2255" t="str">
        <v/>
      </c>
      <c r="H2255" s="29">
        <v>0</v>
      </c>
      <c r="I2255" s="29">
        <v>5</v>
      </c>
      <c r="J2255" s="29">
        <v>0</v>
      </c>
      <c r="K2255" s="29">
        <v>5</v>
      </c>
      <c r="L2255" s="24">
        <v>372.67</v>
      </c>
      <c r="M2255" s="24">
        <v>372.72</v>
      </c>
      <c r="N2255" s="24">
        <v>385.02278378378378</v>
      </c>
      <c r="O2255" s="24">
        <v>385.05656756756758</v>
      </c>
      <c r="P2255">
        <v>5</v>
      </c>
      <c r="Q2255">
        <v>5</v>
      </c>
      <c r="R2255" t="str">
        <v>CYL</v>
      </c>
      <c r="S2255" t="str">
        <v>HS</v>
      </c>
      <c r="T2255" t="str">
        <v/>
      </c>
      <c r="U2255" t="str">
        <v/>
      </c>
      <c r="V2255" t="str">
        <v>HS</v>
      </c>
      <c r="W2255" t="str">
        <v>CYL12003221</v>
      </c>
      <c r="X2255">
        <v>44902.743055555555</v>
      </c>
      <c r="Y2255" t="str">
        <v>JR_MARONE</v>
      </c>
      <c r="Z2255" t="str">
        <v>JR</v>
      </c>
      <c r="AA2255">
        <v>0</v>
      </c>
      <c r="AB2255" t="str">
        <v>397-U1588D-68X-5-HS</v>
      </c>
    </row>
    <row r="2256" spans="1:28" x14ac:dyDescent="0.15">
      <c r="A2256">
        <v>397</v>
      </c>
      <c r="B2256" t="str">
        <v>U1588</v>
      </c>
      <c r="C2256" t="str">
        <v>D</v>
      </c>
      <c r="D2256">
        <v>68</v>
      </c>
      <c r="E2256" t="str">
        <v>X</v>
      </c>
      <c r="F2256">
        <v>5</v>
      </c>
      <c r="G2256" t="str">
        <v>W</v>
      </c>
      <c r="H2256" s="29">
        <v>30</v>
      </c>
      <c r="I2256" s="29">
        <v>30</v>
      </c>
      <c r="J2256" s="29">
        <v>30</v>
      </c>
      <c r="K2256" s="29">
        <v>5</v>
      </c>
      <c r="L2256" s="24">
        <v>372.97</v>
      </c>
      <c r="M2256" s="24">
        <v>372.97</v>
      </c>
      <c r="N2256" s="24">
        <v>385.22548648648649</v>
      </c>
      <c r="O2256" s="24">
        <v>385.22548648648649</v>
      </c>
      <c r="P2256">
        <v>0</v>
      </c>
      <c r="Q2256">
        <v>1</v>
      </c>
      <c r="R2256" t="str">
        <v>TPCK</v>
      </c>
      <c r="S2256" t="str">
        <v>NANNO</v>
      </c>
      <c r="T2256" t="str">
        <v/>
      </c>
      <c r="U2256" t="str">
        <v/>
      </c>
      <c r="V2256" t="str">
        <v>NANNO</v>
      </c>
      <c r="W2256" t="str">
        <v>TPCK12005961</v>
      </c>
      <c r="X2256">
        <v>44903.052083333336</v>
      </c>
      <c r="Y2256" t="str">
        <v>JRS_FLORES</v>
      </c>
      <c r="Z2256" t="str">
        <v>JR</v>
      </c>
      <c r="AA2256">
        <v>0</v>
      </c>
      <c r="AB2256" t="str">
        <v>397-U1588D-68X-5-W 30/30-NANNO</v>
      </c>
    </row>
    <row r="2257" spans="1:28" x14ac:dyDescent="0.15">
      <c r="A2257">
        <v>397</v>
      </c>
      <c r="B2257" t="str">
        <v>U1588</v>
      </c>
      <c r="C2257" t="str">
        <v>D</v>
      </c>
      <c r="D2257">
        <v>69</v>
      </c>
      <c r="E2257" t="str">
        <v>X</v>
      </c>
      <c r="F2257">
        <v>2</v>
      </c>
      <c r="G2257" t="str">
        <v>W</v>
      </c>
      <c r="H2257" s="29">
        <v>75</v>
      </c>
      <c r="I2257" s="29">
        <v>75</v>
      </c>
      <c r="J2257" s="29">
        <v>75</v>
      </c>
      <c r="K2257" s="29">
        <v>5</v>
      </c>
      <c r="L2257" s="24">
        <v>373.74</v>
      </c>
      <c r="M2257" s="24">
        <v>373.74</v>
      </c>
      <c r="N2257" s="24">
        <v>387.70352991452989</v>
      </c>
      <c r="O2257" s="24">
        <v>387.70352991452989</v>
      </c>
      <c r="P2257">
        <v>0</v>
      </c>
      <c r="Q2257">
        <v>1</v>
      </c>
      <c r="R2257" t="str">
        <v>TPCK</v>
      </c>
      <c r="S2257" t="str">
        <v>NANNO</v>
      </c>
      <c r="T2257" t="str">
        <v/>
      </c>
      <c r="U2257" t="str">
        <v/>
      </c>
      <c r="V2257" t="str">
        <v>NANNO</v>
      </c>
      <c r="W2257" t="str">
        <v>TPCK12005991</v>
      </c>
      <c r="X2257">
        <v>44903.068749999999</v>
      </c>
      <c r="Y2257" t="str">
        <v>JRS_FLORES</v>
      </c>
      <c r="Z2257" t="str">
        <v>JR</v>
      </c>
      <c r="AA2257">
        <v>0</v>
      </c>
      <c r="AB2257" t="str">
        <v>397-U1588D-69X-2-W 75/75-NANNO</v>
      </c>
    </row>
    <row r="2258" spans="1:28" x14ac:dyDescent="0.15">
      <c r="A2258">
        <v>397</v>
      </c>
      <c r="B2258" t="str">
        <v>U1588</v>
      </c>
      <c r="C2258" t="str">
        <v>D</v>
      </c>
      <c r="D2258">
        <v>69</v>
      </c>
      <c r="E2258" t="str">
        <v>X</v>
      </c>
      <c r="F2258">
        <v>2</v>
      </c>
      <c r="G2258" t="str">
        <v>A</v>
      </c>
      <c r="H2258" s="29">
        <v>75</v>
      </c>
      <c r="I2258" s="29">
        <v>75</v>
      </c>
      <c r="J2258" s="29">
        <v>75</v>
      </c>
      <c r="K2258" s="29">
        <v>5</v>
      </c>
      <c r="L2258" s="24">
        <v>373.74</v>
      </c>
      <c r="M2258" s="24">
        <v>373.74</v>
      </c>
      <c r="N2258" s="24">
        <v>387.70352991452989</v>
      </c>
      <c r="O2258" s="24">
        <v>387.70352991452989</v>
      </c>
      <c r="P2258">
        <v>0</v>
      </c>
      <c r="Q2258">
        <v>0</v>
      </c>
      <c r="R2258" t="str">
        <v>SS</v>
      </c>
      <c r="S2258" t="str">
        <v>SED</v>
      </c>
      <c r="T2258" t="str">
        <v/>
      </c>
      <c r="U2258" t="str">
        <v/>
      </c>
      <c r="V2258" t="str">
        <v>SED</v>
      </c>
      <c r="W2258" t="str">
        <v>SS12006021</v>
      </c>
      <c r="X2258">
        <v>44903.07708333333</v>
      </c>
      <c r="Y2258" t="str">
        <v>JRS_PANG</v>
      </c>
      <c r="Z2258" t="str">
        <v>JR</v>
      </c>
      <c r="AA2258">
        <v>0</v>
      </c>
      <c r="AB2258" t="str">
        <v>397-U1588D-69X-2-A 75/75-SED</v>
      </c>
    </row>
    <row r="2259" spans="1:28" x14ac:dyDescent="0.15">
      <c r="A2259">
        <v>397</v>
      </c>
      <c r="B2259" t="str">
        <v>U1588</v>
      </c>
      <c r="C2259" t="str">
        <v>D</v>
      </c>
      <c r="D2259">
        <v>68</v>
      </c>
      <c r="E2259" t="str">
        <v>X</v>
      </c>
      <c r="F2259" t="str">
        <v>CC</v>
      </c>
      <c r="G2259" t="str">
        <v/>
      </c>
      <c r="H2259" s="29">
        <v>29</v>
      </c>
      <c r="I2259" s="29">
        <v>35</v>
      </c>
      <c r="J2259" s="29">
        <v>0</v>
      </c>
      <c r="K2259" s="29">
        <v>5</v>
      </c>
      <c r="L2259" s="24">
        <v>373.75</v>
      </c>
      <c r="M2259" s="24">
        <v>373.81</v>
      </c>
      <c r="N2259" s="24">
        <v>385.75251351351352</v>
      </c>
      <c r="O2259" s="24">
        <v>385.79305405405404</v>
      </c>
      <c r="P2259">
        <v>6</v>
      </c>
      <c r="Q2259">
        <v>30</v>
      </c>
      <c r="R2259" t="str">
        <v>OTHR</v>
      </c>
      <c r="S2259" t="str">
        <v/>
      </c>
      <c r="T2259" t="str">
        <v>HUAN</v>
      </c>
      <c r="U2259" t="str">
        <v>98758IODP</v>
      </c>
      <c r="V2259" t="str">
        <v>PALHUAN</v>
      </c>
      <c r="W2259" t="str">
        <v>OTHR12003281</v>
      </c>
      <c r="X2259">
        <v>44902.743750000001</v>
      </c>
      <c r="Y2259" t="str">
        <v>LEWIS</v>
      </c>
      <c r="Z2259" t="str">
        <v>JR</v>
      </c>
      <c r="AA2259">
        <v>0</v>
      </c>
      <c r="AB2259" t="str">
        <v>397-U1588D-68X-CC-PAL-PALHUAN</v>
      </c>
    </row>
    <row r="2260" spans="1:28" x14ac:dyDescent="0.15">
      <c r="A2260">
        <v>397</v>
      </c>
      <c r="B2260" t="str">
        <v>U1588</v>
      </c>
      <c r="C2260" t="str">
        <v>D</v>
      </c>
      <c r="D2260">
        <v>68</v>
      </c>
      <c r="E2260" t="str">
        <v>X</v>
      </c>
      <c r="F2260" t="str">
        <v>CC</v>
      </c>
      <c r="G2260" t="str">
        <v/>
      </c>
      <c r="H2260" s="29">
        <v>29</v>
      </c>
      <c r="I2260" s="29">
        <v>35</v>
      </c>
      <c r="J2260" s="29">
        <v>0</v>
      </c>
      <c r="K2260" s="29">
        <v>5</v>
      </c>
      <c r="L2260" s="24">
        <v>373.75</v>
      </c>
      <c r="M2260" s="24">
        <v>373.81</v>
      </c>
      <c r="N2260" s="24">
        <v>385.75251351351352</v>
      </c>
      <c r="O2260" s="24">
        <v>385.79305405405404</v>
      </c>
      <c r="P2260">
        <v>6</v>
      </c>
      <c r="Q2260">
        <v>5</v>
      </c>
      <c r="R2260" t="str">
        <v>OTHR</v>
      </c>
      <c r="S2260" t="str">
        <v/>
      </c>
      <c r="T2260" t="str">
        <v>CLAR</v>
      </c>
      <c r="U2260" t="str">
        <v>95439IODP</v>
      </c>
      <c r="V2260" t="str">
        <v>PALCLAR</v>
      </c>
      <c r="W2260" t="str">
        <v>OTHR12003271</v>
      </c>
      <c r="X2260">
        <v>44902.743750000001</v>
      </c>
      <c r="Y2260" t="str">
        <v>LEWIS</v>
      </c>
      <c r="Z2260" t="str">
        <v>JR</v>
      </c>
      <c r="AA2260">
        <v>0</v>
      </c>
      <c r="AB2260" t="str">
        <v>397-U1588D-68X-CC-PAL-PALCLAR</v>
      </c>
    </row>
    <row r="2261" spans="1:28" x14ac:dyDescent="0.15">
      <c r="A2261">
        <v>397</v>
      </c>
      <c r="B2261" t="str">
        <v>U1588</v>
      </c>
      <c r="C2261" t="str">
        <v>D</v>
      </c>
      <c r="D2261">
        <v>68</v>
      </c>
      <c r="E2261" t="str">
        <v>X</v>
      </c>
      <c r="F2261" t="str">
        <v>CC</v>
      </c>
      <c r="G2261" t="str">
        <v/>
      </c>
      <c r="H2261" s="29">
        <v>29</v>
      </c>
      <c r="I2261" s="29">
        <v>35</v>
      </c>
      <c r="J2261" s="29">
        <v>0</v>
      </c>
      <c r="K2261" s="29">
        <v>5</v>
      </c>
      <c r="L2261" s="24">
        <v>373.75</v>
      </c>
      <c r="M2261" s="24">
        <v>373.81</v>
      </c>
      <c r="N2261" s="24">
        <v>385.75251351351352</v>
      </c>
      <c r="O2261" s="24">
        <v>385.79305405405404</v>
      </c>
      <c r="P2261">
        <v>6</v>
      </c>
      <c r="Q2261">
        <v>20</v>
      </c>
      <c r="R2261" t="str">
        <v>OTHR</v>
      </c>
      <c r="S2261" t="str">
        <v/>
      </c>
      <c r="T2261" t="str">
        <v>VERM</v>
      </c>
      <c r="U2261" t="str">
        <v>95746IODP</v>
      </c>
      <c r="V2261" t="str">
        <v>PALVERM</v>
      </c>
      <c r="W2261" t="str">
        <v>OTHR12003241</v>
      </c>
      <c r="X2261">
        <v>44902.743750000001</v>
      </c>
      <c r="Y2261" t="str">
        <v>LEWIS</v>
      </c>
      <c r="Z2261" t="str">
        <v>JR</v>
      </c>
      <c r="AA2261">
        <v>0</v>
      </c>
      <c r="AB2261" t="str">
        <v>397-U1588D-68X-CC-PAL-PALVERM</v>
      </c>
    </row>
    <row r="2262" spans="1:28" x14ac:dyDescent="0.15">
      <c r="A2262">
        <v>397</v>
      </c>
      <c r="B2262" t="str">
        <v>U1588</v>
      </c>
      <c r="C2262" t="str">
        <v>D</v>
      </c>
      <c r="D2262">
        <v>68</v>
      </c>
      <c r="E2262" t="str">
        <v>X</v>
      </c>
      <c r="F2262" t="str">
        <v>CC</v>
      </c>
      <c r="G2262" t="str">
        <v/>
      </c>
      <c r="H2262" s="29">
        <v>29</v>
      </c>
      <c r="I2262" s="29">
        <v>35</v>
      </c>
      <c r="J2262" s="29">
        <v>0</v>
      </c>
      <c r="K2262" s="29">
        <v>5</v>
      </c>
      <c r="L2262" s="24">
        <v>373.75</v>
      </c>
      <c r="M2262" s="24">
        <v>373.81</v>
      </c>
      <c r="N2262" s="24">
        <v>385.75251351351352</v>
      </c>
      <c r="O2262" s="24">
        <v>385.79305405405404</v>
      </c>
      <c r="P2262">
        <v>6</v>
      </c>
      <c r="Q2262">
        <v>20</v>
      </c>
      <c r="R2262" t="str">
        <v>OTHR</v>
      </c>
      <c r="S2262" t="str">
        <v/>
      </c>
      <c r="T2262" t="str">
        <v>PERA</v>
      </c>
      <c r="U2262" t="str">
        <v>95471IODP</v>
      </c>
      <c r="V2262" t="str">
        <v>PALPERA</v>
      </c>
      <c r="W2262" t="str">
        <v>OTHR12003251</v>
      </c>
      <c r="X2262">
        <v>44902.743750000001</v>
      </c>
      <c r="Y2262" t="str">
        <v>LEWIS</v>
      </c>
      <c r="Z2262" t="str">
        <v>JR</v>
      </c>
      <c r="AA2262">
        <v>0</v>
      </c>
      <c r="AB2262" t="str">
        <v>397-U1588D-68X-CC-PAL-PALPERA</v>
      </c>
    </row>
    <row r="2263" spans="1:28" x14ac:dyDescent="0.15">
      <c r="A2263">
        <v>397</v>
      </c>
      <c r="B2263" t="str">
        <v>U1588</v>
      </c>
      <c r="C2263" t="str">
        <v>D</v>
      </c>
      <c r="D2263">
        <v>68</v>
      </c>
      <c r="E2263" t="str">
        <v>X</v>
      </c>
      <c r="F2263" t="str">
        <v>CC</v>
      </c>
      <c r="G2263" t="str">
        <v/>
      </c>
      <c r="H2263" s="29">
        <v>29</v>
      </c>
      <c r="I2263" s="29">
        <v>35</v>
      </c>
      <c r="J2263" s="29">
        <v>0</v>
      </c>
      <c r="K2263" s="29">
        <v>5</v>
      </c>
      <c r="L2263" s="24">
        <v>373.75</v>
      </c>
      <c r="M2263" s="24">
        <v>373.81</v>
      </c>
      <c r="N2263" s="24">
        <v>385.75251351351352</v>
      </c>
      <c r="O2263" s="24">
        <v>385.79305405405404</v>
      </c>
      <c r="P2263">
        <v>6</v>
      </c>
      <c r="Q2263">
        <v>30</v>
      </c>
      <c r="R2263" t="str">
        <v>OTHR</v>
      </c>
      <c r="S2263" t="str">
        <v/>
      </c>
      <c r="T2263" t="str">
        <v>ZARI</v>
      </c>
      <c r="U2263" t="str">
        <v>95883IODP</v>
      </c>
      <c r="V2263" t="str">
        <v>PALZARI</v>
      </c>
      <c r="W2263" t="str">
        <v>OTHR12003291</v>
      </c>
      <c r="X2263">
        <v>44902.743750000001</v>
      </c>
      <c r="Y2263" t="str">
        <v>LEWIS</v>
      </c>
      <c r="Z2263" t="str">
        <v>JR</v>
      </c>
      <c r="AA2263">
        <v>0</v>
      </c>
      <c r="AB2263" t="str">
        <v>397-U1588D-68X-CC-PAL-PALZARI</v>
      </c>
    </row>
    <row r="2264" spans="1:28" x14ac:dyDescent="0.15">
      <c r="A2264">
        <v>397</v>
      </c>
      <c r="B2264" t="str">
        <v>U1588</v>
      </c>
      <c r="C2264" t="str">
        <v>D</v>
      </c>
      <c r="D2264">
        <v>68</v>
      </c>
      <c r="E2264" t="str">
        <v>X</v>
      </c>
      <c r="F2264" t="str">
        <v>CC</v>
      </c>
      <c r="G2264" t="str">
        <v/>
      </c>
      <c r="H2264" s="29">
        <v>29</v>
      </c>
      <c r="I2264" s="29">
        <v>35</v>
      </c>
      <c r="J2264" s="29">
        <v>29</v>
      </c>
      <c r="K2264" s="29">
        <v>5</v>
      </c>
      <c r="L2264" s="24">
        <v>373.75</v>
      </c>
      <c r="M2264" s="24">
        <v>373.81</v>
      </c>
      <c r="N2264" s="24">
        <v>385.75251351351352</v>
      </c>
      <c r="O2264" s="24">
        <v>385.79305405405404</v>
      </c>
      <c r="P2264">
        <v>6</v>
      </c>
      <c r="Q2264">
        <v>212</v>
      </c>
      <c r="R2264" t="str">
        <v>WRND</v>
      </c>
      <c r="S2264" t="str">
        <v>PAL</v>
      </c>
      <c r="T2264" t="str">
        <v/>
      </c>
      <c r="U2264" t="str">
        <v/>
      </c>
      <c r="V2264" t="str">
        <v>PAL</v>
      </c>
      <c r="W2264" t="str">
        <v>WRND12003231</v>
      </c>
      <c r="X2264">
        <v>44902.743055555555</v>
      </c>
      <c r="Y2264" t="str">
        <v>JR_MARONE</v>
      </c>
      <c r="Z2264" t="str">
        <v>JR</v>
      </c>
      <c r="AA2264">
        <v>0</v>
      </c>
      <c r="AB2264" t="str">
        <v>397-U1588D-68X-CC-PAL</v>
      </c>
    </row>
    <row r="2265" spans="1:28" x14ac:dyDescent="0.15">
      <c r="A2265">
        <v>397</v>
      </c>
      <c r="B2265" t="str">
        <v>U1588</v>
      </c>
      <c r="C2265" t="str">
        <v>D</v>
      </c>
      <c r="D2265">
        <v>68</v>
      </c>
      <c r="E2265" t="str">
        <v>X</v>
      </c>
      <c r="F2265" t="str">
        <v>CC</v>
      </c>
      <c r="G2265" t="str">
        <v/>
      </c>
      <c r="H2265" s="29">
        <v>29</v>
      </c>
      <c r="I2265" s="29">
        <v>35</v>
      </c>
      <c r="J2265" s="29">
        <v>0</v>
      </c>
      <c r="K2265" s="29">
        <v>5</v>
      </c>
      <c r="L2265" s="24">
        <v>373.75</v>
      </c>
      <c r="M2265" s="24">
        <v>373.81</v>
      </c>
      <c r="N2265" s="24">
        <v>385.75251351351352</v>
      </c>
      <c r="O2265" s="24">
        <v>385.79305405405404</v>
      </c>
      <c r="P2265">
        <v>6</v>
      </c>
      <c r="Q2265">
        <v>5</v>
      </c>
      <c r="R2265" t="str">
        <v>OTHR</v>
      </c>
      <c r="S2265" t="str">
        <v/>
      </c>
      <c r="T2265" t="str">
        <v>FLOR</v>
      </c>
      <c r="U2265" t="str">
        <v>95504IODP</v>
      </c>
      <c r="V2265" t="str">
        <v>PALFLOR</v>
      </c>
      <c r="W2265" t="str">
        <v>OTHR12003261</v>
      </c>
      <c r="X2265">
        <v>44902.743750000001</v>
      </c>
      <c r="Y2265" t="str">
        <v>LEWIS</v>
      </c>
      <c r="Z2265" t="str">
        <v>JR</v>
      </c>
      <c r="AA2265">
        <v>0</v>
      </c>
      <c r="AB2265" t="str">
        <v>397-U1588D-68X-CC-PAL-PALFLOR</v>
      </c>
    </row>
    <row r="2266" spans="1:28" x14ac:dyDescent="0.15">
      <c r="A2266">
        <v>397</v>
      </c>
      <c r="B2266" t="str">
        <v>U1588</v>
      </c>
      <c r="C2266" t="str">
        <v>D</v>
      </c>
      <c r="D2266">
        <v>68</v>
      </c>
      <c r="E2266" t="str">
        <v>X</v>
      </c>
      <c r="F2266" t="str">
        <v>CC</v>
      </c>
      <c r="G2266" t="str">
        <v/>
      </c>
      <c r="H2266" s="29">
        <v>29</v>
      </c>
      <c r="I2266" s="29">
        <v>35</v>
      </c>
      <c r="J2266" s="29">
        <v>0</v>
      </c>
      <c r="K2266" s="29">
        <v>5</v>
      </c>
      <c r="L2266" s="24">
        <v>373.75</v>
      </c>
      <c r="M2266" s="24">
        <v>373.81</v>
      </c>
      <c r="N2266" s="24">
        <v>385.75251351351352</v>
      </c>
      <c r="O2266" s="24">
        <v>385.79305405405404</v>
      </c>
      <c r="P2266">
        <v>6</v>
      </c>
      <c r="Q2266">
        <v>5</v>
      </c>
      <c r="R2266" t="str">
        <v>OTHR</v>
      </c>
      <c r="S2266" t="str">
        <v/>
      </c>
      <c r="T2266" t="str">
        <v>ABRA</v>
      </c>
      <c r="U2266" t="str">
        <v>95438IODP</v>
      </c>
      <c r="V2266" t="str">
        <v>PALABRA</v>
      </c>
      <c r="W2266" t="str">
        <v>OTHR12003301</v>
      </c>
      <c r="X2266">
        <v>44902.743750000001</v>
      </c>
      <c r="Y2266" t="str">
        <v>LEWIS</v>
      </c>
      <c r="Z2266" t="str">
        <v>JR</v>
      </c>
      <c r="AA2266">
        <v>0</v>
      </c>
      <c r="AB2266" t="str">
        <v>397-U1588D-68X-CC-PAL-PALABRA</v>
      </c>
    </row>
    <row r="2267" spans="1:28" x14ac:dyDescent="0.15">
      <c r="A2267">
        <v>397</v>
      </c>
      <c r="B2267" t="str">
        <v>U1588</v>
      </c>
      <c r="C2267" t="str">
        <v>D</v>
      </c>
      <c r="D2267">
        <v>68</v>
      </c>
      <c r="E2267" t="str">
        <v>X</v>
      </c>
      <c r="F2267" t="str">
        <v>CC</v>
      </c>
      <c r="G2267" t="str">
        <v/>
      </c>
      <c r="H2267" s="29">
        <v>29</v>
      </c>
      <c r="I2267" s="29">
        <v>35</v>
      </c>
      <c r="J2267" s="29">
        <v>0</v>
      </c>
      <c r="K2267" s="29">
        <v>5</v>
      </c>
      <c r="L2267" s="24">
        <v>373.75</v>
      </c>
      <c r="M2267" s="24">
        <v>373.81</v>
      </c>
      <c r="N2267" s="24">
        <v>385.75251351351352</v>
      </c>
      <c r="O2267" s="24">
        <v>385.79305405405404</v>
      </c>
      <c r="P2267">
        <v>6</v>
      </c>
      <c r="Q2267">
        <v>1</v>
      </c>
      <c r="R2267" t="str">
        <v>OTHR</v>
      </c>
      <c r="S2267" t="str">
        <v>NANNO</v>
      </c>
      <c r="T2267" t="str">
        <v/>
      </c>
      <c r="U2267" t="str">
        <v/>
      </c>
      <c r="V2267" t="str">
        <v>NANNO</v>
      </c>
      <c r="W2267" t="str">
        <v>OTHR12003311</v>
      </c>
      <c r="X2267">
        <v>44902.743750000001</v>
      </c>
      <c r="Y2267" t="str">
        <v>LEWIS</v>
      </c>
      <c r="Z2267" t="str">
        <v>JR</v>
      </c>
      <c r="AA2267" t="str">
        <v>Shipboard Test</v>
      </c>
      <c r="AB2267" t="str">
        <v>397-U1588D-68X-CC-PAL-NANNO</v>
      </c>
    </row>
    <row r="2268" spans="1:28" x14ac:dyDescent="0.15">
      <c r="A2268">
        <v>397</v>
      </c>
      <c r="B2268" t="str">
        <v>U1588</v>
      </c>
      <c r="C2268" t="str">
        <v>D</v>
      </c>
      <c r="D2268">
        <v>69</v>
      </c>
      <c r="E2268" t="str">
        <v>X</v>
      </c>
      <c r="F2268">
        <v>3</v>
      </c>
      <c r="G2268" t="str">
        <v>W</v>
      </c>
      <c r="H2268" s="29">
        <v>75</v>
      </c>
      <c r="I2268" s="29">
        <v>75</v>
      </c>
      <c r="J2268" s="29">
        <v>75</v>
      </c>
      <c r="K2268" s="29">
        <v>5</v>
      </c>
      <c r="L2268" s="24">
        <v>375.23</v>
      </c>
      <c r="M2268" s="24">
        <v>375.23</v>
      </c>
      <c r="N2268" s="24">
        <v>388.97703418803417</v>
      </c>
      <c r="O2268" s="24">
        <v>388.97703418803417</v>
      </c>
      <c r="P2268">
        <v>0</v>
      </c>
      <c r="Q2268">
        <v>1</v>
      </c>
      <c r="R2268" t="str">
        <v>TPCK</v>
      </c>
      <c r="S2268" t="str">
        <v>NANNO</v>
      </c>
      <c r="T2268" t="str">
        <v/>
      </c>
      <c r="U2268" t="str">
        <v/>
      </c>
      <c r="V2268" t="str">
        <v>NANNO</v>
      </c>
      <c r="W2268" t="str">
        <v>TPCK12006001</v>
      </c>
      <c r="X2268">
        <v>44903.068749999999</v>
      </c>
      <c r="Y2268" t="str">
        <v>JRS_FLORES</v>
      </c>
      <c r="Z2268" t="str">
        <v>JR</v>
      </c>
      <c r="AA2268">
        <v>0</v>
      </c>
      <c r="AB2268" t="str">
        <v>397-U1588D-69X-3-W 75/75-NANNO</v>
      </c>
    </row>
    <row r="2269" spans="1:28" x14ac:dyDescent="0.15">
      <c r="A2269">
        <v>397</v>
      </c>
      <c r="B2269" t="str">
        <v>U1588</v>
      </c>
      <c r="C2269" t="str">
        <v>D</v>
      </c>
      <c r="D2269">
        <v>69</v>
      </c>
      <c r="E2269" t="str">
        <v>X</v>
      </c>
      <c r="F2269">
        <v>4</v>
      </c>
      <c r="G2269" t="str">
        <v>W</v>
      </c>
      <c r="H2269" s="29">
        <v>75</v>
      </c>
      <c r="I2269" s="29">
        <v>75</v>
      </c>
      <c r="J2269" s="29">
        <v>75</v>
      </c>
      <c r="K2269" s="29">
        <v>5</v>
      </c>
      <c r="L2269" s="24">
        <v>376.73</v>
      </c>
      <c r="M2269" s="24">
        <v>376.73</v>
      </c>
      <c r="N2269" s="24">
        <v>390.25908547008549</v>
      </c>
      <c r="O2269" s="24">
        <v>390.25908547008549</v>
      </c>
      <c r="P2269">
        <v>0</v>
      </c>
      <c r="Q2269">
        <v>1</v>
      </c>
      <c r="R2269" t="str">
        <v>TPCK</v>
      </c>
      <c r="S2269" t="str">
        <v>NANNO</v>
      </c>
      <c r="T2269" t="str">
        <v/>
      </c>
      <c r="U2269" t="str">
        <v/>
      </c>
      <c r="V2269" t="str">
        <v>NANNO</v>
      </c>
      <c r="W2269" t="str">
        <v>TPCK12006011</v>
      </c>
      <c r="X2269">
        <v>44903.068749999999</v>
      </c>
      <c r="Y2269" t="str">
        <v>JRS_FLORES</v>
      </c>
      <c r="Z2269" t="str">
        <v>JR</v>
      </c>
      <c r="AA2269">
        <v>0</v>
      </c>
      <c r="AB2269" t="str">
        <v>397-U1588D-69X-4-W 75/75-NANNO</v>
      </c>
    </row>
    <row r="2270" spans="1:28" x14ac:dyDescent="0.15">
      <c r="A2270">
        <v>397</v>
      </c>
      <c r="B2270" t="str">
        <v>U1588</v>
      </c>
      <c r="C2270" t="str">
        <v>D</v>
      </c>
      <c r="D2270">
        <v>70</v>
      </c>
      <c r="E2270" t="str">
        <v>X</v>
      </c>
      <c r="F2270">
        <v>1</v>
      </c>
      <c r="G2270" t="str">
        <v>W</v>
      </c>
      <c r="H2270" s="29">
        <v>75</v>
      </c>
      <c r="I2270" s="29">
        <v>75</v>
      </c>
      <c r="J2270" s="29">
        <v>75</v>
      </c>
      <c r="K2270" s="29">
        <v>5</v>
      </c>
      <c r="L2270" s="24">
        <v>377.15</v>
      </c>
      <c r="M2270" s="24">
        <v>377.15</v>
      </c>
      <c r="N2270" s="24">
        <v>391.1435454545454</v>
      </c>
      <c r="O2270" s="24">
        <v>391.1435454545454</v>
      </c>
      <c r="P2270">
        <v>0</v>
      </c>
      <c r="Q2270">
        <v>1</v>
      </c>
      <c r="R2270" t="str">
        <v>TPCK</v>
      </c>
      <c r="S2270" t="str">
        <v>NANNO</v>
      </c>
      <c r="T2270" t="str">
        <v/>
      </c>
      <c r="U2270" t="str">
        <v/>
      </c>
      <c r="V2270" t="str">
        <v>NANNO</v>
      </c>
      <c r="W2270" t="str">
        <v>TPCK12006041</v>
      </c>
      <c r="X2270">
        <v>44903.101388888892</v>
      </c>
      <c r="Y2270" t="str">
        <v>JRS_FLORES</v>
      </c>
      <c r="Z2270" t="str">
        <v>JR</v>
      </c>
      <c r="AA2270">
        <v>0</v>
      </c>
      <c r="AB2270" t="str">
        <v>397-U1588D-70X-1-W 75/75-NANNO</v>
      </c>
    </row>
    <row r="2271" spans="1:28" x14ac:dyDescent="0.15">
      <c r="A2271">
        <v>397</v>
      </c>
      <c r="B2271" t="str">
        <v>U1588</v>
      </c>
      <c r="C2271" t="str">
        <v>D</v>
      </c>
      <c r="D2271">
        <v>69</v>
      </c>
      <c r="E2271" t="str">
        <v>X</v>
      </c>
      <c r="F2271" t="str">
        <v>CC</v>
      </c>
      <c r="G2271" t="str">
        <v/>
      </c>
      <c r="H2271" s="29">
        <v>26</v>
      </c>
      <c r="I2271" s="29">
        <v>32</v>
      </c>
      <c r="J2271" s="29">
        <v>0</v>
      </c>
      <c r="K2271" s="29">
        <v>5</v>
      </c>
      <c r="L2271" s="24">
        <v>377.19</v>
      </c>
      <c r="M2271" s="24">
        <v>377.25</v>
      </c>
      <c r="N2271" s="24">
        <v>390.65224786324785</v>
      </c>
      <c r="O2271" s="24">
        <v>390.70352991452989</v>
      </c>
      <c r="P2271">
        <v>6</v>
      </c>
      <c r="Q2271">
        <v>5</v>
      </c>
      <c r="R2271" t="str">
        <v>OTHR</v>
      </c>
      <c r="S2271" t="str">
        <v/>
      </c>
      <c r="T2271" t="str">
        <v>FLOR</v>
      </c>
      <c r="U2271" t="str">
        <v>95504IODP</v>
      </c>
      <c r="V2271" t="str">
        <v>PALFLOR</v>
      </c>
      <c r="W2271" t="str">
        <v>OTHR12003511</v>
      </c>
      <c r="X2271">
        <v>44902.772222222222</v>
      </c>
      <c r="Y2271" t="str">
        <v>LEWIS</v>
      </c>
      <c r="Z2271" t="str">
        <v>JR</v>
      </c>
      <c r="AA2271">
        <v>0</v>
      </c>
      <c r="AB2271" t="str">
        <v>397-U1588D-69X-CC-PAL-PALFLOR</v>
      </c>
    </row>
    <row r="2272" spans="1:28" x14ac:dyDescent="0.15">
      <c r="A2272">
        <v>397</v>
      </c>
      <c r="B2272" t="str">
        <v>U1588</v>
      </c>
      <c r="C2272" t="str">
        <v>D</v>
      </c>
      <c r="D2272">
        <v>69</v>
      </c>
      <c r="E2272" t="str">
        <v>X</v>
      </c>
      <c r="F2272" t="str">
        <v>CC</v>
      </c>
      <c r="G2272" t="str">
        <v/>
      </c>
      <c r="H2272" s="29">
        <v>26</v>
      </c>
      <c r="I2272" s="29">
        <v>32</v>
      </c>
      <c r="J2272" s="29">
        <v>26</v>
      </c>
      <c r="K2272" s="29">
        <v>5</v>
      </c>
      <c r="L2272" s="24">
        <v>377.19</v>
      </c>
      <c r="M2272" s="24">
        <v>377.25</v>
      </c>
      <c r="N2272" s="24">
        <v>390.65224786324785</v>
      </c>
      <c r="O2272" s="24">
        <v>390.70352991452989</v>
      </c>
      <c r="P2272">
        <v>6</v>
      </c>
      <c r="Q2272">
        <v>212</v>
      </c>
      <c r="R2272" t="str">
        <v>WRND</v>
      </c>
      <c r="S2272" t="str">
        <v>PAL</v>
      </c>
      <c r="T2272" t="str">
        <v/>
      </c>
      <c r="U2272" t="str">
        <v/>
      </c>
      <c r="V2272" t="str">
        <v>PAL</v>
      </c>
      <c r="W2272" t="str">
        <v>WRND12003481</v>
      </c>
      <c r="X2272">
        <v>44902.772222222222</v>
      </c>
      <c r="Y2272" t="str">
        <v>JR_MARONE</v>
      </c>
      <c r="Z2272" t="str">
        <v>JR</v>
      </c>
      <c r="AA2272">
        <v>0</v>
      </c>
      <c r="AB2272" t="str">
        <v>397-U1588D-69X-CC-PAL</v>
      </c>
    </row>
    <row r="2273" spans="1:28" x14ac:dyDescent="0.15">
      <c r="A2273">
        <v>397</v>
      </c>
      <c r="B2273" t="str">
        <v>U1588</v>
      </c>
      <c r="C2273" t="str">
        <v>D</v>
      </c>
      <c r="D2273">
        <v>69</v>
      </c>
      <c r="E2273" t="str">
        <v>X</v>
      </c>
      <c r="F2273" t="str">
        <v>CC</v>
      </c>
      <c r="G2273" t="str">
        <v/>
      </c>
      <c r="H2273" s="29">
        <v>26</v>
      </c>
      <c r="I2273" s="29">
        <v>32</v>
      </c>
      <c r="J2273" s="29">
        <v>0</v>
      </c>
      <c r="K2273" s="29">
        <v>5</v>
      </c>
      <c r="L2273" s="24">
        <v>377.19</v>
      </c>
      <c r="M2273" s="24">
        <v>377.25</v>
      </c>
      <c r="N2273" s="24">
        <v>390.65224786324785</v>
      </c>
      <c r="O2273" s="24">
        <v>390.70352991452989</v>
      </c>
      <c r="P2273">
        <v>6</v>
      </c>
      <c r="Q2273">
        <v>5</v>
      </c>
      <c r="R2273" t="str">
        <v>OTHR</v>
      </c>
      <c r="S2273" t="str">
        <v/>
      </c>
      <c r="T2273" t="str">
        <v>ABRA</v>
      </c>
      <c r="U2273" t="str">
        <v>95438IODP</v>
      </c>
      <c r="V2273" t="str">
        <v>PALABRA</v>
      </c>
      <c r="W2273" t="str">
        <v>OTHR12003551</v>
      </c>
      <c r="X2273">
        <v>44902.772222222222</v>
      </c>
      <c r="Y2273" t="str">
        <v>LEWIS</v>
      </c>
      <c r="Z2273" t="str">
        <v>JR</v>
      </c>
      <c r="AA2273">
        <v>0</v>
      </c>
      <c r="AB2273" t="str">
        <v>397-U1588D-69X-CC-PAL-PALABRA</v>
      </c>
    </row>
    <row r="2274" spans="1:28" x14ac:dyDescent="0.15">
      <c r="A2274">
        <v>397</v>
      </c>
      <c r="B2274" t="str">
        <v>U1588</v>
      </c>
      <c r="C2274" t="str">
        <v>D</v>
      </c>
      <c r="D2274">
        <v>69</v>
      </c>
      <c r="E2274" t="str">
        <v>X</v>
      </c>
      <c r="F2274" t="str">
        <v>CC</v>
      </c>
      <c r="G2274" t="str">
        <v/>
      </c>
      <c r="H2274" s="29">
        <v>26</v>
      </c>
      <c r="I2274" s="29">
        <v>32</v>
      </c>
      <c r="J2274" s="29">
        <v>0</v>
      </c>
      <c r="K2274" s="29">
        <v>5</v>
      </c>
      <c r="L2274" s="24">
        <v>377.19</v>
      </c>
      <c r="M2274" s="24">
        <v>377.25</v>
      </c>
      <c r="N2274" s="24">
        <v>390.65224786324785</v>
      </c>
      <c r="O2274" s="24">
        <v>390.70352991452989</v>
      </c>
      <c r="P2274">
        <v>6</v>
      </c>
      <c r="Q2274">
        <v>1</v>
      </c>
      <c r="R2274" t="str">
        <v>OTHR</v>
      </c>
      <c r="S2274" t="str">
        <v>NANNO</v>
      </c>
      <c r="T2274" t="str">
        <v/>
      </c>
      <c r="U2274" t="str">
        <v/>
      </c>
      <c r="V2274" t="str">
        <v>NANNO</v>
      </c>
      <c r="W2274" t="str">
        <v>OTHR12003561</v>
      </c>
      <c r="X2274">
        <v>44902.772222222222</v>
      </c>
      <c r="Y2274" t="str">
        <v>LEWIS</v>
      </c>
      <c r="Z2274" t="str">
        <v>JR</v>
      </c>
      <c r="AA2274" t="str">
        <v>Shipboard Test</v>
      </c>
      <c r="AB2274" t="str">
        <v>397-U1588D-69X-CC-PAL-NANNO</v>
      </c>
    </row>
    <row r="2275" spans="1:28" x14ac:dyDescent="0.15">
      <c r="A2275">
        <v>397</v>
      </c>
      <c r="B2275" t="str">
        <v>U1588</v>
      </c>
      <c r="C2275" t="str">
        <v>D</v>
      </c>
      <c r="D2275">
        <v>69</v>
      </c>
      <c r="E2275" t="str">
        <v>X</v>
      </c>
      <c r="F2275" t="str">
        <v>CC</v>
      </c>
      <c r="G2275" t="str">
        <v/>
      </c>
      <c r="H2275" s="29">
        <v>26</v>
      </c>
      <c r="I2275" s="29">
        <v>32</v>
      </c>
      <c r="J2275" s="29">
        <v>0</v>
      </c>
      <c r="K2275" s="29">
        <v>5</v>
      </c>
      <c r="L2275" s="24">
        <v>377.19</v>
      </c>
      <c r="M2275" s="24">
        <v>377.25</v>
      </c>
      <c r="N2275" s="24">
        <v>390.65224786324785</v>
      </c>
      <c r="O2275" s="24">
        <v>390.70352991452989</v>
      </c>
      <c r="P2275">
        <v>6</v>
      </c>
      <c r="Q2275">
        <v>20</v>
      </c>
      <c r="R2275" t="str">
        <v>OTHR</v>
      </c>
      <c r="S2275" t="str">
        <v/>
      </c>
      <c r="T2275" t="str">
        <v>PERA</v>
      </c>
      <c r="U2275" t="str">
        <v>95471IODP</v>
      </c>
      <c r="V2275" t="str">
        <v>PALPERA</v>
      </c>
      <c r="W2275" t="str">
        <v>OTHR12003501</v>
      </c>
      <c r="X2275">
        <v>44902.772222222222</v>
      </c>
      <c r="Y2275" t="str">
        <v>LEWIS</v>
      </c>
      <c r="Z2275" t="str">
        <v>JR</v>
      </c>
      <c r="AA2275">
        <v>0</v>
      </c>
      <c r="AB2275" t="str">
        <v>397-U1588D-69X-CC-PAL-PALPERA</v>
      </c>
    </row>
    <row r="2276" spans="1:28" x14ac:dyDescent="0.15">
      <c r="A2276">
        <v>397</v>
      </c>
      <c r="B2276" t="str">
        <v>U1588</v>
      </c>
      <c r="C2276" t="str">
        <v>D</v>
      </c>
      <c r="D2276">
        <v>69</v>
      </c>
      <c r="E2276" t="str">
        <v>X</v>
      </c>
      <c r="F2276" t="str">
        <v>CC</v>
      </c>
      <c r="G2276" t="str">
        <v/>
      </c>
      <c r="H2276" s="29">
        <v>26</v>
      </c>
      <c r="I2276" s="29">
        <v>32</v>
      </c>
      <c r="J2276" s="29">
        <v>0</v>
      </c>
      <c r="K2276" s="29">
        <v>5</v>
      </c>
      <c r="L2276" s="24">
        <v>377.19</v>
      </c>
      <c r="M2276" s="24">
        <v>377.25</v>
      </c>
      <c r="N2276" s="24">
        <v>390.65224786324785</v>
      </c>
      <c r="O2276" s="24">
        <v>390.70352991452989</v>
      </c>
      <c r="P2276">
        <v>6</v>
      </c>
      <c r="Q2276">
        <v>30</v>
      </c>
      <c r="R2276" t="str">
        <v>OTHR</v>
      </c>
      <c r="S2276" t="str">
        <v/>
      </c>
      <c r="T2276" t="str">
        <v>ZARI</v>
      </c>
      <c r="U2276" t="str">
        <v>95883IODP</v>
      </c>
      <c r="V2276" t="str">
        <v>PALZARI</v>
      </c>
      <c r="W2276" t="str">
        <v>OTHR12003541</v>
      </c>
      <c r="X2276">
        <v>44902.772222222222</v>
      </c>
      <c r="Y2276" t="str">
        <v>LEWIS</v>
      </c>
      <c r="Z2276" t="str">
        <v>JR</v>
      </c>
      <c r="AA2276">
        <v>0</v>
      </c>
      <c r="AB2276" t="str">
        <v>397-U1588D-69X-CC-PAL-PALZARI</v>
      </c>
    </row>
    <row r="2277" spans="1:28" x14ac:dyDescent="0.15">
      <c r="A2277">
        <v>397</v>
      </c>
      <c r="B2277" t="str">
        <v>U1588</v>
      </c>
      <c r="C2277" t="str">
        <v>D</v>
      </c>
      <c r="D2277">
        <v>69</v>
      </c>
      <c r="E2277" t="str">
        <v>X</v>
      </c>
      <c r="F2277" t="str">
        <v>CC</v>
      </c>
      <c r="G2277" t="str">
        <v/>
      </c>
      <c r="H2277" s="29">
        <v>26</v>
      </c>
      <c r="I2277" s="29">
        <v>32</v>
      </c>
      <c r="J2277" s="29">
        <v>0</v>
      </c>
      <c r="K2277" s="29">
        <v>5</v>
      </c>
      <c r="L2277" s="24">
        <v>377.19</v>
      </c>
      <c r="M2277" s="24">
        <v>377.25</v>
      </c>
      <c r="N2277" s="24">
        <v>390.65224786324785</v>
      </c>
      <c r="O2277" s="24">
        <v>390.70352991452989</v>
      </c>
      <c r="P2277">
        <v>6</v>
      </c>
      <c r="Q2277">
        <v>20</v>
      </c>
      <c r="R2277" t="str">
        <v>OTHR</v>
      </c>
      <c r="S2277" t="str">
        <v/>
      </c>
      <c r="T2277" t="str">
        <v>VERM</v>
      </c>
      <c r="U2277" t="str">
        <v>95746IODP</v>
      </c>
      <c r="V2277" t="str">
        <v>PALVERM</v>
      </c>
      <c r="W2277" t="str">
        <v>OTHR12003491</v>
      </c>
      <c r="X2277">
        <v>44902.772222222222</v>
      </c>
      <c r="Y2277" t="str">
        <v>LEWIS</v>
      </c>
      <c r="Z2277" t="str">
        <v>JR</v>
      </c>
      <c r="AA2277">
        <v>0</v>
      </c>
      <c r="AB2277" t="str">
        <v>397-U1588D-69X-CC-PAL-PALVERM</v>
      </c>
    </row>
    <row r="2278" spans="1:28" x14ac:dyDescent="0.15">
      <c r="A2278">
        <v>397</v>
      </c>
      <c r="B2278" t="str">
        <v>U1588</v>
      </c>
      <c r="C2278" t="str">
        <v>D</v>
      </c>
      <c r="D2278">
        <v>69</v>
      </c>
      <c r="E2278" t="str">
        <v>X</v>
      </c>
      <c r="F2278" t="str">
        <v>CC</v>
      </c>
      <c r="G2278" t="str">
        <v/>
      </c>
      <c r="H2278" s="29">
        <v>26</v>
      </c>
      <c r="I2278" s="29">
        <v>32</v>
      </c>
      <c r="J2278" s="29">
        <v>0</v>
      </c>
      <c r="K2278" s="29">
        <v>5</v>
      </c>
      <c r="L2278" s="24">
        <v>377.19</v>
      </c>
      <c r="M2278" s="24">
        <v>377.25</v>
      </c>
      <c r="N2278" s="24">
        <v>390.65224786324785</v>
      </c>
      <c r="O2278" s="24">
        <v>390.70352991452989</v>
      </c>
      <c r="P2278">
        <v>6</v>
      </c>
      <c r="Q2278">
        <v>30</v>
      </c>
      <c r="R2278" t="str">
        <v>OTHR</v>
      </c>
      <c r="S2278" t="str">
        <v/>
      </c>
      <c r="T2278" t="str">
        <v>HUAN</v>
      </c>
      <c r="U2278" t="str">
        <v>98758IODP</v>
      </c>
      <c r="V2278" t="str">
        <v>PALHUAN</v>
      </c>
      <c r="W2278" t="str">
        <v>OTHR12003531</v>
      </c>
      <c r="X2278">
        <v>44902.772222222222</v>
      </c>
      <c r="Y2278" t="str">
        <v>LEWIS</v>
      </c>
      <c r="Z2278" t="str">
        <v>JR</v>
      </c>
      <c r="AA2278">
        <v>0</v>
      </c>
      <c r="AB2278" t="str">
        <v>397-U1588D-69X-CC-PAL-PALHUAN</v>
      </c>
    </row>
    <row r="2279" spans="1:28" x14ac:dyDescent="0.15">
      <c r="A2279">
        <v>397</v>
      </c>
      <c r="B2279" t="str">
        <v>U1588</v>
      </c>
      <c r="C2279" t="str">
        <v>D</v>
      </c>
      <c r="D2279">
        <v>69</v>
      </c>
      <c r="E2279" t="str">
        <v>X</v>
      </c>
      <c r="F2279" t="str">
        <v>CC</v>
      </c>
      <c r="G2279" t="str">
        <v/>
      </c>
      <c r="H2279" s="29">
        <v>26</v>
      </c>
      <c r="I2279" s="29">
        <v>32</v>
      </c>
      <c r="J2279" s="29">
        <v>0</v>
      </c>
      <c r="K2279" s="29">
        <v>5</v>
      </c>
      <c r="L2279" s="24">
        <v>377.19</v>
      </c>
      <c r="M2279" s="24">
        <v>377.25</v>
      </c>
      <c r="N2279" s="24">
        <v>390.65224786324785</v>
      </c>
      <c r="O2279" s="24">
        <v>390.70352991452989</v>
      </c>
      <c r="P2279">
        <v>6</v>
      </c>
      <c r="Q2279">
        <v>5</v>
      </c>
      <c r="R2279" t="str">
        <v>OTHR</v>
      </c>
      <c r="S2279" t="str">
        <v/>
      </c>
      <c r="T2279" t="str">
        <v>CLAR</v>
      </c>
      <c r="U2279" t="str">
        <v>95439IODP</v>
      </c>
      <c r="V2279" t="str">
        <v>PALCLAR</v>
      </c>
      <c r="W2279" t="str">
        <v>OTHR12003521</v>
      </c>
      <c r="X2279">
        <v>44902.772222222222</v>
      </c>
      <c r="Y2279" t="str">
        <v>LEWIS</v>
      </c>
      <c r="Z2279" t="str">
        <v>JR</v>
      </c>
      <c r="AA2279">
        <v>0</v>
      </c>
      <c r="AB2279" t="str">
        <v>397-U1588D-69X-CC-PAL-PALCLAR</v>
      </c>
    </row>
    <row r="2280" spans="1:28" x14ac:dyDescent="0.15">
      <c r="A2280">
        <v>397</v>
      </c>
      <c r="B2280" t="str">
        <v>U1588</v>
      </c>
      <c r="C2280" t="str">
        <v>D</v>
      </c>
      <c r="D2280">
        <v>70</v>
      </c>
      <c r="E2280" t="str">
        <v>X</v>
      </c>
      <c r="F2280">
        <v>2</v>
      </c>
      <c r="G2280" t="str">
        <v>A</v>
      </c>
      <c r="H2280" s="29">
        <v>70</v>
      </c>
      <c r="I2280" s="29">
        <v>70</v>
      </c>
      <c r="J2280" s="29">
        <v>70</v>
      </c>
      <c r="K2280" s="29">
        <v>5</v>
      </c>
      <c r="L2280" s="24">
        <v>378.59999999999997</v>
      </c>
      <c r="M2280" s="24">
        <v>378.59999999999997</v>
      </c>
      <c r="N2280" s="24">
        <v>392.02233333333334</v>
      </c>
      <c r="O2280" s="24">
        <v>392.02233333333334</v>
      </c>
      <c r="P2280">
        <v>0</v>
      </c>
      <c r="Q2280">
        <v>0</v>
      </c>
      <c r="R2280" t="str">
        <v>SS</v>
      </c>
      <c r="S2280" t="str">
        <v>SED</v>
      </c>
      <c r="T2280" t="str">
        <v/>
      </c>
      <c r="U2280" t="str">
        <v/>
      </c>
      <c r="V2280" t="str">
        <v>SED</v>
      </c>
      <c r="W2280" t="str">
        <v>SS12006031</v>
      </c>
      <c r="X2280">
        <v>44903.097916666666</v>
      </c>
      <c r="Y2280" t="str">
        <v>JRS_PANG</v>
      </c>
      <c r="Z2280" t="str">
        <v>JR</v>
      </c>
      <c r="AA2280">
        <v>0</v>
      </c>
      <c r="AB2280" t="str">
        <v>397-U1588D-70X-2-A 70/70-SED</v>
      </c>
    </row>
    <row r="2281" spans="1:28" x14ac:dyDescent="0.15">
      <c r="A2281">
        <v>397</v>
      </c>
      <c r="B2281" t="str">
        <v>U1588</v>
      </c>
      <c r="C2281" t="str">
        <v>D</v>
      </c>
      <c r="D2281">
        <v>70</v>
      </c>
      <c r="E2281" t="str">
        <v>X</v>
      </c>
      <c r="F2281">
        <v>2</v>
      </c>
      <c r="G2281" t="str">
        <v>W</v>
      </c>
      <c r="H2281" s="29">
        <v>75</v>
      </c>
      <c r="I2281" s="29">
        <v>75</v>
      </c>
      <c r="J2281" s="29">
        <v>75</v>
      </c>
      <c r="K2281" s="29">
        <v>5</v>
      </c>
      <c r="L2281" s="24">
        <v>378.65</v>
      </c>
      <c r="M2281" s="24">
        <v>378.65</v>
      </c>
      <c r="N2281" s="24">
        <v>392.05263636363634</v>
      </c>
      <c r="O2281" s="24">
        <v>392.05263636363634</v>
      </c>
      <c r="P2281">
        <v>0</v>
      </c>
      <c r="Q2281">
        <v>1</v>
      </c>
      <c r="R2281" t="str">
        <v>TPCK</v>
      </c>
      <c r="S2281" t="str">
        <v>NANNO</v>
      </c>
      <c r="T2281" t="str">
        <v/>
      </c>
      <c r="U2281" t="str">
        <v/>
      </c>
      <c r="V2281" t="str">
        <v>NANNO</v>
      </c>
      <c r="W2281" t="str">
        <v>TPCK12006051</v>
      </c>
      <c r="X2281">
        <v>44903.102083333331</v>
      </c>
      <c r="Y2281" t="str">
        <v>JRS_FLORES</v>
      </c>
      <c r="Z2281" t="str">
        <v>JR</v>
      </c>
      <c r="AA2281">
        <v>0</v>
      </c>
      <c r="AB2281" t="str">
        <v>397-U1588D-70X-2-W 75/75-NANNO</v>
      </c>
    </row>
    <row r="2282" spans="1:28" x14ac:dyDescent="0.15">
      <c r="A2282">
        <v>397</v>
      </c>
      <c r="B2282" t="str">
        <v>U1588</v>
      </c>
      <c r="C2282" t="str">
        <v>D</v>
      </c>
      <c r="D2282">
        <v>70</v>
      </c>
      <c r="E2282" t="str">
        <v>X</v>
      </c>
      <c r="F2282">
        <v>3</v>
      </c>
      <c r="G2282" t="str">
        <v>W</v>
      </c>
      <c r="H2282" s="29">
        <v>75</v>
      </c>
      <c r="I2282" s="29">
        <v>75</v>
      </c>
      <c r="J2282" s="29">
        <v>75</v>
      </c>
      <c r="K2282" s="29">
        <v>5</v>
      </c>
      <c r="L2282" s="24">
        <v>380.14</v>
      </c>
      <c r="M2282" s="24">
        <v>380.14</v>
      </c>
      <c r="N2282" s="24">
        <v>392.95566666666662</v>
      </c>
      <c r="O2282" s="24">
        <v>392.95566666666662</v>
      </c>
      <c r="P2282">
        <v>0</v>
      </c>
      <c r="Q2282">
        <v>1</v>
      </c>
      <c r="R2282" t="str">
        <v>TPCK</v>
      </c>
      <c r="S2282" t="str">
        <v>NANNO</v>
      </c>
      <c r="T2282" t="str">
        <v/>
      </c>
      <c r="U2282" t="str">
        <v/>
      </c>
      <c r="V2282" t="str">
        <v>NANNO</v>
      </c>
      <c r="W2282" t="str">
        <v>TPCK12006061</v>
      </c>
      <c r="X2282">
        <v>44903.102083333331</v>
      </c>
      <c r="Y2282" t="str">
        <v>JRS_FLORES</v>
      </c>
      <c r="Z2282" t="str">
        <v>JR</v>
      </c>
      <c r="AA2282">
        <v>0</v>
      </c>
      <c r="AB2282" t="str">
        <v>397-U1588D-70X-3-W 75/75-NANNO</v>
      </c>
    </row>
    <row r="2283" spans="1:28" x14ac:dyDescent="0.15">
      <c r="A2283">
        <v>397</v>
      </c>
      <c r="B2283" t="str">
        <v>U1588</v>
      </c>
      <c r="C2283" t="str">
        <v>D</v>
      </c>
      <c r="D2283">
        <v>70</v>
      </c>
      <c r="E2283" t="str">
        <v>X</v>
      </c>
      <c r="F2283">
        <v>4</v>
      </c>
      <c r="G2283" t="str">
        <v>W</v>
      </c>
      <c r="H2283" s="29">
        <v>75</v>
      </c>
      <c r="I2283" s="29">
        <v>75</v>
      </c>
      <c r="J2283" s="29">
        <v>75</v>
      </c>
      <c r="K2283" s="29">
        <v>5</v>
      </c>
      <c r="L2283" s="24">
        <v>381.64</v>
      </c>
      <c r="M2283" s="24">
        <v>381.64</v>
      </c>
      <c r="N2283" s="24">
        <v>393.86475757575755</v>
      </c>
      <c r="O2283" s="24">
        <v>393.86475757575755</v>
      </c>
      <c r="P2283">
        <v>0</v>
      </c>
      <c r="Q2283">
        <v>1</v>
      </c>
      <c r="R2283" t="str">
        <v>TPCK</v>
      </c>
      <c r="S2283" t="str">
        <v>NANNO</v>
      </c>
      <c r="T2283" t="str">
        <v/>
      </c>
      <c r="U2283" t="str">
        <v/>
      </c>
      <c r="V2283" t="str">
        <v>NANNO</v>
      </c>
      <c r="W2283" t="str">
        <v>TPCK12006071</v>
      </c>
      <c r="X2283">
        <v>44903.102083333331</v>
      </c>
      <c r="Y2283" t="str">
        <v>JRS_FLORES</v>
      </c>
      <c r="Z2283" t="str">
        <v>JR</v>
      </c>
      <c r="AA2283">
        <v>0</v>
      </c>
      <c r="AB2283" t="str">
        <v>397-U1588D-70X-4-W 75/75-NANNO</v>
      </c>
    </row>
    <row r="2284" spans="1:28" x14ac:dyDescent="0.15">
      <c r="A2284">
        <v>397</v>
      </c>
      <c r="B2284" t="str">
        <v>U1588</v>
      </c>
      <c r="C2284" t="str">
        <v>D</v>
      </c>
      <c r="D2284">
        <v>71</v>
      </c>
      <c r="E2284" t="str">
        <v>X</v>
      </c>
      <c r="F2284">
        <v>1</v>
      </c>
      <c r="G2284" t="str">
        <v>W</v>
      </c>
      <c r="H2284" s="29">
        <v>75</v>
      </c>
      <c r="I2284" s="29">
        <v>75</v>
      </c>
      <c r="J2284" s="29">
        <v>75</v>
      </c>
      <c r="K2284" s="29">
        <v>5</v>
      </c>
      <c r="L2284" s="24">
        <v>381.95</v>
      </c>
      <c r="M2284" s="24">
        <v>381.95</v>
      </c>
      <c r="N2284" s="24">
        <v>396.0487014925373</v>
      </c>
      <c r="O2284" s="24">
        <v>396.0487014925373</v>
      </c>
      <c r="P2284">
        <v>0</v>
      </c>
      <c r="Q2284">
        <v>1</v>
      </c>
      <c r="R2284" t="str">
        <v>TPCK</v>
      </c>
      <c r="S2284" t="str">
        <v>NANNO</v>
      </c>
      <c r="T2284" t="str">
        <v/>
      </c>
      <c r="U2284" t="str">
        <v/>
      </c>
      <c r="V2284" t="str">
        <v>NANNO</v>
      </c>
      <c r="W2284" t="str">
        <v>TPCK12006101</v>
      </c>
      <c r="X2284">
        <v>44903.12777777778</v>
      </c>
      <c r="Y2284" t="str">
        <v>JRS_FLORES</v>
      </c>
      <c r="Z2284" t="str">
        <v>JR</v>
      </c>
      <c r="AA2284">
        <v>0</v>
      </c>
      <c r="AB2284" t="str">
        <v>397-U1588D-71X-1-W 75/75-NANNO</v>
      </c>
    </row>
    <row r="2285" spans="1:28" x14ac:dyDescent="0.15">
      <c r="A2285">
        <v>397</v>
      </c>
      <c r="B2285" t="str">
        <v>U1588</v>
      </c>
      <c r="C2285" t="str">
        <v>D</v>
      </c>
      <c r="D2285">
        <v>70</v>
      </c>
      <c r="E2285" t="str">
        <v>X</v>
      </c>
      <c r="F2285">
        <v>5</v>
      </c>
      <c r="G2285" t="str">
        <v>W</v>
      </c>
      <c r="H2285" s="29">
        <v>75</v>
      </c>
      <c r="I2285" s="29">
        <v>75</v>
      </c>
      <c r="J2285" s="29">
        <v>75</v>
      </c>
      <c r="K2285" s="29">
        <v>5</v>
      </c>
      <c r="L2285" s="24">
        <v>383.14</v>
      </c>
      <c r="M2285" s="24">
        <v>383.14</v>
      </c>
      <c r="N2285" s="24">
        <v>394.77384848484843</v>
      </c>
      <c r="O2285" s="24">
        <v>394.77384848484843</v>
      </c>
      <c r="P2285">
        <v>0</v>
      </c>
      <c r="Q2285">
        <v>1</v>
      </c>
      <c r="R2285" t="str">
        <v>TPCK</v>
      </c>
      <c r="S2285" t="str">
        <v>NANNO</v>
      </c>
      <c r="T2285" t="str">
        <v/>
      </c>
      <c r="U2285" t="str">
        <v/>
      </c>
      <c r="V2285" t="str">
        <v>NANNO</v>
      </c>
      <c r="W2285" t="str">
        <v>TPCK12006081</v>
      </c>
      <c r="X2285">
        <v>44903.102083333331</v>
      </c>
      <c r="Y2285" t="str">
        <v>JRS_FLORES</v>
      </c>
      <c r="Z2285" t="str">
        <v>JR</v>
      </c>
      <c r="AA2285">
        <v>0</v>
      </c>
      <c r="AB2285" t="str">
        <v>397-U1588D-70X-5-W 75/75-NANNO</v>
      </c>
    </row>
    <row r="2286" spans="1:28" x14ac:dyDescent="0.15">
      <c r="A2286">
        <v>397</v>
      </c>
      <c r="B2286" t="str">
        <v>U1588</v>
      </c>
      <c r="C2286" t="str">
        <v>D</v>
      </c>
      <c r="D2286">
        <v>71</v>
      </c>
      <c r="E2286" t="str">
        <v>X</v>
      </c>
      <c r="F2286">
        <v>2</v>
      </c>
      <c r="G2286" t="str">
        <v>W</v>
      </c>
      <c r="H2286" s="29">
        <v>75</v>
      </c>
      <c r="I2286" s="29">
        <v>75</v>
      </c>
      <c r="J2286" s="29">
        <v>75</v>
      </c>
      <c r="K2286" s="29">
        <v>5</v>
      </c>
      <c r="L2286" s="24">
        <v>383.44</v>
      </c>
      <c r="M2286" s="24">
        <v>383.44</v>
      </c>
      <c r="N2286" s="24">
        <v>397.16064179104478</v>
      </c>
      <c r="O2286" s="24">
        <v>397.16064179104478</v>
      </c>
      <c r="P2286">
        <v>0</v>
      </c>
      <c r="Q2286">
        <v>1</v>
      </c>
      <c r="R2286" t="str">
        <v>TPCK</v>
      </c>
      <c r="S2286" t="str">
        <v>NANNO</v>
      </c>
      <c r="T2286" t="str">
        <v/>
      </c>
      <c r="U2286" t="str">
        <v/>
      </c>
      <c r="V2286" t="str">
        <v>NANNO</v>
      </c>
      <c r="W2286" t="str">
        <v>TPCK12006111</v>
      </c>
      <c r="X2286">
        <v>44903.12777777778</v>
      </c>
      <c r="Y2286" t="str">
        <v>JRS_FLORES</v>
      </c>
      <c r="Z2286" t="str">
        <v>JR</v>
      </c>
      <c r="AA2286">
        <v>0</v>
      </c>
      <c r="AB2286" t="str">
        <v>397-U1588D-71X-2-W 75/75-NANNO</v>
      </c>
    </row>
    <row r="2287" spans="1:28" x14ac:dyDescent="0.15">
      <c r="A2287">
        <v>397</v>
      </c>
      <c r="B2287" t="str">
        <v>U1588</v>
      </c>
      <c r="C2287" t="str">
        <v>D</v>
      </c>
      <c r="D2287">
        <v>70</v>
      </c>
      <c r="E2287" t="str">
        <v>X</v>
      </c>
      <c r="F2287">
        <v>6</v>
      </c>
      <c r="G2287" t="str">
        <v/>
      </c>
      <c r="H2287" s="29">
        <v>0</v>
      </c>
      <c r="I2287" s="29">
        <v>5</v>
      </c>
      <c r="J2287" s="29">
        <v>0</v>
      </c>
      <c r="K2287" s="29">
        <v>5</v>
      </c>
      <c r="L2287" s="24">
        <v>383.6</v>
      </c>
      <c r="M2287" s="24">
        <v>383.65000000000003</v>
      </c>
      <c r="N2287" s="24">
        <v>395.05263636363634</v>
      </c>
      <c r="O2287" s="24">
        <v>395.08293939393934</v>
      </c>
      <c r="P2287">
        <v>5</v>
      </c>
      <c r="Q2287">
        <v>5</v>
      </c>
      <c r="R2287" t="str">
        <v>CYL</v>
      </c>
      <c r="S2287" t="str">
        <v>HS</v>
      </c>
      <c r="T2287" t="str">
        <v/>
      </c>
      <c r="U2287" t="str">
        <v/>
      </c>
      <c r="V2287" t="str">
        <v>HS</v>
      </c>
      <c r="W2287" t="str">
        <v>CYL12003791</v>
      </c>
      <c r="X2287">
        <v>44902.798611111109</v>
      </c>
      <c r="Y2287" t="str">
        <v>JR_MARONE</v>
      </c>
      <c r="Z2287" t="str">
        <v>JR</v>
      </c>
      <c r="AA2287">
        <v>0</v>
      </c>
      <c r="AB2287" t="str">
        <v>397-U1588D-70X-6-HS</v>
      </c>
    </row>
    <row r="2288" spans="1:28" x14ac:dyDescent="0.15">
      <c r="A2288">
        <v>397</v>
      </c>
      <c r="B2288" t="str">
        <v>U1588</v>
      </c>
      <c r="C2288" t="str">
        <v>D</v>
      </c>
      <c r="D2288">
        <v>70</v>
      </c>
      <c r="E2288" t="str">
        <v>X</v>
      </c>
      <c r="F2288" t="str">
        <v>CC</v>
      </c>
      <c r="G2288" t="str">
        <v/>
      </c>
      <c r="H2288" s="29">
        <v>14</v>
      </c>
      <c r="I2288" s="29">
        <v>20</v>
      </c>
      <c r="J2288" s="29">
        <v>0</v>
      </c>
      <c r="K2288" s="29">
        <v>5</v>
      </c>
      <c r="L2288" s="24">
        <v>384.27</v>
      </c>
      <c r="M2288" s="24">
        <v>384.33</v>
      </c>
      <c r="N2288" s="24">
        <v>395.45869696969692</v>
      </c>
      <c r="O2288" s="24">
        <v>395.49506060606058</v>
      </c>
      <c r="P2288">
        <v>6</v>
      </c>
      <c r="Q2288">
        <v>20</v>
      </c>
      <c r="R2288" t="str">
        <v>OTHR</v>
      </c>
      <c r="S2288" t="str">
        <v/>
      </c>
      <c r="T2288" t="str">
        <v>VERM</v>
      </c>
      <c r="U2288" t="str">
        <v>95746IODP</v>
      </c>
      <c r="V2288" t="str">
        <v>PALVERM</v>
      </c>
      <c r="W2288" t="str">
        <v>OTHR12003811</v>
      </c>
      <c r="X2288">
        <v>44902.798611111109</v>
      </c>
      <c r="Y2288" t="str">
        <v>LEWIS</v>
      </c>
      <c r="Z2288" t="str">
        <v>JR</v>
      </c>
      <c r="AA2288">
        <v>0</v>
      </c>
      <c r="AB2288" t="str">
        <v>397-U1588D-70X-CC-PAL-PALVERM</v>
      </c>
    </row>
    <row r="2289" spans="1:28" x14ac:dyDescent="0.15">
      <c r="A2289">
        <v>397</v>
      </c>
      <c r="B2289" t="str">
        <v>U1588</v>
      </c>
      <c r="C2289" t="str">
        <v>D</v>
      </c>
      <c r="D2289">
        <v>70</v>
      </c>
      <c r="E2289" t="str">
        <v>X</v>
      </c>
      <c r="F2289" t="str">
        <v>CC</v>
      </c>
      <c r="G2289" t="str">
        <v/>
      </c>
      <c r="H2289" s="29">
        <v>14</v>
      </c>
      <c r="I2289" s="29">
        <v>20</v>
      </c>
      <c r="J2289" s="29">
        <v>0</v>
      </c>
      <c r="K2289" s="29">
        <v>5</v>
      </c>
      <c r="L2289" s="24">
        <v>384.27</v>
      </c>
      <c r="M2289" s="24">
        <v>384.33</v>
      </c>
      <c r="N2289" s="24">
        <v>395.45869696969692</v>
      </c>
      <c r="O2289" s="24">
        <v>395.49506060606058</v>
      </c>
      <c r="P2289">
        <v>6</v>
      </c>
      <c r="Q2289">
        <v>5</v>
      </c>
      <c r="R2289" t="str">
        <v>OTHR</v>
      </c>
      <c r="S2289" t="str">
        <v/>
      </c>
      <c r="T2289" t="str">
        <v>FLOR</v>
      </c>
      <c r="U2289" t="str">
        <v>95504IODP</v>
      </c>
      <c r="V2289" t="str">
        <v>PALFLOR</v>
      </c>
      <c r="W2289" t="str">
        <v>OTHR12003831</v>
      </c>
      <c r="X2289">
        <v>44902.798611111109</v>
      </c>
      <c r="Y2289" t="str">
        <v>LEWIS</v>
      </c>
      <c r="Z2289" t="str">
        <v>JR</v>
      </c>
      <c r="AA2289">
        <v>0</v>
      </c>
      <c r="AB2289" t="str">
        <v>397-U1588D-70X-CC-PAL-PALFLOR</v>
      </c>
    </row>
    <row r="2290" spans="1:28" x14ac:dyDescent="0.15">
      <c r="A2290">
        <v>397</v>
      </c>
      <c r="B2290" t="str">
        <v>U1588</v>
      </c>
      <c r="C2290" t="str">
        <v>D</v>
      </c>
      <c r="D2290">
        <v>70</v>
      </c>
      <c r="E2290" t="str">
        <v>X</v>
      </c>
      <c r="F2290" t="str">
        <v>CC</v>
      </c>
      <c r="G2290" t="str">
        <v/>
      </c>
      <c r="H2290" s="29">
        <v>14</v>
      </c>
      <c r="I2290" s="29">
        <v>20</v>
      </c>
      <c r="J2290" s="29">
        <v>0</v>
      </c>
      <c r="K2290" s="29">
        <v>5</v>
      </c>
      <c r="L2290" s="24">
        <v>384.27</v>
      </c>
      <c r="M2290" s="24">
        <v>384.33</v>
      </c>
      <c r="N2290" s="24">
        <v>395.45869696969692</v>
      </c>
      <c r="O2290" s="24">
        <v>395.49506060606058</v>
      </c>
      <c r="P2290">
        <v>6</v>
      </c>
      <c r="Q2290">
        <v>5</v>
      </c>
      <c r="R2290" t="str">
        <v>OTHR</v>
      </c>
      <c r="S2290" t="str">
        <v/>
      </c>
      <c r="T2290" t="str">
        <v>ABRA</v>
      </c>
      <c r="U2290" t="str">
        <v>95438IODP</v>
      </c>
      <c r="V2290" t="str">
        <v>PALABRA</v>
      </c>
      <c r="W2290" t="str">
        <v>OTHR12003871</v>
      </c>
      <c r="X2290">
        <v>44902.798611111109</v>
      </c>
      <c r="Y2290" t="str">
        <v>LEWIS</v>
      </c>
      <c r="Z2290" t="str">
        <v>JR</v>
      </c>
      <c r="AA2290">
        <v>0</v>
      </c>
      <c r="AB2290" t="str">
        <v>397-U1588D-70X-CC-PAL-PALABRA</v>
      </c>
    </row>
    <row r="2291" spans="1:28" x14ac:dyDescent="0.15">
      <c r="A2291">
        <v>397</v>
      </c>
      <c r="B2291" t="str">
        <v>U1588</v>
      </c>
      <c r="C2291" t="str">
        <v>D</v>
      </c>
      <c r="D2291">
        <v>70</v>
      </c>
      <c r="E2291" t="str">
        <v>X</v>
      </c>
      <c r="F2291" t="str">
        <v>CC</v>
      </c>
      <c r="G2291" t="str">
        <v/>
      </c>
      <c r="H2291" s="29">
        <v>14</v>
      </c>
      <c r="I2291" s="29">
        <v>20</v>
      </c>
      <c r="J2291" s="29">
        <v>0</v>
      </c>
      <c r="K2291" s="29">
        <v>5</v>
      </c>
      <c r="L2291" s="24">
        <v>384.27</v>
      </c>
      <c r="M2291" s="24">
        <v>384.33</v>
      </c>
      <c r="N2291" s="24">
        <v>395.45869696969692</v>
      </c>
      <c r="O2291" s="24">
        <v>395.49506060606058</v>
      </c>
      <c r="P2291">
        <v>6</v>
      </c>
      <c r="Q2291">
        <v>1</v>
      </c>
      <c r="R2291" t="str">
        <v>OTHR</v>
      </c>
      <c r="S2291" t="str">
        <v>NANNO</v>
      </c>
      <c r="T2291" t="str">
        <v/>
      </c>
      <c r="U2291" t="str">
        <v/>
      </c>
      <c r="V2291" t="str">
        <v>NANNO</v>
      </c>
      <c r="W2291" t="str">
        <v>OTHR12003881</v>
      </c>
      <c r="X2291">
        <v>44902.798611111109</v>
      </c>
      <c r="Y2291" t="str">
        <v>LEWIS</v>
      </c>
      <c r="Z2291" t="str">
        <v>JR</v>
      </c>
      <c r="AA2291" t="str">
        <v>Shipboard Test</v>
      </c>
      <c r="AB2291" t="str">
        <v>397-U1588D-70X-CC-PAL-NANNO</v>
      </c>
    </row>
    <row r="2292" spans="1:28" x14ac:dyDescent="0.15">
      <c r="A2292">
        <v>397</v>
      </c>
      <c r="B2292" t="str">
        <v>U1588</v>
      </c>
      <c r="C2292" t="str">
        <v>D</v>
      </c>
      <c r="D2292">
        <v>70</v>
      </c>
      <c r="E2292" t="str">
        <v>X</v>
      </c>
      <c r="F2292" t="str">
        <v>CC</v>
      </c>
      <c r="G2292" t="str">
        <v/>
      </c>
      <c r="H2292" s="29">
        <v>14</v>
      </c>
      <c r="I2292" s="29">
        <v>20</v>
      </c>
      <c r="J2292" s="29">
        <v>0</v>
      </c>
      <c r="K2292" s="29">
        <v>5</v>
      </c>
      <c r="L2292" s="24">
        <v>384.27</v>
      </c>
      <c r="M2292" s="24">
        <v>384.33</v>
      </c>
      <c r="N2292" s="24">
        <v>395.45869696969692</v>
      </c>
      <c r="O2292" s="24">
        <v>395.49506060606058</v>
      </c>
      <c r="P2292">
        <v>6</v>
      </c>
      <c r="Q2292">
        <v>30</v>
      </c>
      <c r="R2292" t="str">
        <v>OTHR</v>
      </c>
      <c r="S2292" t="str">
        <v/>
      </c>
      <c r="T2292" t="str">
        <v>HUAN</v>
      </c>
      <c r="U2292" t="str">
        <v>98758IODP</v>
      </c>
      <c r="V2292" t="str">
        <v>PALHUAN</v>
      </c>
      <c r="W2292" t="str">
        <v>OTHR12003851</v>
      </c>
      <c r="X2292">
        <v>44902.798611111109</v>
      </c>
      <c r="Y2292" t="str">
        <v>LEWIS</v>
      </c>
      <c r="Z2292" t="str">
        <v>JR</v>
      </c>
      <c r="AA2292">
        <v>0</v>
      </c>
      <c r="AB2292" t="str">
        <v>397-U1588D-70X-CC-PAL-PALHUAN</v>
      </c>
    </row>
    <row r="2293" spans="1:28" x14ac:dyDescent="0.15">
      <c r="A2293">
        <v>397</v>
      </c>
      <c r="B2293" t="str">
        <v>U1588</v>
      </c>
      <c r="C2293" t="str">
        <v>D</v>
      </c>
      <c r="D2293">
        <v>70</v>
      </c>
      <c r="E2293" t="str">
        <v>X</v>
      </c>
      <c r="F2293" t="str">
        <v>CC</v>
      </c>
      <c r="G2293" t="str">
        <v/>
      </c>
      <c r="H2293" s="29">
        <v>14</v>
      </c>
      <c r="I2293" s="29">
        <v>20</v>
      </c>
      <c r="J2293" s="29">
        <v>14</v>
      </c>
      <c r="K2293" s="29">
        <v>5</v>
      </c>
      <c r="L2293" s="24">
        <v>384.27</v>
      </c>
      <c r="M2293" s="24">
        <v>384.33</v>
      </c>
      <c r="N2293" s="24">
        <v>395.45869696969692</v>
      </c>
      <c r="O2293" s="24">
        <v>395.49506060606058</v>
      </c>
      <c r="P2293">
        <v>6</v>
      </c>
      <c r="Q2293">
        <v>212</v>
      </c>
      <c r="R2293" t="str">
        <v>WRND</v>
      </c>
      <c r="S2293" t="str">
        <v>PAL</v>
      </c>
      <c r="T2293" t="str">
        <v/>
      </c>
      <c r="U2293" t="str">
        <v/>
      </c>
      <c r="V2293" t="str">
        <v>PAL</v>
      </c>
      <c r="W2293" t="str">
        <v>WRND12003801</v>
      </c>
      <c r="X2293">
        <v>44902.798611111109</v>
      </c>
      <c r="Y2293" t="str">
        <v>JR_MARONE</v>
      </c>
      <c r="Z2293" t="str">
        <v>JR</v>
      </c>
      <c r="AA2293">
        <v>0</v>
      </c>
      <c r="AB2293" t="str">
        <v>397-U1588D-70X-CC-PAL</v>
      </c>
    </row>
    <row r="2294" spans="1:28" x14ac:dyDescent="0.15">
      <c r="A2294">
        <v>397</v>
      </c>
      <c r="B2294" t="str">
        <v>U1588</v>
      </c>
      <c r="C2294" t="str">
        <v>D</v>
      </c>
      <c r="D2294">
        <v>70</v>
      </c>
      <c r="E2294" t="str">
        <v>X</v>
      </c>
      <c r="F2294" t="str">
        <v>CC</v>
      </c>
      <c r="G2294" t="str">
        <v/>
      </c>
      <c r="H2294" s="29">
        <v>14</v>
      </c>
      <c r="I2294" s="29">
        <v>20</v>
      </c>
      <c r="J2294" s="29">
        <v>0</v>
      </c>
      <c r="K2294" s="29">
        <v>5</v>
      </c>
      <c r="L2294" s="24">
        <v>384.27</v>
      </c>
      <c r="M2294" s="24">
        <v>384.33</v>
      </c>
      <c r="N2294" s="24">
        <v>395.45869696969692</v>
      </c>
      <c r="O2294" s="24">
        <v>395.49506060606058</v>
      </c>
      <c r="P2294">
        <v>6</v>
      </c>
      <c r="Q2294">
        <v>30</v>
      </c>
      <c r="R2294" t="str">
        <v>OTHR</v>
      </c>
      <c r="S2294" t="str">
        <v/>
      </c>
      <c r="T2294" t="str">
        <v>ZARI</v>
      </c>
      <c r="U2294" t="str">
        <v>95883IODP</v>
      </c>
      <c r="V2294" t="str">
        <v>PALZARI</v>
      </c>
      <c r="W2294" t="str">
        <v>OTHR12003861</v>
      </c>
      <c r="X2294">
        <v>44902.798611111109</v>
      </c>
      <c r="Y2294" t="str">
        <v>LEWIS</v>
      </c>
      <c r="Z2294" t="str">
        <v>JR</v>
      </c>
      <c r="AA2294">
        <v>0</v>
      </c>
      <c r="AB2294" t="str">
        <v>397-U1588D-70X-CC-PAL-PALZARI</v>
      </c>
    </row>
    <row r="2295" spans="1:28" x14ac:dyDescent="0.15">
      <c r="A2295">
        <v>397</v>
      </c>
      <c r="B2295" t="str">
        <v>U1588</v>
      </c>
      <c r="C2295" t="str">
        <v>D</v>
      </c>
      <c r="D2295">
        <v>70</v>
      </c>
      <c r="E2295" t="str">
        <v>X</v>
      </c>
      <c r="F2295" t="str">
        <v>CC</v>
      </c>
      <c r="G2295" t="str">
        <v/>
      </c>
      <c r="H2295" s="29">
        <v>14</v>
      </c>
      <c r="I2295" s="29">
        <v>20</v>
      </c>
      <c r="J2295" s="29">
        <v>0</v>
      </c>
      <c r="K2295" s="29">
        <v>5</v>
      </c>
      <c r="L2295" s="24">
        <v>384.27</v>
      </c>
      <c r="M2295" s="24">
        <v>384.33</v>
      </c>
      <c r="N2295" s="24">
        <v>395.45869696969692</v>
      </c>
      <c r="O2295" s="24">
        <v>395.49506060606058</v>
      </c>
      <c r="P2295">
        <v>6</v>
      </c>
      <c r="Q2295">
        <v>5</v>
      </c>
      <c r="R2295" t="str">
        <v>OTHR</v>
      </c>
      <c r="S2295" t="str">
        <v/>
      </c>
      <c r="T2295" t="str">
        <v>CLAR</v>
      </c>
      <c r="U2295" t="str">
        <v>95439IODP</v>
      </c>
      <c r="V2295" t="str">
        <v>PALCLAR</v>
      </c>
      <c r="W2295" t="str">
        <v>OTHR12003841</v>
      </c>
      <c r="X2295">
        <v>44902.798611111109</v>
      </c>
      <c r="Y2295" t="str">
        <v>LEWIS</v>
      </c>
      <c r="Z2295" t="str">
        <v>JR</v>
      </c>
      <c r="AA2295">
        <v>0</v>
      </c>
      <c r="AB2295" t="str">
        <v>397-U1588D-70X-CC-PAL-PALCLAR</v>
      </c>
    </row>
    <row r="2296" spans="1:28" x14ac:dyDescent="0.15">
      <c r="A2296">
        <v>397</v>
      </c>
      <c r="B2296" t="str">
        <v>U1588</v>
      </c>
      <c r="C2296" t="str">
        <v>D</v>
      </c>
      <c r="D2296">
        <v>70</v>
      </c>
      <c r="E2296" t="str">
        <v>X</v>
      </c>
      <c r="F2296" t="str">
        <v>CC</v>
      </c>
      <c r="G2296" t="str">
        <v/>
      </c>
      <c r="H2296" s="29">
        <v>14</v>
      </c>
      <c r="I2296" s="29">
        <v>20</v>
      </c>
      <c r="J2296" s="29">
        <v>0</v>
      </c>
      <c r="K2296" s="29">
        <v>5</v>
      </c>
      <c r="L2296" s="24">
        <v>384.27</v>
      </c>
      <c r="M2296" s="24">
        <v>384.33</v>
      </c>
      <c r="N2296" s="24">
        <v>395.45869696969692</v>
      </c>
      <c r="O2296" s="24">
        <v>395.49506060606058</v>
      </c>
      <c r="P2296">
        <v>6</v>
      </c>
      <c r="Q2296">
        <v>20</v>
      </c>
      <c r="R2296" t="str">
        <v>OTHR</v>
      </c>
      <c r="S2296" t="str">
        <v/>
      </c>
      <c r="T2296" t="str">
        <v>PERA</v>
      </c>
      <c r="U2296" t="str">
        <v>95471IODP</v>
      </c>
      <c r="V2296" t="str">
        <v>PALPERA</v>
      </c>
      <c r="W2296" t="str">
        <v>OTHR12003821</v>
      </c>
      <c r="X2296">
        <v>44902.798611111109</v>
      </c>
      <c r="Y2296" t="str">
        <v>LEWIS</v>
      </c>
      <c r="Z2296" t="str">
        <v>JR</v>
      </c>
      <c r="AA2296">
        <v>0</v>
      </c>
      <c r="AB2296" t="str">
        <v>397-U1588D-70X-CC-PAL-PALPERA</v>
      </c>
    </row>
    <row r="2297" spans="1:28" x14ac:dyDescent="0.15">
      <c r="A2297">
        <v>397</v>
      </c>
      <c r="B2297" t="str">
        <v>U1588</v>
      </c>
      <c r="C2297" t="str">
        <v>D</v>
      </c>
      <c r="D2297">
        <v>71</v>
      </c>
      <c r="E2297" t="str">
        <v>X</v>
      </c>
      <c r="F2297">
        <v>3</v>
      </c>
      <c r="G2297" t="str">
        <v>W</v>
      </c>
      <c r="H2297" s="29">
        <v>75</v>
      </c>
      <c r="I2297" s="29">
        <v>75</v>
      </c>
      <c r="J2297" s="29">
        <v>75</v>
      </c>
      <c r="K2297" s="29">
        <v>5</v>
      </c>
      <c r="L2297" s="24">
        <v>384.94</v>
      </c>
      <c r="M2297" s="24">
        <v>384.94</v>
      </c>
      <c r="N2297" s="24">
        <v>398.28004477611938</v>
      </c>
      <c r="O2297" s="24">
        <v>398.28004477611938</v>
      </c>
      <c r="P2297">
        <v>0</v>
      </c>
      <c r="Q2297">
        <v>1</v>
      </c>
      <c r="R2297" t="str">
        <v>TPCK</v>
      </c>
      <c r="S2297" t="str">
        <v>NANNO</v>
      </c>
      <c r="T2297" t="str">
        <v/>
      </c>
      <c r="U2297" t="str">
        <v/>
      </c>
      <c r="V2297" t="str">
        <v>NANNO</v>
      </c>
      <c r="W2297" t="str">
        <v>TPCK12006121</v>
      </c>
      <c r="X2297">
        <v>44903.12777777778</v>
      </c>
      <c r="Y2297" t="str">
        <v>JRS_FLORES</v>
      </c>
      <c r="Z2297" t="str">
        <v>JR</v>
      </c>
      <c r="AA2297">
        <v>0</v>
      </c>
      <c r="AB2297" t="str">
        <v>397-U1588D-71X-3-W 75/75-NANNO</v>
      </c>
    </row>
    <row r="2298" spans="1:28" x14ac:dyDescent="0.15">
      <c r="A2298">
        <v>397</v>
      </c>
      <c r="B2298" t="str">
        <v>U1588</v>
      </c>
      <c r="C2298" t="str">
        <v>D</v>
      </c>
      <c r="D2298">
        <v>71</v>
      </c>
      <c r="E2298" t="str">
        <v>X</v>
      </c>
      <c r="F2298">
        <v>4</v>
      </c>
      <c r="G2298" t="str">
        <v>W</v>
      </c>
      <c r="H2298" s="29">
        <v>75</v>
      </c>
      <c r="I2298" s="29">
        <v>75</v>
      </c>
      <c r="J2298" s="29">
        <v>75</v>
      </c>
      <c r="K2298" s="29">
        <v>5</v>
      </c>
      <c r="L2298" s="24">
        <v>386.44</v>
      </c>
      <c r="M2298" s="24">
        <v>386.44</v>
      </c>
      <c r="N2298" s="24">
        <v>399.39944776119404</v>
      </c>
      <c r="O2298" s="24">
        <v>399.39944776119404</v>
      </c>
      <c r="P2298">
        <v>0</v>
      </c>
      <c r="Q2298">
        <v>1</v>
      </c>
      <c r="R2298" t="str">
        <v>TPCK</v>
      </c>
      <c r="S2298" t="str">
        <v>NANNO</v>
      </c>
      <c r="T2298" t="str">
        <v/>
      </c>
      <c r="U2298" t="str">
        <v/>
      </c>
      <c r="V2298" t="str">
        <v>NANNO</v>
      </c>
      <c r="W2298" t="str">
        <v>TPCK12006131</v>
      </c>
      <c r="X2298">
        <v>44903.12777777778</v>
      </c>
      <c r="Y2298" t="str">
        <v>JRS_FLORES</v>
      </c>
      <c r="Z2298" t="str">
        <v>JR</v>
      </c>
      <c r="AA2298">
        <v>0</v>
      </c>
      <c r="AB2298" t="str">
        <v>397-U1588D-71X-4-W 75/75-NANNO</v>
      </c>
    </row>
    <row r="2299" spans="1:28" x14ac:dyDescent="0.15">
      <c r="A2299">
        <v>397</v>
      </c>
      <c r="B2299" t="str">
        <v>U1588</v>
      </c>
      <c r="C2299" t="str">
        <v>D</v>
      </c>
      <c r="D2299">
        <v>71</v>
      </c>
      <c r="E2299" t="str">
        <v>X</v>
      </c>
      <c r="F2299">
        <v>4</v>
      </c>
      <c r="G2299" t="str">
        <v>A</v>
      </c>
      <c r="H2299" s="29">
        <v>91</v>
      </c>
      <c r="I2299" s="29">
        <v>91</v>
      </c>
      <c r="J2299" s="29">
        <v>91</v>
      </c>
      <c r="K2299" s="29">
        <v>5</v>
      </c>
      <c r="L2299" s="24">
        <v>386.6</v>
      </c>
      <c r="M2299" s="24">
        <v>386.6</v>
      </c>
      <c r="N2299" s="24">
        <v>399.51885074626864</v>
      </c>
      <c r="O2299" s="24">
        <v>399.51885074626864</v>
      </c>
      <c r="P2299">
        <v>0</v>
      </c>
      <c r="Q2299">
        <v>0</v>
      </c>
      <c r="R2299" t="str">
        <v>SS</v>
      </c>
      <c r="S2299" t="str">
        <v>SED</v>
      </c>
      <c r="T2299" t="str">
        <v/>
      </c>
      <c r="U2299" t="str">
        <v/>
      </c>
      <c r="V2299" t="str">
        <v>SED</v>
      </c>
      <c r="W2299" t="str">
        <v>SS12006091</v>
      </c>
      <c r="X2299">
        <v>44903.126388888886</v>
      </c>
      <c r="Y2299" t="str">
        <v>JRS_PANG</v>
      </c>
      <c r="Z2299" t="str">
        <v>JR</v>
      </c>
      <c r="AA2299">
        <v>0</v>
      </c>
      <c r="AB2299" t="str">
        <v>397-U1588D-71X-4-A 91/91-SED</v>
      </c>
    </row>
    <row r="2300" spans="1:28" x14ac:dyDescent="0.15">
      <c r="A2300">
        <v>397</v>
      </c>
      <c r="B2300" t="str">
        <v>U1588</v>
      </c>
      <c r="C2300" t="str">
        <v>D</v>
      </c>
      <c r="D2300">
        <v>72</v>
      </c>
      <c r="E2300" t="str">
        <v>X</v>
      </c>
      <c r="F2300">
        <v>1</v>
      </c>
      <c r="G2300" t="str">
        <v>W</v>
      </c>
      <c r="H2300" s="29">
        <v>78</v>
      </c>
      <c r="I2300" s="29">
        <v>78</v>
      </c>
      <c r="J2300" s="29">
        <v>78</v>
      </c>
      <c r="K2300" s="29">
        <v>5</v>
      </c>
      <c r="L2300" s="24">
        <v>386.88</v>
      </c>
      <c r="M2300" s="24">
        <v>386.88</v>
      </c>
      <c r="N2300" s="24">
        <v>400.97990909090908</v>
      </c>
      <c r="O2300" s="24">
        <v>400.97990909090908</v>
      </c>
      <c r="P2300">
        <v>0</v>
      </c>
      <c r="Q2300">
        <v>1</v>
      </c>
      <c r="R2300" t="str">
        <v>TPCK</v>
      </c>
      <c r="S2300" t="str">
        <v>NANNO</v>
      </c>
      <c r="T2300" t="str">
        <v/>
      </c>
      <c r="U2300" t="str">
        <v/>
      </c>
      <c r="V2300" t="str">
        <v>NANNO</v>
      </c>
      <c r="W2300" t="str">
        <v>TPCK12006151</v>
      </c>
      <c r="X2300">
        <v>44903.140972222223</v>
      </c>
      <c r="Y2300" t="str">
        <v>JRS_FLORES</v>
      </c>
      <c r="Z2300" t="str">
        <v>JR</v>
      </c>
      <c r="AA2300">
        <v>0</v>
      </c>
      <c r="AB2300" t="str">
        <v>397-U1588D-72X-1-W 78/78-NANNO</v>
      </c>
    </row>
    <row r="2301" spans="1:28" x14ac:dyDescent="0.15">
      <c r="A2301">
        <v>397</v>
      </c>
      <c r="B2301" t="str">
        <v>U1588</v>
      </c>
      <c r="C2301" t="str">
        <v>D</v>
      </c>
      <c r="D2301">
        <v>71</v>
      </c>
      <c r="E2301" t="str">
        <v>X</v>
      </c>
      <c r="F2301">
        <v>5</v>
      </c>
      <c r="G2301" t="str">
        <v>W</v>
      </c>
      <c r="H2301" s="29">
        <v>30</v>
      </c>
      <c r="I2301" s="29">
        <v>30</v>
      </c>
      <c r="J2301" s="29">
        <v>30</v>
      </c>
      <c r="K2301" s="29">
        <v>5</v>
      </c>
      <c r="L2301" s="24">
        <v>387.17</v>
      </c>
      <c r="M2301" s="24">
        <v>387.17</v>
      </c>
      <c r="N2301" s="24">
        <v>399.94422388059701</v>
      </c>
      <c r="O2301" s="24">
        <v>399.94422388059701</v>
      </c>
      <c r="P2301">
        <v>0</v>
      </c>
      <c r="Q2301">
        <v>1</v>
      </c>
      <c r="R2301" t="str">
        <v>TPCK</v>
      </c>
      <c r="S2301" t="str">
        <v>NANNO</v>
      </c>
      <c r="T2301" t="str">
        <v/>
      </c>
      <c r="U2301" t="str">
        <v/>
      </c>
      <c r="V2301" t="str">
        <v>NANNO</v>
      </c>
      <c r="W2301" t="str">
        <v>TPCK12006141</v>
      </c>
      <c r="X2301">
        <v>44903.12777777778</v>
      </c>
      <c r="Y2301" t="str">
        <v>JRS_FLORES</v>
      </c>
      <c r="Z2301" t="str">
        <v>JR</v>
      </c>
      <c r="AA2301">
        <v>0</v>
      </c>
      <c r="AB2301" t="str">
        <v>397-U1588D-71X-5-W 30/30-NANNO</v>
      </c>
    </row>
    <row r="2302" spans="1:28" x14ac:dyDescent="0.15">
      <c r="A2302">
        <v>397</v>
      </c>
      <c r="B2302" t="str">
        <v>U1588</v>
      </c>
      <c r="C2302" t="str">
        <v>D</v>
      </c>
      <c r="D2302">
        <v>71</v>
      </c>
      <c r="E2302" t="str">
        <v>X</v>
      </c>
      <c r="F2302" t="str">
        <v>CC</v>
      </c>
      <c r="G2302" t="str">
        <v/>
      </c>
      <c r="H2302" s="29">
        <v>32</v>
      </c>
      <c r="I2302" s="29">
        <v>38</v>
      </c>
      <c r="J2302" s="29">
        <v>0</v>
      </c>
      <c r="K2302" s="29">
        <v>5</v>
      </c>
      <c r="L2302" s="24">
        <v>387.71999999999997</v>
      </c>
      <c r="M2302" s="24">
        <v>387.78</v>
      </c>
      <c r="N2302" s="24">
        <v>400.35467164179107</v>
      </c>
      <c r="O2302" s="24">
        <v>400.39944776119398</v>
      </c>
      <c r="P2302">
        <v>6</v>
      </c>
      <c r="Q2302">
        <v>5</v>
      </c>
      <c r="R2302" t="str">
        <v>OTHR</v>
      </c>
      <c r="S2302" t="str">
        <v/>
      </c>
      <c r="T2302" t="str">
        <v>FLOR</v>
      </c>
      <c r="U2302" t="str">
        <v>95504IODP</v>
      </c>
      <c r="V2302" t="str">
        <v>PALFLOR</v>
      </c>
      <c r="W2302" t="str">
        <v>OTHR12004111</v>
      </c>
      <c r="X2302">
        <v>44902.825694444444</v>
      </c>
      <c r="Y2302" t="str">
        <v>LEWIS</v>
      </c>
      <c r="Z2302" t="str">
        <v>JR</v>
      </c>
      <c r="AA2302">
        <v>0</v>
      </c>
      <c r="AB2302" t="str">
        <v>397-U1588D-71X-CC-PAL-PALFLOR</v>
      </c>
    </row>
    <row r="2303" spans="1:28" x14ac:dyDescent="0.15">
      <c r="A2303">
        <v>397</v>
      </c>
      <c r="B2303" t="str">
        <v>U1588</v>
      </c>
      <c r="C2303" t="str">
        <v>D</v>
      </c>
      <c r="D2303">
        <v>71</v>
      </c>
      <c r="E2303" t="str">
        <v>X</v>
      </c>
      <c r="F2303" t="str">
        <v>CC</v>
      </c>
      <c r="G2303" t="str">
        <v/>
      </c>
      <c r="H2303" s="29">
        <v>32</v>
      </c>
      <c r="I2303" s="29">
        <v>38</v>
      </c>
      <c r="J2303" s="29">
        <v>0</v>
      </c>
      <c r="K2303" s="29">
        <v>5</v>
      </c>
      <c r="L2303" s="24">
        <v>387.71999999999997</v>
      </c>
      <c r="M2303" s="24">
        <v>387.78</v>
      </c>
      <c r="N2303" s="24">
        <v>400.35467164179107</v>
      </c>
      <c r="O2303" s="24">
        <v>400.39944776119398</v>
      </c>
      <c r="P2303">
        <v>6</v>
      </c>
      <c r="Q2303">
        <v>30</v>
      </c>
      <c r="R2303" t="str">
        <v>OTHR</v>
      </c>
      <c r="S2303" t="str">
        <v/>
      </c>
      <c r="T2303" t="str">
        <v>HUAN</v>
      </c>
      <c r="U2303" t="str">
        <v>98758IODP</v>
      </c>
      <c r="V2303" t="str">
        <v>PALHUAN</v>
      </c>
      <c r="W2303" t="str">
        <v>OTHR12004131</v>
      </c>
      <c r="X2303">
        <v>44902.825694444444</v>
      </c>
      <c r="Y2303" t="str">
        <v>LEWIS</v>
      </c>
      <c r="Z2303" t="str">
        <v>JR</v>
      </c>
      <c r="AA2303">
        <v>0</v>
      </c>
      <c r="AB2303" t="str">
        <v>397-U1588D-71X-CC-PAL-PALHUAN</v>
      </c>
    </row>
    <row r="2304" spans="1:28" x14ac:dyDescent="0.15">
      <c r="A2304">
        <v>397</v>
      </c>
      <c r="B2304" t="str">
        <v>U1588</v>
      </c>
      <c r="C2304" t="str">
        <v>D</v>
      </c>
      <c r="D2304">
        <v>71</v>
      </c>
      <c r="E2304" t="str">
        <v>X</v>
      </c>
      <c r="F2304" t="str">
        <v>CC</v>
      </c>
      <c r="G2304" t="str">
        <v/>
      </c>
      <c r="H2304" s="29">
        <v>32</v>
      </c>
      <c r="I2304" s="29">
        <v>38</v>
      </c>
      <c r="J2304" s="29">
        <v>0</v>
      </c>
      <c r="K2304" s="29">
        <v>5</v>
      </c>
      <c r="L2304" s="24">
        <v>387.71999999999997</v>
      </c>
      <c r="M2304" s="24">
        <v>387.78</v>
      </c>
      <c r="N2304" s="24">
        <v>400.35467164179107</v>
      </c>
      <c r="O2304" s="24">
        <v>400.39944776119398</v>
      </c>
      <c r="P2304">
        <v>6</v>
      </c>
      <c r="Q2304">
        <v>20</v>
      </c>
      <c r="R2304" t="str">
        <v>OTHR</v>
      </c>
      <c r="S2304" t="str">
        <v/>
      </c>
      <c r="T2304" t="str">
        <v>PERA</v>
      </c>
      <c r="U2304" t="str">
        <v>95471IODP</v>
      </c>
      <c r="V2304" t="str">
        <v>PALPERA</v>
      </c>
      <c r="W2304" t="str">
        <v>OTHR12004101</v>
      </c>
      <c r="X2304">
        <v>44902.825694444444</v>
      </c>
      <c r="Y2304" t="str">
        <v>LEWIS</v>
      </c>
      <c r="Z2304" t="str">
        <v>JR</v>
      </c>
      <c r="AA2304">
        <v>0</v>
      </c>
      <c r="AB2304" t="str">
        <v>397-U1588D-71X-CC-PAL-PALPERA</v>
      </c>
    </row>
    <row r="2305" spans="1:28" x14ac:dyDescent="0.15">
      <c r="A2305">
        <v>397</v>
      </c>
      <c r="B2305" t="str">
        <v>U1588</v>
      </c>
      <c r="C2305" t="str">
        <v>D</v>
      </c>
      <c r="D2305">
        <v>71</v>
      </c>
      <c r="E2305" t="str">
        <v>X</v>
      </c>
      <c r="F2305" t="str">
        <v>CC</v>
      </c>
      <c r="G2305" t="str">
        <v/>
      </c>
      <c r="H2305" s="29">
        <v>32</v>
      </c>
      <c r="I2305" s="29">
        <v>38</v>
      </c>
      <c r="J2305" s="29">
        <v>0</v>
      </c>
      <c r="K2305" s="29">
        <v>5</v>
      </c>
      <c r="L2305" s="24">
        <v>387.71999999999997</v>
      </c>
      <c r="M2305" s="24">
        <v>387.78</v>
      </c>
      <c r="N2305" s="24">
        <v>400.35467164179107</v>
      </c>
      <c r="O2305" s="24">
        <v>400.39944776119398</v>
      </c>
      <c r="P2305">
        <v>6</v>
      </c>
      <c r="Q2305">
        <v>20</v>
      </c>
      <c r="R2305" t="str">
        <v>OTHR</v>
      </c>
      <c r="S2305" t="str">
        <v/>
      </c>
      <c r="T2305" t="str">
        <v>VERM</v>
      </c>
      <c r="U2305" t="str">
        <v>95746IODP</v>
      </c>
      <c r="V2305" t="str">
        <v>PALVERM</v>
      </c>
      <c r="W2305" t="str">
        <v>OTHR12004091</v>
      </c>
      <c r="X2305">
        <v>44902.825694444444</v>
      </c>
      <c r="Y2305" t="str">
        <v>LEWIS</v>
      </c>
      <c r="Z2305" t="str">
        <v>JR</v>
      </c>
      <c r="AA2305">
        <v>0</v>
      </c>
      <c r="AB2305" t="str">
        <v>397-U1588D-71X-CC-PAL-PALVERM</v>
      </c>
    </row>
    <row r="2306" spans="1:28" x14ac:dyDescent="0.15">
      <c r="A2306">
        <v>397</v>
      </c>
      <c r="B2306" t="str">
        <v>U1588</v>
      </c>
      <c r="C2306" t="str">
        <v>D</v>
      </c>
      <c r="D2306">
        <v>71</v>
      </c>
      <c r="E2306" t="str">
        <v>X</v>
      </c>
      <c r="F2306" t="str">
        <v>CC</v>
      </c>
      <c r="G2306" t="str">
        <v/>
      </c>
      <c r="H2306" s="29">
        <v>32</v>
      </c>
      <c r="I2306" s="29">
        <v>38</v>
      </c>
      <c r="J2306" s="29">
        <v>32</v>
      </c>
      <c r="K2306" s="29">
        <v>5</v>
      </c>
      <c r="L2306" s="24">
        <v>387.71999999999997</v>
      </c>
      <c r="M2306" s="24">
        <v>387.78</v>
      </c>
      <c r="N2306" s="24">
        <v>400.35467164179107</v>
      </c>
      <c r="O2306" s="24">
        <v>400.39944776119398</v>
      </c>
      <c r="P2306">
        <v>6</v>
      </c>
      <c r="Q2306">
        <v>212</v>
      </c>
      <c r="R2306" t="str">
        <v>WRND</v>
      </c>
      <c r="S2306" t="str">
        <v>PAL</v>
      </c>
      <c r="T2306" t="str">
        <v/>
      </c>
      <c r="U2306" t="str">
        <v/>
      </c>
      <c r="V2306" t="str">
        <v>PAL</v>
      </c>
      <c r="W2306" t="str">
        <v>WRND12004081</v>
      </c>
      <c r="X2306">
        <v>44902.824999999997</v>
      </c>
      <c r="Y2306" t="str">
        <v>JR_MARONE</v>
      </c>
      <c r="Z2306" t="str">
        <v>JR</v>
      </c>
      <c r="AA2306">
        <v>0</v>
      </c>
      <c r="AB2306" t="str">
        <v>397-U1588D-71X-CC-PAL</v>
      </c>
    </row>
    <row r="2307" spans="1:28" x14ac:dyDescent="0.15">
      <c r="A2307">
        <v>397</v>
      </c>
      <c r="B2307" t="str">
        <v>U1588</v>
      </c>
      <c r="C2307" t="str">
        <v>D</v>
      </c>
      <c r="D2307">
        <v>71</v>
      </c>
      <c r="E2307" t="str">
        <v>X</v>
      </c>
      <c r="F2307" t="str">
        <v>CC</v>
      </c>
      <c r="G2307" t="str">
        <v/>
      </c>
      <c r="H2307" s="29">
        <v>32</v>
      </c>
      <c r="I2307" s="29">
        <v>38</v>
      </c>
      <c r="J2307" s="29">
        <v>0</v>
      </c>
      <c r="K2307" s="29">
        <v>5</v>
      </c>
      <c r="L2307" s="24">
        <v>387.71999999999997</v>
      </c>
      <c r="M2307" s="24">
        <v>387.78</v>
      </c>
      <c r="N2307" s="24">
        <v>400.35467164179107</v>
      </c>
      <c r="O2307" s="24">
        <v>400.39944776119398</v>
      </c>
      <c r="P2307">
        <v>6</v>
      </c>
      <c r="Q2307">
        <v>5</v>
      </c>
      <c r="R2307" t="str">
        <v>OTHR</v>
      </c>
      <c r="S2307" t="str">
        <v/>
      </c>
      <c r="T2307" t="str">
        <v>CLAR</v>
      </c>
      <c r="U2307" t="str">
        <v>95439IODP</v>
      </c>
      <c r="V2307" t="str">
        <v>PALCLAR</v>
      </c>
      <c r="W2307" t="str">
        <v>OTHR12004121</v>
      </c>
      <c r="X2307">
        <v>44902.825694444444</v>
      </c>
      <c r="Y2307" t="str">
        <v>LEWIS</v>
      </c>
      <c r="Z2307" t="str">
        <v>JR</v>
      </c>
      <c r="AA2307">
        <v>0</v>
      </c>
      <c r="AB2307" t="str">
        <v>397-U1588D-71X-CC-PAL-PALCLAR</v>
      </c>
    </row>
    <row r="2308" spans="1:28" x14ac:dyDescent="0.15">
      <c r="A2308">
        <v>397</v>
      </c>
      <c r="B2308" t="str">
        <v>U1588</v>
      </c>
      <c r="C2308" t="str">
        <v>D</v>
      </c>
      <c r="D2308">
        <v>71</v>
      </c>
      <c r="E2308" t="str">
        <v>X</v>
      </c>
      <c r="F2308" t="str">
        <v>CC</v>
      </c>
      <c r="G2308" t="str">
        <v/>
      </c>
      <c r="H2308" s="29">
        <v>32</v>
      </c>
      <c r="I2308" s="29">
        <v>38</v>
      </c>
      <c r="J2308" s="29">
        <v>0</v>
      </c>
      <c r="K2308" s="29">
        <v>5</v>
      </c>
      <c r="L2308" s="24">
        <v>387.71999999999997</v>
      </c>
      <c r="M2308" s="24">
        <v>387.78</v>
      </c>
      <c r="N2308" s="24">
        <v>400.35467164179107</v>
      </c>
      <c r="O2308" s="24">
        <v>400.39944776119398</v>
      </c>
      <c r="P2308">
        <v>6</v>
      </c>
      <c r="Q2308">
        <v>5</v>
      </c>
      <c r="R2308" t="str">
        <v>OTHR</v>
      </c>
      <c r="S2308" t="str">
        <v/>
      </c>
      <c r="T2308" t="str">
        <v>ABRA</v>
      </c>
      <c r="U2308" t="str">
        <v>95438IODP</v>
      </c>
      <c r="V2308" t="str">
        <v>PALABRA</v>
      </c>
      <c r="W2308" t="str">
        <v>OTHR12004151</v>
      </c>
      <c r="X2308">
        <v>44902.825694444444</v>
      </c>
      <c r="Y2308" t="str">
        <v>LEWIS</v>
      </c>
      <c r="Z2308" t="str">
        <v>JR</v>
      </c>
      <c r="AA2308">
        <v>0</v>
      </c>
      <c r="AB2308" t="str">
        <v>397-U1588D-71X-CC-PAL-PALABRA</v>
      </c>
    </row>
    <row r="2309" spans="1:28" x14ac:dyDescent="0.15">
      <c r="A2309">
        <v>397</v>
      </c>
      <c r="B2309" t="str">
        <v>U1588</v>
      </c>
      <c r="C2309" t="str">
        <v>D</v>
      </c>
      <c r="D2309">
        <v>71</v>
      </c>
      <c r="E2309" t="str">
        <v>X</v>
      </c>
      <c r="F2309" t="str">
        <v>CC</v>
      </c>
      <c r="G2309" t="str">
        <v/>
      </c>
      <c r="H2309" s="29">
        <v>32</v>
      </c>
      <c r="I2309" s="29">
        <v>38</v>
      </c>
      <c r="J2309" s="29">
        <v>0</v>
      </c>
      <c r="K2309" s="29">
        <v>5</v>
      </c>
      <c r="L2309" s="24">
        <v>387.71999999999997</v>
      </c>
      <c r="M2309" s="24">
        <v>387.78</v>
      </c>
      <c r="N2309" s="24">
        <v>400.35467164179107</v>
      </c>
      <c r="O2309" s="24">
        <v>400.39944776119398</v>
      </c>
      <c r="P2309">
        <v>6</v>
      </c>
      <c r="Q2309">
        <v>30</v>
      </c>
      <c r="R2309" t="str">
        <v>OTHR</v>
      </c>
      <c r="S2309" t="str">
        <v/>
      </c>
      <c r="T2309" t="str">
        <v>ZARI</v>
      </c>
      <c r="U2309" t="str">
        <v>95883IODP</v>
      </c>
      <c r="V2309" t="str">
        <v>PALZARI</v>
      </c>
      <c r="W2309" t="str">
        <v>OTHR12004141</v>
      </c>
      <c r="X2309">
        <v>44902.825694444444</v>
      </c>
      <c r="Y2309" t="str">
        <v>LEWIS</v>
      </c>
      <c r="Z2309" t="str">
        <v>JR</v>
      </c>
      <c r="AA2309">
        <v>0</v>
      </c>
      <c r="AB2309" t="str">
        <v>397-U1588D-71X-CC-PAL-PALZARI</v>
      </c>
    </row>
    <row r="2310" spans="1:28" x14ac:dyDescent="0.15">
      <c r="A2310">
        <v>397</v>
      </c>
      <c r="B2310" t="str">
        <v>U1588</v>
      </c>
      <c r="C2310" t="str">
        <v>D</v>
      </c>
      <c r="D2310">
        <v>71</v>
      </c>
      <c r="E2310" t="str">
        <v>X</v>
      </c>
      <c r="F2310" t="str">
        <v>CC</v>
      </c>
      <c r="G2310" t="str">
        <v/>
      </c>
      <c r="H2310" s="29">
        <v>32</v>
      </c>
      <c r="I2310" s="29">
        <v>38</v>
      </c>
      <c r="J2310" s="29">
        <v>0</v>
      </c>
      <c r="K2310" s="29">
        <v>5</v>
      </c>
      <c r="L2310" s="24">
        <v>387.71999999999997</v>
      </c>
      <c r="M2310" s="24">
        <v>387.78</v>
      </c>
      <c r="N2310" s="24">
        <v>400.35467164179107</v>
      </c>
      <c r="O2310" s="24">
        <v>400.39944776119398</v>
      </c>
      <c r="P2310">
        <v>6</v>
      </c>
      <c r="Q2310">
        <v>1</v>
      </c>
      <c r="R2310" t="str">
        <v>OTHR</v>
      </c>
      <c r="S2310" t="str">
        <v>NANNO</v>
      </c>
      <c r="T2310" t="str">
        <v/>
      </c>
      <c r="U2310" t="str">
        <v/>
      </c>
      <c r="V2310" t="str">
        <v>NANNO</v>
      </c>
      <c r="W2310" t="str">
        <v>OTHR12004161</v>
      </c>
      <c r="X2310">
        <v>44902.825694444444</v>
      </c>
      <c r="Y2310" t="str">
        <v>LEWIS</v>
      </c>
      <c r="Z2310" t="str">
        <v>JR</v>
      </c>
      <c r="AA2310" t="str">
        <v>Shipboard Test</v>
      </c>
      <c r="AB2310" t="str">
        <v>397-U1588D-71X-CC-PAL-NANNO</v>
      </c>
    </row>
    <row r="2311" spans="1:28" x14ac:dyDescent="0.15">
      <c r="A2311">
        <v>397</v>
      </c>
      <c r="B2311" t="str">
        <v>U1588</v>
      </c>
      <c r="C2311" t="str">
        <v>D</v>
      </c>
      <c r="D2311">
        <v>72</v>
      </c>
      <c r="E2311" t="str">
        <v>X</v>
      </c>
      <c r="F2311">
        <v>2</v>
      </c>
      <c r="G2311" t="str">
        <v>W</v>
      </c>
      <c r="H2311" s="29">
        <v>78</v>
      </c>
      <c r="I2311" s="29">
        <v>78</v>
      </c>
      <c r="J2311" s="29">
        <v>78</v>
      </c>
      <c r="K2311" s="29">
        <v>5</v>
      </c>
      <c r="L2311" s="24">
        <v>388.36999999999995</v>
      </c>
      <c r="M2311" s="24">
        <v>388.36999999999995</v>
      </c>
      <c r="N2311" s="24">
        <v>402.10869696969695</v>
      </c>
      <c r="O2311" s="24">
        <v>402.10869696969695</v>
      </c>
      <c r="P2311">
        <v>0</v>
      </c>
      <c r="Q2311">
        <v>1</v>
      </c>
      <c r="R2311" t="str">
        <v>TPCK</v>
      </c>
      <c r="S2311" t="str">
        <v>NANNO</v>
      </c>
      <c r="T2311" t="str">
        <v/>
      </c>
      <c r="U2311" t="str">
        <v/>
      </c>
      <c r="V2311" t="str">
        <v>NANNO</v>
      </c>
      <c r="W2311" t="str">
        <v>TPCK12006161</v>
      </c>
      <c r="X2311">
        <v>44903.140972222223</v>
      </c>
      <c r="Y2311" t="str">
        <v>JRS_FLORES</v>
      </c>
      <c r="Z2311" t="str">
        <v>JR</v>
      </c>
      <c r="AA2311">
        <v>0</v>
      </c>
      <c r="AB2311" t="str">
        <v>397-U1588D-72X-2-W 78/78-NANNO</v>
      </c>
    </row>
    <row r="2312" spans="1:28" x14ac:dyDescent="0.15">
      <c r="A2312">
        <v>397</v>
      </c>
      <c r="B2312" t="str">
        <v>U1588</v>
      </c>
      <c r="C2312" t="str">
        <v>D</v>
      </c>
      <c r="D2312">
        <v>72</v>
      </c>
      <c r="E2312" t="str">
        <v>X</v>
      </c>
      <c r="F2312">
        <v>3</v>
      </c>
      <c r="G2312" t="str">
        <v>A</v>
      </c>
      <c r="H2312" s="29">
        <v>67</v>
      </c>
      <c r="I2312" s="29">
        <v>67</v>
      </c>
      <c r="J2312" s="29">
        <v>67</v>
      </c>
      <c r="K2312" s="29">
        <v>5</v>
      </c>
      <c r="L2312" s="24">
        <v>389.76</v>
      </c>
      <c r="M2312" s="24">
        <v>389.76</v>
      </c>
      <c r="N2312" s="24">
        <v>403.16172727272726</v>
      </c>
      <c r="O2312" s="24">
        <v>403.16172727272726</v>
      </c>
      <c r="P2312">
        <v>0</v>
      </c>
      <c r="Q2312">
        <v>0</v>
      </c>
      <c r="R2312" t="str">
        <v>SS</v>
      </c>
      <c r="S2312" t="str">
        <v>SED</v>
      </c>
      <c r="T2312" t="str">
        <v/>
      </c>
      <c r="U2312" t="str">
        <v/>
      </c>
      <c r="V2312" t="str">
        <v>SED</v>
      </c>
      <c r="W2312" t="str">
        <v>SS12006191</v>
      </c>
      <c r="X2312">
        <v>44903.147222222222</v>
      </c>
      <c r="Y2312" t="str">
        <v>JRS_PANG</v>
      </c>
      <c r="Z2312" t="str">
        <v>JR</v>
      </c>
      <c r="AA2312">
        <v>0</v>
      </c>
      <c r="AB2312" t="str">
        <v>397-U1588D-72X-3-A 67/67-SED</v>
      </c>
    </row>
    <row r="2313" spans="1:28" x14ac:dyDescent="0.15">
      <c r="A2313">
        <v>397</v>
      </c>
      <c r="B2313" t="str">
        <v>U1588</v>
      </c>
      <c r="C2313" t="str">
        <v>D</v>
      </c>
      <c r="D2313">
        <v>72</v>
      </c>
      <c r="E2313" t="str">
        <v>X</v>
      </c>
      <c r="F2313">
        <v>3</v>
      </c>
      <c r="G2313" t="str">
        <v>W</v>
      </c>
      <c r="H2313" s="29">
        <v>78</v>
      </c>
      <c r="I2313" s="29">
        <v>78</v>
      </c>
      <c r="J2313" s="29">
        <v>78</v>
      </c>
      <c r="K2313" s="29">
        <v>5</v>
      </c>
      <c r="L2313" s="24">
        <v>389.86999999999995</v>
      </c>
      <c r="M2313" s="24">
        <v>389.86999999999995</v>
      </c>
      <c r="N2313" s="24">
        <v>403.24506060606058</v>
      </c>
      <c r="O2313" s="24">
        <v>403.24506060606058</v>
      </c>
      <c r="P2313">
        <v>0</v>
      </c>
      <c r="Q2313">
        <v>1</v>
      </c>
      <c r="R2313" t="str">
        <v>TPCK</v>
      </c>
      <c r="S2313" t="str">
        <v>NANNO</v>
      </c>
      <c r="T2313" t="str">
        <v/>
      </c>
      <c r="U2313" t="str">
        <v/>
      </c>
      <c r="V2313" t="str">
        <v>NANNO</v>
      </c>
      <c r="W2313" t="str">
        <v>TPCK12006171</v>
      </c>
      <c r="X2313">
        <v>44903.140972222223</v>
      </c>
      <c r="Y2313" t="str">
        <v>JRS_FLORES</v>
      </c>
      <c r="Z2313" t="str">
        <v>JR</v>
      </c>
      <c r="AA2313">
        <v>0</v>
      </c>
      <c r="AB2313" t="str">
        <v>397-U1588D-72X-3-W 78/78-NANNO</v>
      </c>
    </row>
    <row r="2314" spans="1:28" x14ac:dyDescent="0.15">
      <c r="A2314">
        <v>397</v>
      </c>
      <c r="B2314" t="str">
        <v>U1588</v>
      </c>
      <c r="C2314" t="str">
        <v>D</v>
      </c>
      <c r="D2314">
        <v>72</v>
      </c>
      <c r="E2314" t="str">
        <v>X</v>
      </c>
      <c r="F2314">
        <v>4</v>
      </c>
      <c r="G2314" t="str">
        <v/>
      </c>
      <c r="H2314" s="29">
        <v>0</v>
      </c>
      <c r="I2314" s="29">
        <v>5</v>
      </c>
      <c r="J2314" s="29">
        <v>0</v>
      </c>
      <c r="K2314" s="29">
        <v>5</v>
      </c>
      <c r="L2314" s="24">
        <v>390.56</v>
      </c>
      <c r="M2314" s="24">
        <v>390.61</v>
      </c>
      <c r="N2314" s="24">
        <v>403.76778787878789</v>
      </c>
      <c r="O2314" s="24">
        <v>403.8056666666667</v>
      </c>
      <c r="P2314">
        <v>5</v>
      </c>
      <c r="Q2314">
        <v>5</v>
      </c>
      <c r="R2314" t="str">
        <v>CYL</v>
      </c>
      <c r="S2314" t="str">
        <v>HS</v>
      </c>
      <c r="T2314" t="str">
        <v/>
      </c>
      <c r="U2314" t="str">
        <v/>
      </c>
      <c r="V2314" t="str">
        <v>HS</v>
      </c>
      <c r="W2314" t="str">
        <v>CYL12004331</v>
      </c>
      <c r="X2314">
        <v>44902.851388888892</v>
      </c>
      <c r="Y2314" t="str">
        <v>JR_MARONE</v>
      </c>
      <c r="Z2314" t="str">
        <v>JR</v>
      </c>
      <c r="AA2314">
        <v>0</v>
      </c>
      <c r="AB2314" t="str">
        <v>397-U1588D-72X-4-HS</v>
      </c>
    </row>
    <row r="2315" spans="1:28" x14ac:dyDescent="0.15">
      <c r="A2315">
        <v>397</v>
      </c>
      <c r="B2315" t="str">
        <v>U1588</v>
      </c>
      <c r="C2315" t="str">
        <v>D</v>
      </c>
      <c r="D2315">
        <v>72</v>
      </c>
      <c r="E2315" t="str">
        <v>X</v>
      </c>
      <c r="F2315">
        <v>4</v>
      </c>
      <c r="G2315" t="str">
        <v>W</v>
      </c>
      <c r="H2315" s="29">
        <v>78</v>
      </c>
      <c r="I2315" s="29">
        <v>78</v>
      </c>
      <c r="J2315" s="29">
        <v>78</v>
      </c>
      <c r="K2315" s="29">
        <v>5</v>
      </c>
      <c r="L2315" s="24">
        <v>391.34</v>
      </c>
      <c r="M2315" s="24">
        <v>391.34</v>
      </c>
      <c r="N2315" s="24">
        <v>404.35869696969695</v>
      </c>
      <c r="O2315" s="24">
        <v>404.35869696969695</v>
      </c>
      <c r="P2315">
        <v>0</v>
      </c>
      <c r="Q2315">
        <v>1</v>
      </c>
      <c r="R2315" t="str">
        <v>TPCK</v>
      </c>
      <c r="S2315" t="str">
        <v>NANNO</v>
      </c>
      <c r="T2315" t="str">
        <v/>
      </c>
      <c r="U2315" t="str">
        <v/>
      </c>
      <c r="V2315" t="str">
        <v>NANNO</v>
      </c>
      <c r="W2315" t="str">
        <v>TPCK12006181</v>
      </c>
      <c r="X2315">
        <v>44903.140972222223</v>
      </c>
      <c r="Y2315" t="str">
        <v>JRS_FLORES</v>
      </c>
      <c r="Z2315" t="str">
        <v>JR</v>
      </c>
      <c r="AA2315">
        <v>0</v>
      </c>
      <c r="AB2315" t="str">
        <v>397-U1588D-72X-4-W 78/78-NANNO</v>
      </c>
    </row>
    <row r="2316" spans="1:28" x14ac:dyDescent="0.15">
      <c r="A2316">
        <v>397</v>
      </c>
      <c r="B2316" t="str">
        <v>U1588</v>
      </c>
      <c r="C2316" t="str">
        <v>D</v>
      </c>
      <c r="D2316">
        <v>73</v>
      </c>
      <c r="E2316" t="str">
        <v>X</v>
      </c>
      <c r="F2316">
        <v>1</v>
      </c>
      <c r="G2316" t="str">
        <v>W</v>
      </c>
      <c r="H2316" s="29">
        <v>75</v>
      </c>
      <c r="I2316" s="29">
        <v>75</v>
      </c>
      <c r="J2316" s="29">
        <v>75</v>
      </c>
      <c r="K2316" s="29">
        <v>5</v>
      </c>
      <c r="L2316" s="24">
        <v>391.65</v>
      </c>
      <c r="M2316" s="24">
        <v>391.65</v>
      </c>
      <c r="N2316" s="24">
        <v>405.77039534883716</v>
      </c>
      <c r="O2316" s="24">
        <v>405.77039534883716</v>
      </c>
      <c r="P2316">
        <v>0</v>
      </c>
      <c r="Q2316">
        <v>1</v>
      </c>
      <c r="R2316" t="str">
        <v>TPCK</v>
      </c>
      <c r="S2316" t="str">
        <v>NANNO</v>
      </c>
      <c r="T2316" t="str">
        <v/>
      </c>
      <c r="U2316" t="str">
        <v/>
      </c>
      <c r="V2316" t="str">
        <v>NANNO</v>
      </c>
      <c r="W2316" t="str">
        <v>TPCK12006201</v>
      </c>
      <c r="X2316">
        <v>44903.15347222222</v>
      </c>
      <c r="Y2316" t="str">
        <v>JRS_FLORES</v>
      </c>
      <c r="Z2316" t="str">
        <v>JR</v>
      </c>
      <c r="AA2316">
        <v>0</v>
      </c>
      <c r="AB2316" t="str">
        <v>397-U1588D-73X-1-W 75/75-NANNO</v>
      </c>
    </row>
    <row r="2317" spans="1:28" x14ac:dyDescent="0.15">
      <c r="A2317">
        <v>397</v>
      </c>
      <c r="B2317" t="str">
        <v>U1588</v>
      </c>
      <c r="C2317" t="str">
        <v>D</v>
      </c>
      <c r="D2317">
        <v>72</v>
      </c>
      <c r="E2317" t="str">
        <v>X</v>
      </c>
      <c r="F2317" t="str">
        <v>CC</v>
      </c>
      <c r="G2317" t="str">
        <v/>
      </c>
      <c r="H2317" s="29">
        <v>30</v>
      </c>
      <c r="I2317" s="29">
        <v>36</v>
      </c>
      <c r="J2317" s="29">
        <v>0</v>
      </c>
      <c r="K2317" s="29">
        <v>5</v>
      </c>
      <c r="L2317" s="24">
        <v>392.37</v>
      </c>
      <c r="M2317" s="24">
        <v>392.43</v>
      </c>
      <c r="N2317" s="24">
        <v>405.13900000000001</v>
      </c>
      <c r="O2317" s="24">
        <v>405.18445454545457</v>
      </c>
      <c r="P2317">
        <v>6</v>
      </c>
      <c r="Q2317">
        <v>30</v>
      </c>
      <c r="R2317" t="str">
        <v>OTHR</v>
      </c>
      <c r="S2317" t="str">
        <v/>
      </c>
      <c r="T2317" t="str">
        <v>HUAN</v>
      </c>
      <c r="U2317" t="str">
        <v>98758IODP</v>
      </c>
      <c r="V2317" t="str">
        <v>PALHUAN</v>
      </c>
      <c r="W2317" t="str">
        <v>OTHR12004391</v>
      </c>
      <c r="X2317">
        <v>44902.852777777778</v>
      </c>
      <c r="Y2317" t="str">
        <v>LEWIS</v>
      </c>
      <c r="Z2317" t="str">
        <v>JR</v>
      </c>
      <c r="AA2317">
        <v>0</v>
      </c>
      <c r="AB2317" t="str">
        <v>397-U1588D-72X-CC-PAL-PALHUAN</v>
      </c>
    </row>
    <row r="2318" spans="1:28" x14ac:dyDescent="0.15">
      <c r="A2318">
        <v>397</v>
      </c>
      <c r="B2318" t="str">
        <v>U1588</v>
      </c>
      <c r="C2318" t="str">
        <v>D</v>
      </c>
      <c r="D2318">
        <v>72</v>
      </c>
      <c r="E2318" t="str">
        <v>X</v>
      </c>
      <c r="F2318" t="str">
        <v>CC</v>
      </c>
      <c r="G2318" t="str">
        <v/>
      </c>
      <c r="H2318" s="29">
        <v>30</v>
      </c>
      <c r="I2318" s="29">
        <v>36</v>
      </c>
      <c r="J2318" s="29">
        <v>0</v>
      </c>
      <c r="K2318" s="29">
        <v>5</v>
      </c>
      <c r="L2318" s="24">
        <v>392.37</v>
      </c>
      <c r="M2318" s="24">
        <v>392.43</v>
      </c>
      <c r="N2318" s="24">
        <v>405.13900000000001</v>
      </c>
      <c r="O2318" s="24">
        <v>405.18445454545457</v>
      </c>
      <c r="P2318">
        <v>6</v>
      </c>
      <c r="Q2318">
        <v>20</v>
      </c>
      <c r="R2318" t="str">
        <v>OTHR</v>
      </c>
      <c r="S2318" t="str">
        <v/>
      </c>
      <c r="T2318" t="str">
        <v>PERA</v>
      </c>
      <c r="U2318" t="str">
        <v>95471IODP</v>
      </c>
      <c r="V2318" t="str">
        <v>PALPERA</v>
      </c>
      <c r="W2318" t="str">
        <v>OTHR12004361</v>
      </c>
      <c r="X2318">
        <v>44902.852777777778</v>
      </c>
      <c r="Y2318" t="str">
        <v>LEWIS</v>
      </c>
      <c r="Z2318" t="str">
        <v>JR</v>
      </c>
      <c r="AA2318">
        <v>0</v>
      </c>
      <c r="AB2318" t="str">
        <v>397-U1588D-72X-CC-PAL-PALPERA</v>
      </c>
    </row>
    <row r="2319" spans="1:28" x14ac:dyDescent="0.15">
      <c r="A2319">
        <v>397</v>
      </c>
      <c r="B2319" t="str">
        <v>U1588</v>
      </c>
      <c r="C2319" t="str">
        <v>D</v>
      </c>
      <c r="D2319">
        <v>72</v>
      </c>
      <c r="E2319" t="str">
        <v>X</v>
      </c>
      <c r="F2319" t="str">
        <v>CC</v>
      </c>
      <c r="G2319" t="str">
        <v/>
      </c>
      <c r="H2319" s="29">
        <v>30</v>
      </c>
      <c r="I2319" s="29">
        <v>36</v>
      </c>
      <c r="J2319" s="29">
        <v>0</v>
      </c>
      <c r="K2319" s="29">
        <v>5</v>
      </c>
      <c r="L2319" s="24">
        <v>392.37</v>
      </c>
      <c r="M2319" s="24">
        <v>392.43</v>
      </c>
      <c r="N2319" s="24">
        <v>405.13900000000001</v>
      </c>
      <c r="O2319" s="24">
        <v>405.18445454545457</v>
      </c>
      <c r="P2319">
        <v>6</v>
      </c>
      <c r="Q2319">
        <v>5</v>
      </c>
      <c r="R2319" t="str">
        <v>OTHR</v>
      </c>
      <c r="S2319" t="str">
        <v/>
      </c>
      <c r="T2319" t="str">
        <v>ABRA</v>
      </c>
      <c r="U2319" t="str">
        <v>95438IODP</v>
      </c>
      <c r="V2319" t="str">
        <v>PALABRA</v>
      </c>
      <c r="W2319" t="str">
        <v>OTHR12004411</v>
      </c>
      <c r="X2319">
        <v>44902.852777777778</v>
      </c>
      <c r="Y2319" t="str">
        <v>LEWIS</v>
      </c>
      <c r="Z2319" t="str">
        <v>JR</v>
      </c>
      <c r="AA2319">
        <v>0</v>
      </c>
      <c r="AB2319" t="str">
        <v>397-U1588D-72X-CC-PAL-PALABRA</v>
      </c>
    </row>
    <row r="2320" spans="1:28" x14ac:dyDescent="0.15">
      <c r="A2320">
        <v>397</v>
      </c>
      <c r="B2320" t="str">
        <v>U1588</v>
      </c>
      <c r="C2320" t="str">
        <v>D</v>
      </c>
      <c r="D2320">
        <v>72</v>
      </c>
      <c r="E2320" t="str">
        <v>X</v>
      </c>
      <c r="F2320" t="str">
        <v>CC</v>
      </c>
      <c r="G2320" t="str">
        <v/>
      </c>
      <c r="H2320" s="29">
        <v>30</v>
      </c>
      <c r="I2320" s="29">
        <v>36</v>
      </c>
      <c r="J2320" s="29">
        <v>0</v>
      </c>
      <c r="K2320" s="29">
        <v>5</v>
      </c>
      <c r="L2320" s="24">
        <v>392.37</v>
      </c>
      <c r="M2320" s="24">
        <v>392.43</v>
      </c>
      <c r="N2320" s="24">
        <v>405.13900000000001</v>
      </c>
      <c r="O2320" s="24">
        <v>405.18445454545457</v>
      </c>
      <c r="P2320">
        <v>6</v>
      </c>
      <c r="Q2320">
        <v>30</v>
      </c>
      <c r="R2320" t="str">
        <v>OTHR</v>
      </c>
      <c r="S2320" t="str">
        <v/>
      </c>
      <c r="T2320" t="str">
        <v>ZARI</v>
      </c>
      <c r="U2320" t="str">
        <v>95883IODP</v>
      </c>
      <c r="V2320" t="str">
        <v>PALZARI</v>
      </c>
      <c r="W2320" t="str">
        <v>OTHR12004401</v>
      </c>
      <c r="X2320">
        <v>44902.852777777778</v>
      </c>
      <c r="Y2320" t="str">
        <v>LEWIS</v>
      </c>
      <c r="Z2320" t="str">
        <v>JR</v>
      </c>
      <c r="AA2320">
        <v>0</v>
      </c>
      <c r="AB2320" t="str">
        <v>397-U1588D-72X-CC-PAL-PALZARI</v>
      </c>
    </row>
    <row r="2321" spans="1:28" x14ac:dyDescent="0.15">
      <c r="A2321">
        <v>397</v>
      </c>
      <c r="B2321" t="str">
        <v>U1588</v>
      </c>
      <c r="C2321" t="str">
        <v>D</v>
      </c>
      <c r="D2321">
        <v>72</v>
      </c>
      <c r="E2321" t="str">
        <v>X</v>
      </c>
      <c r="F2321" t="str">
        <v>CC</v>
      </c>
      <c r="G2321" t="str">
        <v/>
      </c>
      <c r="H2321" s="29">
        <v>30</v>
      </c>
      <c r="I2321" s="29">
        <v>36</v>
      </c>
      <c r="J2321" s="29">
        <v>30</v>
      </c>
      <c r="K2321" s="29">
        <v>5</v>
      </c>
      <c r="L2321" s="24">
        <v>392.37</v>
      </c>
      <c r="M2321" s="24">
        <v>392.43</v>
      </c>
      <c r="N2321" s="24">
        <v>405.13900000000001</v>
      </c>
      <c r="O2321" s="24">
        <v>405.18445454545457</v>
      </c>
      <c r="P2321">
        <v>6</v>
      </c>
      <c r="Q2321">
        <v>212</v>
      </c>
      <c r="R2321" t="str">
        <v>WRND</v>
      </c>
      <c r="S2321" t="str">
        <v>PAL</v>
      </c>
      <c r="T2321" t="str">
        <v/>
      </c>
      <c r="U2321" t="str">
        <v/>
      </c>
      <c r="V2321" t="str">
        <v>PAL</v>
      </c>
      <c r="W2321" t="str">
        <v>WRND12004341</v>
      </c>
      <c r="X2321">
        <v>44902.851388888892</v>
      </c>
      <c r="Y2321" t="str">
        <v>JR_MARONE</v>
      </c>
      <c r="Z2321" t="str">
        <v>JR</v>
      </c>
      <c r="AA2321">
        <v>0</v>
      </c>
      <c r="AB2321" t="str">
        <v>397-U1588D-72X-CC-PAL</v>
      </c>
    </row>
    <row r="2322" spans="1:28" x14ac:dyDescent="0.15">
      <c r="A2322">
        <v>397</v>
      </c>
      <c r="B2322" t="str">
        <v>U1588</v>
      </c>
      <c r="C2322" t="str">
        <v>D</v>
      </c>
      <c r="D2322">
        <v>72</v>
      </c>
      <c r="E2322" t="str">
        <v>X</v>
      </c>
      <c r="F2322" t="str">
        <v>CC</v>
      </c>
      <c r="G2322" t="str">
        <v/>
      </c>
      <c r="H2322" s="29">
        <v>30</v>
      </c>
      <c r="I2322" s="29">
        <v>36</v>
      </c>
      <c r="J2322" s="29">
        <v>0</v>
      </c>
      <c r="K2322" s="29">
        <v>5</v>
      </c>
      <c r="L2322" s="24">
        <v>392.37</v>
      </c>
      <c r="M2322" s="24">
        <v>392.43</v>
      </c>
      <c r="N2322" s="24">
        <v>405.13900000000001</v>
      </c>
      <c r="O2322" s="24">
        <v>405.18445454545457</v>
      </c>
      <c r="P2322">
        <v>6</v>
      </c>
      <c r="Q2322">
        <v>20</v>
      </c>
      <c r="R2322" t="str">
        <v>OTHR</v>
      </c>
      <c r="S2322" t="str">
        <v/>
      </c>
      <c r="T2322" t="str">
        <v>VERM</v>
      </c>
      <c r="U2322" t="str">
        <v>95746IODP</v>
      </c>
      <c r="V2322" t="str">
        <v>PALVERM</v>
      </c>
      <c r="W2322" t="str">
        <v>OTHR12004351</v>
      </c>
      <c r="X2322">
        <v>44902.852777777778</v>
      </c>
      <c r="Y2322" t="str">
        <v>LEWIS</v>
      </c>
      <c r="Z2322" t="str">
        <v>JR</v>
      </c>
      <c r="AA2322">
        <v>0</v>
      </c>
      <c r="AB2322" t="str">
        <v>397-U1588D-72X-CC-PAL-PALVERM</v>
      </c>
    </row>
    <row r="2323" spans="1:28" x14ac:dyDescent="0.15">
      <c r="A2323">
        <v>397</v>
      </c>
      <c r="B2323" t="str">
        <v>U1588</v>
      </c>
      <c r="C2323" t="str">
        <v>D</v>
      </c>
      <c r="D2323">
        <v>72</v>
      </c>
      <c r="E2323" t="str">
        <v>X</v>
      </c>
      <c r="F2323" t="str">
        <v>CC</v>
      </c>
      <c r="G2323" t="str">
        <v/>
      </c>
      <c r="H2323" s="29">
        <v>30</v>
      </c>
      <c r="I2323" s="29">
        <v>36</v>
      </c>
      <c r="J2323" s="29">
        <v>0</v>
      </c>
      <c r="K2323" s="29">
        <v>5</v>
      </c>
      <c r="L2323" s="24">
        <v>392.37</v>
      </c>
      <c r="M2323" s="24">
        <v>392.43</v>
      </c>
      <c r="N2323" s="24">
        <v>405.13900000000001</v>
      </c>
      <c r="O2323" s="24">
        <v>405.18445454545457</v>
      </c>
      <c r="P2323">
        <v>6</v>
      </c>
      <c r="Q2323">
        <v>5</v>
      </c>
      <c r="R2323" t="str">
        <v>OTHR</v>
      </c>
      <c r="S2323" t="str">
        <v/>
      </c>
      <c r="T2323" t="str">
        <v>CLAR</v>
      </c>
      <c r="U2323" t="str">
        <v>95439IODP</v>
      </c>
      <c r="V2323" t="str">
        <v>PALCLAR</v>
      </c>
      <c r="W2323" t="str">
        <v>OTHR12004381</v>
      </c>
      <c r="X2323">
        <v>44902.852777777778</v>
      </c>
      <c r="Y2323" t="str">
        <v>LEWIS</v>
      </c>
      <c r="Z2323" t="str">
        <v>JR</v>
      </c>
      <c r="AA2323">
        <v>0</v>
      </c>
      <c r="AB2323" t="str">
        <v>397-U1588D-72X-CC-PAL-PALCLAR</v>
      </c>
    </row>
    <row r="2324" spans="1:28" x14ac:dyDescent="0.15">
      <c r="A2324">
        <v>397</v>
      </c>
      <c r="B2324" t="str">
        <v>U1588</v>
      </c>
      <c r="C2324" t="str">
        <v>D</v>
      </c>
      <c r="D2324">
        <v>72</v>
      </c>
      <c r="E2324" t="str">
        <v>X</v>
      </c>
      <c r="F2324" t="str">
        <v>CC</v>
      </c>
      <c r="G2324" t="str">
        <v/>
      </c>
      <c r="H2324" s="29">
        <v>30</v>
      </c>
      <c r="I2324" s="29">
        <v>36</v>
      </c>
      <c r="J2324" s="29">
        <v>0</v>
      </c>
      <c r="K2324" s="29">
        <v>5</v>
      </c>
      <c r="L2324" s="24">
        <v>392.37</v>
      </c>
      <c r="M2324" s="24">
        <v>392.43</v>
      </c>
      <c r="N2324" s="24">
        <v>405.13900000000001</v>
      </c>
      <c r="O2324" s="24">
        <v>405.18445454545457</v>
      </c>
      <c r="P2324">
        <v>6</v>
      </c>
      <c r="Q2324">
        <v>1</v>
      </c>
      <c r="R2324" t="str">
        <v>OTHR</v>
      </c>
      <c r="S2324" t="str">
        <v>NANNO</v>
      </c>
      <c r="T2324" t="str">
        <v/>
      </c>
      <c r="U2324" t="str">
        <v/>
      </c>
      <c r="V2324" t="str">
        <v>NANNO</v>
      </c>
      <c r="W2324" t="str">
        <v>OTHR12004421</v>
      </c>
      <c r="X2324">
        <v>44902.852777777778</v>
      </c>
      <c r="Y2324" t="str">
        <v>LEWIS</v>
      </c>
      <c r="Z2324" t="str">
        <v>JR</v>
      </c>
      <c r="AA2324" t="str">
        <v>Shipboard Test</v>
      </c>
      <c r="AB2324" t="str">
        <v>397-U1588D-72X-CC-PAL-NANNO</v>
      </c>
    </row>
    <row r="2325" spans="1:28" x14ac:dyDescent="0.15">
      <c r="A2325">
        <v>397</v>
      </c>
      <c r="B2325" t="str">
        <v>U1588</v>
      </c>
      <c r="C2325" t="str">
        <v>D</v>
      </c>
      <c r="D2325">
        <v>72</v>
      </c>
      <c r="E2325" t="str">
        <v>X</v>
      </c>
      <c r="F2325" t="str">
        <v>CC</v>
      </c>
      <c r="G2325" t="str">
        <v/>
      </c>
      <c r="H2325" s="29">
        <v>30</v>
      </c>
      <c r="I2325" s="29">
        <v>36</v>
      </c>
      <c r="J2325" s="29">
        <v>0</v>
      </c>
      <c r="K2325" s="29">
        <v>5</v>
      </c>
      <c r="L2325" s="24">
        <v>392.37</v>
      </c>
      <c r="M2325" s="24">
        <v>392.43</v>
      </c>
      <c r="N2325" s="24">
        <v>405.13900000000001</v>
      </c>
      <c r="O2325" s="24">
        <v>405.18445454545457</v>
      </c>
      <c r="P2325">
        <v>6</v>
      </c>
      <c r="Q2325">
        <v>5</v>
      </c>
      <c r="R2325" t="str">
        <v>OTHR</v>
      </c>
      <c r="S2325" t="str">
        <v/>
      </c>
      <c r="T2325" t="str">
        <v>FLOR</v>
      </c>
      <c r="U2325" t="str">
        <v>95504IODP</v>
      </c>
      <c r="V2325" t="str">
        <v>PALFLOR</v>
      </c>
      <c r="W2325" t="str">
        <v>OTHR12004371</v>
      </c>
      <c r="X2325">
        <v>44902.852777777778</v>
      </c>
      <c r="Y2325" t="str">
        <v>LEWIS</v>
      </c>
      <c r="Z2325" t="str">
        <v>JR</v>
      </c>
      <c r="AA2325">
        <v>0</v>
      </c>
      <c r="AB2325" t="str">
        <v>397-U1588D-72X-CC-PAL-PALFLOR</v>
      </c>
    </row>
    <row r="2326" spans="1:28" x14ac:dyDescent="0.15">
      <c r="A2326">
        <v>397</v>
      </c>
      <c r="B2326" t="str">
        <v>U1588</v>
      </c>
      <c r="C2326" t="str">
        <v>D</v>
      </c>
      <c r="D2326">
        <v>73</v>
      </c>
      <c r="E2326" t="str">
        <v>X</v>
      </c>
      <c r="F2326">
        <v>2</v>
      </c>
      <c r="G2326" t="str">
        <v>W</v>
      </c>
      <c r="H2326" s="29">
        <v>75</v>
      </c>
      <c r="I2326" s="29">
        <v>75</v>
      </c>
      <c r="J2326" s="29">
        <v>75</v>
      </c>
      <c r="K2326" s="29">
        <v>5</v>
      </c>
      <c r="L2326" s="24">
        <v>393.14</v>
      </c>
      <c r="M2326" s="24">
        <v>393.14</v>
      </c>
      <c r="N2326" s="24">
        <v>406.9254341085271</v>
      </c>
      <c r="O2326" s="24">
        <v>406.9254341085271</v>
      </c>
      <c r="P2326">
        <v>0</v>
      </c>
      <c r="Q2326">
        <v>1</v>
      </c>
      <c r="R2326" t="str">
        <v>TPCK</v>
      </c>
      <c r="S2326" t="str">
        <v>NANNO</v>
      </c>
      <c r="T2326" t="str">
        <v/>
      </c>
      <c r="U2326" t="str">
        <v/>
      </c>
      <c r="V2326" t="str">
        <v>NANNO</v>
      </c>
      <c r="W2326" t="str">
        <v>TPCK12006211</v>
      </c>
      <c r="X2326">
        <v>44903.15347222222</v>
      </c>
      <c r="Y2326" t="str">
        <v>JRS_FLORES</v>
      </c>
      <c r="Z2326" t="str">
        <v>JR</v>
      </c>
      <c r="AA2326">
        <v>0</v>
      </c>
      <c r="AB2326" t="str">
        <v>397-U1588D-73X-2-W 75/75-NANNO</v>
      </c>
    </row>
    <row r="2327" spans="1:28" x14ac:dyDescent="0.15">
      <c r="A2327">
        <v>397</v>
      </c>
      <c r="B2327" t="str">
        <v>U1588</v>
      </c>
      <c r="C2327" t="str">
        <v>D</v>
      </c>
      <c r="D2327">
        <v>73</v>
      </c>
      <c r="E2327" t="str">
        <v>X</v>
      </c>
      <c r="F2327">
        <v>3</v>
      </c>
      <c r="G2327" t="str">
        <v>W</v>
      </c>
      <c r="H2327" s="29">
        <v>75</v>
      </c>
      <c r="I2327" s="29">
        <v>75</v>
      </c>
      <c r="J2327" s="29">
        <v>75</v>
      </c>
      <c r="K2327" s="29">
        <v>5</v>
      </c>
      <c r="L2327" s="24">
        <v>394.64</v>
      </c>
      <c r="M2327" s="24">
        <v>394.64</v>
      </c>
      <c r="N2327" s="24">
        <v>408.08822480620154</v>
      </c>
      <c r="O2327" s="24">
        <v>408.08822480620154</v>
      </c>
      <c r="P2327">
        <v>0</v>
      </c>
      <c r="Q2327">
        <v>1</v>
      </c>
      <c r="R2327" t="str">
        <v>TPCK</v>
      </c>
      <c r="S2327" t="str">
        <v>NANNO</v>
      </c>
      <c r="T2327" t="str">
        <v/>
      </c>
      <c r="U2327" t="str">
        <v/>
      </c>
      <c r="V2327" t="str">
        <v>NANNO</v>
      </c>
      <c r="W2327" t="str">
        <v>TPCK12006221</v>
      </c>
      <c r="X2327">
        <v>44903.15347222222</v>
      </c>
      <c r="Y2327" t="str">
        <v>JRS_FLORES</v>
      </c>
      <c r="Z2327" t="str">
        <v>JR</v>
      </c>
      <c r="AA2327">
        <v>0</v>
      </c>
      <c r="AB2327" t="str">
        <v>397-U1588D-73X-3-W 75/75-NANNO</v>
      </c>
    </row>
    <row r="2328" spans="1:28" x14ac:dyDescent="0.15">
      <c r="A2328">
        <v>397</v>
      </c>
      <c r="B2328" t="str">
        <v>U1588</v>
      </c>
      <c r="C2328" t="str">
        <v>D</v>
      </c>
      <c r="D2328">
        <v>73</v>
      </c>
      <c r="E2328" t="str">
        <v>X</v>
      </c>
      <c r="F2328">
        <v>3</v>
      </c>
      <c r="G2328" t="str">
        <v>A</v>
      </c>
      <c r="H2328" s="29">
        <v>80</v>
      </c>
      <c r="I2328" s="29">
        <v>80</v>
      </c>
      <c r="J2328" s="29">
        <v>80</v>
      </c>
      <c r="K2328" s="29">
        <v>5</v>
      </c>
      <c r="L2328" s="24">
        <v>394.69</v>
      </c>
      <c r="M2328" s="24">
        <v>394.69</v>
      </c>
      <c r="N2328" s="24">
        <v>408.12698449612401</v>
      </c>
      <c r="O2328" s="24">
        <v>408.12698449612401</v>
      </c>
      <c r="P2328">
        <v>0</v>
      </c>
      <c r="Q2328">
        <v>0</v>
      </c>
      <c r="R2328" t="str">
        <v>SS</v>
      </c>
      <c r="S2328" t="str">
        <v>SED</v>
      </c>
      <c r="T2328" t="str">
        <v/>
      </c>
      <c r="U2328" t="str">
        <v/>
      </c>
      <c r="V2328" t="str">
        <v>SED</v>
      </c>
      <c r="W2328" t="str">
        <v>SS12006241</v>
      </c>
      <c r="X2328">
        <v>44903.165972222225</v>
      </c>
      <c r="Y2328" t="str">
        <v>JRS_PANG</v>
      </c>
      <c r="Z2328" t="str">
        <v>JR</v>
      </c>
      <c r="AA2328">
        <v>0</v>
      </c>
      <c r="AB2328" t="str">
        <v>397-U1588D-73X-3-A 80/80-SED</v>
      </c>
    </row>
    <row r="2329" spans="1:28" x14ac:dyDescent="0.15">
      <c r="A2329">
        <v>397</v>
      </c>
      <c r="B2329" t="str">
        <v>U1588</v>
      </c>
      <c r="C2329" t="str">
        <v>D</v>
      </c>
      <c r="D2329">
        <v>73</v>
      </c>
      <c r="E2329" t="str">
        <v>X</v>
      </c>
      <c r="F2329">
        <v>4</v>
      </c>
      <c r="G2329" t="str">
        <v>W</v>
      </c>
      <c r="H2329" s="29">
        <v>75</v>
      </c>
      <c r="I2329" s="29">
        <v>75</v>
      </c>
      <c r="J2329" s="29">
        <v>75</v>
      </c>
      <c r="K2329" s="29">
        <v>5</v>
      </c>
      <c r="L2329" s="24">
        <v>396.14</v>
      </c>
      <c r="M2329" s="24">
        <v>396.14</v>
      </c>
      <c r="N2329" s="24">
        <v>409.25101550387592</v>
      </c>
      <c r="O2329" s="24">
        <v>409.25101550387592</v>
      </c>
      <c r="P2329">
        <v>0</v>
      </c>
      <c r="Q2329">
        <v>1</v>
      </c>
      <c r="R2329" t="str">
        <v>TPCK</v>
      </c>
      <c r="S2329" t="str">
        <v>NANNO</v>
      </c>
      <c r="T2329" t="str">
        <v/>
      </c>
      <c r="U2329" t="str">
        <v/>
      </c>
      <c r="V2329" t="str">
        <v>NANNO</v>
      </c>
      <c r="W2329" t="str">
        <v>TPCK12006231</v>
      </c>
      <c r="X2329">
        <v>44903.15347222222</v>
      </c>
      <c r="Y2329" t="str">
        <v>JRS_FLORES</v>
      </c>
      <c r="Z2329" t="str">
        <v>JR</v>
      </c>
      <c r="AA2329">
        <v>0</v>
      </c>
      <c r="AB2329" t="str">
        <v>397-U1588D-73X-4-W 75/75-NANNO</v>
      </c>
    </row>
    <row r="2330" spans="1:28" x14ac:dyDescent="0.15">
      <c r="A2330">
        <v>397</v>
      </c>
      <c r="B2330" t="str">
        <v>U1588</v>
      </c>
      <c r="C2330" t="str">
        <v>D</v>
      </c>
      <c r="D2330">
        <v>74</v>
      </c>
      <c r="E2330" t="str">
        <v>X</v>
      </c>
      <c r="F2330">
        <v>1</v>
      </c>
      <c r="G2330" t="str">
        <v>W</v>
      </c>
      <c r="H2330" s="29">
        <v>75</v>
      </c>
      <c r="I2330" s="29">
        <v>75</v>
      </c>
      <c r="J2330" s="29">
        <v>75</v>
      </c>
      <c r="K2330" s="29">
        <v>5</v>
      </c>
      <c r="L2330" s="24">
        <v>396.55</v>
      </c>
      <c r="M2330" s="24">
        <v>396.55</v>
      </c>
      <c r="N2330" s="24">
        <v>410.56368354430379</v>
      </c>
      <c r="O2330" s="24">
        <v>410.56368354430379</v>
      </c>
      <c r="P2330">
        <v>0</v>
      </c>
      <c r="Q2330">
        <v>1</v>
      </c>
      <c r="R2330" t="str">
        <v>TPCK</v>
      </c>
      <c r="S2330" t="str">
        <v>NANNO</v>
      </c>
      <c r="T2330" t="str">
        <v/>
      </c>
      <c r="U2330" t="str">
        <v/>
      </c>
      <c r="V2330" t="str">
        <v>NANNO</v>
      </c>
      <c r="W2330" t="str">
        <v>TPCK12006251</v>
      </c>
      <c r="X2330">
        <v>44903.17291666667</v>
      </c>
      <c r="Y2330" t="str">
        <v>JRS_FLORES</v>
      </c>
      <c r="Z2330" t="str">
        <v>JR</v>
      </c>
      <c r="AA2330">
        <v>0</v>
      </c>
      <c r="AB2330" t="str">
        <v>397-U1588D-74X-1-W 75/75-NANNO</v>
      </c>
    </row>
    <row r="2331" spans="1:28" x14ac:dyDescent="0.15">
      <c r="A2331">
        <v>397</v>
      </c>
      <c r="B2331" t="str">
        <v>U1588</v>
      </c>
      <c r="C2331" t="str">
        <v>D</v>
      </c>
      <c r="D2331">
        <v>73</v>
      </c>
      <c r="E2331" t="str">
        <v>X</v>
      </c>
      <c r="F2331" t="str">
        <v>CC</v>
      </c>
      <c r="G2331" t="str">
        <v/>
      </c>
      <c r="H2331" s="29">
        <v>29</v>
      </c>
      <c r="I2331" s="29">
        <v>35</v>
      </c>
      <c r="J2331" s="29">
        <v>0</v>
      </c>
      <c r="K2331" s="29">
        <v>5</v>
      </c>
      <c r="L2331" s="24">
        <v>397.16</v>
      </c>
      <c r="M2331" s="24">
        <v>397.22</v>
      </c>
      <c r="N2331" s="24">
        <v>410.04171317829457</v>
      </c>
      <c r="O2331" s="24">
        <v>410.08822480620154</v>
      </c>
      <c r="P2331">
        <v>6</v>
      </c>
      <c r="Q2331">
        <v>5</v>
      </c>
      <c r="R2331" t="str">
        <v>OTHR</v>
      </c>
      <c r="S2331" t="str">
        <v/>
      </c>
      <c r="T2331" t="str">
        <v>CLAR</v>
      </c>
      <c r="U2331" t="str">
        <v>95439IODP</v>
      </c>
      <c r="V2331" t="str">
        <v>PALCLAR</v>
      </c>
      <c r="W2331" t="str">
        <v>OTHR12004631</v>
      </c>
      <c r="X2331">
        <v>44902.878472222219</v>
      </c>
      <c r="Y2331" t="str">
        <v>LEWIS</v>
      </c>
      <c r="Z2331" t="str">
        <v>JR</v>
      </c>
      <c r="AA2331">
        <v>0</v>
      </c>
      <c r="AB2331" t="str">
        <v>397-U1588D-73X-CC-PAL-PALCLAR</v>
      </c>
    </row>
    <row r="2332" spans="1:28" x14ac:dyDescent="0.15">
      <c r="A2332">
        <v>397</v>
      </c>
      <c r="B2332" t="str">
        <v>U1588</v>
      </c>
      <c r="C2332" t="str">
        <v>D</v>
      </c>
      <c r="D2332">
        <v>73</v>
      </c>
      <c r="E2332" t="str">
        <v>X</v>
      </c>
      <c r="F2332" t="str">
        <v>CC</v>
      </c>
      <c r="G2332" t="str">
        <v/>
      </c>
      <c r="H2332" s="29">
        <v>29</v>
      </c>
      <c r="I2332" s="29">
        <v>35</v>
      </c>
      <c r="J2332" s="29">
        <v>0</v>
      </c>
      <c r="K2332" s="29">
        <v>5</v>
      </c>
      <c r="L2332" s="24">
        <v>397.16</v>
      </c>
      <c r="M2332" s="24">
        <v>397.22</v>
      </c>
      <c r="N2332" s="24">
        <v>410.04171317829457</v>
      </c>
      <c r="O2332" s="24">
        <v>410.08822480620154</v>
      </c>
      <c r="P2332">
        <v>6</v>
      </c>
      <c r="Q2332">
        <v>5</v>
      </c>
      <c r="R2332" t="str">
        <v>OTHR</v>
      </c>
      <c r="S2332" t="str">
        <v/>
      </c>
      <c r="T2332" t="str">
        <v>ABRA</v>
      </c>
      <c r="U2332" t="str">
        <v>95438IODP</v>
      </c>
      <c r="V2332" t="str">
        <v>PALABRA</v>
      </c>
      <c r="W2332" t="str">
        <v>OTHR12004661</v>
      </c>
      <c r="X2332">
        <v>44902.878472222219</v>
      </c>
      <c r="Y2332" t="str">
        <v>LEWIS</v>
      </c>
      <c r="Z2332" t="str">
        <v>JR</v>
      </c>
      <c r="AA2332">
        <v>0</v>
      </c>
      <c r="AB2332" t="str">
        <v>397-U1588D-73X-CC-PAL-PALABRA</v>
      </c>
    </row>
    <row r="2333" spans="1:28" x14ac:dyDescent="0.15">
      <c r="A2333">
        <v>397</v>
      </c>
      <c r="B2333" t="str">
        <v>U1588</v>
      </c>
      <c r="C2333" t="str">
        <v>D</v>
      </c>
      <c r="D2333">
        <v>73</v>
      </c>
      <c r="E2333" t="str">
        <v>X</v>
      </c>
      <c r="F2333" t="str">
        <v>CC</v>
      </c>
      <c r="G2333" t="str">
        <v/>
      </c>
      <c r="H2333" s="29">
        <v>29</v>
      </c>
      <c r="I2333" s="29">
        <v>35</v>
      </c>
      <c r="J2333" s="29">
        <v>29</v>
      </c>
      <c r="K2333" s="29">
        <v>5</v>
      </c>
      <c r="L2333" s="24">
        <v>397.16</v>
      </c>
      <c r="M2333" s="24">
        <v>397.22</v>
      </c>
      <c r="N2333" s="24">
        <v>410.04171317829457</v>
      </c>
      <c r="O2333" s="24">
        <v>410.08822480620154</v>
      </c>
      <c r="P2333">
        <v>6</v>
      </c>
      <c r="Q2333">
        <v>212</v>
      </c>
      <c r="R2333" t="str">
        <v>WRND</v>
      </c>
      <c r="S2333" t="str">
        <v>PAL</v>
      </c>
      <c r="T2333" t="str">
        <v/>
      </c>
      <c r="U2333" t="str">
        <v/>
      </c>
      <c r="V2333" t="str">
        <v>PAL</v>
      </c>
      <c r="W2333" t="str">
        <v>WRND12004591</v>
      </c>
      <c r="X2333">
        <v>44902.87777777778</v>
      </c>
      <c r="Y2333" t="str">
        <v>JR_MARONE</v>
      </c>
      <c r="Z2333" t="str">
        <v>JR</v>
      </c>
      <c r="AA2333">
        <v>0</v>
      </c>
      <c r="AB2333" t="str">
        <v>397-U1588D-73X-CC-PAL</v>
      </c>
    </row>
    <row r="2334" spans="1:28" x14ac:dyDescent="0.15">
      <c r="A2334">
        <v>397</v>
      </c>
      <c r="B2334" t="str">
        <v>U1588</v>
      </c>
      <c r="C2334" t="str">
        <v>D</v>
      </c>
      <c r="D2334">
        <v>73</v>
      </c>
      <c r="E2334" t="str">
        <v>X</v>
      </c>
      <c r="F2334" t="str">
        <v>CC</v>
      </c>
      <c r="G2334" t="str">
        <v/>
      </c>
      <c r="H2334" s="29">
        <v>29</v>
      </c>
      <c r="I2334" s="29">
        <v>35</v>
      </c>
      <c r="J2334" s="29">
        <v>0</v>
      </c>
      <c r="K2334" s="29">
        <v>5</v>
      </c>
      <c r="L2334" s="24">
        <v>397.16</v>
      </c>
      <c r="M2334" s="24">
        <v>397.22</v>
      </c>
      <c r="N2334" s="24">
        <v>410.04171317829457</v>
      </c>
      <c r="O2334" s="24">
        <v>410.08822480620154</v>
      </c>
      <c r="P2334">
        <v>6</v>
      </c>
      <c r="Q2334">
        <v>1</v>
      </c>
      <c r="R2334" t="str">
        <v>OTHR</v>
      </c>
      <c r="S2334" t="str">
        <v>NANNO</v>
      </c>
      <c r="T2334" t="str">
        <v/>
      </c>
      <c r="U2334" t="str">
        <v/>
      </c>
      <c r="V2334" t="str">
        <v>NANNO</v>
      </c>
      <c r="W2334" t="str">
        <v>OTHR12004671</v>
      </c>
      <c r="X2334">
        <v>44902.878472222219</v>
      </c>
      <c r="Y2334" t="str">
        <v>LEWIS</v>
      </c>
      <c r="Z2334" t="str">
        <v>JR</v>
      </c>
      <c r="AA2334" t="str">
        <v>Shipboard Test</v>
      </c>
      <c r="AB2334" t="str">
        <v>397-U1588D-73X-CC-PAL-NANNO</v>
      </c>
    </row>
    <row r="2335" spans="1:28" x14ac:dyDescent="0.15">
      <c r="A2335">
        <v>397</v>
      </c>
      <c r="B2335" t="str">
        <v>U1588</v>
      </c>
      <c r="C2335" t="str">
        <v>D</v>
      </c>
      <c r="D2335">
        <v>73</v>
      </c>
      <c r="E2335" t="str">
        <v>X</v>
      </c>
      <c r="F2335" t="str">
        <v>CC</v>
      </c>
      <c r="G2335" t="str">
        <v/>
      </c>
      <c r="H2335" s="29">
        <v>29</v>
      </c>
      <c r="I2335" s="29">
        <v>35</v>
      </c>
      <c r="J2335" s="29">
        <v>0</v>
      </c>
      <c r="K2335" s="29">
        <v>5</v>
      </c>
      <c r="L2335" s="24">
        <v>397.16</v>
      </c>
      <c r="M2335" s="24">
        <v>397.22</v>
      </c>
      <c r="N2335" s="24">
        <v>410.04171317829457</v>
      </c>
      <c r="O2335" s="24">
        <v>410.08822480620154</v>
      </c>
      <c r="P2335">
        <v>6</v>
      </c>
      <c r="Q2335">
        <v>20</v>
      </c>
      <c r="R2335" t="str">
        <v>OTHR</v>
      </c>
      <c r="S2335" t="str">
        <v/>
      </c>
      <c r="T2335" t="str">
        <v>PERA</v>
      </c>
      <c r="U2335" t="str">
        <v>95471IODP</v>
      </c>
      <c r="V2335" t="str">
        <v>PALPERA</v>
      </c>
      <c r="W2335" t="str">
        <v>OTHR12004611</v>
      </c>
      <c r="X2335">
        <v>44902.878472222219</v>
      </c>
      <c r="Y2335" t="str">
        <v>LEWIS</v>
      </c>
      <c r="Z2335" t="str">
        <v>JR</v>
      </c>
      <c r="AA2335">
        <v>0</v>
      </c>
      <c r="AB2335" t="str">
        <v>397-U1588D-73X-CC-PAL-PALPERA</v>
      </c>
    </row>
    <row r="2336" spans="1:28" x14ac:dyDescent="0.15">
      <c r="A2336">
        <v>397</v>
      </c>
      <c r="B2336" t="str">
        <v>U1588</v>
      </c>
      <c r="C2336" t="str">
        <v>D</v>
      </c>
      <c r="D2336">
        <v>73</v>
      </c>
      <c r="E2336" t="str">
        <v>X</v>
      </c>
      <c r="F2336" t="str">
        <v>CC</v>
      </c>
      <c r="G2336" t="str">
        <v/>
      </c>
      <c r="H2336" s="29">
        <v>29</v>
      </c>
      <c r="I2336" s="29">
        <v>35</v>
      </c>
      <c r="J2336" s="29">
        <v>0</v>
      </c>
      <c r="K2336" s="29">
        <v>5</v>
      </c>
      <c r="L2336" s="24">
        <v>397.16</v>
      </c>
      <c r="M2336" s="24">
        <v>397.22</v>
      </c>
      <c r="N2336" s="24">
        <v>410.04171317829457</v>
      </c>
      <c r="O2336" s="24">
        <v>410.08822480620154</v>
      </c>
      <c r="P2336">
        <v>6</v>
      </c>
      <c r="Q2336">
        <v>20</v>
      </c>
      <c r="R2336" t="str">
        <v>OTHR</v>
      </c>
      <c r="S2336" t="str">
        <v/>
      </c>
      <c r="T2336" t="str">
        <v>VERM</v>
      </c>
      <c r="U2336" t="str">
        <v>95746IODP</v>
      </c>
      <c r="V2336" t="str">
        <v>PALVERM</v>
      </c>
      <c r="W2336" t="str">
        <v>OTHR12004601</v>
      </c>
      <c r="X2336">
        <v>44902.878472222219</v>
      </c>
      <c r="Y2336" t="str">
        <v>LEWIS</v>
      </c>
      <c r="Z2336" t="str">
        <v>JR</v>
      </c>
      <c r="AA2336">
        <v>0</v>
      </c>
      <c r="AB2336" t="str">
        <v>397-U1588D-73X-CC-PAL-PALVERM</v>
      </c>
    </row>
    <row r="2337" spans="1:28" x14ac:dyDescent="0.15">
      <c r="A2337">
        <v>397</v>
      </c>
      <c r="B2337" t="str">
        <v>U1588</v>
      </c>
      <c r="C2337" t="str">
        <v>D</v>
      </c>
      <c r="D2337">
        <v>73</v>
      </c>
      <c r="E2337" t="str">
        <v>X</v>
      </c>
      <c r="F2337" t="str">
        <v>CC</v>
      </c>
      <c r="G2337" t="str">
        <v/>
      </c>
      <c r="H2337" s="29">
        <v>29</v>
      </c>
      <c r="I2337" s="29">
        <v>35</v>
      </c>
      <c r="J2337" s="29">
        <v>0</v>
      </c>
      <c r="K2337" s="29">
        <v>5</v>
      </c>
      <c r="L2337" s="24">
        <v>397.16</v>
      </c>
      <c r="M2337" s="24">
        <v>397.22</v>
      </c>
      <c r="N2337" s="24">
        <v>410.04171317829457</v>
      </c>
      <c r="O2337" s="24">
        <v>410.08822480620154</v>
      </c>
      <c r="P2337">
        <v>6</v>
      </c>
      <c r="Q2337">
        <v>5</v>
      </c>
      <c r="R2337" t="str">
        <v>OTHR</v>
      </c>
      <c r="S2337" t="str">
        <v/>
      </c>
      <c r="T2337" t="str">
        <v>FLOR</v>
      </c>
      <c r="U2337" t="str">
        <v>95504IODP</v>
      </c>
      <c r="V2337" t="str">
        <v>PALFLOR</v>
      </c>
      <c r="W2337" t="str">
        <v>OTHR12004621</v>
      </c>
      <c r="X2337">
        <v>44902.878472222219</v>
      </c>
      <c r="Y2337" t="str">
        <v>LEWIS</v>
      </c>
      <c r="Z2337" t="str">
        <v>JR</v>
      </c>
      <c r="AA2337">
        <v>0</v>
      </c>
      <c r="AB2337" t="str">
        <v>397-U1588D-73X-CC-PAL-PALFLOR</v>
      </c>
    </row>
    <row r="2338" spans="1:28" x14ac:dyDescent="0.15">
      <c r="A2338">
        <v>397</v>
      </c>
      <c r="B2338" t="str">
        <v>U1588</v>
      </c>
      <c r="C2338" t="str">
        <v>D</v>
      </c>
      <c r="D2338">
        <v>73</v>
      </c>
      <c r="E2338" t="str">
        <v>X</v>
      </c>
      <c r="F2338" t="str">
        <v>CC</v>
      </c>
      <c r="G2338" t="str">
        <v/>
      </c>
      <c r="H2338" s="29">
        <v>29</v>
      </c>
      <c r="I2338" s="29">
        <v>35</v>
      </c>
      <c r="J2338" s="29">
        <v>0</v>
      </c>
      <c r="K2338" s="29">
        <v>5</v>
      </c>
      <c r="L2338" s="24">
        <v>397.16</v>
      </c>
      <c r="M2338" s="24">
        <v>397.22</v>
      </c>
      <c r="N2338" s="24">
        <v>410.04171317829457</v>
      </c>
      <c r="O2338" s="24">
        <v>410.08822480620154</v>
      </c>
      <c r="P2338">
        <v>6</v>
      </c>
      <c r="Q2338">
        <v>30</v>
      </c>
      <c r="R2338" t="str">
        <v>OTHR</v>
      </c>
      <c r="S2338" t="str">
        <v/>
      </c>
      <c r="T2338" t="str">
        <v>ZARI</v>
      </c>
      <c r="U2338" t="str">
        <v>95883IODP</v>
      </c>
      <c r="V2338" t="str">
        <v>PALZARI</v>
      </c>
      <c r="W2338" t="str">
        <v>OTHR12004651</v>
      </c>
      <c r="X2338">
        <v>44902.878472222219</v>
      </c>
      <c r="Y2338" t="str">
        <v>LEWIS</v>
      </c>
      <c r="Z2338" t="str">
        <v>JR</v>
      </c>
      <c r="AA2338">
        <v>0</v>
      </c>
      <c r="AB2338" t="str">
        <v>397-U1588D-73X-CC-PAL-PALZARI</v>
      </c>
    </row>
    <row r="2339" spans="1:28" x14ac:dyDescent="0.15">
      <c r="A2339">
        <v>397</v>
      </c>
      <c r="B2339" t="str">
        <v>U1588</v>
      </c>
      <c r="C2339" t="str">
        <v>D</v>
      </c>
      <c r="D2339">
        <v>73</v>
      </c>
      <c r="E2339" t="str">
        <v>X</v>
      </c>
      <c r="F2339" t="str">
        <v>CC</v>
      </c>
      <c r="G2339" t="str">
        <v/>
      </c>
      <c r="H2339" s="29">
        <v>29</v>
      </c>
      <c r="I2339" s="29">
        <v>35</v>
      </c>
      <c r="J2339" s="29">
        <v>0</v>
      </c>
      <c r="K2339" s="29">
        <v>5</v>
      </c>
      <c r="L2339" s="24">
        <v>397.16</v>
      </c>
      <c r="M2339" s="24">
        <v>397.22</v>
      </c>
      <c r="N2339" s="24">
        <v>410.04171317829457</v>
      </c>
      <c r="O2339" s="24">
        <v>410.08822480620154</v>
      </c>
      <c r="P2339">
        <v>6</v>
      </c>
      <c r="Q2339">
        <v>30</v>
      </c>
      <c r="R2339" t="str">
        <v>OTHR</v>
      </c>
      <c r="S2339" t="str">
        <v/>
      </c>
      <c r="T2339" t="str">
        <v>HUAN</v>
      </c>
      <c r="U2339" t="str">
        <v>98758IODP</v>
      </c>
      <c r="V2339" t="str">
        <v>PALHUAN</v>
      </c>
      <c r="W2339" t="str">
        <v>OTHR12004641</v>
      </c>
      <c r="X2339">
        <v>44902.878472222219</v>
      </c>
      <c r="Y2339" t="str">
        <v>LEWIS</v>
      </c>
      <c r="Z2339" t="str">
        <v>JR</v>
      </c>
      <c r="AA2339">
        <v>0</v>
      </c>
      <c r="AB2339" t="str">
        <v>397-U1588D-73X-CC-PAL-PALHUAN</v>
      </c>
    </row>
    <row r="2340" spans="1:28" x14ac:dyDescent="0.15">
      <c r="A2340">
        <v>397</v>
      </c>
      <c r="B2340" t="str">
        <v>U1588</v>
      </c>
      <c r="C2340" t="str">
        <v>D</v>
      </c>
      <c r="D2340">
        <v>74</v>
      </c>
      <c r="E2340" t="str">
        <v>X</v>
      </c>
      <c r="F2340">
        <v>2</v>
      </c>
      <c r="G2340" t="str">
        <v>W</v>
      </c>
      <c r="H2340" s="29">
        <v>75</v>
      </c>
      <c r="I2340" s="29">
        <v>75</v>
      </c>
      <c r="J2340" s="29">
        <v>75</v>
      </c>
      <c r="K2340" s="29">
        <v>5</v>
      </c>
      <c r="L2340" s="24">
        <v>398.05</v>
      </c>
      <c r="M2340" s="24">
        <v>398.05</v>
      </c>
      <c r="N2340" s="24">
        <v>411.51305063291142</v>
      </c>
      <c r="O2340" s="24">
        <v>411.51305063291142</v>
      </c>
      <c r="P2340">
        <v>0</v>
      </c>
      <c r="Q2340">
        <v>1</v>
      </c>
      <c r="R2340" t="str">
        <v>TPCK</v>
      </c>
      <c r="S2340" t="str">
        <v>NANNO</v>
      </c>
      <c r="T2340" t="str">
        <v/>
      </c>
      <c r="U2340" t="str">
        <v/>
      </c>
      <c r="V2340" t="str">
        <v>NANNO</v>
      </c>
      <c r="W2340" t="str">
        <v>TPCK12006261</v>
      </c>
      <c r="X2340">
        <v>44903.17291666667</v>
      </c>
      <c r="Y2340" t="str">
        <v>JRS_FLORES</v>
      </c>
      <c r="Z2340" t="str">
        <v>JR</v>
      </c>
      <c r="AA2340">
        <v>0</v>
      </c>
      <c r="AB2340" t="str">
        <v>397-U1588D-74X-2-W 75/75-NANNO</v>
      </c>
    </row>
    <row r="2341" spans="1:28" x14ac:dyDescent="0.15">
      <c r="A2341">
        <v>397</v>
      </c>
      <c r="B2341" t="str">
        <v>U1588</v>
      </c>
      <c r="C2341" t="str">
        <v>D</v>
      </c>
      <c r="D2341">
        <v>74</v>
      </c>
      <c r="E2341" t="str">
        <v>X</v>
      </c>
      <c r="F2341">
        <v>3</v>
      </c>
      <c r="G2341" t="str">
        <v>A</v>
      </c>
      <c r="H2341" s="29">
        <v>70</v>
      </c>
      <c r="I2341" s="29">
        <v>70</v>
      </c>
      <c r="J2341" s="29">
        <v>70</v>
      </c>
      <c r="K2341" s="29">
        <v>5</v>
      </c>
      <c r="L2341" s="24">
        <v>399.49</v>
      </c>
      <c r="M2341" s="24">
        <v>399.49</v>
      </c>
      <c r="N2341" s="24">
        <v>412.4244430379747</v>
      </c>
      <c r="O2341" s="24">
        <v>412.4244430379747</v>
      </c>
      <c r="P2341">
        <v>0</v>
      </c>
      <c r="Q2341">
        <v>0</v>
      </c>
      <c r="R2341" t="str">
        <v>SS</v>
      </c>
      <c r="S2341" t="str">
        <v>SED</v>
      </c>
      <c r="T2341" t="str">
        <v/>
      </c>
      <c r="U2341" t="str">
        <v/>
      </c>
      <c r="V2341" t="str">
        <v>SED</v>
      </c>
      <c r="W2341" t="str">
        <v>SS12006301</v>
      </c>
      <c r="X2341">
        <v>44903.182638888888</v>
      </c>
      <c r="Y2341" t="str">
        <v>JRS_PANG</v>
      </c>
      <c r="Z2341" t="str">
        <v>JR</v>
      </c>
      <c r="AA2341">
        <v>0</v>
      </c>
      <c r="AB2341" t="str">
        <v>397-U1588D-74X-3-A 70/70-SED</v>
      </c>
    </row>
    <row r="2342" spans="1:28" x14ac:dyDescent="0.15">
      <c r="A2342">
        <v>397</v>
      </c>
      <c r="B2342" t="str">
        <v>U1588</v>
      </c>
      <c r="C2342" t="str">
        <v>D</v>
      </c>
      <c r="D2342">
        <v>74</v>
      </c>
      <c r="E2342" t="str">
        <v>X</v>
      </c>
      <c r="F2342">
        <v>3</v>
      </c>
      <c r="G2342" t="str">
        <v>W</v>
      </c>
      <c r="H2342" s="29">
        <v>75</v>
      </c>
      <c r="I2342" s="29">
        <v>75</v>
      </c>
      <c r="J2342" s="29">
        <v>75</v>
      </c>
      <c r="K2342" s="29">
        <v>5</v>
      </c>
      <c r="L2342" s="24">
        <v>399.54</v>
      </c>
      <c r="M2342" s="24">
        <v>399.54</v>
      </c>
      <c r="N2342" s="24">
        <v>412.45608860759495</v>
      </c>
      <c r="O2342" s="24">
        <v>412.45608860759495</v>
      </c>
      <c r="P2342">
        <v>0</v>
      </c>
      <c r="Q2342">
        <v>1</v>
      </c>
      <c r="R2342" t="str">
        <v>TPCK</v>
      </c>
      <c r="S2342" t="str">
        <v>NANNO</v>
      </c>
      <c r="T2342" t="str">
        <v/>
      </c>
      <c r="U2342" t="str">
        <v/>
      </c>
      <c r="V2342" t="str">
        <v>NANNO</v>
      </c>
      <c r="W2342" t="str">
        <v>TPCK12006271</v>
      </c>
      <c r="X2342">
        <v>44903.17291666667</v>
      </c>
      <c r="Y2342" t="str">
        <v>JRS_FLORES</v>
      </c>
      <c r="Z2342" t="str">
        <v>JR</v>
      </c>
      <c r="AA2342">
        <v>0</v>
      </c>
      <c r="AB2342" t="str">
        <v>397-U1588D-74X-3-W 75/75-NANNO</v>
      </c>
    </row>
    <row r="2343" spans="1:28" x14ac:dyDescent="0.15">
      <c r="A2343">
        <v>397</v>
      </c>
      <c r="B2343" t="str">
        <v>U1588</v>
      </c>
      <c r="C2343" t="str">
        <v>D</v>
      </c>
      <c r="D2343">
        <v>74</v>
      </c>
      <c r="E2343" t="str">
        <v>X</v>
      </c>
      <c r="F2343">
        <v>4</v>
      </c>
      <c r="G2343" t="str">
        <v>W</v>
      </c>
      <c r="H2343" s="29">
        <v>75</v>
      </c>
      <c r="I2343" s="29">
        <v>75</v>
      </c>
      <c r="J2343" s="29">
        <v>75</v>
      </c>
      <c r="K2343" s="29">
        <v>5</v>
      </c>
      <c r="L2343" s="24">
        <v>401.04</v>
      </c>
      <c r="M2343" s="24">
        <v>401.04</v>
      </c>
      <c r="N2343" s="24">
        <v>413.40545569620252</v>
      </c>
      <c r="O2343" s="24">
        <v>413.40545569620252</v>
      </c>
      <c r="P2343">
        <v>0</v>
      </c>
      <c r="Q2343">
        <v>1</v>
      </c>
      <c r="R2343" t="str">
        <v>TPCK</v>
      </c>
      <c r="S2343" t="str">
        <v>NANNO</v>
      </c>
      <c r="T2343" t="str">
        <v/>
      </c>
      <c r="U2343" t="str">
        <v/>
      </c>
      <c r="V2343" t="str">
        <v>NANNO</v>
      </c>
      <c r="W2343" t="str">
        <v>TPCK12006281</v>
      </c>
      <c r="X2343">
        <v>44903.17291666667</v>
      </c>
      <c r="Y2343" t="str">
        <v>JRS_FLORES</v>
      </c>
      <c r="Z2343" t="str">
        <v>JR</v>
      </c>
      <c r="AA2343">
        <v>0</v>
      </c>
      <c r="AB2343" t="str">
        <v>397-U1588D-74X-4-W 75/75-NANNO</v>
      </c>
    </row>
    <row r="2344" spans="1:28" x14ac:dyDescent="0.15">
      <c r="A2344">
        <v>397</v>
      </c>
      <c r="B2344" t="str">
        <v>U1588</v>
      </c>
      <c r="C2344" t="str">
        <v>D</v>
      </c>
      <c r="D2344">
        <v>75</v>
      </c>
      <c r="E2344" t="str">
        <v>X</v>
      </c>
      <c r="F2344">
        <v>1</v>
      </c>
      <c r="G2344" t="str">
        <v>W</v>
      </c>
      <c r="H2344" s="29">
        <v>75</v>
      </c>
      <c r="I2344" s="29">
        <v>75</v>
      </c>
      <c r="J2344" s="29">
        <v>75</v>
      </c>
      <c r="K2344" s="29">
        <v>5</v>
      </c>
      <c r="L2344" s="24">
        <v>401.35</v>
      </c>
      <c r="M2344" s="24">
        <v>401.35</v>
      </c>
      <c r="N2344" s="24">
        <v>415.39920408163266</v>
      </c>
      <c r="O2344" s="24">
        <v>415.39920408163266</v>
      </c>
      <c r="P2344">
        <v>0</v>
      </c>
      <c r="Q2344">
        <v>1</v>
      </c>
      <c r="R2344" t="str">
        <v>TPCK</v>
      </c>
      <c r="S2344" t="str">
        <v>NANNO</v>
      </c>
      <c r="T2344" t="str">
        <v/>
      </c>
      <c r="U2344" t="str">
        <v/>
      </c>
      <c r="V2344" t="str">
        <v>NANNO</v>
      </c>
      <c r="W2344" t="str">
        <v>TPCK12006311</v>
      </c>
      <c r="X2344">
        <v>44903.188194444447</v>
      </c>
      <c r="Y2344" t="str">
        <v>JRS_FLORES</v>
      </c>
      <c r="Z2344" t="str">
        <v>JR</v>
      </c>
      <c r="AA2344">
        <v>0</v>
      </c>
      <c r="AB2344" t="str">
        <v>397-U1588D-75X-1-W 75/75-NANNO</v>
      </c>
    </row>
    <row r="2345" spans="1:28" x14ac:dyDescent="0.15">
      <c r="A2345">
        <v>397</v>
      </c>
      <c r="B2345" t="str">
        <v>U1588</v>
      </c>
      <c r="C2345" t="str">
        <v>D</v>
      </c>
      <c r="D2345">
        <v>74</v>
      </c>
      <c r="E2345" t="str">
        <v>X</v>
      </c>
      <c r="F2345">
        <v>5</v>
      </c>
      <c r="G2345" t="str">
        <v/>
      </c>
      <c r="H2345" s="29">
        <v>0</v>
      </c>
      <c r="I2345" s="29">
        <v>5</v>
      </c>
      <c r="J2345" s="29">
        <v>0</v>
      </c>
      <c r="K2345" s="29">
        <v>5</v>
      </c>
      <c r="L2345" s="24">
        <v>401.79</v>
      </c>
      <c r="M2345" s="24">
        <v>401.84000000000003</v>
      </c>
      <c r="N2345" s="24">
        <v>413.88013924050631</v>
      </c>
      <c r="O2345" s="24">
        <v>413.91178481012656</v>
      </c>
      <c r="P2345">
        <v>5</v>
      </c>
      <c r="Q2345">
        <v>5</v>
      </c>
      <c r="R2345" t="str">
        <v>CYL</v>
      </c>
      <c r="S2345" t="str">
        <v>HS</v>
      </c>
      <c r="T2345" t="str">
        <v/>
      </c>
      <c r="U2345" t="str">
        <v/>
      </c>
      <c r="V2345" t="str">
        <v>HS</v>
      </c>
      <c r="W2345" t="str">
        <v>CYL12004971</v>
      </c>
      <c r="X2345">
        <v>44902.904861111114</v>
      </c>
      <c r="Y2345" t="str">
        <v>JR_MARONE</v>
      </c>
      <c r="Z2345" t="str">
        <v>JR</v>
      </c>
      <c r="AA2345">
        <v>0</v>
      </c>
      <c r="AB2345" t="str">
        <v>397-U1588D-74X-5-HS</v>
      </c>
    </row>
    <row r="2346" spans="1:28" x14ac:dyDescent="0.15">
      <c r="A2346">
        <v>397</v>
      </c>
      <c r="B2346" t="str">
        <v>U1588</v>
      </c>
      <c r="C2346" t="str">
        <v>D</v>
      </c>
      <c r="D2346">
        <v>74</v>
      </c>
      <c r="E2346" t="str">
        <v>X</v>
      </c>
      <c r="F2346">
        <v>5</v>
      </c>
      <c r="G2346" t="str">
        <v>W</v>
      </c>
      <c r="H2346" s="29">
        <v>75</v>
      </c>
      <c r="I2346" s="29">
        <v>75</v>
      </c>
      <c r="J2346" s="29">
        <v>75</v>
      </c>
      <c r="K2346" s="29">
        <v>5</v>
      </c>
      <c r="L2346" s="24">
        <v>402.54</v>
      </c>
      <c r="M2346" s="24">
        <v>402.54</v>
      </c>
      <c r="N2346" s="24">
        <v>414.35482278481015</v>
      </c>
      <c r="O2346" s="24">
        <v>414.35482278481015</v>
      </c>
      <c r="P2346">
        <v>0</v>
      </c>
      <c r="Q2346">
        <v>1</v>
      </c>
      <c r="R2346" t="str">
        <v>TPCK</v>
      </c>
      <c r="S2346" t="str">
        <v>NANNO</v>
      </c>
      <c r="T2346" t="str">
        <v/>
      </c>
      <c r="U2346" t="str">
        <v/>
      </c>
      <c r="V2346" t="str">
        <v>NANNO</v>
      </c>
      <c r="W2346" t="str">
        <v>TPCK12006291</v>
      </c>
      <c r="X2346">
        <v>44903.17291666667</v>
      </c>
      <c r="Y2346" t="str">
        <v>JRS_FLORES</v>
      </c>
      <c r="Z2346" t="str">
        <v>JR</v>
      </c>
      <c r="AA2346">
        <v>0</v>
      </c>
      <c r="AB2346" t="str">
        <v>397-U1588D-74X-5-W 75/75-NANNO</v>
      </c>
    </row>
    <row r="2347" spans="1:28" x14ac:dyDescent="0.15">
      <c r="A2347">
        <v>397</v>
      </c>
      <c r="B2347" t="str">
        <v>U1588</v>
      </c>
      <c r="C2347" t="str">
        <v>D</v>
      </c>
      <c r="D2347">
        <v>75</v>
      </c>
      <c r="E2347" t="str">
        <v>X</v>
      </c>
      <c r="F2347">
        <v>2</v>
      </c>
      <c r="G2347" t="str">
        <v>W</v>
      </c>
      <c r="H2347" s="29">
        <v>75</v>
      </c>
      <c r="I2347" s="29">
        <v>75</v>
      </c>
      <c r="J2347" s="29">
        <v>75</v>
      </c>
      <c r="K2347" s="29">
        <v>5</v>
      </c>
      <c r="L2347" s="24">
        <v>402.84</v>
      </c>
      <c r="M2347" s="24">
        <v>402.84</v>
      </c>
      <c r="N2347" s="24">
        <v>416.41280952380953</v>
      </c>
      <c r="O2347" s="24">
        <v>416.41280952380953</v>
      </c>
      <c r="P2347">
        <v>0</v>
      </c>
      <c r="Q2347">
        <v>1</v>
      </c>
      <c r="R2347" t="str">
        <v>TPCK</v>
      </c>
      <c r="S2347" t="str">
        <v>NANNO</v>
      </c>
      <c r="T2347" t="str">
        <v/>
      </c>
      <c r="U2347" t="str">
        <v/>
      </c>
      <c r="V2347" t="str">
        <v>NANNO</v>
      </c>
      <c r="W2347" t="str">
        <v>TPCK12006321</v>
      </c>
      <c r="X2347">
        <v>44903.188194444447</v>
      </c>
      <c r="Y2347" t="str">
        <v>JRS_FLORES</v>
      </c>
      <c r="Z2347" t="str">
        <v>JR</v>
      </c>
      <c r="AA2347">
        <v>0</v>
      </c>
      <c r="AB2347" t="str">
        <v>397-U1588D-75X-2-W 75/75-NANNO</v>
      </c>
    </row>
    <row r="2348" spans="1:28" x14ac:dyDescent="0.15">
      <c r="A2348">
        <v>397</v>
      </c>
      <c r="B2348" t="str">
        <v>U1588</v>
      </c>
      <c r="C2348" t="str">
        <v>D</v>
      </c>
      <c r="D2348">
        <v>74</v>
      </c>
      <c r="E2348" t="str">
        <v>X</v>
      </c>
      <c r="F2348" t="str">
        <v>CC</v>
      </c>
      <c r="G2348" t="str">
        <v/>
      </c>
      <c r="H2348" s="29">
        <v>32</v>
      </c>
      <c r="I2348" s="29">
        <v>38</v>
      </c>
      <c r="J2348" s="29">
        <v>0</v>
      </c>
      <c r="K2348" s="29">
        <v>5</v>
      </c>
      <c r="L2348" s="24">
        <v>403.34</v>
      </c>
      <c r="M2348" s="24">
        <v>403.4</v>
      </c>
      <c r="N2348" s="24">
        <v>414.86115189873414</v>
      </c>
      <c r="O2348" s="24">
        <v>414.89912658227848</v>
      </c>
      <c r="P2348">
        <v>6</v>
      </c>
      <c r="Q2348">
        <v>20</v>
      </c>
      <c r="R2348" t="str">
        <v>OTHR</v>
      </c>
      <c r="S2348" t="str">
        <v/>
      </c>
      <c r="T2348" t="str">
        <v>VERM</v>
      </c>
      <c r="U2348" t="str">
        <v>95746IODP</v>
      </c>
      <c r="V2348" t="str">
        <v>PALVERM</v>
      </c>
      <c r="W2348" t="str">
        <v>OTHR12004991</v>
      </c>
      <c r="X2348">
        <v>44902.904861111114</v>
      </c>
      <c r="Y2348" t="str">
        <v>LEWIS</v>
      </c>
      <c r="Z2348" t="str">
        <v>JR</v>
      </c>
      <c r="AA2348">
        <v>0</v>
      </c>
      <c r="AB2348" t="str">
        <v>397-U1588D-74X-CC-PAL-PALVERM</v>
      </c>
    </row>
    <row r="2349" spans="1:28" x14ac:dyDescent="0.15">
      <c r="A2349">
        <v>397</v>
      </c>
      <c r="B2349" t="str">
        <v>U1588</v>
      </c>
      <c r="C2349" t="str">
        <v>D</v>
      </c>
      <c r="D2349">
        <v>74</v>
      </c>
      <c r="E2349" t="str">
        <v>X</v>
      </c>
      <c r="F2349" t="str">
        <v>CC</v>
      </c>
      <c r="G2349" t="str">
        <v/>
      </c>
      <c r="H2349" s="29">
        <v>32</v>
      </c>
      <c r="I2349" s="29">
        <v>38</v>
      </c>
      <c r="J2349" s="29">
        <v>0</v>
      </c>
      <c r="K2349" s="29">
        <v>5</v>
      </c>
      <c r="L2349" s="24">
        <v>403.34</v>
      </c>
      <c r="M2349" s="24">
        <v>403.4</v>
      </c>
      <c r="N2349" s="24">
        <v>414.86115189873414</v>
      </c>
      <c r="O2349" s="24">
        <v>414.89912658227848</v>
      </c>
      <c r="P2349">
        <v>6</v>
      </c>
      <c r="Q2349">
        <v>30</v>
      </c>
      <c r="R2349" t="str">
        <v>OTHR</v>
      </c>
      <c r="S2349" t="str">
        <v/>
      </c>
      <c r="T2349" t="str">
        <v>HUAN</v>
      </c>
      <c r="U2349" t="str">
        <v>98758IODP</v>
      </c>
      <c r="V2349" t="str">
        <v>PALHUAN</v>
      </c>
      <c r="W2349" t="str">
        <v>OTHR12005031</v>
      </c>
      <c r="X2349">
        <v>44902.904861111114</v>
      </c>
      <c r="Y2349" t="str">
        <v>LEWIS</v>
      </c>
      <c r="Z2349" t="str">
        <v>JR</v>
      </c>
      <c r="AA2349">
        <v>0</v>
      </c>
      <c r="AB2349" t="str">
        <v>397-U1588D-74X-CC-PAL-PALHUAN</v>
      </c>
    </row>
    <row r="2350" spans="1:28" x14ac:dyDescent="0.15">
      <c r="A2350">
        <v>397</v>
      </c>
      <c r="B2350" t="str">
        <v>U1588</v>
      </c>
      <c r="C2350" t="str">
        <v>D</v>
      </c>
      <c r="D2350">
        <v>74</v>
      </c>
      <c r="E2350" t="str">
        <v>X</v>
      </c>
      <c r="F2350" t="str">
        <v>CC</v>
      </c>
      <c r="G2350" t="str">
        <v/>
      </c>
      <c r="H2350" s="29">
        <v>32</v>
      </c>
      <c r="I2350" s="29">
        <v>38</v>
      </c>
      <c r="J2350" s="29">
        <v>32</v>
      </c>
      <c r="K2350" s="29">
        <v>5</v>
      </c>
      <c r="L2350" s="24">
        <v>403.34</v>
      </c>
      <c r="M2350" s="24">
        <v>403.4</v>
      </c>
      <c r="N2350" s="24">
        <v>414.86115189873414</v>
      </c>
      <c r="O2350" s="24">
        <v>414.89912658227848</v>
      </c>
      <c r="P2350">
        <v>6</v>
      </c>
      <c r="Q2350">
        <v>212</v>
      </c>
      <c r="R2350" t="str">
        <v>WRND</v>
      </c>
      <c r="S2350" t="str">
        <v>PAL</v>
      </c>
      <c r="T2350" t="str">
        <v/>
      </c>
      <c r="U2350" t="str">
        <v/>
      </c>
      <c r="V2350" t="str">
        <v>PAL</v>
      </c>
      <c r="W2350" t="str">
        <v>WRND12004981</v>
      </c>
      <c r="X2350">
        <v>44902.904861111114</v>
      </c>
      <c r="Y2350" t="str">
        <v>JR_MARONE</v>
      </c>
      <c r="Z2350" t="str">
        <v>JR</v>
      </c>
      <c r="AA2350">
        <v>0</v>
      </c>
      <c r="AB2350" t="str">
        <v>397-U1588D-74X-CC-PAL</v>
      </c>
    </row>
    <row r="2351" spans="1:28" x14ac:dyDescent="0.15">
      <c r="A2351">
        <v>397</v>
      </c>
      <c r="B2351" t="str">
        <v>U1588</v>
      </c>
      <c r="C2351" t="str">
        <v>D</v>
      </c>
      <c r="D2351">
        <v>74</v>
      </c>
      <c r="E2351" t="str">
        <v>X</v>
      </c>
      <c r="F2351" t="str">
        <v>CC</v>
      </c>
      <c r="G2351" t="str">
        <v/>
      </c>
      <c r="H2351" s="29">
        <v>32</v>
      </c>
      <c r="I2351" s="29">
        <v>38</v>
      </c>
      <c r="J2351" s="29">
        <v>0</v>
      </c>
      <c r="K2351" s="29">
        <v>5</v>
      </c>
      <c r="L2351" s="24">
        <v>403.34</v>
      </c>
      <c r="M2351" s="24">
        <v>403.4</v>
      </c>
      <c r="N2351" s="24">
        <v>414.86115189873414</v>
      </c>
      <c r="O2351" s="24">
        <v>414.89912658227848</v>
      </c>
      <c r="P2351">
        <v>6</v>
      </c>
      <c r="Q2351">
        <v>5</v>
      </c>
      <c r="R2351" t="str">
        <v>OTHR</v>
      </c>
      <c r="S2351" t="str">
        <v/>
      </c>
      <c r="T2351" t="str">
        <v>CLAR</v>
      </c>
      <c r="U2351" t="str">
        <v>95439IODP</v>
      </c>
      <c r="V2351" t="str">
        <v>PALCLAR</v>
      </c>
      <c r="W2351" t="str">
        <v>OTHR12005021</v>
      </c>
      <c r="X2351">
        <v>44902.904861111114</v>
      </c>
      <c r="Y2351" t="str">
        <v>LEWIS</v>
      </c>
      <c r="Z2351" t="str">
        <v>JR</v>
      </c>
      <c r="AA2351">
        <v>0</v>
      </c>
      <c r="AB2351" t="str">
        <v>397-U1588D-74X-CC-PAL-PALCLAR</v>
      </c>
    </row>
    <row r="2352" spans="1:28" x14ac:dyDescent="0.15">
      <c r="A2352">
        <v>397</v>
      </c>
      <c r="B2352" t="str">
        <v>U1588</v>
      </c>
      <c r="C2352" t="str">
        <v>D</v>
      </c>
      <c r="D2352">
        <v>74</v>
      </c>
      <c r="E2352" t="str">
        <v>X</v>
      </c>
      <c r="F2352" t="str">
        <v>CC</v>
      </c>
      <c r="G2352" t="str">
        <v/>
      </c>
      <c r="H2352" s="29">
        <v>32</v>
      </c>
      <c r="I2352" s="29">
        <v>38</v>
      </c>
      <c r="J2352" s="29">
        <v>0</v>
      </c>
      <c r="K2352" s="29">
        <v>5</v>
      </c>
      <c r="L2352" s="24">
        <v>403.34</v>
      </c>
      <c r="M2352" s="24">
        <v>403.4</v>
      </c>
      <c r="N2352" s="24">
        <v>414.86115189873414</v>
      </c>
      <c r="O2352" s="24">
        <v>414.89912658227848</v>
      </c>
      <c r="P2352">
        <v>6</v>
      </c>
      <c r="Q2352">
        <v>20</v>
      </c>
      <c r="R2352" t="str">
        <v>OTHR</v>
      </c>
      <c r="S2352" t="str">
        <v/>
      </c>
      <c r="T2352" t="str">
        <v>PERA</v>
      </c>
      <c r="U2352" t="str">
        <v>95471IODP</v>
      </c>
      <c r="V2352" t="str">
        <v>PALPERA</v>
      </c>
      <c r="W2352" t="str">
        <v>OTHR12005001</v>
      </c>
      <c r="X2352">
        <v>44902.904861111114</v>
      </c>
      <c r="Y2352" t="str">
        <v>LEWIS</v>
      </c>
      <c r="Z2352" t="str">
        <v>JR</v>
      </c>
      <c r="AA2352">
        <v>0</v>
      </c>
      <c r="AB2352" t="str">
        <v>397-U1588D-74X-CC-PAL-PALPERA</v>
      </c>
    </row>
    <row r="2353" spans="1:28" x14ac:dyDescent="0.15">
      <c r="A2353">
        <v>397</v>
      </c>
      <c r="B2353" t="str">
        <v>U1588</v>
      </c>
      <c r="C2353" t="str">
        <v>D</v>
      </c>
      <c r="D2353">
        <v>74</v>
      </c>
      <c r="E2353" t="str">
        <v>X</v>
      </c>
      <c r="F2353" t="str">
        <v>CC</v>
      </c>
      <c r="G2353" t="str">
        <v/>
      </c>
      <c r="H2353" s="29">
        <v>32</v>
      </c>
      <c r="I2353" s="29">
        <v>38</v>
      </c>
      <c r="J2353" s="29">
        <v>0</v>
      </c>
      <c r="K2353" s="29">
        <v>5</v>
      </c>
      <c r="L2353" s="24">
        <v>403.34</v>
      </c>
      <c r="M2353" s="24">
        <v>403.4</v>
      </c>
      <c r="N2353" s="24">
        <v>414.86115189873414</v>
      </c>
      <c r="O2353" s="24">
        <v>414.89912658227848</v>
      </c>
      <c r="P2353">
        <v>6</v>
      </c>
      <c r="Q2353">
        <v>5</v>
      </c>
      <c r="R2353" t="str">
        <v>OTHR</v>
      </c>
      <c r="S2353" t="str">
        <v/>
      </c>
      <c r="T2353" t="str">
        <v>ABRA</v>
      </c>
      <c r="U2353" t="str">
        <v>95438IODP</v>
      </c>
      <c r="V2353" t="str">
        <v>PALABRA</v>
      </c>
      <c r="W2353" t="str">
        <v>OTHR12005051</v>
      </c>
      <c r="X2353">
        <v>44902.904861111114</v>
      </c>
      <c r="Y2353" t="str">
        <v>LEWIS</v>
      </c>
      <c r="Z2353" t="str">
        <v>JR</v>
      </c>
      <c r="AA2353">
        <v>0</v>
      </c>
      <c r="AB2353" t="str">
        <v>397-U1588D-74X-CC-PAL-PALABRA</v>
      </c>
    </row>
    <row r="2354" spans="1:28" x14ac:dyDescent="0.15">
      <c r="A2354">
        <v>397</v>
      </c>
      <c r="B2354" t="str">
        <v>U1588</v>
      </c>
      <c r="C2354" t="str">
        <v>D</v>
      </c>
      <c r="D2354">
        <v>74</v>
      </c>
      <c r="E2354" t="str">
        <v>X</v>
      </c>
      <c r="F2354" t="str">
        <v>CC</v>
      </c>
      <c r="G2354" t="str">
        <v/>
      </c>
      <c r="H2354" s="29">
        <v>32</v>
      </c>
      <c r="I2354" s="29">
        <v>38</v>
      </c>
      <c r="J2354" s="29">
        <v>0</v>
      </c>
      <c r="K2354" s="29">
        <v>5</v>
      </c>
      <c r="L2354" s="24">
        <v>403.34</v>
      </c>
      <c r="M2354" s="24">
        <v>403.4</v>
      </c>
      <c r="N2354" s="24">
        <v>414.86115189873414</v>
      </c>
      <c r="O2354" s="24">
        <v>414.89912658227848</v>
      </c>
      <c r="P2354">
        <v>6</v>
      </c>
      <c r="Q2354">
        <v>1</v>
      </c>
      <c r="R2354" t="str">
        <v>OTHR</v>
      </c>
      <c r="S2354" t="str">
        <v>NANNO</v>
      </c>
      <c r="T2354" t="str">
        <v/>
      </c>
      <c r="U2354" t="str">
        <v/>
      </c>
      <c r="V2354" t="str">
        <v>NANNO</v>
      </c>
      <c r="W2354" t="str">
        <v>OTHR12005061</v>
      </c>
      <c r="X2354">
        <v>44902.904861111114</v>
      </c>
      <c r="Y2354" t="str">
        <v>LEWIS</v>
      </c>
      <c r="Z2354" t="str">
        <v>JR</v>
      </c>
      <c r="AA2354" t="str">
        <v>Shipboard Test</v>
      </c>
      <c r="AB2354" t="str">
        <v>397-U1588D-74X-CC-PAL-NANNO</v>
      </c>
    </row>
    <row r="2355" spans="1:28" x14ac:dyDescent="0.15">
      <c r="A2355">
        <v>397</v>
      </c>
      <c r="B2355" t="str">
        <v>U1588</v>
      </c>
      <c r="C2355" t="str">
        <v>D</v>
      </c>
      <c r="D2355">
        <v>74</v>
      </c>
      <c r="E2355" t="str">
        <v>X</v>
      </c>
      <c r="F2355" t="str">
        <v>CC</v>
      </c>
      <c r="G2355" t="str">
        <v/>
      </c>
      <c r="H2355" s="29">
        <v>32</v>
      </c>
      <c r="I2355" s="29">
        <v>38</v>
      </c>
      <c r="J2355" s="29">
        <v>0</v>
      </c>
      <c r="K2355" s="29">
        <v>5</v>
      </c>
      <c r="L2355" s="24">
        <v>403.34</v>
      </c>
      <c r="M2355" s="24">
        <v>403.4</v>
      </c>
      <c r="N2355" s="24">
        <v>414.86115189873414</v>
      </c>
      <c r="O2355" s="24">
        <v>414.89912658227848</v>
      </c>
      <c r="P2355">
        <v>6</v>
      </c>
      <c r="Q2355">
        <v>30</v>
      </c>
      <c r="R2355" t="str">
        <v>OTHR</v>
      </c>
      <c r="S2355" t="str">
        <v/>
      </c>
      <c r="T2355" t="str">
        <v>ZARI</v>
      </c>
      <c r="U2355" t="str">
        <v>95883IODP</v>
      </c>
      <c r="V2355" t="str">
        <v>PALZARI</v>
      </c>
      <c r="W2355" t="str">
        <v>OTHR12005041</v>
      </c>
      <c r="X2355">
        <v>44902.904861111114</v>
      </c>
      <c r="Y2355" t="str">
        <v>LEWIS</v>
      </c>
      <c r="Z2355" t="str">
        <v>JR</v>
      </c>
      <c r="AA2355">
        <v>0</v>
      </c>
      <c r="AB2355" t="str">
        <v>397-U1588D-74X-CC-PAL-PALZARI</v>
      </c>
    </row>
    <row r="2356" spans="1:28" x14ac:dyDescent="0.15">
      <c r="A2356">
        <v>397</v>
      </c>
      <c r="B2356" t="str">
        <v>U1588</v>
      </c>
      <c r="C2356" t="str">
        <v>D</v>
      </c>
      <c r="D2356">
        <v>74</v>
      </c>
      <c r="E2356" t="str">
        <v>X</v>
      </c>
      <c r="F2356" t="str">
        <v>CC</v>
      </c>
      <c r="G2356" t="str">
        <v/>
      </c>
      <c r="H2356" s="29">
        <v>32</v>
      </c>
      <c r="I2356" s="29">
        <v>38</v>
      </c>
      <c r="J2356" s="29">
        <v>0</v>
      </c>
      <c r="K2356" s="29">
        <v>5</v>
      </c>
      <c r="L2356" s="24">
        <v>403.34</v>
      </c>
      <c r="M2356" s="24">
        <v>403.4</v>
      </c>
      <c r="N2356" s="24">
        <v>414.86115189873414</v>
      </c>
      <c r="O2356" s="24">
        <v>414.89912658227848</v>
      </c>
      <c r="P2356">
        <v>6</v>
      </c>
      <c r="Q2356">
        <v>5</v>
      </c>
      <c r="R2356" t="str">
        <v>OTHR</v>
      </c>
      <c r="S2356" t="str">
        <v/>
      </c>
      <c r="T2356" t="str">
        <v>FLOR</v>
      </c>
      <c r="U2356" t="str">
        <v>95504IODP</v>
      </c>
      <c r="V2356" t="str">
        <v>PALFLOR</v>
      </c>
      <c r="W2356" t="str">
        <v>OTHR12005011</v>
      </c>
      <c r="X2356">
        <v>44902.904861111114</v>
      </c>
      <c r="Y2356" t="str">
        <v>LEWIS</v>
      </c>
      <c r="Z2356" t="str">
        <v>JR</v>
      </c>
      <c r="AA2356">
        <v>0</v>
      </c>
      <c r="AB2356" t="str">
        <v>397-U1588D-74X-CC-PAL-PALFLOR</v>
      </c>
    </row>
    <row r="2357" spans="1:28" x14ac:dyDescent="0.15">
      <c r="A2357">
        <v>397</v>
      </c>
      <c r="B2357" t="str">
        <v>U1588</v>
      </c>
      <c r="C2357" t="str">
        <v>D</v>
      </c>
      <c r="D2357">
        <v>75</v>
      </c>
      <c r="E2357" t="str">
        <v>X</v>
      </c>
      <c r="F2357">
        <v>3</v>
      </c>
      <c r="G2357" t="str">
        <v>W</v>
      </c>
      <c r="H2357" s="29">
        <v>75</v>
      </c>
      <c r="I2357" s="29">
        <v>75</v>
      </c>
      <c r="J2357" s="29">
        <v>75</v>
      </c>
      <c r="K2357" s="29">
        <v>5</v>
      </c>
      <c r="L2357" s="24">
        <v>404.33</v>
      </c>
      <c r="M2357" s="24">
        <v>404.33</v>
      </c>
      <c r="N2357" s="24">
        <v>417.4264149659864</v>
      </c>
      <c r="O2357" s="24">
        <v>417.4264149659864</v>
      </c>
      <c r="P2357">
        <v>0</v>
      </c>
      <c r="Q2357">
        <v>1</v>
      </c>
      <c r="R2357" t="str">
        <v>TPCK</v>
      </c>
      <c r="S2357" t="str">
        <v>NANNO</v>
      </c>
      <c r="T2357" t="str">
        <v/>
      </c>
      <c r="U2357" t="str">
        <v/>
      </c>
      <c r="V2357" t="str">
        <v>NANNO</v>
      </c>
      <c r="W2357" t="str">
        <v>TPCK12006331</v>
      </c>
      <c r="X2357">
        <v>44903.188194444447</v>
      </c>
      <c r="Y2357" t="str">
        <v>JRS_FLORES</v>
      </c>
      <c r="Z2357" t="str">
        <v>JR</v>
      </c>
      <c r="AA2357">
        <v>0</v>
      </c>
      <c r="AB2357" t="str">
        <v>397-U1588D-75X-3-W 75/75-NANNO</v>
      </c>
    </row>
    <row r="2358" spans="1:28" x14ac:dyDescent="0.15">
      <c r="A2358">
        <v>397</v>
      </c>
      <c r="B2358" t="str">
        <v>U1588</v>
      </c>
      <c r="C2358" t="str">
        <v>D</v>
      </c>
      <c r="D2358">
        <v>75</v>
      </c>
      <c r="E2358" t="str">
        <v>X</v>
      </c>
      <c r="F2358">
        <v>3</v>
      </c>
      <c r="G2358" t="str">
        <v>A</v>
      </c>
      <c r="H2358" s="29">
        <v>80</v>
      </c>
      <c r="I2358" s="29">
        <v>80</v>
      </c>
      <c r="J2358" s="29">
        <v>80</v>
      </c>
      <c r="K2358" s="29">
        <v>5</v>
      </c>
      <c r="L2358" s="24">
        <v>404.38</v>
      </c>
      <c r="M2358" s="24">
        <v>404.38</v>
      </c>
      <c r="N2358" s="24">
        <v>417.46042857142857</v>
      </c>
      <c r="O2358" s="24">
        <v>417.46042857142857</v>
      </c>
      <c r="P2358">
        <v>0</v>
      </c>
      <c r="Q2358">
        <v>0</v>
      </c>
      <c r="R2358" t="str">
        <v>SS</v>
      </c>
      <c r="S2358" t="str">
        <v>SED</v>
      </c>
      <c r="T2358" t="str">
        <v/>
      </c>
      <c r="U2358" t="str">
        <v/>
      </c>
      <c r="V2358" t="str">
        <v>SED</v>
      </c>
      <c r="W2358" t="str">
        <v>SS12006361</v>
      </c>
      <c r="X2358">
        <v>44903.197222222225</v>
      </c>
      <c r="Y2358" t="str">
        <v>JRS_PANG</v>
      </c>
      <c r="Z2358" t="str">
        <v>JR</v>
      </c>
      <c r="AA2358">
        <v>0</v>
      </c>
      <c r="AB2358" t="str">
        <v>397-U1588D-75X-3-A 80/80-SED</v>
      </c>
    </row>
    <row r="2359" spans="1:28" x14ac:dyDescent="0.15">
      <c r="A2359">
        <v>397</v>
      </c>
      <c r="B2359" t="str">
        <v>U1588</v>
      </c>
      <c r="C2359" t="str">
        <v>D</v>
      </c>
      <c r="D2359">
        <v>75</v>
      </c>
      <c r="E2359" t="str">
        <v>X</v>
      </c>
      <c r="F2359">
        <v>4</v>
      </c>
      <c r="G2359" t="str">
        <v>W</v>
      </c>
      <c r="H2359" s="29">
        <v>75</v>
      </c>
      <c r="I2359" s="29">
        <v>75</v>
      </c>
      <c r="J2359" s="29">
        <v>75</v>
      </c>
      <c r="K2359" s="29">
        <v>5</v>
      </c>
      <c r="L2359" s="24">
        <v>405.83</v>
      </c>
      <c r="M2359" s="24">
        <v>405.83</v>
      </c>
      <c r="N2359" s="24">
        <v>418.4468231292517</v>
      </c>
      <c r="O2359" s="24">
        <v>418.4468231292517</v>
      </c>
      <c r="P2359">
        <v>0</v>
      </c>
      <c r="Q2359">
        <v>1</v>
      </c>
      <c r="R2359" t="str">
        <v>TPCK</v>
      </c>
      <c r="S2359" t="str">
        <v>NANNO</v>
      </c>
      <c r="T2359" t="str">
        <v/>
      </c>
      <c r="U2359" t="str">
        <v/>
      </c>
      <c r="V2359" t="str">
        <v>NANNO</v>
      </c>
      <c r="W2359" t="str">
        <v>TPCK12006341</v>
      </c>
      <c r="X2359">
        <v>44903.188194444447</v>
      </c>
      <c r="Y2359" t="str">
        <v>JRS_FLORES</v>
      </c>
      <c r="Z2359" t="str">
        <v>JR</v>
      </c>
      <c r="AA2359">
        <v>0</v>
      </c>
      <c r="AB2359" t="str">
        <v>397-U1588D-75X-4-W 75/75-NANNO</v>
      </c>
    </row>
    <row r="2360" spans="1:28" x14ac:dyDescent="0.15">
      <c r="A2360">
        <v>397</v>
      </c>
      <c r="B2360" t="str">
        <v>U1588</v>
      </c>
      <c r="C2360" t="str">
        <v>D</v>
      </c>
      <c r="D2360">
        <v>76</v>
      </c>
      <c r="E2360" t="str">
        <v>X</v>
      </c>
      <c r="F2360">
        <v>1</v>
      </c>
      <c r="G2360" t="str">
        <v>W</v>
      </c>
      <c r="H2360" s="29">
        <v>75</v>
      </c>
      <c r="I2360" s="29">
        <v>75</v>
      </c>
      <c r="J2360" s="29">
        <v>75</v>
      </c>
      <c r="K2360" s="29">
        <v>5</v>
      </c>
      <c r="L2360" s="24">
        <v>406.25</v>
      </c>
      <c r="M2360" s="24">
        <v>406.25</v>
      </c>
      <c r="N2360" s="24">
        <v>420.33644525547442</v>
      </c>
      <c r="O2360" s="24">
        <v>420.33644525547442</v>
      </c>
      <c r="P2360">
        <v>0</v>
      </c>
      <c r="Q2360">
        <v>1</v>
      </c>
      <c r="R2360" t="str">
        <v>TPCK</v>
      </c>
      <c r="S2360" t="str">
        <v>NANNO</v>
      </c>
      <c r="T2360" t="str">
        <v/>
      </c>
      <c r="U2360" t="str">
        <v/>
      </c>
      <c r="V2360" t="str">
        <v>NANNO</v>
      </c>
      <c r="W2360" t="str">
        <v>TPCK12006371</v>
      </c>
      <c r="X2360">
        <v>44903.201388888891</v>
      </c>
      <c r="Y2360" t="str">
        <v>JRS_FLORES</v>
      </c>
      <c r="Z2360" t="str">
        <v>JR</v>
      </c>
      <c r="AA2360">
        <v>0</v>
      </c>
      <c r="AB2360" t="str">
        <v>397-U1588D-76X-1-W 75/75-NANNO</v>
      </c>
    </row>
    <row r="2361" spans="1:28" x14ac:dyDescent="0.15">
      <c r="A2361">
        <v>397</v>
      </c>
      <c r="B2361" t="str">
        <v>U1588</v>
      </c>
      <c r="C2361" t="str">
        <v>D</v>
      </c>
      <c r="D2361">
        <v>75</v>
      </c>
      <c r="E2361" t="str">
        <v>X</v>
      </c>
      <c r="F2361">
        <v>5</v>
      </c>
      <c r="G2361" t="str">
        <v/>
      </c>
      <c r="H2361" s="29">
        <v>30</v>
      </c>
      <c r="I2361" s="29">
        <v>30</v>
      </c>
      <c r="J2361" s="29">
        <v>30</v>
      </c>
      <c r="K2361" s="29">
        <v>5</v>
      </c>
      <c r="L2361" s="24">
        <v>406.88</v>
      </c>
      <c r="M2361" s="24">
        <v>406.88</v>
      </c>
      <c r="N2361" s="24">
        <v>419.16110884353742</v>
      </c>
      <c r="O2361" s="24">
        <v>419.16110884353742</v>
      </c>
      <c r="P2361">
        <v>0</v>
      </c>
      <c r="Q2361">
        <v>1</v>
      </c>
      <c r="R2361" t="str">
        <v>TPCK</v>
      </c>
      <c r="S2361" t="str">
        <v>NANNO</v>
      </c>
      <c r="T2361" t="str">
        <v/>
      </c>
      <c r="U2361" t="str">
        <v/>
      </c>
      <c r="V2361" t="str">
        <v>NANNO</v>
      </c>
      <c r="W2361" t="str">
        <v>TPCK12006351</v>
      </c>
      <c r="X2361">
        <v>44903.188194444447</v>
      </c>
      <c r="Y2361" t="str">
        <v>JRS_FLORES</v>
      </c>
      <c r="Z2361" t="str">
        <v>JR</v>
      </c>
      <c r="AA2361">
        <v>0</v>
      </c>
      <c r="AB2361" t="str">
        <v>397-U1588D-75X-5-NANNO</v>
      </c>
    </row>
    <row r="2362" spans="1:28" x14ac:dyDescent="0.15">
      <c r="A2362">
        <v>397</v>
      </c>
      <c r="B2362" t="str">
        <v>U1588</v>
      </c>
      <c r="C2362" t="str">
        <v>D</v>
      </c>
      <c r="D2362">
        <v>76</v>
      </c>
      <c r="E2362" t="str">
        <v>X</v>
      </c>
      <c r="F2362">
        <v>2</v>
      </c>
      <c r="G2362" t="str">
        <v>W</v>
      </c>
      <c r="H2362" s="29">
        <v>75</v>
      </c>
      <c r="I2362" s="29">
        <v>75</v>
      </c>
      <c r="J2362" s="29">
        <v>75</v>
      </c>
      <c r="K2362" s="29">
        <v>5</v>
      </c>
      <c r="L2362" s="24">
        <v>407.74</v>
      </c>
      <c r="M2362" s="24">
        <v>407.74</v>
      </c>
      <c r="N2362" s="24">
        <v>421.42403649635037</v>
      </c>
      <c r="O2362" s="24">
        <v>421.42403649635037</v>
      </c>
      <c r="P2362">
        <v>0</v>
      </c>
      <c r="Q2362">
        <v>1</v>
      </c>
      <c r="R2362" t="str">
        <v>TPCK</v>
      </c>
      <c r="S2362" t="str">
        <v>NANNO</v>
      </c>
      <c r="T2362" t="str">
        <v/>
      </c>
      <c r="U2362" t="str">
        <v/>
      </c>
      <c r="V2362" t="str">
        <v>NANNO</v>
      </c>
      <c r="W2362" t="str">
        <v>TPCK12006381</v>
      </c>
      <c r="X2362">
        <v>44903.201388888891</v>
      </c>
      <c r="Y2362" t="str">
        <v>JRS_FLORES</v>
      </c>
      <c r="Z2362" t="str">
        <v>JR</v>
      </c>
      <c r="AA2362">
        <v>0</v>
      </c>
      <c r="AB2362" t="str">
        <v>397-U1588D-76X-2-W 75/75-NANNO</v>
      </c>
    </row>
    <row r="2363" spans="1:28" x14ac:dyDescent="0.15">
      <c r="A2363">
        <v>397</v>
      </c>
      <c r="B2363" t="str">
        <v>U1588</v>
      </c>
      <c r="C2363" t="str">
        <v>D</v>
      </c>
      <c r="D2363">
        <v>75</v>
      </c>
      <c r="E2363" t="str">
        <v>X</v>
      </c>
      <c r="F2363" t="str">
        <v>CC</v>
      </c>
      <c r="G2363" t="str">
        <v/>
      </c>
      <c r="H2363" s="29">
        <v>32</v>
      </c>
      <c r="I2363" s="29">
        <v>38</v>
      </c>
      <c r="J2363" s="29">
        <v>0</v>
      </c>
      <c r="K2363" s="29">
        <v>5</v>
      </c>
      <c r="L2363" s="24">
        <v>407.75</v>
      </c>
      <c r="M2363" s="24">
        <v>407.81</v>
      </c>
      <c r="N2363" s="24">
        <v>419.75294557823128</v>
      </c>
      <c r="O2363" s="24">
        <v>419.79376190476188</v>
      </c>
      <c r="P2363">
        <v>6</v>
      </c>
      <c r="Q2363">
        <v>5</v>
      </c>
      <c r="R2363" t="str">
        <v>OTHR</v>
      </c>
      <c r="S2363" t="str">
        <v/>
      </c>
      <c r="T2363" t="str">
        <v>CLAR</v>
      </c>
      <c r="U2363" t="str">
        <v>95439IODP</v>
      </c>
      <c r="V2363" t="str">
        <v>PALCLAR</v>
      </c>
      <c r="W2363" t="str">
        <v>OTHR12005351</v>
      </c>
      <c r="X2363">
        <v>44902.929861111108</v>
      </c>
      <c r="Y2363" t="str">
        <v>LEWIS</v>
      </c>
      <c r="Z2363" t="str">
        <v>JR</v>
      </c>
      <c r="AA2363">
        <v>0</v>
      </c>
      <c r="AB2363" t="str">
        <v>397-U1588D-75X-CC-PAL-PALCLAR</v>
      </c>
    </row>
    <row r="2364" spans="1:28" x14ac:dyDescent="0.15">
      <c r="A2364">
        <v>397</v>
      </c>
      <c r="B2364" t="str">
        <v>U1588</v>
      </c>
      <c r="C2364" t="str">
        <v>D</v>
      </c>
      <c r="D2364">
        <v>75</v>
      </c>
      <c r="E2364" t="str">
        <v>X</v>
      </c>
      <c r="F2364" t="str">
        <v>CC</v>
      </c>
      <c r="G2364" t="str">
        <v/>
      </c>
      <c r="H2364" s="29">
        <v>32</v>
      </c>
      <c r="I2364" s="29">
        <v>38</v>
      </c>
      <c r="J2364" s="29">
        <v>0</v>
      </c>
      <c r="K2364" s="29">
        <v>5</v>
      </c>
      <c r="L2364" s="24">
        <v>407.75</v>
      </c>
      <c r="M2364" s="24">
        <v>407.81</v>
      </c>
      <c r="N2364" s="24">
        <v>419.75294557823128</v>
      </c>
      <c r="O2364" s="24">
        <v>419.79376190476188</v>
      </c>
      <c r="P2364">
        <v>6</v>
      </c>
      <c r="Q2364">
        <v>20</v>
      </c>
      <c r="R2364" t="str">
        <v>OTHR</v>
      </c>
      <c r="S2364" t="str">
        <v/>
      </c>
      <c r="T2364" t="str">
        <v>VERM</v>
      </c>
      <c r="U2364" t="str">
        <v>95746IODP</v>
      </c>
      <c r="V2364" t="str">
        <v>PALVERM</v>
      </c>
      <c r="W2364" t="str">
        <v>OTHR12005321</v>
      </c>
      <c r="X2364">
        <v>44902.929861111108</v>
      </c>
      <c r="Y2364" t="str">
        <v>LEWIS</v>
      </c>
      <c r="Z2364" t="str">
        <v>JR</v>
      </c>
      <c r="AA2364">
        <v>0</v>
      </c>
      <c r="AB2364" t="str">
        <v>397-U1588D-75X-CC-PAL-PALVERM</v>
      </c>
    </row>
    <row r="2365" spans="1:28" x14ac:dyDescent="0.15">
      <c r="A2365">
        <v>397</v>
      </c>
      <c r="B2365" t="str">
        <v>U1588</v>
      </c>
      <c r="C2365" t="str">
        <v>D</v>
      </c>
      <c r="D2365">
        <v>75</v>
      </c>
      <c r="E2365" t="str">
        <v>X</v>
      </c>
      <c r="F2365" t="str">
        <v>CC</v>
      </c>
      <c r="G2365" t="str">
        <v/>
      </c>
      <c r="H2365" s="29">
        <v>32</v>
      </c>
      <c r="I2365" s="29">
        <v>38</v>
      </c>
      <c r="J2365" s="29">
        <v>0</v>
      </c>
      <c r="K2365" s="29">
        <v>5</v>
      </c>
      <c r="L2365" s="24">
        <v>407.75</v>
      </c>
      <c r="M2365" s="24">
        <v>407.81</v>
      </c>
      <c r="N2365" s="24">
        <v>419.75294557823128</v>
      </c>
      <c r="O2365" s="24">
        <v>419.79376190476188</v>
      </c>
      <c r="P2365">
        <v>6</v>
      </c>
      <c r="Q2365">
        <v>30</v>
      </c>
      <c r="R2365" t="str">
        <v>OTHR</v>
      </c>
      <c r="S2365" t="str">
        <v/>
      </c>
      <c r="T2365" t="str">
        <v>HUAN</v>
      </c>
      <c r="U2365" t="str">
        <v>98758IODP</v>
      </c>
      <c r="V2365" t="str">
        <v>PALHUAN</v>
      </c>
      <c r="W2365" t="str">
        <v>OTHR12005361</v>
      </c>
      <c r="X2365">
        <v>44902.929861111108</v>
      </c>
      <c r="Y2365" t="str">
        <v>LEWIS</v>
      </c>
      <c r="Z2365" t="str">
        <v>JR</v>
      </c>
      <c r="AA2365">
        <v>0</v>
      </c>
      <c r="AB2365" t="str">
        <v>397-U1588D-75X-CC-PAL-PALHUAN</v>
      </c>
    </row>
    <row r="2366" spans="1:28" x14ac:dyDescent="0.15">
      <c r="A2366">
        <v>397</v>
      </c>
      <c r="B2366" t="str">
        <v>U1588</v>
      </c>
      <c r="C2366" t="str">
        <v>D</v>
      </c>
      <c r="D2366">
        <v>75</v>
      </c>
      <c r="E2366" t="str">
        <v>X</v>
      </c>
      <c r="F2366" t="str">
        <v>CC</v>
      </c>
      <c r="G2366" t="str">
        <v/>
      </c>
      <c r="H2366" s="29">
        <v>32</v>
      </c>
      <c r="I2366" s="29">
        <v>38</v>
      </c>
      <c r="J2366" s="29">
        <v>32</v>
      </c>
      <c r="K2366" s="29">
        <v>5</v>
      </c>
      <c r="L2366" s="24">
        <v>407.75</v>
      </c>
      <c r="M2366" s="24">
        <v>407.81</v>
      </c>
      <c r="N2366" s="24">
        <v>419.75294557823128</v>
      </c>
      <c r="O2366" s="24">
        <v>419.79376190476188</v>
      </c>
      <c r="P2366">
        <v>6</v>
      </c>
      <c r="Q2366">
        <v>212</v>
      </c>
      <c r="R2366" t="str">
        <v>WRND</v>
      </c>
      <c r="S2366" t="str">
        <v>PAL</v>
      </c>
      <c r="T2366" t="str">
        <v/>
      </c>
      <c r="U2366" t="str">
        <v/>
      </c>
      <c r="V2366" t="str">
        <v>PAL</v>
      </c>
      <c r="W2366" t="str">
        <v>WRND12005311</v>
      </c>
      <c r="X2366">
        <v>44902.929861111108</v>
      </c>
      <c r="Y2366" t="str">
        <v>JR_MARONE</v>
      </c>
      <c r="Z2366" t="str">
        <v>JR</v>
      </c>
      <c r="AA2366">
        <v>0</v>
      </c>
      <c r="AB2366" t="str">
        <v>397-U1588D-75X-CC-PAL</v>
      </c>
    </row>
    <row r="2367" spans="1:28" x14ac:dyDescent="0.15">
      <c r="A2367">
        <v>397</v>
      </c>
      <c r="B2367" t="str">
        <v>U1588</v>
      </c>
      <c r="C2367" t="str">
        <v>D</v>
      </c>
      <c r="D2367">
        <v>75</v>
      </c>
      <c r="E2367" t="str">
        <v>X</v>
      </c>
      <c r="F2367" t="str">
        <v>CC</v>
      </c>
      <c r="G2367" t="str">
        <v/>
      </c>
      <c r="H2367" s="29">
        <v>32</v>
      </c>
      <c r="I2367" s="29">
        <v>38</v>
      </c>
      <c r="J2367" s="29">
        <v>0</v>
      </c>
      <c r="K2367" s="29">
        <v>5</v>
      </c>
      <c r="L2367" s="24">
        <v>407.75</v>
      </c>
      <c r="M2367" s="24">
        <v>407.81</v>
      </c>
      <c r="N2367" s="24">
        <v>419.75294557823128</v>
      </c>
      <c r="O2367" s="24">
        <v>419.79376190476188</v>
      </c>
      <c r="P2367">
        <v>6</v>
      </c>
      <c r="Q2367">
        <v>1</v>
      </c>
      <c r="R2367" t="str">
        <v>OTHR</v>
      </c>
      <c r="S2367" t="str">
        <v>NANNO</v>
      </c>
      <c r="T2367" t="str">
        <v/>
      </c>
      <c r="U2367" t="str">
        <v/>
      </c>
      <c r="V2367" t="str">
        <v>NANNO</v>
      </c>
      <c r="W2367" t="str">
        <v>OTHR12005391</v>
      </c>
      <c r="X2367">
        <v>44902.929861111108</v>
      </c>
      <c r="Y2367" t="str">
        <v>LEWIS</v>
      </c>
      <c r="Z2367" t="str">
        <v>JR</v>
      </c>
      <c r="AA2367" t="str">
        <v>Shipboard Test</v>
      </c>
      <c r="AB2367" t="str">
        <v>397-U1588D-75X-CC-PAL-NANNO</v>
      </c>
    </row>
    <row r="2368" spans="1:28" x14ac:dyDescent="0.15">
      <c r="A2368">
        <v>397</v>
      </c>
      <c r="B2368" t="str">
        <v>U1588</v>
      </c>
      <c r="C2368" t="str">
        <v>D</v>
      </c>
      <c r="D2368">
        <v>75</v>
      </c>
      <c r="E2368" t="str">
        <v>X</v>
      </c>
      <c r="F2368" t="str">
        <v>CC</v>
      </c>
      <c r="G2368" t="str">
        <v/>
      </c>
      <c r="H2368" s="29">
        <v>32</v>
      </c>
      <c r="I2368" s="29">
        <v>38</v>
      </c>
      <c r="J2368" s="29">
        <v>0</v>
      </c>
      <c r="K2368" s="29">
        <v>5</v>
      </c>
      <c r="L2368" s="24">
        <v>407.75</v>
      </c>
      <c r="M2368" s="24">
        <v>407.81</v>
      </c>
      <c r="N2368" s="24">
        <v>419.75294557823128</v>
      </c>
      <c r="O2368" s="24">
        <v>419.79376190476188</v>
      </c>
      <c r="P2368">
        <v>6</v>
      </c>
      <c r="Q2368">
        <v>30</v>
      </c>
      <c r="R2368" t="str">
        <v>OTHR</v>
      </c>
      <c r="S2368" t="str">
        <v/>
      </c>
      <c r="T2368" t="str">
        <v>ZARI</v>
      </c>
      <c r="U2368" t="str">
        <v>95883IODP</v>
      </c>
      <c r="V2368" t="str">
        <v>PALZARI</v>
      </c>
      <c r="W2368" t="str">
        <v>OTHR12005371</v>
      </c>
      <c r="X2368">
        <v>44902.929861111108</v>
      </c>
      <c r="Y2368" t="str">
        <v>LEWIS</v>
      </c>
      <c r="Z2368" t="str">
        <v>JR</v>
      </c>
      <c r="AA2368">
        <v>0</v>
      </c>
      <c r="AB2368" t="str">
        <v>397-U1588D-75X-CC-PAL-PALZARI</v>
      </c>
    </row>
    <row r="2369" spans="1:28" x14ac:dyDescent="0.15">
      <c r="A2369">
        <v>397</v>
      </c>
      <c r="B2369" t="str">
        <v>U1588</v>
      </c>
      <c r="C2369" t="str">
        <v>D</v>
      </c>
      <c r="D2369">
        <v>75</v>
      </c>
      <c r="E2369" t="str">
        <v>X</v>
      </c>
      <c r="F2369" t="str">
        <v>CC</v>
      </c>
      <c r="G2369" t="str">
        <v/>
      </c>
      <c r="H2369" s="29">
        <v>32</v>
      </c>
      <c r="I2369" s="29">
        <v>38</v>
      </c>
      <c r="J2369" s="29">
        <v>0</v>
      </c>
      <c r="K2369" s="29">
        <v>5</v>
      </c>
      <c r="L2369" s="24">
        <v>407.75</v>
      </c>
      <c r="M2369" s="24">
        <v>407.81</v>
      </c>
      <c r="N2369" s="24">
        <v>419.75294557823128</v>
      </c>
      <c r="O2369" s="24">
        <v>419.79376190476188</v>
      </c>
      <c r="P2369">
        <v>6</v>
      </c>
      <c r="Q2369">
        <v>5</v>
      </c>
      <c r="R2369" t="str">
        <v>OTHR</v>
      </c>
      <c r="S2369" t="str">
        <v/>
      </c>
      <c r="T2369" t="str">
        <v>FLOR</v>
      </c>
      <c r="U2369" t="str">
        <v>95504IODP</v>
      </c>
      <c r="V2369" t="str">
        <v>PALFLOR</v>
      </c>
      <c r="W2369" t="str">
        <v>OTHR12005341</v>
      </c>
      <c r="X2369">
        <v>44902.929861111108</v>
      </c>
      <c r="Y2369" t="str">
        <v>LEWIS</v>
      </c>
      <c r="Z2369" t="str">
        <v>JR</v>
      </c>
      <c r="AA2369">
        <v>0</v>
      </c>
      <c r="AB2369" t="str">
        <v>397-U1588D-75X-CC-PAL-PALFLOR</v>
      </c>
    </row>
    <row r="2370" spans="1:28" x14ac:dyDescent="0.15">
      <c r="A2370">
        <v>397</v>
      </c>
      <c r="B2370" t="str">
        <v>U1588</v>
      </c>
      <c r="C2370" t="str">
        <v>D</v>
      </c>
      <c r="D2370">
        <v>75</v>
      </c>
      <c r="E2370" t="str">
        <v>X</v>
      </c>
      <c r="F2370" t="str">
        <v>CC</v>
      </c>
      <c r="G2370" t="str">
        <v/>
      </c>
      <c r="H2370" s="29">
        <v>32</v>
      </c>
      <c r="I2370" s="29">
        <v>38</v>
      </c>
      <c r="J2370" s="29">
        <v>0</v>
      </c>
      <c r="K2370" s="29">
        <v>5</v>
      </c>
      <c r="L2370" s="24">
        <v>407.75</v>
      </c>
      <c r="M2370" s="24">
        <v>407.81</v>
      </c>
      <c r="N2370" s="24">
        <v>419.75294557823128</v>
      </c>
      <c r="O2370" s="24">
        <v>419.79376190476188</v>
      </c>
      <c r="P2370">
        <v>6</v>
      </c>
      <c r="Q2370">
        <v>20</v>
      </c>
      <c r="R2370" t="str">
        <v>OTHR</v>
      </c>
      <c r="S2370" t="str">
        <v/>
      </c>
      <c r="T2370" t="str">
        <v>PERA</v>
      </c>
      <c r="U2370" t="str">
        <v>95471IODP</v>
      </c>
      <c r="V2370" t="str">
        <v>PALPERA</v>
      </c>
      <c r="W2370" t="str">
        <v>OTHR12005331</v>
      </c>
      <c r="X2370">
        <v>44902.929861111108</v>
      </c>
      <c r="Y2370" t="str">
        <v>LEWIS</v>
      </c>
      <c r="Z2370" t="str">
        <v>JR</v>
      </c>
      <c r="AA2370">
        <v>0</v>
      </c>
      <c r="AB2370" t="str">
        <v>397-U1588D-75X-CC-PAL-PALPERA</v>
      </c>
    </row>
    <row r="2371" spans="1:28" x14ac:dyDescent="0.15">
      <c r="A2371">
        <v>397</v>
      </c>
      <c r="B2371" t="str">
        <v>U1588</v>
      </c>
      <c r="C2371" t="str">
        <v>D</v>
      </c>
      <c r="D2371">
        <v>75</v>
      </c>
      <c r="E2371" t="str">
        <v>X</v>
      </c>
      <c r="F2371" t="str">
        <v>CC</v>
      </c>
      <c r="G2371" t="str">
        <v/>
      </c>
      <c r="H2371" s="29">
        <v>32</v>
      </c>
      <c r="I2371" s="29">
        <v>38</v>
      </c>
      <c r="J2371" s="29">
        <v>0</v>
      </c>
      <c r="K2371" s="29">
        <v>5</v>
      </c>
      <c r="L2371" s="24">
        <v>407.75</v>
      </c>
      <c r="M2371" s="24">
        <v>407.81</v>
      </c>
      <c r="N2371" s="24">
        <v>419.75294557823128</v>
      </c>
      <c r="O2371" s="24">
        <v>419.79376190476188</v>
      </c>
      <c r="P2371">
        <v>6</v>
      </c>
      <c r="Q2371">
        <v>5</v>
      </c>
      <c r="R2371" t="str">
        <v>OTHR</v>
      </c>
      <c r="S2371" t="str">
        <v/>
      </c>
      <c r="T2371" t="str">
        <v>ABRA</v>
      </c>
      <c r="U2371" t="str">
        <v>95438IODP</v>
      </c>
      <c r="V2371" t="str">
        <v>PALABRA</v>
      </c>
      <c r="W2371" t="str">
        <v>OTHR12005381</v>
      </c>
      <c r="X2371">
        <v>44902.929861111108</v>
      </c>
      <c r="Y2371" t="str">
        <v>LEWIS</v>
      </c>
      <c r="Z2371" t="str">
        <v>JR</v>
      </c>
      <c r="AA2371">
        <v>0</v>
      </c>
      <c r="AB2371" t="str">
        <v>397-U1588D-75X-CC-PAL-PALABRA</v>
      </c>
    </row>
    <row r="2372" spans="1:28" x14ac:dyDescent="0.15">
      <c r="A2372">
        <v>397</v>
      </c>
      <c r="B2372" t="str">
        <v>U1588</v>
      </c>
      <c r="C2372" t="str">
        <v>D</v>
      </c>
      <c r="D2372">
        <v>76</v>
      </c>
      <c r="E2372" t="str">
        <v>X</v>
      </c>
      <c r="F2372">
        <v>3</v>
      </c>
      <c r="G2372" t="str">
        <v>W</v>
      </c>
      <c r="H2372" s="29">
        <v>75</v>
      </c>
      <c r="I2372" s="29">
        <v>75</v>
      </c>
      <c r="J2372" s="29">
        <v>75</v>
      </c>
      <c r="K2372" s="29">
        <v>5</v>
      </c>
      <c r="L2372" s="24">
        <v>409.24</v>
      </c>
      <c r="M2372" s="24">
        <v>409.24</v>
      </c>
      <c r="N2372" s="24">
        <v>422.51892700729928</v>
      </c>
      <c r="O2372" s="24">
        <v>422.51892700729928</v>
      </c>
      <c r="P2372">
        <v>0</v>
      </c>
      <c r="Q2372">
        <v>1</v>
      </c>
      <c r="R2372" t="str">
        <v>TPCK</v>
      </c>
      <c r="S2372" t="str">
        <v>NANNO</v>
      </c>
      <c r="T2372" t="str">
        <v/>
      </c>
      <c r="U2372" t="str">
        <v/>
      </c>
      <c r="V2372" t="str">
        <v>NANNO</v>
      </c>
      <c r="W2372" t="str">
        <v>TPCK12006391</v>
      </c>
      <c r="X2372">
        <v>44903.201388888891</v>
      </c>
      <c r="Y2372" t="str">
        <v>JRS_FLORES</v>
      </c>
      <c r="Z2372" t="str">
        <v>JR</v>
      </c>
      <c r="AA2372">
        <v>0</v>
      </c>
      <c r="AB2372" t="str">
        <v>397-U1588D-76X-3-W 75/75-NANNO</v>
      </c>
    </row>
    <row r="2373" spans="1:28" x14ac:dyDescent="0.15">
      <c r="A2373">
        <v>397</v>
      </c>
      <c r="B2373" t="str">
        <v>U1588</v>
      </c>
      <c r="C2373" t="str">
        <v>D</v>
      </c>
      <c r="D2373">
        <v>76</v>
      </c>
      <c r="E2373" t="str">
        <v>X</v>
      </c>
      <c r="F2373">
        <v>4</v>
      </c>
      <c r="G2373" t="str">
        <v>W</v>
      </c>
      <c r="H2373" s="29">
        <v>75</v>
      </c>
      <c r="I2373" s="29">
        <v>75</v>
      </c>
      <c r="J2373" s="29">
        <v>75</v>
      </c>
      <c r="K2373" s="29">
        <v>5</v>
      </c>
      <c r="L2373" s="24">
        <v>410.74</v>
      </c>
      <c r="M2373" s="24">
        <v>410.74</v>
      </c>
      <c r="N2373" s="24">
        <v>423.6138175182482</v>
      </c>
      <c r="O2373" s="24">
        <v>423.6138175182482</v>
      </c>
      <c r="P2373">
        <v>0</v>
      </c>
      <c r="Q2373">
        <v>1</v>
      </c>
      <c r="R2373" t="str">
        <v>TPCK</v>
      </c>
      <c r="S2373" t="str">
        <v>NANNO</v>
      </c>
      <c r="T2373" t="str">
        <v/>
      </c>
      <c r="U2373" t="str">
        <v/>
      </c>
      <c r="V2373" t="str">
        <v>NANNO</v>
      </c>
      <c r="W2373" t="str">
        <v>TPCK12006401</v>
      </c>
      <c r="X2373">
        <v>44903.201388888891</v>
      </c>
      <c r="Y2373" t="str">
        <v>JRS_FLORES</v>
      </c>
      <c r="Z2373" t="str">
        <v>JR</v>
      </c>
      <c r="AA2373">
        <v>0</v>
      </c>
      <c r="AB2373" t="str">
        <v>397-U1588D-76X-4-W 75/75-NANNO</v>
      </c>
    </row>
    <row r="2374" spans="1:28" x14ac:dyDescent="0.15">
      <c r="A2374">
        <v>397</v>
      </c>
      <c r="B2374" t="str">
        <v>U1588</v>
      </c>
      <c r="C2374" t="str">
        <v>D</v>
      </c>
      <c r="D2374">
        <v>76</v>
      </c>
      <c r="E2374" t="str">
        <v>X</v>
      </c>
      <c r="F2374">
        <v>5</v>
      </c>
      <c r="G2374" t="str">
        <v>W</v>
      </c>
      <c r="H2374" s="29">
        <v>75</v>
      </c>
      <c r="I2374" s="29">
        <v>75</v>
      </c>
      <c r="J2374" s="29">
        <v>75</v>
      </c>
      <c r="K2374" s="29">
        <v>5</v>
      </c>
      <c r="L2374" s="24">
        <v>412.24</v>
      </c>
      <c r="M2374" s="24">
        <v>412.24</v>
      </c>
      <c r="N2374" s="24">
        <v>424.70870802919706</v>
      </c>
      <c r="O2374" s="24">
        <v>424.70870802919706</v>
      </c>
      <c r="P2374">
        <v>0</v>
      </c>
      <c r="Q2374">
        <v>1</v>
      </c>
      <c r="R2374" t="str">
        <v>TPCK</v>
      </c>
      <c r="S2374" t="str">
        <v>NANNO</v>
      </c>
      <c r="T2374" t="str">
        <v/>
      </c>
      <c r="U2374" t="str">
        <v/>
      </c>
      <c r="V2374" t="str">
        <v>NANNO</v>
      </c>
      <c r="W2374" t="str">
        <v>TPCK12006411</v>
      </c>
      <c r="X2374">
        <v>44903.201388888891</v>
      </c>
      <c r="Y2374" t="str">
        <v>JRS_FLORES</v>
      </c>
      <c r="Z2374" t="str">
        <v>JR</v>
      </c>
      <c r="AA2374">
        <v>0</v>
      </c>
      <c r="AB2374" t="str">
        <v>397-U1588D-76X-5-W 75/75-NANNO</v>
      </c>
    </row>
    <row r="2375" spans="1:28" x14ac:dyDescent="0.15">
      <c r="A2375">
        <v>397</v>
      </c>
      <c r="B2375" t="str">
        <v>U1588</v>
      </c>
      <c r="C2375" t="str">
        <v>D</v>
      </c>
      <c r="D2375">
        <v>76</v>
      </c>
      <c r="E2375" t="str">
        <v>X</v>
      </c>
      <c r="F2375">
        <v>5</v>
      </c>
      <c r="G2375" t="str">
        <v>A</v>
      </c>
      <c r="H2375" s="29">
        <v>86</v>
      </c>
      <c r="I2375" s="29">
        <v>86</v>
      </c>
      <c r="J2375" s="29">
        <v>86</v>
      </c>
      <c r="K2375" s="29">
        <v>5</v>
      </c>
      <c r="L2375" s="24">
        <v>412.35</v>
      </c>
      <c r="M2375" s="24">
        <v>412.35</v>
      </c>
      <c r="N2375" s="24">
        <v>424.78899999999999</v>
      </c>
      <c r="O2375" s="24">
        <v>424.78899999999999</v>
      </c>
      <c r="P2375">
        <v>0</v>
      </c>
      <c r="Q2375">
        <v>0</v>
      </c>
      <c r="R2375" t="str">
        <v>SS</v>
      </c>
      <c r="S2375" t="str">
        <v>SED</v>
      </c>
      <c r="T2375" t="str">
        <v/>
      </c>
      <c r="U2375" t="str">
        <v/>
      </c>
      <c r="V2375" t="str">
        <v>SED</v>
      </c>
      <c r="W2375" t="str">
        <v>SS12006441</v>
      </c>
      <c r="X2375">
        <v>44903.218055555553</v>
      </c>
      <c r="Y2375" t="str">
        <v>JRS_PANG</v>
      </c>
      <c r="Z2375" t="str">
        <v>JR</v>
      </c>
      <c r="AA2375">
        <v>0</v>
      </c>
      <c r="AB2375" t="str">
        <v>397-U1588D-76X-5-A 86/86-SED</v>
      </c>
    </row>
    <row r="2376" spans="1:28" x14ac:dyDescent="0.15">
      <c r="A2376">
        <v>397</v>
      </c>
      <c r="B2376" t="str">
        <v>U1588</v>
      </c>
      <c r="C2376" t="str">
        <v>D</v>
      </c>
      <c r="D2376">
        <v>76</v>
      </c>
      <c r="E2376" t="str">
        <v>X</v>
      </c>
      <c r="F2376">
        <v>6</v>
      </c>
      <c r="G2376" t="str">
        <v>W</v>
      </c>
      <c r="H2376" s="29">
        <v>75</v>
      </c>
      <c r="I2376" s="29">
        <v>75</v>
      </c>
      <c r="J2376" s="29">
        <v>75</v>
      </c>
      <c r="K2376" s="29">
        <v>5</v>
      </c>
      <c r="L2376" s="24">
        <v>413.74</v>
      </c>
      <c r="M2376" s="24">
        <v>413.74</v>
      </c>
      <c r="N2376" s="24">
        <v>425.80359854014597</v>
      </c>
      <c r="O2376" s="24">
        <v>425.80359854014597</v>
      </c>
      <c r="P2376">
        <v>0</v>
      </c>
      <c r="Q2376">
        <v>1</v>
      </c>
      <c r="R2376" t="str">
        <v>TPCK</v>
      </c>
      <c r="S2376" t="str">
        <v>NANNO</v>
      </c>
      <c r="T2376" t="str">
        <v/>
      </c>
      <c r="U2376" t="str">
        <v/>
      </c>
      <c r="V2376" t="str">
        <v>NANNO</v>
      </c>
      <c r="W2376" t="str">
        <v>TPCK12006421</v>
      </c>
      <c r="X2376">
        <v>44903.201388888891</v>
      </c>
      <c r="Y2376" t="str">
        <v>JRS_FLORES</v>
      </c>
      <c r="Z2376" t="str">
        <v>JR</v>
      </c>
      <c r="AA2376">
        <v>0</v>
      </c>
      <c r="AB2376" t="str">
        <v>397-U1588D-76X-6-W 75/75-NANNO</v>
      </c>
    </row>
    <row r="2377" spans="1:28" x14ac:dyDescent="0.15">
      <c r="A2377">
        <v>397</v>
      </c>
      <c r="B2377" t="str">
        <v>U1588</v>
      </c>
      <c r="C2377" t="str">
        <v>D</v>
      </c>
      <c r="D2377">
        <v>76</v>
      </c>
      <c r="E2377" t="str">
        <v>X</v>
      </c>
      <c r="F2377">
        <v>7</v>
      </c>
      <c r="G2377" t="str">
        <v/>
      </c>
      <c r="H2377" s="29">
        <v>0</v>
      </c>
      <c r="I2377" s="29">
        <v>5</v>
      </c>
      <c r="J2377" s="29">
        <v>0</v>
      </c>
      <c r="K2377" s="29">
        <v>5</v>
      </c>
      <c r="L2377" s="24">
        <v>414.16</v>
      </c>
      <c r="M2377" s="24">
        <v>414.21000000000004</v>
      </c>
      <c r="N2377" s="24">
        <v>426.11016788321166</v>
      </c>
      <c r="O2377" s="24">
        <v>426.14666423357659</v>
      </c>
      <c r="P2377">
        <v>5</v>
      </c>
      <c r="Q2377">
        <v>5</v>
      </c>
      <c r="R2377" t="str">
        <v>CYL</v>
      </c>
      <c r="S2377" t="str">
        <v>HS</v>
      </c>
      <c r="T2377" t="str">
        <v/>
      </c>
      <c r="U2377" t="str">
        <v/>
      </c>
      <c r="V2377" t="str">
        <v>HS</v>
      </c>
      <c r="W2377" t="str">
        <v>CYL12005651</v>
      </c>
      <c r="X2377">
        <v>44902.967361111114</v>
      </c>
      <c r="Y2377" t="str">
        <v>JR_MARONE</v>
      </c>
      <c r="Z2377" t="str">
        <v>JR</v>
      </c>
      <c r="AA2377">
        <v>0</v>
      </c>
      <c r="AB2377" t="str">
        <v>397-U1588D-76X-7-HS</v>
      </c>
    </row>
    <row r="2378" spans="1:28" x14ac:dyDescent="0.15">
      <c r="A2378">
        <v>397</v>
      </c>
      <c r="B2378" t="str">
        <v>U1588</v>
      </c>
      <c r="C2378" t="str">
        <v>D</v>
      </c>
      <c r="D2378">
        <v>76</v>
      </c>
      <c r="E2378" t="str">
        <v>X</v>
      </c>
      <c r="F2378">
        <v>7</v>
      </c>
      <c r="G2378" t="str">
        <v>W</v>
      </c>
      <c r="H2378" s="29">
        <v>30</v>
      </c>
      <c r="I2378" s="29">
        <v>30</v>
      </c>
      <c r="J2378" s="29">
        <v>30</v>
      </c>
      <c r="K2378" s="29">
        <v>5</v>
      </c>
      <c r="L2378" s="24">
        <v>414.46000000000004</v>
      </c>
      <c r="M2378" s="24">
        <v>414.46000000000004</v>
      </c>
      <c r="N2378" s="24">
        <v>426.32914598540145</v>
      </c>
      <c r="O2378" s="24">
        <v>426.32914598540145</v>
      </c>
      <c r="P2378">
        <v>0</v>
      </c>
      <c r="Q2378">
        <v>1</v>
      </c>
      <c r="R2378" t="str">
        <v>TPCK</v>
      </c>
      <c r="S2378" t="str">
        <v>NANNO</v>
      </c>
      <c r="T2378" t="str">
        <v/>
      </c>
      <c r="U2378" t="str">
        <v/>
      </c>
      <c r="V2378" t="str">
        <v>NANNO</v>
      </c>
      <c r="W2378" t="str">
        <v>TPCK12006431</v>
      </c>
      <c r="X2378">
        <v>44903.201388888891</v>
      </c>
      <c r="Y2378" t="str">
        <v>JRS_FLORES</v>
      </c>
      <c r="Z2378" t="str">
        <v>JR</v>
      </c>
      <c r="AA2378">
        <v>0</v>
      </c>
      <c r="AB2378" t="str">
        <v>397-U1588D-76X-7-W 30/30-NANNO</v>
      </c>
    </row>
    <row r="2379" spans="1:28" x14ac:dyDescent="0.15">
      <c r="A2379">
        <v>397</v>
      </c>
      <c r="B2379" t="str">
        <v>U1588</v>
      </c>
      <c r="C2379" t="str">
        <v>D</v>
      </c>
      <c r="D2379">
        <v>76</v>
      </c>
      <c r="E2379" t="str">
        <v>X</v>
      </c>
      <c r="F2379" t="str">
        <v>CC</v>
      </c>
      <c r="H2379" s="29">
        <v>30</v>
      </c>
      <c r="I2379" s="29">
        <v>36</v>
      </c>
      <c r="J2379" s="29">
        <v>0</v>
      </c>
      <c r="K2379" s="29">
        <v>5</v>
      </c>
      <c r="L2379" s="24">
        <v>415.02000000000004</v>
      </c>
      <c r="M2379" s="24">
        <v>415.08000000000004</v>
      </c>
      <c r="N2379" s="24">
        <v>426.73790510948902</v>
      </c>
      <c r="O2379" s="24">
        <v>426.78170072992697</v>
      </c>
      <c r="P2379">
        <v>6</v>
      </c>
      <c r="Q2379">
        <v>5</v>
      </c>
      <c r="R2379" t="str">
        <v>OTHR</v>
      </c>
      <c r="S2379" t="str">
        <v/>
      </c>
      <c r="T2379" t="str">
        <v>CLAR</v>
      </c>
      <c r="U2379" t="str">
        <v>95439IODP</v>
      </c>
      <c r="V2379" t="str">
        <v>PALCLAR</v>
      </c>
      <c r="W2379" t="str">
        <v>OTHR12005701</v>
      </c>
      <c r="X2379">
        <v>44902.968055555553</v>
      </c>
      <c r="Y2379" t="str">
        <v>LEWIS</v>
      </c>
      <c r="Z2379" t="str">
        <v>JR</v>
      </c>
      <c r="AA2379">
        <v>0</v>
      </c>
      <c r="AB2379" t="str">
        <v>397-U1588D-76X-CC-PAL-PALCLAR</v>
      </c>
    </row>
    <row r="2380" spans="1:28" x14ac:dyDescent="0.15">
      <c r="A2380">
        <v>397</v>
      </c>
      <c r="B2380" t="str">
        <v>U1588</v>
      </c>
      <c r="C2380" t="str">
        <v>D</v>
      </c>
      <c r="D2380">
        <v>76</v>
      </c>
      <c r="E2380" t="str">
        <v>X</v>
      </c>
      <c r="F2380" t="str">
        <v>CC</v>
      </c>
      <c r="H2380" s="29">
        <v>30</v>
      </c>
      <c r="I2380" s="29">
        <v>36</v>
      </c>
      <c r="J2380" s="29">
        <v>0</v>
      </c>
      <c r="K2380" s="29">
        <v>5</v>
      </c>
      <c r="L2380" s="24">
        <v>415.02000000000004</v>
      </c>
      <c r="M2380" s="24">
        <v>415.08000000000004</v>
      </c>
      <c r="N2380" s="24">
        <v>426.73790510948902</v>
      </c>
      <c r="O2380" s="24">
        <v>426.78170072992697</v>
      </c>
      <c r="P2380">
        <v>6</v>
      </c>
      <c r="Q2380">
        <v>20</v>
      </c>
      <c r="R2380" t="str">
        <v>OTHR</v>
      </c>
      <c r="S2380" t="str">
        <v/>
      </c>
      <c r="T2380" t="str">
        <v>VERM</v>
      </c>
      <c r="U2380" t="str">
        <v>95746IODP</v>
      </c>
      <c r="V2380" t="str">
        <v>PALVERM</v>
      </c>
      <c r="W2380" t="str">
        <v>OTHR12005671</v>
      </c>
      <c r="X2380">
        <v>44902.968055555553</v>
      </c>
      <c r="Y2380" t="str">
        <v>LEWIS</v>
      </c>
      <c r="Z2380" t="str">
        <v>JR</v>
      </c>
      <c r="AA2380">
        <v>0</v>
      </c>
      <c r="AB2380" t="str">
        <v>397-U1588D-76X-CC-PAL-PALVERM</v>
      </c>
    </row>
    <row r="2381" spans="1:28" x14ac:dyDescent="0.15">
      <c r="A2381">
        <v>397</v>
      </c>
      <c r="B2381" t="str">
        <v>U1588</v>
      </c>
      <c r="C2381" t="str">
        <v>D</v>
      </c>
      <c r="D2381">
        <v>76</v>
      </c>
      <c r="E2381" t="str">
        <v>X</v>
      </c>
      <c r="F2381" t="str">
        <v>CC</v>
      </c>
      <c r="H2381" s="29">
        <v>30</v>
      </c>
      <c r="I2381" s="29">
        <v>36</v>
      </c>
      <c r="J2381" s="29">
        <v>0</v>
      </c>
      <c r="K2381" s="29">
        <v>5</v>
      </c>
      <c r="L2381" s="24">
        <v>415.02000000000004</v>
      </c>
      <c r="M2381" s="24">
        <v>415.08000000000004</v>
      </c>
      <c r="N2381" s="24">
        <v>426.73790510948902</v>
      </c>
      <c r="O2381" s="24">
        <v>426.78170072992697</v>
      </c>
      <c r="P2381">
        <v>6</v>
      </c>
      <c r="Q2381">
        <v>5</v>
      </c>
      <c r="R2381" t="str">
        <v>OTHR</v>
      </c>
      <c r="S2381" t="str">
        <v/>
      </c>
      <c r="T2381" t="str">
        <v>ABRA</v>
      </c>
      <c r="U2381" t="str">
        <v>95438IODP</v>
      </c>
      <c r="V2381" t="str">
        <v>PALABRA</v>
      </c>
      <c r="W2381" t="str">
        <v>OTHR12005731</v>
      </c>
      <c r="X2381">
        <v>44902.968055555553</v>
      </c>
      <c r="Y2381" t="str">
        <v>LEWIS</v>
      </c>
      <c r="Z2381" t="str">
        <v>JR</v>
      </c>
      <c r="AA2381">
        <v>0</v>
      </c>
      <c r="AB2381" t="str">
        <v>397-U1588D-76X-CC-PAL-PALABRA</v>
      </c>
    </row>
    <row r="2382" spans="1:28" x14ac:dyDescent="0.15">
      <c r="A2382">
        <v>397</v>
      </c>
      <c r="B2382" t="str">
        <v>U1588</v>
      </c>
      <c r="C2382" t="str">
        <v>D</v>
      </c>
      <c r="D2382">
        <v>76</v>
      </c>
      <c r="E2382" t="str">
        <v>X</v>
      </c>
      <c r="F2382" t="str">
        <v>CC</v>
      </c>
      <c r="H2382" s="29">
        <v>30</v>
      </c>
      <c r="I2382" s="29">
        <v>36</v>
      </c>
      <c r="J2382" s="29">
        <v>30</v>
      </c>
      <c r="K2382" s="29">
        <v>5</v>
      </c>
      <c r="L2382" s="24">
        <v>415.02000000000004</v>
      </c>
      <c r="M2382" s="24">
        <v>415.08000000000004</v>
      </c>
      <c r="N2382" s="24">
        <v>426.73790510948902</v>
      </c>
      <c r="O2382" s="24">
        <v>426.78170072992697</v>
      </c>
      <c r="P2382">
        <v>6</v>
      </c>
      <c r="Q2382">
        <v>212</v>
      </c>
      <c r="R2382" t="str">
        <v>WRND</v>
      </c>
      <c r="S2382" t="str">
        <v>PAL</v>
      </c>
      <c r="T2382" t="str">
        <v/>
      </c>
      <c r="U2382" t="str">
        <v/>
      </c>
      <c r="V2382" t="str">
        <v>PAL</v>
      </c>
      <c r="W2382" t="str">
        <v>WRND12005661</v>
      </c>
      <c r="X2382">
        <v>44902.967361111114</v>
      </c>
      <c r="Y2382" t="str">
        <v>JR_MARONE</v>
      </c>
      <c r="Z2382" t="str">
        <v>JR</v>
      </c>
      <c r="AA2382">
        <v>0</v>
      </c>
      <c r="AB2382" t="str">
        <v>397-U1588D-76X-CC-PAL</v>
      </c>
    </row>
    <row r="2383" spans="1:28" x14ac:dyDescent="0.15">
      <c r="A2383">
        <v>397</v>
      </c>
      <c r="B2383" t="str">
        <v>U1588</v>
      </c>
      <c r="C2383" t="str">
        <v>D</v>
      </c>
      <c r="D2383">
        <v>76</v>
      </c>
      <c r="E2383" t="str">
        <v>X</v>
      </c>
      <c r="F2383" t="str">
        <v>CC</v>
      </c>
      <c r="H2383" s="29">
        <v>30</v>
      </c>
      <c r="I2383" s="29">
        <v>36</v>
      </c>
      <c r="J2383" s="29">
        <v>0</v>
      </c>
      <c r="K2383" s="29">
        <v>5</v>
      </c>
      <c r="L2383" s="24">
        <v>415.02000000000004</v>
      </c>
      <c r="M2383" s="24">
        <v>415.08000000000004</v>
      </c>
      <c r="N2383" s="24">
        <v>426.73790510948902</v>
      </c>
      <c r="O2383" s="24">
        <v>426.78170072992697</v>
      </c>
      <c r="P2383">
        <v>6</v>
      </c>
      <c r="Q2383">
        <v>30</v>
      </c>
      <c r="R2383" t="str">
        <v>OTHR</v>
      </c>
      <c r="S2383" t="str">
        <v/>
      </c>
      <c r="T2383" t="str">
        <v>HUAN</v>
      </c>
      <c r="U2383" t="str">
        <v>98758IODP</v>
      </c>
      <c r="V2383" t="str">
        <v>PALHUAN</v>
      </c>
      <c r="W2383" t="str">
        <v>OTHR12005711</v>
      </c>
      <c r="X2383">
        <v>44902.968055555553</v>
      </c>
      <c r="Y2383" t="str">
        <v>LEWIS</v>
      </c>
      <c r="Z2383" t="str">
        <v>JR</v>
      </c>
      <c r="AA2383">
        <v>0</v>
      </c>
      <c r="AB2383" t="str">
        <v>397-U1588D-76X-CC-PAL-PALHUAN</v>
      </c>
    </row>
    <row r="2384" spans="1:28" x14ac:dyDescent="0.15">
      <c r="A2384">
        <v>397</v>
      </c>
      <c r="B2384" t="str">
        <v>U1588</v>
      </c>
      <c r="C2384" t="str">
        <v>D</v>
      </c>
      <c r="D2384">
        <v>76</v>
      </c>
      <c r="E2384" t="str">
        <v>X</v>
      </c>
      <c r="F2384" t="str">
        <v>CC</v>
      </c>
      <c r="H2384" s="29">
        <v>30</v>
      </c>
      <c r="I2384" s="29">
        <v>36</v>
      </c>
      <c r="J2384" s="29">
        <v>0</v>
      </c>
      <c r="K2384" s="29">
        <v>5</v>
      </c>
      <c r="L2384" s="24">
        <v>415.02000000000004</v>
      </c>
      <c r="M2384" s="24">
        <v>415.08000000000004</v>
      </c>
      <c r="N2384" s="24">
        <v>426.73790510948902</v>
      </c>
      <c r="O2384" s="24">
        <v>426.78170072992697</v>
      </c>
      <c r="P2384">
        <v>6</v>
      </c>
      <c r="Q2384">
        <v>30</v>
      </c>
      <c r="R2384" t="str">
        <v>OTHR</v>
      </c>
      <c r="S2384" t="str">
        <v/>
      </c>
      <c r="T2384" t="str">
        <v>ZARI</v>
      </c>
      <c r="U2384" t="str">
        <v>95883IODP</v>
      </c>
      <c r="V2384" t="str">
        <v>PALZARI</v>
      </c>
      <c r="W2384" t="str">
        <v>OTHR12005721</v>
      </c>
      <c r="X2384">
        <v>44902.968055555553</v>
      </c>
      <c r="Y2384" t="str">
        <v>LEWIS</v>
      </c>
      <c r="Z2384" t="str">
        <v>JR</v>
      </c>
      <c r="AA2384">
        <v>0</v>
      </c>
      <c r="AB2384" t="str">
        <v>397-U1588D-76X-CC-PAL-PALZARI</v>
      </c>
    </row>
    <row r="2385" spans="1:28" x14ac:dyDescent="0.15">
      <c r="A2385">
        <v>397</v>
      </c>
      <c r="B2385" t="str">
        <v>U1588</v>
      </c>
      <c r="C2385" t="str">
        <v>D</v>
      </c>
      <c r="D2385">
        <v>76</v>
      </c>
      <c r="E2385" t="str">
        <v>X</v>
      </c>
      <c r="F2385" t="str">
        <v>CC</v>
      </c>
      <c r="H2385" s="29">
        <v>30</v>
      </c>
      <c r="I2385" s="29">
        <v>36</v>
      </c>
      <c r="J2385" s="29">
        <v>0</v>
      </c>
      <c r="K2385" s="29">
        <v>5</v>
      </c>
      <c r="L2385" s="24">
        <v>415.02000000000004</v>
      </c>
      <c r="M2385" s="24">
        <v>415.08000000000004</v>
      </c>
      <c r="N2385" s="24">
        <v>426.73790510948902</v>
      </c>
      <c r="O2385" s="24">
        <v>426.78170072992697</v>
      </c>
      <c r="P2385">
        <v>6</v>
      </c>
      <c r="Q2385">
        <v>1</v>
      </c>
      <c r="R2385" t="str">
        <v>OTHR</v>
      </c>
      <c r="S2385" t="str">
        <v>NANNO</v>
      </c>
      <c r="T2385" t="str">
        <v/>
      </c>
      <c r="U2385" t="str">
        <v/>
      </c>
      <c r="V2385" t="str">
        <v>NANNO</v>
      </c>
      <c r="W2385" t="str">
        <v>OTHR12005741</v>
      </c>
      <c r="X2385">
        <v>44902.968055555553</v>
      </c>
      <c r="Y2385" t="str">
        <v>LEWIS</v>
      </c>
      <c r="Z2385" t="str">
        <v>JR</v>
      </c>
      <c r="AA2385" t="str">
        <v>Shipboard Test</v>
      </c>
      <c r="AB2385" t="str">
        <v>397-U1588D-76X-CC-PAL-NANNO</v>
      </c>
    </row>
    <row r="2386" spans="1:28" x14ac:dyDescent="0.15">
      <c r="A2386">
        <v>397</v>
      </c>
      <c r="B2386" t="str">
        <v>U1588</v>
      </c>
      <c r="C2386" t="str">
        <v>D</v>
      </c>
      <c r="D2386">
        <v>76</v>
      </c>
      <c r="E2386" t="str">
        <v>X</v>
      </c>
      <c r="F2386" t="str">
        <v>CC</v>
      </c>
      <c r="H2386" s="29">
        <v>30</v>
      </c>
      <c r="I2386" s="29">
        <v>36</v>
      </c>
      <c r="J2386" s="29">
        <v>0</v>
      </c>
      <c r="K2386" s="29">
        <v>5</v>
      </c>
      <c r="L2386" s="24">
        <v>415.02000000000004</v>
      </c>
      <c r="M2386" s="24">
        <v>415.08000000000004</v>
      </c>
      <c r="N2386" s="24">
        <v>426.73790510948902</v>
      </c>
      <c r="O2386" s="24">
        <v>426.78170072992697</v>
      </c>
      <c r="P2386">
        <v>6</v>
      </c>
      <c r="Q2386">
        <v>5</v>
      </c>
      <c r="R2386" t="str">
        <v>OTHR</v>
      </c>
      <c r="T2386" t="str">
        <v>FLOR</v>
      </c>
      <c r="U2386" t="str">
        <v>95504IODP</v>
      </c>
      <c r="V2386" t="str">
        <v>PALFLOR</v>
      </c>
      <c r="W2386" t="str">
        <v>OTHR12005691</v>
      </c>
      <c r="X2386">
        <v>44902.968055555553</v>
      </c>
      <c r="Y2386" t="str">
        <v>LEWIS</v>
      </c>
      <c r="Z2386" t="str">
        <v>JR</v>
      </c>
      <c r="AB2386" t="str">
        <v>397-U1588D-76X-CC-PAL-PALFLOR</v>
      </c>
    </row>
    <row r="2387" spans="1:28" x14ac:dyDescent="0.15">
      <c r="A2387">
        <v>397</v>
      </c>
      <c r="B2387" t="str">
        <v>U1588</v>
      </c>
      <c r="C2387" t="str">
        <v>D</v>
      </c>
      <c r="D2387">
        <v>76</v>
      </c>
      <c r="E2387" t="str">
        <v>X</v>
      </c>
      <c r="F2387" t="str">
        <v>CC</v>
      </c>
      <c r="H2387" s="29">
        <v>30</v>
      </c>
      <c r="I2387" s="29">
        <v>36</v>
      </c>
      <c r="J2387" s="29">
        <v>0</v>
      </c>
      <c r="K2387" s="29">
        <v>5</v>
      </c>
      <c r="L2387" s="24">
        <v>415.02000000000004</v>
      </c>
      <c r="M2387" s="24">
        <v>415.08000000000004</v>
      </c>
      <c r="N2387" s="24">
        <v>426.73790510948902</v>
      </c>
      <c r="O2387" s="24">
        <v>426.78170072992697</v>
      </c>
      <c r="P2387">
        <v>6</v>
      </c>
      <c r="Q2387">
        <v>20</v>
      </c>
      <c r="R2387" t="str">
        <v>OTHR</v>
      </c>
      <c r="T2387" t="str">
        <v>PERA</v>
      </c>
      <c r="U2387" t="str">
        <v>95471IODP</v>
      </c>
      <c r="V2387" t="str">
        <v>PALPERA</v>
      </c>
      <c r="W2387" t="str">
        <v>OTHR12005681</v>
      </c>
      <c r="X2387">
        <v>44902.968055555553</v>
      </c>
      <c r="Y2387" t="str">
        <v>LEWIS</v>
      </c>
      <c r="Z2387" t="str">
        <v>JR</v>
      </c>
      <c r="AB2387" t="str">
        <v>397-U1588D-76X-CC-PAL-PALPERA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Your LIMS sample list</vt:lpstr>
      <vt:lpstr>Your LIMS section summary</vt:lpstr>
      <vt:lpstr>Your LIMS core summary</vt:lpstr>
      <vt:lpstr>Your affine table</vt:lpstr>
      <vt:lpstr>Computations</vt:lpstr>
      <vt:lpstr>Your LIMS samples with CCSF-BB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Blum, Peter</cp:lastModifiedBy>
  <dcterms:created xsi:type="dcterms:W3CDTF">2025-01-24T17:17:57Z</dcterms:created>
  <dcterms:modified xsi:type="dcterms:W3CDTF">2025-02-14T15:40:55Z</dcterms:modified>
</cp:coreProperties>
</file>